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an.marshall\Desktop\Desktop 2019-07-29\AM ER\AM ER\ER Club Champs 2019\ER Road Champs 2019\"/>
    </mc:Choice>
  </mc:AlternateContent>
  <xr:revisionPtr revIDLastSave="0" documentId="13_ncr:1_{7B6E079F-E4CF-4437-B46F-4AE53CF03D70}" xr6:coauthVersionLast="45" xr6:coauthVersionMax="45" xr10:uidLastSave="{00000000-0000-0000-0000-000000000000}"/>
  <bookViews>
    <workbookView xWindow="-108" yWindow="-108" windowWidth="23256" windowHeight="12720" tabRatio="717" firstSheet="13" activeTab="17" xr2:uid="{00000000-000D-0000-FFFF-FFFF00000000}"/>
  </bookViews>
  <sheets>
    <sheet name="ER Road Champs 2008" sheetId="1" r:id="rId1"/>
    <sheet name="ER Road Autumn Series 2008" sheetId="5" r:id="rId2"/>
    <sheet name="ER Road Champs 2009" sheetId="3" r:id="rId3"/>
    <sheet name="ER Road Autumn Series 2009" sheetId="4" r:id="rId4"/>
    <sheet name="ER Road Champs 2010" sheetId="6" r:id="rId5"/>
    <sheet name="ER Road Autumn Series 2010" sheetId="7" r:id="rId6"/>
    <sheet name="ER Road Champs 2011" sheetId="8" r:id="rId7"/>
    <sheet name="ER Road Autumn Series 2011" sheetId="10" r:id="rId8"/>
    <sheet name="ER RRC 2011 to date" sheetId="9" r:id="rId9"/>
    <sheet name="ER Road Champs 2012" sheetId="11" r:id="rId10"/>
    <sheet name="ER Road Champs 2013" sheetId="12" r:id="rId11"/>
    <sheet name="ER Road Autumn Series 2013" sheetId="13" r:id="rId12"/>
    <sheet name="ER Road Champs 2014" sheetId="16" r:id="rId13"/>
    <sheet name="ER Road Champs 2015" sheetId="17" r:id="rId14"/>
    <sheet name="ER Road Champs 2016" sheetId="18" r:id="rId15"/>
    <sheet name="ER Road Champs 2017" sheetId="22" r:id="rId16"/>
    <sheet name="ER Road Champs 2018" sheetId="25" r:id="rId17"/>
    <sheet name="ER Road Champs 2019" sheetId="28" r:id="rId18"/>
    <sheet name="Sheet1" sheetId="27" r:id="rId19"/>
  </sheets>
  <definedNames>
    <definedName name="_xlnm._FilterDatabase" localSheetId="18" hidden="1">Sheet1!$A$1:$D$40</definedName>
    <definedName name="_xlnm.Print_Area" localSheetId="3">'ER Road Autumn Series 2009'!$A$1:$CO$68</definedName>
    <definedName name="_xlnm.Print_Area" localSheetId="5">'ER Road Autumn Series 2010'!$A$1:$CO$68</definedName>
    <definedName name="_xlnm.Print_Area" localSheetId="7">'ER Road Autumn Series 2011'!$A$1:$CO$69</definedName>
    <definedName name="_xlnm.Print_Area" localSheetId="11">'ER Road Autumn Series 2013'!$ES$1:$FR$68</definedName>
    <definedName name="_xlnm.Print_Area" localSheetId="2">'ER Road Champs 2009'!$A$1:$CO$68</definedName>
    <definedName name="_xlnm.Print_Area" localSheetId="4">'ER Road Champs 2010'!$DJ$1:$DQ$55</definedName>
    <definedName name="_xlnm.Print_Area" localSheetId="6">'ER Road Champs 2011'!$DQ$1:$EP$64</definedName>
    <definedName name="_xlnm.Print_Area" localSheetId="9">'ER Road Champs 2012'!$ES$1:$FR$68</definedName>
    <definedName name="_xlnm.Print_Area" localSheetId="10">'ER Road Champs 2013'!$ES$1:$FR$68</definedName>
    <definedName name="_xlnm.Print_Area" localSheetId="12">'ER Road Champs 2014'!$ES$1:$FR$70</definedName>
    <definedName name="_xlnm.Print_Area" localSheetId="13">'ER Road Champs 2015'!$ES$1:$FR$74</definedName>
    <definedName name="_xlnm.Print_Area" localSheetId="14">'ER Road Champs 2016'!$ET$1:$FS$83</definedName>
    <definedName name="_xlnm.Print_Area" localSheetId="15">'ER Road Champs 2017'!$EV$1:$FU$120</definedName>
    <definedName name="_xlnm.Print_Area" localSheetId="16">'ER Road Champs 2018'!$FB$1:$GA$120</definedName>
    <definedName name="_xlnm.Print_Area" localSheetId="17">'ER Road Champs 2019'!$FD$1:$GC$163</definedName>
    <definedName name="_xlnm.Print_Area" localSheetId="8">'ER RRC 2011 to date'!$A$1:$I$61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J166" i="28" l="1"/>
  <c r="EI166" i="28"/>
  <c r="EB166" i="28"/>
  <c r="DU166" i="28"/>
  <c r="DN166" i="28"/>
  <c r="DG166" i="28"/>
  <c r="CZ166" i="28"/>
  <c r="BX166" i="28"/>
  <c r="BQ166" i="28"/>
  <c r="BJ166" i="28"/>
  <c r="AV166" i="28"/>
  <c r="AA166" i="28"/>
  <c r="M166" i="28"/>
  <c r="FD163" i="28"/>
  <c r="EJ163" i="28"/>
  <c r="EC163" i="28"/>
  <c r="DV163" i="28"/>
  <c r="DO163" i="28"/>
  <c r="DH163" i="28"/>
  <c r="DA163" i="28"/>
  <c r="BY163" i="28"/>
  <c r="BR163" i="28"/>
  <c r="BK163" i="28"/>
  <c r="AZ163" i="28"/>
  <c r="AW163" i="28"/>
  <c r="AB163" i="28"/>
  <c r="N163" i="28"/>
  <c r="FB162" i="28"/>
  <c r="EU162" i="28"/>
  <c r="CX162" i="28"/>
  <c r="CQ162" i="28"/>
  <c r="CN162" i="28"/>
  <c r="CJ162" i="28"/>
  <c r="BH162" i="28"/>
  <c r="Y162" i="28"/>
  <c r="FL157" i="28"/>
  <c r="FE157" i="28" s="1"/>
  <c r="FJ157" i="28"/>
  <c r="FH157" i="28"/>
  <c r="FG157" i="28"/>
  <c r="EN157" i="28"/>
  <c r="EG157" i="28"/>
  <c r="DZ157" i="28"/>
  <c r="DS157" i="28"/>
  <c r="DL157" i="28"/>
  <c r="DE157" i="28"/>
  <c r="CC157" i="28"/>
  <c r="BV157" i="28"/>
  <c r="BO157" i="28"/>
  <c r="BA157" i="28"/>
  <c r="AX157" i="28"/>
  <c r="FF157" i="28" s="1"/>
  <c r="FI157" i="28" s="1"/>
  <c r="AF157" i="28"/>
  <c r="R157" i="28"/>
  <c r="FL156" i="28"/>
  <c r="FJ156" i="28"/>
  <c r="FH156" i="28"/>
  <c r="FG156" i="28"/>
  <c r="FF156" i="28"/>
  <c r="FE156" i="28"/>
  <c r="EN156" i="28"/>
  <c r="EG156" i="28"/>
  <c r="DZ156" i="28"/>
  <c r="DS156" i="28"/>
  <c r="DL156" i="28"/>
  <c r="DE156" i="28"/>
  <c r="CC156" i="28"/>
  <c r="BV156" i="28"/>
  <c r="BO156" i="28"/>
  <c r="AX156" i="28"/>
  <c r="BA156" i="28" s="1"/>
  <c r="AF156" i="28"/>
  <c r="R156" i="28"/>
  <c r="FL155" i="28"/>
  <c r="FE155" i="28" s="1"/>
  <c r="FJ155" i="28"/>
  <c r="FH155" i="28"/>
  <c r="FG155" i="28"/>
  <c r="EN155" i="28"/>
  <c r="EG155" i="28"/>
  <c r="DZ155" i="28"/>
  <c r="DS155" i="28"/>
  <c r="DL155" i="28"/>
  <c r="DE155" i="28"/>
  <c r="CC155" i="28"/>
  <c r="BV155" i="28"/>
  <c r="BO155" i="28"/>
  <c r="BA155" i="28"/>
  <c r="AX155" i="28"/>
  <c r="FF155" i="28" s="1"/>
  <c r="FI155" i="28" s="1"/>
  <c r="AF155" i="28"/>
  <c r="R155" i="28"/>
  <c r="FL154" i="28"/>
  <c r="FJ154" i="28"/>
  <c r="FH154" i="28"/>
  <c r="FG154" i="28"/>
  <c r="FF154" i="28"/>
  <c r="FE154" i="28"/>
  <c r="EN154" i="28"/>
  <c r="EG154" i="28"/>
  <c r="DZ154" i="28"/>
  <c r="DS154" i="28"/>
  <c r="DL154" i="28"/>
  <c r="DE154" i="28"/>
  <c r="CC154" i="28"/>
  <c r="BV154" i="28"/>
  <c r="BO154" i="28"/>
  <c r="BA154" i="28"/>
  <c r="AX154" i="28"/>
  <c r="AF154" i="28"/>
  <c r="R154" i="28"/>
  <c r="FL153" i="28"/>
  <c r="FE153" i="28" s="1"/>
  <c r="FJ153" i="28"/>
  <c r="FH153" i="28"/>
  <c r="FG153" i="28"/>
  <c r="EN153" i="28"/>
  <c r="EG153" i="28"/>
  <c r="DZ153" i="28"/>
  <c r="DS153" i="28"/>
  <c r="DL153" i="28"/>
  <c r="DE153" i="28"/>
  <c r="CC153" i="28"/>
  <c r="BV153" i="28"/>
  <c r="BO153" i="28"/>
  <c r="BA153" i="28"/>
  <c r="AX153" i="28"/>
  <c r="FF153" i="28" s="1"/>
  <c r="FI153" i="28" s="1"/>
  <c r="AF153" i="28"/>
  <c r="R153" i="28"/>
  <c r="FJ152" i="28"/>
  <c r="FG152" i="28"/>
  <c r="FF152" i="28"/>
  <c r="FE152" i="28"/>
  <c r="EM152" i="28"/>
  <c r="EN152" i="28" s="1"/>
  <c r="EF152" i="28"/>
  <c r="EG152" i="28" s="1"/>
  <c r="DY152" i="28"/>
  <c r="DZ152" i="28" s="1"/>
  <c r="DS152" i="28"/>
  <c r="DR152" i="28"/>
  <c r="DK152" i="28"/>
  <c r="DL152" i="28" s="1"/>
  <c r="DD152" i="28"/>
  <c r="DE152" i="28" s="1"/>
  <c r="CB152" i="28"/>
  <c r="CC152" i="28" s="1"/>
  <c r="BV152" i="28"/>
  <c r="BU152" i="28"/>
  <c r="BN152" i="28"/>
  <c r="BO152" i="28" s="1"/>
  <c r="AX152" i="28"/>
  <c r="BA152" i="28" s="1"/>
  <c r="AE152" i="28"/>
  <c r="AF152" i="28" s="1"/>
  <c r="R152" i="28"/>
  <c r="Q152" i="28"/>
  <c r="FH152" i="28" s="1"/>
  <c r="FJ151" i="28"/>
  <c r="FG151" i="28"/>
  <c r="FE151" i="28"/>
  <c r="EN151" i="28"/>
  <c r="EM151" i="28"/>
  <c r="EF151" i="28"/>
  <c r="EG151" i="28" s="1"/>
  <c r="DY151" i="28"/>
  <c r="DZ151" i="28" s="1"/>
  <c r="DR151" i="28"/>
  <c r="DS151" i="28" s="1"/>
  <c r="DL151" i="28"/>
  <c r="DK151" i="28"/>
  <c r="DD151" i="28"/>
  <c r="DE151" i="28" s="1"/>
  <c r="CB151" i="28"/>
  <c r="CC151" i="28" s="1"/>
  <c r="BU151" i="28"/>
  <c r="BV151" i="28" s="1"/>
  <c r="BO151" i="28"/>
  <c r="BN151" i="28"/>
  <c r="AX151" i="28"/>
  <c r="BA151" i="28" s="1"/>
  <c r="AE151" i="28"/>
  <c r="AF151" i="28" s="1"/>
  <c r="Q151" i="28"/>
  <c r="FH151" i="28" s="1"/>
  <c r="FJ150" i="28"/>
  <c r="FG150" i="28"/>
  <c r="FE150" i="28"/>
  <c r="EM150" i="28"/>
  <c r="EN150" i="28" s="1"/>
  <c r="EG150" i="28"/>
  <c r="EF150" i="28"/>
  <c r="DY150" i="28"/>
  <c r="DZ150" i="28" s="1"/>
  <c r="DR150" i="28"/>
  <c r="DS150" i="28" s="1"/>
  <c r="DK150" i="28"/>
  <c r="DL150" i="28" s="1"/>
  <c r="DE150" i="28"/>
  <c r="DD150" i="28"/>
  <c r="CB150" i="28"/>
  <c r="CC150" i="28" s="1"/>
  <c r="BU150" i="28"/>
  <c r="BV150" i="28" s="1"/>
  <c r="BN150" i="28"/>
  <c r="BO150" i="28" s="1"/>
  <c r="BA150" i="28"/>
  <c r="AX150" i="28"/>
  <c r="FF150" i="28" s="1"/>
  <c r="FI150" i="28" s="1"/>
  <c r="AE150" i="28"/>
  <c r="AF150" i="28" s="1"/>
  <c r="Q150" i="28"/>
  <c r="FH150" i="28" s="1"/>
  <c r="FJ149" i="28"/>
  <c r="FH149" i="28"/>
  <c r="FG149" i="28"/>
  <c r="FE149" i="28"/>
  <c r="EM149" i="28"/>
  <c r="EN149" i="28" s="1"/>
  <c r="EF149" i="28"/>
  <c r="EG149" i="28" s="1"/>
  <c r="DZ149" i="28"/>
  <c r="DY149" i="28"/>
  <c r="DR149" i="28"/>
  <c r="DS149" i="28" s="1"/>
  <c r="DK149" i="28"/>
  <c r="DL149" i="28" s="1"/>
  <c r="DD149" i="28"/>
  <c r="DE149" i="28" s="1"/>
  <c r="CC149" i="28"/>
  <c r="CB149" i="28"/>
  <c r="BU149" i="28"/>
  <c r="BV149" i="28" s="1"/>
  <c r="BN149" i="28"/>
  <c r="BO149" i="28" s="1"/>
  <c r="AX149" i="28"/>
  <c r="FF149" i="28" s="1"/>
  <c r="FI149" i="28" s="1"/>
  <c r="AF149" i="28"/>
  <c r="AE149" i="28"/>
  <c r="Q149" i="28"/>
  <c r="R149" i="28" s="1"/>
  <c r="FJ148" i="28"/>
  <c r="FG148" i="28"/>
  <c r="FF148" i="28"/>
  <c r="FE148" i="28"/>
  <c r="EM148" i="28"/>
  <c r="EN148" i="28" s="1"/>
  <c r="EF148" i="28"/>
  <c r="EG148" i="28" s="1"/>
  <c r="DY148" i="28"/>
  <c r="DZ148" i="28" s="1"/>
  <c r="DS148" i="28"/>
  <c r="DR148" i="28"/>
  <c r="DK148" i="28"/>
  <c r="DL148" i="28" s="1"/>
  <c r="DD148" i="28"/>
  <c r="DE148" i="28" s="1"/>
  <c r="CB148" i="28"/>
  <c r="CC148" i="28" s="1"/>
  <c r="BV148" i="28"/>
  <c r="BU148" i="28"/>
  <c r="BN148" i="28"/>
  <c r="BO148" i="28" s="1"/>
  <c r="AX148" i="28"/>
  <c r="BA148" i="28" s="1"/>
  <c r="AE148" i="28"/>
  <c r="AF148" i="28" s="1"/>
  <c r="R148" i="28"/>
  <c r="Q148" i="28"/>
  <c r="FH148" i="28" s="1"/>
  <c r="FJ147" i="28"/>
  <c r="FG147" i="28"/>
  <c r="FE147" i="28"/>
  <c r="EN147" i="28"/>
  <c r="EM147" i="28"/>
  <c r="EF147" i="28"/>
  <c r="EG147" i="28" s="1"/>
  <c r="DY147" i="28"/>
  <c r="DZ147" i="28" s="1"/>
  <c r="DR147" i="28"/>
  <c r="DS147" i="28" s="1"/>
  <c r="DL147" i="28"/>
  <c r="DK147" i="28"/>
  <c r="DD147" i="28"/>
  <c r="DE147" i="28" s="1"/>
  <c r="CB147" i="28"/>
  <c r="CC147" i="28" s="1"/>
  <c r="BU147" i="28"/>
  <c r="BV147" i="28" s="1"/>
  <c r="BO147" i="28"/>
  <c r="BN147" i="28"/>
  <c r="AX147" i="28"/>
  <c r="BA147" i="28" s="1"/>
  <c r="AE147" i="28"/>
  <c r="AF147" i="28" s="1"/>
  <c r="Q147" i="28"/>
  <c r="FH147" i="28" s="1"/>
  <c r="FJ146" i="28"/>
  <c r="FG146" i="28"/>
  <c r="FE146" i="28"/>
  <c r="EM146" i="28"/>
  <c r="EN146" i="28" s="1"/>
  <c r="EG146" i="28"/>
  <c r="EF146" i="28"/>
  <c r="DY146" i="28"/>
  <c r="DZ146" i="28" s="1"/>
  <c r="DR146" i="28"/>
  <c r="DS146" i="28" s="1"/>
  <c r="DK146" i="28"/>
  <c r="DL146" i="28" s="1"/>
  <c r="DE146" i="28"/>
  <c r="DD146" i="28"/>
  <c r="CB146" i="28"/>
  <c r="CC146" i="28" s="1"/>
  <c r="BU146" i="28"/>
  <c r="BV146" i="28" s="1"/>
  <c r="BN146" i="28"/>
  <c r="BO146" i="28" s="1"/>
  <c r="BA146" i="28"/>
  <c r="AX146" i="28"/>
  <c r="FF146" i="28" s="1"/>
  <c r="FI146" i="28" s="1"/>
  <c r="AE146" i="28"/>
  <c r="AF146" i="28" s="1"/>
  <c r="Q146" i="28"/>
  <c r="FH146" i="28" s="1"/>
  <c r="FJ145" i="28"/>
  <c r="FH145" i="28"/>
  <c r="FG145" i="28"/>
  <c r="FE145" i="28"/>
  <c r="EM145" i="28"/>
  <c r="EN145" i="28" s="1"/>
  <c r="EF145" i="28"/>
  <c r="EG145" i="28" s="1"/>
  <c r="DZ145" i="28"/>
  <c r="DY145" i="28"/>
  <c r="DR145" i="28"/>
  <c r="DS145" i="28" s="1"/>
  <c r="DK145" i="28"/>
  <c r="DL145" i="28" s="1"/>
  <c r="DD145" i="28"/>
  <c r="DE145" i="28" s="1"/>
  <c r="CC145" i="28"/>
  <c r="CB145" i="28"/>
  <c r="BU145" i="28"/>
  <c r="BV145" i="28" s="1"/>
  <c r="BN145" i="28"/>
  <c r="BO145" i="28" s="1"/>
  <c r="AX145" i="28"/>
  <c r="FF145" i="28" s="1"/>
  <c r="AF145" i="28"/>
  <c r="AE145" i="28"/>
  <c r="Q145" i="28"/>
  <c r="R145" i="28" s="1"/>
  <c r="FJ144" i="28"/>
  <c r="FG144" i="28"/>
  <c r="FF144" i="28"/>
  <c r="FE144" i="28"/>
  <c r="EM144" i="28"/>
  <c r="EN144" i="28" s="1"/>
  <c r="EF144" i="28"/>
  <c r="EG144" i="28" s="1"/>
  <c r="DY144" i="28"/>
  <c r="DZ144" i="28" s="1"/>
  <c r="DS144" i="28"/>
  <c r="DR144" i="28"/>
  <c r="DK144" i="28"/>
  <c r="DL144" i="28" s="1"/>
  <c r="DD144" i="28"/>
  <c r="DE144" i="28" s="1"/>
  <c r="CB144" i="28"/>
  <c r="CC144" i="28" s="1"/>
  <c r="BV144" i="28"/>
  <c r="BU144" i="28"/>
  <c r="BN144" i="28"/>
  <c r="BO144" i="28" s="1"/>
  <c r="AX144" i="28"/>
  <c r="BA144" i="28" s="1"/>
  <c r="AE144" i="28"/>
  <c r="AF144" i="28" s="1"/>
  <c r="R144" i="28"/>
  <c r="Q144" i="28"/>
  <c r="FH144" i="28" s="1"/>
  <c r="FJ143" i="28"/>
  <c r="FG143" i="28"/>
  <c r="FE143" i="28"/>
  <c r="EN143" i="28"/>
  <c r="EM143" i="28"/>
  <c r="EF143" i="28"/>
  <c r="EG143" i="28" s="1"/>
  <c r="DY143" i="28"/>
  <c r="DZ143" i="28" s="1"/>
  <c r="DR143" i="28"/>
  <c r="DS143" i="28" s="1"/>
  <c r="DL143" i="28"/>
  <c r="DK143" i="28"/>
  <c r="DD143" i="28"/>
  <c r="DE143" i="28" s="1"/>
  <c r="CB143" i="28"/>
  <c r="CC143" i="28" s="1"/>
  <c r="BU143" i="28"/>
  <c r="BV143" i="28" s="1"/>
  <c r="BO143" i="28"/>
  <c r="BN143" i="28"/>
  <c r="AX143" i="28"/>
  <c r="BA143" i="28" s="1"/>
  <c r="AE143" i="28"/>
  <c r="AF143" i="28" s="1"/>
  <c r="Q143" i="28"/>
  <c r="FH143" i="28" s="1"/>
  <c r="FJ142" i="28"/>
  <c r="FG142" i="28"/>
  <c r="FE142" i="28"/>
  <c r="EM142" i="28"/>
  <c r="EN142" i="28" s="1"/>
  <c r="EG142" i="28"/>
  <c r="EF142" i="28"/>
  <c r="DY142" i="28"/>
  <c r="DZ142" i="28" s="1"/>
  <c r="DR142" i="28"/>
  <c r="DS142" i="28" s="1"/>
  <c r="DK142" i="28"/>
  <c r="DL142" i="28" s="1"/>
  <c r="DE142" i="28"/>
  <c r="DD142" i="28"/>
  <c r="CX142" i="28"/>
  <c r="CQ142" i="28"/>
  <c r="CN142" i="28"/>
  <c r="CJ142" i="28"/>
  <c r="CB142" i="28"/>
  <c r="CC142" i="28" s="1"/>
  <c r="BV142" i="28"/>
  <c r="BU142" i="28"/>
  <c r="BN142" i="28"/>
  <c r="BO142" i="28" s="1"/>
  <c r="AX142" i="28"/>
  <c r="FF142" i="28" s="1"/>
  <c r="FI142" i="28" s="1"/>
  <c r="AE142" i="28"/>
  <c r="AF142" i="28" s="1"/>
  <c r="R142" i="28"/>
  <c r="Q142" i="28"/>
  <c r="FH142" i="28" s="1"/>
  <c r="FJ141" i="28"/>
  <c r="FG141" i="28"/>
  <c r="FE141" i="28"/>
  <c r="EN141" i="28"/>
  <c r="EM141" i="28"/>
  <c r="EF141" i="28"/>
  <c r="EG141" i="28" s="1"/>
  <c r="DY141" i="28"/>
  <c r="DZ141" i="28" s="1"/>
  <c r="DR141" i="28"/>
  <c r="DS141" i="28" s="1"/>
  <c r="DL141" i="28"/>
  <c r="DK141" i="28"/>
  <c r="DD141" i="28"/>
  <c r="DE141" i="28" s="1"/>
  <c r="CX141" i="28"/>
  <c r="CQ141" i="28"/>
  <c r="CN141" i="28"/>
  <c r="CJ141" i="28"/>
  <c r="CC141" i="28"/>
  <c r="CB141" i="28"/>
  <c r="BU141" i="28"/>
  <c r="BV141" i="28" s="1"/>
  <c r="BN141" i="28"/>
  <c r="BO141" i="28" s="1"/>
  <c r="AX141" i="28"/>
  <c r="FF141" i="28" s="1"/>
  <c r="AF141" i="28"/>
  <c r="AE141" i="28"/>
  <c r="Q141" i="28"/>
  <c r="R141" i="28" s="1"/>
  <c r="FL140" i="28"/>
  <c r="FE140" i="28" s="1"/>
  <c r="FJ140" i="28"/>
  <c r="FG140" i="28"/>
  <c r="EM140" i="28"/>
  <c r="EN140" i="28" s="1"/>
  <c r="EG140" i="28"/>
  <c r="EF140" i="28"/>
  <c r="DZ140" i="28"/>
  <c r="DY140" i="28"/>
  <c r="DS140" i="28"/>
  <c r="DR140" i="28"/>
  <c r="DK140" i="28"/>
  <c r="DL140" i="28" s="1"/>
  <c r="DE140" i="28"/>
  <c r="DD140" i="28"/>
  <c r="CX140" i="28"/>
  <c r="CN140" i="28"/>
  <c r="CQ140" i="28" s="1"/>
  <c r="CJ140" i="28"/>
  <c r="CB140" i="28"/>
  <c r="BZ140" i="28"/>
  <c r="CC140" i="28" s="1"/>
  <c r="BU140" i="28"/>
  <c r="BS140" i="28"/>
  <c r="BV140" i="28" s="1"/>
  <c r="BO140" i="28"/>
  <c r="BN140" i="28"/>
  <c r="AX140" i="28"/>
  <c r="AF140" i="28"/>
  <c r="AE140" i="28"/>
  <c r="AC140" i="28"/>
  <c r="Q140" i="28"/>
  <c r="FL139" i="28"/>
  <c r="FJ139" i="28"/>
  <c r="FG139" i="28"/>
  <c r="FE139" i="28"/>
  <c r="FB139" i="28"/>
  <c r="EU139" i="28"/>
  <c r="EN139" i="28"/>
  <c r="EM139" i="28"/>
  <c r="EG139" i="28"/>
  <c r="EF139" i="28"/>
  <c r="DY139" i="28"/>
  <c r="DZ139" i="28" s="1"/>
  <c r="DS139" i="28"/>
  <c r="DR139" i="28"/>
  <c r="DL139" i="28"/>
  <c r="DK139" i="28"/>
  <c r="DE139" i="28"/>
  <c r="DD139" i="28"/>
  <c r="CX139" i="28"/>
  <c r="CQ139" i="28"/>
  <c r="CN139" i="28"/>
  <c r="CJ139" i="28"/>
  <c r="CB139" i="28"/>
  <c r="BZ139" i="28"/>
  <c r="CC139" i="28" s="1"/>
  <c r="BU139" i="28"/>
  <c r="BV139" i="28" s="1"/>
  <c r="BO139" i="28"/>
  <c r="BN139" i="28"/>
  <c r="BH139" i="28"/>
  <c r="BA139" i="28"/>
  <c r="AX139" i="28"/>
  <c r="AF139" i="28"/>
  <c r="AE139" i="28"/>
  <c r="Q139" i="28"/>
  <c r="FH139" i="28" s="1"/>
  <c r="O139" i="28"/>
  <c r="FF139" i="28" s="1"/>
  <c r="FL138" i="28"/>
  <c r="FE138" i="28" s="1"/>
  <c r="FJ138" i="28"/>
  <c r="FG138" i="28"/>
  <c r="FB138" i="28"/>
  <c r="EU138" i="28"/>
  <c r="EM138" i="28"/>
  <c r="EK138" i="28"/>
  <c r="EF138" i="28"/>
  <c r="EG138" i="28" s="1"/>
  <c r="ED138" i="28"/>
  <c r="DZ138" i="28"/>
  <c r="DY138" i="28"/>
  <c r="DR138" i="28"/>
  <c r="DP138" i="28"/>
  <c r="DK138" i="28"/>
  <c r="DL138" i="28" s="1"/>
  <c r="DI138" i="28"/>
  <c r="DE138" i="28"/>
  <c r="DD138" i="28"/>
  <c r="CX138" i="28"/>
  <c r="CQ138" i="28"/>
  <c r="CN138" i="28"/>
  <c r="CJ138" i="28"/>
  <c r="CB138" i="28"/>
  <c r="BZ138" i="28"/>
  <c r="CC138" i="28" s="1"/>
  <c r="BU138" i="28"/>
  <c r="BS138" i="28"/>
  <c r="BV138" i="28" s="1"/>
  <c r="BO138" i="28"/>
  <c r="BN138" i="28"/>
  <c r="BL138" i="28"/>
  <c r="BH138" i="28"/>
  <c r="BA138" i="28"/>
  <c r="AX138" i="28"/>
  <c r="AE138" i="28"/>
  <c r="AC138" i="28"/>
  <c r="FF138" i="28" s="1"/>
  <c r="Q138" i="28"/>
  <c r="O138" i="28"/>
  <c r="R138" i="28" s="1"/>
  <c r="GL137" i="28"/>
  <c r="GD137" i="28"/>
  <c r="FL137" i="28"/>
  <c r="FE137" i="28" s="1"/>
  <c r="FJ137" i="28"/>
  <c r="FG137" i="28"/>
  <c r="FB137" i="28"/>
  <c r="EU137" i="28"/>
  <c r="EM137" i="28"/>
  <c r="EN137" i="28" s="1"/>
  <c r="EF137" i="28"/>
  <c r="EG137" i="28" s="1"/>
  <c r="DY137" i="28"/>
  <c r="DZ137" i="28" s="1"/>
  <c r="DS137" i="28"/>
  <c r="DR137" i="28"/>
  <c r="DK137" i="28"/>
  <c r="DL137" i="28" s="1"/>
  <c r="DD137" i="28"/>
  <c r="DB137" i="28"/>
  <c r="DE137" i="28" s="1"/>
  <c r="CX137" i="28"/>
  <c r="CQ137" i="28"/>
  <c r="CN137" i="28"/>
  <c r="CJ137" i="28"/>
  <c r="CB137" i="28"/>
  <c r="BZ137" i="28"/>
  <c r="CC137" i="28" s="1"/>
  <c r="BU137" i="28"/>
  <c r="BS137" i="28"/>
  <c r="BV137" i="28" s="1"/>
  <c r="BO137" i="28"/>
  <c r="BN137" i="28"/>
  <c r="BL137" i="28"/>
  <c r="BH137" i="28"/>
  <c r="BA137" i="28"/>
  <c r="AX137" i="28"/>
  <c r="AE137" i="28"/>
  <c r="AC137" i="28"/>
  <c r="AF137" i="28" s="1"/>
  <c r="Q137" i="28"/>
  <c r="R137" i="28" s="1"/>
  <c r="O137" i="28"/>
  <c r="FF137" i="28" s="1"/>
  <c r="FL136" i="28"/>
  <c r="FE136" i="28" s="1"/>
  <c r="FJ136" i="28"/>
  <c r="FG136" i="28"/>
  <c r="FB136" i="28"/>
  <c r="EU136" i="28"/>
  <c r="EM136" i="28"/>
  <c r="EN136" i="28" s="1"/>
  <c r="EF136" i="28"/>
  <c r="EG136" i="28" s="1"/>
  <c r="DY136" i="28"/>
  <c r="DZ136" i="28" s="1"/>
  <c r="DS136" i="28"/>
  <c r="DR136" i="28"/>
  <c r="DK136" i="28"/>
  <c r="DL136" i="28" s="1"/>
  <c r="DD136" i="28"/>
  <c r="DE136" i="28" s="1"/>
  <c r="CX136" i="28"/>
  <c r="CN136" i="28"/>
  <c r="CQ136" i="28" s="1"/>
  <c r="CJ136" i="28"/>
  <c r="CB136" i="28"/>
  <c r="CC136" i="28" s="1"/>
  <c r="BU136" i="28"/>
  <c r="BS136" i="28"/>
  <c r="BV136" i="28" s="1"/>
  <c r="BN136" i="28"/>
  <c r="BO136" i="28" s="1"/>
  <c r="AF136" i="28"/>
  <c r="AE136" i="28"/>
  <c r="AC136" i="28"/>
  <c r="FF136" i="28" s="1"/>
  <c r="FI136" i="28" s="1"/>
  <c r="Q136" i="28"/>
  <c r="FH136" i="28" s="1"/>
  <c r="GG135" i="28"/>
  <c r="GF135" i="28"/>
  <c r="GE135" i="28"/>
  <c r="GD135" i="28"/>
  <c r="FL135" i="28"/>
  <c r="FJ135" i="28"/>
  <c r="FG135" i="28"/>
  <c r="FE135" i="28"/>
  <c r="FB135" i="28"/>
  <c r="EY135" i="28"/>
  <c r="EU135" i="28"/>
  <c r="ER135" i="28"/>
  <c r="EN135" i="28"/>
  <c r="EM135" i="28"/>
  <c r="EF135" i="28"/>
  <c r="EG135" i="28" s="1"/>
  <c r="DZ135" i="28"/>
  <c r="DY135" i="28"/>
  <c r="DR135" i="28"/>
  <c r="DP135" i="28"/>
  <c r="DS135" i="28" s="1"/>
  <c r="DL135" i="28"/>
  <c r="DK135" i="28"/>
  <c r="DE135" i="28"/>
  <c r="DD135" i="28"/>
  <c r="FH135" i="28" s="1"/>
  <c r="CB135" i="28"/>
  <c r="CC135" i="28" s="1"/>
  <c r="BZ135" i="28"/>
  <c r="GD134" i="28"/>
  <c r="FL134" i="28"/>
  <c r="FE134" i="28" s="1"/>
  <c r="FJ134" i="28"/>
  <c r="FG134" i="28"/>
  <c r="FB134" i="28"/>
  <c r="EU134" i="28"/>
  <c r="EM134" i="28"/>
  <c r="EN134" i="28" s="1"/>
  <c r="EF134" i="28"/>
  <c r="EG134" i="28" s="1"/>
  <c r="DZ134" i="28"/>
  <c r="DY134" i="28"/>
  <c r="DS134" i="28"/>
  <c r="DR134" i="28"/>
  <c r="DP134" i="28"/>
  <c r="DK134" i="28"/>
  <c r="DI134" i="28"/>
  <c r="DL134" i="28" s="1"/>
  <c r="DD134" i="28"/>
  <c r="DB134" i="28"/>
  <c r="DE134" i="28" s="1"/>
  <c r="CX134" i="28"/>
  <c r="CN134" i="28"/>
  <c r="CQ134" i="28" s="1"/>
  <c r="CJ134" i="28"/>
  <c r="CC134" i="28"/>
  <c r="CB134" i="28"/>
  <c r="BZ134" i="28"/>
  <c r="BV134" i="28"/>
  <c r="BU134" i="28"/>
  <c r="BS134" i="28"/>
  <c r="BN134" i="28"/>
  <c r="BL134" i="28"/>
  <c r="BO134" i="28" s="1"/>
  <c r="GL134" i="28" s="1"/>
  <c r="BH134" i="28"/>
  <c r="AX134" i="28"/>
  <c r="BA134" i="28" s="1"/>
  <c r="AF134" i="28"/>
  <c r="AE134" i="28"/>
  <c r="AC134" i="28"/>
  <c r="Q134" i="28"/>
  <c r="FH134" i="28" s="1"/>
  <c r="O134" i="28"/>
  <c r="R134" i="28" s="1"/>
  <c r="FL133" i="28"/>
  <c r="FJ133" i="28"/>
  <c r="FG133" i="28"/>
  <c r="FF133" i="28"/>
  <c r="FE133" i="28"/>
  <c r="FB133" i="28"/>
  <c r="EU133" i="28"/>
  <c r="EM133" i="28"/>
  <c r="EN133" i="28" s="1"/>
  <c r="EF133" i="28"/>
  <c r="EG133" i="28" s="1"/>
  <c r="DZ133" i="28"/>
  <c r="DY133" i="28"/>
  <c r="DR133" i="28"/>
  <c r="DS133" i="28" s="1"/>
  <c r="DK133" i="28"/>
  <c r="DL133" i="28" s="1"/>
  <c r="DD133" i="28"/>
  <c r="DE133" i="28" s="1"/>
  <c r="CX133" i="28"/>
  <c r="CQ133" i="28"/>
  <c r="CN133" i="28"/>
  <c r="CJ133" i="28"/>
  <c r="CB133" i="28"/>
  <c r="CC133" i="28" s="1"/>
  <c r="BU133" i="28"/>
  <c r="BV133" i="28" s="1"/>
  <c r="BO133" i="28"/>
  <c r="BN133" i="28"/>
  <c r="BH133" i="28"/>
  <c r="AX133" i="28"/>
  <c r="BA133" i="28" s="1"/>
  <c r="AF133" i="28"/>
  <c r="AE133" i="28"/>
  <c r="Q133" i="28"/>
  <c r="FH133" i="28" s="1"/>
  <c r="O133" i="28"/>
  <c r="GH132" i="28"/>
  <c r="GG132" i="28"/>
  <c r="GF132" i="28"/>
  <c r="GE132" i="28"/>
  <c r="GD132" i="28"/>
  <c r="FL132" i="28"/>
  <c r="FJ132" i="28"/>
  <c r="FG132" i="28"/>
  <c r="FE132" i="28"/>
  <c r="FB132" i="28"/>
  <c r="EY132" i="28"/>
  <c r="ER132" i="28"/>
  <c r="EU132" i="28" s="1"/>
  <c r="EN132" i="28"/>
  <c r="EM132" i="28"/>
  <c r="EF132" i="28"/>
  <c r="EG132" i="28" s="1"/>
  <c r="DZ132" i="28"/>
  <c r="DY132" i="28"/>
  <c r="DR132" i="28"/>
  <c r="DL132" i="28"/>
  <c r="DK132" i="28"/>
  <c r="DD132" i="28"/>
  <c r="DB132" i="28"/>
  <c r="GH131" i="28"/>
  <c r="GG131" i="28"/>
  <c r="GF131" i="28"/>
  <c r="GE131" i="28"/>
  <c r="GD131" i="28"/>
  <c r="FL131" i="28"/>
  <c r="FJ131" i="28"/>
  <c r="FG131" i="28"/>
  <c r="FE131" i="28"/>
  <c r="FB131" i="28"/>
  <c r="EU131" i="28"/>
  <c r="EM131" i="28"/>
  <c r="EN131" i="28" s="1"/>
  <c r="EG131" i="28"/>
  <c r="EF131" i="28"/>
  <c r="DY131" i="28"/>
  <c r="DZ131" i="28" s="1"/>
  <c r="DS131" i="28"/>
  <c r="DR131" i="28"/>
  <c r="DK131" i="28"/>
  <c r="DI131" i="28"/>
  <c r="DE131" i="28"/>
  <c r="DD131" i="28"/>
  <c r="FL130" i="28"/>
  <c r="FJ130" i="28"/>
  <c r="FG130" i="28"/>
  <c r="FE130" i="28"/>
  <c r="FB130" i="28"/>
  <c r="EU130" i="28"/>
  <c r="EN130" i="28"/>
  <c r="EM130" i="28"/>
  <c r="EF130" i="28"/>
  <c r="EG130" i="28" s="1"/>
  <c r="DY130" i="28"/>
  <c r="DZ130" i="28" s="1"/>
  <c r="DR130" i="28"/>
  <c r="DS130" i="28" s="1"/>
  <c r="DL130" i="28"/>
  <c r="DK130" i="28"/>
  <c r="DD130" i="28"/>
  <c r="DE130" i="28" s="1"/>
  <c r="CX130" i="28"/>
  <c r="CQ130" i="28"/>
  <c r="CN130" i="28"/>
  <c r="CJ130" i="28"/>
  <c r="CB130" i="28"/>
  <c r="CC130" i="28" s="1"/>
  <c r="BU130" i="28"/>
  <c r="BV130" i="28" s="1"/>
  <c r="BO130" i="28"/>
  <c r="BN130" i="28"/>
  <c r="BH130" i="28"/>
  <c r="AX130" i="28"/>
  <c r="BA130" i="28" s="1"/>
  <c r="AE130" i="28"/>
  <c r="AC130" i="28"/>
  <c r="AF130" i="28" s="1"/>
  <c r="GN130" i="28" s="1"/>
  <c r="R130" i="28"/>
  <c r="Q130" i="28"/>
  <c r="O130" i="28"/>
  <c r="FL129" i="28"/>
  <c r="FE129" i="28" s="1"/>
  <c r="FJ129" i="28"/>
  <c r="FG129" i="28"/>
  <c r="FB129" i="28"/>
  <c r="EU129" i="28"/>
  <c r="EN129" i="28"/>
  <c r="EM129" i="28"/>
  <c r="EF129" i="28"/>
  <c r="EG129" i="28" s="1"/>
  <c r="DY129" i="28"/>
  <c r="DZ129" i="28" s="1"/>
  <c r="DR129" i="28"/>
  <c r="DS129" i="28" s="1"/>
  <c r="DL129" i="28"/>
  <c r="DK129" i="28"/>
  <c r="DD129" i="28"/>
  <c r="DE129" i="28" s="1"/>
  <c r="CX129" i="28"/>
  <c r="CQ129" i="28"/>
  <c r="CN129" i="28"/>
  <c r="CJ129" i="28"/>
  <c r="CC129" i="28"/>
  <c r="CB129" i="28"/>
  <c r="BZ129" i="28"/>
  <c r="BV129" i="28"/>
  <c r="BU129" i="28"/>
  <c r="BO129" i="28"/>
  <c r="BN129" i="28"/>
  <c r="BH129" i="28"/>
  <c r="BA129" i="28"/>
  <c r="AX129" i="28"/>
  <c r="FF129" i="28" s="1"/>
  <c r="AE129" i="28"/>
  <c r="AF129" i="28" s="1"/>
  <c r="Q129" i="28"/>
  <c r="O129" i="28"/>
  <c r="GG128" i="28"/>
  <c r="GF128" i="28"/>
  <c r="GE128" i="28"/>
  <c r="GD128" i="28"/>
  <c r="FL128" i="28"/>
  <c r="FJ128" i="28"/>
  <c r="FG128" i="28"/>
  <c r="FE128" i="28"/>
  <c r="EY128" i="28"/>
  <c r="FB128" i="28" s="1"/>
  <c r="ER128" i="28"/>
  <c r="FF128" i="28" s="1"/>
  <c r="EM128" i="28"/>
  <c r="EN128" i="28" s="1"/>
  <c r="EG128" i="28"/>
  <c r="EF128" i="28"/>
  <c r="ED128" i="28"/>
  <c r="DZ128" i="28"/>
  <c r="DY128" i="28"/>
  <c r="DS128" i="28"/>
  <c r="DR128" i="28"/>
  <c r="DL128" i="28"/>
  <c r="DK128" i="28"/>
  <c r="DI128" i="28"/>
  <c r="DD128" i="28"/>
  <c r="DE128" i="28" s="1"/>
  <c r="CB128" i="28"/>
  <c r="CC128" i="28" s="1"/>
  <c r="BZ128" i="28"/>
  <c r="GG127" i="28"/>
  <c r="GF127" i="28"/>
  <c r="GE127" i="28"/>
  <c r="GD127" i="28"/>
  <c r="FL127" i="28"/>
  <c r="FJ127" i="28"/>
  <c r="FG127" i="28"/>
  <c r="FE127" i="28"/>
  <c r="EY127" i="28"/>
  <c r="FB127" i="28" s="1"/>
  <c r="ER127" i="28"/>
  <c r="FF127" i="28" s="1"/>
  <c r="EM127" i="28"/>
  <c r="EN127" i="28" s="1"/>
  <c r="EG127" i="28"/>
  <c r="EF127" i="28"/>
  <c r="DY127" i="28"/>
  <c r="DZ127" i="28" s="1"/>
  <c r="DR127" i="28"/>
  <c r="DS127" i="28" s="1"/>
  <c r="DK127" i="28"/>
  <c r="DL127" i="28" s="1"/>
  <c r="DE127" i="28"/>
  <c r="DD127" i="28"/>
  <c r="CB127" i="28"/>
  <c r="FH127" i="28" s="1"/>
  <c r="BZ127" i="28"/>
  <c r="CC127" i="28" s="1"/>
  <c r="FL126" i="28"/>
  <c r="FJ126" i="28"/>
  <c r="FG126" i="28"/>
  <c r="FE126" i="28"/>
  <c r="FB126" i="28"/>
  <c r="EU126" i="28"/>
  <c r="EM126" i="28"/>
  <c r="EK126" i="28"/>
  <c r="EN126" i="28" s="1"/>
  <c r="EF126" i="28"/>
  <c r="ED126" i="28"/>
  <c r="EG126" i="28" s="1"/>
  <c r="DZ126" i="28"/>
  <c r="DY126" i="28"/>
  <c r="DW126" i="28"/>
  <c r="DR126" i="28"/>
  <c r="DP126" i="28"/>
  <c r="DS126" i="28" s="1"/>
  <c r="DK126" i="28"/>
  <c r="DI126" i="28"/>
  <c r="DE126" i="28"/>
  <c r="DD126" i="28"/>
  <c r="DB126" i="28"/>
  <c r="CX126" i="28"/>
  <c r="CQ126" i="28"/>
  <c r="CN126" i="28"/>
  <c r="CJ126" i="28"/>
  <c r="CC126" i="28"/>
  <c r="CB126" i="28"/>
  <c r="BU126" i="28"/>
  <c r="BV126" i="28" s="1"/>
  <c r="BN126" i="28"/>
  <c r="BO126" i="28" s="1"/>
  <c r="BL126" i="28"/>
  <c r="BH126" i="28"/>
  <c r="BA126" i="28"/>
  <c r="AX126" i="28"/>
  <c r="AE126" i="28"/>
  <c r="AC126" i="28"/>
  <c r="AF126" i="28" s="1"/>
  <c r="Q126" i="28"/>
  <c r="FH126" i="28" s="1"/>
  <c r="O126" i="28"/>
  <c r="GJ125" i="28"/>
  <c r="GI125" i="28"/>
  <c r="GH125" i="28"/>
  <c r="GG125" i="28"/>
  <c r="GF125" i="28"/>
  <c r="GE125" i="28"/>
  <c r="GD125" i="28"/>
  <c r="FL125" i="28"/>
  <c r="FE125" i="28" s="1"/>
  <c r="FJ125" i="28"/>
  <c r="FH125" i="28"/>
  <c r="FG125" i="28"/>
  <c r="FB125" i="28"/>
  <c r="EU125" i="28"/>
  <c r="EN125" i="28"/>
  <c r="EM125" i="28"/>
  <c r="EG125" i="28"/>
  <c r="EF125" i="28"/>
  <c r="DZ125" i="28"/>
  <c r="DY125" i="28"/>
  <c r="DR125" i="28"/>
  <c r="DP125" i="28"/>
  <c r="FF125" i="28" s="1"/>
  <c r="GF124" i="28"/>
  <c r="GE124" i="28"/>
  <c r="GD124" i="28"/>
  <c r="FL124" i="28"/>
  <c r="FJ124" i="28"/>
  <c r="FH124" i="28"/>
  <c r="FG124" i="28"/>
  <c r="FF124" i="28"/>
  <c r="FI124" i="28" s="1"/>
  <c r="FE124" i="28"/>
  <c r="FB124" i="28"/>
  <c r="EU124" i="28"/>
  <c r="EN124" i="28"/>
  <c r="EM124" i="28"/>
  <c r="EG124" i="28"/>
  <c r="EF124" i="28"/>
  <c r="DZ124" i="28"/>
  <c r="DY124" i="28"/>
  <c r="DS124" i="28"/>
  <c r="DR124" i="28"/>
  <c r="DL124" i="28"/>
  <c r="DK124" i="28"/>
  <c r="DE124" i="28"/>
  <c r="DD124" i="28"/>
  <c r="CX124" i="28"/>
  <c r="CQ124" i="28"/>
  <c r="CN124" i="28"/>
  <c r="CJ124" i="28"/>
  <c r="CC124" i="28"/>
  <c r="CB124" i="28"/>
  <c r="BV124" i="28"/>
  <c r="BU124" i="28"/>
  <c r="BO124" i="28"/>
  <c r="BN124" i="28"/>
  <c r="BL124" i="28"/>
  <c r="FL123" i="28"/>
  <c r="FJ123" i="28"/>
  <c r="FG123" i="28"/>
  <c r="FE123" i="28"/>
  <c r="FB123" i="28"/>
  <c r="EU123" i="28"/>
  <c r="EN123" i="28"/>
  <c r="EM123" i="28"/>
  <c r="EK123" i="28"/>
  <c r="EF123" i="28"/>
  <c r="ED123" i="28"/>
  <c r="EG123" i="28" s="1"/>
  <c r="DY123" i="28"/>
  <c r="DW123" i="28"/>
  <c r="DR123" i="28"/>
  <c r="DS123" i="28" s="1"/>
  <c r="DP123" i="28"/>
  <c r="DK123" i="28"/>
  <c r="DI123" i="28"/>
  <c r="DL123" i="28" s="1"/>
  <c r="DD123" i="28"/>
  <c r="DB123" i="28"/>
  <c r="DE123" i="28" s="1"/>
  <c r="CX123" i="28"/>
  <c r="CN123" i="28"/>
  <c r="CQ123" i="28" s="1"/>
  <c r="CJ123" i="28"/>
  <c r="CB123" i="28"/>
  <c r="BZ123" i="28"/>
  <c r="CC123" i="28" s="1"/>
  <c r="BU123" i="28"/>
  <c r="BV123" i="28" s="1"/>
  <c r="BS123" i="28"/>
  <c r="BN123" i="28"/>
  <c r="BL123" i="28"/>
  <c r="BO123" i="28" s="1"/>
  <c r="BH123" i="28"/>
  <c r="BA123" i="28"/>
  <c r="AX123" i="28"/>
  <c r="AF123" i="28"/>
  <c r="AE123" i="28"/>
  <c r="AC123" i="28"/>
  <c r="Y123" i="28"/>
  <c r="Q123" i="28"/>
  <c r="O123" i="28"/>
  <c r="FL122" i="28"/>
  <c r="FE122" i="28" s="1"/>
  <c r="FJ122" i="28"/>
  <c r="FH122" i="28"/>
  <c r="FG122" i="28"/>
  <c r="FB122" i="28"/>
  <c r="EU122" i="28"/>
  <c r="EN122" i="28"/>
  <c r="EM122" i="28"/>
  <c r="EG122" i="28"/>
  <c r="EF122" i="28"/>
  <c r="DZ122" i="28"/>
  <c r="DY122" i="28"/>
  <c r="DS122" i="28"/>
  <c r="DR122" i="28"/>
  <c r="DL122" i="28"/>
  <c r="DK122" i="28"/>
  <c r="DE122" i="28"/>
  <c r="DD122" i="28"/>
  <c r="CX122" i="28"/>
  <c r="CN122" i="28"/>
  <c r="CQ122" i="28" s="1"/>
  <c r="CJ122" i="28"/>
  <c r="CC122" i="28"/>
  <c r="CB122" i="28"/>
  <c r="BV122" i="28"/>
  <c r="GH122" i="28" s="1"/>
  <c r="BU122" i="28"/>
  <c r="BO122" i="28"/>
  <c r="BN122" i="28"/>
  <c r="BH122" i="28"/>
  <c r="AX122" i="28"/>
  <c r="FF122" i="28" s="1"/>
  <c r="AE122" i="28"/>
  <c r="AF122" i="28" s="1"/>
  <c r="R122" i="28"/>
  <c r="Q122" i="28"/>
  <c r="O122" i="28"/>
  <c r="FL121" i="28"/>
  <c r="FE121" i="28" s="1"/>
  <c r="FJ121" i="28"/>
  <c r="FG121" i="28"/>
  <c r="FB121" i="28"/>
  <c r="EU121" i="28"/>
  <c r="EN121" i="28"/>
  <c r="EM121" i="28"/>
  <c r="EK121" i="28"/>
  <c r="EF121" i="28"/>
  <c r="ED121" i="28"/>
  <c r="EG121" i="28" s="1"/>
  <c r="DY121" i="28"/>
  <c r="DZ121" i="28" s="1"/>
  <c r="DS121" i="28"/>
  <c r="DR121" i="28"/>
  <c r="DP121" i="28"/>
  <c r="DK121" i="28"/>
  <c r="DI121" i="28"/>
  <c r="DL121" i="28" s="1"/>
  <c r="DD121" i="28"/>
  <c r="DB121" i="28"/>
  <c r="CX121" i="28"/>
  <c r="CN121" i="28"/>
  <c r="CQ121" i="28" s="1"/>
  <c r="CJ121" i="28"/>
  <c r="CB121" i="28"/>
  <c r="BZ121" i="28"/>
  <c r="CC121" i="28" s="1"/>
  <c r="BV121" i="28"/>
  <c r="BU121" i="28"/>
  <c r="BS121" i="28"/>
  <c r="BN121" i="28"/>
  <c r="BL121" i="28"/>
  <c r="BO121" i="28" s="1"/>
  <c r="BH121" i="28"/>
  <c r="BA121" i="28"/>
  <c r="AX121" i="28"/>
  <c r="AF121" i="28"/>
  <c r="AE121" i="28"/>
  <c r="AC121" i="28"/>
  <c r="Q121" i="28"/>
  <c r="O121" i="28"/>
  <c r="GF120" i="28"/>
  <c r="GE120" i="28"/>
  <c r="GD120" i="28"/>
  <c r="FL120" i="28"/>
  <c r="FJ120" i="28"/>
  <c r="FG120" i="28"/>
  <c r="FE120" i="28"/>
  <c r="EY120" i="28"/>
  <c r="FB120" i="28" s="1"/>
  <c r="ER120" i="28"/>
  <c r="EU120" i="28" s="1"/>
  <c r="EM120" i="28"/>
  <c r="EN120" i="28" s="1"/>
  <c r="EG120" i="28"/>
  <c r="EF120" i="28"/>
  <c r="DY120" i="28"/>
  <c r="DZ120" i="28" s="1"/>
  <c r="DR120" i="28"/>
  <c r="DP120" i="28"/>
  <c r="DL120" i="28"/>
  <c r="DK120" i="28"/>
  <c r="DE120" i="28"/>
  <c r="DD120" i="28"/>
  <c r="CC120" i="28"/>
  <c r="CB120" i="28"/>
  <c r="BU120" i="28"/>
  <c r="BS120" i="28"/>
  <c r="FL119" i="28"/>
  <c r="FE119" i="28" s="1"/>
  <c r="FJ119" i="28"/>
  <c r="FH119" i="28"/>
  <c r="FG119" i="28"/>
  <c r="FB119" i="28"/>
  <c r="EU119" i="28"/>
  <c r="EN119" i="28"/>
  <c r="EM119" i="28"/>
  <c r="EG119" i="28"/>
  <c r="EF119" i="28"/>
  <c r="DZ119" i="28"/>
  <c r="DY119" i="28"/>
  <c r="DS119" i="28"/>
  <c r="DR119" i="28"/>
  <c r="DL119" i="28"/>
  <c r="DK119" i="28"/>
  <c r="DE119" i="28"/>
  <c r="DD119" i="28"/>
  <c r="CX119" i="28"/>
  <c r="CN119" i="28"/>
  <c r="CQ119" i="28" s="1"/>
  <c r="CJ119" i="28"/>
  <c r="CC119" i="28"/>
  <c r="CB119" i="28"/>
  <c r="BV119" i="28"/>
  <c r="BU119" i="28"/>
  <c r="BO119" i="28"/>
  <c r="BN119" i="28"/>
  <c r="AE119" i="28"/>
  <c r="AC119" i="28"/>
  <c r="FF119" i="28" s="1"/>
  <c r="Q119" i="28"/>
  <c r="R119" i="28" s="1"/>
  <c r="GM118" i="28"/>
  <c r="GL118" i="28"/>
  <c r="GK118" i="28"/>
  <c r="GJ118" i="28"/>
  <c r="GI118" i="28"/>
  <c r="GH118" i="28"/>
  <c r="GG118" i="28"/>
  <c r="GF118" i="28"/>
  <c r="GE118" i="28"/>
  <c r="GD118" i="28"/>
  <c r="FL118" i="28"/>
  <c r="FE118" i="28" s="1"/>
  <c r="FJ118" i="28"/>
  <c r="FH118" i="28"/>
  <c r="FG118" i="28"/>
  <c r="EM118" i="28"/>
  <c r="EK118" i="28"/>
  <c r="FF118" i="28" s="1"/>
  <c r="FL117" i="28"/>
  <c r="FJ117" i="28"/>
  <c r="FG117" i="28"/>
  <c r="FF117" i="28"/>
  <c r="FE117" i="28"/>
  <c r="FB117" i="28"/>
  <c r="EU117" i="28"/>
  <c r="EN117" i="28"/>
  <c r="EM117" i="28"/>
  <c r="EG117" i="28"/>
  <c r="EF117" i="28"/>
  <c r="DZ117" i="28"/>
  <c r="DY117" i="28"/>
  <c r="DS117" i="28"/>
  <c r="DR117" i="28"/>
  <c r="DL117" i="28"/>
  <c r="DK117" i="28"/>
  <c r="DE117" i="28"/>
  <c r="DD117" i="28"/>
  <c r="CX117" i="28"/>
  <c r="CQ117" i="28"/>
  <c r="CN117" i="28"/>
  <c r="CJ117" i="28"/>
  <c r="CC117" i="28"/>
  <c r="CB117" i="28"/>
  <c r="BV117" i="28"/>
  <c r="BU117" i="28"/>
  <c r="BO117" i="28"/>
  <c r="BN117" i="28"/>
  <c r="BH117" i="28"/>
  <c r="AX117" i="28"/>
  <c r="BA117" i="28" s="1"/>
  <c r="AE117" i="28"/>
  <c r="AF117" i="28" s="1"/>
  <c r="Q117" i="28"/>
  <c r="FH117" i="28" s="1"/>
  <c r="O117" i="28"/>
  <c r="R117" i="28" s="1"/>
  <c r="FL116" i="28"/>
  <c r="FE116" i="28" s="1"/>
  <c r="FJ116" i="28"/>
  <c r="FG116" i="28"/>
  <c r="FB116" i="28"/>
  <c r="EU116" i="28"/>
  <c r="EM116" i="28"/>
  <c r="EN116" i="28" s="1"/>
  <c r="EF116" i="28"/>
  <c r="EG116" i="28" s="1"/>
  <c r="DY116" i="28"/>
  <c r="DZ116" i="28" s="1"/>
  <c r="DR116" i="28"/>
  <c r="DS116" i="28" s="1"/>
  <c r="DK116" i="28"/>
  <c r="DL116" i="28" s="1"/>
  <c r="DD116" i="28"/>
  <c r="DE116" i="28" s="1"/>
  <c r="CX116" i="28"/>
  <c r="CQ116" i="28"/>
  <c r="CN116" i="28"/>
  <c r="CJ116" i="28"/>
  <c r="CB116" i="28"/>
  <c r="BZ116" i="28"/>
  <c r="CC116" i="28" s="1"/>
  <c r="BV116" i="28"/>
  <c r="BU116" i="28"/>
  <c r="BS116" i="28"/>
  <c r="BN116" i="28"/>
  <c r="BL116" i="28"/>
  <c r="BO116" i="28" s="1"/>
  <c r="BH116" i="28"/>
  <c r="AX116" i="28"/>
  <c r="BA116" i="28" s="1"/>
  <c r="AE116" i="28"/>
  <c r="AF116" i="28" s="1"/>
  <c r="Y116" i="28"/>
  <c r="Q116" i="28"/>
  <c r="O116" i="28"/>
  <c r="FL115" i="28"/>
  <c r="FE115" i="28" s="1"/>
  <c r="FJ115" i="28"/>
  <c r="FG115" i="28"/>
  <c r="EN115" i="28"/>
  <c r="EM115" i="28"/>
  <c r="EG115" i="28"/>
  <c r="EF115" i="28"/>
  <c r="DZ115" i="28"/>
  <c r="DY115" i="28"/>
  <c r="DS115" i="28"/>
  <c r="DR115" i="28"/>
  <c r="DL115" i="28"/>
  <c r="DK115" i="28"/>
  <c r="DE115" i="28"/>
  <c r="DD115" i="28"/>
  <c r="CQ115" i="28"/>
  <c r="CN115" i="28"/>
  <c r="CC115" i="28"/>
  <c r="CB115" i="28"/>
  <c r="BU115" i="28"/>
  <c r="BS115" i="28"/>
  <c r="BV115" i="28" s="1"/>
  <c r="BN115" i="28"/>
  <c r="BO115" i="28" s="1"/>
  <c r="AX115" i="28"/>
  <c r="BA115" i="28" s="1"/>
  <c r="AE115" i="28"/>
  <c r="AF115" i="28" s="1"/>
  <c r="GH115" i="28" s="1"/>
  <c r="Q115" i="28"/>
  <c r="O115" i="28"/>
  <c r="R115" i="28" s="1"/>
  <c r="FL114" i="28"/>
  <c r="FJ114" i="28"/>
  <c r="FG114" i="28"/>
  <c r="FE114" i="28"/>
  <c r="EY114" i="28"/>
  <c r="FB114" i="28" s="1"/>
  <c r="ER114" i="28"/>
  <c r="EU114" i="28" s="1"/>
  <c r="EM114" i="28"/>
  <c r="EN114" i="28" s="1"/>
  <c r="EF114" i="28"/>
  <c r="EG114" i="28" s="1"/>
  <c r="ED114" i="28"/>
  <c r="DZ114" i="28"/>
  <c r="DY114" i="28"/>
  <c r="DS114" i="28"/>
  <c r="DR114" i="28"/>
  <c r="DL114" i="28"/>
  <c r="DK114" i="28"/>
  <c r="DE114" i="28"/>
  <c r="DD114" i="28"/>
  <c r="CX114" i="28"/>
  <c r="CU114" i="28"/>
  <c r="CQ114" i="28"/>
  <c r="CN114" i="28"/>
  <c r="CJ114" i="28"/>
  <c r="CG114" i="28"/>
  <c r="CC114" i="28"/>
  <c r="CB114" i="28"/>
  <c r="BU114" i="28"/>
  <c r="BS114" i="28"/>
  <c r="BV114" i="28" s="1"/>
  <c r="BN114" i="28"/>
  <c r="BL114" i="28"/>
  <c r="BH114" i="28"/>
  <c r="BE114" i="28"/>
  <c r="BA114" i="28"/>
  <c r="AX114" i="28"/>
  <c r="AE114" i="28"/>
  <c r="AC114" i="28"/>
  <c r="AF114" i="28" s="1"/>
  <c r="V114" i="28"/>
  <c r="FF114" i="28" s="1"/>
  <c r="Q114" i="28"/>
  <c r="O114" i="28"/>
  <c r="R114" i="28" s="1"/>
  <c r="FL113" i="28"/>
  <c r="FJ113" i="28"/>
  <c r="FG113" i="28"/>
  <c r="FE113" i="28"/>
  <c r="EY113" i="28"/>
  <c r="FB113" i="28" s="1"/>
  <c r="ER113" i="28"/>
  <c r="EU113" i="28" s="1"/>
  <c r="EM113" i="28"/>
  <c r="EN113" i="28" s="1"/>
  <c r="EF113" i="28"/>
  <c r="ED113" i="28"/>
  <c r="EG113" i="28" s="1"/>
  <c r="DZ113" i="28"/>
  <c r="DY113" i="28"/>
  <c r="DS113" i="28"/>
  <c r="DR113" i="28"/>
  <c r="DL113" i="28"/>
  <c r="DK113" i="28"/>
  <c r="DE113" i="28"/>
  <c r="DD113" i="28"/>
  <c r="CX113" i="28"/>
  <c r="CU113" i="28"/>
  <c r="CQ113" i="28"/>
  <c r="CN113" i="28"/>
  <c r="CJ113" i="28"/>
  <c r="CG113" i="28"/>
  <c r="CC113" i="28"/>
  <c r="CB113" i="28"/>
  <c r="BV113" i="28"/>
  <c r="BU113" i="28"/>
  <c r="BN113" i="28"/>
  <c r="BL113" i="28"/>
  <c r="BO113" i="28" s="1"/>
  <c r="BE113" i="28"/>
  <c r="BH113" i="28" s="1"/>
  <c r="AX113" i="28"/>
  <c r="BA113" i="28" s="1"/>
  <c r="AE113" i="28"/>
  <c r="AC113" i="28"/>
  <c r="AF113" i="28" s="1"/>
  <c r="Y113" i="28"/>
  <c r="V113" i="28"/>
  <c r="R113" i="28"/>
  <c r="Q113" i="28"/>
  <c r="FH113" i="28" s="1"/>
  <c r="O113" i="28"/>
  <c r="FF113" i="28" s="1"/>
  <c r="FL112" i="28"/>
  <c r="FE112" i="28" s="1"/>
  <c r="FJ112" i="28"/>
  <c r="FG112" i="28"/>
  <c r="EN112" i="28"/>
  <c r="EM112" i="28"/>
  <c r="EG112" i="28"/>
  <c r="EF112" i="28"/>
  <c r="DZ112" i="28"/>
  <c r="DY112" i="28"/>
  <c r="DS112" i="28"/>
  <c r="DR112" i="28"/>
  <c r="DL112" i="28"/>
  <c r="DK112" i="28"/>
  <c r="DE112" i="28"/>
  <c r="DD112" i="28"/>
  <c r="CQ112" i="28"/>
  <c r="CN112" i="28"/>
  <c r="CC112" i="28"/>
  <c r="CB112" i="28"/>
  <c r="BV112" i="28"/>
  <c r="BU112" i="28"/>
  <c r="BO112" i="28"/>
  <c r="BN112" i="28"/>
  <c r="BA112" i="28"/>
  <c r="AX112" i="28"/>
  <c r="AE112" i="28"/>
  <c r="AC112" i="28"/>
  <c r="AF112" i="28" s="1"/>
  <c r="Q112" i="28"/>
  <c r="FH112" i="28" s="1"/>
  <c r="O112" i="28"/>
  <c r="FF112" i="28" s="1"/>
  <c r="FI112" i="28" s="1"/>
  <c r="GI111" i="28"/>
  <c r="GH111" i="28"/>
  <c r="GG111" i="28"/>
  <c r="GF111" i="28"/>
  <c r="GE111" i="28"/>
  <c r="GD111" i="28"/>
  <c r="FL111" i="28"/>
  <c r="FE111" i="28" s="1"/>
  <c r="FJ111" i="28"/>
  <c r="FG111" i="28"/>
  <c r="EY111" i="28"/>
  <c r="FB111" i="28" s="1"/>
  <c r="ER111" i="28"/>
  <c r="EU111" i="28" s="1"/>
  <c r="EM111" i="28"/>
  <c r="EN111" i="28" s="1"/>
  <c r="EG111" i="28"/>
  <c r="EF111" i="28"/>
  <c r="DY111" i="28"/>
  <c r="DZ111" i="28" s="1"/>
  <c r="DR111" i="28"/>
  <c r="DS111" i="28" s="1"/>
  <c r="DK111" i="28"/>
  <c r="DE111" i="28"/>
  <c r="DD111" i="28"/>
  <c r="DB111" i="28"/>
  <c r="FF111" i="28" s="1"/>
  <c r="FL110" i="28"/>
  <c r="FJ110" i="28"/>
  <c r="FG110" i="28"/>
  <c r="FE110" i="28"/>
  <c r="EY110" i="28"/>
  <c r="FB110" i="28" s="1"/>
  <c r="EU110" i="28"/>
  <c r="ER110" i="28"/>
  <c r="EM110" i="28"/>
  <c r="EK110" i="28"/>
  <c r="EN110" i="28" s="1"/>
  <c r="EG110" i="28"/>
  <c r="EF110" i="28"/>
  <c r="DZ110" i="28"/>
  <c r="DY110" i="28"/>
  <c r="DS110" i="28"/>
  <c r="DR110" i="28"/>
  <c r="DK110" i="28"/>
  <c r="DI110" i="28"/>
  <c r="DL110" i="28" s="1"/>
  <c r="DD110" i="28"/>
  <c r="DE110" i="28" s="1"/>
  <c r="CX110" i="28"/>
  <c r="CN110" i="28"/>
  <c r="CQ110" i="28" s="1"/>
  <c r="CJ110" i="28"/>
  <c r="CB110" i="28"/>
  <c r="BZ110" i="28"/>
  <c r="CC110" i="28" s="1"/>
  <c r="BV110" i="28"/>
  <c r="BU110" i="28"/>
  <c r="BS110" i="28"/>
  <c r="BN110" i="28"/>
  <c r="BO110" i="28" s="1"/>
  <c r="BE110" i="28"/>
  <c r="BH110" i="28" s="1"/>
  <c r="AX110" i="28"/>
  <c r="BA110" i="28" s="1"/>
  <c r="AF110" i="28"/>
  <c r="AE110" i="28"/>
  <c r="V110" i="28"/>
  <c r="Y110" i="28" s="1"/>
  <c r="Q110" i="28"/>
  <c r="FH110" i="28" s="1"/>
  <c r="O110" i="28"/>
  <c r="GG109" i="28"/>
  <c r="GF109" i="28"/>
  <c r="GE109" i="28"/>
  <c r="GD109" i="28"/>
  <c r="FL109" i="28"/>
  <c r="FE109" i="28" s="1"/>
  <c r="FJ109" i="28"/>
  <c r="FG109" i="28"/>
  <c r="EY109" i="28"/>
  <c r="FB109" i="28" s="1"/>
  <c r="ER109" i="28"/>
  <c r="EU109" i="28" s="1"/>
  <c r="EM109" i="28"/>
  <c r="EN109" i="28" s="1"/>
  <c r="EG109" i="28"/>
  <c r="EF109" i="28"/>
  <c r="DY109" i="28"/>
  <c r="DZ109" i="28" s="1"/>
  <c r="DR109" i="28"/>
  <c r="DS109" i="28" s="1"/>
  <c r="DK109" i="28"/>
  <c r="DL109" i="28" s="1"/>
  <c r="DE109" i="28"/>
  <c r="DD109" i="28"/>
  <c r="CB109" i="28"/>
  <c r="FH109" i="28" s="1"/>
  <c r="BZ109" i="28"/>
  <c r="FL108" i="28"/>
  <c r="FJ108" i="28"/>
  <c r="FG108" i="28"/>
  <c r="FE108" i="28"/>
  <c r="FB108" i="28"/>
  <c r="EY108" i="28"/>
  <c r="ER108" i="28"/>
  <c r="EU108" i="28" s="1"/>
  <c r="EM108" i="28"/>
  <c r="EK108" i="28"/>
  <c r="EN108" i="28" s="1"/>
  <c r="EG108" i="28"/>
  <c r="EF108" i="28"/>
  <c r="DY108" i="28"/>
  <c r="DZ108" i="28" s="1"/>
  <c r="DS108" i="28"/>
  <c r="DR108" i="28"/>
  <c r="DK108" i="28"/>
  <c r="DI108" i="28"/>
  <c r="DL108" i="28" s="1"/>
  <c r="DE108" i="28"/>
  <c r="DD108" i="28"/>
  <c r="DB108" i="28"/>
  <c r="CX108" i="28"/>
  <c r="CU108" i="28"/>
  <c r="CQ108" i="28"/>
  <c r="CN108" i="28"/>
  <c r="CJ108" i="28"/>
  <c r="CG108" i="28"/>
  <c r="CB108" i="28"/>
  <c r="CC108" i="28" s="1"/>
  <c r="BV108" i="28"/>
  <c r="BU108" i="28"/>
  <c r="BN108" i="28"/>
  <c r="BL108" i="28"/>
  <c r="BO108" i="28" s="1"/>
  <c r="BH108" i="28"/>
  <c r="BE108" i="28"/>
  <c r="AX108" i="28"/>
  <c r="BA108" i="28" s="1"/>
  <c r="AE108" i="28"/>
  <c r="AC108" i="28"/>
  <c r="Y108" i="28"/>
  <c r="V108" i="28"/>
  <c r="Q108" i="28"/>
  <c r="O108" i="28"/>
  <c r="FL107" i="28"/>
  <c r="FJ107" i="28"/>
  <c r="FH107" i="28"/>
  <c r="FG107" i="28"/>
  <c r="FE107" i="28"/>
  <c r="FB107" i="28"/>
  <c r="EY107" i="28"/>
  <c r="EU107" i="28"/>
  <c r="ER107" i="28"/>
  <c r="EN107" i="28"/>
  <c r="EM107" i="28"/>
  <c r="EG107" i="28"/>
  <c r="EF107" i="28"/>
  <c r="DZ107" i="28"/>
  <c r="DY107" i="28"/>
  <c r="DS107" i="28"/>
  <c r="DR107" i="28"/>
  <c r="DK107" i="28"/>
  <c r="DI107" i="28"/>
  <c r="DL107" i="28" s="1"/>
  <c r="DD107" i="28"/>
  <c r="DE107" i="28" s="1"/>
  <c r="CU107" i="28"/>
  <c r="CX107" i="28" s="1"/>
  <c r="CN107" i="28"/>
  <c r="CQ107" i="28" s="1"/>
  <c r="CG107" i="28"/>
  <c r="CJ107" i="28" s="1"/>
  <c r="CB107" i="28"/>
  <c r="CC107" i="28" s="1"/>
  <c r="BZ107" i="28"/>
  <c r="BU107" i="28"/>
  <c r="BS107" i="28"/>
  <c r="BV107" i="28" s="1"/>
  <c r="BN107" i="28"/>
  <c r="BL107" i="28"/>
  <c r="BH107" i="28"/>
  <c r="BE107" i="28"/>
  <c r="AX107" i="28"/>
  <c r="BA107" i="28" s="1"/>
  <c r="AE107" i="28"/>
  <c r="AC107" i="28"/>
  <c r="AF107" i="28" s="1"/>
  <c r="V107" i="28"/>
  <c r="Y107" i="28" s="1"/>
  <c r="Q107" i="28"/>
  <c r="O107" i="28"/>
  <c r="R107" i="28" s="1"/>
  <c r="GG106" i="28"/>
  <c r="GF106" i="28"/>
  <c r="GE106" i="28"/>
  <c r="GD106" i="28"/>
  <c r="FL106" i="28"/>
  <c r="FJ106" i="28"/>
  <c r="FG106" i="28"/>
  <c r="FE106" i="28"/>
  <c r="EY106" i="28"/>
  <c r="FB106" i="28" s="1"/>
  <c r="EU106" i="28"/>
  <c r="ER106" i="28"/>
  <c r="EM106" i="28"/>
  <c r="EN106" i="28" s="1"/>
  <c r="EF106" i="28"/>
  <c r="EG106" i="28" s="1"/>
  <c r="DY106" i="28"/>
  <c r="DZ106" i="28" s="1"/>
  <c r="DR106" i="28"/>
  <c r="DS106" i="28" s="1"/>
  <c r="DK106" i="28"/>
  <c r="DL106" i="28" s="1"/>
  <c r="DD106" i="28"/>
  <c r="DE106" i="28" s="1"/>
  <c r="CB106" i="28"/>
  <c r="CC106" i="28" s="1"/>
  <c r="BU106" i="28"/>
  <c r="BS106" i="28"/>
  <c r="BV106" i="28" s="1"/>
  <c r="GG105" i="28"/>
  <c r="GF105" i="28"/>
  <c r="GE105" i="28"/>
  <c r="GD105" i="28"/>
  <c r="FL105" i="28"/>
  <c r="FJ105" i="28"/>
  <c r="FG105" i="28"/>
  <c r="FE105" i="28"/>
  <c r="EY105" i="28"/>
  <c r="FB105" i="28" s="1"/>
  <c r="EU105" i="28"/>
  <c r="ER105" i="28"/>
  <c r="EM105" i="28"/>
  <c r="EN105" i="28" s="1"/>
  <c r="EF105" i="28"/>
  <c r="EG105" i="28" s="1"/>
  <c r="DY105" i="28"/>
  <c r="DZ105" i="28" s="1"/>
  <c r="DS105" i="28"/>
  <c r="DR105" i="28"/>
  <c r="DK105" i="28"/>
  <c r="DL105" i="28" s="1"/>
  <c r="DD105" i="28"/>
  <c r="DE105" i="28" s="1"/>
  <c r="CB105" i="28"/>
  <c r="BZ105" i="28"/>
  <c r="FL104" i="28"/>
  <c r="FE104" i="28" s="1"/>
  <c r="FJ104" i="28"/>
  <c r="FG104" i="28"/>
  <c r="EY104" i="28"/>
  <c r="FB104" i="28" s="1"/>
  <c r="ER104" i="28"/>
  <c r="EU104" i="28" s="1"/>
  <c r="EM104" i="28"/>
  <c r="EN104" i="28" s="1"/>
  <c r="EF104" i="28"/>
  <c r="EG104" i="28" s="1"/>
  <c r="DY104" i="28"/>
  <c r="DZ104" i="28" s="1"/>
  <c r="DS104" i="28"/>
  <c r="DR104" i="28"/>
  <c r="DK104" i="28"/>
  <c r="DI104" i="28"/>
  <c r="DL104" i="28" s="1"/>
  <c r="DE104" i="28"/>
  <c r="DD104" i="28"/>
  <c r="DB104" i="28"/>
  <c r="CX104" i="28"/>
  <c r="CU104" i="28"/>
  <c r="CN104" i="28"/>
  <c r="CQ104" i="28" s="1"/>
  <c r="CG104" i="28"/>
  <c r="CJ104" i="28" s="1"/>
  <c r="CB104" i="28"/>
  <c r="BZ104" i="28"/>
  <c r="CC104" i="28" s="1"/>
  <c r="BV104" i="28"/>
  <c r="BU104" i="28"/>
  <c r="BN104" i="28"/>
  <c r="BL104" i="28"/>
  <c r="BO104" i="28" s="1"/>
  <c r="BE104" i="28"/>
  <c r="BH104" i="28" s="1"/>
  <c r="BA104" i="28"/>
  <c r="AX104" i="28"/>
  <c r="AE104" i="28"/>
  <c r="AC104" i="28"/>
  <c r="AF104" i="28" s="1"/>
  <c r="Y104" i="28"/>
  <c r="V104" i="28"/>
  <c r="R104" i="28"/>
  <c r="GM104" i="28" s="1"/>
  <c r="Q104" i="28"/>
  <c r="O104" i="28"/>
  <c r="FL103" i="28"/>
  <c r="FJ103" i="28"/>
  <c r="FG103" i="28"/>
  <c r="FE103" i="28"/>
  <c r="FB103" i="28"/>
  <c r="EY103" i="28"/>
  <c r="EU103" i="28"/>
  <c r="ER103" i="28"/>
  <c r="EM103" i="28"/>
  <c r="EN103" i="28" s="1"/>
  <c r="EF103" i="28"/>
  <c r="EG103" i="28" s="1"/>
  <c r="DZ103" i="28"/>
  <c r="DY103" i="28"/>
  <c r="DS103" i="28"/>
  <c r="DR103" i="28"/>
  <c r="DK103" i="28"/>
  <c r="DL103" i="28" s="1"/>
  <c r="DD103" i="28"/>
  <c r="DE103" i="28" s="1"/>
  <c r="CX103" i="28"/>
  <c r="CU103" i="28"/>
  <c r="CQ103" i="28"/>
  <c r="CN103" i="28"/>
  <c r="CG103" i="28"/>
  <c r="CJ103" i="28" s="1"/>
  <c r="CB103" i="28"/>
  <c r="BZ103" i="28"/>
  <c r="BU103" i="28"/>
  <c r="BV103" i="28" s="1"/>
  <c r="BN103" i="28"/>
  <c r="BL103" i="28"/>
  <c r="BO103" i="28" s="1"/>
  <c r="BE103" i="28"/>
  <c r="BH103" i="28" s="1"/>
  <c r="BA103" i="28"/>
  <c r="AX103" i="28"/>
  <c r="AF103" i="28"/>
  <c r="AE103" i="28"/>
  <c r="V103" i="28"/>
  <c r="Y103" i="28" s="1"/>
  <c r="Q103" i="28"/>
  <c r="FH103" i="28" s="1"/>
  <c r="O103" i="28"/>
  <c r="FL102" i="28"/>
  <c r="FE102" i="28" s="1"/>
  <c r="FJ102" i="28"/>
  <c r="FG102" i="28"/>
  <c r="EY102" i="28"/>
  <c r="FB102" i="28" s="1"/>
  <c r="ER102" i="28"/>
  <c r="EU102" i="28" s="1"/>
  <c r="EN102" i="28"/>
  <c r="EM102" i="28"/>
  <c r="EK102" i="28"/>
  <c r="EF102" i="28"/>
  <c r="ED102" i="28"/>
  <c r="EG102" i="28" s="1"/>
  <c r="DY102" i="28"/>
  <c r="DZ102" i="28" s="1"/>
  <c r="DS102" i="28"/>
  <c r="DR102" i="28"/>
  <c r="DL102" i="28"/>
  <c r="DK102" i="28"/>
  <c r="DD102" i="28"/>
  <c r="DE102" i="28" s="1"/>
  <c r="DB102" i="28"/>
  <c r="CX102" i="28"/>
  <c r="CU102" i="28"/>
  <c r="CN102" i="28"/>
  <c r="CQ102" i="28" s="1"/>
  <c r="CG102" i="28"/>
  <c r="CJ102" i="28" s="1"/>
  <c r="CB102" i="28"/>
  <c r="BZ102" i="28"/>
  <c r="CC102" i="28" s="1"/>
  <c r="BV102" i="28"/>
  <c r="BU102" i="28"/>
  <c r="BO102" i="28"/>
  <c r="BN102" i="28"/>
  <c r="BE102" i="28"/>
  <c r="BH102" i="28" s="1"/>
  <c r="AX102" i="28"/>
  <c r="BA102" i="28" s="1"/>
  <c r="AF102" i="28"/>
  <c r="AE102" i="28"/>
  <c r="Y102" i="28"/>
  <c r="V102" i="28"/>
  <c r="Q102" i="28"/>
  <c r="FH102" i="28" s="1"/>
  <c r="O102" i="28"/>
  <c r="GG101" i="28"/>
  <c r="GF101" i="28"/>
  <c r="GE101" i="28"/>
  <c r="GD101" i="28"/>
  <c r="FL101" i="28"/>
  <c r="FJ101" i="28"/>
  <c r="FG101" i="28"/>
  <c r="FE101" i="28"/>
  <c r="FB101" i="28"/>
  <c r="EY101" i="28"/>
  <c r="ER101" i="28"/>
  <c r="FF101" i="28" s="1"/>
  <c r="EM101" i="28"/>
  <c r="EN101" i="28" s="1"/>
  <c r="EG101" i="28"/>
  <c r="EF101" i="28"/>
  <c r="DZ101" i="28"/>
  <c r="DY101" i="28"/>
  <c r="DR101" i="28"/>
  <c r="DS101" i="28" s="1"/>
  <c r="DK101" i="28"/>
  <c r="DL101" i="28" s="1"/>
  <c r="DE101" i="28"/>
  <c r="DD101" i="28"/>
  <c r="CC101" i="28"/>
  <c r="CB101" i="28"/>
  <c r="BU101" i="28"/>
  <c r="BV101" i="28" s="1"/>
  <c r="BS101" i="28"/>
  <c r="FL100" i="28"/>
  <c r="FJ100" i="28"/>
  <c r="FG100" i="28"/>
  <c r="FE100" i="28"/>
  <c r="FB100" i="28"/>
  <c r="EY100" i="28"/>
  <c r="ER100" i="28"/>
  <c r="EU100" i="28" s="1"/>
  <c r="EM100" i="28"/>
  <c r="EN100" i="28" s="1"/>
  <c r="EG100" i="28"/>
  <c r="EF100" i="28"/>
  <c r="DZ100" i="28"/>
  <c r="DY100" i="28"/>
  <c r="DR100" i="28"/>
  <c r="DS100" i="28" s="1"/>
  <c r="DK100" i="28"/>
  <c r="DL100" i="28" s="1"/>
  <c r="DE100" i="28"/>
  <c r="DD100" i="28"/>
  <c r="CX100" i="28"/>
  <c r="CU100" i="28"/>
  <c r="CN100" i="28"/>
  <c r="CQ100" i="28" s="1"/>
  <c r="CG100" i="28"/>
  <c r="CJ100" i="28" s="1"/>
  <c r="CC100" i="28"/>
  <c r="CB100" i="28"/>
  <c r="BZ100" i="28"/>
  <c r="BU100" i="28"/>
  <c r="BV100" i="28" s="1"/>
  <c r="BO100" i="28"/>
  <c r="BN100" i="28"/>
  <c r="BH100" i="28"/>
  <c r="BE100" i="28"/>
  <c r="FF100" i="28" s="1"/>
  <c r="AX100" i="28"/>
  <c r="BA100" i="28" s="1"/>
  <c r="AE100" i="28"/>
  <c r="AF100" i="28" s="1"/>
  <c r="Y100" i="28"/>
  <c r="V100" i="28"/>
  <c r="R100" i="28"/>
  <c r="Q100" i="28"/>
  <c r="O100" i="28"/>
  <c r="GE99" i="28"/>
  <c r="GD99" i="28"/>
  <c r="FL99" i="28"/>
  <c r="FJ99" i="28"/>
  <c r="FG99" i="28"/>
  <c r="FE99" i="28"/>
  <c r="FB99" i="28"/>
  <c r="EY99" i="28"/>
  <c r="EU99" i="28"/>
  <c r="ER99" i="28"/>
  <c r="EM99" i="28"/>
  <c r="EN99" i="28" s="1"/>
  <c r="EF99" i="28"/>
  <c r="EG99" i="28" s="1"/>
  <c r="DZ99" i="28"/>
  <c r="DY99" i="28"/>
  <c r="DS99" i="28"/>
  <c r="DR99" i="28"/>
  <c r="DK99" i="28"/>
  <c r="DL99" i="28" s="1"/>
  <c r="DD99" i="28"/>
  <c r="DE99" i="28" s="1"/>
  <c r="CX99" i="28"/>
  <c r="CU99" i="28"/>
  <c r="CQ99" i="28"/>
  <c r="CN99" i="28"/>
  <c r="CG99" i="28"/>
  <c r="CJ99" i="28" s="1"/>
  <c r="CB99" i="28"/>
  <c r="CC99" i="28" s="1"/>
  <c r="BV99" i="28"/>
  <c r="BU99" i="28"/>
  <c r="BO99" i="28"/>
  <c r="BN99" i="28"/>
  <c r="FH99" i="28" s="1"/>
  <c r="BL99" i="28"/>
  <c r="FF99" i="28" s="1"/>
  <c r="FI99" i="28" s="1"/>
  <c r="FL98" i="28"/>
  <c r="FJ98" i="28"/>
  <c r="FG98" i="28"/>
  <c r="FE98" i="28"/>
  <c r="FB98" i="28"/>
  <c r="EY98" i="28"/>
  <c r="EU98" i="28"/>
  <c r="ER98" i="28"/>
  <c r="EM98" i="28"/>
  <c r="EN98" i="28" s="1"/>
  <c r="EF98" i="28"/>
  <c r="EG98" i="28" s="1"/>
  <c r="DZ98" i="28"/>
  <c r="DY98" i="28"/>
  <c r="DS98" i="28"/>
  <c r="DR98" i="28"/>
  <c r="DK98" i="28"/>
  <c r="DL98" i="28" s="1"/>
  <c r="DD98" i="28"/>
  <c r="DE98" i="28" s="1"/>
  <c r="CX98" i="28"/>
  <c r="CU98" i="28"/>
  <c r="CQ98" i="28"/>
  <c r="CN98" i="28"/>
  <c r="CG98" i="28"/>
  <c r="CJ98" i="28" s="1"/>
  <c r="CB98" i="28"/>
  <c r="CC98" i="28" s="1"/>
  <c r="BV98" i="28"/>
  <c r="BU98" i="28"/>
  <c r="BO98" i="28"/>
  <c r="BN98" i="28"/>
  <c r="BE98" i="28"/>
  <c r="BH98" i="28" s="1"/>
  <c r="AX98" i="28"/>
  <c r="BA98" i="28" s="1"/>
  <c r="AF98" i="28"/>
  <c r="AE98" i="28"/>
  <c r="Y98" i="28"/>
  <c r="V98" i="28"/>
  <c r="Q98" i="28"/>
  <c r="FH98" i="28" s="1"/>
  <c r="O98" i="28"/>
  <c r="FF98" i="28" s="1"/>
  <c r="FL97" i="28"/>
  <c r="FE97" i="28" s="1"/>
  <c r="FJ97" i="28"/>
  <c r="FG97" i="28"/>
  <c r="FB97" i="28"/>
  <c r="EY97" i="28"/>
  <c r="ER97" i="28"/>
  <c r="EU97" i="28" s="1"/>
  <c r="EM97" i="28"/>
  <c r="EN97" i="28" s="1"/>
  <c r="EG97" i="28"/>
  <c r="EF97" i="28"/>
  <c r="DZ97" i="28"/>
  <c r="DY97" i="28"/>
  <c r="DR97" i="28"/>
  <c r="DS97" i="28" s="1"/>
  <c r="DK97" i="28"/>
  <c r="DL97" i="28" s="1"/>
  <c r="DD97" i="28"/>
  <c r="DB97" i="28"/>
  <c r="DE97" i="28" s="1"/>
  <c r="CX97" i="28"/>
  <c r="CU97" i="28"/>
  <c r="CQ97" i="28"/>
  <c r="CN97" i="28"/>
  <c r="CG97" i="28"/>
  <c r="CJ97" i="28" s="1"/>
  <c r="CB97" i="28"/>
  <c r="CC97" i="28" s="1"/>
  <c r="BV97" i="28"/>
  <c r="BU97" i="28"/>
  <c r="BO97" i="28"/>
  <c r="BN97" i="28"/>
  <c r="BE97" i="28"/>
  <c r="BH97" i="28" s="1"/>
  <c r="AX97" i="28"/>
  <c r="BA97" i="28" s="1"/>
  <c r="AF97" i="28"/>
  <c r="AE97" i="28"/>
  <c r="AC97" i="28"/>
  <c r="V97" i="28"/>
  <c r="Y97" i="28" s="1"/>
  <c r="Q97" i="28"/>
  <c r="O97" i="28"/>
  <c r="GG96" i="28"/>
  <c r="GF96" i="28"/>
  <c r="GE96" i="28"/>
  <c r="GD96" i="28"/>
  <c r="FL96" i="28"/>
  <c r="FE96" i="28" s="1"/>
  <c r="FJ96" i="28"/>
  <c r="FH96" i="28"/>
  <c r="FG96" i="28"/>
  <c r="EY96" i="28"/>
  <c r="FB96" i="28" s="1"/>
  <c r="EU96" i="28"/>
  <c r="ER96" i="28"/>
  <c r="EN96" i="28"/>
  <c r="EM96" i="28"/>
  <c r="EF96" i="28"/>
  <c r="EG96" i="28" s="1"/>
  <c r="DY96" i="28"/>
  <c r="DZ96" i="28" s="1"/>
  <c r="DS96" i="28"/>
  <c r="DR96" i="28"/>
  <c r="DL96" i="28"/>
  <c r="DK96" i="28"/>
  <c r="DI96" i="28"/>
  <c r="DE96" i="28"/>
  <c r="DD96" i="28"/>
  <c r="CB96" i="28"/>
  <c r="CC96" i="28" s="1"/>
  <c r="GH96" i="28" s="1"/>
  <c r="BZ96" i="28"/>
  <c r="FF96" i="28" s="1"/>
  <c r="FL95" i="28"/>
  <c r="FJ95" i="28"/>
  <c r="FG95" i="28"/>
  <c r="FE95" i="28"/>
  <c r="FB95" i="28"/>
  <c r="EY95" i="28"/>
  <c r="ER95" i="28"/>
  <c r="EU95" i="28" s="1"/>
  <c r="EM95" i="28"/>
  <c r="EN95" i="28" s="1"/>
  <c r="EG95" i="28"/>
  <c r="EF95" i="28"/>
  <c r="ED95" i="28"/>
  <c r="DY95" i="28"/>
  <c r="DZ95" i="28" s="1"/>
  <c r="DS95" i="28"/>
  <c r="DR95" i="28"/>
  <c r="DL95" i="28"/>
  <c r="DK95" i="28"/>
  <c r="DD95" i="28"/>
  <c r="DE95" i="28" s="1"/>
  <c r="DB95" i="28"/>
  <c r="CU95" i="28"/>
  <c r="CX95" i="28" s="1"/>
  <c r="CN95" i="28"/>
  <c r="CQ95" i="28" s="1"/>
  <c r="CJ95" i="28"/>
  <c r="CG95" i="28"/>
  <c r="CB95" i="28"/>
  <c r="BZ95" i="28"/>
  <c r="CC95" i="28" s="1"/>
  <c r="BU95" i="28"/>
  <c r="BS95" i="28"/>
  <c r="BV95" i="28" s="1"/>
  <c r="BO95" i="28"/>
  <c r="BN95" i="28"/>
  <c r="BE95" i="28"/>
  <c r="BH95" i="28" s="1"/>
  <c r="AX95" i="28"/>
  <c r="AE95" i="28"/>
  <c r="Y95" i="28"/>
  <c r="V95" i="28"/>
  <c r="Q95" i="28"/>
  <c r="O95" i="28"/>
  <c r="R95" i="28" s="1"/>
  <c r="FL94" i="28"/>
  <c r="FJ94" i="28"/>
  <c r="FG94" i="28"/>
  <c r="FE94" i="28"/>
  <c r="FB94" i="28"/>
  <c r="EY94" i="28"/>
  <c r="EU94" i="28"/>
  <c r="ER94" i="28"/>
  <c r="EM94" i="28"/>
  <c r="EN94" i="28" s="1"/>
  <c r="EF94" i="28"/>
  <c r="EG94" i="28" s="1"/>
  <c r="DZ94" i="28"/>
  <c r="DY94" i="28"/>
  <c r="DS94" i="28"/>
  <c r="DR94" i="28"/>
  <c r="DK94" i="28"/>
  <c r="DL94" i="28" s="1"/>
  <c r="DD94" i="28"/>
  <c r="DE94" i="28" s="1"/>
  <c r="CX94" i="28"/>
  <c r="CU94" i="28"/>
  <c r="CN94" i="28"/>
  <c r="CQ94" i="28" s="1"/>
  <c r="CG94" i="28"/>
  <c r="CJ94" i="28" s="1"/>
  <c r="CB94" i="28"/>
  <c r="CC94" i="28" s="1"/>
  <c r="BV94" i="28"/>
  <c r="BU94" i="28"/>
  <c r="BN94" i="28"/>
  <c r="BO94" i="28" s="1"/>
  <c r="BE94" i="28"/>
  <c r="BH94" i="28" s="1"/>
  <c r="AX94" i="28"/>
  <c r="BA94" i="28" s="1"/>
  <c r="AF94" i="28"/>
  <c r="AE94" i="28"/>
  <c r="V94" i="28"/>
  <c r="Y94" i="28" s="1"/>
  <c r="Q94" i="28"/>
  <c r="O94" i="28"/>
  <c r="FF94" i="28" s="1"/>
  <c r="FL93" i="28"/>
  <c r="FJ93" i="28"/>
  <c r="FG93" i="28"/>
  <c r="FE93" i="28"/>
  <c r="EY93" i="28"/>
  <c r="FB93" i="28" s="1"/>
  <c r="ER93" i="28"/>
  <c r="EU93" i="28" s="1"/>
  <c r="EM93" i="28"/>
  <c r="EN93" i="28" s="1"/>
  <c r="EG93" i="28"/>
  <c r="EF93" i="28"/>
  <c r="DY93" i="28"/>
  <c r="DZ93" i="28" s="1"/>
  <c r="DR93" i="28"/>
  <c r="DS93" i="28" s="1"/>
  <c r="DK93" i="28"/>
  <c r="DI93" i="28"/>
  <c r="DD93" i="28"/>
  <c r="DE93" i="28" s="1"/>
  <c r="CU93" i="28"/>
  <c r="CX93" i="28" s="1"/>
  <c r="CQ93" i="28"/>
  <c r="CN93" i="28"/>
  <c r="CJ93" i="28"/>
  <c r="CG93" i="28"/>
  <c r="CB93" i="28"/>
  <c r="CC93" i="28" s="1"/>
  <c r="BU93" i="28"/>
  <c r="BV93" i="28" s="1"/>
  <c r="BO93" i="28"/>
  <c r="BN93" i="28"/>
  <c r="BH93" i="28"/>
  <c r="BE93" i="28"/>
  <c r="FF93" i="28" s="1"/>
  <c r="AX93" i="28"/>
  <c r="BA93" i="28" s="1"/>
  <c r="AE93" i="28"/>
  <c r="AF93" i="28" s="1"/>
  <c r="Y93" i="28"/>
  <c r="V93" i="28"/>
  <c r="R93" i="28"/>
  <c r="GG93" i="28" s="1"/>
  <c r="Q93" i="28"/>
  <c r="FH93" i="28" s="1"/>
  <c r="O93" i="28"/>
  <c r="FL92" i="28"/>
  <c r="FJ92" i="28"/>
  <c r="FG92" i="28"/>
  <c r="FE92" i="28"/>
  <c r="FB92" i="28"/>
  <c r="EY92" i="28"/>
  <c r="EU92" i="28"/>
  <c r="ER92" i="28"/>
  <c r="EM92" i="28"/>
  <c r="EN92" i="28" s="1"/>
  <c r="EF92" i="28"/>
  <c r="ED92" i="28"/>
  <c r="EG92" i="28" s="1"/>
  <c r="DY92" i="28"/>
  <c r="DZ92" i="28" s="1"/>
  <c r="DS92" i="28"/>
  <c r="DR92" i="28"/>
  <c r="DK92" i="28"/>
  <c r="DI92" i="28"/>
  <c r="DE92" i="28"/>
  <c r="DD92" i="28"/>
  <c r="CX92" i="28"/>
  <c r="CU92" i="28"/>
  <c r="CN92" i="28"/>
  <c r="CQ92" i="28" s="1"/>
  <c r="CG92" i="28"/>
  <c r="CJ92" i="28" s="1"/>
  <c r="CB92" i="28"/>
  <c r="BZ92" i="28"/>
  <c r="CC92" i="28" s="1"/>
  <c r="BV92" i="28"/>
  <c r="BU92" i="28"/>
  <c r="BS92" i="28"/>
  <c r="BN92" i="28"/>
  <c r="BO92" i="28" s="1"/>
  <c r="BH92" i="28"/>
  <c r="BE92" i="28"/>
  <c r="BA92" i="28"/>
  <c r="AX92" i="28"/>
  <c r="AE92" i="28"/>
  <c r="AC92" i="28"/>
  <c r="AF92" i="28" s="1"/>
  <c r="V92" i="28"/>
  <c r="Y92" i="28" s="1"/>
  <c r="Q92" i="28"/>
  <c r="FH92" i="28" s="1"/>
  <c r="O92" i="28"/>
  <c r="FF92" i="28" s="1"/>
  <c r="FI92" i="28" s="1"/>
  <c r="FL91" i="28"/>
  <c r="FE91" i="28" s="1"/>
  <c r="FJ91" i="28"/>
  <c r="FG91" i="28"/>
  <c r="EY91" i="28"/>
  <c r="FB91" i="28" s="1"/>
  <c r="ER91" i="28"/>
  <c r="EU91" i="28" s="1"/>
  <c r="EN91" i="28"/>
  <c r="EM91" i="28"/>
  <c r="EK91" i="28"/>
  <c r="EK163" i="28" s="1"/>
  <c r="EF91" i="28"/>
  <c r="ED91" i="28"/>
  <c r="ED163" i="28" s="1"/>
  <c r="DY91" i="28"/>
  <c r="DZ91" i="28" s="1"/>
  <c r="DS91" i="28"/>
  <c r="DR91" i="28"/>
  <c r="DL91" i="28"/>
  <c r="DK91" i="28"/>
  <c r="DD91" i="28"/>
  <c r="DE91" i="28" s="1"/>
  <c r="CX91" i="28"/>
  <c r="CQ91" i="28"/>
  <c r="CN91" i="28"/>
  <c r="CJ91" i="28"/>
  <c r="CB91" i="28"/>
  <c r="BZ91" i="28"/>
  <c r="BV91" i="28"/>
  <c r="BU91" i="28"/>
  <c r="BO91" i="28"/>
  <c r="BN91" i="28"/>
  <c r="BE91" i="28"/>
  <c r="BH91" i="28" s="1"/>
  <c r="AX91" i="28"/>
  <c r="AE91" i="28"/>
  <c r="AC91" i="28"/>
  <c r="Y91" i="28"/>
  <c r="V91" i="28"/>
  <c r="Q91" i="28"/>
  <c r="O91" i="28"/>
  <c r="GE90" i="28"/>
  <c r="GD90" i="28"/>
  <c r="FL90" i="28"/>
  <c r="FJ90" i="28"/>
  <c r="FG90" i="28"/>
  <c r="FF90" i="28"/>
  <c r="FE90" i="28"/>
  <c r="FB90" i="28"/>
  <c r="EY90" i="28"/>
  <c r="EU90" i="28"/>
  <c r="ER90" i="28"/>
  <c r="EM90" i="28"/>
  <c r="EF90" i="28"/>
  <c r="DZ90" i="28"/>
  <c r="DY90" i="28"/>
  <c r="DS90" i="28"/>
  <c r="DR90" i="28"/>
  <c r="DK90" i="28"/>
  <c r="DD90" i="28"/>
  <c r="CX90" i="28"/>
  <c r="CN90" i="28"/>
  <c r="CQ90" i="28" s="1"/>
  <c r="CJ90" i="28"/>
  <c r="CB90" i="28"/>
  <c r="BU90" i="28"/>
  <c r="BO90" i="28"/>
  <c r="BN90" i="28"/>
  <c r="BL90" i="28"/>
  <c r="GP88" i="28"/>
  <c r="GN88" i="28"/>
  <c r="GM88" i="28"/>
  <c r="GL88" i="28"/>
  <c r="GK88" i="28"/>
  <c r="GJ88" i="28"/>
  <c r="GI88" i="28"/>
  <c r="GH88" i="28"/>
  <c r="GG88" i="28"/>
  <c r="GF88" i="28"/>
  <c r="GE88" i="28"/>
  <c r="GD88" i="28"/>
  <c r="FM88" i="28"/>
  <c r="L88" i="28"/>
  <c r="K88" i="28"/>
  <c r="J88" i="28"/>
  <c r="I88" i="28"/>
  <c r="H88" i="28"/>
  <c r="G88" i="28"/>
  <c r="F88" i="28"/>
  <c r="E88" i="28"/>
  <c r="D88" i="28"/>
  <c r="C88" i="28"/>
  <c r="FM87" i="28"/>
  <c r="FD87" i="28"/>
  <c r="EW87" i="28"/>
  <c r="EP87" i="28"/>
  <c r="EI87" i="28"/>
  <c r="EB87" i="28"/>
  <c r="DU87" i="28"/>
  <c r="DN87" i="28"/>
  <c r="DG87" i="28"/>
  <c r="CZ87" i="28"/>
  <c r="CS87" i="28"/>
  <c r="CL87" i="28"/>
  <c r="CE87" i="28"/>
  <c r="BX87" i="28"/>
  <c r="BQ87" i="28"/>
  <c r="BJ87" i="28"/>
  <c r="BC87" i="28"/>
  <c r="AV87" i="28"/>
  <c r="AA87" i="28"/>
  <c r="T87" i="28"/>
  <c r="M87" i="28"/>
  <c r="FD86" i="28"/>
  <c r="EW86" i="28"/>
  <c r="EP86" i="28"/>
  <c r="EI86" i="28"/>
  <c r="EB86" i="28"/>
  <c r="DU86" i="28"/>
  <c r="DN86" i="28"/>
  <c r="DG86" i="28"/>
  <c r="CZ86" i="28"/>
  <c r="CS86" i="28"/>
  <c r="CL86" i="28"/>
  <c r="CE86" i="28"/>
  <c r="BX86" i="28"/>
  <c r="BQ86" i="28"/>
  <c r="BJ86" i="28"/>
  <c r="BC86" i="28"/>
  <c r="AV86" i="28"/>
  <c r="AA86" i="28"/>
  <c r="T86" i="28"/>
  <c r="M86" i="28"/>
  <c r="FD85" i="28"/>
  <c r="EW85" i="28"/>
  <c r="EP85" i="28"/>
  <c r="EI85" i="28"/>
  <c r="EB85" i="28"/>
  <c r="DU85" i="28"/>
  <c r="DN85" i="28"/>
  <c r="DG85" i="28"/>
  <c r="CZ85" i="28"/>
  <c r="CS85" i="28"/>
  <c r="CL85" i="28"/>
  <c r="CE85" i="28"/>
  <c r="BX85" i="28"/>
  <c r="BQ85" i="28"/>
  <c r="BJ85" i="28"/>
  <c r="BC85" i="28"/>
  <c r="AV85" i="28"/>
  <c r="AA85" i="28"/>
  <c r="T85" i="28"/>
  <c r="M85" i="28"/>
  <c r="EW84" i="28"/>
  <c r="EP84" i="28"/>
  <c r="EI84" i="28"/>
  <c r="EB84" i="28"/>
  <c r="DU84" i="28"/>
  <c r="DN84" i="28"/>
  <c r="DG84" i="28"/>
  <c r="CZ84" i="28"/>
  <c r="CS84" i="28"/>
  <c r="CL84" i="28"/>
  <c r="CE84" i="28"/>
  <c r="BX84" i="28"/>
  <c r="BQ84" i="28"/>
  <c r="BJ84" i="28"/>
  <c r="BC84" i="28"/>
  <c r="AV84" i="28"/>
  <c r="AA84" i="28"/>
  <c r="T84" i="28"/>
  <c r="M84" i="28"/>
  <c r="EW83" i="28"/>
  <c r="EP83" i="28"/>
  <c r="EI83" i="28"/>
  <c r="EB83" i="28"/>
  <c r="DU83" i="28"/>
  <c r="DN83" i="28"/>
  <c r="DG83" i="28"/>
  <c r="CZ83" i="28"/>
  <c r="CS83" i="28"/>
  <c r="CL83" i="28"/>
  <c r="CE83" i="28"/>
  <c r="BX83" i="28"/>
  <c r="BQ83" i="28"/>
  <c r="BJ83" i="28"/>
  <c r="BC83" i="28"/>
  <c r="AV83" i="28"/>
  <c r="AA83" i="28"/>
  <c r="T83" i="28"/>
  <c r="M83" i="28"/>
  <c r="FD82" i="28"/>
  <c r="BQ82" i="28"/>
  <c r="M82" i="28"/>
  <c r="FD80" i="28"/>
  <c r="FD166" i="28" s="1"/>
  <c r="EJ80" i="28"/>
  <c r="EC80" i="28"/>
  <c r="DV80" i="28"/>
  <c r="DO80" i="28"/>
  <c r="DH80" i="28"/>
  <c r="DA80" i="28"/>
  <c r="BY80" i="28"/>
  <c r="BR80" i="28"/>
  <c r="BK80" i="28"/>
  <c r="AZ80" i="28"/>
  <c r="AW80" i="28"/>
  <c r="AB80" i="28"/>
  <c r="N80" i="28"/>
  <c r="FB79" i="28"/>
  <c r="EU79" i="28"/>
  <c r="CX79" i="28"/>
  <c r="CQ79" i="28"/>
  <c r="CJ79" i="28"/>
  <c r="BH79" i="28"/>
  <c r="Y79" i="28"/>
  <c r="BA78" i="28"/>
  <c r="FL77" i="28"/>
  <c r="FE77" i="28" s="1"/>
  <c r="FJ77" i="28"/>
  <c r="FI77" i="28"/>
  <c r="FH77" i="28"/>
  <c r="FG77" i="28"/>
  <c r="FF77" i="28"/>
  <c r="FL76" i="28"/>
  <c r="FJ76" i="28"/>
  <c r="FH76" i="28"/>
  <c r="FG76" i="28"/>
  <c r="FF76" i="28"/>
  <c r="FI76" i="28" s="1"/>
  <c r="FE76" i="28"/>
  <c r="FL75" i="28"/>
  <c r="FJ75" i="28"/>
  <c r="FH75" i="28"/>
  <c r="FG75" i="28"/>
  <c r="FF75" i="28"/>
  <c r="FI75" i="28" s="1"/>
  <c r="FE75" i="28"/>
  <c r="FL74" i="28"/>
  <c r="FE74" i="28" s="1"/>
  <c r="FJ74" i="28"/>
  <c r="FH74" i="28"/>
  <c r="FG74" i="28"/>
  <c r="FF74" i="28"/>
  <c r="FI74" i="28" s="1"/>
  <c r="EN74" i="28"/>
  <c r="EG74" i="28"/>
  <c r="DZ74" i="28"/>
  <c r="DS74" i="28"/>
  <c r="DL74" i="28"/>
  <c r="DE74" i="28"/>
  <c r="CC74" i="28"/>
  <c r="BV74" i="28"/>
  <c r="BO74" i="28"/>
  <c r="BA74" i="28"/>
  <c r="AX74" i="28"/>
  <c r="AF74" i="28"/>
  <c r="R74" i="28"/>
  <c r="FL73" i="28"/>
  <c r="FE73" i="28" s="1"/>
  <c r="FJ73" i="28"/>
  <c r="FH73" i="28"/>
  <c r="FG73" i="28"/>
  <c r="EN73" i="28"/>
  <c r="EG73" i="28"/>
  <c r="DZ73" i="28"/>
  <c r="DS73" i="28"/>
  <c r="DL73" i="28"/>
  <c r="DE73" i="28"/>
  <c r="CC73" i="28"/>
  <c r="BV73" i="28"/>
  <c r="BO73" i="28"/>
  <c r="AX73" i="28"/>
  <c r="AF73" i="28"/>
  <c r="R73" i="28"/>
  <c r="FL72" i="28"/>
  <c r="FE72" i="28" s="1"/>
  <c r="FJ72" i="28"/>
  <c r="FH72" i="28"/>
  <c r="FG72" i="28"/>
  <c r="FF72" i="28"/>
  <c r="FI72" i="28" s="1"/>
  <c r="EN72" i="28"/>
  <c r="EG72" i="28"/>
  <c r="DZ72" i="28"/>
  <c r="DS72" i="28"/>
  <c r="DL72" i="28"/>
  <c r="DE72" i="28"/>
  <c r="CC72" i="28"/>
  <c r="BV72" i="28"/>
  <c r="BO72" i="28"/>
  <c r="BA72" i="28"/>
  <c r="AX72" i="28"/>
  <c r="AF72" i="28"/>
  <c r="R72" i="28"/>
  <c r="FL71" i="28"/>
  <c r="FJ71" i="28"/>
  <c r="FH71" i="28"/>
  <c r="FG71" i="28"/>
  <c r="FE71" i="28"/>
  <c r="EN71" i="28"/>
  <c r="EG71" i="28"/>
  <c r="DZ71" i="28"/>
  <c r="DS71" i="28"/>
  <c r="DL71" i="28"/>
  <c r="DE71" i="28"/>
  <c r="CC71" i="28"/>
  <c r="BV71" i="28"/>
  <c r="BO71" i="28"/>
  <c r="AX71" i="28"/>
  <c r="AF71" i="28"/>
  <c r="R71" i="28"/>
  <c r="FL70" i="28"/>
  <c r="FE70" i="28" s="1"/>
  <c r="FJ70" i="28"/>
  <c r="FH70" i="28"/>
  <c r="FG70" i="28"/>
  <c r="EN70" i="28"/>
  <c r="EG70" i="28"/>
  <c r="DZ70" i="28"/>
  <c r="DS70" i="28"/>
  <c r="DL70" i="28"/>
  <c r="DE70" i="28"/>
  <c r="CN70" i="28"/>
  <c r="CQ70" i="28" s="1"/>
  <c r="CC70" i="28"/>
  <c r="BV70" i="28"/>
  <c r="BO70" i="28"/>
  <c r="AX70" i="28"/>
  <c r="AF70" i="28"/>
  <c r="R70" i="28"/>
  <c r="FL69" i="28"/>
  <c r="FJ69" i="28"/>
  <c r="FH69" i="28"/>
  <c r="FG69" i="28"/>
  <c r="FF69" i="28"/>
  <c r="FI69" i="28" s="1"/>
  <c r="FE69" i="28"/>
  <c r="EN69" i="28"/>
  <c r="EG69" i="28"/>
  <c r="DZ69" i="28"/>
  <c r="DS69" i="28"/>
  <c r="DL69" i="28"/>
  <c r="DE69" i="28"/>
  <c r="CC69" i="28"/>
  <c r="BV69" i="28"/>
  <c r="BO69" i="28"/>
  <c r="AX69" i="28"/>
  <c r="BA69" i="28" s="1"/>
  <c r="AF69" i="28"/>
  <c r="R69" i="28"/>
  <c r="FJ68" i="28"/>
  <c r="FG68" i="28"/>
  <c r="FE68" i="28"/>
  <c r="EN68" i="28"/>
  <c r="EM68" i="28"/>
  <c r="EF68" i="28"/>
  <c r="EG68" i="28" s="1"/>
  <c r="DZ68" i="28"/>
  <c r="DY68" i="28"/>
  <c r="DR68" i="28"/>
  <c r="DS68" i="28" s="1"/>
  <c r="DK68" i="28"/>
  <c r="DL68" i="28" s="1"/>
  <c r="DD68" i="28"/>
  <c r="DE68" i="28" s="1"/>
  <c r="CC68" i="28"/>
  <c r="CB68" i="28"/>
  <c r="BU68" i="28"/>
  <c r="BV68" i="28" s="1"/>
  <c r="BO68" i="28"/>
  <c r="BN68" i="28"/>
  <c r="FH68" i="28" s="1"/>
  <c r="AX68" i="28"/>
  <c r="AF68" i="28"/>
  <c r="AE68" i="28"/>
  <c r="Q68" i="28"/>
  <c r="R68" i="28" s="1"/>
  <c r="FJ67" i="28"/>
  <c r="FG67" i="28"/>
  <c r="FE67" i="28"/>
  <c r="EM67" i="28"/>
  <c r="EN67" i="28" s="1"/>
  <c r="EG67" i="28"/>
  <c r="EF67" i="28"/>
  <c r="DY67" i="28"/>
  <c r="DZ67" i="28" s="1"/>
  <c r="DS67" i="28"/>
  <c r="DR67" i="28"/>
  <c r="DK67" i="28"/>
  <c r="DL67" i="28" s="1"/>
  <c r="DD67" i="28"/>
  <c r="DE67" i="28" s="1"/>
  <c r="CB67" i="28"/>
  <c r="CC67" i="28" s="1"/>
  <c r="BV67" i="28"/>
  <c r="BU67" i="28"/>
  <c r="BN67" i="28"/>
  <c r="BO67" i="28" s="1"/>
  <c r="BA67" i="28"/>
  <c r="AX67" i="28"/>
  <c r="FF67" i="28" s="1"/>
  <c r="AE67" i="28"/>
  <c r="R67" i="28"/>
  <c r="Q67" i="28"/>
  <c r="FJ66" i="28"/>
  <c r="FG66" i="28"/>
  <c r="FF66" i="28"/>
  <c r="FE66" i="28"/>
  <c r="EN66" i="28"/>
  <c r="EM66" i="28"/>
  <c r="EF66" i="28"/>
  <c r="EG66" i="28" s="1"/>
  <c r="DY66" i="28"/>
  <c r="DZ66" i="28" s="1"/>
  <c r="DR66" i="28"/>
  <c r="DS66" i="28" s="1"/>
  <c r="DL66" i="28"/>
  <c r="DK66" i="28"/>
  <c r="DD66" i="28"/>
  <c r="DE66" i="28" s="1"/>
  <c r="CB66" i="28"/>
  <c r="CC66" i="28" s="1"/>
  <c r="BU66" i="28"/>
  <c r="BV66" i="28" s="1"/>
  <c r="BO66" i="28"/>
  <c r="BN66" i="28"/>
  <c r="AX66" i="28"/>
  <c r="BA66" i="28" s="1"/>
  <c r="AE66" i="28"/>
  <c r="AF66" i="28" s="1"/>
  <c r="Q66" i="28"/>
  <c r="R66" i="28" s="1"/>
  <c r="FJ65" i="28"/>
  <c r="FG65" i="28"/>
  <c r="FF65" i="28"/>
  <c r="FE65" i="28"/>
  <c r="EM65" i="28"/>
  <c r="EN65" i="28" s="1"/>
  <c r="EG65" i="28"/>
  <c r="EF65" i="28"/>
  <c r="DY65" i="28"/>
  <c r="DZ65" i="28" s="1"/>
  <c r="DS65" i="28"/>
  <c r="DR65" i="28"/>
  <c r="DK65" i="28"/>
  <c r="DL65" i="28" s="1"/>
  <c r="DE65" i="28"/>
  <c r="DD65" i="28"/>
  <c r="CB65" i="28"/>
  <c r="CC65" i="28" s="1"/>
  <c r="BU65" i="28"/>
  <c r="BV65" i="28" s="1"/>
  <c r="BN65" i="28"/>
  <c r="BO65" i="28" s="1"/>
  <c r="BA65" i="28"/>
  <c r="AX65" i="28"/>
  <c r="AE65" i="28"/>
  <c r="AF65" i="28" s="1"/>
  <c r="R65" i="28"/>
  <c r="Q65" i="28"/>
  <c r="FJ64" i="28"/>
  <c r="FG64" i="28"/>
  <c r="FE64" i="28"/>
  <c r="EM64" i="28"/>
  <c r="EN64" i="28" s="1"/>
  <c r="EF64" i="28"/>
  <c r="EG64" i="28" s="1"/>
  <c r="DZ64" i="28"/>
  <c r="DY64" i="28"/>
  <c r="DR64" i="28"/>
  <c r="DS64" i="28" s="1"/>
  <c r="DK64" i="28"/>
  <c r="DL64" i="28" s="1"/>
  <c r="DD64" i="28"/>
  <c r="DE64" i="28" s="1"/>
  <c r="CC64" i="28"/>
  <c r="CB64" i="28"/>
  <c r="BU64" i="28"/>
  <c r="BV64" i="28" s="1"/>
  <c r="BN64" i="28"/>
  <c r="BO64" i="28" s="1"/>
  <c r="AX64" i="28"/>
  <c r="AF64" i="28"/>
  <c r="AE64" i="28"/>
  <c r="Q64" i="28"/>
  <c r="R64" i="28" s="1"/>
  <c r="FJ63" i="28"/>
  <c r="FG63" i="28"/>
  <c r="FF63" i="28"/>
  <c r="FE63" i="28"/>
  <c r="EM63" i="28"/>
  <c r="EN63" i="28" s="1"/>
  <c r="EF63" i="28"/>
  <c r="EG63" i="28" s="1"/>
  <c r="DY63" i="28"/>
  <c r="DZ63" i="28" s="1"/>
  <c r="DS63" i="28"/>
  <c r="DR63" i="28"/>
  <c r="DK63" i="28"/>
  <c r="DL63" i="28" s="1"/>
  <c r="DD63" i="28"/>
  <c r="DE63" i="28" s="1"/>
  <c r="CN63" i="28"/>
  <c r="CQ63" i="28" s="1"/>
  <c r="CC63" i="28"/>
  <c r="CB63" i="28"/>
  <c r="BU63" i="28"/>
  <c r="BV63" i="28" s="1"/>
  <c r="BN63" i="28"/>
  <c r="BO63" i="28" s="1"/>
  <c r="AX63" i="28"/>
  <c r="BA63" i="28" s="1"/>
  <c r="AF63" i="28"/>
  <c r="AE63" i="28"/>
  <c r="Q63" i="28"/>
  <c r="R63" i="28" s="1"/>
  <c r="GD62" i="28"/>
  <c r="FL62" i="28"/>
  <c r="FE62" i="28" s="1"/>
  <c r="FJ62" i="28"/>
  <c r="FG62" i="28"/>
  <c r="EN62" i="28"/>
  <c r="EM62" i="28"/>
  <c r="EG62" i="28"/>
  <c r="EF62" i="28"/>
  <c r="DY62" i="28"/>
  <c r="DZ62" i="28" s="1"/>
  <c r="DS62" i="28"/>
  <c r="DR62" i="28"/>
  <c r="DK62" i="28"/>
  <c r="DL62" i="28" s="1"/>
  <c r="DE62" i="28"/>
  <c r="DD62" i="28"/>
  <c r="CN62" i="28"/>
  <c r="CQ62" i="28" s="1"/>
  <c r="CC62" i="28"/>
  <c r="CB62" i="28"/>
  <c r="BU62" i="28"/>
  <c r="BV62" i="28" s="1"/>
  <c r="BS62" i="28"/>
  <c r="BN62" i="28"/>
  <c r="BO62" i="28" s="1"/>
  <c r="AX62" i="28"/>
  <c r="FF62" i="28" s="1"/>
  <c r="AE62" i="28"/>
  <c r="R62" i="28"/>
  <c r="Q62" i="28"/>
  <c r="FL61" i="28"/>
  <c r="FJ61" i="28"/>
  <c r="FG61" i="28"/>
  <c r="FE61" i="28"/>
  <c r="FB61" i="28"/>
  <c r="EM61" i="28"/>
  <c r="EN61" i="28" s="1"/>
  <c r="EG61" i="28"/>
  <c r="EF61" i="28"/>
  <c r="DY61" i="28"/>
  <c r="DZ61" i="28" s="1"/>
  <c r="DR61" i="28"/>
  <c r="DS61" i="28" s="1"/>
  <c r="DL61" i="28"/>
  <c r="DK61" i="28"/>
  <c r="DE61" i="28"/>
  <c r="DD61" i="28"/>
  <c r="DB61" i="28"/>
  <c r="CN61" i="28"/>
  <c r="CQ61" i="28" s="1"/>
  <c r="CB61" i="28"/>
  <c r="CC61" i="28" s="1"/>
  <c r="BU61" i="28"/>
  <c r="BV61" i="28" s="1"/>
  <c r="BN61" i="28"/>
  <c r="BO61" i="28" s="1"/>
  <c r="BA61" i="28"/>
  <c r="AX61" i="28"/>
  <c r="AE61" i="28"/>
  <c r="AC61" i="28"/>
  <c r="AF61" i="28" s="1"/>
  <c r="Q61" i="28"/>
  <c r="O61" i="28"/>
  <c r="FF61" i="28" s="1"/>
  <c r="GF60" i="28"/>
  <c r="GE60" i="28"/>
  <c r="GD60" i="28"/>
  <c r="FL60" i="28"/>
  <c r="FE60" i="28" s="1"/>
  <c r="FJ60" i="28"/>
  <c r="FG60" i="28"/>
  <c r="FB60" i="28"/>
  <c r="EN60" i="28"/>
  <c r="EM60" i="28"/>
  <c r="EF60" i="28"/>
  <c r="EG60" i="28" s="1"/>
  <c r="DZ60" i="28"/>
  <c r="DY60" i="28"/>
  <c r="DR60" i="28"/>
  <c r="DS60" i="28" s="1"/>
  <c r="DL60" i="28"/>
  <c r="DK60" i="28"/>
  <c r="DD60" i="28"/>
  <c r="DE60" i="28" s="1"/>
  <c r="CC60" i="28"/>
  <c r="CB60" i="28"/>
  <c r="BU60" i="28"/>
  <c r="FH60" i="28" s="1"/>
  <c r="BS60" i="28"/>
  <c r="FF60" i="28" s="1"/>
  <c r="FL59" i="28"/>
  <c r="FJ59" i="28"/>
  <c r="FG59" i="28"/>
  <c r="FE59" i="28"/>
  <c r="FB59" i="28"/>
  <c r="EM59" i="28"/>
  <c r="EN59" i="28" s="1"/>
  <c r="EF59" i="28"/>
  <c r="EG59" i="28" s="1"/>
  <c r="DY59" i="28"/>
  <c r="DZ59" i="28" s="1"/>
  <c r="DR59" i="28"/>
  <c r="DS59" i="28" s="1"/>
  <c r="DK59" i="28"/>
  <c r="DI59" i="28"/>
  <c r="DL59" i="28" s="1"/>
  <c r="DE59" i="28"/>
  <c r="DD59" i="28"/>
  <c r="CN59" i="28"/>
  <c r="CQ59" i="28" s="1"/>
  <c r="CC59" i="28"/>
  <c r="CB59" i="28"/>
  <c r="BZ59" i="28"/>
  <c r="BU59" i="28"/>
  <c r="BV59" i="28" s="1"/>
  <c r="BS59" i="28"/>
  <c r="BN59" i="28"/>
  <c r="BO59" i="28" s="1"/>
  <c r="BA59" i="28"/>
  <c r="AX59" i="28"/>
  <c r="AE59" i="28"/>
  <c r="AF59" i="28" s="1"/>
  <c r="R59" i="28"/>
  <c r="Q59" i="28"/>
  <c r="O59" i="28"/>
  <c r="FF59" i="28" s="1"/>
  <c r="FL58" i="28"/>
  <c r="FE58" i="28" s="1"/>
  <c r="FJ58" i="28"/>
  <c r="FG58" i="28"/>
  <c r="FB58" i="28"/>
  <c r="EM58" i="28"/>
  <c r="EN58" i="28" s="1"/>
  <c r="EF58" i="28"/>
  <c r="ED58" i="28"/>
  <c r="EG58" i="28" s="1"/>
  <c r="DZ58" i="28"/>
  <c r="DY58" i="28"/>
  <c r="DR58" i="28"/>
  <c r="DS58" i="28" s="1"/>
  <c r="DL58" i="28"/>
  <c r="DK58" i="28"/>
  <c r="DI58" i="28"/>
  <c r="DD58" i="28"/>
  <c r="DE58" i="28" s="1"/>
  <c r="CN58" i="28"/>
  <c r="CQ58" i="28" s="1"/>
  <c r="CB58" i="28"/>
  <c r="CC58" i="28" s="1"/>
  <c r="BZ58" i="28"/>
  <c r="BU58" i="28"/>
  <c r="BV58" i="28" s="1"/>
  <c r="BO58" i="28"/>
  <c r="BN58" i="28"/>
  <c r="BL58" i="28"/>
  <c r="AX58" i="28"/>
  <c r="FF58" i="28" s="1"/>
  <c r="FI58" i="28" s="1"/>
  <c r="AE58" i="28"/>
  <c r="FH58" i="28" s="1"/>
  <c r="AC58" i="28"/>
  <c r="AF58" i="28" s="1"/>
  <c r="R58" i="28"/>
  <c r="GG58" i="28" s="1"/>
  <c r="Q58" i="28"/>
  <c r="O58" i="28"/>
  <c r="FL57" i="28"/>
  <c r="FE57" i="28" s="1"/>
  <c r="FJ57" i="28"/>
  <c r="FG57" i="28"/>
  <c r="FB57" i="28"/>
  <c r="EM57" i="28"/>
  <c r="EN57" i="28" s="1"/>
  <c r="EF57" i="28"/>
  <c r="ED57" i="28"/>
  <c r="EG57" i="28" s="1"/>
  <c r="DZ57" i="28"/>
  <c r="DY57" i="28"/>
  <c r="DR57" i="28"/>
  <c r="DS57" i="28" s="1"/>
  <c r="DL57" i="28"/>
  <c r="DK57" i="28"/>
  <c r="DI57" i="28"/>
  <c r="DD57" i="28"/>
  <c r="DE57" i="28" s="1"/>
  <c r="CN57" i="28"/>
  <c r="CQ57" i="28" s="1"/>
  <c r="CB57" i="28"/>
  <c r="CC57" i="28" s="1"/>
  <c r="BZ57" i="28"/>
  <c r="BU57" i="28"/>
  <c r="BV57" i="28" s="1"/>
  <c r="BO57" i="28"/>
  <c r="BN57" i="28"/>
  <c r="BL57" i="28"/>
  <c r="AX57" i="28"/>
  <c r="BA57" i="28" s="1"/>
  <c r="AE57" i="28"/>
  <c r="AC57" i="28"/>
  <c r="AF57" i="28" s="1"/>
  <c r="R57" i="28"/>
  <c r="Q57" i="28"/>
  <c r="FH57" i="28" s="1"/>
  <c r="O57" i="28"/>
  <c r="FL56" i="28"/>
  <c r="FE56" i="28" s="1"/>
  <c r="FJ56" i="28"/>
  <c r="FG56" i="28"/>
  <c r="FB56" i="28"/>
  <c r="EM56" i="28"/>
  <c r="EN56" i="28" s="1"/>
  <c r="EF56" i="28"/>
  <c r="EG56" i="28" s="1"/>
  <c r="DY56" i="28"/>
  <c r="DZ56" i="28" s="1"/>
  <c r="DR56" i="28"/>
  <c r="DS56" i="28" s="1"/>
  <c r="DK56" i="28"/>
  <c r="DL56" i="28" s="1"/>
  <c r="DI56" i="28"/>
  <c r="DD56" i="28"/>
  <c r="DB56" i="28"/>
  <c r="DE56" i="28" s="1"/>
  <c r="CN56" i="28"/>
  <c r="CQ56" i="28" s="1"/>
  <c r="CB56" i="28"/>
  <c r="CC56" i="28" s="1"/>
  <c r="BZ56" i="28"/>
  <c r="BU56" i="28"/>
  <c r="BS56" i="28"/>
  <c r="BV56" i="28" s="1"/>
  <c r="BN56" i="28"/>
  <c r="BL56" i="28"/>
  <c r="BO56" i="28" s="1"/>
  <c r="BA56" i="28"/>
  <c r="AX56" i="28"/>
  <c r="AE56" i="28"/>
  <c r="AC56" i="28"/>
  <c r="FF56" i="28" s="1"/>
  <c r="FI56" i="28" s="1"/>
  <c r="Q56" i="28"/>
  <c r="FH56" i="28" s="1"/>
  <c r="O56" i="28"/>
  <c r="R56" i="28" s="1"/>
  <c r="GG55" i="28"/>
  <c r="GF55" i="28"/>
  <c r="GE55" i="28"/>
  <c r="GD55" i="28"/>
  <c r="FL55" i="28"/>
  <c r="FE55" i="28" s="1"/>
  <c r="FJ55" i="28"/>
  <c r="FG55" i="28"/>
  <c r="FB55" i="28"/>
  <c r="EN55" i="28"/>
  <c r="EM55" i="28"/>
  <c r="EF55" i="28"/>
  <c r="ED55" i="28"/>
  <c r="EG55" i="28" s="1"/>
  <c r="DY55" i="28"/>
  <c r="DZ55" i="28" s="1"/>
  <c r="DR55" i="28"/>
  <c r="DS55" i="28" s="1"/>
  <c r="DL55" i="28"/>
  <c r="DK55" i="28"/>
  <c r="DD55" i="28"/>
  <c r="FH55" i="28" s="1"/>
  <c r="CB55" i="28"/>
  <c r="BZ55" i="28"/>
  <c r="FF55" i="28" s="1"/>
  <c r="FI55" i="28" s="1"/>
  <c r="GI54" i="28"/>
  <c r="GH54" i="28"/>
  <c r="GG54" i="28"/>
  <c r="GF54" i="28"/>
  <c r="GE54" i="28"/>
  <c r="GD54" i="28"/>
  <c r="FL54" i="28"/>
  <c r="FE54" i="28" s="1"/>
  <c r="FJ54" i="28"/>
  <c r="FG54" i="28"/>
  <c r="FB54" i="28"/>
  <c r="EN54" i="28"/>
  <c r="EM54" i="28"/>
  <c r="EF54" i="28"/>
  <c r="EG54" i="28" s="1"/>
  <c r="DZ54" i="28"/>
  <c r="DY54" i="28"/>
  <c r="DR54" i="28"/>
  <c r="FH54" i="28" s="1"/>
  <c r="DL54" i="28"/>
  <c r="DK54" i="28"/>
  <c r="DI54" i="28"/>
  <c r="FF54" i="28" s="1"/>
  <c r="FI54" i="28" s="1"/>
  <c r="GE53" i="28"/>
  <c r="GD53" i="28"/>
  <c r="FL53" i="28"/>
  <c r="FE53" i="28" s="1"/>
  <c r="FJ53" i="28"/>
  <c r="FG53" i="28"/>
  <c r="FB53" i="28"/>
  <c r="EM53" i="28"/>
  <c r="EN53" i="28" s="1"/>
  <c r="EF53" i="28"/>
  <c r="EG53" i="28" s="1"/>
  <c r="DY53" i="28"/>
  <c r="DZ53" i="28" s="1"/>
  <c r="DS53" i="28"/>
  <c r="DR53" i="28"/>
  <c r="DK53" i="28"/>
  <c r="DL53" i="28" s="1"/>
  <c r="DI53" i="28"/>
  <c r="DD53" i="28"/>
  <c r="DE53" i="28" s="1"/>
  <c r="CQ53" i="28"/>
  <c r="CN53" i="28"/>
  <c r="CB53" i="28"/>
  <c r="CC53" i="28" s="1"/>
  <c r="BV53" i="28"/>
  <c r="BU53" i="28"/>
  <c r="BN53" i="28"/>
  <c r="FH53" i="28" s="1"/>
  <c r="BL53" i="28"/>
  <c r="FF53" i="28" s="1"/>
  <c r="FI53" i="28" s="1"/>
  <c r="GM52" i="28"/>
  <c r="GL52" i="28"/>
  <c r="GK52" i="28"/>
  <c r="GJ52" i="28"/>
  <c r="GI52" i="28"/>
  <c r="GH52" i="28"/>
  <c r="GG52" i="28"/>
  <c r="GF52" i="28"/>
  <c r="GE52" i="28"/>
  <c r="GD52" i="28"/>
  <c r="FL52" i="28"/>
  <c r="FJ52" i="28"/>
  <c r="FH52" i="28"/>
  <c r="FG52" i="28"/>
  <c r="FE52" i="28"/>
  <c r="EN52" i="28"/>
  <c r="GN52" i="28" s="1"/>
  <c r="GP52" i="28" s="1"/>
  <c r="EM52" i="28"/>
  <c r="EK52" i="28"/>
  <c r="FF52" i="28" s="1"/>
  <c r="FI52" i="28" s="1"/>
  <c r="GG51" i="28"/>
  <c r="GF51" i="28"/>
  <c r="GE51" i="28"/>
  <c r="GD51" i="28"/>
  <c r="FL51" i="28"/>
  <c r="FE51" i="28" s="1"/>
  <c r="FJ51" i="28"/>
  <c r="FG51" i="28"/>
  <c r="FF51" i="28"/>
  <c r="FI51" i="28" s="1"/>
  <c r="FB51" i="28"/>
  <c r="EM51" i="28"/>
  <c r="EN51" i="28" s="1"/>
  <c r="EF51" i="28"/>
  <c r="EG51" i="28" s="1"/>
  <c r="DY51" i="28"/>
  <c r="DZ51" i="28" s="1"/>
  <c r="DS51" i="28"/>
  <c r="DR51" i="28"/>
  <c r="DK51" i="28"/>
  <c r="DL51" i="28" s="1"/>
  <c r="DI51" i="28"/>
  <c r="DD51" i="28"/>
  <c r="DE51" i="28" s="1"/>
  <c r="CC51" i="28"/>
  <c r="CB51" i="28"/>
  <c r="FH51" i="28" s="1"/>
  <c r="BZ51" i="28"/>
  <c r="FL50" i="28"/>
  <c r="FE50" i="28" s="1"/>
  <c r="FJ50" i="28"/>
  <c r="FG50" i="28"/>
  <c r="FB50" i="28"/>
  <c r="EM50" i="28"/>
  <c r="EN50" i="28" s="1"/>
  <c r="EG50" i="28"/>
  <c r="EF50" i="28"/>
  <c r="DY50" i="28"/>
  <c r="DZ50" i="28" s="1"/>
  <c r="DR50" i="28"/>
  <c r="DS50" i="28" s="1"/>
  <c r="DK50" i="28"/>
  <c r="DL50" i="28" s="1"/>
  <c r="DE50" i="28"/>
  <c r="DD50" i="28"/>
  <c r="CN50" i="28"/>
  <c r="CQ50" i="28" s="1"/>
  <c r="CB50" i="28"/>
  <c r="CC50" i="28" s="1"/>
  <c r="BU50" i="28"/>
  <c r="BV50" i="28" s="1"/>
  <c r="BO50" i="28"/>
  <c r="BN50" i="28"/>
  <c r="AX50" i="28"/>
  <c r="BA50" i="28" s="1"/>
  <c r="AE50" i="28"/>
  <c r="AF50" i="28" s="1"/>
  <c r="Q50" i="28"/>
  <c r="R50" i="28" s="1"/>
  <c r="O50" i="28"/>
  <c r="GG49" i="28"/>
  <c r="GF49" i="28"/>
  <c r="GE49" i="28"/>
  <c r="GD49" i="28"/>
  <c r="FL49" i="28"/>
  <c r="FJ49" i="28"/>
  <c r="FG49" i="28"/>
  <c r="FE49" i="28"/>
  <c r="FB49" i="28"/>
  <c r="EM49" i="28"/>
  <c r="EN49" i="28" s="1"/>
  <c r="EG49" i="28"/>
  <c r="EF49" i="28"/>
  <c r="DY49" i="28"/>
  <c r="DZ49" i="28" s="1"/>
  <c r="DS49" i="28"/>
  <c r="DR49" i="28"/>
  <c r="DK49" i="28"/>
  <c r="DL49" i="28" s="1"/>
  <c r="DE49" i="28"/>
  <c r="DD49" i="28"/>
  <c r="CB49" i="28"/>
  <c r="FH49" i="28" s="1"/>
  <c r="BZ49" i="28"/>
  <c r="CC49" i="28" s="1"/>
  <c r="FL48" i="28"/>
  <c r="FJ48" i="28"/>
  <c r="FG48" i="28"/>
  <c r="FE48" i="28"/>
  <c r="FB48" i="28"/>
  <c r="EM48" i="28"/>
  <c r="EN48" i="28" s="1"/>
  <c r="EF48" i="28"/>
  <c r="EG48" i="28" s="1"/>
  <c r="ED48" i="28"/>
  <c r="DY48" i="28"/>
  <c r="DZ48" i="28" s="1"/>
  <c r="DS48" i="28"/>
  <c r="DR48" i="28"/>
  <c r="DK48" i="28"/>
  <c r="DL48" i="28" s="1"/>
  <c r="DE48" i="28"/>
  <c r="DD48" i="28"/>
  <c r="CN48" i="28"/>
  <c r="CQ48" i="28" s="1"/>
  <c r="CC48" i="28"/>
  <c r="CB48" i="28"/>
  <c r="BU48" i="28"/>
  <c r="BV48" i="28" s="1"/>
  <c r="BO48" i="28"/>
  <c r="BN48" i="28"/>
  <c r="AX48" i="28"/>
  <c r="BA48" i="28" s="1"/>
  <c r="AF48" i="28"/>
  <c r="AE48" i="28"/>
  <c r="AC48" i="28"/>
  <c r="Q48" i="28"/>
  <c r="R48" i="28" s="1"/>
  <c r="O48" i="28"/>
  <c r="FF48" i="28" s="1"/>
  <c r="GG47" i="28"/>
  <c r="GF47" i="28"/>
  <c r="GE47" i="28"/>
  <c r="GD47" i="28"/>
  <c r="FL47" i="28"/>
  <c r="FJ47" i="28"/>
  <c r="FG47" i="28"/>
  <c r="FE47" i="28"/>
  <c r="FB47" i="28"/>
  <c r="EM47" i="28"/>
  <c r="EN47" i="28" s="1"/>
  <c r="EG47" i="28"/>
  <c r="EF47" i="28"/>
  <c r="DY47" i="28"/>
  <c r="DZ47" i="28" s="1"/>
  <c r="DS47" i="28"/>
  <c r="DR47" i="28"/>
  <c r="DK47" i="28"/>
  <c r="DL47" i="28" s="1"/>
  <c r="DE47" i="28"/>
  <c r="DD47" i="28"/>
  <c r="CB47" i="28"/>
  <c r="FH47" i="28" s="1"/>
  <c r="BZ47" i="28"/>
  <c r="GD46" i="28"/>
  <c r="FL46" i="28"/>
  <c r="FJ46" i="28"/>
  <c r="FG46" i="28"/>
  <c r="FE46" i="28"/>
  <c r="FB46" i="28"/>
  <c r="EN46" i="28"/>
  <c r="EM46" i="28"/>
  <c r="EF46" i="28"/>
  <c r="EG46" i="28" s="1"/>
  <c r="ED46" i="28"/>
  <c r="DY46" i="28"/>
  <c r="DZ46" i="28" s="1"/>
  <c r="DS46" i="28"/>
  <c r="DR46" i="28"/>
  <c r="DK46" i="28"/>
  <c r="DI46" i="28"/>
  <c r="DL46" i="28" s="1"/>
  <c r="DE46" i="28"/>
  <c r="DD46" i="28"/>
  <c r="CN46" i="28"/>
  <c r="CQ46" i="28" s="1"/>
  <c r="CC46" i="28"/>
  <c r="CB46" i="28"/>
  <c r="BU46" i="28"/>
  <c r="BV46" i="28" s="1"/>
  <c r="BS46" i="28"/>
  <c r="BN46" i="28"/>
  <c r="BL46" i="28"/>
  <c r="BO46" i="28" s="1"/>
  <c r="BA46" i="28"/>
  <c r="AX46" i="28"/>
  <c r="AE46" i="28"/>
  <c r="AF46" i="28" s="1"/>
  <c r="Q46" i="28"/>
  <c r="O46" i="28"/>
  <c r="R46" i="28" s="1"/>
  <c r="GL46" i="28" s="1"/>
  <c r="GG45" i="28"/>
  <c r="GF45" i="28"/>
  <c r="GE45" i="28"/>
  <c r="GD45" i="28"/>
  <c r="FL45" i="28"/>
  <c r="FE45" i="28" s="1"/>
  <c r="FJ45" i="28"/>
  <c r="FG45" i="28"/>
  <c r="FB45" i="28"/>
  <c r="EN45" i="28"/>
  <c r="EM45" i="28"/>
  <c r="EF45" i="28"/>
  <c r="EG45" i="28" s="1"/>
  <c r="DZ45" i="28"/>
  <c r="DY45" i="28"/>
  <c r="DR45" i="28"/>
  <c r="DS45" i="28" s="1"/>
  <c r="DL45" i="28"/>
  <c r="DK45" i="28"/>
  <c r="DD45" i="28"/>
  <c r="DE45" i="28" s="1"/>
  <c r="CC45" i="28"/>
  <c r="GK45" i="28" s="1"/>
  <c r="CB45" i="28"/>
  <c r="BZ45" i="28"/>
  <c r="FF45" i="28" s="1"/>
  <c r="FL44" i="28"/>
  <c r="FE44" i="28" s="1"/>
  <c r="FJ44" i="28"/>
  <c r="FG44" i="28"/>
  <c r="FF44" i="28"/>
  <c r="FB44" i="28"/>
  <c r="EM44" i="28"/>
  <c r="EN44" i="28" s="1"/>
  <c r="EG44" i="28"/>
  <c r="EF44" i="28"/>
  <c r="DY44" i="28"/>
  <c r="DZ44" i="28" s="1"/>
  <c r="DR44" i="28"/>
  <c r="DS44" i="28" s="1"/>
  <c r="DK44" i="28"/>
  <c r="DL44" i="28" s="1"/>
  <c r="DI44" i="28"/>
  <c r="DD44" i="28"/>
  <c r="DE44" i="28" s="1"/>
  <c r="CQ44" i="28"/>
  <c r="CN44" i="28"/>
  <c r="CB44" i="28"/>
  <c r="CC44" i="28" s="1"/>
  <c r="BV44" i="28"/>
  <c r="BU44" i="28"/>
  <c r="BN44" i="28"/>
  <c r="BO44" i="28" s="1"/>
  <c r="BA44" i="28"/>
  <c r="AX44" i="28"/>
  <c r="AE44" i="28"/>
  <c r="AF44" i="28" s="1"/>
  <c r="R44" i="28"/>
  <c r="GF44" i="28" s="1"/>
  <c r="Q44" i="28"/>
  <c r="O44" i="28"/>
  <c r="FL43" i="28"/>
  <c r="FE43" i="28" s="1"/>
  <c r="FJ43" i="28"/>
  <c r="FG43" i="28"/>
  <c r="FB43" i="28"/>
  <c r="EM43" i="28"/>
  <c r="EN43" i="28" s="1"/>
  <c r="EG43" i="28"/>
  <c r="EF43" i="28"/>
  <c r="DY43" i="28"/>
  <c r="DZ43" i="28" s="1"/>
  <c r="DW43" i="28"/>
  <c r="DR43" i="28"/>
  <c r="DP43" i="28"/>
  <c r="DS43" i="28" s="1"/>
  <c r="DK43" i="28"/>
  <c r="DI43" i="28"/>
  <c r="DL43" i="28" s="1"/>
  <c r="DE43" i="28"/>
  <c r="DD43" i="28"/>
  <c r="CN43" i="28"/>
  <c r="CQ43" i="28" s="1"/>
  <c r="CC43" i="28"/>
  <c r="CB43" i="28"/>
  <c r="BZ43" i="28"/>
  <c r="BV43" i="28"/>
  <c r="BU43" i="28"/>
  <c r="BS43" i="28"/>
  <c r="BN43" i="28"/>
  <c r="BL43" i="28"/>
  <c r="BO43" i="28" s="1"/>
  <c r="AX43" i="28"/>
  <c r="BA43" i="28" s="1"/>
  <c r="AE43" i="28"/>
  <c r="AF43" i="28" s="1"/>
  <c r="AC43" i="28"/>
  <c r="Q43" i="28"/>
  <c r="O43" i="28"/>
  <c r="FF43" i="28" s="1"/>
  <c r="GL42" i="28"/>
  <c r="GK42" i="28"/>
  <c r="GJ42" i="28"/>
  <c r="GI42" i="28"/>
  <c r="GH42" i="28"/>
  <c r="GG42" i="28"/>
  <c r="GF42" i="28"/>
  <c r="GE42" i="28"/>
  <c r="GD42" i="28"/>
  <c r="FL42" i="28"/>
  <c r="FJ42" i="28"/>
  <c r="FH42" i="28"/>
  <c r="FG42" i="28"/>
  <c r="FE42" i="28"/>
  <c r="EN42" i="28"/>
  <c r="EM42" i="28"/>
  <c r="EF42" i="28"/>
  <c r="ED42" i="28"/>
  <c r="GD41" i="28"/>
  <c r="FL41" i="28"/>
  <c r="FJ41" i="28"/>
  <c r="FH41" i="28"/>
  <c r="FG41" i="28"/>
  <c r="FE41" i="28"/>
  <c r="FB41" i="28"/>
  <c r="ER41" i="28"/>
  <c r="EU41" i="28" s="1"/>
  <c r="EN41" i="28"/>
  <c r="EM41" i="28"/>
  <c r="EG41" i="28"/>
  <c r="EF41" i="28"/>
  <c r="DZ41" i="28"/>
  <c r="DY41" i="28"/>
  <c r="DR41" i="28"/>
  <c r="DS41" i="28" s="1"/>
  <c r="DL41" i="28"/>
  <c r="DK41" i="28"/>
  <c r="DE41" i="28"/>
  <c r="DD41" i="28"/>
  <c r="CX41" i="28"/>
  <c r="CQ41" i="28"/>
  <c r="CN41" i="28"/>
  <c r="CJ41" i="28"/>
  <c r="CC41" i="28"/>
  <c r="CB41" i="28"/>
  <c r="BV41" i="28"/>
  <c r="BU41" i="28"/>
  <c r="BO41" i="28"/>
  <c r="BN41" i="28"/>
  <c r="BE41" i="28"/>
  <c r="BH41" i="28" s="1"/>
  <c r="AX41" i="28"/>
  <c r="BA41" i="28" s="1"/>
  <c r="AE41" i="28"/>
  <c r="AC41" i="28"/>
  <c r="FL40" i="28"/>
  <c r="FE40" i="28" s="1"/>
  <c r="FJ40" i="28"/>
  <c r="FG40" i="28"/>
  <c r="FB40" i="28"/>
  <c r="EN40" i="28"/>
  <c r="EM40" i="28"/>
  <c r="EF40" i="28"/>
  <c r="EG40" i="28" s="1"/>
  <c r="DZ40" i="28"/>
  <c r="DY40" i="28"/>
  <c r="DR40" i="28"/>
  <c r="DS40" i="28" s="1"/>
  <c r="DL40" i="28"/>
  <c r="DK40" i="28"/>
  <c r="DD40" i="28"/>
  <c r="DE40" i="28" s="1"/>
  <c r="CQ40" i="28"/>
  <c r="CN40" i="28"/>
  <c r="CB40" i="28"/>
  <c r="CC40" i="28" s="1"/>
  <c r="BV40" i="28"/>
  <c r="BU40" i="28"/>
  <c r="BN40" i="28"/>
  <c r="BO40" i="28" s="1"/>
  <c r="GL40" i="28" s="1"/>
  <c r="BA40" i="28"/>
  <c r="AX40" i="28"/>
  <c r="AE40" i="28"/>
  <c r="AF40" i="28" s="1"/>
  <c r="R40" i="28"/>
  <c r="Q40" i="28"/>
  <c r="O40" i="28"/>
  <c r="FF40" i="28" s="1"/>
  <c r="FL39" i="28"/>
  <c r="FE39" i="28" s="1"/>
  <c r="FJ39" i="28"/>
  <c r="FG39" i="28"/>
  <c r="FB39" i="28"/>
  <c r="EN39" i="28"/>
  <c r="EM39" i="28"/>
  <c r="EF39" i="28"/>
  <c r="EG39" i="28" s="1"/>
  <c r="DZ39" i="28"/>
  <c r="DY39" i="28"/>
  <c r="DR39" i="28"/>
  <c r="DS39" i="28" s="1"/>
  <c r="DL39" i="28"/>
  <c r="DK39" i="28"/>
  <c r="DD39" i="28"/>
  <c r="DE39" i="28" s="1"/>
  <c r="CQ39" i="28"/>
  <c r="CN39" i="28"/>
  <c r="CB39" i="28"/>
  <c r="CC39" i="28" s="1"/>
  <c r="BV39" i="28"/>
  <c r="BU39" i="28"/>
  <c r="BN39" i="28"/>
  <c r="BO39" i="28" s="1"/>
  <c r="BA39" i="28"/>
  <c r="AX39" i="28"/>
  <c r="AE39" i="28"/>
  <c r="AF39" i="28" s="1"/>
  <c r="R39" i="28"/>
  <c r="Q39" i="28"/>
  <c r="FH39" i="28" s="1"/>
  <c r="O39" i="28"/>
  <c r="FF39" i="28" s="1"/>
  <c r="FI39" i="28" s="1"/>
  <c r="FL38" i="28"/>
  <c r="FJ38" i="28"/>
  <c r="FG38" i="28"/>
  <c r="FE38" i="28"/>
  <c r="FB38" i="28"/>
  <c r="EM38" i="28"/>
  <c r="EK38" i="28"/>
  <c r="EN38" i="28" s="1"/>
  <c r="EF38" i="28"/>
  <c r="ED38" i="28"/>
  <c r="FF38" i="28" s="1"/>
  <c r="DZ38" i="28"/>
  <c r="DY38" i="28"/>
  <c r="DW38" i="28"/>
  <c r="DS38" i="28"/>
  <c r="DR38" i="28"/>
  <c r="DP38" i="28"/>
  <c r="DK38" i="28"/>
  <c r="DI38" i="28"/>
  <c r="DL38" i="28" s="1"/>
  <c r="DD38" i="28"/>
  <c r="DB38" i="28"/>
  <c r="DE38" i="28" s="1"/>
  <c r="CQ38" i="28"/>
  <c r="CN38" i="28"/>
  <c r="CB38" i="28"/>
  <c r="BZ38" i="28"/>
  <c r="CC38" i="28" s="1"/>
  <c r="BU38" i="28"/>
  <c r="BS38" i="28"/>
  <c r="BV38" i="28" s="1"/>
  <c r="BO38" i="28"/>
  <c r="BN38" i="28"/>
  <c r="BL38" i="28"/>
  <c r="BA38" i="28"/>
  <c r="AX38" i="28"/>
  <c r="AE38" i="28"/>
  <c r="AC38" i="28"/>
  <c r="AF38" i="28" s="1"/>
  <c r="R38" i="28"/>
  <c r="Q38" i="28"/>
  <c r="FH38" i="28" s="1"/>
  <c r="O38" i="28"/>
  <c r="FL37" i="28"/>
  <c r="FE37" i="28" s="1"/>
  <c r="FJ37" i="28"/>
  <c r="FG37" i="28"/>
  <c r="FB37" i="28"/>
  <c r="EU37" i="28"/>
  <c r="EN37" i="28"/>
  <c r="EM37" i="28"/>
  <c r="EF37" i="28"/>
  <c r="EG37" i="28" s="1"/>
  <c r="DZ37" i="28"/>
  <c r="DY37" i="28"/>
  <c r="DR37" i="28"/>
  <c r="DS37" i="28" s="1"/>
  <c r="DL37" i="28"/>
  <c r="DK37" i="28"/>
  <c r="DD37" i="28"/>
  <c r="DB37" i="28"/>
  <c r="DE37" i="28" s="1"/>
  <c r="CX37" i="28"/>
  <c r="CN37" i="28"/>
  <c r="CQ37" i="28" s="1"/>
  <c r="CJ37" i="28"/>
  <c r="CB37" i="28"/>
  <c r="BZ37" i="28"/>
  <c r="CC37" i="28" s="1"/>
  <c r="BV37" i="28"/>
  <c r="BU37" i="28"/>
  <c r="BS37" i="28"/>
  <c r="BO37" i="28"/>
  <c r="BN37" i="28"/>
  <c r="BL37" i="28"/>
  <c r="BH37" i="28"/>
  <c r="BA37" i="28"/>
  <c r="AX37" i="28"/>
  <c r="AE37" i="28"/>
  <c r="AC37" i="28"/>
  <c r="AF37" i="28" s="1"/>
  <c r="Y37" i="28"/>
  <c r="Q37" i="28"/>
  <c r="FH37" i="28" s="1"/>
  <c r="O37" i="28"/>
  <c r="FF37" i="28" s="1"/>
  <c r="GH36" i="28"/>
  <c r="GG36" i="28"/>
  <c r="GF36" i="28"/>
  <c r="GE36" i="28"/>
  <c r="GD36" i="28"/>
  <c r="FL36" i="28"/>
  <c r="FE36" i="28" s="1"/>
  <c r="FJ36" i="28"/>
  <c r="FG36" i="28"/>
  <c r="FB36" i="28"/>
  <c r="EN36" i="28"/>
  <c r="EM36" i="28"/>
  <c r="EF36" i="28"/>
  <c r="EG36" i="28" s="1"/>
  <c r="DZ36" i="28"/>
  <c r="DY36" i="28"/>
  <c r="DR36" i="28"/>
  <c r="DS36" i="28" s="1"/>
  <c r="DL36" i="28"/>
  <c r="DK36" i="28"/>
  <c r="DD36" i="28"/>
  <c r="FH36" i="28" s="1"/>
  <c r="DB36" i="28"/>
  <c r="FF36" i="28" s="1"/>
  <c r="FL35" i="28"/>
  <c r="FJ35" i="28"/>
  <c r="FG35" i="28"/>
  <c r="FE35" i="28"/>
  <c r="FB35" i="28"/>
  <c r="EM35" i="28"/>
  <c r="EN35" i="28" s="1"/>
  <c r="EG35" i="28"/>
  <c r="EF35" i="28"/>
  <c r="ED35" i="28"/>
  <c r="DY35" i="28"/>
  <c r="DZ35" i="28" s="1"/>
  <c r="DS35" i="28"/>
  <c r="DR35" i="28"/>
  <c r="DK35" i="28"/>
  <c r="DL35" i="28" s="1"/>
  <c r="DE35" i="28"/>
  <c r="DD35" i="28"/>
  <c r="DB35" i="28"/>
  <c r="CQ35" i="28"/>
  <c r="CN35" i="28"/>
  <c r="CB35" i="28"/>
  <c r="BZ35" i="28"/>
  <c r="CC35" i="28" s="1"/>
  <c r="BV35" i="28"/>
  <c r="BU35" i="28"/>
  <c r="BS35" i="28"/>
  <c r="BO35" i="28"/>
  <c r="BN35" i="28"/>
  <c r="AX35" i="28"/>
  <c r="BA35" i="28" s="1"/>
  <c r="AF35" i="28"/>
  <c r="AE35" i="28"/>
  <c r="FH35" i="28" s="1"/>
  <c r="Q35" i="28"/>
  <c r="O35" i="28"/>
  <c r="R35" i="28" s="1"/>
  <c r="GF34" i="28"/>
  <c r="GE34" i="28"/>
  <c r="GD34" i="28"/>
  <c r="FL34" i="28"/>
  <c r="FE34" i="28" s="1"/>
  <c r="FJ34" i="28"/>
  <c r="FG34" i="28"/>
  <c r="EN34" i="28"/>
  <c r="EM34" i="28"/>
  <c r="EK34" i="28"/>
  <c r="EF34" i="28"/>
  <c r="ED34" i="28"/>
  <c r="EG34" i="28" s="1"/>
  <c r="DY34" i="28"/>
  <c r="DW34" i="28"/>
  <c r="DZ34" i="28" s="1"/>
  <c r="DS34" i="28"/>
  <c r="DR34" i="28"/>
  <c r="DK34" i="28"/>
  <c r="FH34" i="28" s="1"/>
  <c r="DI34" i="28"/>
  <c r="DL34" i="28" s="1"/>
  <c r="DD34" i="28"/>
  <c r="DB34" i="28"/>
  <c r="DE34" i="28" s="1"/>
  <c r="CC34" i="28"/>
  <c r="CB34" i="28"/>
  <c r="BZ34" i="28"/>
  <c r="BV34" i="28"/>
  <c r="BU34" i="28"/>
  <c r="BS34" i="28"/>
  <c r="FF34" i="28" s="1"/>
  <c r="FI34" i="28" s="1"/>
  <c r="FL33" i="28"/>
  <c r="FJ33" i="28"/>
  <c r="FG33" i="28"/>
  <c r="FE33" i="28"/>
  <c r="FB33" i="28"/>
  <c r="EM33" i="28"/>
  <c r="EN33" i="28" s="1"/>
  <c r="EG33" i="28"/>
  <c r="EF33" i="28"/>
  <c r="DY33" i="28"/>
  <c r="DZ33" i="28" s="1"/>
  <c r="DS33" i="28"/>
  <c r="DR33" i="28"/>
  <c r="DK33" i="28"/>
  <c r="DL33" i="28" s="1"/>
  <c r="DE33" i="28"/>
  <c r="DD33" i="28"/>
  <c r="CN33" i="28"/>
  <c r="CQ33" i="28" s="1"/>
  <c r="CC33" i="28"/>
  <c r="CB33" i="28"/>
  <c r="BU33" i="28"/>
  <c r="BV33" i="28" s="1"/>
  <c r="BO33" i="28"/>
  <c r="BN33" i="28"/>
  <c r="AX33" i="28"/>
  <c r="FF33" i="28" s="1"/>
  <c r="FI33" i="28" s="1"/>
  <c r="AF33" i="28"/>
  <c r="AE33" i="28"/>
  <c r="Q33" i="28"/>
  <c r="FH33" i="28" s="1"/>
  <c r="O33" i="28"/>
  <c r="R33" i="28" s="1"/>
  <c r="GI32" i="28"/>
  <c r="GH32" i="28"/>
  <c r="GG32" i="28"/>
  <c r="GF32" i="28"/>
  <c r="GE32" i="28"/>
  <c r="GD32" i="28"/>
  <c r="FL32" i="28"/>
  <c r="FJ32" i="28"/>
  <c r="FG32" i="28"/>
  <c r="FE32" i="28"/>
  <c r="FB32" i="28"/>
  <c r="EM32" i="28"/>
  <c r="EN32" i="28" s="1"/>
  <c r="EG32" i="28"/>
  <c r="EF32" i="28"/>
  <c r="ED32" i="28"/>
  <c r="DY32" i="28"/>
  <c r="DZ32" i="28" s="1"/>
  <c r="DS32" i="28"/>
  <c r="DR32" i="28"/>
  <c r="DP32" i="28"/>
  <c r="DL32" i="28"/>
  <c r="GM32" i="28" s="1"/>
  <c r="DK32" i="28"/>
  <c r="FH32" i="28" s="1"/>
  <c r="DI32" i="28"/>
  <c r="FF32" i="28" s="1"/>
  <c r="FI32" i="28" s="1"/>
  <c r="GD31" i="28"/>
  <c r="FL31" i="28"/>
  <c r="FJ31" i="28"/>
  <c r="FG31" i="28"/>
  <c r="FF31" i="28"/>
  <c r="FI31" i="28" s="1"/>
  <c r="FE31" i="28"/>
  <c r="FB31" i="28"/>
  <c r="EM31" i="28"/>
  <c r="EN31" i="28" s="1"/>
  <c r="EG31" i="28"/>
  <c r="EF31" i="28"/>
  <c r="ED31" i="28"/>
  <c r="DZ31" i="28"/>
  <c r="DY31" i="28"/>
  <c r="DR31" i="28"/>
  <c r="DS31" i="28" s="1"/>
  <c r="DL31" i="28"/>
  <c r="DK31" i="28"/>
  <c r="DD31" i="28"/>
  <c r="DE31" i="28" s="1"/>
  <c r="CQ31" i="28"/>
  <c r="CN31" i="28"/>
  <c r="CB31" i="28"/>
  <c r="CC31" i="28" s="1"/>
  <c r="BV31" i="28"/>
  <c r="BU31" i="28"/>
  <c r="BS31" i="28"/>
  <c r="BN31" i="28"/>
  <c r="BL31" i="28"/>
  <c r="BO31" i="28" s="1"/>
  <c r="AX31" i="28"/>
  <c r="BA31" i="28" s="1"/>
  <c r="AF31" i="28"/>
  <c r="AE31" i="28"/>
  <c r="FH31" i="28" s="1"/>
  <c r="AC31" i="28"/>
  <c r="FL30" i="28"/>
  <c r="FJ30" i="28"/>
  <c r="FG30" i="28"/>
  <c r="FE30" i="28"/>
  <c r="FB30" i="28"/>
  <c r="EM30" i="28"/>
  <c r="EK30" i="28"/>
  <c r="EN30" i="28" s="1"/>
  <c r="EF30" i="28"/>
  <c r="ED30" i="28"/>
  <c r="EG30" i="28" s="1"/>
  <c r="DZ30" i="28"/>
  <c r="DY30" i="28"/>
  <c r="DW30" i="28"/>
  <c r="DS30" i="28"/>
  <c r="DR30" i="28"/>
  <c r="DP30" i="28"/>
  <c r="DK30" i="28"/>
  <c r="DL30" i="28" s="1"/>
  <c r="DE30" i="28"/>
  <c r="DD30" i="28"/>
  <c r="DB30" i="28"/>
  <c r="CQ30" i="28"/>
  <c r="CN30" i="28"/>
  <c r="CB30" i="28"/>
  <c r="BZ30" i="28"/>
  <c r="CC30" i="28" s="1"/>
  <c r="BV30" i="28"/>
  <c r="BU30" i="28"/>
  <c r="BS30" i="28"/>
  <c r="BO30" i="28"/>
  <c r="BN30" i="28"/>
  <c r="BL30" i="28"/>
  <c r="AX30" i="28"/>
  <c r="FF30" i="28" s="1"/>
  <c r="FI30" i="28" s="1"/>
  <c r="AF30" i="28"/>
  <c r="AE30" i="28"/>
  <c r="AC30" i="28"/>
  <c r="R30" i="28"/>
  <c r="Q30" i="28"/>
  <c r="FH30" i="28" s="1"/>
  <c r="O30" i="28"/>
  <c r="GD29" i="28"/>
  <c r="FL29" i="28"/>
  <c r="FJ29" i="28"/>
  <c r="FG29" i="28"/>
  <c r="FF29" i="28"/>
  <c r="FI29" i="28" s="1"/>
  <c r="FE29" i="28"/>
  <c r="FB29" i="28"/>
  <c r="ER29" i="28"/>
  <c r="EU29" i="28" s="1"/>
  <c r="EN29" i="28"/>
  <c r="EM29" i="28"/>
  <c r="EF29" i="28"/>
  <c r="EG29" i="28" s="1"/>
  <c r="DZ29" i="28"/>
  <c r="DY29" i="28"/>
  <c r="DR29" i="28"/>
  <c r="DS29" i="28" s="1"/>
  <c r="DL29" i="28"/>
  <c r="DK29" i="28"/>
  <c r="DI29" i="28"/>
  <c r="DE29" i="28"/>
  <c r="DD29" i="28"/>
  <c r="CX29" i="28"/>
  <c r="CN29" i="28"/>
  <c r="CQ29" i="28" s="1"/>
  <c r="CJ29" i="28"/>
  <c r="CB29" i="28"/>
  <c r="CC29" i="28" s="1"/>
  <c r="BV29" i="28"/>
  <c r="BU29" i="28"/>
  <c r="BN29" i="28"/>
  <c r="BO29" i="28" s="1"/>
  <c r="BH29" i="28"/>
  <c r="BE29" i="28"/>
  <c r="AX29" i="28"/>
  <c r="BA29" i="28" s="1"/>
  <c r="AF29" i="28"/>
  <c r="AE29" i="28"/>
  <c r="FH29" i="28" s="1"/>
  <c r="AC29" i="28"/>
  <c r="GH28" i="28"/>
  <c r="GG28" i="28"/>
  <c r="GF28" i="28"/>
  <c r="GE28" i="28"/>
  <c r="GD28" i="28"/>
  <c r="FL28" i="28"/>
  <c r="FJ28" i="28"/>
  <c r="FG28" i="28"/>
  <c r="FE28" i="28"/>
  <c r="FB28" i="28"/>
  <c r="ER28" i="28"/>
  <c r="FF28" i="28" s="1"/>
  <c r="FI28" i="28" s="1"/>
  <c r="EN28" i="28"/>
  <c r="EM28" i="28"/>
  <c r="EK28" i="28"/>
  <c r="EG28" i="28"/>
  <c r="EF28" i="28"/>
  <c r="DY28" i="28"/>
  <c r="DZ28" i="28" s="1"/>
  <c r="DS28" i="28"/>
  <c r="DR28" i="28"/>
  <c r="DK28" i="28"/>
  <c r="DL28" i="28" s="1"/>
  <c r="GJ28" i="28" s="1"/>
  <c r="DE28" i="28"/>
  <c r="GI28" i="28" s="1"/>
  <c r="DD28" i="28"/>
  <c r="FH28" i="28" s="1"/>
  <c r="DB28" i="28"/>
  <c r="GD27" i="28"/>
  <c r="FL27" i="28"/>
  <c r="FJ27" i="28"/>
  <c r="FG27" i="28"/>
  <c r="FE27" i="28"/>
  <c r="FB27" i="28"/>
  <c r="ER27" i="28"/>
  <c r="EU27" i="28" s="1"/>
  <c r="EN27" i="28"/>
  <c r="EM27" i="28"/>
  <c r="EF27" i="28"/>
  <c r="EG27" i="28" s="1"/>
  <c r="DZ27" i="28"/>
  <c r="DY27" i="28"/>
  <c r="DR27" i="28"/>
  <c r="DS27" i="28" s="1"/>
  <c r="DL27" i="28"/>
  <c r="DK27" i="28"/>
  <c r="DD27" i="28"/>
  <c r="DB27" i="28"/>
  <c r="DE27" i="28" s="1"/>
  <c r="CX27" i="28"/>
  <c r="CN27" i="28"/>
  <c r="CQ27" i="28" s="1"/>
  <c r="CJ27" i="28"/>
  <c r="CB27" i="28"/>
  <c r="CC27" i="28" s="1"/>
  <c r="BV27" i="28"/>
  <c r="BU27" i="28"/>
  <c r="BS27" i="28"/>
  <c r="BN27" i="28"/>
  <c r="BO27" i="28" s="1"/>
  <c r="BH27" i="28"/>
  <c r="BE27" i="28"/>
  <c r="AX27" i="28"/>
  <c r="FF27" i="28" s="1"/>
  <c r="AF27" i="28"/>
  <c r="AE27" i="28"/>
  <c r="FH27" i="28" s="1"/>
  <c r="AC27" i="28"/>
  <c r="FL26" i="28"/>
  <c r="FE26" i="28" s="1"/>
  <c r="FJ26" i="28"/>
  <c r="FG26" i="28"/>
  <c r="FB26" i="28"/>
  <c r="EN26" i="28"/>
  <c r="EM26" i="28"/>
  <c r="EF26" i="28"/>
  <c r="ED26" i="28"/>
  <c r="EG26" i="28" s="1"/>
  <c r="DZ26" i="28"/>
  <c r="DY26" i="28"/>
  <c r="DR26" i="28"/>
  <c r="DS26" i="28" s="1"/>
  <c r="DL26" i="28"/>
  <c r="DK26" i="28"/>
  <c r="DI26" i="28"/>
  <c r="DE26" i="28"/>
  <c r="DD26" i="28"/>
  <c r="DB26" i="28"/>
  <c r="CN26" i="28"/>
  <c r="CQ26" i="28" s="1"/>
  <c r="CC26" i="28"/>
  <c r="CB26" i="28"/>
  <c r="BZ26" i="28"/>
  <c r="BV26" i="28"/>
  <c r="BU26" i="28"/>
  <c r="BN26" i="28"/>
  <c r="BO26" i="28" s="1"/>
  <c r="BA26" i="28"/>
  <c r="AX26" i="28"/>
  <c r="FF26" i="28" s="1"/>
  <c r="AE26" i="28"/>
  <c r="AF26" i="28" s="1"/>
  <c r="R26" i="28"/>
  <c r="GK26" i="28" s="1"/>
  <c r="Q26" i="28"/>
  <c r="FH26" i="28" s="1"/>
  <c r="O26" i="28"/>
  <c r="FL25" i="28"/>
  <c r="FJ25" i="28"/>
  <c r="FG25" i="28"/>
  <c r="FE25" i="28"/>
  <c r="FB25" i="28"/>
  <c r="EM25" i="28"/>
  <c r="EK25" i="28"/>
  <c r="EN25" i="28" s="1"/>
  <c r="EF25" i="28"/>
  <c r="ED25" i="28"/>
  <c r="EG25" i="28" s="1"/>
  <c r="DZ25" i="28"/>
  <c r="DY25" i="28"/>
  <c r="DR25" i="28"/>
  <c r="DP25" i="28"/>
  <c r="DS25" i="28" s="1"/>
  <c r="DK25" i="28"/>
  <c r="DI25" i="28"/>
  <c r="DL25" i="28" s="1"/>
  <c r="DE25" i="28"/>
  <c r="DD25" i="28"/>
  <c r="DB25" i="28"/>
  <c r="CQ25" i="28"/>
  <c r="CN25" i="28"/>
  <c r="CB25" i="28"/>
  <c r="BZ25" i="28"/>
  <c r="CC25" i="28" s="1"/>
  <c r="BV25" i="28"/>
  <c r="BU25" i="28"/>
  <c r="BS25" i="28"/>
  <c r="BO25" i="28"/>
  <c r="BN25" i="28"/>
  <c r="BL25" i="28"/>
  <c r="AX25" i="28"/>
  <c r="FF25" i="28" s="1"/>
  <c r="AF25" i="28"/>
  <c r="AE25" i="28"/>
  <c r="AC25" i="28"/>
  <c r="R25" i="28"/>
  <c r="GN25" i="28" s="1"/>
  <c r="Q25" i="28"/>
  <c r="FH25" i="28" s="1"/>
  <c r="O25" i="28"/>
  <c r="FL24" i="28"/>
  <c r="FJ24" i="28"/>
  <c r="FG24" i="28"/>
  <c r="FE24" i="28"/>
  <c r="FB24" i="28"/>
  <c r="EM24" i="28"/>
  <c r="EN24" i="28" s="1"/>
  <c r="EG24" i="28"/>
  <c r="EF24" i="28"/>
  <c r="DY24" i="28"/>
  <c r="DZ24" i="28" s="1"/>
  <c r="DS24" i="28"/>
  <c r="DR24" i="28"/>
  <c r="DK24" i="28"/>
  <c r="DL24" i="28" s="1"/>
  <c r="DE24" i="28"/>
  <c r="DD24" i="28"/>
  <c r="CN24" i="28"/>
  <c r="CQ24" i="28" s="1"/>
  <c r="CC24" i="28"/>
  <c r="CB24" i="28"/>
  <c r="BU24" i="28"/>
  <c r="BV24" i="28" s="1"/>
  <c r="BO24" i="28"/>
  <c r="BN24" i="28"/>
  <c r="AX24" i="28"/>
  <c r="FF24" i="28" s="1"/>
  <c r="FI24" i="28" s="1"/>
  <c r="AF24" i="28"/>
  <c r="AE24" i="28"/>
  <c r="Q24" i="28"/>
  <c r="FH24" i="28" s="1"/>
  <c r="O24" i="28"/>
  <c r="R24" i="28" s="1"/>
  <c r="GD23" i="28"/>
  <c r="FL23" i="28"/>
  <c r="FJ23" i="28"/>
  <c r="FG23" i="28"/>
  <c r="FE23" i="28"/>
  <c r="FB23" i="28"/>
  <c r="ER23" i="28"/>
  <c r="EU23" i="28" s="1"/>
  <c r="EN23" i="28"/>
  <c r="EM23" i="28"/>
  <c r="EF23" i="28"/>
  <c r="EG23" i="28" s="1"/>
  <c r="DZ23" i="28"/>
  <c r="DY23" i="28"/>
  <c r="DR23" i="28"/>
  <c r="DS23" i="28" s="1"/>
  <c r="DL23" i="28"/>
  <c r="DK23" i="28"/>
  <c r="DD23" i="28"/>
  <c r="DE23" i="28" s="1"/>
  <c r="CX23" i="28"/>
  <c r="CQ23" i="28"/>
  <c r="CN23" i="28"/>
  <c r="CJ23" i="28"/>
  <c r="CC23" i="28"/>
  <c r="CB23" i="28"/>
  <c r="BU23" i="28"/>
  <c r="BV23" i="28" s="1"/>
  <c r="BO23" i="28"/>
  <c r="BN23" i="28"/>
  <c r="FH23" i="28" s="1"/>
  <c r="BE23" i="28"/>
  <c r="BH23" i="28" s="1"/>
  <c r="BA23" i="28"/>
  <c r="AX23" i="28"/>
  <c r="AE23" i="28"/>
  <c r="AC23" i="28"/>
  <c r="AF23" i="28" s="1"/>
  <c r="FL22" i="28"/>
  <c r="FE22" i="28" s="1"/>
  <c r="FJ22" i="28"/>
  <c r="FG22" i="28"/>
  <c r="FB22" i="28"/>
  <c r="EN22" i="28"/>
  <c r="EM22" i="28"/>
  <c r="EK22" i="28"/>
  <c r="EG22" i="28"/>
  <c r="EF22" i="28"/>
  <c r="ED22" i="28"/>
  <c r="DY22" i="28"/>
  <c r="DW22" i="28"/>
  <c r="DZ22" i="28" s="1"/>
  <c r="DR22" i="28"/>
  <c r="DP22" i="28"/>
  <c r="DS22" i="28" s="1"/>
  <c r="DL22" i="28"/>
  <c r="DK22" i="28"/>
  <c r="DI22" i="28"/>
  <c r="DE22" i="28"/>
  <c r="DD22" i="28"/>
  <c r="DB22" i="28"/>
  <c r="CN22" i="28"/>
  <c r="CQ22" i="28" s="1"/>
  <c r="CC22" i="28"/>
  <c r="CB22" i="28"/>
  <c r="BZ22" i="28"/>
  <c r="BV22" i="28"/>
  <c r="BU22" i="28"/>
  <c r="BS22" i="28"/>
  <c r="BN22" i="28"/>
  <c r="FH22" i="28" s="1"/>
  <c r="BL22" i="28"/>
  <c r="BO22" i="28" s="1"/>
  <c r="AX22" i="28"/>
  <c r="BA22" i="28" s="1"/>
  <c r="AF22" i="28"/>
  <c r="AE22" i="28"/>
  <c r="Q22" i="28"/>
  <c r="O22" i="28"/>
  <c r="FF22" i="28" s="1"/>
  <c r="FI22" i="28" s="1"/>
  <c r="FL21" i="28"/>
  <c r="FE21" i="28" s="1"/>
  <c r="FJ21" i="28"/>
  <c r="FG21" i="28"/>
  <c r="FB21" i="28"/>
  <c r="EU21" i="28"/>
  <c r="ER21" i="28"/>
  <c r="EM21" i="28"/>
  <c r="EN21" i="28" s="1"/>
  <c r="EG21" i="28"/>
  <c r="EF21" i="28"/>
  <c r="ED21" i="28"/>
  <c r="DZ21" i="28"/>
  <c r="DY21" i="28"/>
  <c r="DW21" i="28"/>
  <c r="DR21" i="28"/>
  <c r="DP21" i="28"/>
  <c r="DS21" i="28" s="1"/>
  <c r="DK21" i="28"/>
  <c r="DI21" i="28"/>
  <c r="DL21" i="28" s="1"/>
  <c r="DE21" i="28"/>
  <c r="DD21" i="28"/>
  <c r="DB21" i="28"/>
  <c r="CX21" i="28"/>
  <c r="CQ21" i="28"/>
  <c r="CN21" i="28"/>
  <c r="CJ21" i="28"/>
  <c r="CC21" i="28"/>
  <c r="CB21" i="28"/>
  <c r="BZ21" i="28"/>
  <c r="BU21" i="28"/>
  <c r="BV21" i="28" s="1"/>
  <c r="BO21" i="28"/>
  <c r="BN21" i="28"/>
  <c r="BE21" i="28"/>
  <c r="BH21" i="28" s="1"/>
  <c r="BA21" i="28"/>
  <c r="AX21" i="28"/>
  <c r="AE21" i="28"/>
  <c r="FH21" i="28" s="1"/>
  <c r="AC21" i="28"/>
  <c r="AF21" i="28" s="1"/>
  <c r="V21" i="28"/>
  <c r="Y21" i="28" s="1"/>
  <c r="R21" i="28"/>
  <c r="GH21" i="28" s="1"/>
  <c r="Q21" i="28"/>
  <c r="O21" i="28"/>
  <c r="FF21" i="28" s="1"/>
  <c r="FI21" i="28" s="1"/>
  <c r="GJ20" i="28"/>
  <c r="GI20" i="28"/>
  <c r="GH20" i="28"/>
  <c r="GG20" i="28"/>
  <c r="GF20" i="28"/>
  <c r="GE20" i="28"/>
  <c r="GD20" i="28"/>
  <c r="FL20" i="28"/>
  <c r="FJ20" i="28"/>
  <c r="FG20" i="28"/>
  <c r="FF20" i="28"/>
  <c r="FE20" i="28"/>
  <c r="FB20" i="28"/>
  <c r="ER20" i="28"/>
  <c r="EU20" i="28" s="1"/>
  <c r="EN20" i="28"/>
  <c r="EM20" i="28"/>
  <c r="EF20" i="28"/>
  <c r="EG20" i="28" s="1"/>
  <c r="DZ20" i="28"/>
  <c r="DY20" i="28"/>
  <c r="DR20" i="28"/>
  <c r="DS20" i="28" s="1"/>
  <c r="DL20" i="28"/>
  <c r="GL20" i="28" s="1"/>
  <c r="DK20" i="28"/>
  <c r="FH20" i="28" s="1"/>
  <c r="DI20" i="28"/>
  <c r="FL19" i="28"/>
  <c r="FE19" i="28" s="1"/>
  <c r="FJ19" i="28"/>
  <c r="FG19" i="28"/>
  <c r="FB19" i="28"/>
  <c r="EU19" i="28"/>
  <c r="ER19" i="28"/>
  <c r="EN19" i="28"/>
  <c r="EM19" i="28"/>
  <c r="EG19" i="28"/>
  <c r="EF19" i="28"/>
  <c r="DY19" i="28"/>
  <c r="DZ19" i="28" s="1"/>
  <c r="DS19" i="28"/>
  <c r="DR19" i="28"/>
  <c r="DL19" i="28"/>
  <c r="DK19" i="28"/>
  <c r="DE19" i="28"/>
  <c r="DD19" i="28"/>
  <c r="CX19" i="28"/>
  <c r="CN19" i="28"/>
  <c r="CQ19" i="28" s="1"/>
  <c r="CJ19" i="28"/>
  <c r="CC19" i="28"/>
  <c r="CB19" i="28"/>
  <c r="BV19" i="28"/>
  <c r="BU19" i="28"/>
  <c r="BN19" i="28"/>
  <c r="BL19" i="28"/>
  <c r="BO19" i="28" s="1"/>
  <c r="BH19" i="28"/>
  <c r="BE19" i="28"/>
  <c r="AX19" i="28"/>
  <c r="BA19" i="28" s="1"/>
  <c r="AF19" i="28"/>
  <c r="AE19" i="28"/>
  <c r="V19" i="28"/>
  <c r="FF19" i="28" s="1"/>
  <c r="R19" i="28"/>
  <c r="Q19" i="28"/>
  <c r="FH19" i="28" s="1"/>
  <c r="O19" i="28"/>
  <c r="GG18" i="28"/>
  <c r="GF18" i="28"/>
  <c r="GE18" i="28"/>
  <c r="GD18" i="28"/>
  <c r="FL18" i="28"/>
  <c r="FE18" i="28" s="1"/>
  <c r="FJ18" i="28"/>
  <c r="FG18" i="28"/>
  <c r="FB18" i="28"/>
  <c r="EU18" i="28"/>
  <c r="ER18" i="28"/>
  <c r="EN18" i="28"/>
  <c r="EM18" i="28"/>
  <c r="EG18" i="28"/>
  <c r="EF18" i="28"/>
  <c r="DY18" i="28"/>
  <c r="DZ18" i="28" s="1"/>
  <c r="DS18" i="28"/>
  <c r="DR18" i="28"/>
  <c r="DL18" i="28"/>
  <c r="DK18" i="28"/>
  <c r="DE18" i="28"/>
  <c r="DD18" i="28"/>
  <c r="CB18" i="28"/>
  <c r="FH18" i="28" s="1"/>
  <c r="BZ18" i="28"/>
  <c r="BZ80" i="28" s="1"/>
  <c r="GD17" i="28"/>
  <c r="FL17" i="28"/>
  <c r="FE17" i="28" s="1"/>
  <c r="FJ17" i="28"/>
  <c r="FG17" i="28"/>
  <c r="FB17" i="28"/>
  <c r="EU17" i="28"/>
  <c r="ER17" i="28"/>
  <c r="EM17" i="28"/>
  <c r="EN17" i="28" s="1"/>
  <c r="EG17" i="28"/>
  <c r="EF17" i="28"/>
  <c r="DY17" i="28"/>
  <c r="DZ17" i="28" s="1"/>
  <c r="DS17" i="28"/>
  <c r="DR17" i="28"/>
  <c r="DK17" i="28"/>
  <c r="DL17" i="28" s="1"/>
  <c r="DE17" i="28"/>
  <c r="DD17" i="28"/>
  <c r="DB17" i="28"/>
  <c r="CX17" i="28"/>
  <c r="CU17" i="28"/>
  <c r="CQ17" i="28"/>
  <c r="CN17" i="28"/>
  <c r="CJ17" i="28"/>
  <c r="CG17" i="28"/>
  <c r="CC17" i="28"/>
  <c r="CB17" i="28"/>
  <c r="BV17" i="28"/>
  <c r="BU17" i="28"/>
  <c r="BO17" i="28"/>
  <c r="BN17" i="28"/>
  <c r="BH17" i="28"/>
  <c r="BE17" i="28"/>
  <c r="BA17" i="28"/>
  <c r="AX17" i="28"/>
  <c r="AF17" i="28"/>
  <c r="GH17" i="28" s="1"/>
  <c r="AE17" i="28"/>
  <c r="AC17" i="28"/>
  <c r="V17" i="28"/>
  <c r="Y17" i="28" s="1"/>
  <c r="R17" i="28"/>
  <c r="GK17" i="28" s="1"/>
  <c r="Q17" i="28"/>
  <c r="O17" i="28"/>
  <c r="FF17" i="28" s="1"/>
  <c r="FL16" i="28"/>
  <c r="FE16" i="28" s="1"/>
  <c r="FJ16" i="28"/>
  <c r="FG16" i="28"/>
  <c r="FB16" i="28"/>
  <c r="EU16" i="28"/>
  <c r="ER16" i="28"/>
  <c r="EN16" i="28"/>
  <c r="EM16" i="28"/>
  <c r="EG16" i="28"/>
  <c r="EF16" i="28"/>
  <c r="DZ16" i="28"/>
  <c r="DY16" i="28"/>
  <c r="DS16" i="28"/>
  <c r="DR16" i="28"/>
  <c r="DL16" i="28"/>
  <c r="DK16" i="28"/>
  <c r="DE16" i="28"/>
  <c r="DD16" i="28"/>
  <c r="CU16" i="28"/>
  <c r="CX16" i="28" s="1"/>
  <c r="CQ16" i="28"/>
  <c r="CN16" i="28"/>
  <c r="CJ16" i="28"/>
  <c r="CG16" i="28"/>
  <c r="CC16" i="28"/>
  <c r="CB16" i="28"/>
  <c r="BU16" i="28"/>
  <c r="BV16" i="28" s="1"/>
  <c r="BO16" i="28"/>
  <c r="BN16" i="28"/>
  <c r="BH16" i="28"/>
  <c r="BE16" i="28"/>
  <c r="BA16" i="28"/>
  <c r="AX16" i="28"/>
  <c r="AE16" i="28"/>
  <c r="AF16" i="28" s="1"/>
  <c r="Y16" i="28"/>
  <c r="V16" i="28"/>
  <c r="Q16" i="28"/>
  <c r="FH16" i="28" s="1"/>
  <c r="O16" i="28"/>
  <c r="FF16" i="28" s="1"/>
  <c r="FI16" i="28" s="1"/>
  <c r="GD15" i="28"/>
  <c r="FL15" i="28"/>
  <c r="FE15" i="28" s="1"/>
  <c r="FJ15" i="28"/>
  <c r="FH15" i="28"/>
  <c r="FG15" i="28"/>
  <c r="FB15" i="28"/>
  <c r="EY15" i="28"/>
  <c r="EU15" i="28"/>
  <c r="ER15" i="28"/>
  <c r="EN15" i="28"/>
  <c r="EM15" i="28"/>
  <c r="EG15" i="28"/>
  <c r="EF15" i="28"/>
  <c r="DZ15" i="28"/>
  <c r="DY15" i="28"/>
  <c r="DS15" i="28"/>
  <c r="DR15" i="28"/>
  <c r="DL15" i="28"/>
  <c r="DK15" i="28"/>
  <c r="DE15" i="28"/>
  <c r="DD15" i="28"/>
  <c r="CX15" i="28"/>
  <c r="CU15" i="28"/>
  <c r="CQ15" i="28"/>
  <c r="CN15" i="28"/>
  <c r="CJ15" i="28"/>
  <c r="CG15" i="28"/>
  <c r="CC15" i="28"/>
  <c r="CB15" i="28"/>
  <c r="BV15" i="28"/>
  <c r="BU15" i="28"/>
  <c r="BO15" i="28"/>
  <c r="BN15" i="28"/>
  <c r="BH15" i="28"/>
  <c r="BE15" i="28"/>
  <c r="BA15" i="28"/>
  <c r="AX15" i="28"/>
  <c r="AF15" i="28"/>
  <c r="GL15" i="28" s="1"/>
  <c r="AE15" i="28"/>
  <c r="AC15" i="28"/>
  <c r="V15" i="28"/>
  <c r="Y15" i="28" s="1"/>
  <c r="R15" i="28"/>
  <c r="GG15" i="28" s="1"/>
  <c r="Q15" i="28"/>
  <c r="O15" i="28"/>
  <c r="FF15" i="28" s="1"/>
  <c r="FI15" i="28" s="1"/>
  <c r="FL14" i="28"/>
  <c r="FE14" i="28" s="1"/>
  <c r="FJ14" i="28"/>
  <c r="FG14" i="28"/>
  <c r="FB14" i="28"/>
  <c r="EU14" i="28"/>
  <c r="ER14" i="28"/>
  <c r="EN14" i="28"/>
  <c r="EM14" i="28"/>
  <c r="EG14" i="28"/>
  <c r="EF14" i="28"/>
  <c r="DZ14" i="28"/>
  <c r="DY14" i="28"/>
  <c r="DS14" i="28"/>
  <c r="DR14" i="28"/>
  <c r="DL14" i="28"/>
  <c r="DK14" i="28"/>
  <c r="DE14" i="28"/>
  <c r="DD14" i="28"/>
  <c r="DB14" i="28"/>
  <c r="DB80" i="28" s="1"/>
  <c r="CU14" i="28"/>
  <c r="CX14" i="28" s="1"/>
  <c r="CQ14" i="28"/>
  <c r="CN14" i="28"/>
  <c r="CG14" i="28"/>
  <c r="CJ14" i="28" s="1"/>
  <c r="CC14" i="28"/>
  <c r="CB14" i="28"/>
  <c r="BU14" i="28"/>
  <c r="BV14" i="28" s="1"/>
  <c r="BO14" i="28"/>
  <c r="BN14" i="28"/>
  <c r="BE14" i="28"/>
  <c r="BH14" i="28" s="1"/>
  <c r="BA14" i="28"/>
  <c r="AX14" i="28"/>
  <c r="AE14" i="28"/>
  <c r="AF14" i="28" s="1"/>
  <c r="Y14" i="28"/>
  <c r="V14" i="28"/>
  <c r="Q14" i="28"/>
  <c r="FH14" i="28" s="1"/>
  <c r="O14" i="28"/>
  <c r="R14" i="28" s="1"/>
  <c r="FL13" i="28"/>
  <c r="FJ13" i="28"/>
  <c r="FG13" i="28"/>
  <c r="FE13" i="28"/>
  <c r="FB13" i="28"/>
  <c r="EU13" i="28"/>
  <c r="ER13" i="28"/>
  <c r="EN13" i="28"/>
  <c r="EM13" i="28"/>
  <c r="EK13" i="28"/>
  <c r="EK80" i="28" s="1"/>
  <c r="EF13" i="28"/>
  <c r="EG13" i="28" s="1"/>
  <c r="DZ13" i="28"/>
  <c r="DY13" i="28"/>
  <c r="DR13" i="28"/>
  <c r="DS13" i="28" s="1"/>
  <c r="DL13" i="28"/>
  <c r="DK13" i="28"/>
  <c r="DI13" i="28"/>
  <c r="DE13" i="28"/>
  <c r="DD13" i="28"/>
  <c r="CX13" i="28"/>
  <c r="CU13" i="28"/>
  <c r="CQ13" i="28"/>
  <c r="CN13" i="28"/>
  <c r="CJ13" i="28"/>
  <c r="CG13" i="28"/>
  <c r="CC13" i="28"/>
  <c r="CB13" i="28"/>
  <c r="BV13" i="28"/>
  <c r="BU13" i="28"/>
  <c r="BO13" i="28"/>
  <c r="BN13" i="28"/>
  <c r="BL13" i="28"/>
  <c r="BE13" i="28"/>
  <c r="BH13" i="28" s="1"/>
  <c r="BA13" i="28"/>
  <c r="AX13" i="28"/>
  <c r="AE13" i="28"/>
  <c r="AC13" i="28"/>
  <c r="AC80" i="28" s="1"/>
  <c r="Y13" i="28"/>
  <c r="V13" i="28"/>
  <c r="R13" i="28"/>
  <c r="Q13" i="28"/>
  <c r="FH13" i="28" s="1"/>
  <c r="O13" i="28"/>
  <c r="FF13" i="28" s="1"/>
  <c r="FI13" i="28" s="1"/>
  <c r="GF12" i="28"/>
  <c r="GE12" i="28"/>
  <c r="GD12" i="28"/>
  <c r="FL12" i="28"/>
  <c r="FJ12" i="28"/>
  <c r="FG12" i="28"/>
  <c r="FF12" i="28"/>
  <c r="FE12" i="28"/>
  <c r="FB12" i="28"/>
  <c r="ER12" i="28"/>
  <c r="EU12" i="28" s="1"/>
  <c r="EN12" i="28"/>
  <c r="EM12" i="28"/>
  <c r="EF12" i="28"/>
  <c r="EG12" i="28" s="1"/>
  <c r="DZ12" i="28"/>
  <c r="DY12" i="28"/>
  <c r="DR12" i="28"/>
  <c r="DS12" i="28" s="1"/>
  <c r="DL12" i="28"/>
  <c r="DK12" i="28"/>
  <c r="DD12" i="28"/>
  <c r="DE12" i="28" s="1"/>
  <c r="CC12" i="28"/>
  <c r="CB12" i="28"/>
  <c r="BU12" i="28"/>
  <c r="FH12" i="28" s="1"/>
  <c r="BS12" i="28"/>
  <c r="BS80" i="28" s="1"/>
  <c r="GJ11" i="28"/>
  <c r="GI11" i="28"/>
  <c r="GH11" i="28"/>
  <c r="GG11" i="28"/>
  <c r="GF11" i="28"/>
  <c r="GE11" i="28"/>
  <c r="GD11" i="28"/>
  <c r="FL11" i="28"/>
  <c r="FJ11" i="28"/>
  <c r="FG11" i="28"/>
  <c r="FE11" i="28"/>
  <c r="FB11" i="28"/>
  <c r="EY11" i="28"/>
  <c r="ER11" i="28"/>
  <c r="EU11" i="28" s="1"/>
  <c r="EN11" i="28"/>
  <c r="EM11" i="28"/>
  <c r="EF11" i="28"/>
  <c r="FH11" i="28" s="1"/>
  <c r="DZ11" i="28"/>
  <c r="DY11" i="28"/>
  <c r="DR11" i="28"/>
  <c r="DP11" i="28"/>
  <c r="DP80" i="28" s="1"/>
  <c r="FL10" i="28"/>
  <c r="FJ10" i="28"/>
  <c r="FG10" i="28"/>
  <c r="FE10" i="28"/>
  <c r="FB10" i="28"/>
  <c r="EY10" i="28"/>
  <c r="ER10" i="28"/>
  <c r="EU10" i="28" s="1"/>
  <c r="EN10" i="28"/>
  <c r="EM10" i="28"/>
  <c r="EF10" i="28"/>
  <c r="EF80" i="28" s="1"/>
  <c r="DZ10" i="28"/>
  <c r="DY10" i="28"/>
  <c r="DR10" i="28"/>
  <c r="DR80" i="28" s="1"/>
  <c r="DL10" i="28"/>
  <c r="DK10" i="28"/>
  <c r="DI10" i="28"/>
  <c r="DI80" i="28" s="1"/>
  <c r="DD10" i="28"/>
  <c r="DD80" i="28" s="1"/>
  <c r="CX10" i="28"/>
  <c r="CU10" i="28"/>
  <c r="CQ10" i="28"/>
  <c r="CJ10" i="28"/>
  <c r="CG10" i="28"/>
  <c r="CB10" i="28"/>
  <c r="CB80" i="28" s="1"/>
  <c r="BV10" i="28"/>
  <c r="BU10" i="28"/>
  <c r="BN10" i="28"/>
  <c r="BN80" i="28" s="1"/>
  <c r="BH10" i="28"/>
  <c r="BE10" i="28"/>
  <c r="AX10" i="28"/>
  <c r="AX80" i="28" s="1"/>
  <c r="AF10" i="28"/>
  <c r="AE10" i="28"/>
  <c r="V10" i="28"/>
  <c r="FF10" i="28" s="1"/>
  <c r="R10" i="28"/>
  <c r="Q10" i="28"/>
  <c r="FL8" i="28"/>
  <c r="FL89" i="28" s="1"/>
  <c r="FI20" i="28" l="1"/>
  <c r="GN31" i="28"/>
  <c r="GP31" i="28" s="1"/>
  <c r="FI38" i="28"/>
  <c r="GM27" i="28"/>
  <c r="FI25" i="28"/>
  <c r="GP25" i="28" s="1"/>
  <c r="GN33" i="28"/>
  <c r="GP33" i="28" s="1"/>
  <c r="GF33" i="28"/>
  <c r="GM33" i="28"/>
  <c r="GE33" i="28"/>
  <c r="GL33" i="28"/>
  <c r="GD33" i="28"/>
  <c r="GK33" i="28"/>
  <c r="GJ33" i="28"/>
  <c r="GI33" i="28"/>
  <c r="GH33" i="28"/>
  <c r="GG33" i="28"/>
  <c r="FI36" i="28"/>
  <c r="GF38" i="28"/>
  <c r="GJ14" i="28"/>
  <c r="GI14" i="28"/>
  <c r="GH14" i="28"/>
  <c r="GG14" i="28"/>
  <c r="GN14" i="28"/>
  <c r="GF14" i="28"/>
  <c r="GM14" i="28"/>
  <c r="GE14" i="28"/>
  <c r="GL14" i="28"/>
  <c r="GD14" i="28"/>
  <c r="GK14" i="28"/>
  <c r="GG19" i="28"/>
  <c r="GK19" i="28"/>
  <c r="GN24" i="28"/>
  <c r="GP24" i="28" s="1"/>
  <c r="GF24" i="28"/>
  <c r="GM24" i="28"/>
  <c r="GE24" i="28"/>
  <c r="GL24" i="28"/>
  <c r="GD24" i="28"/>
  <c r="GK24" i="28"/>
  <c r="GJ24" i="28"/>
  <c r="GI24" i="28"/>
  <c r="GH24" i="28"/>
  <c r="GG24" i="28"/>
  <c r="FI26" i="28"/>
  <c r="GN27" i="28"/>
  <c r="GP27" i="28" s="1"/>
  <c r="GF27" i="28"/>
  <c r="GJ27" i="28"/>
  <c r="GN19" i="28"/>
  <c r="GP19" i="28" s="1"/>
  <c r="GI35" i="28"/>
  <c r="GH35" i="28"/>
  <c r="GG35" i="28"/>
  <c r="GN35" i="28"/>
  <c r="GP35" i="28" s="1"/>
  <c r="GF35" i="28"/>
  <c r="GM35" i="28"/>
  <c r="GE35" i="28"/>
  <c r="GL35" i="28"/>
  <c r="GD35" i="28"/>
  <c r="GK35" i="28"/>
  <c r="GJ35" i="28"/>
  <c r="GF39" i="28"/>
  <c r="FI12" i="28"/>
  <c r="FI19" i="28"/>
  <c r="GM23" i="28"/>
  <c r="GE23" i="28"/>
  <c r="GL23" i="28"/>
  <c r="GK23" i="28"/>
  <c r="GJ23" i="28"/>
  <c r="GI23" i="28"/>
  <c r="GH23" i="28"/>
  <c r="GG23" i="28"/>
  <c r="GN23" i="28"/>
  <c r="GF23" i="28"/>
  <c r="GN29" i="28"/>
  <c r="GP29" i="28" s="1"/>
  <c r="GN30" i="28"/>
  <c r="GP30" i="28" s="1"/>
  <c r="GL34" i="28"/>
  <c r="FI37" i="28"/>
  <c r="GN39" i="28"/>
  <c r="GP39" i="28" s="1"/>
  <c r="GN20" i="28"/>
  <c r="GM20" i="28"/>
  <c r="FI27" i="28"/>
  <c r="AF80" i="28"/>
  <c r="GH15" i="28"/>
  <c r="GL17" i="28"/>
  <c r="Y10" i="28"/>
  <c r="BO10" i="28"/>
  <c r="GK10" i="28" s="1"/>
  <c r="DS10" i="28"/>
  <c r="DS11" i="28"/>
  <c r="BV12" i="28"/>
  <c r="GI15" i="28"/>
  <c r="GE17" i="28"/>
  <c r="GM17" i="28"/>
  <c r="GH19" i="28"/>
  <c r="GI21" i="28"/>
  <c r="FF23" i="28"/>
  <c r="FI23" i="28" s="1"/>
  <c r="BA24" i="28"/>
  <c r="BA25" i="28"/>
  <c r="GG25" i="28"/>
  <c r="GD26" i="28"/>
  <c r="GL26" i="28"/>
  <c r="BA27" i="28"/>
  <c r="GG27" i="28"/>
  <c r="EU28" i="28"/>
  <c r="GK28" i="28"/>
  <c r="GG29" i="28"/>
  <c r="BA30" i="28"/>
  <c r="GG30" i="28"/>
  <c r="GG31" i="28"/>
  <c r="GN32" i="28"/>
  <c r="GP32" i="28" s="1"/>
  <c r="BA33" i="28"/>
  <c r="GM34" i="28"/>
  <c r="DE36" i="28"/>
  <c r="GG38" i="28"/>
  <c r="FH40" i="28"/>
  <c r="GH46" i="28"/>
  <c r="GK50" i="28"/>
  <c r="GJ50" i="28"/>
  <c r="GI50" i="28"/>
  <c r="GH50" i="28"/>
  <c r="GG50" i="28"/>
  <c r="GN50" i="28"/>
  <c r="GF50" i="28"/>
  <c r="GM50" i="28"/>
  <c r="GE50" i="28"/>
  <c r="GL50" i="28"/>
  <c r="GD50" i="28"/>
  <c r="GK57" i="28"/>
  <c r="EN80" i="28"/>
  <c r="AE80" i="28"/>
  <c r="BU80" i="28"/>
  <c r="DY80" i="28"/>
  <c r="BL80" i="28"/>
  <c r="GJ15" i="28"/>
  <c r="R16" i="28"/>
  <c r="GF17" i="28"/>
  <c r="GN17" i="28"/>
  <c r="GI19" i="28"/>
  <c r="DW80" i="28"/>
  <c r="GJ21" i="28"/>
  <c r="R22" i="28"/>
  <c r="GH25" i="28"/>
  <c r="GE26" i="28"/>
  <c r="GM26" i="28"/>
  <c r="GH27" i="28"/>
  <c r="GL28" i="28"/>
  <c r="GH29" i="28"/>
  <c r="GH30" i="28"/>
  <c r="GH31" i="28"/>
  <c r="GN34" i="28"/>
  <c r="GP34" i="28" s="1"/>
  <c r="R37" i="28"/>
  <c r="EG38" i="28"/>
  <c r="GM38" i="28" s="1"/>
  <c r="GH38" i="28"/>
  <c r="FI40" i="28"/>
  <c r="AF41" i="28"/>
  <c r="FF41" i="28"/>
  <c r="FI41" i="28" s="1"/>
  <c r="EG42" i="28"/>
  <c r="FF42" i="28"/>
  <c r="FI42" i="28" s="1"/>
  <c r="FH44" i="28"/>
  <c r="DZ80" i="28"/>
  <c r="GD10" i="28"/>
  <c r="GL10" i="28"/>
  <c r="FF14" i="28"/>
  <c r="FI14" i="28" s="1"/>
  <c r="GK15" i="28"/>
  <c r="GG17" i="28"/>
  <c r="GJ19" i="28"/>
  <c r="GK21" i="28"/>
  <c r="GI25" i="28"/>
  <c r="GF26" i="28"/>
  <c r="GN26" i="28"/>
  <c r="GI27" i="28"/>
  <c r="GM28" i="28"/>
  <c r="GI29" i="28"/>
  <c r="GI30" i="28"/>
  <c r="GI31" i="28"/>
  <c r="GG34" i="28"/>
  <c r="GI38" i="28"/>
  <c r="GG44" i="28"/>
  <c r="GM44" i="28"/>
  <c r="GE44" i="28"/>
  <c r="GL44" i="28"/>
  <c r="GD44" i="28"/>
  <c r="GK44" i="28"/>
  <c r="GI44" i="28"/>
  <c r="GH44" i="28"/>
  <c r="GJ44" i="28"/>
  <c r="GI46" i="28"/>
  <c r="GG46" i="28"/>
  <c r="GN46" i="28"/>
  <c r="GF46" i="28"/>
  <c r="GM46" i="28"/>
  <c r="GE46" i="28"/>
  <c r="GK46" i="28"/>
  <c r="GJ46" i="28"/>
  <c r="FF47" i="28"/>
  <c r="FI47" i="28" s="1"/>
  <c r="CC47" i="28"/>
  <c r="GM48" i="28"/>
  <c r="GE48" i="28"/>
  <c r="GL48" i="28"/>
  <c r="GD48" i="28"/>
  <c r="GK48" i="28"/>
  <c r="GJ48" i="28"/>
  <c r="GI48" i="28"/>
  <c r="GH48" i="28"/>
  <c r="GG48" i="28"/>
  <c r="GN48" i="28"/>
  <c r="GF48" i="28"/>
  <c r="BV80" i="28"/>
  <c r="GE10" i="28"/>
  <c r="GD21" i="28"/>
  <c r="GL21" i="28"/>
  <c r="GJ25" i="28"/>
  <c r="GG26" i="28"/>
  <c r="GN28" i="28"/>
  <c r="GP28" i="28" s="1"/>
  <c r="GJ29" i="28"/>
  <c r="GJ30" i="28"/>
  <c r="GJ31" i="28"/>
  <c r="GH34" i="28"/>
  <c r="GJ38" i="28"/>
  <c r="GM39" i="28"/>
  <c r="GE39" i="28"/>
  <c r="GL39" i="28"/>
  <c r="GD39" i="28"/>
  <c r="GH39" i="28"/>
  <c r="GG39" i="28"/>
  <c r="GN40" i="28"/>
  <c r="GP40" i="28" s="1"/>
  <c r="GF40" i="28"/>
  <c r="GM40" i="28"/>
  <c r="GE40" i="28"/>
  <c r="GJ40" i="28"/>
  <c r="GI40" i="28"/>
  <c r="GD40" i="28"/>
  <c r="GN44" i="28"/>
  <c r="GJ49" i="28"/>
  <c r="GI49" i="28"/>
  <c r="GH49" i="28"/>
  <c r="GN49" i="28"/>
  <c r="GM49" i="28"/>
  <c r="GL49" i="28"/>
  <c r="GK49" i="28"/>
  <c r="GI13" i="28"/>
  <c r="FH17" i="28"/>
  <c r="FI17" i="28" s="1"/>
  <c r="BA10" i="28"/>
  <c r="CC10" i="28"/>
  <c r="EG10" i="28"/>
  <c r="EG80" i="28" s="1"/>
  <c r="GF10" i="28"/>
  <c r="EG11" i="28"/>
  <c r="FF11" i="28"/>
  <c r="FI11" i="28" s="1"/>
  <c r="AF13" i="28"/>
  <c r="GE13" i="28" s="1"/>
  <c r="GE15" i="28"/>
  <c r="GM15" i="28"/>
  <c r="GI17" i="28"/>
  <c r="Y19" i="28"/>
  <c r="GD19" i="28"/>
  <c r="GL19" i="28"/>
  <c r="GK20" i="28"/>
  <c r="ED80" i="28"/>
  <c r="GE21" i="28"/>
  <c r="GM21" i="28"/>
  <c r="GK25" i="28"/>
  <c r="GH26" i="28"/>
  <c r="GK27" i="28"/>
  <c r="GK29" i="28"/>
  <c r="GK30" i="28"/>
  <c r="GK31" i="28"/>
  <c r="GJ32" i="28"/>
  <c r="GI34" i="28"/>
  <c r="FF35" i="28"/>
  <c r="FI35" i="28" s="1"/>
  <c r="GK38" i="28"/>
  <c r="GI39" i="28"/>
  <c r="GG40" i="28"/>
  <c r="FH46" i="28"/>
  <c r="DE10" i="28"/>
  <c r="DE80" i="28" s="1"/>
  <c r="Q80" i="28"/>
  <c r="DK80" i="28"/>
  <c r="EM80" i="28"/>
  <c r="GG10" i="28"/>
  <c r="O80" i="28"/>
  <c r="GK13" i="28"/>
  <c r="GF15" i="28"/>
  <c r="GN15" i="28"/>
  <c r="GP15" i="28" s="1"/>
  <c r="GJ17" i="28"/>
  <c r="CC18" i="28"/>
  <c r="GE19" i="28"/>
  <c r="GM19" i="28"/>
  <c r="GF21" i="28"/>
  <c r="GN21" i="28"/>
  <c r="GP21" i="28" s="1"/>
  <c r="GD25" i="28"/>
  <c r="GL25" i="28"/>
  <c r="GI26" i="28"/>
  <c r="GL27" i="28"/>
  <c r="GL29" i="28"/>
  <c r="GD30" i="28"/>
  <c r="GL30" i="28"/>
  <c r="GL31" i="28"/>
  <c r="GK32" i="28"/>
  <c r="GJ34" i="28"/>
  <c r="GD38" i="28"/>
  <c r="GL38" i="28"/>
  <c r="GJ39" i="28"/>
  <c r="GH40" i="28"/>
  <c r="R43" i="28"/>
  <c r="FI44" i="28"/>
  <c r="GN56" i="28"/>
  <c r="GP56" i="28" s="1"/>
  <c r="GD56" i="28"/>
  <c r="GI56" i="28"/>
  <c r="DL80" i="28"/>
  <c r="FH10" i="28"/>
  <c r="FI10" i="28" s="1"/>
  <c r="GH10" i="28"/>
  <c r="GD13" i="28"/>
  <c r="FF18" i="28"/>
  <c r="FI18" i="28" s="1"/>
  <c r="GF19" i="28"/>
  <c r="GG21" i="28"/>
  <c r="GE25" i="28"/>
  <c r="GM25" i="28"/>
  <c r="GJ26" i="28"/>
  <c r="GE27" i="28"/>
  <c r="GE29" i="28"/>
  <c r="GM29" i="28"/>
  <c r="GE30" i="28"/>
  <c r="GM30" i="28"/>
  <c r="GE31" i="28"/>
  <c r="GM31" i="28"/>
  <c r="GL32" i="28"/>
  <c r="GK34" i="28"/>
  <c r="GE38" i="28"/>
  <c r="GK39" i="28"/>
  <c r="GK40" i="28"/>
  <c r="FH43" i="28"/>
  <c r="FI43" i="28" s="1"/>
  <c r="GL45" i="28"/>
  <c r="GJ45" i="28"/>
  <c r="GI45" i="28"/>
  <c r="GH45" i="28"/>
  <c r="GN45" i="28"/>
  <c r="GM45" i="28"/>
  <c r="GN51" i="28"/>
  <c r="GP51" i="28" s="1"/>
  <c r="GM59" i="28"/>
  <c r="FI60" i="28"/>
  <c r="FI62" i="28"/>
  <c r="GF25" i="28"/>
  <c r="GF29" i="28"/>
  <c r="GF30" i="28"/>
  <c r="GF31" i="28"/>
  <c r="GH51" i="28"/>
  <c r="BO53" i="28"/>
  <c r="AF56" i="28"/>
  <c r="GF56" i="28" s="1"/>
  <c r="GD57" i="28"/>
  <c r="GL57" i="28"/>
  <c r="GH58" i="28"/>
  <c r="GF59" i="28"/>
  <c r="GN59" i="28"/>
  <c r="FH61" i="28"/>
  <c r="FI61" i="28" s="1"/>
  <c r="FH67" i="28"/>
  <c r="FI67" i="28" s="1"/>
  <c r="AF67" i="28"/>
  <c r="FF68" i="28"/>
  <c r="FI68" i="28" s="1"/>
  <c r="BA68" i="28"/>
  <c r="GM70" i="28"/>
  <c r="FI90" i="28"/>
  <c r="FI93" i="28"/>
  <c r="FH95" i="28"/>
  <c r="AF95" i="28"/>
  <c r="GG95" i="28" s="1"/>
  <c r="GN100" i="28"/>
  <c r="GF100" i="28"/>
  <c r="GM100" i="28"/>
  <c r="GE100" i="28"/>
  <c r="GL100" i="28"/>
  <c r="GD100" i="28"/>
  <c r="GK100" i="28"/>
  <c r="GJ100" i="28"/>
  <c r="GI100" i="28"/>
  <c r="GH100" i="28"/>
  <c r="GI51" i="28"/>
  <c r="GJ54" i="28"/>
  <c r="CC55" i="28"/>
  <c r="GE57" i="28"/>
  <c r="GM57" i="28"/>
  <c r="GI58" i="28"/>
  <c r="GG59" i="28"/>
  <c r="R61" i="28"/>
  <c r="GJ62" i="28"/>
  <c r="GI62" i="28"/>
  <c r="GH62" i="28"/>
  <c r="GM62" i="28"/>
  <c r="FH65" i="28"/>
  <c r="FF70" i="28"/>
  <c r="FI70" i="28" s="1"/>
  <c r="BA70" i="28"/>
  <c r="GL70" i="28" s="1"/>
  <c r="EF163" i="28"/>
  <c r="EG90" i="28"/>
  <c r="FF95" i="28"/>
  <c r="FI95" i="28" s="1"/>
  <c r="FI96" i="28"/>
  <c r="GG100" i="28"/>
  <c r="FF103" i="28"/>
  <c r="FI103" i="28" s="1"/>
  <c r="CC105" i="28"/>
  <c r="FH105" i="28"/>
  <c r="FF107" i="28"/>
  <c r="FI107" i="28" s="1"/>
  <c r="FH48" i="28"/>
  <c r="FI48" i="28" s="1"/>
  <c r="FF50" i="28"/>
  <c r="GJ51" i="28"/>
  <c r="FF57" i="28"/>
  <c r="FI57" i="28" s="1"/>
  <c r="GF57" i="28"/>
  <c r="GN57" i="28"/>
  <c r="GP57" i="28" s="1"/>
  <c r="GJ58" i="28"/>
  <c r="FH59" i="28"/>
  <c r="FI59" i="28" s="1"/>
  <c r="GH59" i="28"/>
  <c r="FH62" i="28"/>
  <c r="AF62" i="28"/>
  <c r="FF71" i="28"/>
  <c r="FI71" i="28" s="1"/>
  <c r="BA71" i="28"/>
  <c r="GM71" i="28" s="1"/>
  <c r="GN96" i="28"/>
  <c r="GP96" i="28" s="1"/>
  <c r="GM96" i="28"/>
  <c r="GL96" i="28"/>
  <c r="GK96" i="28"/>
  <c r="GJ96" i="28"/>
  <c r="GI96" i="28"/>
  <c r="FF97" i="28"/>
  <c r="R97" i="28"/>
  <c r="GI99" i="28"/>
  <c r="GH99" i="28"/>
  <c r="GG99" i="28"/>
  <c r="GN99" i="28"/>
  <c r="GP99" i="28" s="1"/>
  <c r="GF99" i="28"/>
  <c r="GM99" i="28"/>
  <c r="GL99" i="28"/>
  <c r="GK99" i="28"/>
  <c r="FH45" i="28"/>
  <c r="FI45" i="28" s="1"/>
  <c r="FF49" i="28"/>
  <c r="FI49" i="28" s="1"/>
  <c r="GK51" i="28"/>
  <c r="DE55" i="28"/>
  <c r="GG57" i="28"/>
  <c r="BA58" i="28"/>
  <c r="GK58" i="28"/>
  <c r="GI59" i="28"/>
  <c r="DD163" i="28"/>
  <c r="DE90" i="28"/>
  <c r="AC163" i="28"/>
  <c r="AF91" i="28"/>
  <c r="GF93" i="28"/>
  <c r="GM93" i="28"/>
  <c r="GE93" i="28"/>
  <c r="GL93" i="28"/>
  <c r="GD93" i="28"/>
  <c r="GI93" i="28"/>
  <c r="GH93" i="28"/>
  <c r="FI94" i="28"/>
  <c r="FH97" i="28"/>
  <c r="FF46" i="28"/>
  <c r="FI46" i="28" s="1"/>
  <c r="FH50" i="28"/>
  <c r="GL51" i="28"/>
  <c r="DS54" i="28"/>
  <c r="GM54" i="28" s="1"/>
  <c r="GH57" i="28"/>
  <c r="GD58" i="28"/>
  <c r="GL58" i="28"/>
  <c r="GJ59" i="28"/>
  <c r="BV60" i="28"/>
  <c r="BA62" i="28"/>
  <c r="GF62" i="28"/>
  <c r="FI65" i="28"/>
  <c r="FH66" i="28"/>
  <c r="FI66" i="28" s="1"/>
  <c r="DL93" i="28"/>
  <c r="GK93" i="28" s="1"/>
  <c r="FH94" i="28"/>
  <c r="GN95" i="28"/>
  <c r="GF95" i="28"/>
  <c r="GM95" i="28"/>
  <c r="GE95" i="28"/>
  <c r="GL95" i="28"/>
  <c r="GD95" i="28"/>
  <c r="GK95" i="28"/>
  <c r="GJ95" i="28"/>
  <c r="GI95" i="28"/>
  <c r="GH95" i="28"/>
  <c r="GN101" i="28"/>
  <c r="GM101" i="28"/>
  <c r="GL101" i="28"/>
  <c r="GK101" i="28"/>
  <c r="GJ101" i="28"/>
  <c r="GI101" i="28"/>
  <c r="GH101" i="28"/>
  <c r="FF102" i="28"/>
  <c r="FI102" i="28" s="1"/>
  <c r="CC103" i="28"/>
  <c r="FI129" i="28"/>
  <c r="GM51" i="28"/>
  <c r="GI57" i="28"/>
  <c r="GE58" i="28"/>
  <c r="GM58" i="28"/>
  <c r="GK59" i="28"/>
  <c r="GG62" i="28"/>
  <c r="FF64" i="28"/>
  <c r="BA64" i="28"/>
  <c r="FI98" i="28"/>
  <c r="GJ99" i="28"/>
  <c r="GJ57" i="28"/>
  <c r="GF58" i="28"/>
  <c r="GN58" i="28"/>
  <c r="GP58" i="28" s="1"/>
  <c r="GD59" i="28"/>
  <c r="GL59" i="28"/>
  <c r="FH64" i="28"/>
  <c r="BU163" i="28"/>
  <c r="FH90" i="28"/>
  <c r="BV90" i="28"/>
  <c r="GN90" i="28" s="1"/>
  <c r="GP90" i="28" s="1"/>
  <c r="GM106" i="28"/>
  <c r="GK106" i="28"/>
  <c r="GE59" i="28"/>
  <c r="FF73" i="28"/>
  <c r="FI73" i="28" s="1"/>
  <c r="BA73" i="28"/>
  <c r="FH91" i="28"/>
  <c r="FH100" i="28"/>
  <c r="FI100" i="28" s="1"/>
  <c r="GL113" i="28"/>
  <c r="GD113" i="28"/>
  <c r="GK113" i="28"/>
  <c r="GJ113" i="28"/>
  <c r="GI113" i="28"/>
  <c r="GH113" i="28"/>
  <c r="GG113" i="28"/>
  <c r="GN113" i="28"/>
  <c r="GF113" i="28"/>
  <c r="GM113" i="28"/>
  <c r="GE113" i="28"/>
  <c r="GM117" i="28"/>
  <c r="GE117" i="28"/>
  <c r="GL117" i="28"/>
  <c r="GD117" i="28"/>
  <c r="GK117" i="28"/>
  <c r="GJ117" i="28"/>
  <c r="GI117" i="28"/>
  <c r="GH117" i="28"/>
  <c r="GG117" i="28"/>
  <c r="GN117" i="28"/>
  <c r="GF117" i="28"/>
  <c r="FH63" i="28"/>
  <c r="FI63" i="28" s="1"/>
  <c r="GF90" i="28"/>
  <c r="AE163" i="28"/>
  <c r="R92" i="28"/>
  <c r="FH101" i="28"/>
  <c r="FI101" i="28" s="1"/>
  <c r="R103" i="28"/>
  <c r="FF109" i="28"/>
  <c r="FI109" i="28" s="1"/>
  <c r="FH116" i="28"/>
  <c r="R126" i="28"/>
  <c r="FF126" i="28"/>
  <c r="FI126" i="28" s="1"/>
  <c r="FI127" i="28"/>
  <c r="GG130" i="28"/>
  <c r="CB163" i="28"/>
  <c r="DK163" i="28"/>
  <c r="EM163" i="28"/>
  <c r="FF108" i="28"/>
  <c r="R108" i="28"/>
  <c r="FF116" i="28"/>
  <c r="FI116" i="28" s="1"/>
  <c r="R116" i="28"/>
  <c r="CC90" i="28"/>
  <c r="DL90" i="28"/>
  <c r="EN90" i="28"/>
  <c r="O163" i="28"/>
  <c r="AX163" i="28"/>
  <c r="BZ163" i="28"/>
  <c r="DI163" i="28"/>
  <c r="R94" i="28"/>
  <c r="BA95" i="28"/>
  <c r="EU101" i="28"/>
  <c r="R102" i="28"/>
  <c r="GE104" i="28"/>
  <c r="FH108" i="28"/>
  <c r="FF120" i="28"/>
  <c r="BV120" i="28"/>
  <c r="BV163" i="28" s="1"/>
  <c r="GG122" i="28"/>
  <c r="FF123" i="28"/>
  <c r="R123" i="28"/>
  <c r="DW163" i="28"/>
  <c r="DZ123" i="28"/>
  <c r="DZ163" i="28" s="1"/>
  <c r="GM124" i="28"/>
  <c r="GL124" i="28"/>
  <c r="GK124" i="28"/>
  <c r="GJ124" i="28"/>
  <c r="GI124" i="28"/>
  <c r="GH124" i="28"/>
  <c r="GG124" i="28"/>
  <c r="GN124" i="28"/>
  <c r="GP124" i="28" s="1"/>
  <c r="DR163" i="28"/>
  <c r="GI90" i="28"/>
  <c r="Q163" i="28"/>
  <c r="BA91" i="28"/>
  <c r="EG91" i="28"/>
  <c r="EG163" i="28" s="1"/>
  <c r="DB163" i="28"/>
  <c r="GI104" i="28"/>
  <c r="FI118" i="28"/>
  <c r="GG119" i="28"/>
  <c r="GD119" i="28"/>
  <c r="GJ119" i="28"/>
  <c r="FH120" i="28"/>
  <c r="FF121" i="28"/>
  <c r="GJ122" i="28"/>
  <c r="FI125" i="28"/>
  <c r="DL126" i="28"/>
  <c r="BL163" i="28"/>
  <c r="GJ90" i="28"/>
  <c r="R91" i="28"/>
  <c r="CC91" i="28"/>
  <c r="FF91" i="28"/>
  <c r="BS163" i="28"/>
  <c r="DL92" i="28"/>
  <c r="FF104" i="28"/>
  <c r="GK104" i="28"/>
  <c r="GE107" i="28"/>
  <c r="GK107" i="28"/>
  <c r="GD107" i="28"/>
  <c r="GN111" i="28"/>
  <c r="GP111" i="28" s="1"/>
  <c r="FI119" i="28"/>
  <c r="FH121" i="28"/>
  <c r="FI122" i="28"/>
  <c r="GN128" i="28"/>
  <c r="GM128" i="28"/>
  <c r="GL128" i="28"/>
  <c r="GK128" i="28"/>
  <c r="GJ128" i="28"/>
  <c r="GI128" i="28"/>
  <c r="GH128" i="28"/>
  <c r="FI137" i="28"/>
  <c r="BN163" i="28"/>
  <c r="DY163" i="28"/>
  <c r="GK90" i="28"/>
  <c r="R98" i="28"/>
  <c r="FH104" i="28"/>
  <c r="GL106" i="28"/>
  <c r="GJ106" i="28"/>
  <c r="GI106" i="28"/>
  <c r="GH106" i="28"/>
  <c r="GN106" i="28"/>
  <c r="BO107" i="28"/>
  <c r="GL107" i="28" s="1"/>
  <c r="AF108" i="28"/>
  <c r="FH111" i="28"/>
  <c r="FI111" i="28" s="1"/>
  <c r="FI113" i="28"/>
  <c r="GN114" i="28"/>
  <c r="GE114" i="28"/>
  <c r="GD114" i="28"/>
  <c r="GJ114" i="28"/>
  <c r="GI114" i="28"/>
  <c r="GG115" i="28"/>
  <c r="GN115" i="28"/>
  <c r="GP115" i="28" s="1"/>
  <c r="GF115" i="28"/>
  <c r="GM115" i="28"/>
  <c r="GE115" i="28"/>
  <c r="GL115" i="28"/>
  <c r="GD115" i="28"/>
  <c r="GK115" i="28"/>
  <c r="GJ115" i="28"/>
  <c r="GI115" i="28"/>
  <c r="FH115" i="28"/>
  <c r="FI117" i="28"/>
  <c r="DE121" i="28"/>
  <c r="DE163" i="28" s="1"/>
  <c r="FH129" i="28"/>
  <c r="GJ130" i="28"/>
  <c r="GJ104" i="28"/>
  <c r="GH104" i="28"/>
  <c r="GG104" i="28"/>
  <c r="GN104" i="28"/>
  <c r="GF104" i="28"/>
  <c r="GL104" i="28"/>
  <c r="GD104" i="28"/>
  <c r="FF105" i="28"/>
  <c r="FH106" i="28"/>
  <c r="FF110" i="28"/>
  <c r="FI110" i="28" s="1"/>
  <c r="FH114" i="28"/>
  <c r="FI114" i="28" s="1"/>
  <c r="BO114" i="28"/>
  <c r="GK114" i="28" s="1"/>
  <c r="GN127" i="28"/>
  <c r="GM127" i="28"/>
  <c r="GL127" i="28"/>
  <c r="GK127" i="28"/>
  <c r="GJ127" i="28"/>
  <c r="GI127" i="28"/>
  <c r="GH127" i="28"/>
  <c r="FF106" i="28"/>
  <c r="FI106" i="28" s="1"/>
  <c r="R110" i="28"/>
  <c r="R112" i="28"/>
  <c r="DP163" i="28"/>
  <c r="GI122" i="28"/>
  <c r="FH128" i="28"/>
  <c r="FI128" i="28" s="1"/>
  <c r="GK134" i="28"/>
  <c r="GJ134" i="28"/>
  <c r="GI134" i="28"/>
  <c r="GH134" i="28"/>
  <c r="GG134" i="28"/>
  <c r="GN134" i="28"/>
  <c r="GF134" i="28"/>
  <c r="GM134" i="28"/>
  <c r="GE134" i="28"/>
  <c r="GK137" i="28"/>
  <c r="GJ137" i="28"/>
  <c r="GI137" i="28"/>
  <c r="GH137" i="28"/>
  <c r="GG137" i="28"/>
  <c r="GN137" i="28"/>
  <c r="GF137" i="28"/>
  <c r="GM137" i="28"/>
  <c r="GE137" i="28"/>
  <c r="GH138" i="28"/>
  <c r="GE138" i="28"/>
  <c r="GD138" i="28"/>
  <c r="FH140" i="28"/>
  <c r="FI152" i="28"/>
  <c r="FF130" i="28"/>
  <c r="FH131" i="28"/>
  <c r="CC109" i="28"/>
  <c r="GL111" i="28"/>
  <c r="DS120" i="28"/>
  <c r="DS163" i="28" s="1"/>
  <c r="R121" i="28"/>
  <c r="BA122" i="28"/>
  <c r="GK122" i="28"/>
  <c r="EU127" i="28"/>
  <c r="EU128" i="28"/>
  <c r="R129" i="28"/>
  <c r="FF132" i="28"/>
  <c r="DE132" i="28"/>
  <c r="R133" i="28"/>
  <c r="FI133" i="28"/>
  <c r="FI145" i="28"/>
  <c r="FI154" i="28"/>
  <c r="GM111" i="28"/>
  <c r="EN118" i="28"/>
  <c r="GN118" i="28" s="1"/>
  <c r="GP118" i="28" s="1"/>
  <c r="AF119" i="28"/>
  <c r="GH119" i="28" s="1"/>
  <c r="GD122" i="28"/>
  <c r="GL122" i="28"/>
  <c r="DS125" i="28"/>
  <c r="FH138" i="28"/>
  <c r="FI138" i="28" s="1"/>
  <c r="GE122" i="28"/>
  <c r="GM122" i="28"/>
  <c r="FH130" i="28"/>
  <c r="EN138" i="28"/>
  <c r="FF140" i="28"/>
  <c r="BA140" i="28"/>
  <c r="FI144" i="28"/>
  <c r="FF115" i="28"/>
  <c r="FI115" i="28" s="1"/>
  <c r="GF122" i="28"/>
  <c r="GN122" i="28"/>
  <c r="GP122" i="28" s="1"/>
  <c r="FH123" i="28"/>
  <c r="GM130" i="28"/>
  <c r="GE130" i="28"/>
  <c r="GL130" i="28"/>
  <c r="GD130" i="28"/>
  <c r="GK130" i="28"/>
  <c r="GI130" i="28"/>
  <c r="GH130" i="28"/>
  <c r="DL131" i="28"/>
  <c r="GM131" i="28" s="1"/>
  <c r="FF131" i="28"/>
  <c r="GL135" i="28"/>
  <c r="GK135" i="28"/>
  <c r="GJ135" i="28"/>
  <c r="GI135" i="28"/>
  <c r="GH135" i="28"/>
  <c r="GN135" i="28"/>
  <c r="GP135" i="28" s="1"/>
  <c r="GM135" i="28"/>
  <c r="FI139" i="28"/>
  <c r="FI156" i="28"/>
  <c r="DL111" i="28"/>
  <c r="GK111" i="28" s="1"/>
  <c r="Y114" i="28"/>
  <c r="GF130" i="28"/>
  <c r="FH132" i="28"/>
  <c r="DS132" i="28"/>
  <c r="DS138" i="28"/>
  <c r="GK138" i="28" s="1"/>
  <c r="FI148" i="28"/>
  <c r="FF135" i="28"/>
  <c r="FI135" i="28" s="1"/>
  <c r="AF138" i="28"/>
  <c r="GI138" i="28" s="1"/>
  <c r="R139" i="28"/>
  <c r="FF134" i="28"/>
  <c r="FI134" i="28" s="1"/>
  <c r="BA141" i="28"/>
  <c r="R143" i="28"/>
  <c r="FF143" i="28"/>
  <c r="FI143" i="28" s="1"/>
  <c r="BA145" i="28"/>
  <c r="R147" i="28"/>
  <c r="FF147" i="28"/>
  <c r="FI147" i="28" s="1"/>
  <c r="BA149" i="28"/>
  <c r="R151" i="28"/>
  <c r="FF151" i="28"/>
  <c r="FI151" i="28" s="1"/>
  <c r="GI131" i="28"/>
  <c r="R136" i="28"/>
  <c r="FH137" i="28"/>
  <c r="R140" i="28"/>
  <c r="FH141" i="28"/>
  <c r="FI141" i="28" s="1"/>
  <c r="BA142" i="28"/>
  <c r="R146" i="28"/>
  <c r="R150" i="28"/>
  <c r="GJ131" i="28"/>
  <c r="GK97" i="28" l="1"/>
  <c r="GJ97" i="28"/>
  <c r="GI97" i="28"/>
  <c r="GH97" i="28"/>
  <c r="GG97" i="28"/>
  <c r="GN97" i="28"/>
  <c r="GF97" i="28"/>
  <c r="GM97" i="28"/>
  <c r="GE97" i="28"/>
  <c r="GL97" i="28"/>
  <c r="GD97" i="28"/>
  <c r="GI12" i="28"/>
  <c r="GH12" i="28"/>
  <c r="GG12" i="28"/>
  <c r="GN12" i="28"/>
  <c r="GP12" i="28" s="1"/>
  <c r="GM12" i="28"/>
  <c r="GL12" i="28"/>
  <c r="GJ12" i="28"/>
  <c r="GK12" i="28"/>
  <c r="GL139" i="28"/>
  <c r="GD139" i="28"/>
  <c r="GK139" i="28"/>
  <c r="GJ139" i="28"/>
  <c r="GI139" i="28"/>
  <c r="GH139" i="28"/>
  <c r="GG139" i="28"/>
  <c r="GN139" i="28"/>
  <c r="GP139" i="28" s="1"/>
  <c r="GF139" i="28"/>
  <c r="GE139" i="28"/>
  <c r="GM139" i="28"/>
  <c r="FI130" i="28"/>
  <c r="GP130" i="28" s="1"/>
  <c r="GM138" i="28"/>
  <c r="GP137" i="28"/>
  <c r="GL114" i="28"/>
  <c r="GF107" i="28"/>
  <c r="GI98" i="28"/>
  <c r="GH98" i="28"/>
  <c r="GG98" i="28"/>
  <c r="GN98" i="28"/>
  <c r="GP98" i="28" s="1"/>
  <c r="GF98" i="28"/>
  <c r="GM98" i="28"/>
  <c r="GE98" i="28"/>
  <c r="GL98" i="28"/>
  <c r="GD98" i="28"/>
  <c r="GK98" i="28"/>
  <c r="GJ98" i="28"/>
  <c r="FI104" i="28"/>
  <c r="GK119" i="28"/>
  <c r="FI108" i="28"/>
  <c r="FI64" i="28"/>
  <c r="GP101" i="28"/>
  <c r="FI97" i="28"/>
  <c r="GL105" i="28"/>
  <c r="GJ105" i="28"/>
  <c r="GI105" i="28"/>
  <c r="GH105" i="28"/>
  <c r="GN105" i="28"/>
  <c r="GP105" i="28" s="1"/>
  <c r="GM105" i="28"/>
  <c r="GK105" i="28"/>
  <c r="GH61" i="28"/>
  <c r="GG61" i="28"/>
  <c r="GN61" i="28"/>
  <c r="GP61" i="28" s="1"/>
  <c r="GF61" i="28"/>
  <c r="GM61" i="28"/>
  <c r="GL61" i="28"/>
  <c r="GK61" i="28"/>
  <c r="GJ61" i="28"/>
  <c r="GI61" i="28"/>
  <c r="GE61" i="28"/>
  <c r="GD61" i="28"/>
  <c r="GJ56" i="28"/>
  <c r="GG56" i="28"/>
  <c r="GK41" i="28"/>
  <c r="GJ41" i="28"/>
  <c r="GG41" i="28"/>
  <c r="GN41" i="28"/>
  <c r="GP41" i="28" s="1"/>
  <c r="GF41" i="28"/>
  <c r="GL41" i="28"/>
  <c r="GI41" i="28"/>
  <c r="GH41" i="28"/>
  <c r="GE41" i="28"/>
  <c r="GM41" i="28"/>
  <c r="GM11" i="28"/>
  <c r="GN11" i="28"/>
  <c r="GP11" i="28" s="1"/>
  <c r="GL11" i="28"/>
  <c r="GK11" i="28"/>
  <c r="GP134" i="28"/>
  <c r="GG107" i="28"/>
  <c r="GH102" i="28"/>
  <c r="GG102" i="28"/>
  <c r="GN102" i="28"/>
  <c r="GP102" i="28" s="1"/>
  <c r="GF102" i="28"/>
  <c r="GM102" i="28"/>
  <c r="GE102" i="28"/>
  <c r="GL102" i="28"/>
  <c r="GD102" i="28"/>
  <c r="GK102" i="28"/>
  <c r="GJ102" i="28"/>
  <c r="GI102" i="28"/>
  <c r="GL126" i="28"/>
  <c r="GD126" i="28"/>
  <c r="GK126" i="28"/>
  <c r="GJ126" i="28"/>
  <c r="GI126" i="28"/>
  <c r="GH126" i="28"/>
  <c r="GG126" i="28"/>
  <c r="GN126" i="28"/>
  <c r="GP126" i="28" s="1"/>
  <c r="GF126" i="28"/>
  <c r="GM126" i="28"/>
  <c r="GE126" i="28"/>
  <c r="GP113" i="28"/>
  <c r="GH90" i="28"/>
  <c r="GG90" i="28"/>
  <c r="GM90" i="28"/>
  <c r="GH60" i="28"/>
  <c r="GG60" i="28"/>
  <c r="GN60" i="28"/>
  <c r="GP60" i="28" s="1"/>
  <c r="GM60" i="28"/>
  <c r="GL60" i="28"/>
  <c r="GK60" i="28"/>
  <c r="GJ60" i="28"/>
  <c r="GI60" i="28"/>
  <c r="GN93" i="28"/>
  <c r="GP93" i="28" s="1"/>
  <c r="GP45" i="28"/>
  <c r="GK56" i="28"/>
  <c r="DS80" i="28"/>
  <c r="GN10" i="28"/>
  <c r="GP10" i="28" s="1"/>
  <c r="GN138" i="28"/>
  <c r="GP138" i="28" s="1"/>
  <c r="GI112" i="28"/>
  <c r="GH112" i="28"/>
  <c r="GG112" i="28"/>
  <c r="GN112" i="28"/>
  <c r="GP112" i="28" s="1"/>
  <c r="GF112" i="28"/>
  <c r="GM112" i="28"/>
  <c r="GE112" i="28"/>
  <c r="GL112" i="28"/>
  <c r="GD112" i="28"/>
  <c r="GK112" i="28"/>
  <c r="GJ112" i="28"/>
  <c r="EN163" i="28"/>
  <c r="GM114" i="28"/>
  <c r="GI107" i="28"/>
  <c r="GL119" i="28"/>
  <c r="GI123" i="28"/>
  <c r="GH123" i="28"/>
  <c r="GG123" i="28"/>
  <c r="GN123" i="28"/>
  <c r="GF123" i="28"/>
  <c r="GM123" i="28"/>
  <c r="GE123" i="28"/>
  <c r="GL123" i="28"/>
  <c r="GD123" i="28"/>
  <c r="GK123" i="28"/>
  <c r="GJ123" i="28"/>
  <c r="GP95" i="28"/>
  <c r="GJ93" i="28"/>
  <c r="AF163" i="28"/>
  <c r="GL62" i="28"/>
  <c r="GK62" i="28"/>
  <c r="GN62" i="28"/>
  <c r="GP62" i="28" s="1"/>
  <c r="GK54" i="28"/>
  <c r="GP100" i="28"/>
  <c r="GG43" i="28"/>
  <c r="GM43" i="28"/>
  <c r="GE43" i="28"/>
  <c r="GL43" i="28"/>
  <c r="GD43" i="28"/>
  <c r="GK43" i="28"/>
  <c r="GI43" i="28"/>
  <c r="GH43" i="28"/>
  <c r="GN43" i="28"/>
  <c r="GP43" i="28" s="1"/>
  <c r="GJ43" i="28"/>
  <c r="GF43" i="28"/>
  <c r="CC80" i="28"/>
  <c r="GP49" i="28"/>
  <c r="GP48" i="28"/>
  <c r="GN54" i="28"/>
  <c r="GP54" i="28" s="1"/>
  <c r="GP17" i="28"/>
  <c r="BO80" i="28"/>
  <c r="GP20" i="28"/>
  <c r="GP23" i="28"/>
  <c r="GN38" i="28"/>
  <c r="GP38" i="28" s="1"/>
  <c r="GN108" i="28"/>
  <c r="GF108" i="28"/>
  <c r="GL108" i="28"/>
  <c r="GD108" i="28"/>
  <c r="GK108" i="28"/>
  <c r="GJ108" i="28"/>
  <c r="GH108" i="28"/>
  <c r="GM108" i="28"/>
  <c r="GI108" i="28"/>
  <c r="GG108" i="28"/>
  <c r="GE108" i="28"/>
  <c r="GP59" i="28"/>
  <c r="GF138" i="28"/>
  <c r="GJ140" i="28"/>
  <c r="GI140" i="28"/>
  <c r="GH140" i="28"/>
  <c r="GG140" i="28"/>
  <c r="GN140" i="28"/>
  <c r="GF140" i="28"/>
  <c r="GM140" i="28"/>
  <c r="GE140" i="28"/>
  <c r="GL140" i="28"/>
  <c r="GD140" i="28"/>
  <c r="GK140" i="28"/>
  <c r="GN125" i="28"/>
  <c r="GP125" i="28" s="1"/>
  <c r="GM125" i="28"/>
  <c r="GL125" i="28"/>
  <c r="GK125" i="28"/>
  <c r="FI105" i="28"/>
  <c r="GP106" i="28"/>
  <c r="GN131" i="28"/>
  <c r="GP131" i="28" s="1"/>
  <c r="FI140" i="28"/>
  <c r="GM133" i="28"/>
  <c r="GE133" i="28"/>
  <c r="GL133" i="28"/>
  <c r="GD133" i="28"/>
  <c r="GK133" i="28"/>
  <c r="GJ133" i="28"/>
  <c r="GI133" i="28"/>
  <c r="GH133" i="28"/>
  <c r="GG133" i="28"/>
  <c r="GF133" i="28"/>
  <c r="GN133" i="28"/>
  <c r="GP133" i="28" s="1"/>
  <c r="GJ121" i="28"/>
  <c r="GI121" i="28"/>
  <c r="GH121" i="28"/>
  <c r="GG121" i="28"/>
  <c r="GN121" i="28"/>
  <c r="GP121" i="28" s="1"/>
  <c r="GF121" i="28"/>
  <c r="GM121" i="28"/>
  <c r="GE121" i="28"/>
  <c r="GL121" i="28"/>
  <c r="GD121" i="28"/>
  <c r="GK121" i="28"/>
  <c r="GJ138" i="28"/>
  <c r="GG138" i="28"/>
  <c r="GJ111" i="28"/>
  <c r="GH114" i="28"/>
  <c r="GF114" i="28"/>
  <c r="GP128" i="28"/>
  <c r="GJ107" i="28"/>
  <c r="FI91" i="28"/>
  <c r="GE119" i="28"/>
  <c r="FI123" i="28"/>
  <c r="GG114" i="28"/>
  <c r="GL54" i="28"/>
  <c r="GE62" i="28"/>
  <c r="GI10" i="28"/>
  <c r="GL56" i="28"/>
  <c r="GJ13" i="28"/>
  <c r="GP46" i="28"/>
  <c r="GL13" i="28"/>
  <c r="GK131" i="28"/>
  <c r="GK136" i="28"/>
  <c r="GJ136" i="28"/>
  <c r="GI136" i="28"/>
  <c r="GH136" i="28"/>
  <c r="GG136" i="28"/>
  <c r="GN136" i="28"/>
  <c r="GP136" i="28" s="1"/>
  <c r="GF136" i="28"/>
  <c r="GM136" i="28"/>
  <c r="GE136" i="28"/>
  <c r="GL136" i="28"/>
  <c r="GD136" i="28"/>
  <c r="FI131" i="28"/>
  <c r="GN132" i="28"/>
  <c r="GP132" i="28" s="1"/>
  <c r="GM132" i="28"/>
  <c r="GL132" i="28"/>
  <c r="GK132" i="28"/>
  <c r="GJ132" i="28"/>
  <c r="GI132" i="28"/>
  <c r="GL110" i="28"/>
  <c r="GD110" i="28"/>
  <c r="GK110" i="28"/>
  <c r="GJ110" i="28"/>
  <c r="GI110" i="28"/>
  <c r="GH110" i="28"/>
  <c r="GG110" i="28"/>
  <c r="GN110" i="28"/>
  <c r="GP110" i="28" s="1"/>
  <c r="GF110" i="28"/>
  <c r="GM110" i="28"/>
  <c r="GE110" i="28"/>
  <c r="GP114" i="28"/>
  <c r="DL163" i="28"/>
  <c r="FI121" i="28"/>
  <c r="GM119" i="28"/>
  <c r="GL94" i="28"/>
  <c r="GD94" i="28"/>
  <c r="GK94" i="28"/>
  <c r="GJ94" i="28"/>
  <c r="GI94" i="28"/>
  <c r="GH94" i="28"/>
  <c r="GG94" i="28"/>
  <c r="GN94" i="28"/>
  <c r="GP94" i="28" s="1"/>
  <c r="GF94" i="28"/>
  <c r="GM94" i="28"/>
  <c r="GE94" i="28"/>
  <c r="GG103" i="28"/>
  <c r="GN103" i="28"/>
  <c r="GP103" i="28" s="1"/>
  <c r="GF103" i="28"/>
  <c r="GM103" i="28"/>
  <c r="GK103" i="28"/>
  <c r="GD103" i="28"/>
  <c r="GL103" i="28"/>
  <c r="GJ103" i="28"/>
  <c r="GI103" i="28"/>
  <c r="GH103" i="28"/>
  <c r="GE103" i="28"/>
  <c r="GP117" i="28"/>
  <c r="GN107" i="28"/>
  <c r="GP107" i="28" s="1"/>
  <c r="FI50" i="28"/>
  <c r="FI80" i="28" s="1"/>
  <c r="GE56" i="28"/>
  <c r="GN47" i="28"/>
  <c r="GP47" i="28" s="1"/>
  <c r="GL47" i="28"/>
  <c r="GK47" i="28"/>
  <c r="GJ47" i="28"/>
  <c r="GH47" i="28"/>
  <c r="GI47" i="28"/>
  <c r="GM47" i="28"/>
  <c r="GG37" i="28"/>
  <c r="GN37" i="28"/>
  <c r="GP37" i="28" s="1"/>
  <c r="GF37" i="28"/>
  <c r="GM37" i="28"/>
  <c r="GE37" i="28"/>
  <c r="GL37" i="28"/>
  <c r="GD37" i="28"/>
  <c r="GK37" i="28"/>
  <c r="GJ37" i="28"/>
  <c r="GI37" i="28"/>
  <c r="GH37" i="28"/>
  <c r="GG16" i="28"/>
  <c r="GN16" i="28"/>
  <c r="GP16" i="28" s="1"/>
  <c r="GF16" i="28"/>
  <c r="GM16" i="28"/>
  <c r="GE16" i="28"/>
  <c r="GL16" i="28"/>
  <c r="GD16" i="28"/>
  <c r="GK16" i="28"/>
  <c r="GJ16" i="28"/>
  <c r="GI16" i="28"/>
  <c r="GH16" i="28"/>
  <c r="GM13" i="28"/>
  <c r="GP14" i="28"/>
  <c r="GL131" i="28"/>
  <c r="FI132" i="28"/>
  <c r="GP127" i="28"/>
  <c r="CC163" i="28"/>
  <c r="GF119" i="28"/>
  <c r="GN120" i="28"/>
  <c r="GM120" i="28"/>
  <c r="GL120" i="28"/>
  <c r="GK120" i="28"/>
  <c r="GJ120" i="28"/>
  <c r="GI120" i="28"/>
  <c r="GH120" i="28"/>
  <c r="GG120" i="28"/>
  <c r="GH116" i="28"/>
  <c r="GG116" i="28"/>
  <c r="GN116" i="28"/>
  <c r="GP116" i="28" s="1"/>
  <c r="GF116" i="28"/>
  <c r="GM116" i="28"/>
  <c r="GE116" i="28"/>
  <c r="GL116" i="28"/>
  <c r="GD116" i="28"/>
  <c r="GK116" i="28"/>
  <c r="GJ116" i="28"/>
  <c r="GI116" i="28"/>
  <c r="GH107" i="28"/>
  <c r="GL55" i="28"/>
  <c r="GK55" i="28"/>
  <c r="GJ55" i="28"/>
  <c r="GI55" i="28"/>
  <c r="GH55" i="28"/>
  <c r="GN55" i="28"/>
  <c r="GP55" i="28" s="1"/>
  <c r="GM55" i="28"/>
  <c r="GG53" i="28"/>
  <c r="GN53" i="28"/>
  <c r="GP53" i="28" s="1"/>
  <c r="GF53" i="28"/>
  <c r="GM53" i="28"/>
  <c r="GL53" i="28"/>
  <c r="GK53" i="28"/>
  <c r="GJ53" i="28"/>
  <c r="GI53" i="28"/>
  <c r="GH53" i="28"/>
  <c r="GL71" i="28"/>
  <c r="GM56" i="28"/>
  <c r="GN18" i="28"/>
  <c r="GP18" i="28" s="1"/>
  <c r="GM18" i="28"/>
  <c r="GL18" i="28"/>
  <c r="GK18" i="28"/>
  <c r="GJ18" i="28"/>
  <c r="GI18" i="28"/>
  <c r="GH18" i="28"/>
  <c r="GP50" i="28"/>
  <c r="GN13" i="28"/>
  <c r="GP13" i="28" s="1"/>
  <c r="GL129" i="28"/>
  <c r="GJ129" i="28"/>
  <c r="GI129" i="28"/>
  <c r="GH129" i="28"/>
  <c r="GG129" i="28"/>
  <c r="GF129" i="28"/>
  <c r="GN129" i="28"/>
  <c r="GP129" i="28" s="1"/>
  <c r="GE129" i="28"/>
  <c r="GM129" i="28"/>
  <c r="GD129" i="28"/>
  <c r="GK129" i="28"/>
  <c r="GH109" i="28"/>
  <c r="GN109" i="28"/>
  <c r="GP109" i="28" s="1"/>
  <c r="GM109" i="28"/>
  <c r="GL109" i="28"/>
  <c r="GJ109" i="28"/>
  <c r="GK109" i="28"/>
  <c r="GI109" i="28"/>
  <c r="GL138" i="28"/>
  <c r="GP104" i="28"/>
  <c r="GM107" i="28"/>
  <c r="R163" i="28"/>
  <c r="GH91" i="28"/>
  <c r="GG91" i="28"/>
  <c r="GN91" i="28"/>
  <c r="GP91" i="28" s="1"/>
  <c r="GF91" i="28"/>
  <c r="GM91" i="28"/>
  <c r="GE91" i="28"/>
  <c r="GL91" i="28"/>
  <c r="GD91" i="28"/>
  <c r="GK91" i="28"/>
  <c r="GJ91" i="28"/>
  <c r="GI91" i="28"/>
  <c r="GI119" i="28"/>
  <c r="GN119" i="28"/>
  <c r="GP119" i="28" s="1"/>
  <c r="FI120" i="28"/>
  <c r="GI92" i="28"/>
  <c r="GH92" i="28"/>
  <c r="GG92" i="28"/>
  <c r="GN92" i="28"/>
  <c r="GP92" i="28" s="1"/>
  <c r="GF92" i="28"/>
  <c r="GM92" i="28"/>
  <c r="GE92" i="28"/>
  <c r="GL92" i="28"/>
  <c r="GD92" i="28"/>
  <c r="GK92" i="28"/>
  <c r="GJ92" i="28"/>
  <c r="GL90" i="28"/>
  <c r="BO163" i="28"/>
  <c r="GH56" i="28"/>
  <c r="GM10" i="28"/>
  <c r="GP44" i="28"/>
  <c r="GP26" i="28"/>
  <c r="GH13" i="28"/>
  <c r="GN42" i="28"/>
  <c r="GP42" i="28" s="1"/>
  <c r="GM42" i="28"/>
  <c r="GH22" i="28"/>
  <c r="GG22" i="28"/>
  <c r="GN22" i="28"/>
  <c r="GP22" i="28" s="1"/>
  <c r="GF22" i="28"/>
  <c r="GM22" i="28"/>
  <c r="GE22" i="28"/>
  <c r="GL22" i="28"/>
  <c r="GD22" i="28"/>
  <c r="GK22" i="28"/>
  <c r="GJ22" i="28"/>
  <c r="GI22" i="28"/>
  <c r="GG13" i="28"/>
  <c r="R80" i="28"/>
  <c r="FI81" i="28" s="1"/>
  <c r="GN36" i="28"/>
  <c r="GP36" i="28" s="1"/>
  <c r="GM36" i="28"/>
  <c r="GL36" i="28"/>
  <c r="GK36" i="28"/>
  <c r="GJ36" i="28"/>
  <c r="GI36" i="28"/>
  <c r="GF13" i="28"/>
  <c r="GJ10" i="28"/>
  <c r="GP120" i="28" l="1"/>
  <c r="GP108" i="28"/>
  <c r="GP97" i="28"/>
  <c r="FI163" i="28"/>
  <c r="FI164" i="28"/>
  <c r="GP123" i="28"/>
  <c r="GP140" i="28"/>
  <c r="FB123" i="25" l="1"/>
  <c r="DZ123" i="25"/>
  <c r="DS123" i="25"/>
  <c r="DL123" i="25"/>
  <c r="DE123" i="25"/>
  <c r="CX123" i="25"/>
  <c r="BV123" i="25"/>
  <c r="BH123" i="25"/>
  <c r="AT123" i="25"/>
  <c r="Y123" i="25"/>
  <c r="K123" i="25"/>
  <c r="FH120" i="25"/>
  <c r="ED120" i="25"/>
  <c r="EA120" i="25"/>
  <c r="DW120" i="25"/>
  <c r="DT120" i="25"/>
  <c r="DP120" i="25"/>
  <c r="DM120" i="25"/>
  <c r="DI120" i="25"/>
  <c r="DF120" i="25"/>
  <c r="DB120" i="25"/>
  <c r="CY120" i="25"/>
  <c r="BZ120" i="25"/>
  <c r="BW120" i="25"/>
  <c r="BL120" i="25"/>
  <c r="BI120" i="25"/>
  <c r="AX120" i="25"/>
  <c r="AU120" i="25"/>
  <c r="AC120" i="25"/>
  <c r="Z120" i="25"/>
  <c r="O120" i="25"/>
  <c r="L120" i="25"/>
  <c r="EZ119" i="25"/>
  <c r="ES119" i="25"/>
  <c r="EL119" i="25"/>
  <c r="CV119" i="25"/>
  <c r="CO119" i="25"/>
  <c r="CL119" i="25"/>
  <c r="CH119" i="25"/>
  <c r="BT119" i="25"/>
  <c r="BF119" i="25"/>
  <c r="W119" i="25"/>
  <c r="GK118" i="25"/>
  <c r="FJ114" i="25"/>
  <c r="FC114" i="25" s="1"/>
  <c r="FH114" i="25"/>
  <c r="FF114" i="25"/>
  <c r="FE114" i="25"/>
  <c r="EE114" i="25"/>
  <c r="DX114" i="25"/>
  <c r="DQ114" i="25"/>
  <c r="DJ114" i="25"/>
  <c r="DC114" i="25"/>
  <c r="CA114" i="25"/>
  <c r="BM114" i="25"/>
  <c r="AY114" i="25"/>
  <c r="AV114" i="25"/>
  <c r="FD114" i="25" s="1"/>
  <c r="AD114" i="25"/>
  <c r="P114" i="25"/>
  <c r="FJ113" i="25"/>
  <c r="FC113" i="25" s="1"/>
  <c r="FH113" i="25"/>
  <c r="FF113" i="25"/>
  <c r="FE113" i="25"/>
  <c r="EE113" i="25"/>
  <c r="DX113" i="25"/>
  <c r="DQ113" i="25"/>
  <c r="DJ113" i="25"/>
  <c r="DC113" i="25"/>
  <c r="CA113" i="25"/>
  <c r="BM113" i="25"/>
  <c r="AV113" i="25"/>
  <c r="AD113" i="25"/>
  <c r="P113" i="25"/>
  <c r="FJ112" i="25"/>
  <c r="FC112" i="25" s="1"/>
  <c r="FH112" i="25"/>
  <c r="FF112" i="25"/>
  <c r="FG112" i="25" s="1"/>
  <c r="FE112" i="25"/>
  <c r="FD112" i="25"/>
  <c r="EE112" i="25"/>
  <c r="DX112" i="25"/>
  <c r="DQ112" i="25"/>
  <c r="DJ112" i="25"/>
  <c r="DC112" i="25"/>
  <c r="CA112" i="25"/>
  <c r="BM112" i="25"/>
  <c r="AY112" i="25"/>
  <c r="AV112" i="25"/>
  <c r="AD112" i="25"/>
  <c r="P112" i="25"/>
  <c r="FJ111" i="25"/>
  <c r="FC111" i="25" s="1"/>
  <c r="FH111" i="25"/>
  <c r="FF111" i="25"/>
  <c r="FE111" i="25"/>
  <c r="FD111" i="25"/>
  <c r="EE111" i="25"/>
  <c r="DX111" i="25"/>
  <c r="DQ111" i="25"/>
  <c r="DJ111" i="25"/>
  <c r="DC111" i="25"/>
  <c r="CA111" i="25"/>
  <c r="BM111" i="25"/>
  <c r="AV111" i="25"/>
  <c r="AY111" i="25" s="1"/>
  <c r="AD111" i="25"/>
  <c r="P111" i="25"/>
  <c r="GS111" i="25" s="1"/>
  <c r="FJ110" i="25"/>
  <c r="FC110" i="25" s="1"/>
  <c r="FH110" i="25"/>
  <c r="FF110" i="25"/>
  <c r="FE110" i="25"/>
  <c r="EE110" i="25"/>
  <c r="DX110" i="25"/>
  <c r="DQ110" i="25"/>
  <c r="DJ110" i="25"/>
  <c r="DC110" i="25"/>
  <c r="CA110" i="25"/>
  <c r="BM110" i="25"/>
  <c r="AV110" i="25"/>
  <c r="AD110" i="25"/>
  <c r="P110" i="25"/>
  <c r="FJ109" i="25"/>
  <c r="FC109" i="25" s="1"/>
  <c r="FH109" i="25"/>
  <c r="FF109" i="25"/>
  <c r="FE109" i="25"/>
  <c r="EE109" i="25"/>
  <c r="DX109" i="25"/>
  <c r="DQ109" i="25"/>
  <c r="DJ109" i="25"/>
  <c r="DC109" i="25"/>
  <c r="CA109" i="25"/>
  <c r="BM109" i="25"/>
  <c r="AV109" i="25"/>
  <c r="AD109" i="25"/>
  <c r="P109" i="25"/>
  <c r="FJ108" i="25"/>
  <c r="FC108" i="25" s="1"/>
  <c r="FH108" i="25"/>
  <c r="FF108" i="25"/>
  <c r="FE108" i="25"/>
  <c r="EB108" i="25"/>
  <c r="EE108" i="25" s="1"/>
  <c r="DX108" i="25"/>
  <c r="DQ108" i="25"/>
  <c r="DJ108" i="25"/>
  <c r="DC108" i="25"/>
  <c r="CA108" i="25"/>
  <c r="BM108" i="25"/>
  <c r="AV108" i="25"/>
  <c r="AD108" i="25"/>
  <c r="P108" i="25"/>
  <c r="FJ107" i="25"/>
  <c r="FC107" i="25" s="1"/>
  <c r="FH107" i="25"/>
  <c r="FF107" i="25"/>
  <c r="FE107" i="25"/>
  <c r="EB107" i="25"/>
  <c r="EE107" i="25" s="1"/>
  <c r="DX107" i="25"/>
  <c r="DQ107" i="25"/>
  <c r="DJ107" i="25"/>
  <c r="DC107" i="25"/>
  <c r="CA107" i="25"/>
  <c r="BM107" i="25"/>
  <c r="AV107" i="25"/>
  <c r="AD107" i="25"/>
  <c r="P107" i="25"/>
  <c r="FJ106" i="25"/>
  <c r="FC106" i="25" s="1"/>
  <c r="FH106" i="25"/>
  <c r="FF106" i="25"/>
  <c r="FE106" i="25"/>
  <c r="EB106" i="25"/>
  <c r="EE106" i="25" s="1"/>
  <c r="DX106" i="25"/>
  <c r="DQ106" i="25"/>
  <c r="DJ106" i="25"/>
  <c r="DC106" i="25"/>
  <c r="CA106" i="25"/>
  <c r="BM106" i="25"/>
  <c r="AV106" i="25"/>
  <c r="AD106" i="25"/>
  <c r="P106" i="25"/>
  <c r="FJ105" i="25"/>
  <c r="FC105" i="25" s="1"/>
  <c r="FH105" i="25"/>
  <c r="FF105" i="25"/>
  <c r="FE105" i="25"/>
  <c r="EE105" i="25"/>
  <c r="DX105" i="25"/>
  <c r="DN105" i="25"/>
  <c r="DQ105" i="25" s="1"/>
  <c r="DJ105" i="25"/>
  <c r="DC105" i="25"/>
  <c r="CA105" i="25"/>
  <c r="BM105" i="25"/>
  <c r="AV105" i="25"/>
  <c r="AD105" i="25"/>
  <c r="P105" i="25"/>
  <c r="FJ104" i="25"/>
  <c r="FC104" i="25" s="1"/>
  <c r="FH104" i="25"/>
  <c r="FF104" i="25"/>
  <c r="FE104" i="25"/>
  <c r="EE104" i="25"/>
  <c r="DX104" i="25"/>
  <c r="DN104" i="25"/>
  <c r="DQ104" i="25" s="1"/>
  <c r="DJ104" i="25"/>
  <c r="DC104" i="25"/>
  <c r="CA104" i="25"/>
  <c r="BM104" i="25"/>
  <c r="AV104" i="25"/>
  <c r="AD104" i="25"/>
  <c r="P104" i="25"/>
  <c r="FJ103" i="25"/>
  <c r="FC103" i="25" s="1"/>
  <c r="FH103" i="25"/>
  <c r="FF103" i="25"/>
  <c r="FE103" i="25"/>
  <c r="EE103" i="25"/>
  <c r="DX103" i="25"/>
  <c r="DQ103" i="25"/>
  <c r="DJ103" i="25"/>
  <c r="DG103" i="25"/>
  <c r="DC103" i="25"/>
  <c r="CA103" i="25"/>
  <c r="BM103" i="25"/>
  <c r="AV103" i="25"/>
  <c r="FD103" i="25" s="1"/>
  <c r="FG103" i="25" s="1"/>
  <c r="AD103" i="25"/>
  <c r="P103" i="25"/>
  <c r="FJ102" i="25"/>
  <c r="FC102" i="25" s="1"/>
  <c r="FH102" i="25"/>
  <c r="FF102" i="25"/>
  <c r="FE102" i="25"/>
  <c r="EE102" i="25"/>
  <c r="DX102" i="25"/>
  <c r="DQ102" i="25"/>
  <c r="DJ102" i="25"/>
  <c r="DC102" i="25"/>
  <c r="BX102" i="25"/>
  <c r="CA102" i="25" s="1"/>
  <c r="BM102" i="25"/>
  <c r="AV102" i="25"/>
  <c r="FD102" i="25" s="1"/>
  <c r="FG102" i="25" s="1"/>
  <c r="AD102" i="25"/>
  <c r="P102" i="25"/>
  <c r="FJ101" i="25"/>
  <c r="FC101" i="25" s="1"/>
  <c r="FH101" i="25"/>
  <c r="FF101" i="25"/>
  <c r="FE101" i="25"/>
  <c r="EE101" i="25"/>
  <c r="DX101" i="25"/>
  <c r="DQ101" i="25"/>
  <c r="DN101" i="25"/>
  <c r="DJ101" i="25"/>
  <c r="DC101" i="25"/>
  <c r="BX101" i="25"/>
  <c r="BM101" i="25"/>
  <c r="AV101" i="25"/>
  <c r="AY101" i="25" s="1"/>
  <c r="AD101" i="25"/>
  <c r="P101" i="25"/>
  <c r="FJ100" i="25"/>
  <c r="FH100" i="25"/>
  <c r="FF100" i="25"/>
  <c r="FE100" i="25"/>
  <c r="FC100" i="25"/>
  <c r="EE100" i="25"/>
  <c r="DX100" i="25"/>
  <c r="DQ100" i="25"/>
  <c r="DJ100" i="25"/>
  <c r="DC100" i="25"/>
  <c r="CA100" i="25"/>
  <c r="BJ100" i="25"/>
  <c r="FD100" i="25" s="1"/>
  <c r="FG100" i="25" s="1"/>
  <c r="AY100" i="25"/>
  <c r="AV100" i="25"/>
  <c r="AD100" i="25"/>
  <c r="P100" i="25"/>
  <c r="FJ99" i="25"/>
  <c r="FC99" i="25" s="1"/>
  <c r="FH99" i="25"/>
  <c r="FF99" i="25"/>
  <c r="FE99" i="25"/>
  <c r="EE99" i="25"/>
  <c r="DX99" i="25"/>
  <c r="DQ99" i="25"/>
  <c r="DJ99" i="25"/>
  <c r="DC99" i="25"/>
  <c r="CV99" i="25"/>
  <c r="CL99" i="25"/>
  <c r="CO99" i="25" s="1"/>
  <c r="CH99" i="25"/>
  <c r="CA99" i="25"/>
  <c r="BT99" i="25"/>
  <c r="BJ99" i="25"/>
  <c r="BM99" i="25" s="1"/>
  <c r="AV99" i="25"/>
  <c r="AY99" i="25" s="1"/>
  <c r="AD99" i="25"/>
  <c r="P99" i="25"/>
  <c r="FJ98" i="25"/>
  <c r="FC98" i="25" s="1"/>
  <c r="FH98" i="25"/>
  <c r="FF98" i="25"/>
  <c r="FE98" i="25"/>
  <c r="EE98" i="25"/>
  <c r="DX98" i="25"/>
  <c r="DQ98" i="25"/>
  <c r="DJ98" i="25"/>
  <c r="DC98" i="25"/>
  <c r="CV98" i="25"/>
  <c r="CL98" i="25"/>
  <c r="CO98" i="25" s="1"/>
  <c r="CH98" i="25"/>
  <c r="CA98" i="25"/>
  <c r="BT98" i="25"/>
  <c r="BJ98" i="25"/>
  <c r="BM98" i="25" s="1"/>
  <c r="AY98" i="25"/>
  <c r="AV98" i="25"/>
  <c r="AD98" i="25"/>
  <c r="P98" i="25"/>
  <c r="FJ97" i="25"/>
  <c r="FC97" i="25" s="1"/>
  <c r="FH97" i="25"/>
  <c r="FF97" i="25"/>
  <c r="FE97" i="25"/>
  <c r="EE97" i="25"/>
  <c r="DX97" i="25"/>
  <c r="DQ97" i="25"/>
  <c r="DJ97" i="25"/>
  <c r="DC97" i="25"/>
  <c r="CV97" i="25"/>
  <c r="CO97" i="25"/>
  <c r="CL97" i="25"/>
  <c r="CH97" i="25"/>
  <c r="CA97" i="25"/>
  <c r="BT97" i="25"/>
  <c r="BM97" i="25"/>
  <c r="AY97" i="25"/>
  <c r="AV97" i="25"/>
  <c r="FD97" i="25" s="1"/>
  <c r="AD97" i="25"/>
  <c r="AA97" i="25"/>
  <c r="P97" i="25"/>
  <c r="GR97" i="25" s="1"/>
  <c r="FJ96" i="25"/>
  <c r="FC96" i="25" s="1"/>
  <c r="FH96" i="25"/>
  <c r="FF96" i="25"/>
  <c r="FE96" i="25"/>
  <c r="EZ96" i="25"/>
  <c r="ES96" i="25"/>
  <c r="EL96" i="25"/>
  <c r="EE96" i="25"/>
  <c r="DX96" i="25"/>
  <c r="DQ96" i="25"/>
  <c r="DJ96" i="25"/>
  <c r="DC96" i="25"/>
  <c r="CV96" i="25"/>
  <c r="CL96" i="25"/>
  <c r="CO96" i="25" s="1"/>
  <c r="CH96" i="25"/>
  <c r="CA96" i="25"/>
  <c r="BT96" i="25"/>
  <c r="BM96" i="25"/>
  <c r="BF96" i="25"/>
  <c r="AV96" i="25"/>
  <c r="AY96" i="25" s="1"/>
  <c r="AA96" i="25"/>
  <c r="P96" i="25"/>
  <c r="GB96" i="25" s="1"/>
  <c r="FJ95" i="25"/>
  <c r="FH95" i="25"/>
  <c r="FF95" i="25"/>
  <c r="FE95" i="25"/>
  <c r="FC95" i="25"/>
  <c r="EZ95" i="25"/>
  <c r="ES95" i="25"/>
  <c r="EL95" i="25"/>
  <c r="EE95" i="25"/>
  <c r="DX95" i="25"/>
  <c r="DQ95" i="25"/>
  <c r="DJ95" i="25"/>
  <c r="DC95" i="25"/>
  <c r="CV95" i="25"/>
  <c r="CL95" i="25"/>
  <c r="CO95" i="25" s="1"/>
  <c r="CH95" i="25"/>
  <c r="CA95" i="25"/>
  <c r="BT95" i="25"/>
  <c r="BM95" i="25"/>
  <c r="BF95" i="25"/>
  <c r="AV95" i="25"/>
  <c r="AY95" i="25" s="1"/>
  <c r="AA95" i="25"/>
  <c r="P95" i="25"/>
  <c r="FJ94" i="25"/>
  <c r="FC94" i="25" s="1"/>
  <c r="FH94" i="25"/>
  <c r="FF94" i="25"/>
  <c r="FE94" i="25"/>
  <c r="EZ94" i="25"/>
  <c r="ES94" i="25"/>
  <c r="EL94" i="25"/>
  <c r="EE94" i="25"/>
  <c r="DX94" i="25"/>
  <c r="DQ94" i="25"/>
  <c r="DJ94" i="25"/>
  <c r="DC94" i="25"/>
  <c r="CV94" i="25"/>
  <c r="CO94" i="25"/>
  <c r="CL94" i="25"/>
  <c r="CH94" i="25"/>
  <c r="CA94" i="25"/>
  <c r="BT94" i="25"/>
  <c r="BM94" i="25"/>
  <c r="BF94" i="25"/>
  <c r="AV94" i="25"/>
  <c r="AY94" i="25" s="1"/>
  <c r="AD94" i="25"/>
  <c r="M94" i="25"/>
  <c r="P94" i="25" s="1"/>
  <c r="FJ93" i="25"/>
  <c r="FC93" i="25" s="1"/>
  <c r="FH93" i="25"/>
  <c r="FF93" i="25"/>
  <c r="FE93" i="25"/>
  <c r="EZ93" i="25"/>
  <c r="ES93" i="25"/>
  <c r="EL93" i="25"/>
  <c r="EE93" i="25"/>
  <c r="DX93" i="25"/>
  <c r="DQ93" i="25"/>
  <c r="DJ93" i="25"/>
  <c r="DC93" i="25"/>
  <c r="CV93" i="25"/>
  <c r="CL93" i="25"/>
  <c r="CO93" i="25" s="1"/>
  <c r="CH93" i="25"/>
  <c r="CA93" i="25"/>
  <c r="BT93" i="25"/>
  <c r="BM93" i="25"/>
  <c r="BF93" i="25"/>
  <c r="AV93" i="25"/>
  <c r="AY93" i="25" s="1"/>
  <c r="AD93" i="25"/>
  <c r="P93" i="25"/>
  <c r="M93" i="25"/>
  <c r="FJ92" i="25"/>
  <c r="FC92" i="25" s="1"/>
  <c r="FH92" i="25"/>
  <c r="FF92" i="25"/>
  <c r="FE92" i="25"/>
  <c r="FD92" i="25"/>
  <c r="FG92" i="25" s="1"/>
  <c r="EZ92" i="25"/>
  <c r="ES92" i="25"/>
  <c r="EL92" i="25"/>
  <c r="EE92" i="25"/>
  <c r="DX92" i="25"/>
  <c r="DQ92" i="25"/>
  <c r="DJ92" i="25"/>
  <c r="DC92" i="25"/>
  <c r="CV92" i="25"/>
  <c r="CO92" i="25"/>
  <c r="CL92" i="25"/>
  <c r="CH92" i="25"/>
  <c r="CA92" i="25"/>
  <c r="BT92" i="25"/>
  <c r="BM92" i="25"/>
  <c r="BF92" i="25"/>
  <c r="AV92" i="25"/>
  <c r="AY92" i="25" s="1"/>
  <c r="AD92" i="25"/>
  <c r="GJ92" i="25" s="1"/>
  <c r="M92" i="25"/>
  <c r="P92" i="25" s="1"/>
  <c r="FJ91" i="25"/>
  <c r="FC91" i="25" s="1"/>
  <c r="FH91" i="25"/>
  <c r="FF91" i="25"/>
  <c r="FE91" i="25"/>
  <c r="EZ91" i="25"/>
  <c r="ES91" i="25"/>
  <c r="EL91" i="25"/>
  <c r="EB91" i="25"/>
  <c r="EE91" i="25" s="1"/>
  <c r="DX91" i="25"/>
  <c r="DN91" i="25"/>
  <c r="DQ91" i="25" s="1"/>
  <c r="DG91" i="25"/>
  <c r="DJ91" i="25" s="1"/>
  <c r="DC91" i="25"/>
  <c r="CV91" i="25"/>
  <c r="CL91" i="25"/>
  <c r="CO91" i="25" s="1"/>
  <c r="CH91" i="25"/>
  <c r="BX91" i="25"/>
  <c r="CA91" i="25" s="1"/>
  <c r="BT91" i="25"/>
  <c r="BM91" i="25"/>
  <c r="BJ91" i="25"/>
  <c r="BF91" i="25"/>
  <c r="AV91" i="25"/>
  <c r="AY91" i="25" s="1"/>
  <c r="AD91" i="25"/>
  <c r="M91" i="25"/>
  <c r="FJ90" i="25"/>
  <c r="FC90" i="25" s="1"/>
  <c r="FH90" i="25"/>
  <c r="FF90" i="25"/>
  <c r="FE90" i="25"/>
  <c r="EZ90" i="25"/>
  <c r="ES90" i="25"/>
  <c r="EL90" i="25"/>
  <c r="EE90" i="25"/>
  <c r="DX90" i="25"/>
  <c r="DQ90" i="25"/>
  <c r="DJ90" i="25"/>
  <c r="DC90" i="25"/>
  <c r="CV90" i="25"/>
  <c r="CL90" i="25"/>
  <c r="CO90" i="25" s="1"/>
  <c r="CH90" i="25"/>
  <c r="CA90" i="25"/>
  <c r="BT90" i="25"/>
  <c r="BM90" i="25"/>
  <c r="BF90" i="25"/>
  <c r="AV90" i="25"/>
  <c r="AY90" i="25" s="1"/>
  <c r="AD90" i="25"/>
  <c r="AA90" i="25"/>
  <c r="P90" i="25"/>
  <c r="M90" i="25"/>
  <c r="FJ89" i="25"/>
  <c r="FH89" i="25"/>
  <c r="FF89" i="25"/>
  <c r="FE89" i="25"/>
  <c r="FC89" i="25"/>
  <c r="EZ89" i="25"/>
  <c r="ES89" i="25"/>
  <c r="EL89" i="25"/>
  <c r="EE89" i="25"/>
  <c r="EB89" i="25"/>
  <c r="DU89" i="25"/>
  <c r="DX89" i="25" s="1"/>
  <c r="DQ89" i="25"/>
  <c r="DG89" i="25"/>
  <c r="DJ89" i="25" s="1"/>
  <c r="DC89" i="25"/>
  <c r="CV89" i="25"/>
  <c r="CO89" i="25"/>
  <c r="CL89" i="25"/>
  <c r="CH89" i="25"/>
  <c r="BX89" i="25"/>
  <c r="CA89" i="25" s="1"/>
  <c r="BT89" i="25"/>
  <c r="BM89" i="25"/>
  <c r="BF89" i="25"/>
  <c r="AY89" i="25"/>
  <c r="AV89" i="25"/>
  <c r="AD89" i="25"/>
  <c r="M89" i="25"/>
  <c r="FJ88" i="25"/>
  <c r="FC88" i="25" s="1"/>
  <c r="FH88" i="25"/>
  <c r="FF88" i="25"/>
  <c r="FE88" i="25"/>
  <c r="EZ88" i="25"/>
  <c r="ES88" i="25"/>
  <c r="EL88" i="25"/>
  <c r="EE88" i="25"/>
  <c r="DX88" i="25"/>
  <c r="DQ88" i="25"/>
  <c r="DJ88" i="25"/>
  <c r="DC88" i="25"/>
  <c r="CV88" i="25"/>
  <c r="CL88" i="25"/>
  <c r="CO88" i="25" s="1"/>
  <c r="CH88" i="25"/>
  <c r="CA88" i="25"/>
  <c r="BT88" i="25"/>
  <c r="BM88" i="25"/>
  <c r="BF88" i="25"/>
  <c r="AY88" i="25"/>
  <c r="AV88" i="25"/>
  <c r="AD88" i="25"/>
  <c r="W88" i="25"/>
  <c r="M88" i="25"/>
  <c r="P88" i="25" s="1"/>
  <c r="GS88" i="25" s="1"/>
  <c r="FJ87" i="25"/>
  <c r="FC87" i="25" s="1"/>
  <c r="FH87" i="25"/>
  <c r="FF87" i="25"/>
  <c r="FE87" i="25"/>
  <c r="EZ87" i="25"/>
  <c r="ES87" i="25"/>
  <c r="EL87" i="25"/>
  <c r="EE87" i="25"/>
  <c r="DX87" i="25"/>
  <c r="DQ87" i="25"/>
  <c r="DN87" i="25"/>
  <c r="DG87" i="25"/>
  <c r="DJ87" i="25" s="1"/>
  <c r="DC87" i="25"/>
  <c r="CV87" i="25"/>
  <c r="CL87" i="25"/>
  <c r="CO87" i="25" s="1"/>
  <c r="CH87" i="25"/>
  <c r="CA87" i="25"/>
  <c r="BT87" i="25"/>
  <c r="BM87" i="25"/>
  <c r="BJ87" i="25"/>
  <c r="BF87" i="25"/>
  <c r="AV87" i="25"/>
  <c r="AY87" i="25" s="1"/>
  <c r="AD87" i="25"/>
  <c r="M87" i="25"/>
  <c r="FJ86" i="25"/>
  <c r="FC86" i="25" s="1"/>
  <c r="FH86" i="25"/>
  <c r="FF86" i="25"/>
  <c r="FE86" i="25"/>
  <c r="EZ86" i="25"/>
  <c r="ES86" i="25"/>
  <c r="EL86" i="25"/>
  <c r="EE86" i="25"/>
  <c r="DX86" i="25"/>
  <c r="DQ86" i="25"/>
  <c r="DJ86" i="25"/>
  <c r="DC86" i="25"/>
  <c r="CV86" i="25"/>
  <c r="CL86" i="25"/>
  <c r="CO86" i="25" s="1"/>
  <c r="CH86" i="25"/>
  <c r="CA86" i="25"/>
  <c r="BT86" i="25"/>
  <c r="BM86" i="25"/>
  <c r="BF86" i="25"/>
  <c r="AV86" i="25"/>
  <c r="AY86" i="25" s="1"/>
  <c r="AD86" i="25"/>
  <c r="M86" i="25"/>
  <c r="FJ85" i="25"/>
  <c r="FC85" i="25" s="1"/>
  <c r="FH85" i="25"/>
  <c r="FF85" i="25"/>
  <c r="FE85" i="25"/>
  <c r="EZ85" i="25"/>
  <c r="ES85" i="25"/>
  <c r="EL85" i="25"/>
  <c r="EE85" i="25"/>
  <c r="DX85" i="25"/>
  <c r="DU85" i="25"/>
  <c r="DQ85" i="25"/>
  <c r="DJ85" i="25"/>
  <c r="DC85" i="25"/>
  <c r="CV85" i="25"/>
  <c r="CO85" i="25"/>
  <c r="CL85" i="25"/>
  <c r="CH85" i="25"/>
  <c r="BX85" i="25"/>
  <c r="CA85" i="25" s="1"/>
  <c r="BT85" i="25"/>
  <c r="BM85" i="25"/>
  <c r="BF85" i="25"/>
  <c r="AV85" i="25"/>
  <c r="AY85" i="25" s="1"/>
  <c r="AD85" i="25"/>
  <c r="AA85" i="25"/>
  <c r="M85" i="25"/>
  <c r="FJ84" i="25"/>
  <c r="FC84" i="25" s="1"/>
  <c r="FH84" i="25"/>
  <c r="FF84" i="25"/>
  <c r="FE84" i="25"/>
  <c r="EZ84" i="25"/>
  <c r="ES84" i="25"/>
  <c r="EL84" i="25"/>
  <c r="EE84" i="25"/>
  <c r="DX84" i="25"/>
  <c r="DQ84" i="25"/>
  <c r="DJ84" i="25"/>
  <c r="DG84" i="25"/>
  <c r="DC84" i="25"/>
  <c r="CV84" i="25"/>
  <c r="CO84" i="25"/>
  <c r="CL84" i="25"/>
  <c r="CH84" i="25"/>
  <c r="CA84" i="25"/>
  <c r="BT84" i="25"/>
  <c r="BM84" i="25"/>
  <c r="BF84" i="25"/>
  <c r="AV84" i="25"/>
  <c r="AY84" i="25" s="1"/>
  <c r="AD84" i="25"/>
  <c r="W84" i="25"/>
  <c r="P84" i="25"/>
  <c r="GO84" i="25" s="1"/>
  <c r="M84" i="25"/>
  <c r="FJ83" i="25"/>
  <c r="FH83" i="25"/>
  <c r="FF83" i="25"/>
  <c r="FE83" i="25"/>
  <c r="FC83" i="25"/>
  <c r="EB83" i="25"/>
  <c r="EE83" i="25" s="1"/>
  <c r="DU83" i="25"/>
  <c r="DX83" i="25" s="1"/>
  <c r="DN83" i="25"/>
  <c r="DQ83" i="25" s="1"/>
  <c r="DG83" i="25"/>
  <c r="DJ83" i="25" s="1"/>
  <c r="CZ83" i="25"/>
  <c r="DC83" i="25" s="1"/>
  <c r="CL83" i="25"/>
  <c r="CO83" i="25" s="1"/>
  <c r="CA83" i="25"/>
  <c r="BX83" i="25"/>
  <c r="BJ83" i="25"/>
  <c r="BM83" i="25" s="1"/>
  <c r="AV83" i="25"/>
  <c r="AY83" i="25" s="1"/>
  <c r="GE83" i="25" s="1"/>
  <c r="AA83" i="25"/>
  <c r="AD83" i="25" s="1"/>
  <c r="M83" i="25"/>
  <c r="P83" i="25" s="1"/>
  <c r="FJ82" i="25"/>
  <c r="FC82" i="25" s="1"/>
  <c r="FH82" i="25"/>
  <c r="FF82" i="25"/>
  <c r="FE82" i="25"/>
  <c r="EW82" i="25"/>
  <c r="EZ82" i="25" s="1"/>
  <c r="EP82" i="25"/>
  <c r="ES82" i="25" s="1"/>
  <c r="EI82" i="25"/>
  <c r="EE82" i="25"/>
  <c r="DX82" i="25"/>
  <c r="DQ82" i="25"/>
  <c r="DJ82" i="25"/>
  <c r="DC82" i="25"/>
  <c r="CS82" i="25"/>
  <c r="CV82" i="25" s="1"/>
  <c r="CL82" i="25"/>
  <c r="CO82" i="25" s="1"/>
  <c r="CE82" i="25"/>
  <c r="CH82" i="25" s="1"/>
  <c r="CA82" i="25"/>
  <c r="BT82" i="25"/>
  <c r="BM82" i="25"/>
  <c r="BC82" i="25"/>
  <c r="BF82" i="25" s="1"/>
  <c r="AV82" i="25"/>
  <c r="AY82" i="25" s="1"/>
  <c r="AD82" i="25"/>
  <c r="W82" i="25"/>
  <c r="T82" i="25"/>
  <c r="P82" i="25"/>
  <c r="M82" i="25"/>
  <c r="FJ81" i="25"/>
  <c r="FC81" i="25" s="1"/>
  <c r="FH81" i="25"/>
  <c r="FF81" i="25"/>
  <c r="FE81" i="25"/>
  <c r="EW81" i="25"/>
  <c r="EZ81" i="25" s="1"/>
  <c r="EP81" i="25"/>
  <c r="ES81" i="25" s="1"/>
  <c r="EL81" i="25"/>
  <c r="EI81" i="25"/>
  <c r="EE81" i="25"/>
  <c r="DU81" i="25"/>
  <c r="DX81" i="25" s="1"/>
  <c r="DN81" i="25"/>
  <c r="DQ81" i="25" s="1"/>
  <c r="DJ81" i="25"/>
  <c r="DC81" i="25"/>
  <c r="CV81" i="25"/>
  <c r="CS81" i="25"/>
  <c r="CL81" i="25"/>
  <c r="CO81" i="25" s="1"/>
  <c r="CH81" i="25"/>
  <c r="CE81" i="25"/>
  <c r="CA81" i="25"/>
  <c r="BT81" i="25"/>
  <c r="BM81" i="25"/>
  <c r="BF81" i="25"/>
  <c r="BC81" i="25"/>
  <c r="AV81" i="25"/>
  <c r="AY81" i="25" s="1"/>
  <c r="AD81" i="25"/>
  <c r="W81" i="25"/>
  <c r="T81" i="25"/>
  <c r="M81" i="25"/>
  <c r="FJ80" i="25"/>
  <c r="FH80" i="25"/>
  <c r="FF80" i="25"/>
  <c r="FE80" i="25"/>
  <c r="FC80" i="25"/>
  <c r="EE80" i="25"/>
  <c r="DX80" i="25"/>
  <c r="DQ80" i="25"/>
  <c r="DJ80" i="25"/>
  <c r="DC80" i="25"/>
  <c r="CO80" i="25"/>
  <c r="CL80" i="25"/>
  <c r="CA80" i="25"/>
  <c r="BX80" i="25"/>
  <c r="BJ80" i="25"/>
  <c r="BM80" i="25" s="1"/>
  <c r="AV80" i="25"/>
  <c r="AY80" i="25" s="1"/>
  <c r="AA80" i="25"/>
  <c r="AD80" i="25" s="1"/>
  <c r="P80" i="25"/>
  <c r="M80" i="25"/>
  <c r="FJ79" i="25"/>
  <c r="FC79" i="25" s="1"/>
  <c r="FH79" i="25"/>
  <c r="FF79" i="25"/>
  <c r="FE79" i="25"/>
  <c r="EW79" i="25"/>
  <c r="EZ79" i="25" s="1"/>
  <c r="ES79" i="25"/>
  <c r="EP79" i="25"/>
  <c r="EI79" i="25"/>
  <c r="EL79" i="25" s="1"/>
  <c r="EE79" i="25"/>
  <c r="DX79" i="25"/>
  <c r="DQ79" i="25"/>
  <c r="DJ79" i="25"/>
  <c r="DC79" i="25"/>
  <c r="CV79" i="25"/>
  <c r="CL79" i="25"/>
  <c r="CO79" i="25" s="1"/>
  <c r="CH79" i="25"/>
  <c r="CA79" i="25"/>
  <c r="BT79" i="25"/>
  <c r="BM79" i="25"/>
  <c r="BC79" i="25"/>
  <c r="BF79" i="25" s="1"/>
  <c r="AV79" i="25"/>
  <c r="AY79" i="25" s="1"/>
  <c r="AA79" i="25"/>
  <c r="AD79" i="25" s="1"/>
  <c r="T79" i="25"/>
  <c r="W79" i="25" s="1"/>
  <c r="M79" i="25"/>
  <c r="FJ78" i="25"/>
  <c r="FH78" i="25"/>
  <c r="FF78" i="25"/>
  <c r="FE78" i="25"/>
  <c r="FC78" i="25"/>
  <c r="EZ78" i="25"/>
  <c r="EW78" i="25"/>
  <c r="EP78" i="25"/>
  <c r="ES78" i="25" s="1"/>
  <c r="EI78" i="25"/>
  <c r="EL78" i="25" s="1"/>
  <c r="EE78" i="25"/>
  <c r="DX78" i="25"/>
  <c r="DQ78" i="25"/>
  <c r="DJ78" i="25"/>
  <c r="DC78" i="25"/>
  <c r="CS78" i="25"/>
  <c r="CV78" i="25" s="1"/>
  <c r="CO78" i="25"/>
  <c r="CL78" i="25"/>
  <c r="CE78" i="25"/>
  <c r="CH78" i="25" s="1"/>
  <c r="CA78" i="25"/>
  <c r="BT78" i="25"/>
  <c r="BM78" i="25"/>
  <c r="BC78" i="25"/>
  <c r="AV78" i="25"/>
  <c r="AY78" i="25" s="1"/>
  <c r="GS78" i="25" s="1"/>
  <c r="AD78" i="25"/>
  <c r="W78" i="25"/>
  <c r="T78" i="25"/>
  <c r="P78" i="25"/>
  <c r="GG78" i="25" s="1"/>
  <c r="M78" i="25"/>
  <c r="FJ77" i="25"/>
  <c r="FC77" i="25" s="1"/>
  <c r="FH77" i="25"/>
  <c r="FF77" i="25"/>
  <c r="FE77" i="25"/>
  <c r="EZ77" i="25"/>
  <c r="EW77" i="25"/>
  <c r="EP77" i="25"/>
  <c r="ES77" i="25" s="1"/>
  <c r="EI77" i="25"/>
  <c r="EL77" i="25" s="1"/>
  <c r="EB77" i="25"/>
  <c r="EE77" i="25" s="1"/>
  <c r="DU77" i="25"/>
  <c r="DX77" i="25" s="1"/>
  <c r="DQ77" i="25"/>
  <c r="DG77" i="25"/>
  <c r="DJ77" i="25" s="1"/>
  <c r="CZ77" i="25"/>
  <c r="DC77" i="25" s="1"/>
  <c r="CS77" i="25"/>
  <c r="CV77" i="25" s="1"/>
  <c r="CL77" i="25"/>
  <c r="CO77" i="25" s="1"/>
  <c r="CE77" i="25"/>
  <c r="CH77" i="25" s="1"/>
  <c r="CA77" i="25"/>
  <c r="BX77" i="25"/>
  <c r="BT77" i="25"/>
  <c r="BM77" i="25"/>
  <c r="BJ77" i="25"/>
  <c r="BC77" i="25"/>
  <c r="BF77" i="25" s="1"/>
  <c r="AV77" i="25"/>
  <c r="AY77" i="25" s="1"/>
  <c r="GH77" i="25" s="1"/>
  <c r="AD77" i="25"/>
  <c r="AA77" i="25"/>
  <c r="T77" i="25"/>
  <c r="W77" i="25" s="1"/>
  <c r="M77" i="25"/>
  <c r="P77" i="25" s="1"/>
  <c r="FJ76" i="25"/>
  <c r="FC76" i="25" s="1"/>
  <c r="FH76" i="25"/>
  <c r="FF76" i="25"/>
  <c r="FE76" i="25"/>
  <c r="EW76" i="25"/>
  <c r="EZ76" i="25" s="1"/>
  <c r="EP76" i="25"/>
  <c r="ES76" i="25" s="1"/>
  <c r="EI76" i="25"/>
  <c r="EL76" i="25" s="1"/>
  <c r="EE76" i="25"/>
  <c r="DX76" i="25"/>
  <c r="DQ76" i="25"/>
  <c r="DJ76" i="25"/>
  <c r="DC76" i="25"/>
  <c r="CS76" i="25"/>
  <c r="CV76" i="25" s="1"/>
  <c r="CL76" i="25"/>
  <c r="CO76" i="25" s="1"/>
  <c r="CE76" i="25"/>
  <c r="CH76" i="25" s="1"/>
  <c r="BX76" i="25"/>
  <c r="CA76" i="25" s="1"/>
  <c r="BT76" i="25"/>
  <c r="BM76" i="25"/>
  <c r="BF76" i="25"/>
  <c r="BC76" i="25"/>
  <c r="AV76" i="25"/>
  <c r="AY76" i="25" s="1"/>
  <c r="AD76" i="25"/>
  <c r="T76" i="25"/>
  <c r="W76" i="25" s="1"/>
  <c r="M76" i="25"/>
  <c r="FJ75" i="25"/>
  <c r="FC75" i="25" s="1"/>
  <c r="FH75" i="25"/>
  <c r="FF75" i="25"/>
  <c r="FE75" i="25"/>
  <c r="EW75" i="25"/>
  <c r="EZ75" i="25" s="1"/>
  <c r="EP75" i="25"/>
  <c r="ES75" i="25" s="1"/>
  <c r="EI75" i="25"/>
  <c r="EL75" i="25" s="1"/>
  <c r="EE75" i="25"/>
  <c r="DX75" i="25"/>
  <c r="DQ75" i="25"/>
  <c r="DJ75" i="25"/>
  <c r="DC75" i="25"/>
  <c r="CS75" i="25"/>
  <c r="CV75" i="25" s="1"/>
  <c r="CL75" i="25"/>
  <c r="CO75" i="25" s="1"/>
  <c r="CE75" i="25"/>
  <c r="CH75" i="25" s="1"/>
  <c r="CA75" i="25"/>
  <c r="BT75" i="25"/>
  <c r="BJ75" i="25"/>
  <c r="BM75" i="25" s="1"/>
  <c r="BC75" i="25"/>
  <c r="BF75" i="25" s="1"/>
  <c r="AY75" i="25"/>
  <c r="AV75" i="25"/>
  <c r="AD75" i="25"/>
  <c r="W75" i="25"/>
  <c r="T75" i="25"/>
  <c r="M75" i="25"/>
  <c r="P75" i="25" s="1"/>
  <c r="FJ74" i="25"/>
  <c r="FC74" i="25" s="1"/>
  <c r="FH74" i="25"/>
  <c r="FF74" i="25"/>
  <c r="FE74" i="25"/>
  <c r="EZ74" i="25"/>
  <c r="EW74" i="25"/>
  <c r="EP74" i="25"/>
  <c r="ES74" i="25" s="1"/>
  <c r="EI74" i="25"/>
  <c r="EL74" i="25" s="1"/>
  <c r="EE74" i="25"/>
  <c r="EB74" i="25"/>
  <c r="DU74" i="25"/>
  <c r="DX74" i="25" s="1"/>
  <c r="DN74" i="25"/>
  <c r="DJ74" i="25"/>
  <c r="DG74" i="25"/>
  <c r="DC74" i="25"/>
  <c r="CS74" i="25"/>
  <c r="CV74" i="25" s="1"/>
  <c r="CL74" i="25"/>
  <c r="CO74" i="25" s="1"/>
  <c r="CE74" i="25"/>
  <c r="CH74" i="25" s="1"/>
  <c r="BX74" i="25"/>
  <c r="CA74" i="25" s="1"/>
  <c r="BT74" i="25"/>
  <c r="BM74" i="25"/>
  <c r="BJ74" i="25"/>
  <c r="BC74" i="25"/>
  <c r="BF74" i="25" s="1"/>
  <c r="AY74" i="25"/>
  <c r="AV74" i="25"/>
  <c r="AD74" i="25"/>
  <c r="AA74" i="25"/>
  <c r="W74" i="25"/>
  <c r="T74" i="25"/>
  <c r="M74" i="25"/>
  <c r="P74" i="25" s="1"/>
  <c r="FJ73" i="25"/>
  <c r="FH73" i="25"/>
  <c r="FF73" i="25"/>
  <c r="FE73" i="25"/>
  <c r="FC73" i="25"/>
  <c r="EZ73" i="25"/>
  <c r="EW73" i="25"/>
  <c r="EP73" i="25"/>
  <c r="ES73" i="25" s="1"/>
  <c r="EI73" i="25"/>
  <c r="EL73" i="25" s="1"/>
  <c r="EE73" i="25"/>
  <c r="DX73" i="25"/>
  <c r="DQ73" i="25"/>
  <c r="DJ73" i="25"/>
  <c r="DC73" i="25"/>
  <c r="CS73" i="25"/>
  <c r="CV73" i="25" s="1"/>
  <c r="CL73" i="25"/>
  <c r="CO73" i="25" s="1"/>
  <c r="CE73" i="25"/>
  <c r="CH73" i="25" s="1"/>
  <c r="CA73" i="25"/>
  <c r="BT73" i="25"/>
  <c r="BM73" i="25"/>
  <c r="BF73" i="25"/>
  <c r="BC73" i="25"/>
  <c r="AV73" i="25"/>
  <c r="AY73" i="25" s="1"/>
  <c r="AA73" i="25"/>
  <c r="AD73" i="25" s="1"/>
  <c r="GM73" i="25" s="1"/>
  <c r="W73" i="25"/>
  <c r="T73" i="25"/>
  <c r="M73" i="25"/>
  <c r="P73" i="25" s="1"/>
  <c r="FJ72" i="25"/>
  <c r="FH72" i="25"/>
  <c r="FF72" i="25"/>
  <c r="FE72" i="25"/>
  <c r="FC72" i="25"/>
  <c r="EW72" i="25"/>
  <c r="EZ72" i="25" s="1"/>
  <c r="EP72" i="25"/>
  <c r="ES72" i="25" s="1"/>
  <c r="EI72" i="25"/>
  <c r="EL72" i="25" s="1"/>
  <c r="EE72" i="25"/>
  <c r="DX72" i="25"/>
  <c r="DQ72" i="25"/>
  <c r="DJ72" i="25"/>
  <c r="DC72" i="25"/>
  <c r="CS72" i="25"/>
  <c r="CV72" i="25" s="1"/>
  <c r="CL72" i="25"/>
  <c r="CO72" i="25" s="1"/>
  <c r="CE72" i="25"/>
  <c r="CH72" i="25" s="1"/>
  <c r="BX72" i="25"/>
  <c r="CA72" i="25" s="1"/>
  <c r="BT72" i="25"/>
  <c r="BJ72" i="25"/>
  <c r="BM72" i="25" s="1"/>
  <c r="BC72" i="25"/>
  <c r="BF72" i="25" s="1"/>
  <c r="AY72" i="25"/>
  <c r="AV72" i="25"/>
  <c r="AA72" i="25"/>
  <c r="AD72" i="25" s="1"/>
  <c r="W72" i="25"/>
  <c r="T72" i="25"/>
  <c r="M72" i="25"/>
  <c r="FJ71" i="25"/>
  <c r="FH71" i="25"/>
  <c r="FF71" i="25"/>
  <c r="FE71" i="25"/>
  <c r="FC71" i="25"/>
  <c r="EZ71" i="25"/>
  <c r="EW71" i="25"/>
  <c r="EP71" i="25"/>
  <c r="ES71" i="25" s="1"/>
  <c r="EL71" i="25"/>
  <c r="EI71" i="25"/>
  <c r="EB71" i="25"/>
  <c r="DX71" i="25"/>
  <c r="DQ71" i="25"/>
  <c r="DJ71" i="25"/>
  <c r="DG71" i="25"/>
  <c r="CZ71" i="25"/>
  <c r="DC71" i="25" s="1"/>
  <c r="CS71" i="25"/>
  <c r="CV71" i="25" s="1"/>
  <c r="CO71" i="25"/>
  <c r="CL71" i="25"/>
  <c r="CE71" i="25"/>
  <c r="CH71" i="25" s="1"/>
  <c r="CA71" i="25"/>
  <c r="BX71" i="25"/>
  <c r="BQ71" i="25"/>
  <c r="BT71" i="25" s="1"/>
  <c r="BM71" i="25"/>
  <c r="BJ71" i="25"/>
  <c r="BC71" i="25"/>
  <c r="BF71" i="25" s="1"/>
  <c r="AV71" i="25"/>
  <c r="AY71" i="25" s="1"/>
  <c r="AA71" i="25"/>
  <c r="AD71" i="25" s="1"/>
  <c r="T71" i="25"/>
  <c r="W71" i="25" s="1"/>
  <c r="M71" i="25"/>
  <c r="GC70" i="25"/>
  <c r="GB70" i="25"/>
  <c r="FJ70" i="25"/>
  <c r="FC70" i="25" s="1"/>
  <c r="FH70" i="25"/>
  <c r="FF70" i="25"/>
  <c r="FE70" i="25"/>
  <c r="EZ70" i="25"/>
  <c r="EW70" i="25"/>
  <c r="EP70" i="25"/>
  <c r="ES70" i="25" s="1"/>
  <c r="EL70" i="25"/>
  <c r="EI70" i="25"/>
  <c r="EE70" i="25"/>
  <c r="DX70" i="25"/>
  <c r="DQ70" i="25"/>
  <c r="DJ70" i="25"/>
  <c r="DC70" i="25"/>
  <c r="CV70" i="25"/>
  <c r="CS70" i="25"/>
  <c r="CL70" i="25"/>
  <c r="CO70" i="25" s="1"/>
  <c r="CE70" i="25"/>
  <c r="CH70" i="25" s="1"/>
  <c r="CA70" i="25"/>
  <c r="BQ70" i="25"/>
  <c r="BT70" i="25" s="1"/>
  <c r="BM70" i="25"/>
  <c r="BC70" i="25"/>
  <c r="BF70" i="25" s="1"/>
  <c r="AY70" i="25"/>
  <c r="GJ70" i="25" s="1"/>
  <c r="AV70" i="25"/>
  <c r="AD70" i="25"/>
  <c r="T70" i="25"/>
  <c r="W70" i="25" s="1"/>
  <c r="P70" i="25"/>
  <c r="GK70" i="25" s="1"/>
  <c r="M70" i="25"/>
  <c r="FJ69" i="25"/>
  <c r="FC69" i="25" s="1"/>
  <c r="FH69" i="25"/>
  <c r="FF69" i="25"/>
  <c r="FE69" i="25"/>
  <c r="EW69" i="25"/>
  <c r="EZ69" i="25" s="1"/>
  <c r="EP69" i="25"/>
  <c r="ES69" i="25" s="1"/>
  <c r="EI69" i="25"/>
  <c r="EL69" i="25" s="1"/>
  <c r="EE69" i="25"/>
  <c r="DX69" i="25"/>
  <c r="DQ69" i="25"/>
  <c r="DG69" i="25"/>
  <c r="DC69" i="25"/>
  <c r="CS69" i="25"/>
  <c r="CV69" i="25" s="1"/>
  <c r="CO69" i="25"/>
  <c r="CL69" i="25"/>
  <c r="CE69" i="25"/>
  <c r="CH69" i="25" s="1"/>
  <c r="CA69" i="25"/>
  <c r="BQ69" i="25"/>
  <c r="BT69" i="25" s="1"/>
  <c r="BM69" i="25"/>
  <c r="BC69" i="25"/>
  <c r="BF69" i="25" s="1"/>
  <c r="AV69" i="25"/>
  <c r="AY69" i="25" s="1"/>
  <c r="AD69" i="25"/>
  <c r="T69" i="25"/>
  <c r="W69" i="25" s="1"/>
  <c r="M69" i="25"/>
  <c r="FJ68" i="25"/>
  <c r="FC68" i="25" s="1"/>
  <c r="FH68" i="25"/>
  <c r="FF68" i="25"/>
  <c r="FE68" i="25"/>
  <c r="EW68" i="25"/>
  <c r="EZ68" i="25" s="1"/>
  <c r="EP68" i="25"/>
  <c r="ES68" i="25" s="1"/>
  <c r="EI68" i="25"/>
  <c r="EL68" i="25" s="1"/>
  <c r="EE68" i="25"/>
  <c r="DX68" i="25"/>
  <c r="DQ68" i="25"/>
  <c r="DJ68" i="25"/>
  <c r="DC68" i="25"/>
  <c r="CS68" i="25"/>
  <c r="CV68" i="25" s="1"/>
  <c r="CL68" i="25"/>
  <c r="CO68" i="25" s="1"/>
  <c r="CH68" i="25"/>
  <c r="CE68" i="25"/>
  <c r="CA68" i="25"/>
  <c r="BQ68" i="25"/>
  <c r="BT68" i="25" s="1"/>
  <c r="BM68" i="25"/>
  <c r="BC68" i="25"/>
  <c r="BF68" i="25" s="1"/>
  <c r="AV68" i="25"/>
  <c r="AY68" i="25" s="1"/>
  <c r="GF68" i="25" s="1"/>
  <c r="AD68" i="25"/>
  <c r="T68" i="25"/>
  <c r="W68" i="25" s="1"/>
  <c r="M68" i="25"/>
  <c r="P68" i="25" s="1"/>
  <c r="FJ67" i="25"/>
  <c r="FH67" i="25"/>
  <c r="FF67" i="25"/>
  <c r="FE67" i="25"/>
  <c r="FC67" i="25"/>
  <c r="EZ67" i="25"/>
  <c r="EW67" i="25"/>
  <c r="EP67" i="25"/>
  <c r="ES67" i="25" s="1"/>
  <c r="EI67" i="25"/>
  <c r="EL67" i="25" s="1"/>
  <c r="EE67" i="25"/>
  <c r="DX67" i="25"/>
  <c r="DQ67" i="25"/>
  <c r="DJ67" i="25"/>
  <c r="DC67" i="25"/>
  <c r="CS67" i="25"/>
  <c r="CV67" i="25" s="1"/>
  <c r="CL67" i="25"/>
  <c r="CO67" i="25" s="1"/>
  <c r="CE67" i="25"/>
  <c r="CH67" i="25" s="1"/>
  <c r="CA67" i="25"/>
  <c r="BX67" i="25"/>
  <c r="BQ67" i="25"/>
  <c r="BT67" i="25" s="1"/>
  <c r="BM67" i="25"/>
  <c r="BC67" i="25"/>
  <c r="BF67" i="25" s="1"/>
  <c r="AV67" i="25"/>
  <c r="AY67" i="25" s="1"/>
  <c r="AD67" i="25"/>
  <c r="T67" i="25"/>
  <c r="W67" i="25" s="1"/>
  <c r="M67" i="25"/>
  <c r="P67" i="25" s="1"/>
  <c r="FJ66" i="25"/>
  <c r="FC66" i="25" s="1"/>
  <c r="FH66" i="25"/>
  <c r="FF66" i="25"/>
  <c r="FE66" i="25"/>
  <c r="EW66" i="25"/>
  <c r="EZ66" i="25" s="1"/>
  <c r="ES66" i="25"/>
  <c r="EP66" i="25"/>
  <c r="EI66" i="25"/>
  <c r="EL66" i="25" s="1"/>
  <c r="EE66" i="25"/>
  <c r="DU66" i="25"/>
  <c r="DQ66" i="25"/>
  <c r="DJ66" i="25"/>
  <c r="CZ66" i="25"/>
  <c r="CV66" i="25"/>
  <c r="CL66" i="25"/>
  <c r="CO66" i="25" s="1"/>
  <c r="CH66" i="25"/>
  <c r="BX66" i="25"/>
  <c r="BQ66" i="25"/>
  <c r="BT66" i="25" s="1"/>
  <c r="BJ66" i="25"/>
  <c r="BC66" i="25"/>
  <c r="BF66" i="25" s="1"/>
  <c r="AV66" i="25"/>
  <c r="AA66" i="25"/>
  <c r="T66" i="25"/>
  <c r="W66" i="25" s="1"/>
  <c r="M66" i="25"/>
  <c r="FK64" i="25"/>
  <c r="J64" i="25"/>
  <c r="I64" i="25"/>
  <c r="H64" i="25"/>
  <c r="G64" i="25"/>
  <c r="F64" i="25"/>
  <c r="E64" i="25"/>
  <c r="D64" i="25"/>
  <c r="C64" i="25"/>
  <c r="FK63" i="25"/>
  <c r="FB63" i="25"/>
  <c r="EU63" i="25"/>
  <c r="EN63" i="25"/>
  <c r="EG63" i="25"/>
  <c r="DZ63" i="25"/>
  <c r="DS63" i="25"/>
  <c r="DL63" i="25"/>
  <c r="DE63" i="25"/>
  <c r="CX63" i="25"/>
  <c r="CQ63" i="25"/>
  <c r="CJ63" i="25"/>
  <c r="CC63" i="25"/>
  <c r="BV63" i="25"/>
  <c r="BO63" i="25"/>
  <c r="BH63" i="25"/>
  <c r="BA63" i="25"/>
  <c r="AT63" i="25"/>
  <c r="Y63" i="25"/>
  <c r="R63" i="25"/>
  <c r="K63" i="25"/>
  <c r="FB62" i="25"/>
  <c r="EU62" i="25"/>
  <c r="EN62" i="25"/>
  <c r="EG62" i="25"/>
  <c r="DZ62" i="25"/>
  <c r="DS62" i="25"/>
  <c r="DL62" i="25"/>
  <c r="DE62" i="25"/>
  <c r="CX62" i="25"/>
  <c r="CQ62" i="25"/>
  <c r="CJ62" i="25"/>
  <c r="CC62" i="25"/>
  <c r="BV62" i="25"/>
  <c r="BO62" i="25"/>
  <c r="BH62" i="25"/>
  <c r="BA62" i="25"/>
  <c r="AT62" i="25"/>
  <c r="Y62" i="25"/>
  <c r="R62" i="25"/>
  <c r="K62" i="25"/>
  <c r="FB61" i="25"/>
  <c r="EU61" i="25"/>
  <c r="EN61" i="25"/>
  <c r="EG61" i="25"/>
  <c r="DZ61" i="25"/>
  <c r="DS61" i="25"/>
  <c r="DL61" i="25"/>
  <c r="DE61" i="25"/>
  <c r="CX61" i="25"/>
  <c r="CQ61" i="25"/>
  <c r="CJ61" i="25"/>
  <c r="CC61" i="25"/>
  <c r="BV61" i="25"/>
  <c r="BO61" i="25"/>
  <c r="BH61" i="25"/>
  <c r="BA61" i="25"/>
  <c r="AT61" i="25"/>
  <c r="Y61" i="25"/>
  <c r="R61" i="25"/>
  <c r="K61" i="25"/>
  <c r="EU60" i="25"/>
  <c r="EN60" i="25"/>
  <c r="EG60" i="25"/>
  <c r="DZ60" i="25"/>
  <c r="DS60" i="25"/>
  <c r="DL60" i="25"/>
  <c r="DE60" i="25"/>
  <c r="CX60" i="25"/>
  <c r="CQ60" i="25"/>
  <c r="CJ60" i="25"/>
  <c r="CC60" i="25"/>
  <c r="BV60" i="25"/>
  <c r="BO60" i="25"/>
  <c r="BH60" i="25"/>
  <c r="BA60" i="25"/>
  <c r="AT60" i="25"/>
  <c r="Y60" i="25"/>
  <c r="R60" i="25"/>
  <c r="K60" i="25"/>
  <c r="EU59" i="25"/>
  <c r="EN59" i="25"/>
  <c r="EG59" i="25"/>
  <c r="DZ59" i="25"/>
  <c r="DS59" i="25"/>
  <c r="DL59" i="25"/>
  <c r="DE59" i="25"/>
  <c r="CX59" i="25"/>
  <c r="CQ59" i="25"/>
  <c r="CJ59" i="25"/>
  <c r="CC59" i="25"/>
  <c r="BV59" i="25"/>
  <c r="BO59" i="25"/>
  <c r="BH59" i="25"/>
  <c r="BA59" i="25"/>
  <c r="AT59" i="25"/>
  <c r="Y59" i="25"/>
  <c r="R59" i="25"/>
  <c r="K59" i="25"/>
  <c r="FB58" i="25"/>
  <c r="BO58" i="25"/>
  <c r="K58" i="25"/>
  <c r="FH56" i="25"/>
  <c r="ED56" i="25"/>
  <c r="EA56" i="25"/>
  <c r="DW56" i="25"/>
  <c r="DT56" i="25"/>
  <c r="DP56" i="25"/>
  <c r="DM56" i="25"/>
  <c r="DI56" i="25"/>
  <c r="DF56" i="25"/>
  <c r="DB56" i="25"/>
  <c r="CY56" i="25"/>
  <c r="BZ56" i="25"/>
  <c r="BW56" i="25"/>
  <c r="BL56" i="25"/>
  <c r="BI56" i="25"/>
  <c r="AX56" i="25"/>
  <c r="AU56" i="25"/>
  <c r="AC56" i="25"/>
  <c r="Z56" i="25"/>
  <c r="O56" i="25"/>
  <c r="L56" i="25"/>
  <c r="EZ55" i="25"/>
  <c r="ES55" i="25"/>
  <c r="EL55" i="25"/>
  <c r="CV55" i="25"/>
  <c r="CO55" i="25"/>
  <c r="CH55" i="25"/>
  <c r="BT55" i="25"/>
  <c r="BF55" i="25"/>
  <c r="W55" i="25"/>
  <c r="FJ54" i="25"/>
  <c r="EE54" i="25"/>
  <c r="DX54" i="25"/>
  <c r="DQ54" i="25"/>
  <c r="DJ54" i="25"/>
  <c r="DC54" i="25"/>
  <c r="CA54" i="25"/>
  <c r="BM54" i="25"/>
  <c r="AY54" i="25"/>
  <c r="AD54" i="25"/>
  <c r="P54" i="25"/>
  <c r="FJ53" i="25"/>
  <c r="FH53" i="25"/>
  <c r="FF53" i="25"/>
  <c r="FE53" i="25"/>
  <c r="FD53" i="25"/>
  <c r="FC53" i="25"/>
  <c r="FJ52" i="25"/>
  <c r="FC52" i="25" s="1"/>
  <c r="FH52" i="25"/>
  <c r="FF52" i="25"/>
  <c r="FE52" i="25"/>
  <c r="FD52" i="25"/>
  <c r="FG52" i="25" s="1"/>
  <c r="FJ51" i="25"/>
  <c r="FC51" i="25" s="1"/>
  <c r="FH51" i="25"/>
  <c r="FF51" i="25"/>
  <c r="FE51" i="25"/>
  <c r="FD51" i="25"/>
  <c r="FJ50" i="25"/>
  <c r="FC50" i="25" s="1"/>
  <c r="FH50" i="25"/>
  <c r="FF50" i="25"/>
  <c r="FE50" i="25"/>
  <c r="EE50" i="25"/>
  <c r="DX50" i="25"/>
  <c r="DQ50" i="25"/>
  <c r="DJ50" i="25"/>
  <c r="DC50" i="25"/>
  <c r="CA50" i="25"/>
  <c r="BM50" i="25"/>
  <c r="AV50" i="25"/>
  <c r="FD50" i="25" s="1"/>
  <c r="AD50" i="25"/>
  <c r="P50" i="25"/>
  <c r="FJ49" i="25"/>
  <c r="FC49" i="25" s="1"/>
  <c r="FH49" i="25"/>
  <c r="FF49" i="25"/>
  <c r="FE49" i="25"/>
  <c r="EE49" i="25"/>
  <c r="DX49" i="25"/>
  <c r="DQ49" i="25"/>
  <c r="DJ49" i="25"/>
  <c r="DC49" i="25"/>
  <c r="CA49" i="25"/>
  <c r="BM49" i="25"/>
  <c r="AV49" i="25"/>
  <c r="FD49" i="25" s="1"/>
  <c r="AD49" i="25"/>
  <c r="P49" i="25"/>
  <c r="FJ48" i="25"/>
  <c r="FC48" i="25" s="1"/>
  <c r="FH48" i="25"/>
  <c r="FF48" i="25"/>
  <c r="FE48" i="25"/>
  <c r="EE48" i="25"/>
  <c r="DX48" i="25"/>
  <c r="DQ48" i="25"/>
  <c r="DJ48" i="25"/>
  <c r="DC48" i="25"/>
  <c r="CA48" i="25"/>
  <c r="BM48" i="25"/>
  <c r="AV48" i="25"/>
  <c r="AY48" i="25" s="1"/>
  <c r="AD48" i="25"/>
  <c r="P48" i="25"/>
  <c r="FJ47" i="25"/>
  <c r="FC47" i="25" s="1"/>
  <c r="FH47" i="25"/>
  <c r="FF47" i="25"/>
  <c r="FE47" i="25"/>
  <c r="EE47" i="25"/>
  <c r="DX47" i="25"/>
  <c r="DQ47" i="25"/>
  <c r="DJ47" i="25"/>
  <c r="DC47" i="25"/>
  <c r="CA47" i="25"/>
  <c r="BM47" i="25"/>
  <c r="AV47" i="25"/>
  <c r="FD47" i="25" s="1"/>
  <c r="FG47" i="25" s="1"/>
  <c r="AD47" i="25"/>
  <c r="P47" i="25"/>
  <c r="FJ46" i="25"/>
  <c r="FC46" i="25" s="1"/>
  <c r="FH46" i="25"/>
  <c r="FF46" i="25"/>
  <c r="FE46" i="25"/>
  <c r="EE46" i="25"/>
  <c r="DX46" i="25"/>
  <c r="DQ46" i="25"/>
  <c r="DJ46" i="25"/>
  <c r="DC46" i="25"/>
  <c r="CL46" i="25"/>
  <c r="CO46" i="25" s="1"/>
  <c r="CA46" i="25"/>
  <c r="BM46" i="25"/>
  <c r="AV46" i="25"/>
  <c r="AY46" i="25" s="1"/>
  <c r="AD46" i="25"/>
  <c r="P46" i="25"/>
  <c r="GR46" i="25" s="1"/>
  <c r="FJ45" i="25"/>
  <c r="FC45" i="25" s="1"/>
  <c r="FH45" i="25"/>
  <c r="FF45" i="25"/>
  <c r="FE45" i="25"/>
  <c r="EE45" i="25"/>
  <c r="DX45" i="25"/>
  <c r="DQ45" i="25"/>
  <c r="DJ45" i="25"/>
  <c r="DC45" i="25"/>
  <c r="CA45" i="25"/>
  <c r="BM45" i="25"/>
  <c r="AV45" i="25"/>
  <c r="FD45" i="25" s="1"/>
  <c r="AD45" i="25"/>
  <c r="P45" i="25"/>
  <c r="FJ44" i="25"/>
  <c r="FC44" i="25" s="1"/>
  <c r="FH44" i="25"/>
  <c r="FF44" i="25"/>
  <c r="FE44" i="25"/>
  <c r="EE44" i="25"/>
  <c r="DX44" i="25"/>
  <c r="DQ44" i="25"/>
  <c r="DJ44" i="25"/>
  <c r="DC44" i="25"/>
  <c r="CA44" i="25"/>
  <c r="BM44" i="25"/>
  <c r="AV44" i="25"/>
  <c r="FD44" i="25" s="1"/>
  <c r="FG44" i="25" s="1"/>
  <c r="AD44" i="25"/>
  <c r="P44" i="25"/>
  <c r="FJ43" i="25"/>
  <c r="FC43" i="25" s="1"/>
  <c r="FH43" i="25"/>
  <c r="FF43" i="25"/>
  <c r="FE43" i="25"/>
  <c r="EB43" i="25"/>
  <c r="EE43" i="25" s="1"/>
  <c r="DX43" i="25"/>
  <c r="DQ43" i="25"/>
  <c r="DJ43" i="25"/>
  <c r="DC43" i="25"/>
  <c r="CA43" i="25"/>
  <c r="BM43" i="25"/>
  <c r="AV43" i="25"/>
  <c r="AY43" i="25" s="1"/>
  <c r="AD43" i="25"/>
  <c r="P43" i="25"/>
  <c r="FJ42" i="25"/>
  <c r="FC42" i="25" s="1"/>
  <c r="FH42" i="25"/>
  <c r="FF42" i="25"/>
  <c r="FE42" i="25"/>
  <c r="EE42" i="25"/>
  <c r="DX42" i="25"/>
  <c r="DN42" i="25"/>
  <c r="DQ42" i="25" s="1"/>
  <c r="DJ42" i="25"/>
  <c r="DC42" i="25"/>
  <c r="CA42" i="25"/>
  <c r="BM42" i="25"/>
  <c r="AV42" i="25"/>
  <c r="AD42" i="25"/>
  <c r="P42" i="25"/>
  <c r="FJ41" i="25"/>
  <c r="FC41" i="25" s="1"/>
  <c r="FH41" i="25"/>
  <c r="FF41" i="25"/>
  <c r="FE41" i="25"/>
  <c r="EB41" i="25"/>
  <c r="EE41" i="25" s="1"/>
  <c r="DX41" i="25"/>
  <c r="DN41" i="25"/>
  <c r="DQ41" i="25" s="1"/>
  <c r="DJ41" i="25"/>
  <c r="DC41" i="25"/>
  <c r="CA41" i="25"/>
  <c r="BM41" i="25"/>
  <c r="AV41" i="25"/>
  <c r="AD41" i="25"/>
  <c r="P41" i="25"/>
  <c r="FJ40" i="25"/>
  <c r="FC40" i="25" s="1"/>
  <c r="FH40" i="25"/>
  <c r="FF40" i="25"/>
  <c r="FE40" i="25"/>
  <c r="EE40" i="25"/>
  <c r="DX40" i="25"/>
  <c r="DQ40" i="25"/>
  <c r="DG40" i="25"/>
  <c r="DJ40" i="25" s="1"/>
  <c r="DC40" i="25"/>
  <c r="CA40" i="25"/>
  <c r="BM40" i="25"/>
  <c r="AY40" i="25"/>
  <c r="AV40" i="25"/>
  <c r="AD40" i="25"/>
  <c r="P40" i="25"/>
  <c r="FJ39" i="25"/>
  <c r="FC39" i="25" s="1"/>
  <c r="FH39" i="25"/>
  <c r="FF39" i="25"/>
  <c r="FE39" i="25"/>
  <c r="EB39" i="25"/>
  <c r="EE39" i="25" s="1"/>
  <c r="DU39" i="25"/>
  <c r="DX39" i="25" s="1"/>
  <c r="DQ39" i="25"/>
  <c r="DG39" i="25"/>
  <c r="DJ39" i="25" s="1"/>
  <c r="DC39" i="25"/>
  <c r="CO39" i="25"/>
  <c r="CL39" i="25"/>
  <c r="CA39" i="25"/>
  <c r="BM39" i="25"/>
  <c r="AV39" i="25"/>
  <c r="AD39" i="25"/>
  <c r="P39" i="25"/>
  <c r="FJ38" i="25"/>
  <c r="FC38" i="25" s="1"/>
  <c r="FH38" i="25"/>
  <c r="FF38" i="25"/>
  <c r="FE38" i="25"/>
  <c r="EE38" i="25"/>
  <c r="DX38" i="25"/>
  <c r="DQ38" i="25"/>
  <c r="DG38" i="25"/>
  <c r="DJ38" i="25" s="1"/>
  <c r="DC38" i="25"/>
  <c r="CL38" i="25"/>
  <c r="CO38" i="25" s="1"/>
  <c r="CA38" i="25"/>
  <c r="BM38" i="25"/>
  <c r="AV38" i="25"/>
  <c r="AD38" i="25"/>
  <c r="P38" i="25"/>
  <c r="FJ37" i="25"/>
  <c r="FC37" i="25" s="1"/>
  <c r="FH37" i="25"/>
  <c r="FF37" i="25"/>
  <c r="FE37" i="25"/>
  <c r="EZ37" i="25"/>
  <c r="EB37" i="25"/>
  <c r="EE37" i="25" s="1"/>
  <c r="DX37" i="25"/>
  <c r="DQ37" i="25"/>
  <c r="DJ37" i="25"/>
  <c r="DC37" i="25"/>
  <c r="CL37" i="25"/>
  <c r="CO37" i="25" s="1"/>
  <c r="BX37" i="25"/>
  <c r="CA37" i="25" s="1"/>
  <c r="BM37" i="25"/>
  <c r="AV37" i="25"/>
  <c r="AY37" i="25" s="1"/>
  <c r="GN37" i="25" s="1"/>
  <c r="AD37" i="25"/>
  <c r="P37" i="25"/>
  <c r="FJ36" i="25"/>
  <c r="FC36" i="25" s="1"/>
  <c r="FH36" i="25"/>
  <c r="FF36" i="25"/>
  <c r="FE36" i="25"/>
  <c r="EZ36" i="25"/>
  <c r="EE36" i="25"/>
  <c r="DX36" i="25"/>
  <c r="DQ36" i="25"/>
  <c r="DJ36" i="25"/>
  <c r="DC36" i="25"/>
  <c r="CL36" i="25"/>
  <c r="CO36" i="25" s="1"/>
  <c r="BX36" i="25"/>
  <c r="CA36" i="25" s="1"/>
  <c r="BM36" i="25"/>
  <c r="AV36" i="25"/>
  <c r="AY36" i="25" s="1"/>
  <c r="AD36" i="25"/>
  <c r="P36" i="25"/>
  <c r="FJ35" i="25"/>
  <c r="FC35" i="25" s="1"/>
  <c r="FH35" i="25"/>
  <c r="FF35" i="25"/>
  <c r="FG35" i="25" s="1"/>
  <c r="FE35" i="25"/>
  <c r="EZ35" i="25"/>
  <c r="EE35" i="25"/>
  <c r="DX35" i="25"/>
  <c r="DQ35" i="25"/>
  <c r="DJ35" i="25"/>
  <c r="DC35" i="25"/>
  <c r="CO35" i="25"/>
  <c r="CL35" i="25"/>
  <c r="BX35" i="25"/>
  <c r="CA35" i="25" s="1"/>
  <c r="BM35" i="25"/>
  <c r="AV35" i="25"/>
  <c r="FD35" i="25" s="1"/>
  <c r="AD35" i="25"/>
  <c r="P35" i="25"/>
  <c r="GC34" i="25"/>
  <c r="FJ34" i="25"/>
  <c r="FH34" i="25"/>
  <c r="FF34" i="25"/>
  <c r="FE34" i="25"/>
  <c r="FC34" i="25"/>
  <c r="EZ34" i="25"/>
  <c r="EE34" i="25"/>
  <c r="DX34" i="25"/>
  <c r="DQ34" i="25"/>
  <c r="DJ34" i="25"/>
  <c r="DC34" i="25"/>
  <c r="CL34" i="25"/>
  <c r="CO34" i="25" s="1"/>
  <c r="BX34" i="25"/>
  <c r="CA34" i="25" s="1"/>
  <c r="GJ34" i="25" s="1"/>
  <c r="BM34" i="25"/>
  <c r="AV34" i="25"/>
  <c r="AY34" i="25" s="1"/>
  <c r="AD34" i="25"/>
  <c r="P34" i="25"/>
  <c r="FJ33" i="25"/>
  <c r="FC33" i="25" s="1"/>
  <c r="FH33" i="25"/>
  <c r="FF33" i="25"/>
  <c r="FE33" i="25"/>
  <c r="EZ33" i="25"/>
  <c r="EE33" i="25"/>
  <c r="DX33" i="25"/>
  <c r="DQ33" i="25"/>
  <c r="DJ33" i="25"/>
  <c r="DC33" i="25"/>
  <c r="CL33" i="25"/>
  <c r="CO33" i="25" s="1"/>
  <c r="BX33" i="25"/>
  <c r="CA33" i="25" s="1"/>
  <c r="BM33" i="25"/>
  <c r="AV33" i="25"/>
  <c r="AD33" i="25"/>
  <c r="P33" i="25"/>
  <c r="GB33" i="25" s="1"/>
  <c r="GB32" i="25"/>
  <c r="FJ32" i="25"/>
  <c r="FC32" i="25" s="1"/>
  <c r="FH32" i="25"/>
  <c r="FF32" i="25"/>
  <c r="FE32" i="25"/>
  <c r="EZ32" i="25"/>
  <c r="EE32" i="25"/>
  <c r="DU32" i="25"/>
  <c r="DX32" i="25" s="1"/>
  <c r="DN32" i="25"/>
  <c r="DQ32" i="25" s="1"/>
  <c r="DJ32" i="25"/>
  <c r="DC32" i="25"/>
  <c r="CL32" i="25"/>
  <c r="CO32" i="25" s="1"/>
  <c r="BX32" i="25"/>
  <c r="CA32" i="25" s="1"/>
  <c r="BM32" i="25"/>
  <c r="AV32" i="25"/>
  <c r="AD32" i="25"/>
  <c r="P32" i="25"/>
  <c r="GC32" i="25" s="1"/>
  <c r="FJ31" i="25"/>
  <c r="FH31" i="25"/>
  <c r="FF31" i="25"/>
  <c r="FE31" i="25"/>
  <c r="FC31" i="25"/>
  <c r="EZ31" i="25"/>
  <c r="EB31" i="25"/>
  <c r="EE31" i="25" s="1"/>
  <c r="DX31" i="25"/>
  <c r="DQ31" i="25"/>
  <c r="DJ31" i="25"/>
  <c r="CZ31" i="25"/>
  <c r="DC31" i="25" s="1"/>
  <c r="CL31" i="25"/>
  <c r="CO31" i="25" s="1"/>
  <c r="BX31" i="25"/>
  <c r="CA31" i="25" s="1"/>
  <c r="BJ31" i="25"/>
  <c r="BM31" i="25" s="1"/>
  <c r="AV31" i="25"/>
  <c r="AY31" i="25" s="1"/>
  <c r="AD31" i="25"/>
  <c r="P31" i="25"/>
  <c r="GM31" i="25" s="1"/>
  <c r="FJ30" i="25"/>
  <c r="FC30" i="25" s="1"/>
  <c r="FH30" i="25"/>
  <c r="FF30" i="25"/>
  <c r="FE30" i="25"/>
  <c r="EZ30" i="25"/>
  <c r="EE30" i="25"/>
  <c r="DX30" i="25"/>
  <c r="DQ30" i="25"/>
  <c r="DJ30" i="25"/>
  <c r="DC30" i="25"/>
  <c r="CL30" i="25"/>
  <c r="CO30" i="25" s="1"/>
  <c r="CA30" i="25"/>
  <c r="BM30" i="25"/>
  <c r="BJ30" i="25"/>
  <c r="AV30" i="25"/>
  <c r="FD30" i="25" s="1"/>
  <c r="AD30" i="25"/>
  <c r="P30" i="25"/>
  <c r="GC30" i="25" s="1"/>
  <c r="FJ29" i="25"/>
  <c r="FC29" i="25" s="1"/>
  <c r="FH29" i="25"/>
  <c r="FF29" i="25"/>
  <c r="FE29" i="25"/>
  <c r="EZ29" i="25"/>
  <c r="EE29" i="25"/>
  <c r="DX29" i="25"/>
  <c r="DQ29" i="25"/>
  <c r="DJ29" i="25"/>
  <c r="CZ29" i="25"/>
  <c r="DC29" i="25" s="1"/>
  <c r="CL29" i="25"/>
  <c r="CO29" i="25" s="1"/>
  <c r="BX29" i="25"/>
  <c r="CA29" i="25" s="1"/>
  <c r="BJ29" i="25"/>
  <c r="BM29" i="25" s="1"/>
  <c r="AV29" i="25"/>
  <c r="AY29" i="25" s="1"/>
  <c r="AA29" i="25"/>
  <c r="AD29" i="25" s="1"/>
  <c r="P29" i="25"/>
  <c r="FJ28" i="25"/>
  <c r="FC28" i="25" s="1"/>
  <c r="FH28" i="25"/>
  <c r="FF28" i="25"/>
  <c r="FE28" i="25"/>
  <c r="EZ28" i="25"/>
  <c r="EE28" i="25"/>
  <c r="DX28" i="25"/>
  <c r="DQ28" i="25"/>
  <c r="DJ28" i="25"/>
  <c r="DC28" i="25"/>
  <c r="CL28" i="25"/>
  <c r="CO28" i="25" s="1"/>
  <c r="CA28" i="25"/>
  <c r="BM28" i="25"/>
  <c r="AV28" i="25"/>
  <c r="AD28" i="25"/>
  <c r="AA28" i="25"/>
  <c r="P28" i="25"/>
  <c r="GB28" i="25" s="1"/>
  <c r="FJ27" i="25"/>
  <c r="FC27" i="25" s="1"/>
  <c r="FH27" i="25"/>
  <c r="FF27" i="25"/>
  <c r="FE27" i="25"/>
  <c r="EZ27" i="25"/>
  <c r="ES27" i="25"/>
  <c r="EL27" i="25"/>
  <c r="EE27" i="25"/>
  <c r="DX27" i="25"/>
  <c r="DQ27" i="25"/>
  <c r="DJ27" i="25"/>
  <c r="DC27" i="25"/>
  <c r="CV27" i="25"/>
  <c r="CL27" i="25"/>
  <c r="CO27" i="25" s="1"/>
  <c r="CH27" i="25"/>
  <c r="BX27" i="25"/>
  <c r="CA27" i="25" s="1"/>
  <c r="BT27" i="25"/>
  <c r="BM27" i="25"/>
  <c r="BF27" i="25"/>
  <c r="AV27" i="25"/>
  <c r="AY27" i="25" s="1"/>
  <c r="AA27" i="25"/>
  <c r="W27" i="25"/>
  <c r="P27" i="25"/>
  <c r="GB27" i="25" s="1"/>
  <c r="FJ26" i="25"/>
  <c r="FC26" i="25" s="1"/>
  <c r="FH26" i="25"/>
  <c r="FF26" i="25"/>
  <c r="FE26" i="25"/>
  <c r="EZ26" i="25"/>
  <c r="EE26" i="25"/>
  <c r="DX26" i="25"/>
  <c r="DQ26" i="25"/>
  <c r="DJ26" i="25"/>
  <c r="DC26" i="25"/>
  <c r="CO26" i="25"/>
  <c r="CL26" i="25"/>
  <c r="CA26" i="25"/>
  <c r="BM26" i="25"/>
  <c r="AV26" i="25"/>
  <c r="AY26" i="25" s="1"/>
  <c r="AA26" i="25"/>
  <c r="AD26" i="25" s="1"/>
  <c r="M26" i="25"/>
  <c r="FD26" i="25" s="1"/>
  <c r="FG26" i="25" s="1"/>
  <c r="FJ25" i="25"/>
  <c r="FC25" i="25" s="1"/>
  <c r="FH25" i="25"/>
  <c r="FF25" i="25"/>
  <c r="FE25" i="25"/>
  <c r="EZ25" i="25"/>
  <c r="ES25" i="25"/>
  <c r="EL25" i="25"/>
  <c r="EE25" i="25"/>
  <c r="EB25" i="25"/>
  <c r="DU25" i="25"/>
  <c r="DX25" i="25" s="1"/>
  <c r="DN25" i="25"/>
  <c r="DQ25" i="25" s="1"/>
  <c r="DG25" i="25"/>
  <c r="DJ25" i="25" s="1"/>
  <c r="DC25" i="25"/>
  <c r="CV25" i="25"/>
  <c r="CL25" i="25"/>
  <c r="CO25" i="25" s="1"/>
  <c r="CH25" i="25"/>
  <c r="BX25" i="25"/>
  <c r="CA25" i="25" s="1"/>
  <c r="BT25" i="25"/>
  <c r="BM25" i="25"/>
  <c r="BF25" i="25"/>
  <c r="AV25" i="25"/>
  <c r="AY25" i="25" s="1"/>
  <c r="GQ25" i="25" s="1"/>
  <c r="AA25" i="25"/>
  <c r="AD25" i="25" s="1"/>
  <c r="W25" i="25"/>
  <c r="M25" i="25"/>
  <c r="P25" i="25" s="1"/>
  <c r="FJ24" i="25"/>
  <c r="FC24" i="25" s="1"/>
  <c r="FH24" i="25"/>
  <c r="FF24" i="25"/>
  <c r="FE24" i="25"/>
  <c r="EZ24" i="25"/>
  <c r="EE24" i="25"/>
  <c r="DX24" i="25"/>
  <c r="DQ24" i="25"/>
  <c r="DJ24" i="25"/>
  <c r="DC24" i="25"/>
  <c r="CL24" i="25"/>
  <c r="CO24" i="25" s="1"/>
  <c r="CA24" i="25"/>
  <c r="BM24" i="25"/>
  <c r="AV24" i="25"/>
  <c r="AY24" i="25" s="1"/>
  <c r="AD24" i="25"/>
  <c r="M24" i="25"/>
  <c r="FJ23" i="25"/>
  <c r="FH23" i="25"/>
  <c r="FF23" i="25"/>
  <c r="FE23" i="25"/>
  <c r="FC23" i="25"/>
  <c r="EZ23" i="25"/>
  <c r="EE23" i="25"/>
  <c r="DX23" i="25"/>
  <c r="DQ23" i="25"/>
  <c r="DJ23" i="25"/>
  <c r="DC23" i="25"/>
  <c r="CL23" i="25"/>
  <c r="CO23" i="25" s="1"/>
  <c r="CA23" i="25"/>
  <c r="BM23" i="25"/>
  <c r="AV23" i="25"/>
  <c r="AY23" i="25" s="1"/>
  <c r="AD23" i="25"/>
  <c r="M23" i="25"/>
  <c r="P23" i="25" s="1"/>
  <c r="FJ22" i="25"/>
  <c r="FC22" i="25" s="1"/>
  <c r="FH22" i="25"/>
  <c r="FF22" i="25"/>
  <c r="FE22" i="25"/>
  <c r="EZ22" i="25"/>
  <c r="EE22" i="25"/>
  <c r="DX22" i="25"/>
  <c r="DQ22" i="25"/>
  <c r="DJ22" i="25"/>
  <c r="DC22" i="25"/>
  <c r="CL22" i="25"/>
  <c r="CO22" i="25" s="1"/>
  <c r="CA22" i="25"/>
  <c r="BM22" i="25"/>
  <c r="AV22" i="25"/>
  <c r="AY22" i="25" s="1"/>
  <c r="AD22" i="25"/>
  <c r="M22" i="25"/>
  <c r="P22" i="25" s="1"/>
  <c r="GO22" i="25" s="1"/>
  <c r="FJ21" i="25"/>
  <c r="FC21" i="25" s="1"/>
  <c r="FH21" i="25"/>
  <c r="FF21" i="25"/>
  <c r="FE21" i="25"/>
  <c r="EZ21" i="25"/>
  <c r="EB21" i="25"/>
  <c r="EE21" i="25" s="1"/>
  <c r="DU21" i="25"/>
  <c r="DX21" i="25" s="1"/>
  <c r="DQ21" i="25"/>
  <c r="DJ21" i="25"/>
  <c r="DC21" i="25"/>
  <c r="CO21" i="25"/>
  <c r="CL21" i="25"/>
  <c r="BX21" i="25"/>
  <c r="CA21" i="25" s="1"/>
  <c r="BJ21" i="25"/>
  <c r="BM21" i="25" s="1"/>
  <c r="AV21" i="25"/>
  <c r="AY21" i="25" s="1"/>
  <c r="AA21" i="25"/>
  <c r="AD21" i="25" s="1"/>
  <c r="M21" i="25"/>
  <c r="P21" i="25" s="1"/>
  <c r="GB21" i="25" s="1"/>
  <c r="FJ20" i="25"/>
  <c r="FC20" i="25" s="1"/>
  <c r="FH20" i="25"/>
  <c r="FF20" i="25"/>
  <c r="FE20" i="25"/>
  <c r="EZ20" i="25"/>
  <c r="EB20" i="25"/>
  <c r="EE20" i="25" s="1"/>
  <c r="DU20" i="25"/>
  <c r="DX20" i="25" s="1"/>
  <c r="DN20" i="25"/>
  <c r="DQ20" i="25" s="1"/>
  <c r="DG20" i="25"/>
  <c r="DJ20" i="25" s="1"/>
  <c r="CZ20" i="25"/>
  <c r="DC20" i="25" s="1"/>
  <c r="CL20" i="25"/>
  <c r="CO20" i="25" s="1"/>
  <c r="BX20" i="25"/>
  <c r="CA20" i="25" s="1"/>
  <c r="BJ20" i="25"/>
  <c r="BM20" i="25" s="1"/>
  <c r="AV20" i="25"/>
  <c r="AY20" i="25" s="1"/>
  <c r="AA20" i="25"/>
  <c r="AD20" i="25" s="1"/>
  <c r="M20" i="25"/>
  <c r="FD20" i="25" s="1"/>
  <c r="FG20" i="25" s="1"/>
  <c r="FJ19" i="25"/>
  <c r="FC19" i="25" s="1"/>
  <c r="FH19" i="25"/>
  <c r="FF19" i="25"/>
  <c r="FE19" i="25"/>
  <c r="EZ19" i="25"/>
  <c r="EE19" i="25"/>
  <c r="DX19" i="25"/>
  <c r="DQ19" i="25"/>
  <c r="DG19" i="25"/>
  <c r="DJ19" i="25" s="1"/>
  <c r="DC19" i="25"/>
  <c r="CO19" i="25"/>
  <c r="CL19" i="25"/>
  <c r="CA19" i="25"/>
  <c r="BJ19" i="25"/>
  <c r="BM19" i="25" s="1"/>
  <c r="AV19" i="25"/>
  <c r="AD19" i="25"/>
  <c r="M19" i="25"/>
  <c r="P19" i="25" s="1"/>
  <c r="FJ18" i="25"/>
  <c r="FC18" i="25" s="1"/>
  <c r="FH18" i="25"/>
  <c r="FF18" i="25"/>
  <c r="FE18" i="25"/>
  <c r="EZ18" i="25"/>
  <c r="ES18" i="25"/>
  <c r="EL18" i="25"/>
  <c r="EE18" i="25"/>
  <c r="DX18" i="25"/>
  <c r="DQ18" i="25"/>
  <c r="DJ18" i="25"/>
  <c r="DC18" i="25"/>
  <c r="CV18" i="25"/>
  <c r="CL18" i="25"/>
  <c r="CO18" i="25" s="1"/>
  <c r="CH18" i="25"/>
  <c r="CA18" i="25"/>
  <c r="BT18" i="25"/>
  <c r="BM18" i="25"/>
  <c r="BF18" i="25"/>
  <c r="AV18" i="25"/>
  <c r="AD18" i="25"/>
  <c r="W18" i="25"/>
  <c r="P18" i="25"/>
  <c r="M18" i="25"/>
  <c r="FJ17" i="25"/>
  <c r="FC17" i="25" s="1"/>
  <c r="FH17" i="25"/>
  <c r="FF17" i="25"/>
  <c r="FE17" i="25"/>
  <c r="EZ17" i="25"/>
  <c r="EP17" i="25"/>
  <c r="ES17" i="25" s="1"/>
  <c r="EI17" i="25"/>
  <c r="EL17" i="25" s="1"/>
  <c r="EE17" i="25"/>
  <c r="DX17" i="25"/>
  <c r="DQ17" i="25"/>
  <c r="DJ17" i="25"/>
  <c r="DC17" i="25"/>
  <c r="CV17" i="25"/>
  <c r="CL17" i="25"/>
  <c r="CO17" i="25" s="1"/>
  <c r="CH17" i="25"/>
  <c r="BX17" i="25"/>
  <c r="CA17" i="25" s="1"/>
  <c r="BT17" i="25"/>
  <c r="BM17" i="25"/>
  <c r="BC17" i="25"/>
  <c r="BF17" i="25" s="1"/>
  <c r="AV17" i="25"/>
  <c r="AY17" i="25" s="1"/>
  <c r="AA17" i="25"/>
  <c r="AD17" i="25" s="1"/>
  <c r="W17" i="25"/>
  <c r="T17" i="25"/>
  <c r="M17" i="25"/>
  <c r="FJ16" i="25"/>
  <c r="FH16" i="25"/>
  <c r="FF16" i="25"/>
  <c r="FE16" i="25"/>
  <c r="FC16" i="25"/>
  <c r="EZ16" i="25"/>
  <c r="EP16" i="25"/>
  <c r="ES16" i="25" s="1"/>
  <c r="EI16" i="25"/>
  <c r="EL16" i="25" s="1"/>
  <c r="EE16" i="25"/>
  <c r="DX16" i="25"/>
  <c r="DN16" i="25"/>
  <c r="DQ16" i="25" s="1"/>
  <c r="DJ16" i="25"/>
  <c r="DC16" i="25"/>
  <c r="CV16" i="25"/>
  <c r="CL16" i="25"/>
  <c r="CO16" i="25" s="1"/>
  <c r="CH16" i="25"/>
  <c r="BX16" i="25"/>
  <c r="CA16" i="25" s="1"/>
  <c r="BT16" i="25"/>
  <c r="BJ16" i="25"/>
  <c r="BM16" i="25" s="1"/>
  <c r="BC16" i="25"/>
  <c r="BF16" i="25" s="1"/>
  <c r="AV16" i="25"/>
  <c r="AY16" i="25" s="1"/>
  <c r="AA16" i="25"/>
  <c r="AD16" i="25" s="1"/>
  <c r="T16" i="25"/>
  <c r="W16" i="25" s="1"/>
  <c r="P16" i="25"/>
  <c r="GC16" i="25" s="1"/>
  <c r="M16" i="25"/>
  <c r="FJ15" i="25"/>
  <c r="FC15" i="25" s="1"/>
  <c r="FH15" i="25"/>
  <c r="FF15" i="25"/>
  <c r="FE15" i="25"/>
  <c r="EZ15" i="25"/>
  <c r="ES15" i="25"/>
  <c r="EP15" i="25"/>
  <c r="EI15" i="25"/>
  <c r="EL15" i="25" s="1"/>
  <c r="EB15" i="25"/>
  <c r="EE15" i="25" s="1"/>
  <c r="DU15" i="25"/>
  <c r="DX15" i="25" s="1"/>
  <c r="DQ15" i="25"/>
  <c r="DG15" i="25"/>
  <c r="DJ15" i="25" s="1"/>
  <c r="DC15" i="25"/>
  <c r="CV15" i="25"/>
  <c r="CS15" i="25"/>
  <c r="CL15" i="25"/>
  <c r="CO15" i="25" s="1"/>
  <c r="CE15" i="25"/>
  <c r="CH15" i="25" s="1"/>
  <c r="BX15" i="25"/>
  <c r="CA15" i="25" s="1"/>
  <c r="BT15" i="25"/>
  <c r="BM15" i="25"/>
  <c r="BC15" i="25"/>
  <c r="BF15" i="25" s="1"/>
  <c r="AV15" i="25"/>
  <c r="AY15" i="25" s="1"/>
  <c r="AD15" i="25"/>
  <c r="T15" i="25"/>
  <c r="W15" i="25" s="1"/>
  <c r="M15" i="25"/>
  <c r="P15" i="25" s="1"/>
  <c r="FJ14" i="25"/>
  <c r="FC14" i="25" s="1"/>
  <c r="FH14" i="25"/>
  <c r="FF14" i="25"/>
  <c r="FE14" i="25"/>
  <c r="EZ14" i="25"/>
  <c r="EP14" i="25"/>
  <c r="ES14" i="25" s="1"/>
  <c r="EI14" i="25"/>
  <c r="EL14" i="25" s="1"/>
  <c r="EB14" i="25"/>
  <c r="EE14" i="25" s="1"/>
  <c r="DX14" i="25"/>
  <c r="DQ14" i="25"/>
  <c r="DJ14" i="25"/>
  <c r="DG14" i="25"/>
  <c r="CZ14" i="25"/>
  <c r="DC14" i="25" s="1"/>
  <c r="CS14" i="25"/>
  <c r="CV14" i="25" s="1"/>
  <c r="CL14" i="25"/>
  <c r="CO14" i="25" s="1"/>
  <c r="CE14" i="25"/>
  <c r="CH14" i="25" s="1"/>
  <c r="CA14" i="25"/>
  <c r="BQ14" i="25"/>
  <c r="BT14" i="25" s="1"/>
  <c r="BM14" i="25"/>
  <c r="BC14" i="25"/>
  <c r="BF14" i="25" s="1"/>
  <c r="AY14" i="25"/>
  <c r="AV14" i="25"/>
  <c r="AA14" i="25"/>
  <c r="AD14" i="25" s="1"/>
  <c r="T14" i="25"/>
  <c r="W14" i="25" s="1"/>
  <c r="M14" i="25"/>
  <c r="P14" i="25" s="1"/>
  <c r="FJ13" i="25"/>
  <c r="FH13" i="25"/>
  <c r="FF13" i="25"/>
  <c r="FE13" i="25"/>
  <c r="FC13" i="25"/>
  <c r="EW13" i="25"/>
  <c r="EZ13" i="25" s="1"/>
  <c r="EP13" i="25"/>
  <c r="ES13" i="25" s="1"/>
  <c r="EI13" i="25"/>
  <c r="EL13" i="25" s="1"/>
  <c r="EE13" i="25"/>
  <c r="DX13" i="25"/>
  <c r="DQ13" i="25"/>
  <c r="DJ13" i="25"/>
  <c r="DC13" i="25"/>
  <c r="CS13" i="25"/>
  <c r="CV13" i="25" s="1"/>
  <c r="CL13" i="25"/>
  <c r="CO13" i="25" s="1"/>
  <c r="CE13" i="25"/>
  <c r="CH13" i="25" s="1"/>
  <c r="CA13" i="25"/>
  <c r="BQ13" i="25"/>
  <c r="BT13" i="25" s="1"/>
  <c r="BM13" i="25"/>
  <c r="BC13" i="25"/>
  <c r="BF13" i="25" s="1"/>
  <c r="AV13" i="25"/>
  <c r="AY13" i="25" s="1"/>
  <c r="AD13" i="25"/>
  <c r="T13" i="25"/>
  <c r="W13" i="25" s="1"/>
  <c r="M13" i="25"/>
  <c r="FJ12" i="25"/>
  <c r="FH12" i="25"/>
  <c r="FF12" i="25"/>
  <c r="FE12" i="25"/>
  <c r="FC12" i="25"/>
  <c r="EZ12" i="25"/>
  <c r="EP12" i="25"/>
  <c r="ES12" i="25" s="1"/>
  <c r="EI12" i="25"/>
  <c r="EL12" i="25" s="1"/>
  <c r="EE12" i="25"/>
  <c r="DU12" i="25"/>
  <c r="DX12" i="25" s="1"/>
  <c r="DN12" i="25"/>
  <c r="DJ12" i="25"/>
  <c r="CZ12" i="25"/>
  <c r="DC12" i="25" s="1"/>
  <c r="CS12" i="25"/>
  <c r="CV12" i="25" s="1"/>
  <c r="CO12" i="25"/>
  <c r="CL12" i="25"/>
  <c r="CE12" i="25"/>
  <c r="CH12" i="25" s="1"/>
  <c r="BX12" i="25"/>
  <c r="CA12" i="25" s="1"/>
  <c r="BQ12" i="25"/>
  <c r="BT12" i="25" s="1"/>
  <c r="BJ12" i="25"/>
  <c r="BM12" i="25" s="1"/>
  <c r="BC12" i="25"/>
  <c r="BF12" i="25" s="1"/>
  <c r="AV12" i="25"/>
  <c r="AY12" i="25" s="1"/>
  <c r="AA12" i="25"/>
  <c r="AD12" i="25" s="1"/>
  <c r="T12" i="25"/>
  <c r="W12" i="25" s="1"/>
  <c r="M12" i="25"/>
  <c r="P12" i="25" s="1"/>
  <c r="GM12" i="25" s="1"/>
  <c r="FJ11" i="25"/>
  <c r="FC11" i="25" s="1"/>
  <c r="FH11" i="25"/>
  <c r="FF11" i="25"/>
  <c r="FE11" i="25"/>
  <c r="EZ11" i="25"/>
  <c r="EP11" i="25"/>
  <c r="ES11" i="25" s="1"/>
  <c r="EI11" i="25"/>
  <c r="EL11" i="25" s="1"/>
  <c r="EE11" i="25"/>
  <c r="DX11" i="25"/>
  <c r="DQ11" i="25"/>
  <c r="DJ11" i="25"/>
  <c r="DC11" i="25"/>
  <c r="CS11" i="25"/>
  <c r="CV11" i="25" s="1"/>
  <c r="CL11" i="25"/>
  <c r="CO11" i="25" s="1"/>
  <c r="CE11" i="25"/>
  <c r="CH11" i="25" s="1"/>
  <c r="CA11" i="25"/>
  <c r="BQ11" i="25"/>
  <c r="BT11" i="25" s="1"/>
  <c r="BM11" i="25"/>
  <c r="BC11" i="25"/>
  <c r="BF11" i="25" s="1"/>
  <c r="AV11" i="25"/>
  <c r="AY11" i="25" s="1"/>
  <c r="AD11" i="25"/>
  <c r="T11" i="25"/>
  <c r="W11" i="25" s="1"/>
  <c r="M11" i="25"/>
  <c r="FJ10" i="25"/>
  <c r="FC10" i="25" s="1"/>
  <c r="FH10" i="25"/>
  <c r="FF10" i="25"/>
  <c r="FE10" i="25"/>
  <c r="EZ10" i="25"/>
  <c r="EP10" i="25"/>
  <c r="ES10" i="25" s="1"/>
  <c r="EI10" i="25"/>
  <c r="EL10" i="25" s="1"/>
  <c r="EB10" i="25"/>
  <c r="EE10" i="25" s="1"/>
  <c r="DU10" i="25"/>
  <c r="DX10" i="25" s="1"/>
  <c r="DN10" i="25"/>
  <c r="DQ10" i="25" s="1"/>
  <c r="DG10" i="25"/>
  <c r="DJ10" i="25" s="1"/>
  <c r="CZ10" i="25"/>
  <c r="DC10" i="25" s="1"/>
  <c r="CS10" i="25"/>
  <c r="CV10" i="25" s="1"/>
  <c r="CL10" i="25"/>
  <c r="CO10" i="25" s="1"/>
  <c r="CE10" i="25"/>
  <c r="CH10" i="25" s="1"/>
  <c r="CA10" i="25"/>
  <c r="BQ10" i="25"/>
  <c r="BT10" i="25" s="1"/>
  <c r="BJ10" i="25"/>
  <c r="BM10" i="25" s="1"/>
  <c r="BC10" i="25"/>
  <c r="BF10" i="25" s="1"/>
  <c r="AV10" i="25"/>
  <c r="AY10" i="25" s="1"/>
  <c r="AA10" i="25"/>
  <c r="AD10" i="25" s="1"/>
  <c r="T10" i="25"/>
  <c r="W10" i="25" s="1"/>
  <c r="P10" i="25"/>
  <c r="M10" i="25"/>
  <c r="FJ9" i="25"/>
  <c r="FC9" i="25" s="1"/>
  <c r="FH9" i="25"/>
  <c r="FF9" i="25"/>
  <c r="FE9" i="25"/>
  <c r="EW9" i="25"/>
  <c r="EZ9" i="25" s="1"/>
  <c r="EP9" i="25"/>
  <c r="ES9" i="25" s="1"/>
  <c r="EL9" i="25"/>
  <c r="EI9" i="25"/>
  <c r="EB9" i="25"/>
  <c r="EE9" i="25" s="1"/>
  <c r="DU9" i="25"/>
  <c r="DN9" i="25"/>
  <c r="DQ9" i="25" s="1"/>
  <c r="DG9" i="25"/>
  <c r="DJ9" i="25" s="1"/>
  <c r="DC9" i="25"/>
  <c r="CZ9" i="25"/>
  <c r="CZ56" i="25" s="1"/>
  <c r="CS9" i="25"/>
  <c r="CV9" i="25" s="1"/>
  <c r="CO9" i="25"/>
  <c r="CE9" i="25"/>
  <c r="CH9" i="25" s="1"/>
  <c r="BX9" i="25"/>
  <c r="BQ9" i="25"/>
  <c r="BT9" i="25" s="1"/>
  <c r="BJ9" i="25"/>
  <c r="BC9" i="25"/>
  <c r="BF9" i="25" s="1"/>
  <c r="AV9" i="25"/>
  <c r="AY9" i="25" s="1"/>
  <c r="AA9" i="25"/>
  <c r="T9" i="25"/>
  <c r="M9" i="25"/>
  <c r="P9" i="25" s="1"/>
  <c r="GB9" i="25" s="1"/>
  <c r="FJ8" i="25"/>
  <c r="FJ65" i="25" s="1"/>
  <c r="GO67" i="25" l="1"/>
  <c r="GN15" i="25"/>
  <c r="GD15" i="25"/>
  <c r="GJ15" i="25"/>
  <c r="GO15" i="25"/>
  <c r="GM15" i="25"/>
  <c r="GB15" i="25"/>
  <c r="GM75" i="25"/>
  <c r="GK75" i="25"/>
  <c r="GB75" i="25"/>
  <c r="GD83" i="25"/>
  <c r="GG68" i="25"/>
  <c r="GO77" i="25"/>
  <c r="GN80" i="25"/>
  <c r="GN74" i="25"/>
  <c r="GD74" i="25"/>
  <c r="GC94" i="25"/>
  <c r="GB94" i="25"/>
  <c r="GJ94" i="25"/>
  <c r="GH94" i="25"/>
  <c r="GN78" i="25"/>
  <c r="GM99" i="25"/>
  <c r="FD23" i="25"/>
  <c r="FG23" i="25" s="1"/>
  <c r="FD36" i="25"/>
  <c r="GF12" i="25"/>
  <c r="GS22" i="25"/>
  <c r="GG26" i="25"/>
  <c r="GD31" i="25"/>
  <c r="GS34" i="25"/>
  <c r="FD42" i="25"/>
  <c r="FD69" i="25"/>
  <c r="FG69" i="25" s="1"/>
  <c r="FD76" i="25"/>
  <c r="FG76" i="25" s="1"/>
  <c r="GE77" i="25"/>
  <c r="GQ93" i="25"/>
  <c r="GM98" i="25"/>
  <c r="GS23" i="25"/>
  <c r="FD40" i="25"/>
  <c r="AY42" i="25"/>
  <c r="GP42" i="25" s="1"/>
  <c r="AY45" i="25"/>
  <c r="GQ45" i="25" s="1"/>
  <c r="FG51" i="25"/>
  <c r="GK54" i="25"/>
  <c r="P69" i="25"/>
  <c r="FD74" i="25"/>
  <c r="FG74" i="25" s="1"/>
  <c r="GJ77" i="25"/>
  <c r="GB78" i="25"/>
  <c r="GK80" i="25"/>
  <c r="GI94" i="25"/>
  <c r="FD94" i="25"/>
  <c r="FG94" i="25" s="1"/>
  <c r="GQ114" i="25"/>
  <c r="GP74" i="25"/>
  <c r="P26" i="25"/>
  <c r="GD26" i="25" s="1"/>
  <c r="GR15" i="25"/>
  <c r="GQ37" i="25"/>
  <c r="GS40" i="25"/>
  <c r="GO43" i="25"/>
  <c r="AY50" i="25"/>
  <c r="DU120" i="25"/>
  <c r="GC78" i="25"/>
  <c r="GB22" i="25"/>
  <c r="GF14" i="25"/>
  <c r="GE14" i="25"/>
  <c r="GN14" i="25"/>
  <c r="GN10" i="25"/>
  <c r="GS14" i="25"/>
  <c r="FD24" i="25"/>
  <c r="FG24" i="25" s="1"/>
  <c r="AY47" i="25"/>
  <c r="GR47" i="25" s="1"/>
  <c r="AY49" i="25"/>
  <c r="GS49" i="25" s="1"/>
  <c r="FG50" i="25"/>
  <c r="GG67" i="25"/>
  <c r="GR92" i="25"/>
  <c r="GE92" i="25"/>
  <c r="GI21" i="25"/>
  <c r="GE69" i="25"/>
  <c r="GJ78" i="25"/>
  <c r="GK92" i="25"/>
  <c r="FG97" i="25"/>
  <c r="BM100" i="25"/>
  <c r="AY102" i="25"/>
  <c r="GO102" i="25" s="1"/>
  <c r="AY103" i="25"/>
  <c r="GS103" i="25" s="1"/>
  <c r="GR114" i="25"/>
  <c r="FG45" i="25"/>
  <c r="GN88" i="25"/>
  <c r="GR93" i="25"/>
  <c r="FD29" i="25"/>
  <c r="FG29" i="25" s="1"/>
  <c r="GJ31" i="25"/>
  <c r="FD34" i="25"/>
  <c r="FG34" i="25" s="1"/>
  <c r="GP37" i="25"/>
  <c r="GR40" i="25"/>
  <c r="GO40" i="25"/>
  <c r="GR78" i="25"/>
  <c r="FD84" i="25"/>
  <c r="FG84" i="25" s="1"/>
  <c r="GB88" i="25"/>
  <c r="GQ94" i="25"/>
  <c r="FD101" i="25"/>
  <c r="FG101" i="25" s="1"/>
  <c r="FG114" i="25"/>
  <c r="GG16" i="25"/>
  <c r="GK16" i="25"/>
  <c r="GH16" i="25"/>
  <c r="GP16" i="25"/>
  <c r="FD9" i="25"/>
  <c r="FG9" i="25" s="1"/>
  <c r="DU56" i="25"/>
  <c r="DX9" i="25"/>
  <c r="DX56" i="25" s="1"/>
  <c r="GC12" i="25"/>
  <c r="AY18" i="25"/>
  <c r="GR18" i="25" s="1"/>
  <c r="FD18" i="25"/>
  <c r="FG18" i="25" s="1"/>
  <c r="GF21" i="25"/>
  <c r="GS21" i="25"/>
  <c r="GR21" i="25"/>
  <c r="GE21" i="25"/>
  <c r="GQ21" i="25"/>
  <c r="GN21" i="25"/>
  <c r="GJ21" i="25"/>
  <c r="FD32" i="25"/>
  <c r="FG32" i="25" s="1"/>
  <c r="AY32" i="25"/>
  <c r="GP10" i="25"/>
  <c r="GG10" i="25"/>
  <c r="GS10" i="25"/>
  <c r="GI10" i="25"/>
  <c r="GR10" i="25"/>
  <c r="GQ10" i="25"/>
  <c r="GF10" i="25"/>
  <c r="GO10" i="25"/>
  <c r="GH10" i="25"/>
  <c r="GE10" i="25"/>
  <c r="GM10" i="25"/>
  <c r="GC10" i="25"/>
  <c r="GK10" i="25"/>
  <c r="GB10" i="25"/>
  <c r="GH23" i="25"/>
  <c r="GK25" i="25"/>
  <c r="GC25" i="25"/>
  <c r="GS25" i="25"/>
  <c r="GJ25" i="25"/>
  <c r="GB25" i="25"/>
  <c r="GR25" i="25"/>
  <c r="GI25" i="25"/>
  <c r="GO25" i="25"/>
  <c r="GF25" i="25"/>
  <c r="GP25" i="25"/>
  <c r="GN25" i="25"/>
  <c r="GH25" i="25"/>
  <c r="GM25" i="25"/>
  <c r="GG25" i="25"/>
  <c r="GE25" i="25"/>
  <c r="GD25" i="25"/>
  <c r="FD27" i="25"/>
  <c r="FG27" i="25" s="1"/>
  <c r="AD27" i="25"/>
  <c r="FG30" i="25"/>
  <c r="GO21" i="25"/>
  <c r="DQ12" i="25"/>
  <c r="GR12" i="25" s="1"/>
  <c r="DN56" i="25"/>
  <c r="GO16" i="25"/>
  <c r="GD23" i="25"/>
  <c r="GF16" i="25"/>
  <c r="GJ10" i="25"/>
  <c r="GQ16" i="25"/>
  <c r="FD16" i="25"/>
  <c r="FG16" i="25" s="1"/>
  <c r="GP33" i="25"/>
  <c r="GC9" i="25"/>
  <c r="GD10" i="25"/>
  <c r="AY19" i="25"/>
  <c r="GI19" i="25" s="1"/>
  <c r="FD19" i="25"/>
  <c r="FG19" i="25" s="1"/>
  <c r="BJ56" i="25"/>
  <c r="BM9" i="25"/>
  <c r="BM56" i="25" s="1"/>
  <c r="FD12" i="25"/>
  <c r="FG12" i="25" s="1"/>
  <c r="FD17" i="25"/>
  <c r="FG17" i="25" s="1"/>
  <c r="P17" i="25"/>
  <c r="GC18" i="25"/>
  <c r="GB18" i="25"/>
  <c r="GJ22" i="25"/>
  <c r="GI22" i="25"/>
  <c r="GG22" i="25"/>
  <c r="GR22" i="25"/>
  <c r="GC22" i="25"/>
  <c r="GP22" i="25"/>
  <c r="GM23" i="25"/>
  <c r="GP29" i="25"/>
  <c r="M56" i="25"/>
  <c r="DJ56" i="25"/>
  <c r="FD11" i="25"/>
  <c r="FG11" i="25" s="1"/>
  <c r="P11" i="25"/>
  <c r="GP12" i="25"/>
  <c r="GG12" i="25"/>
  <c r="GO12" i="25"/>
  <c r="GB12" i="25"/>
  <c r="GH12" i="25"/>
  <c r="GQ12" i="25"/>
  <c r="GE12" i="25"/>
  <c r="GN12" i="25"/>
  <c r="GD12" i="25"/>
  <c r="GF22" i="25"/>
  <c r="GH29" i="25"/>
  <c r="GN29" i="25"/>
  <c r="GG29" i="25"/>
  <c r="GD29" i="25"/>
  <c r="GQ29" i="25"/>
  <c r="GK36" i="25"/>
  <c r="GS36" i="25"/>
  <c r="GH36" i="25"/>
  <c r="GR36" i="25"/>
  <c r="GG36" i="25"/>
  <c r="GQ36" i="25"/>
  <c r="GF36" i="25"/>
  <c r="GN36" i="25"/>
  <c r="GJ36" i="25"/>
  <c r="GP36" i="25"/>
  <c r="GO36" i="25"/>
  <c r="GI36" i="25"/>
  <c r="FD38" i="25"/>
  <c r="FG38" i="25" s="1"/>
  <c r="AY38" i="25"/>
  <c r="GR43" i="25"/>
  <c r="GR45" i="25"/>
  <c r="FD67" i="25"/>
  <c r="FG67" i="25" s="1"/>
  <c r="GP90" i="25"/>
  <c r="GG90" i="25"/>
  <c r="GQ90" i="25"/>
  <c r="GF90" i="25"/>
  <c r="GO90" i="25"/>
  <c r="GE90" i="25"/>
  <c r="GM90" i="25"/>
  <c r="GC90" i="25"/>
  <c r="GK90" i="25"/>
  <c r="GB90" i="25"/>
  <c r="GS90" i="25"/>
  <c r="GR90" i="25"/>
  <c r="GJ90" i="25"/>
  <c r="GI90" i="25"/>
  <c r="GD90" i="25"/>
  <c r="GH90" i="25"/>
  <c r="GQ14" i="25"/>
  <c r="GH14" i="25"/>
  <c r="GG14" i="25"/>
  <c r="GP14" i="25"/>
  <c r="GK14" i="25"/>
  <c r="GC14" i="25"/>
  <c r="GB14" i="25"/>
  <c r="GO14" i="25"/>
  <c r="GB23" i="25"/>
  <c r="GP23" i="25"/>
  <c r="GI31" i="25"/>
  <c r="GD34" i="25"/>
  <c r="GP40" i="25"/>
  <c r="FD43" i="25"/>
  <c r="FG43" i="25" s="1"/>
  <c r="GJ46" i="25"/>
  <c r="GQ46" i="25"/>
  <c r="GK46" i="25"/>
  <c r="GS67" i="25"/>
  <c r="DG120" i="25"/>
  <c r="DJ69" i="25"/>
  <c r="GR69" i="25" s="1"/>
  <c r="GS99" i="25"/>
  <c r="GR99" i="25"/>
  <c r="GP99" i="25"/>
  <c r="GQ99" i="25"/>
  <c r="GD14" i="25"/>
  <c r="GR14" i="25"/>
  <c r="GD16" i="25"/>
  <c r="GC19" i="25"/>
  <c r="GC23" i="25"/>
  <c r="GQ23" i="25"/>
  <c r="GR26" i="25"/>
  <c r="GI26" i="25"/>
  <c r="GE29" i="25"/>
  <c r="FD31" i="25"/>
  <c r="FG31" i="25" s="1"/>
  <c r="GO32" i="25"/>
  <c r="GH34" i="25"/>
  <c r="AY35" i="25"/>
  <c r="GK35" i="25" s="1"/>
  <c r="GK37" i="25"/>
  <c r="FG40" i="25"/>
  <c r="GF74" i="25"/>
  <c r="FD96" i="25"/>
  <c r="FG96" i="25" s="1"/>
  <c r="AD96" i="25"/>
  <c r="GK96" i="25" s="1"/>
  <c r="FD25" i="25"/>
  <c r="FG25" i="25" s="1"/>
  <c r="GC28" i="25"/>
  <c r="GP31" i="25"/>
  <c r="GF31" i="25"/>
  <c r="GO31" i="25"/>
  <c r="GE31" i="25"/>
  <c r="GN31" i="25"/>
  <c r="FD13" i="25"/>
  <c r="FG13" i="25" s="1"/>
  <c r="GI14" i="25"/>
  <c r="GQ15" i="25"/>
  <c r="GH15" i="25"/>
  <c r="GP15" i="25"/>
  <c r="GG15" i="25"/>
  <c r="GK15" i="25"/>
  <c r="GC15" i="25"/>
  <c r="GE15" i="25"/>
  <c r="GS15" i="25"/>
  <c r="P20" i="25"/>
  <c r="P24" i="25"/>
  <c r="GG28" i="25"/>
  <c r="GM29" i="25"/>
  <c r="GS31" i="25"/>
  <c r="GC33" i="25"/>
  <c r="GN34" i="25"/>
  <c r="FG36" i="25"/>
  <c r="FG42" i="25"/>
  <c r="GP45" i="25"/>
  <c r="GS46" i="25"/>
  <c r="BJ120" i="25"/>
  <c r="BM66" i="25"/>
  <c r="BM120" i="25" s="1"/>
  <c r="GO73" i="25"/>
  <c r="GN73" i="25"/>
  <c r="GE73" i="25"/>
  <c r="GI73" i="25"/>
  <c r="GD73" i="25"/>
  <c r="GC73" i="25"/>
  <c r="FD73" i="25"/>
  <c r="FG73" i="25" s="1"/>
  <c r="EL82" i="25"/>
  <c r="FD82" i="25"/>
  <c r="FG82" i="25" s="1"/>
  <c r="GR98" i="25"/>
  <c r="GQ98" i="25"/>
  <c r="GS98" i="25"/>
  <c r="GP98" i="25"/>
  <c r="GQ82" i="25"/>
  <c r="GD82" i="25"/>
  <c r="FD10" i="25"/>
  <c r="FG10" i="25" s="1"/>
  <c r="FD14" i="25"/>
  <c r="FG14" i="25" s="1"/>
  <c r="GO23" i="25"/>
  <c r="GF23" i="25"/>
  <c r="GE23" i="25"/>
  <c r="GN23" i="25"/>
  <c r="GR23" i="25"/>
  <c r="GI23" i="25"/>
  <c r="FD28" i="25"/>
  <c r="FG28" i="25" s="1"/>
  <c r="AY28" i="25"/>
  <c r="GO28" i="25" s="1"/>
  <c r="GF28" i="25"/>
  <c r="AY30" i="25"/>
  <c r="GS30" i="25" s="1"/>
  <c r="GM34" i="25"/>
  <c r="AY44" i="25"/>
  <c r="GJ82" i="25"/>
  <c r="EB56" i="25"/>
  <c r="AA56" i="25"/>
  <c r="AD9" i="25"/>
  <c r="AD56" i="25" s="1"/>
  <c r="DC56" i="25"/>
  <c r="EE56" i="25"/>
  <c r="P13" i="25"/>
  <c r="P56" i="25" s="1"/>
  <c r="FD15" i="25"/>
  <c r="FG15" i="25" s="1"/>
  <c r="GO19" i="25"/>
  <c r="GS19" i="25"/>
  <c r="GJ19" i="25"/>
  <c r="GB19" i="25"/>
  <c r="GM27" i="25"/>
  <c r="GI28" i="25"/>
  <c r="GI32" i="25"/>
  <c r="GS32" i="25"/>
  <c r="GH32" i="25"/>
  <c r="GN32" i="25"/>
  <c r="FD33" i="25"/>
  <c r="FG33" i="25" s="1"/>
  <c r="AY33" i="25"/>
  <c r="GR33" i="25" s="1"/>
  <c r="GJ37" i="25"/>
  <c r="GI37" i="25"/>
  <c r="GS37" i="25"/>
  <c r="GH37" i="25"/>
  <c r="GR37" i="25"/>
  <c r="GO37" i="25"/>
  <c r="GR42" i="25"/>
  <c r="GQ42" i="25"/>
  <c r="FD46" i="25"/>
  <c r="FG46" i="25" s="1"/>
  <c r="M120" i="25"/>
  <c r="FD66" i="25"/>
  <c r="FG66" i="25" s="1"/>
  <c r="P66" i="25"/>
  <c r="GN67" i="25"/>
  <c r="GF67" i="25"/>
  <c r="GG70" i="25"/>
  <c r="GD70" i="25"/>
  <c r="GM70" i="25"/>
  <c r="GS70" i="25"/>
  <c r="GP70" i="25"/>
  <c r="GE74" i="25"/>
  <c r="GO74" i="25"/>
  <c r="GG93" i="25"/>
  <c r="GN93" i="25"/>
  <c r="FD48" i="25"/>
  <c r="FG48" i="25" s="1"/>
  <c r="FD87" i="25"/>
  <c r="FG87" i="25" s="1"/>
  <c r="P87" i="25"/>
  <c r="FD89" i="25"/>
  <c r="FG89" i="25" s="1"/>
  <c r="P89" i="25"/>
  <c r="GG23" i="25"/>
  <c r="GO29" i="25"/>
  <c r="GR34" i="25"/>
  <c r="GI34" i="25"/>
  <c r="GQ34" i="25"/>
  <c r="GG34" i="25"/>
  <c r="GP34" i="25"/>
  <c r="GF34" i="25"/>
  <c r="GO34" i="25"/>
  <c r="GE34" i="25"/>
  <c r="GK34" i="25"/>
  <c r="GB34" i="25"/>
  <c r="P76" i="25"/>
  <c r="W9" i="25"/>
  <c r="BX56" i="25"/>
  <c r="GJ14" i="25"/>
  <c r="GF15" i="25"/>
  <c r="FD21" i="25"/>
  <c r="FG21" i="25" s="1"/>
  <c r="GJ23" i="25"/>
  <c r="AV56" i="25"/>
  <c r="CA9" i="25"/>
  <c r="CA56" i="25" s="1"/>
  <c r="DG56" i="25"/>
  <c r="GM14" i="25"/>
  <c r="GI15" i="25"/>
  <c r="GS16" i="25"/>
  <c r="GJ16" i="25"/>
  <c r="GB16" i="25"/>
  <c r="GR16" i="25"/>
  <c r="GI16" i="25"/>
  <c r="GN16" i="25"/>
  <c r="GE16" i="25"/>
  <c r="GM16" i="25"/>
  <c r="GM21" i="25"/>
  <c r="GD21" i="25"/>
  <c r="GK21" i="25"/>
  <c r="GC21" i="25"/>
  <c r="GP21" i="25"/>
  <c r="GG21" i="25"/>
  <c r="GH21" i="25"/>
  <c r="GN22" i="25"/>
  <c r="GE22" i="25"/>
  <c r="GM22" i="25"/>
  <c r="GD22" i="25"/>
  <c r="GQ22" i="25"/>
  <c r="GH22" i="25"/>
  <c r="GK22" i="25"/>
  <c r="GK23" i="25"/>
  <c r="GJ28" i="25"/>
  <c r="GC31" i="25"/>
  <c r="GF32" i="25"/>
  <c r="GI33" i="25"/>
  <c r="GP35" i="25"/>
  <c r="GP38" i="25"/>
  <c r="GN38" i="25"/>
  <c r="GS38" i="25"/>
  <c r="GI38" i="25"/>
  <c r="GR39" i="25"/>
  <c r="GS43" i="25"/>
  <c r="GP43" i="25"/>
  <c r="GQ43" i="25"/>
  <c r="GK47" i="25"/>
  <c r="BX120" i="25"/>
  <c r="CA66" i="25"/>
  <c r="GN90" i="25"/>
  <c r="GH28" i="25"/>
  <c r="GQ28" i="25"/>
  <c r="GF29" i="25"/>
  <c r="GQ31" i="25"/>
  <c r="GH31" i="25"/>
  <c r="GB31" i="25"/>
  <c r="GK31" i="25"/>
  <c r="FD37" i="25"/>
  <c r="FG37" i="25" s="1"/>
  <c r="GS42" i="25"/>
  <c r="GS45" i="25"/>
  <c r="GQ47" i="25"/>
  <c r="FD108" i="25"/>
  <c r="FG108" i="25" s="1"/>
  <c r="AY108" i="25"/>
  <c r="GS108" i="25" s="1"/>
  <c r="GR29" i="25"/>
  <c r="GI29" i="25"/>
  <c r="GS29" i="25"/>
  <c r="FD39" i="25"/>
  <c r="FG39" i="25" s="1"/>
  <c r="AY39" i="25"/>
  <c r="GS39" i="25" s="1"/>
  <c r="AA120" i="25"/>
  <c r="AD66" i="25"/>
  <c r="GN68" i="25"/>
  <c r="GE68" i="25"/>
  <c r="GK68" i="25"/>
  <c r="GC68" i="25"/>
  <c r="GS68" i="25"/>
  <c r="GJ68" i="25"/>
  <c r="GB68" i="25"/>
  <c r="GQ68" i="25"/>
  <c r="GD68" i="25"/>
  <c r="GP68" i="25"/>
  <c r="GO68" i="25"/>
  <c r="GH68" i="25"/>
  <c r="FD68" i="25"/>
  <c r="FG68" i="25" s="1"/>
  <c r="GI68" i="25"/>
  <c r="GS77" i="25"/>
  <c r="GR77" i="25"/>
  <c r="FD81" i="25"/>
  <c r="FG81" i="25" s="1"/>
  <c r="P81" i="25"/>
  <c r="GP88" i="25"/>
  <c r="GK88" i="25"/>
  <c r="GI88" i="25"/>
  <c r="GJ88" i="25"/>
  <c r="GM28" i="25"/>
  <c r="GJ29" i="25"/>
  <c r="GE30" i="25"/>
  <c r="GQ40" i="25"/>
  <c r="FD41" i="25"/>
  <c r="FG41" i="25" s="1"/>
  <c r="GR67" i="25"/>
  <c r="GI67" i="25"/>
  <c r="GQ67" i="25"/>
  <c r="GH67" i="25"/>
  <c r="GM67" i="25"/>
  <c r="GB67" i="25"/>
  <c r="GK67" i="25"/>
  <c r="GJ67" i="25"/>
  <c r="GP67" i="25"/>
  <c r="GE67" i="25"/>
  <c r="GC67" i="25"/>
  <c r="GM68" i="25"/>
  <c r="FD72" i="25"/>
  <c r="FG72" i="25" s="1"/>
  <c r="P72" i="25"/>
  <c r="GJ84" i="25"/>
  <c r="GH84" i="25"/>
  <c r="GD84" i="25"/>
  <c r="GS84" i="25"/>
  <c r="GQ84" i="25"/>
  <c r="GN84" i="25"/>
  <c r="GN101" i="25"/>
  <c r="FD22" i="25"/>
  <c r="FG22" i="25" s="1"/>
  <c r="GD28" i="25"/>
  <c r="GB29" i="25"/>
  <c r="GB30" i="25"/>
  <c r="GD27" i="25"/>
  <c r="GE28" i="25"/>
  <c r="GC29" i="25"/>
  <c r="GK29" i="25"/>
  <c r="GF30" i="25"/>
  <c r="GG31" i="25"/>
  <c r="GR31" i="25"/>
  <c r="GN33" i="25"/>
  <c r="AY41" i="25"/>
  <c r="GP41" i="25" s="1"/>
  <c r="FG49" i="25"/>
  <c r="GJ54" i="25"/>
  <c r="GD67" i="25"/>
  <c r="GR68" i="25"/>
  <c r="GJ75" i="25"/>
  <c r="GG75" i="25"/>
  <c r="GC75" i="25"/>
  <c r="GQ75" i="25"/>
  <c r="GG84" i="25"/>
  <c r="GO99" i="25"/>
  <c r="GS48" i="25"/>
  <c r="GR48" i="25"/>
  <c r="CZ120" i="25"/>
  <c r="DC66" i="25"/>
  <c r="DC120" i="25" s="1"/>
  <c r="GP69" i="25"/>
  <c r="GG69" i="25"/>
  <c r="GO69" i="25"/>
  <c r="GF69" i="25"/>
  <c r="GM69" i="25"/>
  <c r="GD69" i="25"/>
  <c r="GK69" i="25"/>
  <c r="GC69" i="25"/>
  <c r="GK77" i="25"/>
  <c r="GC77" i="25"/>
  <c r="GQ77" i="25"/>
  <c r="GG77" i="25"/>
  <c r="GP77" i="25"/>
  <c r="GF77" i="25"/>
  <c r="GN77" i="25"/>
  <c r="GD77" i="25"/>
  <c r="GM77" i="25"/>
  <c r="GB77" i="25"/>
  <c r="FD77" i="25"/>
  <c r="FG77" i="25" s="1"/>
  <c r="GI77" i="25"/>
  <c r="GI78" i="25"/>
  <c r="GS80" i="25"/>
  <c r="GJ80" i="25"/>
  <c r="GB80" i="25"/>
  <c r="GO80" i="25"/>
  <c r="GE80" i="25"/>
  <c r="GM80" i="25"/>
  <c r="GC80" i="25"/>
  <c r="GI80" i="25"/>
  <c r="GH80" i="25"/>
  <c r="GR80" i="25"/>
  <c r="GF80" i="25"/>
  <c r="GQ80" i="25"/>
  <c r="GD80" i="25"/>
  <c r="GP80" i="25"/>
  <c r="FD91" i="25"/>
  <c r="FG91" i="25" s="1"/>
  <c r="P91" i="25"/>
  <c r="AD95" i="25"/>
  <c r="GR95" i="25" s="1"/>
  <c r="FD95" i="25"/>
  <c r="FG95" i="25" s="1"/>
  <c r="GO97" i="25"/>
  <c r="GS97" i="25"/>
  <c r="GQ97" i="25"/>
  <c r="GP97" i="25"/>
  <c r="GQ100" i="25"/>
  <c r="GP100" i="25"/>
  <c r="GR100" i="25"/>
  <c r="GN102" i="25"/>
  <c r="GS114" i="25"/>
  <c r="FG53" i="25"/>
  <c r="AV120" i="25"/>
  <c r="GO70" i="25"/>
  <c r="FD71" i="25"/>
  <c r="FG71" i="25" s="1"/>
  <c r="GP111" i="25"/>
  <c r="GR111" i="25"/>
  <c r="GQ111" i="25"/>
  <c r="AY66" i="25"/>
  <c r="DX66" i="25"/>
  <c r="DX120" i="25" s="1"/>
  <c r="FD70" i="25"/>
  <c r="FG70" i="25" s="1"/>
  <c r="P71" i="25"/>
  <c r="EB120" i="25"/>
  <c r="EE71" i="25"/>
  <c r="DN120" i="25"/>
  <c r="DQ74" i="25"/>
  <c r="GI74" i="25" s="1"/>
  <c r="GR75" i="25"/>
  <c r="BF78" i="25"/>
  <c r="FD78" i="25"/>
  <c r="FG78" i="25" s="1"/>
  <c r="FD79" i="25"/>
  <c r="FG79" i="25" s="1"/>
  <c r="GO82" i="25"/>
  <c r="GF82" i="25"/>
  <c r="GM82" i="25"/>
  <c r="GC82" i="25"/>
  <c r="GK82" i="25"/>
  <c r="GB82" i="25"/>
  <c r="GS82" i="25"/>
  <c r="GI82" i="25"/>
  <c r="GR82" i="25"/>
  <c r="GH82" i="25"/>
  <c r="GP82" i="25"/>
  <c r="GN82" i="25"/>
  <c r="GG82" i="25"/>
  <c r="GE82" i="25"/>
  <c r="GQ83" i="25"/>
  <c r="GH83" i="25"/>
  <c r="GK83" i="25"/>
  <c r="GB83" i="25"/>
  <c r="GJ83" i="25"/>
  <c r="GR83" i="25"/>
  <c r="GG83" i="25"/>
  <c r="GP83" i="25"/>
  <c r="GF83" i="25"/>
  <c r="GC83" i="25"/>
  <c r="GS83" i="25"/>
  <c r="GN83" i="25"/>
  <c r="GM83" i="25"/>
  <c r="GI83" i="25"/>
  <c r="FD86" i="25"/>
  <c r="FG86" i="25" s="1"/>
  <c r="P86" i="25"/>
  <c r="FD110" i="25"/>
  <c r="FG110" i="25" s="1"/>
  <c r="AY110" i="25"/>
  <c r="GP110" i="25" s="1"/>
  <c r="GO38" i="25"/>
  <c r="EE120" i="25"/>
  <c r="GJ69" i="25"/>
  <c r="GR70" i="25"/>
  <c r="GP73" i="25"/>
  <c r="GG73" i="25"/>
  <c r="GK73" i="25"/>
  <c r="GB73" i="25"/>
  <c r="GJ73" i="25"/>
  <c r="GR73" i="25"/>
  <c r="GH73" i="25"/>
  <c r="GQ73" i="25"/>
  <c r="GF73" i="25"/>
  <c r="GS73" i="25"/>
  <c r="FD75" i="25"/>
  <c r="FG75" i="25" s="1"/>
  <c r="P79" i="25"/>
  <c r="GG80" i="25"/>
  <c r="FD83" i="25"/>
  <c r="FG83" i="25" s="1"/>
  <c r="GO83" i="25"/>
  <c r="FD90" i="25"/>
  <c r="FG90" i="25" s="1"/>
  <c r="GO100" i="25"/>
  <c r="FD109" i="25"/>
  <c r="FG109" i="25" s="1"/>
  <c r="AY109" i="25"/>
  <c r="GP109" i="25" s="1"/>
  <c r="GE70" i="25"/>
  <c r="GN70" i="25"/>
  <c r="GG74" i="25"/>
  <c r="GQ74" i="25"/>
  <c r="GD75" i="25"/>
  <c r="GO75" i="25"/>
  <c r="GQ78" i="25"/>
  <c r="GH78" i="25"/>
  <c r="GO78" i="25"/>
  <c r="GF78" i="25"/>
  <c r="GK78" i="25"/>
  <c r="FD85" i="25"/>
  <c r="FG85" i="25" s="1"/>
  <c r="P85" i="25"/>
  <c r="GM88" i="25"/>
  <c r="GC88" i="25"/>
  <c r="GE88" i="25"/>
  <c r="GM92" i="25"/>
  <c r="GS100" i="25"/>
  <c r="FD107" i="25"/>
  <c r="FG107" i="25" s="1"/>
  <c r="AY107" i="25"/>
  <c r="GS107" i="25" s="1"/>
  <c r="GF70" i="25"/>
  <c r="GH74" i="25"/>
  <c r="GF75" i="25"/>
  <c r="GP75" i="25"/>
  <c r="GM78" i="25"/>
  <c r="GB95" i="25"/>
  <c r="FD106" i="25"/>
  <c r="FG106" i="25" s="1"/>
  <c r="AY106" i="25"/>
  <c r="GS106" i="25" s="1"/>
  <c r="GH70" i="25"/>
  <c r="GQ70" i="25"/>
  <c r="GH75" i="25"/>
  <c r="GD78" i="25"/>
  <c r="GP78" i="25"/>
  <c r="FD80" i="25"/>
  <c r="FG80" i="25" s="1"/>
  <c r="GM93" i="25"/>
  <c r="GD93" i="25"/>
  <c r="GK93" i="25"/>
  <c r="GC93" i="25"/>
  <c r="GS93" i="25"/>
  <c r="GJ93" i="25"/>
  <c r="GB93" i="25"/>
  <c r="GP93" i="25"/>
  <c r="GO93" i="25"/>
  <c r="GI93" i="25"/>
  <c r="GH93" i="25"/>
  <c r="GE93" i="25"/>
  <c r="GM94" i="25"/>
  <c r="GM97" i="25"/>
  <c r="GI70" i="25"/>
  <c r="GK74" i="25"/>
  <c r="GC74" i="25"/>
  <c r="GB74" i="25"/>
  <c r="GM74" i="25"/>
  <c r="GN75" i="25"/>
  <c r="GE75" i="25"/>
  <c r="GI75" i="25"/>
  <c r="GS75" i="25"/>
  <c r="GE78" i="25"/>
  <c r="GQ92" i="25"/>
  <c r="GH92" i="25"/>
  <c r="GP92" i="25"/>
  <c r="GG92" i="25"/>
  <c r="GI92" i="25"/>
  <c r="GS92" i="25"/>
  <c r="GF92" i="25"/>
  <c r="GO92" i="25"/>
  <c r="GD92" i="25"/>
  <c r="GN92" i="25"/>
  <c r="GC92" i="25"/>
  <c r="GB92" i="25"/>
  <c r="GF93" i="25"/>
  <c r="GS94" i="25"/>
  <c r="GD94" i="25"/>
  <c r="GR94" i="25"/>
  <c r="GK94" i="25"/>
  <c r="FD99" i="25"/>
  <c r="FG99" i="25" s="1"/>
  <c r="GB84" i="25"/>
  <c r="GK84" i="25"/>
  <c r="GP94" i="25"/>
  <c r="GN97" i="25"/>
  <c r="GN100" i="25"/>
  <c r="FD104" i="25"/>
  <c r="FG104" i="25" s="1"/>
  <c r="AY104" i="25"/>
  <c r="GS104" i="25" s="1"/>
  <c r="GR106" i="25"/>
  <c r="GQ106" i="25"/>
  <c r="GP106" i="25"/>
  <c r="GO106" i="25"/>
  <c r="GR107" i="25"/>
  <c r="GR108" i="25"/>
  <c r="GQ108" i="25"/>
  <c r="GO108" i="25"/>
  <c r="GS109" i="25"/>
  <c r="FG111" i="25"/>
  <c r="GR112" i="25"/>
  <c r="GQ112" i="25"/>
  <c r="GP112" i="25"/>
  <c r="GC84" i="25"/>
  <c r="GM84" i="25"/>
  <c r="FD88" i="25"/>
  <c r="FG88" i="25" s="1"/>
  <c r="GD88" i="25"/>
  <c r="GM96" i="25"/>
  <c r="GD96" i="25"/>
  <c r="CA101" i="25"/>
  <c r="GO101" i="25" s="1"/>
  <c r="GS102" i="25"/>
  <c r="FD105" i="25"/>
  <c r="FG105" i="25" s="1"/>
  <c r="AY105" i="25"/>
  <c r="GS105" i="25" s="1"/>
  <c r="GS112" i="25"/>
  <c r="GE84" i="25"/>
  <c r="GO88" i="25"/>
  <c r="GF88" i="25"/>
  <c r="GG88" i="25"/>
  <c r="GQ88" i="25"/>
  <c r="FD98" i="25"/>
  <c r="FG98" i="25" s="1"/>
  <c r="GR103" i="25"/>
  <c r="GQ103" i="25"/>
  <c r="GP103" i="25"/>
  <c r="GO103" i="25"/>
  <c r="GR84" i="25"/>
  <c r="GI84" i="25"/>
  <c r="GF84" i="25"/>
  <c r="GP84" i="25"/>
  <c r="GH88" i="25"/>
  <c r="GR88" i="25"/>
  <c r="FD93" i="25"/>
  <c r="FG93" i="25" s="1"/>
  <c r="GO98" i="25"/>
  <c r="GS101" i="25"/>
  <c r="FD113" i="25"/>
  <c r="FG113" i="25" s="1"/>
  <c r="AY113" i="25"/>
  <c r="GS113" i="25" s="1"/>
  <c r="GE94" i="25"/>
  <c r="GN94" i="25"/>
  <c r="GC97" i="25"/>
  <c r="GC98" i="25"/>
  <c r="GC99" i="25"/>
  <c r="GQ101" i="25"/>
  <c r="GP102" i="25"/>
  <c r="GF94" i="25"/>
  <c r="GO94" i="25"/>
  <c r="GQ102" i="25"/>
  <c r="GG94" i="25"/>
  <c r="GN98" i="25"/>
  <c r="GN99" i="25"/>
  <c r="GR102" i="25"/>
  <c r="GC95" i="25" l="1"/>
  <c r="GJ95" i="25"/>
  <c r="GP105" i="25"/>
  <c r="GF35" i="25"/>
  <c r="GB26" i="25"/>
  <c r="GS18" i="25"/>
  <c r="GN69" i="25"/>
  <c r="GB69" i="25"/>
  <c r="GR35" i="25"/>
  <c r="GP95" i="25"/>
  <c r="GS95" i="25"/>
  <c r="GM95" i="25"/>
  <c r="GE95" i="25"/>
  <c r="GR105" i="25"/>
  <c r="AD120" i="25"/>
  <c r="GQ26" i="25"/>
  <c r="GJ26" i="25"/>
  <c r="GO30" i="25"/>
  <c r="GG95" i="25"/>
  <c r="GO104" i="25"/>
  <c r="GS69" i="25"/>
  <c r="GF19" i="25"/>
  <c r="GS26" i="25"/>
  <c r="GP28" i="25"/>
  <c r="GP18" i="25"/>
  <c r="GR28" i="25"/>
  <c r="GN103" i="25"/>
  <c r="GF18" i="25"/>
  <c r="GK95" i="25"/>
  <c r="GH69" i="25"/>
  <c r="GQ104" i="25"/>
  <c r="GG19" i="25"/>
  <c r="DJ120" i="25"/>
  <c r="GE33" i="25"/>
  <c r="GS28" i="25"/>
  <c r="GO39" i="25"/>
  <c r="GM26" i="25"/>
  <c r="GC26" i="25"/>
  <c r="GN28" i="25"/>
  <c r="GI12" i="25"/>
  <c r="GM9" i="25"/>
  <c r="GO9" i="25"/>
  <c r="GO42" i="25"/>
  <c r="GE96" i="25"/>
  <c r="GN96" i="25"/>
  <c r="GC96" i="25"/>
  <c r="GP108" i="25"/>
  <c r="GN95" i="25"/>
  <c r="GQ95" i="25"/>
  <c r="GR74" i="25"/>
  <c r="GR104" i="25"/>
  <c r="GJ47" i="25"/>
  <c r="GI30" i="25"/>
  <c r="GS47" i="25"/>
  <c r="GQ41" i="25"/>
  <c r="GP19" i="25"/>
  <c r="GK33" i="25"/>
  <c r="GF26" i="25"/>
  <c r="GK26" i="25"/>
  <c r="GH26" i="25"/>
  <c r="GN9" i="25"/>
  <c r="GQ69" i="25"/>
  <c r="GO105" i="25"/>
  <c r="GO96" i="25"/>
  <c r="GI95" i="25"/>
  <c r="GJ30" i="25"/>
  <c r="GE26" i="25"/>
  <c r="GK19" i="25"/>
  <c r="GP26" i="25"/>
  <c r="GN26" i="25"/>
  <c r="GI69" i="25"/>
  <c r="GK28" i="25"/>
  <c r="GO26" i="25"/>
  <c r="GK12" i="25"/>
  <c r="GE9" i="25"/>
  <c r="P120" i="25"/>
  <c r="GQ66" i="25"/>
  <c r="GP66" i="25"/>
  <c r="GG66" i="25"/>
  <c r="GO66" i="25"/>
  <c r="GE66" i="25"/>
  <c r="GN66" i="25"/>
  <c r="GD66" i="25"/>
  <c r="GM66" i="25"/>
  <c r="GC66" i="25"/>
  <c r="GI66" i="25"/>
  <c r="GF66" i="25"/>
  <c r="GB66" i="25"/>
  <c r="GK66" i="25"/>
  <c r="GR66" i="25"/>
  <c r="GS66" i="25"/>
  <c r="GJ66" i="25"/>
  <c r="GH66" i="25"/>
  <c r="GP113" i="25"/>
  <c r="GK81" i="25"/>
  <c r="GC81" i="25"/>
  <c r="GO81" i="25"/>
  <c r="GE81" i="25"/>
  <c r="GN81" i="25"/>
  <c r="GD81" i="25"/>
  <c r="GJ81" i="25"/>
  <c r="GS81" i="25"/>
  <c r="GI81" i="25"/>
  <c r="GH81" i="25"/>
  <c r="GG81" i="25"/>
  <c r="GB81" i="25"/>
  <c r="GR81" i="25"/>
  <c r="GM81" i="25"/>
  <c r="GF81" i="25"/>
  <c r="GQ81" i="25"/>
  <c r="GP81" i="25"/>
  <c r="GN89" i="25"/>
  <c r="GE89" i="25"/>
  <c r="GJ89" i="25"/>
  <c r="GS89" i="25"/>
  <c r="GI89" i="25"/>
  <c r="GQ89" i="25"/>
  <c r="GG89" i="25"/>
  <c r="GP89" i="25"/>
  <c r="GF89" i="25"/>
  <c r="GR89" i="25"/>
  <c r="GO89" i="25"/>
  <c r="GK89" i="25"/>
  <c r="GH89" i="25"/>
  <c r="GM89" i="25"/>
  <c r="GD89" i="25"/>
  <c r="GC89" i="25"/>
  <c r="GB89" i="25"/>
  <c r="GR41" i="25"/>
  <c r="FG120" i="25"/>
  <c r="GG33" i="25"/>
  <c r="GN35" i="25"/>
  <c r="GJ35" i="25"/>
  <c r="GI35" i="25"/>
  <c r="GM35" i="25"/>
  <c r="GM18" i="25"/>
  <c r="GJ12" i="25"/>
  <c r="GE18" i="25"/>
  <c r="GH18" i="25"/>
  <c r="GF9" i="25"/>
  <c r="GQ32" i="25"/>
  <c r="GM32" i="25"/>
  <c r="GK32" i="25"/>
  <c r="GS41" i="25"/>
  <c r="GR101" i="25"/>
  <c r="GD95" i="25"/>
  <c r="GM86" i="25"/>
  <c r="GD86" i="25"/>
  <c r="GQ86" i="25"/>
  <c r="GG86" i="25"/>
  <c r="GP86" i="25"/>
  <c r="GF86" i="25"/>
  <c r="GN86" i="25"/>
  <c r="GC86" i="25"/>
  <c r="GK86" i="25"/>
  <c r="GB86" i="25"/>
  <c r="GH86" i="25"/>
  <c r="GE86" i="25"/>
  <c r="GS86" i="25"/>
  <c r="GR86" i="25"/>
  <c r="GO86" i="25"/>
  <c r="GJ86" i="25"/>
  <c r="GI86" i="25"/>
  <c r="GP104" i="25"/>
  <c r="GP30" i="25"/>
  <c r="GQ113" i="25"/>
  <c r="GS35" i="25"/>
  <c r="GO35" i="25"/>
  <c r="GR32" i="25"/>
  <c r="GP24" i="25"/>
  <c r="GG24" i="25"/>
  <c r="GO24" i="25"/>
  <c r="GF24" i="25"/>
  <c r="GS24" i="25"/>
  <c r="GJ24" i="25"/>
  <c r="GB24" i="25"/>
  <c r="GM24" i="25"/>
  <c r="GK24" i="25"/>
  <c r="GH24" i="25"/>
  <c r="GI24" i="25"/>
  <c r="GE24" i="25"/>
  <c r="GR24" i="25"/>
  <c r="GD24" i="25"/>
  <c r="GQ24" i="25"/>
  <c r="GC24" i="25"/>
  <c r="GN24" i="25"/>
  <c r="GI18" i="25"/>
  <c r="GQ18" i="25"/>
  <c r="GH19" i="25"/>
  <c r="GE19" i="25"/>
  <c r="GN19" i="25"/>
  <c r="GR19" i="25"/>
  <c r="GM19" i="25"/>
  <c r="GD19" i="25"/>
  <c r="GD9" i="25"/>
  <c r="GK9" i="25"/>
  <c r="GQ19" i="25"/>
  <c r="GR85" i="25"/>
  <c r="GI85" i="25"/>
  <c r="GS85" i="25"/>
  <c r="GH85" i="25"/>
  <c r="GQ85" i="25"/>
  <c r="GG85" i="25"/>
  <c r="GO85" i="25"/>
  <c r="GE85" i="25"/>
  <c r="GN85" i="25"/>
  <c r="GD85" i="25"/>
  <c r="GC85" i="25"/>
  <c r="GB85" i="25"/>
  <c r="GP85" i="25"/>
  <c r="GM85" i="25"/>
  <c r="GK85" i="25"/>
  <c r="GJ85" i="25"/>
  <c r="GF85" i="25"/>
  <c r="GQ20" i="25"/>
  <c r="GH20" i="25"/>
  <c r="GP20" i="25"/>
  <c r="GG20" i="25"/>
  <c r="GK20" i="25"/>
  <c r="GC20" i="25"/>
  <c r="GI20" i="25"/>
  <c r="GF20" i="25"/>
  <c r="GD20" i="25"/>
  <c r="GS20" i="25"/>
  <c r="GE20" i="25"/>
  <c r="GR20" i="25"/>
  <c r="GN20" i="25"/>
  <c r="GM20" i="25"/>
  <c r="GO20" i="25"/>
  <c r="GB20" i="25"/>
  <c r="GJ20" i="25"/>
  <c r="GS33" i="25"/>
  <c r="GF33" i="25"/>
  <c r="GO33" i="25"/>
  <c r="GJ33" i="25"/>
  <c r="DQ56" i="25"/>
  <c r="FG57" i="25" s="1"/>
  <c r="GO107" i="25"/>
  <c r="GD33" i="25"/>
  <c r="GP39" i="25"/>
  <c r="GJ39" i="25"/>
  <c r="GN39" i="25"/>
  <c r="CA120" i="25"/>
  <c r="GG35" i="25"/>
  <c r="GS74" i="25"/>
  <c r="GJ32" i="25"/>
  <c r="GN30" i="25"/>
  <c r="GD30" i="25"/>
  <c r="GK30" i="25"/>
  <c r="GH30" i="25"/>
  <c r="GG30" i="25"/>
  <c r="GR30" i="25"/>
  <c r="GQ30" i="25"/>
  <c r="GM30" i="25"/>
  <c r="GI39" i="25"/>
  <c r="GR38" i="25"/>
  <c r="GQ38" i="25"/>
  <c r="GN18" i="25"/>
  <c r="GI9" i="25"/>
  <c r="GP9" i="25"/>
  <c r="GR110" i="25"/>
  <c r="GQ110" i="25"/>
  <c r="GR113" i="25"/>
  <c r="GP76" i="25"/>
  <c r="GG76" i="25"/>
  <c r="GQ76" i="25"/>
  <c r="GF76" i="25"/>
  <c r="GO76" i="25"/>
  <c r="GE76" i="25"/>
  <c r="GM76" i="25"/>
  <c r="GC76" i="25"/>
  <c r="GK76" i="25"/>
  <c r="GB76" i="25"/>
  <c r="GN76" i="25"/>
  <c r="GJ76" i="25"/>
  <c r="GI76" i="25"/>
  <c r="GS76" i="25"/>
  <c r="GR76" i="25"/>
  <c r="GH76" i="25"/>
  <c r="GD76" i="25"/>
  <c r="GM87" i="25"/>
  <c r="GD87" i="25"/>
  <c r="GK87" i="25"/>
  <c r="GB87" i="25"/>
  <c r="GJ87" i="25"/>
  <c r="GR87" i="25"/>
  <c r="GH87" i="25"/>
  <c r="GQ87" i="25"/>
  <c r="GG87" i="25"/>
  <c r="GP87" i="25"/>
  <c r="GO87" i="25"/>
  <c r="GI87" i="25"/>
  <c r="GF87" i="25"/>
  <c r="GS87" i="25"/>
  <c r="GN87" i="25"/>
  <c r="GE87" i="25"/>
  <c r="GC87" i="25"/>
  <c r="GQ44" i="25"/>
  <c r="GS44" i="25"/>
  <c r="GR44" i="25"/>
  <c r="GP44" i="25"/>
  <c r="GO44" i="25"/>
  <c r="GJ74" i="25"/>
  <c r="GO95" i="25"/>
  <c r="GF95" i="25"/>
  <c r="GN72" i="25"/>
  <c r="GO72" i="25"/>
  <c r="GE72" i="25"/>
  <c r="GM72" i="25"/>
  <c r="GD72" i="25"/>
  <c r="GJ72" i="25"/>
  <c r="GB72" i="25"/>
  <c r="GS72" i="25"/>
  <c r="GI72" i="25"/>
  <c r="GF72" i="25"/>
  <c r="GC72" i="25"/>
  <c r="GR72" i="25"/>
  <c r="GK72" i="25"/>
  <c r="GG72" i="25"/>
  <c r="GQ72" i="25"/>
  <c r="GP72" i="25"/>
  <c r="GH72" i="25"/>
  <c r="GQ35" i="25"/>
  <c r="GO41" i="25"/>
  <c r="GE32" i="25"/>
  <c r="GG32" i="25"/>
  <c r="GQ39" i="25"/>
  <c r="GS12" i="25"/>
  <c r="GK18" i="25"/>
  <c r="GH9" i="25"/>
  <c r="GS9" i="25"/>
  <c r="GG9" i="25"/>
  <c r="GR9" i="25"/>
  <c r="GN71" i="25"/>
  <c r="GE71" i="25"/>
  <c r="GM71" i="25"/>
  <c r="GD71" i="25"/>
  <c r="GS71" i="25"/>
  <c r="GJ71" i="25"/>
  <c r="GB71" i="25"/>
  <c r="GR71" i="25"/>
  <c r="GI71" i="25"/>
  <c r="GK71" i="25"/>
  <c r="GH71" i="25"/>
  <c r="GG71" i="25"/>
  <c r="GQ71" i="25"/>
  <c r="GP71" i="25"/>
  <c r="GC71" i="25"/>
  <c r="GO71" i="25"/>
  <c r="GF71" i="25"/>
  <c r="GR13" i="25"/>
  <c r="GI13" i="25"/>
  <c r="GQ13" i="25"/>
  <c r="GH13" i="25"/>
  <c r="GM13" i="25"/>
  <c r="GD13" i="25"/>
  <c r="GP13" i="25"/>
  <c r="GC13" i="25"/>
  <c r="GO13" i="25"/>
  <c r="GB13" i="25"/>
  <c r="GN13" i="25"/>
  <c r="GK13" i="25"/>
  <c r="GG13" i="25"/>
  <c r="GF13" i="25"/>
  <c r="GS13" i="25"/>
  <c r="GJ13" i="25"/>
  <c r="GE13" i="25"/>
  <c r="GO17" i="25"/>
  <c r="GF17" i="25"/>
  <c r="GE17" i="25"/>
  <c r="GN17" i="25"/>
  <c r="GR17" i="25"/>
  <c r="GI17" i="25"/>
  <c r="GG17" i="25"/>
  <c r="GS17" i="25"/>
  <c r="GD17" i="25"/>
  <c r="GP17" i="25"/>
  <c r="GQ17" i="25"/>
  <c r="GC17" i="25"/>
  <c r="GB17" i="25"/>
  <c r="GK17" i="25"/>
  <c r="GJ17" i="25"/>
  <c r="GH17" i="25"/>
  <c r="GM17" i="25"/>
  <c r="GM33" i="25"/>
  <c r="GD18" i="25"/>
  <c r="GJ18" i="25"/>
  <c r="GS110" i="25"/>
  <c r="GQ109" i="25"/>
  <c r="GP107" i="25"/>
  <c r="GH33" i="25"/>
  <c r="DQ120" i="25"/>
  <c r="GR109" i="25"/>
  <c r="GQ107" i="25"/>
  <c r="GH95" i="25"/>
  <c r="GK79" i="25"/>
  <c r="GN79" i="25"/>
  <c r="GD79" i="25"/>
  <c r="GJ79" i="25"/>
  <c r="GB79" i="25"/>
  <c r="GO79" i="25"/>
  <c r="GM79" i="25"/>
  <c r="GH79" i="25"/>
  <c r="GS79" i="25"/>
  <c r="GG79" i="25"/>
  <c r="GQ79" i="25"/>
  <c r="GP79" i="25"/>
  <c r="GI79" i="25"/>
  <c r="GC79" i="25"/>
  <c r="GR79" i="25"/>
  <c r="GE79" i="25"/>
  <c r="GF79" i="25"/>
  <c r="GK38" i="25"/>
  <c r="GQ105" i="25"/>
  <c r="GN91" i="25"/>
  <c r="GE91" i="25"/>
  <c r="GM91" i="25"/>
  <c r="GS91" i="25"/>
  <c r="GH91" i="25"/>
  <c r="GR91" i="25"/>
  <c r="GG91" i="25"/>
  <c r="GP91" i="25"/>
  <c r="GD91" i="25"/>
  <c r="GO91" i="25"/>
  <c r="GC91" i="25"/>
  <c r="GQ91" i="25"/>
  <c r="GJ91" i="25"/>
  <c r="GI91" i="25"/>
  <c r="GB91" i="25"/>
  <c r="GK91" i="25"/>
  <c r="GF91" i="25"/>
  <c r="GQ33" i="25"/>
  <c r="GP101" i="25"/>
  <c r="GJ38" i="25"/>
  <c r="GH35" i="25"/>
  <c r="GD32" i="25"/>
  <c r="GP32" i="25"/>
  <c r="GR96" i="25"/>
  <c r="GF96" i="25"/>
  <c r="GQ96" i="25"/>
  <c r="GJ96" i="25"/>
  <c r="GP96" i="25"/>
  <c r="GI96" i="25"/>
  <c r="GS96" i="25"/>
  <c r="GH96" i="25"/>
  <c r="GG96" i="25"/>
  <c r="GK39" i="25"/>
  <c r="GS11" i="25"/>
  <c r="GJ11" i="25"/>
  <c r="GB11" i="25"/>
  <c r="GP11" i="25"/>
  <c r="GF11" i="25"/>
  <c r="GE11" i="25"/>
  <c r="GN11" i="25"/>
  <c r="GO11" i="25"/>
  <c r="GD11" i="25"/>
  <c r="GM11" i="25"/>
  <c r="GC11" i="25"/>
  <c r="GI11" i="25"/>
  <c r="GR11" i="25"/>
  <c r="GH11" i="25"/>
  <c r="GQ11" i="25"/>
  <c r="GK11" i="25"/>
  <c r="GG11" i="25"/>
  <c r="GO18" i="25"/>
  <c r="GG18" i="25"/>
  <c r="GJ9" i="25"/>
  <c r="GQ9" i="25"/>
  <c r="GK27" i="25"/>
  <c r="GC27" i="25"/>
  <c r="GS27" i="25"/>
  <c r="GJ27" i="25"/>
  <c r="GP27" i="25"/>
  <c r="GG27" i="25"/>
  <c r="GQ27" i="25"/>
  <c r="GI27" i="25"/>
  <c r="GH27" i="25"/>
  <c r="GO27" i="25"/>
  <c r="GN27" i="25"/>
  <c r="GF27" i="25"/>
  <c r="GE27" i="25"/>
  <c r="GR27" i="25"/>
  <c r="FG56" i="25"/>
  <c r="FG121" i="25" l="1"/>
  <c r="EV123" i="22" l="1"/>
  <c r="DT123" i="22"/>
  <c r="DM123" i="22"/>
  <c r="DF123" i="22"/>
  <c r="CY123" i="22"/>
  <c r="CR123" i="22"/>
  <c r="BP123" i="22"/>
  <c r="BB123" i="22"/>
  <c r="AN123" i="22"/>
  <c r="S123" i="22"/>
  <c r="E123" i="22"/>
  <c r="FB56" i="22" l="1"/>
  <c r="FD67" i="22"/>
  <c r="FD68" i="22"/>
  <c r="FD69" i="22"/>
  <c r="FD70" i="22"/>
  <c r="FD71" i="22"/>
  <c r="FD72" i="22"/>
  <c r="FD73" i="22"/>
  <c r="FD74" i="22"/>
  <c r="FD75" i="22"/>
  <c r="FD76" i="22"/>
  <c r="FD77" i="22"/>
  <c r="FD78" i="22"/>
  <c r="FD79" i="22"/>
  <c r="FD80" i="22"/>
  <c r="FD81" i="22"/>
  <c r="FD82" i="22"/>
  <c r="FD83" i="22"/>
  <c r="FD84" i="22"/>
  <c r="FD85" i="22"/>
  <c r="FD86" i="22"/>
  <c r="FD87" i="22"/>
  <c r="FD88" i="22"/>
  <c r="FD89" i="22"/>
  <c r="FD90" i="22"/>
  <c r="FD91" i="22"/>
  <c r="FD92" i="22"/>
  <c r="FD93" i="22"/>
  <c r="FD94" i="22"/>
  <c r="FD95" i="22"/>
  <c r="FD96" i="22"/>
  <c r="FD97" i="22"/>
  <c r="FD98" i="22"/>
  <c r="FD99" i="22"/>
  <c r="FD100" i="22"/>
  <c r="FD101" i="22"/>
  <c r="FD102" i="22"/>
  <c r="FD103" i="22"/>
  <c r="FD104" i="22"/>
  <c r="FD105" i="22"/>
  <c r="FD106" i="22"/>
  <c r="FD107" i="22"/>
  <c r="FD108" i="22"/>
  <c r="FD109" i="22"/>
  <c r="FD110" i="22"/>
  <c r="FD111" i="22"/>
  <c r="FD112" i="22"/>
  <c r="FD113" i="22"/>
  <c r="FD114" i="22"/>
  <c r="FD66" i="22"/>
  <c r="FD10" i="22"/>
  <c r="FD11" i="22"/>
  <c r="FD12" i="22"/>
  <c r="FD13" i="22"/>
  <c r="FD14" i="22"/>
  <c r="FD15" i="22"/>
  <c r="FD16" i="22"/>
  <c r="FD17" i="22"/>
  <c r="FD18" i="22"/>
  <c r="FD19" i="22"/>
  <c r="FD20" i="22"/>
  <c r="FD21" i="22"/>
  <c r="FD22" i="22"/>
  <c r="FD23" i="22"/>
  <c r="FD24" i="22"/>
  <c r="FD25" i="22"/>
  <c r="FD26" i="22"/>
  <c r="FD27" i="22"/>
  <c r="FD28" i="22"/>
  <c r="FD29" i="22"/>
  <c r="FD30" i="22"/>
  <c r="FD31" i="22"/>
  <c r="FD32" i="22"/>
  <c r="FD33" i="22"/>
  <c r="FD34" i="22"/>
  <c r="FD35" i="22"/>
  <c r="FD36" i="22"/>
  <c r="FD37" i="22"/>
  <c r="FD38" i="22"/>
  <c r="FD39" i="22"/>
  <c r="FD40" i="22"/>
  <c r="FD41" i="22"/>
  <c r="FD42" i="22"/>
  <c r="FD43" i="22"/>
  <c r="FD44" i="22"/>
  <c r="FD45" i="22"/>
  <c r="FD46" i="22"/>
  <c r="FD47" i="22"/>
  <c r="FD48" i="22"/>
  <c r="FD49" i="22"/>
  <c r="FD50" i="22"/>
  <c r="FD51" i="22"/>
  <c r="FD52" i="22"/>
  <c r="EW52" i="22" s="1"/>
  <c r="FD53" i="22"/>
  <c r="EW53" i="22" s="1"/>
  <c r="FD9" i="22"/>
  <c r="EW50" i="22"/>
  <c r="EY50" i="22"/>
  <c r="EZ50" i="22"/>
  <c r="EW51" i="22"/>
  <c r="EY51" i="22"/>
  <c r="EZ51" i="22"/>
  <c r="EX52" i="22"/>
  <c r="EY52" i="22"/>
  <c r="EZ52" i="22"/>
  <c r="FA52" i="22"/>
  <c r="EX53" i="22"/>
  <c r="EY53" i="22"/>
  <c r="EZ53" i="22"/>
  <c r="DV95" i="22"/>
  <c r="DV53" i="22"/>
  <c r="DY53" i="22" s="1"/>
  <c r="FB53" i="22"/>
  <c r="DV52" i="22"/>
  <c r="DY52" i="22" s="1"/>
  <c r="FB52" i="22"/>
  <c r="FB51" i="22"/>
  <c r="DV50" i="22"/>
  <c r="DY50" i="22" s="1"/>
  <c r="FB50" i="22"/>
  <c r="FA53" i="22" l="1"/>
  <c r="EX50" i="22"/>
  <c r="FA50" i="22" s="1"/>
  <c r="FB120" i="22"/>
  <c r="DX120" i="22"/>
  <c r="DU120" i="22"/>
  <c r="DQ120" i="22"/>
  <c r="DN120" i="22"/>
  <c r="DJ120" i="22"/>
  <c r="DG120" i="22"/>
  <c r="DC120" i="22"/>
  <c r="CZ120" i="22"/>
  <c r="CV120" i="22"/>
  <c r="CS120" i="22"/>
  <c r="BT120" i="22"/>
  <c r="BQ120" i="22"/>
  <c r="BF120" i="22"/>
  <c r="BC120" i="22"/>
  <c r="AR120" i="22"/>
  <c r="AO120" i="22"/>
  <c r="W120" i="22"/>
  <c r="T120" i="22"/>
  <c r="I120" i="22"/>
  <c r="F120" i="22"/>
  <c r="ET119" i="22"/>
  <c r="EM119" i="22"/>
  <c r="EF119" i="22"/>
  <c r="CP119" i="22"/>
  <c r="CI119" i="22"/>
  <c r="CF119" i="22"/>
  <c r="CB119" i="22"/>
  <c r="BN119" i="22"/>
  <c r="AZ119" i="22"/>
  <c r="Q119" i="22"/>
  <c r="GE118" i="22"/>
  <c r="FB114" i="22"/>
  <c r="EZ114" i="22"/>
  <c r="EY114" i="22"/>
  <c r="EX114" i="22"/>
  <c r="FA114" i="22" s="1"/>
  <c r="EW114" i="22"/>
  <c r="DY114" i="22"/>
  <c r="DR114" i="22"/>
  <c r="DH114" i="22"/>
  <c r="DK114" i="22" s="1"/>
  <c r="GM114" i="22" s="1"/>
  <c r="DA114" i="22"/>
  <c r="DD114" i="22" s="1"/>
  <c r="EW113" i="22"/>
  <c r="FB113" i="22"/>
  <c r="EZ113" i="22"/>
  <c r="EY113" i="22"/>
  <c r="DY113" i="22"/>
  <c r="DR113" i="22"/>
  <c r="DH113" i="22"/>
  <c r="DK113" i="22" s="1"/>
  <c r="DD113" i="22"/>
  <c r="CT113" i="22"/>
  <c r="FB112" i="22"/>
  <c r="EZ112" i="22"/>
  <c r="EY112" i="22"/>
  <c r="EW112" i="22"/>
  <c r="DY112" i="22"/>
  <c r="DR112" i="22"/>
  <c r="DO112" i="22"/>
  <c r="DH112" i="22"/>
  <c r="DK112" i="22" s="1"/>
  <c r="DD112" i="22"/>
  <c r="CT112" i="22"/>
  <c r="EW111" i="22"/>
  <c r="FB111" i="22"/>
  <c r="EZ111" i="22"/>
  <c r="EY111" i="22"/>
  <c r="DY111" i="22"/>
  <c r="DR111" i="22"/>
  <c r="DH111" i="22"/>
  <c r="DD111" i="22"/>
  <c r="CT111" i="22"/>
  <c r="CW111" i="22" s="1"/>
  <c r="EW110" i="22"/>
  <c r="FB110" i="22"/>
  <c r="EZ110" i="22"/>
  <c r="EY110" i="22"/>
  <c r="DY110" i="22"/>
  <c r="DR110" i="22"/>
  <c r="DK110" i="22"/>
  <c r="DD110" i="22"/>
  <c r="CT110" i="22"/>
  <c r="EX110" i="22" s="1"/>
  <c r="EW109" i="22"/>
  <c r="FB109" i="22"/>
  <c r="EZ109" i="22"/>
  <c r="EY109" i="22"/>
  <c r="DR109" i="22"/>
  <c r="DK109" i="22"/>
  <c r="DD109" i="22"/>
  <c r="CT109" i="22"/>
  <c r="CW109" i="22" s="1"/>
  <c r="GK109" i="22" s="1"/>
  <c r="FB108" i="22"/>
  <c r="EZ108" i="22"/>
  <c r="EY108" i="22"/>
  <c r="EW108" i="22"/>
  <c r="DY108" i="22"/>
  <c r="DO108" i="22"/>
  <c r="DK108" i="22"/>
  <c r="DD108" i="22"/>
  <c r="CW108" i="22"/>
  <c r="BR108" i="22"/>
  <c r="BU108" i="22" s="1"/>
  <c r="BG108" i="22"/>
  <c r="AS108" i="22"/>
  <c r="X108" i="22"/>
  <c r="J108" i="22"/>
  <c r="EW107" i="22"/>
  <c r="FB107" i="22"/>
  <c r="EZ107" i="22"/>
  <c r="EY107" i="22"/>
  <c r="DY107" i="22"/>
  <c r="DR107" i="22"/>
  <c r="DK107" i="22"/>
  <c r="DD107" i="22"/>
  <c r="CW107" i="22"/>
  <c r="BR107" i="22"/>
  <c r="BG107" i="22"/>
  <c r="AS107" i="22"/>
  <c r="X107" i="22"/>
  <c r="J107" i="22"/>
  <c r="EW106" i="22"/>
  <c r="FB106" i="22"/>
  <c r="EZ106" i="22"/>
  <c r="EY106" i="22"/>
  <c r="DY106" i="22"/>
  <c r="DR106" i="22"/>
  <c r="DK106" i="22"/>
  <c r="DH106" i="22"/>
  <c r="DD106" i="22"/>
  <c r="CW106" i="22"/>
  <c r="BR106" i="22"/>
  <c r="BU106" i="22" s="1"/>
  <c r="BG106" i="22"/>
  <c r="AS106" i="22"/>
  <c r="X106" i="22"/>
  <c r="J106" i="22"/>
  <c r="EW105" i="22"/>
  <c r="FB105" i="22"/>
  <c r="EZ105" i="22"/>
  <c r="EY105" i="22"/>
  <c r="DY105" i="22"/>
  <c r="DR105" i="22"/>
  <c r="DK105" i="22"/>
  <c r="DD105" i="22"/>
  <c r="CT105" i="22"/>
  <c r="CW105" i="22" s="1"/>
  <c r="BR105" i="22"/>
  <c r="BG105" i="22"/>
  <c r="AS105" i="22"/>
  <c r="X105" i="22"/>
  <c r="J105" i="22"/>
  <c r="EW104" i="22"/>
  <c r="FB104" i="22"/>
  <c r="EZ104" i="22"/>
  <c r="EY104" i="22"/>
  <c r="DY104" i="22"/>
  <c r="DR104" i="22"/>
  <c r="DK104" i="22"/>
  <c r="DD104" i="22"/>
  <c r="CW104" i="22"/>
  <c r="BR104" i="22"/>
  <c r="BG104" i="22"/>
  <c r="AS104" i="22"/>
  <c r="X104" i="22"/>
  <c r="J104" i="22"/>
  <c r="FB103" i="22"/>
  <c r="EZ103" i="22"/>
  <c r="EY103" i="22"/>
  <c r="EW103" i="22"/>
  <c r="DY103" i="22"/>
  <c r="DR103" i="22"/>
  <c r="DK103" i="22"/>
  <c r="DD103" i="22"/>
  <c r="CW103" i="22"/>
  <c r="BU103" i="22"/>
  <c r="BG103" i="22"/>
  <c r="BD103" i="22"/>
  <c r="AS103" i="22"/>
  <c r="X103" i="22"/>
  <c r="J103" i="22"/>
  <c r="EW102" i="22"/>
  <c r="FB102" i="22"/>
  <c r="EZ102" i="22"/>
  <c r="EY102" i="22"/>
  <c r="DY102" i="22"/>
  <c r="DR102" i="22"/>
  <c r="DK102" i="22"/>
  <c r="DD102" i="22"/>
  <c r="CT102" i="22"/>
  <c r="CW102" i="22" s="1"/>
  <c r="BU102" i="22"/>
  <c r="BD102" i="22"/>
  <c r="BG102" i="22" s="1"/>
  <c r="AS102" i="22"/>
  <c r="X102" i="22"/>
  <c r="J102" i="22"/>
  <c r="FB101" i="22"/>
  <c r="EZ101" i="22"/>
  <c r="EY101" i="22"/>
  <c r="EW101" i="22"/>
  <c r="DY101" i="22"/>
  <c r="DR101" i="22"/>
  <c r="DK101" i="22"/>
  <c r="DD101" i="22"/>
  <c r="CW101" i="22"/>
  <c r="BU101" i="22"/>
  <c r="BD101" i="22"/>
  <c r="EX101" i="22" s="1"/>
  <c r="AS101" i="22"/>
  <c r="X101" i="22"/>
  <c r="J101" i="22"/>
  <c r="FB100" i="22"/>
  <c r="EZ100" i="22"/>
  <c r="EY100" i="22"/>
  <c r="EW100" i="22"/>
  <c r="EX100" i="22"/>
  <c r="DR100" i="22"/>
  <c r="DK100" i="22"/>
  <c r="DD100" i="22"/>
  <c r="CW100" i="22"/>
  <c r="BU100" i="22"/>
  <c r="BD100" i="22"/>
  <c r="BG100" i="22" s="1"/>
  <c r="AS100" i="22"/>
  <c r="X100" i="22"/>
  <c r="J100" i="22"/>
  <c r="EW99" i="22"/>
  <c r="FB99" i="22"/>
  <c r="EZ99" i="22"/>
  <c r="EY99" i="22"/>
  <c r="DV99" i="22"/>
  <c r="DY99" i="22" s="1"/>
  <c r="DR99" i="22"/>
  <c r="DK99" i="22"/>
  <c r="DD99" i="22"/>
  <c r="CW99" i="22"/>
  <c r="CP99" i="22"/>
  <c r="CF99" i="22"/>
  <c r="CI99" i="22" s="1"/>
  <c r="CB99" i="22"/>
  <c r="BU99" i="22"/>
  <c r="BN99" i="22"/>
  <c r="BG99" i="22"/>
  <c r="AS99" i="22"/>
  <c r="AP99" i="22"/>
  <c r="U99" i="22"/>
  <c r="J99" i="22"/>
  <c r="FB98" i="22"/>
  <c r="EZ98" i="22"/>
  <c r="EY98" i="22"/>
  <c r="EW98" i="22"/>
  <c r="DY98" i="22"/>
  <c r="DR98" i="22"/>
  <c r="DK98" i="22"/>
  <c r="DD98" i="22"/>
  <c r="CW98" i="22"/>
  <c r="CP98" i="22"/>
  <c r="CF98" i="22"/>
  <c r="CI98" i="22" s="1"/>
  <c r="CB98" i="22"/>
  <c r="BU98" i="22"/>
  <c r="BN98" i="22"/>
  <c r="BG98" i="22"/>
  <c r="AP98" i="22"/>
  <c r="AS98" i="22" s="1"/>
  <c r="U98" i="22"/>
  <c r="J98" i="22"/>
  <c r="EW97" i="22"/>
  <c r="FB97" i="22"/>
  <c r="EZ97" i="22"/>
  <c r="EY97" i="22"/>
  <c r="DV97" i="22"/>
  <c r="DY97" i="22" s="1"/>
  <c r="DO97" i="22"/>
  <c r="DR97" i="22" s="1"/>
  <c r="DH97" i="22"/>
  <c r="DK97" i="22" s="1"/>
  <c r="DD97" i="22"/>
  <c r="DA97" i="22"/>
  <c r="CW97" i="22"/>
  <c r="CP97" i="22"/>
  <c r="CF97" i="22"/>
  <c r="CI97" i="22" s="1"/>
  <c r="CB97" i="22"/>
  <c r="BR97" i="22"/>
  <c r="BU97" i="22" s="1"/>
  <c r="BN97" i="22"/>
  <c r="BG97" i="22"/>
  <c r="AS97" i="22"/>
  <c r="AP97" i="22"/>
  <c r="U97" i="22"/>
  <c r="X97" i="22" s="1"/>
  <c r="J97" i="22"/>
  <c r="EW96" i="22"/>
  <c r="FB96" i="22"/>
  <c r="EZ96" i="22"/>
  <c r="EY96" i="22"/>
  <c r="ET96" i="22"/>
  <c r="EM96" i="22"/>
  <c r="EF96" i="22"/>
  <c r="DY96" i="22"/>
  <c r="DR96" i="22"/>
  <c r="DK96" i="22"/>
  <c r="DD96" i="22"/>
  <c r="CW96" i="22"/>
  <c r="CP96" i="22"/>
  <c r="CI96" i="22"/>
  <c r="CF96" i="22"/>
  <c r="CB96" i="22"/>
  <c r="BU96" i="22"/>
  <c r="BN96" i="22"/>
  <c r="BG96" i="22"/>
  <c r="AZ96" i="22"/>
  <c r="AS96" i="22"/>
  <c r="X96" i="22"/>
  <c r="G96" i="22"/>
  <c r="EX96" i="22" s="1"/>
  <c r="FB95" i="22"/>
  <c r="EZ95" i="22"/>
  <c r="EY95" i="22"/>
  <c r="EW95" i="22"/>
  <c r="ET95" i="22"/>
  <c r="EM95" i="22"/>
  <c r="EF95" i="22"/>
  <c r="DY95" i="22"/>
  <c r="DR95" i="22"/>
  <c r="DK95" i="22"/>
  <c r="DH95" i="22"/>
  <c r="DD95" i="22"/>
  <c r="CT95" i="22"/>
  <c r="CW95" i="22" s="1"/>
  <c r="CP95" i="22"/>
  <c r="CF95" i="22"/>
  <c r="CI95" i="22" s="1"/>
  <c r="CB95" i="22"/>
  <c r="BU95" i="22"/>
  <c r="BR95" i="22"/>
  <c r="BN95" i="22"/>
  <c r="BG95" i="22"/>
  <c r="AZ95" i="22"/>
  <c r="AP95" i="22"/>
  <c r="U95" i="22"/>
  <c r="X95" i="22" s="1"/>
  <c r="J95" i="22"/>
  <c r="G95" i="22"/>
  <c r="EW94" i="22"/>
  <c r="FB94" i="22"/>
  <c r="EZ94" i="22"/>
  <c r="EY94" i="22"/>
  <c r="ET94" i="22"/>
  <c r="EM94" i="22"/>
  <c r="EF94" i="22"/>
  <c r="DV94" i="22"/>
  <c r="DY94" i="22" s="1"/>
  <c r="DO94" i="22"/>
  <c r="DR94" i="22" s="1"/>
  <c r="DH94" i="22"/>
  <c r="DK94" i="22" s="1"/>
  <c r="DD94" i="22"/>
  <c r="DA94" i="22"/>
  <c r="CW94" i="22"/>
  <c r="CT94" i="22"/>
  <c r="CP94" i="22"/>
  <c r="CF94" i="22"/>
  <c r="CI94" i="22" s="1"/>
  <c r="CB94" i="22"/>
  <c r="BU94" i="22"/>
  <c r="BR94" i="22"/>
  <c r="BN94" i="22"/>
  <c r="BG94" i="22"/>
  <c r="BD94" i="22"/>
  <c r="AZ94" i="22"/>
  <c r="AP94" i="22"/>
  <c r="AS94" i="22" s="1"/>
  <c r="U94" i="22"/>
  <c r="X94" i="22" s="1"/>
  <c r="G94" i="22"/>
  <c r="FB93" i="22"/>
  <c r="EZ93" i="22"/>
  <c r="EY93" i="22"/>
  <c r="EW93" i="22"/>
  <c r="ET93" i="22"/>
  <c r="EM93" i="22"/>
  <c r="EF93" i="22"/>
  <c r="DV93" i="22"/>
  <c r="DY93" i="22" s="1"/>
  <c r="DR93" i="22"/>
  <c r="DK93" i="22"/>
  <c r="DH93" i="22"/>
  <c r="DD93" i="22"/>
  <c r="CW93" i="22"/>
  <c r="CP93" i="22"/>
  <c r="CF93" i="22"/>
  <c r="CI93" i="22" s="1"/>
  <c r="CB93" i="22"/>
  <c r="BR93" i="22"/>
  <c r="BU93" i="22" s="1"/>
  <c r="BN93" i="22"/>
  <c r="BG93" i="22"/>
  <c r="BD93" i="22"/>
  <c r="AZ93" i="22"/>
  <c r="AP93" i="22"/>
  <c r="AS93" i="22" s="1"/>
  <c r="U93" i="22"/>
  <c r="G93" i="22"/>
  <c r="J93" i="22" s="1"/>
  <c r="EW92" i="22"/>
  <c r="FB92" i="22"/>
  <c r="EZ92" i="22"/>
  <c r="EY92" i="22"/>
  <c r="ET92" i="22"/>
  <c r="EM92" i="22"/>
  <c r="EF92" i="22"/>
  <c r="DY92" i="22"/>
  <c r="DR92" i="22"/>
  <c r="DK92" i="22"/>
  <c r="DD92" i="22"/>
  <c r="CW92" i="22"/>
  <c r="CP92" i="22"/>
  <c r="CF92" i="22"/>
  <c r="CI92" i="22" s="1"/>
  <c r="CB92" i="22"/>
  <c r="BU92" i="22"/>
  <c r="BN92" i="22"/>
  <c r="BG92" i="22"/>
  <c r="AZ92" i="22"/>
  <c r="AS92" i="22"/>
  <c r="U92" i="22"/>
  <c r="X92" i="22" s="1"/>
  <c r="G92" i="22"/>
  <c r="FB91" i="22"/>
  <c r="EZ91" i="22"/>
  <c r="EY91" i="22"/>
  <c r="EW91" i="22"/>
  <c r="ET91" i="22"/>
  <c r="EM91" i="22"/>
  <c r="EF91" i="22"/>
  <c r="DY91" i="22"/>
  <c r="DR91" i="22"/>
  <c r="DK91" i="22"/>
  <c r="DH91" i="22"/>
  <c r="DD91" i="22"/>
  <c r="CW91" i="22"/>
  <c r="CP91" i="22"/>
  <c r="CF91" i="22"/>
  <c r="CI91" i="22" s="1"/>
  <c r="CB91" i="22"/>
  <c r="BU91" i="22"/>
  <c r="BN91" i="22"/>
  <c r="BG91" i="22"/>
  <c r="AZ91" i="22"/>
  <c r="AS91" i="22"/>
  <c r="U91" i="22"/>
  <c r="X91" i="22" s="1"/>
  <c r="G91" i="22"/>
  <c r="FW90" i="22"/>
  <c r="FB90" i="22"/>
  <c r="EZ90" i="22"/>
  <c r="EY90" i="22"/>
  <c r="EW90" i="22"/>
  <c r="ET90" i="22"/>
  <c r="EM90" i="22"/>
  <c r="EF90" i="22"/>
  <c r="DY90" i="22"/>
  <c r="DR90" i="22"/>
  <c r="DK90" i="22"/>
  <c r="DD90" i="22"/>
  <c r="CW90" i="22"/>
  <c r="CP90" i="22"/>
  <c r="CF90" i="22"/>
  <c r="CI90" i="22" s="1"/>
  <c r="CB90" i="22"/>
  <c r="BU90" i="22"/>
  <c r="BN90" i="22"/>
  <c r="BG90" i="22"/>
  <c r="AZ90" i="22"/>
  <c r="AS90" i="22"/>
  <c r="X90" i="22"/>
  <c r="G90" i="22"/>
  <c r="J90" i="22" s="1"/>
  <c r="GH90" i="22" s="1"/>
  <c r="EW89" i="22"/>
  <c r="FB89" i="22"/>
  <c r="EZ89" i="22"/>
  <c r="EY89" i="22"/>
  <c r="ET89" i="22"/>
  <c r="EM89" i="22"/>
  <c r="EF89" i="22"/>
  <c r="DY89" i="22"/>
  <c r="DR89" i="22"/>
  <c r="DO89" i="22"/>
  <c r="DH89" i="22"/>
  <c r="DK89" i="22" s="1"/>
  <c r="DA89" i="22"/>
  <c r="DD89" i="22" s="1"/>
  <c r="CW89" i="22"/>
  <c r="CT89" i="22"/>
  <c r="CP89" i="22"/>
  <c r="CF89" i="22"/>
  <c r="CI89" i="22" s="1"/>
  <c r="CB89" i="22"/>
  <c r="BR89" i="22"/>
  <c r="BU89" i="22" s="1"/>
  <c r="GJ89" i="22" s="1"/>
  <c r="BN89" i="22"/>
  <c r="BD89" i="22"/>
  <c r="BG89" i="22" s="1"/>
  <c r="AZ89" i="22"/>
  <c r="AP89" i="22"/>
  <c r="AS89" i="22" s="1"/>
  <c r="U89" i="22"/>
  <c r="X89" i="22" s="1"/>
  <c r="J89" i="22"/>
  <c r="GD89" i="22" s="1"/>
  <c r="G89" i="22"/>
  <c r="FB88" i="22"/>
  <c r="EZ88" i="22"/>
  <c r="EY88" i="22"/>
  <c r="EW88" i="22"/>
  <c r="ET88" i="22"/>
  <c r="EM88" i="22"/>
  <c r="EF88" i="22"/>
  <c r="DY88" i="22"/>
  <c r="DO88" i="22"/>
  <c r="DR88" i="22" s="1"/>
  <c r="DH88" i="22"/>
  <c r="DK88" i="22" s="1"/>
  <c r="DA88" i="22"/>
  <c r="DD88" i="22" s="1"/>
  <c r="CW88" i="22"/>
  <c r="CP88" i="22"/>
  <c r="CF88" i="22"/>
  <c r="CB88" i="22"/>
  <c r="BU88" i="22"/>
  <c r="BN88" i="22"/>
  <c r="BG88" i="22"/>
  <c r="AZ88" i="22"/>
  <c r="AP88" i="22"/>
  <c r="AS88" i="22" s="1"/>
  <c r="U88" i="22"/>
  <c r="X88" i="22" s="1"/>
  <c r="FX88" i="22" s="1"/>
  <c r="Q88" i="22"/>
  <c r="G88" i="22"/>
  <c r="J88" i="22" s="1"/>
  <c r="FB87" i="22"/>
  <c r="EZ87" i="22"/>
  <c r="EY87" i="22"/>
  <c r="EW87" i="22"/>
  <c r="ET87" i="22"/>
  <c r="EM87" i="22"/>
  <c r="EF87" i="22"/>
  <c r="DV87" i="22"/>
  <c r="DY87" i="22" s="1"/>
  <c r="DR87" i="22"/>
  <c r="DO87" i="22"/>
  <c r="DH87" i="22"/>
  <c r="DK87" i="22" s="1"/>
  <c r="DD87" i="22"/>
  <c r="DA87" i="22"/>
  <c r="CT87" i="22"/>
  <c r="CW87" i="22" s="1"/>
  <c r="CP87" i="22"/>
  <c r="CF87" i="22"/>
  <c r="CI87" i="22" s="1"/>
  <c r="CB87" i="22"/>
  <c r="BR87" i="22"/>
  <c r="BU87" i="22" s="1"/>
  <c r="BN87" i="22"/>
  <c r="BD87" i="22"/>
  <c r="BG87" i="22" s="1"/>
  <c r="AZ87" i="22"/>
  <c r="AS87" i="22"/>
  <c r="AP87" i="22"/>
  <c r="U87" i="22"/>
  <c r="X87" i="22" s="1"/>
  <c r="J87" i="22"/>
  <c r="FV87" i="22" s="1"/>
  <c r="G87" i="22"/>
  <c r="FB86" i="22"/>
  <c r="EZ86" i="22"/>
  <c r="EY86" i="22"/>
  <c r="EW86" i="22"/>
  <c r="ET86" i="22"/>
  <c r="EM86" i="22"/>
  <c r="EF86" i="22"/>
  <c r="DV86" i="22"/>
  <c r="DY86" i="22" s="1"/>
  <c r="DR86" i="22"/>
  <c r="DO86" i="22"/>
  <c r="DH86" i="22"/>
  <c r="DK86" i="22" s="1"/>
  <c r="DA86" i="22"/>
  <c r="DD86" i="22" s="1"/>
  <c r="CT86" i="22"/>
  <c r="CW86" i="22" s="1"/>
  <c r="CP86" i="22"/>
  <c r="CF86" i="22"/>
  <c r="CI86" i="22" s="1"/>
  <c r="CB86" i="22"/>
  <c r="BR86" i="22"/>
  <c r="BU86" i="22" s="1"/>
  <c r="BN86" i="22"/>
  <c r="BD86" i="22"/>
  <c r="BG86" i="22" s="1"/>
  <c r="AZ86" i="22"/>
  <c r="AS86" i="22"/>
  <c r="X86" i="22"/>
  <c r="U86" i="22"/>
  <c r="G86" i="22"/>
  <c r="J86" i="22" s="1"/>
  <c r="EW85" i="22"/>
  <c r="FB85" i="22"/>
  <c r="EZ85" i="22"/>
  <c r="EY85" i="22"/>
  <c r="ET85" i="22"/>
  <c r="EM85" i="22"/>
  <c r="EF85" i="22"/>
  <c r="DY85" i="22"/>
  <c r="DR85" i="22"/>
  <c r="DK85" i="22"/>
  <c r="DA85" i="22"/>
  <c r="CW85" i="22"/>
  <c r="CP85" i="22"/>
  <c r="CF85" i="22"/>
  <c r="CI85" i="22" s="1"/>
  <c r="CB85" i="22"/>
  <c r="BU85" i="22"/>
  <c r="BN85" i="22"/>
  <c r="BG85" i="22"/>
  <c r="AZ85" i="22"/>
  <c r="AS85" i="22"/>
  <c r="X85" i="22"/>
  <c r="J85" i="22"/>
  <c r="GJ85" i="22" s="1"/>
  <c r="G85" i="22"/>
  <c r="EW84" i="22"/>
  <c r="FB84" i="22"/>
  <c r="EZ84" i="22"/>
  <c r="EY84" i="22"/>
  <c r="ET84" i="22"/>
  <c r="EM84" i="22"/>
  <c r="EF84" i="22"/>
  <c r="DY84" i="22"/>
  <c r="DR84" i="22"/>
  <c r="DK84" i="22"/>
  <c r="DD84" i="22"/>
  <c r="CW84" i="22"/>
  <c r="CP84" i="22"/>
  <c r="CF84" i="22"/>
  <c r="CI84" i="22" s="1"/>
  <c r="CB84" i="22"/>
  <c r="BU84" i="22"/>
  <c r="BN84" i="22"/>
  <c r="BD84" i="22"/>
  <c r="BG84" i="22" s="1"/>
  <c r="AZ84" i="22"/>
  <c r="AS84" i="22"/>
  <c r="X84" i="22"/>
  <c r="Q84" i="22"/>
  <c r="G84" i="22"/>
  <c r="J84" i="22" s="1"/>
  <c r="GJ84" i="22" s="1"/>
  <c r="FB83" i="22"/>
  <c r="EZ83" i="22"/>
  <c r="EY83" i="22"/>
  <c r="EW83" i="22"/>
  <c r="DV83" i="22"/>
  <c r="DY83" i="22" s="1"/>
  <c r="DR83" i="22"/>
  <c r="DK83" i="22"/>
  <c r="DA83" i="22"/>
  <c r="DD83" i="22" s="1"/>
  <c r="CW83" i="22"/>
  <c r="CF83" i="22"/>
  <c r="CI83" i="22" s="1"/>
  <c r="BU83" i="22"/>
  <c r="BG83" i="22"/>
  <c r="BD83" i="22"/>
  <c r="AP83" i="22"/>
  <c r="AS83" i="22" s="1"/>
  <c r="X83" i="22"/>
  <c r="U83" i="22"/>
  <c r="G83" i="22"/>
  <c r="EW82" i="22"/>
  <c r="FB82" i="22"/>
  <c r="EZ82" i="22"/>
  <c r="EY82" i="22"/>
  <c r="ET82" i="22"/>
  <c r="EQ82" i="22"/>
  <c r="EJ82" i="22"/>
  <c r="EM82" i="22" s="1"/>
  <c r="EC82" i="22"/>
  <c r="EF82" i="22" s="1"/>
  <c r="DY82" i="22"/>
  <c r="DR82" i="22"/>
  <c r="DK82" i="22"/>
  <c r="DD82" i="22"/>
  <c r="CW82" i="22"/>
  <c r="CM82" i="22"/>
  <c r="CP82" i="22" s="1"/>
  <c r="CF82" i="22"/>
  <c r="CI82" i="22" s="1"/>
  <c r="CB82" i="22"/>
  <c r="BY82" i="22"/>
  <c r="BU82" i="22"/>
  <c r="BN82" i="22"/>
  <c r="BG82" i="22"/>
  <c r="AW82" i="22"/>
  <c r="AZ82" i="22" s="1"/>
  <c r="AS82" i="22"/>
  <c r="X82" i="22"/>
  <c r="U82" i="22"/>
  <c r="Q82" i="22"/>
  <c r="N82" i="22"/>
  <c r="G82" i="22"/>
  <c r="EW81" i="22"/>
  <c r="FB81" i="22"/>
  <c r="EZ81" i="22"/>
  <c r="EY81" i="22"/>
  <c r="EQ81" i="22"/>
  <c r="ET81" i="22" s="1"/>
  <c r="EJ81" i="22"/>
  <c r="EM81" i="22" s="1"/>
  <c r="EF81" i="22"/>
  <c r="EC81" i="22"/>
  <c r="DY81" i="22"/>
  <c r="DR81" i="22"/>
  <c r="DK81" i="22"/>
  <c r="DD81" i="22"/>
  <c r="CT81" i="22"/>
  <c r="CW81" i="22" s="1"/>
  <c r="CM81" i="22"/>
  <c r="CP81" i="22" s="1"/>
  <c r="CI81" i="22"/>
  <c r="CF81" i="22"/>
  <c r="BY81" i="22"/>
  <c r="CB81" i="22" s="1"/>
  <c r="BU81" i="22"/>
  <c r="BN81" i="22"/>
  <c r="BG81" i="22"/>
  <c r="AZ81" i="22"/>
  <c r="AW81" i="22"/>
  <c r="AS81" i="22"/>
  <c r="U81" i="22"/>
  <c r="X81" i="22" s="1"/>
  <c r="N81" i="22"/>
  <c r="Q81" i="22" s="1"/>
  <c r="G81" i="22"/>
  <c r="FB80" i="22"/>
  <c r="EZ80" i="22"/>
  <c r="EY80" i="22"/>
  <c r="EW80" i="22"/>
  <c r="DY80" i="22"/>
  <c r="DR80" i="22"/>
  <c r="DK80" i="22"/>
  <c r="DD80" i="22"/>
  <c r="CW80" i="22"/>
  <c r="CF80" i="22"/>
  <c r="CI80" i="22" s="1"/>
  <c r="BU80" i="22"/>
  <c r="BG80" i="22"/>
  <c r="AS80" i="22"/>
  <c r="X80" i="22"/>
  <c r="G80" i="22"/>
  <c r="EW79" i="22"/>
  <c r="FB79" i="22"/>
  <c r="EZ79" i="22"/>
  <c r="EY79" i="22"/>
  <c r="EQ79" i="22"/>
  <c r="ET79" i="22" s="1"/>
  <c r="EJ79" i="22"/>
  <c r="EM79" i="22" s="1"/>
  <c r="EC79" i="22"/>
  <c r="EF79" i="22" s="1"/>
  <c r="DY79" i="22"/>
  <c r="DR79" i="22"/>
  <c r="DK79" i="22"/>
  <c r="DD79" i="22"/>
  <c r="CW79" i="22"/>
  <c r="CP79" i="22"/>
  <c r="CF79" i="22"/>
  <c r="CI79" i="22" s="1"/>
  <c r="CB79" i="22"/>
  <c r="BU79" i="22"/>
  <c r="BN79" i="22"/>
  <c r="BG79" i="22"/>
  <c r="AZ79" i="22"/>
  <c r="AW79" i="22"/>
  <c r="AS79" i="22"/>
  <c r="X79" i="22"/>
  <c r="N79" i="22"/>
  <c r="Q79" i="22" s="1"/>
  <c r="J79" i="22"/>
  <c r="GH79" i="22" s="1"/>
  <c r="G79" i="22"/>
  <c r="EW78" i="22"/>
  <c r="FB78" i="22"/>
  <c r="EZ78" i="22"/>
  <c r="EY78" i="22"/>
  <c r="EQ78" i="22"/>
  <c r="ET78" i="22" s="1"/>
  <c r="EM78" i="22"/>
  <c r="EJ78" i="22"/>
  <c r="EC78" i="22"/>
  <c r="EF78" i="22" s="1"/>
  <c r="DY78" i="22"/>
  <c r="DR78" i="22"/>
  <c r="DK78" i="22"/>
  <c r="DD78" i="22"/>
  <c r="CW78" i="22"/>
  <c r="CM78" i="22"/>
  <c r="CP78" i="22" s="1"/>
  <c r="CF78" i="22"/>
  <c r="CI78" i="22" s="1"/>
  <c r="CB78" i="22"/>
  <c r="BY78" i="22"/>
  <c r="BU78" i="22"/>
  <c r="BN78" i="22"/>
  <c r="BG78" i="22"/>
  <c r="AW78" i="22"/>
  <c r="AZ78" i="22" s="1"/>
  <c r="AP78" i="22"/>
  <c r="AS78" i="22" s="1"/>
  <c r="U78" i="22"/>
  <c r="X78" i="22" s="1"/>
  <c r="N78" i="22"/>
  <c r="Q78" i="22" s="1"/>
  <c r="J78" i="22"/>
  <c r="G78" i="22"/>
  <c r="EW77" i="22"/>
  <c r="FB77" i="22"/>
  <c r="EZ77" i="22"/>
  <c r="EY77" i="22"/>
  <c r="EQ77" i="22"/>
  <c r="ET77" i="22" s="1"/>
  <c r="EJ77" i="22"/>
  <c r="EM77" i="22" s="1"/>
  <c r="EC77" i="22"/>
  <c r="EF77" i="22" s="1"/>
  <c r="DY77" i="22"/>
  <c r="DR77" i="22"/>
  <c r="DK77" i="22"/>
  <c r="DA77" i="22"/>
  <c r="DD77" i="22" s="1"/>
  <c r="CW77" i="22"/>
  <c r="CP77" i="22"/>
  <c r="CM77" i="22"/>
  <c r="CF77" i="22"/>
  <c r="CI77" i="22" s="1"/>
  <c r="BY77" i="22"/>
  <c r="CB77" i="22" s="1"/>
  <c r="BU77" i="22"/>
  <c r="BN77" i="22"/>
  <c r="BG77" i="22"/>
  <c r="BD77" i="22"/>
  <c r="AW77" i="22"/>
  <c r="AZ77" i="22" s="1"/>
  <c r="AS77" i="22"/>
  <c r="U77" i="22"/>
  <c r="X77" i="22" s="1"/>
  <c r="FX77" i="22" s="1"/>
  <c r="N77" i="22"/>
  <c r="Q77" i="22" s="1"/>
  <c r="G77" i="22"/>
  <c r="J77" i="22" s="1"/>
  <c r="EW76" i="22"/>
  <c r="FB76" i="22"/>
  <c r="EZ76" i="22"/>
  <c r="EY76" i="22"/>
  <c r="EQ76" i="22"/>
  <c r="ET76" i="22" s="1"/>
  <c r="EJ76" i="22"/>
  <c r="EM76" i="22" s="1"/>
  <c r="EC76" i="22"/>
  <c r="EF76" i="22" s="1"/>
  <c r="DY76" i="22"/>
  <c r="DR76" i="22"/>
  <c r="DK76" i="22"/>
  <c r="DD76" i="22"/>
  <c r="CW76" i="22"/>
  <c r="CM76" i="22"/>
  <c r="CP76" i="22" s="1"/>
  <c r="CI76" i="22"/>
  <c r="CF76" i="22"/>
  <c r="BY76" i="22"/>
  <c r="CB76" i="22" s="1"/>
  <c r="BU76" i="22"/>
  <c r="BN76" i="22"/>
  <c r="BD76" i="22"/>
  <c r="BG76" i="22" s="1"/>
  <c r="AW76" i="22"/>
  <c r="AZ76" i="22" s="1"/>
  <c r="AS76" i="22"/>
  <c r="X76" i="22"/>
  <c r="N76" i="22"/>
  <c r="Q76" i="22" s="1"/>
  <c r="G76" i="22"/>
  <c r="FB75" i="22"/>
  <c r="EZ75" i="22"/>
  <c r="EY75" i="22"/>
  <c r="EW75" i="22"/>
  <c r="EQ75" i="22"/>
  <c r="ET75" i="22" s="1"/>
  <c r="EJ75" i="22"/>
  <c r="EM75" i="22" s="1"/>
  <c r="EC75" i="22"/>
  <c r="EF75" i="22" s="1"/>
  <c r="DY75" i="22"/>
  <c r="DR75" i="22"/>
  <c r="DK75" i="22"/>
  <c r="DD75" i="22"/>
  <c r="CW75" i="22"/>
  <c r="CM75" i="22"/>
  <c r="CP75" i="22" s="1"/>
  <c r="CF75" i="22"/>
  <c r="CI75" i="22" s="1"/>
  <c r="BY75" i="22"/>
  <c r="CB75" i="22" s="1"/>
  <c r="BU75" i="22"/>
  <c r="BN75" i="22"/>
  <c r="BG75" i="22"/>
  <c r="AW75" i="22"/>
  <c r="AZ75" i="22" s="1"/>
  <c r="AS75" i="22"/>
  <c r="X75" i="22"/>
  <c r="N75" i="22"/>
  <c r="Q75" i="22" s="1"/>
  <c r="J75" i="22"/>
  <c r="G75" i="22"/>
  <c r="FB74" i="22"/>
  <c r="EZ74" i="22"/>
  <c r="EY74" i="22"/>
  <c r="EW74" i="22"/>
  <c r="EQ74" i="22"/>
  <c r="ET74" i="22" s="1"/>
  <c r="EM74" i="22"/>
  <c r="EJ74" i="22"/>
  <c r="EC74" i="22"/>
  <c r="EF74" i="22" s="1"/>
  <c r="DV74" i="22"/>
  <c r="DY74" i="22" s="1"/>
  <c r="DR74" i="22"/>
  <c r="DK74" i="22"/>
  <c r="DD74" i="22"/>
  <c r="CW74" i="22"/>
  <c r="CP74" i="22"/>
  <c r="CM74" i="22"/>
  <c r="CF74" i="22"/>
  <c r="CI74" i="22" s="1"/>
  <c r="CB74" i="22"/>
  <c r="BY74" i="22"/>
  <c r="BU74" i="22"/>
  <c r="BN74" i="22"/>
  <c r="BG74" i="22"/>
  <c r="AW74" i="22"/>
  <c r="AZ74" i="22" s="1"/>
  <c r="AS74" i="22"/>
  <c r="X74" i="22"/>
  <c r="N74" i="22"/>
  <c r="Q74" i="22" s="1"/>
  <c r="G74" i="22"/>
  <c r="FB73" i="22"/>
  <c r="EZ73" i="22"/>
  <c r="EY73" i="22"/>
  <c r="EW73" i="22"/>
  <c r="EQ73" i="22"/>
  <c r="ET73" i="22" s="1"/>
  <c r="EJ73" i="22"/>
  <c r="EM73" i="22" s="1"/>
  <c r="EC73" i="22"/>
  <c r="EF73" i="22" s="1"/>
  <c r="DY73" i="22"/>
  <c r="DR73" i="22"/>
  <c r="DK73" i="22"/>
  <c r="DD73" i="22"/>
  <c r="CW73" i="22"/>
  <c r="CM73" i="22"/>
  <c r="CP73" i="22" s="1"/>
  <c r="CF73" i="22"/>
  <c r="CI73" i="22" s="1"/>
  <c r="BY73" i="22"/>
  <c r="CB73" i="22" s="1"/>
  <c r="BU73" i="22"/>
  <c r="BN73" i="22"/>
  <c r="BG73" i="22"/>
  <c r="AW73" i="22"/>
  <c r="AZ73" i="22" s="1"/>
  <c r="AS73" i="22"/>
  <c r="U73" i="22"/>
  <c r="X73" i="22" s="1"/>
  <c r="GA73" i="22" s="1"/>
  <c r="N73" i="22"/>
  <c r="Q73" i="22" s="1"/>
  <c r="G73" i="22"/>
  <c r="J73" i="22" s="1"/>
  <c r="FB72" i="22"/>
  <c r="EZ72" i="22"/>
  <c r="EY72" i="22"/>
  <c r="EW72" i="22"/>
  <c r="EQ72" i="22"/>
  <c r="ET72" i="22" s="1"/>
  <c r="EM72" i="22"/>
  <c r="EJ72" i="22"/>
  <c r="EC72" i="22"/>
  <c r="EF72" i="22" s="1"/>
  <c r="DY72" i="22"/>
  <c r="DR72" i="22"/>
  <c r="DK72" i="22"/>
  <c r="DA72" i="22"/>
  <c r="DD72" i="22" s="1"/>
  <c r="CW72" i="22"/>
  <c r="CM72" i="22"/>
  <c r="CP72" i="22" s="1"/>
  <c r="CI72" i="22"/>
  <c r="CF72" i="22"/>
  <c r="BY72" i="22"/>
  <c r="CB72" i="22" s="1"/>
  <c r="BR72" i="22"/>
  <c r="BU72" i="22" s="1"/>
  <c r="BN72" i="22"/>
  <c r="BD72" i="22"/>
  <c r="BG72" i="22" s="1"/>
  <c r="AZ72" i="22"/>
  <c r="AW72" i="22"/>
  <c r="AS72" i="22"/>
  <c r="X72" i="22"/>
  <c r="N72" i="22"/>
  <c r="Q72" i="22" s="1"/>
  <c r="G72" i="22"/>
  <c r="FB71" i="22"/>
  <c r="EZ71" i="22"/>
  <c r="EY71" i="22"/>
  <c r="EW71" i="22"/>
  <c r="EQ71" i="22"/>
  <c r="ET71" i="22" s="1"/>
  <c r="EJ71" i="22"/>
  <c r="EM71" i="22" s="1"/>
  <c r="EC71" i="22"/>
  <c r="EF71" i="22" s="1"/>
  <c r="DR71" i="22"/>
  <c r="DK71" i="22"/>
  <c r="DD71" i="22"/>
  <c r="CT71" i="22"/>
  <c r="CW71" i="22" s="1"/>
  <c r="CM71" i="22"/>
  <c r="CP71" i="22" s="1"/>
  <c r="CI71" i="22"/>
  <c r="CF71" i="22"/>
  <c r="BY71" i="22"/>
  <c r="CB71" i="22" s="1"/>
  <c r="BU71" i="22"/>
  <c r="BK71" i="22"/>
  <c r="BN71" i="22" s="1"/>
  <c r="BG71" i="22"/>
  <c r="AW71" i="22"/>
  <c r="AZ71" i="22" s="1"/>
  <c r="AS71" i="22"/>
  <c r="GJ71" i="22" s="1"/>
  <c r="X71" i="22"/>
  <c r="N71" i="22"/>
  <c r="Q71" i="22" s="1"/>
  <c r="J71" i="22"/>
  <c r="GA71" i="22" s="1"/>
  <c r="G71" i="22"/>
  <c r="EW70" i="22"/>
  <c r="FB70" i="22"/>
  <c r="EZ70" i="22"/>
  <c r="EY70" i="22"/>
  <c r="ET70" i="22"/>
  <c r="EQ70" i="22"/>
  <c r="EJ70" i="22"/>
  <c r="EM70" i="22" s="1"/>
  <c r="EC70" i="22"/>
  <c r="EF70" i="22" s="1"/>
  <c r="DY70" i="22"/>
  <c r="DR70" i="22"/>
  <c r="DK70" i="22"/>
  <c r="DD70" i="22"/>
  <c r="CW70" i="22"/>
  <c r="CM70" i="22"/>
  <c r="CP70" i="22" s="1"/>
  <c r="CF70" i="22"/>
  <c r="CI70" i="22" s="1"/>
  <c r="BY70" i="22"/>
  <c r="CB70" i="22" s="1"/>
  <c r="BR70" i="22"/>
  <c r="BU70" i="22" s="1"/>
  <c r="GB70" i="22" s="1"/>
  <c r="BK70" i="22"/>
  <c r="BN70" i="22" s="1"/>
  <c r="BD70" i="22"/>
  <c r="BG70" i="22" s="1"/>
  <c r="AW70" i="22"/>
  <c r="AZ70" i="22" s="1"/>
  <c r="AS70" i="22"/>
  <c r="X70" i="22"/>
  <c r="FW70" i="22" s="1"/>
  <c r="U70" i="22"/>
  <c r="N70" i="22"/>
  <c r="Q70" i="22" s="1"/>
  <c r="J70" i="22"/>
  <c r="GG70" i="22" s="1"/>
  <c r="G70" i="22"/>
  <c r="FB69" i="22"/>
  <c r="EZ69" i="22"/>
  <c r="EY69" i="22"/>
  <c r="EW69" i="22"/>
  <c r="EQ69" i="22"/>
  <c r="ET69" i="22" s="1"/>
  <c r="EM69" i="22"/>
  <c r="EJ69" i="22"/>
  <c r="EC69" i="22"/>
  <c r="EF69" i="22" s="1"/>
  <c r="DY69" i="22"/>
  <c r="DR69" i="22"/>
  <c r="DK69" i="22"/>
  <c r="DD69" i="22"/>
  <c r="CW69" i="22"/>
  <c r="CM69" i="22"/>
  <c r="CP69" i="22" s="1"/>
  <c r="CF69" i="22"/>
  <c r="CI69" i="22" s="1"/>
  <c r="BY69" i="22"/>
  <c r="CB69" i="22" s="1"/>
  <c r="BR69" i="22"/>
  <c r="BU69" i="22" s="1"/>
  <c r="BK69" i="22"/>
  <c r="BN69" i="22" s="1"/>
  <c r="BG69" i="22"/>
  <c r="AW69" i="22"/>
  <c r="AZ69" i="22" s="1"/>
  <c r="AP69" i="22"/>
  <c r="AS69" i="22" s="1"/>
  <c r="U69" i="22"/>
  <c r="X69" i="22" s="1"/>
  <c r="N69" i="22"/>
  <c r="Q69" i="22" s="1"/>
  <c r="G69" i="22"/>
  <c r="FB68" i="22"/>
  <c r="EZ68" i="22"/>
  <c r="EY68" i="22"/>
  <c r="EW68" i="22"/>
  <c r="ET68" i="22"/>
  <c r="EQ68" i="22"/>
  <c r="EJ68" i="22"/>
  <c r="EM68" i="22" s="1"/>
  <c r="EC68" i="22"/>
  <c r="EF68" i="22" s="1"/>
  <c r="DV68" i="22"/>
  <c r="DY68" i="22" s="1"/>
  <c r="DO68" i="22"/>
  <c r="DR68" i="22" s="1"/>
  <c r="DK68" i="22"/>
  <c r="DA68" i="22"/>
  <c r="DD68" i="22" s="1"/>
  <c r="CT68" i="22"/>
  <c r="CM68" i="22"/>
  <c r="CP68" i="22" s="1"/>
  <c r="CF68" i="22"/>
  <c r="CI68" i="22" s="1"/>
  <c r="BY68" i="22"/>
  <c r="CB68" i="22" s="1"/>
  <c r="BR68" i="22"/>
  <c r="BU68" i="22" s="1"/>
  <c r="BK68" i="22"/>
  <c r="BN68" i="22" s="1"/>
  <c r="BG68" i="22"/>
  <c r="BD68" i="22"/>
  <c r="AW68" i="22"/>
  <c r="AZ68" i="22" s="1"/>
  <c r="AP68" i="22"/>
  <c r="AS68" i="22" s="1"/>
  <c r="FX68" i="22" s="1"/>
  <c r="U68" i="22"/>
  <c r="X68" i="22" s="1"/>
  <c r="Q68" i="22"/>
  <c r="N68" i="22"/>
  <c r="G68" i="22"/>
  <c r="J68" i="22" s="1"/>
  <c r="EW67" i="22"/>
  <c r="FB67" i="22"/>
  <c r="EZ67" i="22"/>
  <c r="EY67" i="22"/>
  <c r="EQ67" i="22"/>
  <c r="ET67" i="22" s="1"/>
  <c r="EJ67" i="22"/>
  <c r="EM67" i="22" s="1"/>
  <c r="EF67" i="22"/>
  <c r="EC67" i="22"/>
  <c r="DY67" i="22"/>
  <c r="DR67" i="22"/>
  <c r="DK67" i="22"/>
  <c r="DH67" i="22"/>
  <c r="DD67" i="22"/>
  <c r="CW67" i="22"/>
  <c r="CM67" i="22"/>
  <c r="CP67" i="22" s="1"/>
  <c r="CF67" i="22"/>
  <c r="CI67" i="22" s="1"/>
  <c r="BY67" i="22"/>
  <c r="CB67" i="22" s="1"/>
  <c r="BU67" i="22"/>
  <c r="BN67" i="22"/>
  <c r="BK67" i="22"/>
  <c r="BD67" i="22"/>
  <c r="BG67" i="22" s="1"/>
  <c r="AW67" i="22"/>
  <c r="AZ67" i="22" s="1"/>
  <c r="AS67" i="22"/>
  <c r="X67" i="22"/>
  <c r="N67" i="22"/>
  <c r="Q67" i="22" s="1"/>
  <c r="G67" i="22"/>
  <c r="EW66" i="22"/>
  <c r="FB66" i="22"/>
  <c r="EZ66" i="22"/>
  <c r="EY66" i="22"/>
  <c r="EQ66" i="22"/>
  <c r="ET66" i="22" s="1"/>
  <c r="EJ66" i="22"/>
  <c r="EM66" i="22" s="1"/>
  <c r="EC66" i="22"/>
  <c r="EF66" i="22" s="1"/>
  <c r="DV66" i="22"/>
  <c r="DY66" i="22" s="1"/>
  <c r="DO66" i="22"/>
  <c r="DK66" i="22"/>
  <c r="DA66" i="22"/>
  <c r="DD66" i="22" s="1"/>
  <c r="CW66" i="22"/>
  <c r="CP66" i="22"/>
  <c r="CF66" i="22"/>
  <c r="CI66" i="22" s="1"/>
  <c r="CB66" i="22"/>
  <c r="BR66" i="22"/>
  <c r="BK66" i="22"/>
  <c r="BN66" i="22" s="1"/>
  <c r="BD66" i="22"/>
  <c r="BG66" i="22" s="1"/>
  <c r="AZ66" i="22"/>
  <c r="AW66" i="22"/>
  <c r="AP66" i="22"/>
  <c r="X66" i="22"/>
  <c r="U66" i="22"/>
  <c r="N66" i="22"/>
  <c r="Q66" i="22" s="1"/>
  <c r="G66" i="22"/>
  <c r="J66" i="22" s="1"/>
  <c r="FE64" i="22"/>
  <c r="D64" i="22"/>
  <c r="FE63" i="22"/>
  <c r="EV63" i="22"/>
  <c r="EO63" i="22"/>
  <c r="EH63" i="22"/>
  <c r="EA63" i="22"/>
  <c r="DT63" i="22"/>
  <c r="DM63" i="22"/>
  <c r="DF63" i="22"/>
  <c r="CY63" i="22"/>
  <c r="CR63" i="22"/>
  <c r="CK63" i="22"/>
  <c r="CD63" i="22"/>
  <c r="BW63" i="22"/>
  <c r="BP63" i="22"/>
  <c r="BI63" i="22"/>
  <c r="BB63" i="22"/>
  <c r="AU63" i="22"/>
  <c r="AN63" i="22"/>
  <c r="S63" i="22"/>
  <c r="L63" i="22"/>
  <c r="E63" i="22"/>
  <c r="EV62" i="22"/>
  <c r="EO62" i="22"/>
  <c r="EH62" i="22"/>
  <c r="EA62" i="22"/>
  <c r="DT62" i="22"/>
  <c r="DM62" i="22"/>
  <c r="DF62" i="22"/>
  <c r="CY62" i="22"/>
  <c r="CR62" i="22"/>
  <c r="CK62" i="22"/>
  <c r="CD62" i="22"/>
  <c r="BW62" i="22"/>
  <c r="BP62" i="22"/>
  <c r="BI62" i="22"/>
  <c r="BB62" i="22"/>
  <c r="AU62" i="22"/>
  <c r="AN62" i="22"/>
  <c r="S62" i="22"/>
  <c r="L62" i="22"/>
  <c r="E62" i="22"/>
  <c r="EV61" i="22"/>
  <c r="EO61" i="22"/>
  <c r="EH61" i="22"/>
  <c r="EA61" i="22"/>
  <c r="DT61" i="22"/>
  <c r="DM61" i="22"/>
  <c r="DF61" i="22"/>
  <c r="CY61" i="22"/>
  <c r="CR61" i="22"/>
  <c r="CK61" i="22"/>
  <c r="CD61" i="22"/>
  <c r="BW61" i="22"/>
  <c r="BP61" i="22"/>
  <c r="BI61" i="22"/>
  <c r="BB61" i="22"/>
  <c r="AU61" i="22"/>
  <c r="AN61" i="22"/>
  <c r="S61" i="22"/>
  <c r="L61" i="22"/>
  <c r="E61" i="22"/>
  <c r="EO60" i="22"/>
  <c r="EH60" i="22"/>
  <c r="EA60" i="22"/>
  <c r="DT60" i="22"/>
  <c r="DM60" i="22"/>
  <c r="DF60" i="22"/>
  <c r="CY60" i="22"/>
  <c r="CR60" i="22"/>
  <c r="CK60" i="22"/>
  <c r="CD60" i="22"/>
  <c r="BW60" i="22"/>
  <c r="BP60" i="22"/>
  <c r="BI60" i="22"/>
  <c r="BB60" i="22"/>
  <c r="AU60" i="22"/>
  <c r="AN60" i="22"/>
  <c r="S60" i="22"/>
  <c r="L60" i="22"/>
  <c r="E60" i="22"/>
  <c r="EO59" i="22"/>
  <c r="EH59" i="22"/>
  <c r="EA59" i="22"/>
  <c r="DT59" i="22"/>
  <c r="DM59" i="22"/>
  <c r="DF59" i="22"/>
  <c r="CY59" i="22"/>
  <c r="CR59" i="22"/>
  <c r="CK59" i="22"/>
  <c r="CD59" i="22"/>
  <c r="BW59" i="22"/>
  <c r="BP59" i="22"/>
  <c r="BI59" i="22"/>
  <c r="BB59" i="22"/>
  <c r="AU59" i="22"/>
  <c r="AN59" i="22"/>
  <c r="S59" i="22"/>
  <c r="L59" i="22"/>
  <c r="E59" i="22"/>
  <c r="EV58" i="22"/>
  <c r="BI58" i="22"/>
  <c r="E58" i="22"/>
  <c r="DX56" i="22"/>
  <c r="DU56" i="22"/>
  <c r="DQ56" i="22"/>
  <c r="DN56" i="22"/>
  <c r="DJ56" i="22"/>
  <c r="DG56" i="22"/>
  <c r="DC56" i="22"/>
  <c r="CZ56" i="22"/>
  <c r="CV56" i="22"/>
  <c r="CS56" i="22"/>
  <c r="BT56" i="22"/>
  <c r="BQ56" i="22"/>
  <c r="BF56" i="22"/>
  <c r="BC56" i="22"/>
  <c r="AR56" i="22"/>
  <c r="AO56" i="22"/>
  <c r="W56" i="22"/>
  <c r="T56" i="22"/>
  <c r="I56" i="22"/>
  <c r="F56" i="22"/>
  <c r="ET55" i="22"/>
  <c r="EM55" i="22"/>
  <c r="EF55" i="22"/>
  <c r="CP55" i="22"/>
  <c r="CI55" i="22"/>
  <c r="CB55" i="22"/>
  <c r="BN55" i="22"/>
  <c r="AZ55" i="22"/>
  <c r="Q55" i="22"/>
  <c r="FD54" i="22"/>
  <c r="X54" i="22"/>
  <c r="J54" i="22"/>
  <c r="GE54" i="22" s="1"/>
  <c r="DV51" i="22"/>
  <c r="DR51" i="22"/>
  <c r="EW49" i="22"/>
  <c r="FB49" i="22"/>
  <c r="EZ49" i="22"/>
  <c r="EY49" i="22"/>
  <c r="DY49" i="22"/>
  <c r="DR49" i="22"/>
  <c r="GM49" i="22" s="1"/>
  <c r="DO49" i="22"/>
  <c r="FB48" i="22"/>
  <c r="EZ48" i="22"/>
  <c r="EY48" i="22"/>
  <c r="EW48" i="22"/>
  <c r="DY48" i="22"/>
  <c r="DR48" i="22"/>
  <c r="DH48" i="22"/>
  <c r="EW47" i="22"/>
  <c r="FB47" i="22"/>
  <c r="EZ47" i="22"/>
  <c r="EY47" i="22"/>
  <c r="DY47" i="22"/>
  <c r="DR47" i="22"/>
  <c r="DH47" i="22"/>
  <c r="DK47" i="22" s="1"/>
  <c r="DA47" i="22"/>
  <c r="X47" i="22"/>
  <c r="J47" i="22"/>
  <c r="EW46" i="22"/>
  <c r="FB46" i="22"/>
  <c r="EZ46" i="22"/>
  <c r="EY46" i="22"/>
  <c r="EX46" i="22"/>
  <c r="FA46" i="22" s="1"/>
  <c r="DY46" i="22"/>
  <c r="DR46" i="22"/>
  <c r="DK46" i="22"/>
  <c r="DA46" i="22"/>
  <c r="DD46" i="22" s="1"/>
  <c r="CW46" i="22"/>
  <c r="CF46" i="22"/>
  <c r="CI46" i="22" s="1"/>
  <c r="BU46" i="22"/>
  <c r="BG46" i="22"/>
  <c r="AS46" i="22"/>
  <c r="X46" i="22"/>
  <c r="J46" i="22"/>
  <c r="EW45" i="22"/>
  <c r="FB45" i="22"/>
  <c r="EZ45" i="22"/>
  <c r="EY45" i="22"/>
  <c r="DY45" i="22"/>
  <c r="DR45" i="22"/>
  <c r="DK45" i="22"/>
  <c r="DD45" i="22"/>
  <c r="CW45" i="22"/>
  <c r="GJ45" i="22" s="1"/>
  <c r="CT45" i="22"/>
  <c r="EW44" i="22"/>
  <c r="FB44" i="22"/>
  <c r="EZ44" i="22"/>
  <c r="EY44" i="22"/>
  <c r="DY44" i="22"/>
  <c r="DR44" i="22"/>
  <c r="DO44" i="22"/>
  <c r="DK44" i="22"/>
  <c r="DD44" i="22"/>
  <c r="CW44" i="22"/>
  <c r="CT44" i="22"/>
  <c r="BR44" i="22"/>
  <c r="BU44" i="22" s="1"/>
  <c r="BG44" i="22"/>
  <c r="AS44" i="22"/>
  <c r="X44" i="22"/>
  <c r="J44" i="22"/>
  <c r="EW43" i="22"/>
  <c r="FB43" i="22"/>
  <c r="EZ43" i="22"/>
  <c r="EY43" i="22"/>
  <c r="DY43" i="22"/>
  <c r="DO43" i="22"/>
  <c r="DR43" i="22" s="1"/>
  <c r="DK43" i="22"/>
  <c r="DA43" i="22"/>
  <c r="DD43" i="22" s="1"/>
  <c r="CW43" i="22"/>
  <c r="BR43" i="22"/>
  <c r="BG43" i="22"/>
  <c r="AS43" i="22"/>
  <c r="X43" i="22"/>
  <c r="J43" i="22"/>
  <c r="EW42" i="22"/>
  <c r="FB42" i="22"/>
  <c r="EZ42" i="22"/>
  <c r="EY42" i="22"/>
  <c r="DV42" i="22"/>
  <c r="DY42" i="22" s="1"/>
  <c r="DR42" i="22"/>
  <c r="DK42" i="22"/>
  <c r="DH42" i="22"/>
  <c r="DD42" i="22"/>
  <c r="CT42" i="22"/>
  <c r="CW42" i="22" s="1"/>
  <c r="BR42" i="22"/>
  <c r="BG42" i="22"/>
  <c r="AS42" i="22"/>
  <c r="X42" i="22"/>
  <c r="J42" i="22"/>
  <c r="EW41" i="22"/>
  <c r="FB41" i="22"/>
  <c r="EZ41" i="22"/>
  <c r="EY41" i="22"/>
  <c r="DY41" i="22"/>
  <c r="DR41" i="22"/>
  <c r="DK41" i="22"/>
  <c r="DD41" i="22"/>
  <c r="CW41" i="22"/>
  <c r="BR41" i="22"/>
  <c r="BG41" i="22"/>
  <c r="AS41" i="22"/>
  <c r="X41" i="22"/>
  <c r="J41" i="22"/>
  <c r="EW40" i="22"/>
  <c r="FB40" i="22"/>
  <c r="EZ40" i="22"/>
  <c r="EY40" i="22"/>
  <c r="DY40" i="22"/>
  <c r="DR40" i="22"/>
  <c r="DK40" i="22"/>
  <c r="DD40" i="22"/>
  <c r="CW40" i="22"/>
  <c r="BR40" i="22"/>
  <c r="BG40" i="22"/>
  <c r="AS40" i="22"/>
  <c r="X40" i="22"/>
  <c r="J40" i="22"/>
  <c r="FB39" i="22"/>
  <c r="EZ39" i="22"/>
  <c r="EY39" i="22"/>
  <c r="EW39" i="22"/>
  <c r="DY39" i="22"/>
  <c r="DR39" i="22"/>
  <c r="DK39" i="22"/>
  <c r="DD39" i="22"/>
  <c r="CW39" i="22"/>
  <c r="CF39" i="22"/>
  <c r="CI39" i="22" s="1"/>
  <c r="BU39" i="22"/>
  <c r="BD39" i="22"/>
  <c r="AS39" i="22"/>
  <c r="X39" i="22"/>
  <c r="J39" i="22"/>
  <c r="FB38" i="22"/>
  <c r="EZ38" i="22"/>
  <c r="EY38" i="22"/>
  <c r="EW38" i="22"/>
  <c r="DY38" i="22"/>
  <c r="DR38" i="22"/>
  <c r="DH38" i="22"/>
  <c r="DK38" i="22" s="1"/>
  <c r="DD38" i="22"/>
  <c r="CW38" i="22"/>
  <c r="CF38" i="22"/>
  <c r="CI38" i="22" s="1"/>
  <c r="BU38" i="22"/>
  <c r="BR38" i="22"/>
  <c r="BD38" i="22"/>
  <c r="BG38" i="22" s="1"/>
  <c r="AS38" i="22"/>
  <c r="X38" i="22"/>
  <c r="J38" i="22"/>
  <c r="EW37" i="22"/>
  <c r="FB37" i="22"/>
  <c r="EZ37" i="22"/>
  <c r="EY37" i="22"/>
  <c r="ET37" i="22"/>
  <c r="DY37" i="22"/>
  <c r="DR37" i="22"/>
  <c r="DK37" i="22"/>
  <c r="DD37" i="22"/>
  <c r="CW37" i="22"/>
  <c r="CF37" i="22"/>
  <c r="CI37" i="22" s="1"/>
  <c r="BU37" i="22"/>
  <c r="BD37" i="22"/>
  <c r="BG37" i="22" s="1"/>
  <c r="AS37" i="22"/>
  <c r="X37" i="22"/>
  <c r="J37" i="22"/>
  <c r="EW36" i="22"/>
  <c r="FB36" i="22"/>
  <c r="EZ36" i="22"/>
  <c r="EY36" i="22"/>
  <c r="ET36" i="22"/>
  <c r="DY36" i="22"/>
  <c r="DR36" i="22"/>
  <c r="DK36" i="22"/>
  <c r="DD36" i="22"/>
  <c r="CW36" i="22"/>
  <c r="CF36" i="22"/>
  <c r="CI36" i="22" s="1"/>
  <c r="BU36" i="22"/>
  <c r="BG36" i="22"/>
  <c r="BD36" i="22"/>
  <c r="AS36" i="22"/>
  <c r="X36" i="22"/>
  <c r="J36" i="22"/>
  <c r="EW35" i="22"/>
  <c r="FB35" i="22"/>
  <c r="EZ35" i="22"/>
  <c r="EY35" i="22"/>
  <c r="ET35" i="22"/>
  <c r="DV35" i="22"/>
  <c r="DY35" i="22" s="1"/>
  <c r="DR35" i="22"/>
  <c r="DO35" i="22"/>
  <c r="DH35" i="22"/>
  <c r="DK35" i="22" s="1"/>
  <c r="DA35" i="22"/>
  <c r="DD35" i="22" s="1"/>
  <c r="CT35" i="22"/>
  <c r="CW35" i="22" s="1"/>
  <c r="CI35" i="22"/>
  <c r="CF35" i="22"/>
  <c r="BR35" i="22"/>
  <c r="BU35" i="22" s="1"/>
  <c r="BD35" i="22"/>
  <c r="BG35" i="22" s="1"/>
  <c r="AS35" i="22"/>
  <c r="AP35" i="22"/>
  <c r="X35" i="22"/>
  <c r="J35" i="22"/>
  <c r="FB34" i="22"/>
  <c r="EZ34" i="22"/>
  <c r="EY34" i="22"/>
  <c r="EW34" i="22"/>
  <c r="ET34" i="22"/>
  <c r="DY34" i="22"/>
  <c r="DR34" i="22"/>
  <c r="DH34" i="22"/>
  <c r="DK34" i="22" s="1"/>
  <c r="DD34" i="22"/>
  <c r="CW34" i="22"/>
  <c r="CF34" i="22"/>
  <c r="CI34" i="22" s="1"/>
  <c r="BR34" i="22"/>
  <c r="BU34" i="22" s="1"/>
  <c r="BG34" i="22"/>
  <c r="BD34" i="22"/>
  <c r="AP34" i="22"/>
  <c r="AS34" i="22" s="1"/>
  <c r="X34" i="22"/>
  <c r="J34" i="22"/>
  <c r="FX34" i="22" s="1"/>
  <c r="EW33" i="22"/>
  <c r="FB33" i="22"/>
  <c r="EZ33" i="22"/>
  <c r="EY33" i="22"/>
  <c r="ET33" i="22"/>
  <c r="DY33" i="22"/>
  <c r="DO33" i="22"/>
  <c r="DR33" i="22" s="1"/>
  <c r="DK33" i="22"/>
  <c r="DA33" i="22"/>
  <c r="DD33" i="22" s="1"/>
  <c r="CW33" i="22"/>
  <c r="CF33" i="22"/>
  <c r="CI33" i="22" s="1"/>
  <c r="BU33" i="22"/>
  <c r="BD33" i="22"/>
  <c r="AP33" i="22"/>
  <c r="AS33" i="22" s="1"/>
  <c r="X33" i="22"/>
  <c r="J33" i="22"/>
  <c r="EW32" i="22"/>
  <c r="FB32" i="22"/>
  <c r="EZ32" i="22"/>
  <c r="EY32" i="22"/>
  <c r="ET32" i="22"/>
  <c r="DY32" i="22"/>
  <c r="DR32" i="22"/>
  <c r="DK32" i="22"/>
  <c r="DD32" i="22"/>
  <c r="CT32" i="22"/>
  <c r="CW32" i="22" s="1"/>
  <c r="CF32" i="22"/>
  <c r="CI32" i="22" s="1"/>
  <c r="BR32" i="22"/>
  <c r="BU32" i="22" s="1"/>
  <c r="BG32" i="22"/>
  <c r="AP32" i="22"/>
  <c r="AS32" i="22" s="1"/>
  <c r="X32" i="22"/>
  <c r="J32" i="22"/>
  <c r="FW32" i="22" s="1"/>
  <c r="EW31" i="22"/>
  <c r="FB31" i="22"/>
  <c r="EZ31" i="22"/>
  <c r="EY31" i="22"/>
  <c r="ET31" i="22"/>
  <c r="DY31" i="22"/>
  <c r="DR31" i="22"/>
  <c r="DK31" i="22"/>
  <c r="DD31" i="22"/>
  <c r="CW31" i="22"/>
  <c r="CF31" i="22"/>
  <c r="CI31" i="22" s="1"/>
  <c r="BU31" i="22"/>
  <c r="BD31" i="22"/>
  <c r="BG31" i="22" s="1"/>
  <c r="AP31" i="22"/>
  <c r="AS31" i="22" s="1"/>
  <c r="U31" i="22"/>
  <c r="X31" i="22" s="1"/>
  <c r="J31" i="22"/>
  <c r="EW30" i="22"/>
  <c r="FB30" i="22"/>
  <c r="EZ30" i="22"/>
  <c r="EY30" i="22"/>
  <c r="ET30" i="22"/>
  <c r="DY30" i="22"/>
  <c r="DR30" i="22"/>
  <c r="DK30" i="22"/>
  <c r="DH30" i="22"/>
  <c r="DA30" i="22"/>
  <c r="DD30" i="22" s="1"/>
  <c r="CW30" i="22"/>
  <c r="CF30" i="22"/>
  <c r="BU30" i="22"/>
  <c r="BD30" i="22"/>
  <c r="BG30" i="22" s="1"/>
  <c r="AS30" i="22"/>
  <c r="AP30" i="22"/>
  <c r="U30" i="22"/>
  <c r="X30" i="22" s="1"/>
  <c r="G30" i="22"/>
  <c r="J30" i="22" s="1"/>
  <c r="EW29" i="22"/>
  <c r="FB29" i="22"/>
  <c r="EZ29" i="22"/>
  <c r="EY29" i="22"/>
  <c r="ET29" i="22"/>
  <c r="DY29" i="22"/>
  <c r="DR29" i="22"/>
  <c r="DK29" i="22"/>
  <c r="DH29" i="22"/>
  <c r="DD29" i="22"/>
  <c r="CT29" i="22"/>
  <c r="CW29" i="22" s="1"/>
  <c r="CF29" i="22"/>
  <c r="CI29" i="22" s="1"/>
  <c r="BR29" i="22"/>
  <c r="BU29" i="22" s="1"/>
  <c r="BD29" i="22"/>
  <c r="BG29" i="22" s="1"/>
  <c r="AP29" i="22"/>
  <c r="AS29" i="22" s="1"/>
  <c r="U29" i="22"/>
  <c r="X29" i="22" s="1"/>
  <c r="G29" i="22"/>
  <c r="EW28" i="22"/>
  <c r="FB28" i="22"/>
  <c r="EZ28" i="22"/>
  <c r="EY28" i="22"/>
  <c r="ET28" i="22"/>
  <c r="DY28" i="22"/>
  <c r="DR28" i="22"/>
  <c r="DK28" i="22"/>
  <c r="DD28" i="22"/>
  <c r="CW28" i="22"/>
  <c r="CF28" i="22"/>
  <c r="CI28" i="22" s="1"/>
  <c r="BU28" i="22"/>
  <c r="BD28" i="22"/>
  <c r="BG28" i="22" s="1"/>
  <c r="AS28" i="22"/>
  <c r="U28" i="22"/>
  <c r="X28" i="22" s="1"/>
  <c r="G28" i="22"/>
  <c r="J28" i="22" s="1"/>
  <c r="FB27" i="22"/>
  <c r="EZ27" i="22"/>
  <c r="EY27" i="22"/>
  <c r="EW27" i="22"/>
  <c r="ET27" i="22"/>
  <c r="EM27" i="22"/>
  <c r="EF27" i="22"/>
  <c r="DY27" i="22"/>
  <c r="DR27" i="22"/>
  <c r="DK27" i="22"/>
  <c r="DD27" i="22"/>
  <c r="CT27" i="22"/>
  <c r="CW27" i="22" s="1"/>
  <c r="CP27" i="22"/>
  <c r="CF27" i="22"/>
  <c r="CI27" i="22" s="1"/>
  <c r="CB27" i="22"/>
  <c r="BU27" i="22"/>
  <c r="BR27" i="22"/>
  <c r="BN27" i="22"/>
  <c r="BD27" i="22"/>
  <c r="BG27" i="22" s="1"/>
  <c r="AZ27" i="22"/>
  <c r="AS27" i="22"/>
  <c r="AP27" i="22"/>
  <c r="U27" i="22"/>
  <c r="X27" i="22" s="1"/>
  <c r="Q27" i="22"/>
  <c r="G27" i="22"/>
  <c r="EW26" i="22"/>
  <c r="FB26" i="22"/>
  <c r="EZ26" i="22"/>
  <c r="EY26" i="22"/>
  <c r="ET26" i="22"/>
  <c r="DY26" i="22"/>
  <c r="DO26" i="22"/>
  <c r="DR26" i="22" s="1"/>
  <c r="DK26" i="22"/>
  <c r="DD26" i="22"/>
  <c r="CT26" i="22"/>
  <c r="CW26" i="22" s="1"/>
  <c r="CF26" i="22"/>
  <c r="CI26" i="22" s="1"/>
  <c r="BU26" i="22"/>
  <c r="BD26" i="22"/>
  <c r="BG26" i="22" s="1"/>
  <c r="AS26" i="22"/>
  <c r="U26" i="22"/>
  <c r="X26" i="22" s="1"/>
  <c r="G26" i="22"/>
  <c r="J26" i="22" s="1"/>
  <c r="EW25" i="22"/>
  <c r="FB25" i="22"/>
  <c r="EZ25" i="22"/>
  <c r="EY25" i="22"/>
  <c r="ET25" i="22"/>
  <c r="EM25" i="22"/>
  <c r="EF25" i="22"/>
  <c r="DY25" i="22"/>
  <c r="DR25" i="22"/>
  <c r="DK25" i="22"/>
  <c r="DD25" i="22"/>
  <c r="CW25" i="22"/>
  <c r="CP25" i="22"/>
  <c r="CF25" i="22"/>
  <c r="CI25" i="22" s="1"/>
  <c r="CB25" i="22"/>
  <c r="BU25" i="22"/>
  <c r="BN25" i="22"/>
  <c r="BG25" i="22"/>
  <c r="AZ25" i="22"/>
  <c r="AS25" i="22"/>
  <c r="X25" i="22"/>
  <c r="Q25" i="22"/>
  <c r="G25" i="22"/>
  <c r="J25" i="22" s="1"/>
  <c r="FB24" i="22"/>
  <c r="EZ24" i="22"/>
  <c r="EY24" i="22"/>
  <c r="EW24" i="22"/>
  <c r="ET24" i="22"/>
  <c r="DV24" i="22"/>
  <c r="DY24" i="22" s="1"/>
  <c r="DR24" i="22"/>
  <c r="DH24" i="22"/>
  <c r="DK24" i="22" s="1"/>
  <c r="DA24" i="22"/>
  <c r="DD24" i="22" s="1"/>
  <c r="CT24" i="22"/>
  <c r="CW24" i="22" s="1"/>
  <c r="CF24" i="22"/>
  <c r="CI24" i="22" s="1"/>
  <c r="BR24" i="22"/>
  <c r="BU24" i="22" s="1"/>
  <c r="BG24" i="22"/>
  <c r="AP24" i="22"/>
  <c r="AS24" i="22" s="1"/>
  <c r="X24" i="22"/>
  <c r="U24" i="22"/>
  <c r="G24" i="22"/>
  <c r="J24" i="22" s="1"/>
  <c r="FB23" i="22"/>
  <c r="EZ23" i="22"/>
  <c r="EY23" i="22"/>
  <c r="EW23" i="22"/>
  <c r="ET23" i="22"/>
  <c r="DY23" i="22"/>
  <c r="DR23" i="22"/>
  <c r="DK23" i="22"/>
  <c r="DD23" i="22"/>
  <c r="CW23" i="22"/>
  <c r="CF23" i="22"/>
  <c r="CI23" i="22" s="1"/>
  <c r="BU23" i="22"/>
  <c r="BG23" i="22"/>
  <c r="AS23" i="22"/>
  <c r="X23" i="22"/>
  <c r="G23" i="22"/>
  <c r="J23" i="22" s="1"/>
  <c r="EW22" i="22"/>
  <c r="FB22" i="22"/>
  <c r="EZ22" i="22"/>
  <c r="EY22" i="22"/>
  <c r="ET22" i="22"/>
  <c r="DY22" i="22"/>
  <c r="DR22" i="22"/>
  <c r="DK22" i="22"/>
  <c r="DD22" i="22"/>
  <c r="CW22" i="22"/>
  <c r="CF22" i="22"/>
  <c r="CI22" i="22" s="1"/>
  <c r="BU22" i="22"/>
  <c r="BD22" i="22"/>
  <c r="BG22" i="22" s="1"/>
  <c r="AS22" i="22"/>
  <c r="X22" i="22"/>
  <c r="G22" i="22"/>
  <c r="EW21" i="22"/>
  <c r="FB21" i="22"/>
  <c r="EZ21" i="22"/>
  <c r="EY21" i="22"/>
  <c r="ET21" i="22"/>
  <c r="DV21" i="22"/>
  <c r="DY21" i="22" s="1"/>
  <c r="DO21" i="22"/>
  <c r="DR21" i="22" s="1"/>
  <c r="DK21" i="22"/>
  <c r="DH21" i="22"/>
  <c r="DA21" i="22"/>
  <c r="DD21" i="22" s="1"/>
  <c r="CW21" i="22"/>
  <c r="CF21" i="22"/>
  <c r="CI21" i="22" s="1"/>
  <c r="BU21" i="22"/>
  <c r="BD21" i="22"/>
  <c r="BG21" i="22" s="1"/>
  <c r="AP21" i="22"/>
  <c r="AS21" i="22" s="1"/>
  <c r="U21" i="22"/>
  <c r="X21" i="22" s="1"/>
  <c r="G21" i="22"/>
  <c r="FB20" i="22"/>
  <c r="EZ20" i="22"/>
  <c r="EY20" i="22"/>
  <c r="EW20" i="22"/>
  <c r="ET20" i="22"/>
  <c r="DY20" i="22"/>
  <c r="DR20" i="22"/>
  <c r="DH20" i="22"/>
  <c r="DK20" i="22" s="1"/>
  <c r="DD20" i="22"/>
  <c r="CW20" i="22"/>
  <c r="CT20" i="22"/>
  <c r="CF20" i="22"/>
  <c r="CI20" i="22" s="1"/>
  <c r="BR20" i="22"/>
  <c r="BU20" i="22" s="1"/>
  <c r="BD20" i="22"/>
  <c r="BG20" i="22" s="1"/>
  <c r="AP20" i="22"/>
  <c r="AS20" i="22" s="1"/>
  <c r="X20" i="22"/>
  <c r="J20" i="22"/>
  <c r="G20" i="22"/>
  <c r="EW19" i="22"/>
  <c r="FB19" i="22"/>
  <c r="EZ19" i="22"/>
  <c r="EY19" i="22"/>
  <c r="ET19" i="22"/>
  <c r="DY19" i="22"/>
  <c r="DR19" i="22"/>
  <c r="DH19" i="22"/>
  <c r="DK19" i="22" s="1"/>
  <c r="DD19" i="22"/>
  <c r="CW19" i="22"/>
  <c r="CF19" i="22"/>
  <c r="CI19" i="22" s="1"/>
  <c r="BU19" i="22"/>
  <c r="BG19" i="22"/>
  <c r="AS19" i="22"/>
  <c r="X19" i="22"/>
  <c r="G19" i="22"/>
  <c r="EW18" i="22"/>
  <c r="FB18" i="22"/>
  <c r="EZ18" i="22"/>
  <c r="EY18" i="22"/>
  <c r="ET18" i="22"/>
  <c r="EM18" i="22"/>
  <c r="EF18" i="22"/>
  <c r="DY18" i="22"/>
  <c r="DR18" i="22"/>
  <c r="DK18" i="22"/>
  <c r="DD18" i="22"/>
  <c r="CW18" i="22"/>
  <c r="CP18" i="22"/>
  <c r="CF18" i="22"/>
  <c r="CI18" i="22" s="1"/>
  <c r="CB18" i="22"/>
  <c r="BU18" i="22"/>
  <c r="BN18" i="22"/>
  <c r="BG18" i="22"/>
  <c r="AZ18" i="22"/>
  <c r="AS18" i="22"/>
  <c r="X18" i="22"/>
  <c r="Q18" i="22"/>
  <c r="G18" i="22"/>
  <c r="EW17" i="22"/>
  <c r="FB17" i="22"/>
  <c r="EZ17" i="22"/>
  <c r="EY17" i="22"/>
  <c r="ET17" i="22"/>
  <c r="EJ17" i="22"/>
  <c r="EM17" i="22" s="1"/>
  <c r="EC17" i="22"/>
  <c r="EF17" i="22" s="1"/>
  <c r="DY17" i="22"/>
  <c r="DR17" i="22"/>
  <c r="DK17" i="22"/>
  <c r="DD17" i="22"/>
  <c r="CW17" i="22"/>
  <c r="CP17" i="22"/>
  <c r="CF17" i="22"/>
  <c r="CI17" i="22" s="1"/>
  <c r="CB17" i="22"/>
  <c r="BU17" i="22"/>
  <c r="BN17" i="22"/>
  <c r="BD17" i="22"/>
  <c r="BG17" i="22" s="1"/>
  <c r="AW17" i="22"/>
  <c r="AZ17" i="22" s="1"/>
  <c r="AS17" i="22"/>
  <c r="X17" i="22"/>
  <c r="N17" i="22"/>
  <c r="Q17" i="22" s="1"/>
  <c r="J17" i="22"/>
  <c r="G17" i="22"/>
  <c r="EW16" i="22"/>
  <c r="FB16" i="22"/>
  <c r="EZ16" i="22"/>
  <c r="EY16" i="22"/>
  <c r="ET16" i="22"/>
  <c r="EM16" i="22"/>
  <c r="EJ16" i="22"/>
  <c r="EC16" i="22"/>
  <c r="EF16" i="22" s="1"/>
  <c r="DY16" i="22"/>
  <c r="DO16" i="22"/>
  <c r="DR16" i="22" s="1"/>
  <c r="DK16" i="22"/>
  <c r="DA16" i="22"/>
  <c r="DD16" i="22" s="1"/>
  <c r="CW16" i="22"/>
  <c r="CP16" i="22"/>
  <c r="CF16" i="22"/>
  <c r="CI16" i="22" s="1"/>
  <c r="CB16" i="22"/>
  <c r="BU16" i="22"/>
  <c r="BN16" i="22"/>
  <c r="BD16" i="22"/>
  <c r="BG16" i="22" s="1"/>
  <c r="AW16" i="22"/>
  <c r="AZ16" i="22" s="1"/>
  <c r="AS16" i="22"/>
  <c r="X16" i="22"/>
  <c r="N16" i="22"/>
  <c r="Q16" i="22" s="1"/>
  <c r="G16" i="22"/>
  <c r="J16" i="22" s="1"/>
  <c r="FV16" i="22" s="1"/>
  <c r="EW15" i="22"/>
  <c r="FB15" i="22"/>
  <c r="EZ15" i="22"/>
  <c r="EY15" i="22"/>
  <c r="ET15" i="22"/>
  <c r="EJ15" i="22"/>
  <c r="EM15" i="22" s="1"/>
  <c r="EF15" i="22"/>
  <c r="EC15" i="22"/>
  <c r="DY15" i="22"/>
  <c r="DO15" i="22"/>
  <c r="DR15" i="22" s="1"/>
  <c r="DK15" i="22"/>
  <c r="DH15" i="22"/>
  <c r="DA15" i="22"/>
  <c r="DD15" i="22" s="1"/>
  <c r="CT15" i="22"/>
  <c r="CW15" i="22" s="1"/>
  <c r="CM15" i="22"/>
  <c r="CP15" i="22" s="1"/>
  <c r="CF15" i="22"/>
  <c r="CI15" i="22" s="1"/>
  <c r="BY15" i="22"/>
  <c r="CB15" i="22" s="1"/>
  <c r="BU15" i="22"/>
  <c r="BR15" i="22"/>
  <c r="BN15" i="22"/>
  <c r="BD15" i="22"/>
  <c r="BG15" i="22" s="1"/>
  <c r="AW15" i="22"/>
  <c r="AZ15" i="22" s="1"/>
  <c r="AP15" i="22"/>
  <c r="AS15" i="22" s="1"/>
  <c r="X15" i="22"/>
  <c r="U15" i="22"/>
  <c r="N15" i="22"/>
  <c r="Q15" i="22" s="1"/>
  <c r="G15" i="22"/>
  <c r="J15" i="22" s="1"/>
  <c r="FV15" i="22" s="1"/>
  <c r="EW14" i="22"/>
  <c r="FB14" i="22"/>
  <c r="EZ14" i="22"/>
  <c r="EY14" i="22"/>
  <c r="ET14" i="22"/>
  <c r="EJ14" i="22"/>
  <c r="EM14" i="22" s="1"/>
  <c r="EC14" i="22"/>
  <c r="EF14" i="22" s="1"/>
  <c r="DV14" i="22"/>
  <c r="DY14" i="22" s="1"/>
  <c r="DO14" i="22"/>
  <c r="DR14" i="22" s="1"/>
  <c r="DK14" i="22"/>
  <c r="DD14" i="22"/>
  <c r="DA14" i="22"/>
  <c r="CT14" i="22"/>
  <c r="CW14" i="22" s="1"/>
  <c r="CM14" i="22"/>
  <c r="CP14" i="22" s="1"/>
  <c r="CF14" i="22"/>
  <c r="CI14" i="22" s="1"/>
  <c r="CB14" i="22"/>
  <c r="BY14" i="22"/>
  <c r="BR14" i="22"/>
  <c r="BU14" i="22" s="1"/>
  <c r="BK14" i="22"/>
  <c r="BN14" i="22" s="1"/>
  <c r="BD14" i="22"/>
  <c r="BG14" i="22" s="1"/>
  <c r="AZ14" i="22"/>
  <c r="AW14" i="22"/>
  <c r="AP14" i="22"/>
  <c r="AS14" i="22" s="1"/>
  <c r="U14" i="22"/>
  <c r="X14" i="22" s="1"/>
  <c r="FW14" i="22" s="1"/>
  <c r="N14" i="22"/>
  <c r="Q14" i="22" s="1"/>
  <c r="J14" i="22"/>
  <c r="FV14" i="22" s="1"/>
  <c r="G14" i="22"/>
  <c r="EW13" i="22"/>
  <c r="FB13" i="22"/>
  <c r="EZ13" i="22"/>
  <c r="EY13" i="22"/>
  <c r="EQ13" i="22"/>
  <c r="ET13" i="22" s="1"/>
  <c r="EM13" i="22"/>
  <c r="EJ13" i="22"/>
  <c r="EC13" i="22"/>
  <c r="EF13" i="22" s="1"/>
  <c r="DY13" i="22"/>
  <c r="DR13" i="22"/>
  <c r="DK13" i="22"/>
  <c r="DD13" i="22"/>
  <c r="CW13" i="22"/>
  <c r="CM13" i="22"/>
  <c r="CP13" i="22" s="1"/>
  <c r="CI13" i="22"/>
  <c r="CF13" i="22"/>
  <c r="BY13" i="22"/>
  <c r="CB13" i="22" s="1"/>
  <c r="BU13" i="22"/>
  <c r="BK13" i="22"/>
  <c r="BN13" i="22" s="1"/>
  <c r="BG13" i="22"/>
  <c r="AZ13" i="22"/>
  <c r="AW13" i="22"/>
  <c r="AS13" i="22"/>
  <c r="U13" i="22"/>
  <c r="X13" i="22" s="1"/>
  <c r="N13" i="22"/>
  <c r="Q13" i="22" s="1"/>
  <c r="G13" i="22"/>
  <c r="J13" i="22" s="1"/>
  <c r="GK13" i="22" s="1"/>
  <c r="FB12" i="22"/>
  <c r="EZ12" i="22"/>
  <c r="EY12" i="22"/>
  <c r="EW12" i="22"/>
  <c r="ET12" i="22"/>
  <c r="EJ12" i="22"/>
  <c r="EM12" i="22" s="1"/>
  <c r="EC12" i="22"/>
  <c r="EF12" i="22" s="1"/>
  <c r="DY12" i="22"/>
  <c r="DO12" i="22"/>
  <c r="DR12" i="22" s="1"/>
  <c r="DH12" i="22"/>
  <c r="DK12" i="22" s="1"/>
  <c r="DA12" i="22"/>
  <c r="DD12" i="22" s="1"/>
  <c r="CT12" i="22"/>
  <c r="CW12" i="22" s="1"/>
  <c r="CM12" i="22"/>
  <c r="CP12" i="22" s="1"/>
  <c r="CF12" i="22"/>
  <c r="CI12" i="22" s="1"/>
  <c r="BY12" i="22"/>
  <c r="CB12" i="22" s="1"/>
  <c r="BU12" i="22"/>
  <c r="BR12" i="22"/>
  <c r="BK12" i="22"/>
  <c r="BN12" i="22" s="1"/>
  <c r="BD12" i="22"/>
  <c r="BG12" i="22" s="1"/>
  <c r="AW12" i="22"/>
  <c r="AZ12" i="22" s="1"/>
  <c r="AP12" i="22"/>
  <c r="U12" i="22"/>
  <c r="X12" i="22" s="1"/>
  <c r="N12" i="22"/>
  <c r="Q12" i="22" s="1"/>
  <c r="G12" i="22"/>
  <c r="J12" i="22" s="1"/>
  <c r="FW11" i="22"/>
  <c r="EW11" i="22"/>
  <c r="FB11" i="22"/>
  <c r="EZ11" i="22"/>
  <c r="EY11" i="22"/>
  <c r="ET11" i="22"/>
  <c r="EM11" i="22"/>
  <c r="EJ11" i="22"/>
  <c r="EC11" i="22"/>
  <c r="EF11" i="22" s="1"/>
  <c r="DY11" i="22"/>
  <c r="DR11" i="22"/>
  <c r="DK11" i="22"/>
  <c r="DD11" i="22"/>
  <c r="CW11" i="22"/>
  <c r="CM11" i="22"/>
  <c r="CP11" i="22" s="1"/>
  <c r="CF11" i="22"/>
  <c r="CI11" i="22" s="1"/>
  <c r="BY11" i="22"/>
  <c r="CB11" i="22" s="1"/>
  <c r="BR11" i="22"/>
  <c r="BU11" i="22" s="1"/>
  <c r="BK11" i="22"/>
  <c r="BN11" i="22" s="1"/>
  <c r="BG11" i="22"/>
  <c r="BD11" i="22"/>
  <c r="AW11" i="22"/>
  <c r="AZ11" i="22" s="1"/>
  <c r="AS11" i="22"/>
  <c r="X11" i="22"/>
  <c r="N11" i="22"/>
  <c r="Q11" i="22" s="1"/>
  <c r="J11" i="22"/>
  <c r="GJ11" i="22" s="1"/>
  <c r="G11" i="22"/>
  <c r="FB10" i="22"/>
  <c r="EZ10" i="22"/>
  <c r="EY10" i="22"/>
  <c r="EW10" i="22"/>
  <c r="ET10" i="22"/>
  <c r="EJ10" i="22"/>
  <c r="EM10" i="22" s="1"/>
  <c r="EC10" i="22"/>
  <c r="EF10" i="22" s="1"/>
  <c r="DY10" i="22"/>
  <c r="DR10" i="22"/>
  <c r="DH10" i="22"/>
  <c r="DK10" i="22" s="1"/>
  <c r="DD10" i="22"/>
  <c r="DA10" i="22"/>
  <c r="CT10" i="22"/>
  <c r="CW10" i="22" s="1"/>
  <c r="CP10" i="22"/>
  <c r="CM10" i="22"/>
  <c r="CF10" i="22"/>
  <c r="CI10" i="22" s="1"/>
  <c r="BY10" i="22"/>
  <c r="CB10" i="22" s="1"/>
  <c r="BR10" i="22"/>
  <c r="BU10" i="22" s="1"/>
  <c r="BN10" i="22"/>
  <c r="BK10" i="22"/>
  <c r="BD10" i="22"/>
  <c r="BG10" i="22" s="1"/>
  <c r="AW10" i="22"/>
  <c r="AZ10" i="22" s="1"/>
  <c r="AS10" i="22"/>
  <c r="X10" i="22"/>
  <c r="N10" i="22"/>
  <c r="Q10" i="22" s="1"/>
  <c r="J10" i="22"/>
  <c r="G10" i="22"/>
  <c r="EW9" i="22"/>
  <c r="FB9" i="22"/>
  <c r="EZ9" i="22"/>
  <c r="EY9" i="22"/>
  <c r="EQ9" i="22"/>
  <c r="ET9" i="22" s="1"/>
  <c r="EJ9" i="22"/>
  <c r="EM9" i="22" s="1"/>
  <c r="EC9" i="22"/>
  <c r="EF9" i="22" s="1"/>
  <c r="DY9" i="22"/>
  <c r="DR9" i="22"/>
  <c r="DK9" i="22"/>
  <c r="DD9" i="22"/>
  <c r="CW9" i="22"/>
  <c r="CP9" i="22"/>
  <c r="CM9" i="22"/>
  <c r="CI9" i="22"/>
  <c r="BY9" i="22"/>
  <c r="CB9" i="22" s="1"/>
  <c r="BR9" i="22"/>
  <c r="BR56" i="22" s="1"/>
  <c r="BK9" i="22"/>
  <c r="BN9" i="22" s="1"/>
  <c r="BG9" i="22"/>
  <c r="AW9" i="22"/>
  <c r="AZ9" i="22" s="1"/>
  <c r="AS9" i="22"/>
  <c r="X9" i="22"/>
  <c r="N9" i="22"/>
  <c r="Q9" i="22" s="1"/>
  <c r="J9" i="22"/>
  <c r="GH9" i="22" s="1"/>
  <c r="G9" i="22"/>
  <c r="FD65" i="22"/>
  <c r="GA86" i="22" l="1"/>
  <c r="GB86" i="22"/>
  <c r="FW97" i="22"/>
  <c r="GH38" i="22"/>
  <c r="FA110" i="22"/>
  <c r="FV34" i="22"/>
  <c r="GD54" i="22"/>
  <c r="GD84" i="22"/>
  <c r="GI103" i="22"/>
  <c r="CW110" i="22"/>
  <c r="EX113" i="22"/>
  <c r="FA113" i="22" s="1"/>
  <c r="FX85" i="22"/>
  <c r="GE10" i="22"/>
  <c r="GL17" i="22"/>
  <c r="FW31" i="22"/>
  <c r="EX71" i="22"/>
  <c r="FA71" i="22" s="1"/>
  <c r="EX109" i="22"/>
  <c r="FA109" i="22" s="1"/>
  <c r="GH77" i="22"/>
  <c r="GC84" i="22"/>
  <c r="GG11" i="22"/>
  <c r="GC75" i="22"/>
  <c r="FV84" i="22"/>
  <c r="GL89" i="22"/>
  <c r="GM106" i="22"/>
  <c r="EX44" i="22"/>
  <c r="GA77" i="22"/>
  <c r="FV85" i="22"/>
  <c r="FA96" i="22"/>
  <c r="BG101" i="22"/>
  <c r="GM101" i="22" s="1"/>
  <c r="GB23" i="22"/>
  <c r="GG85" i="22"/>
  <c r="DY51" i="22"/>
  <c r="EX51" i="22"/>
  <c r="FA51" i="22" s="1"/>
  <c r="FW85" i="22"/>
  <c r="J96" i="22"/>
  <c r="EX97" i="22"/>
  <c r="FA97" i="22" s="1"/>
  <c r="DY100" i="22"/>
  <c r="DY109" i="22"/>
  <c r="EX107" i="22"/>
  <c r="EX106" i="22"/>
  <c r="FA106" i="22" s="1"/>
  <c r="EX90" i="22"/>
  <c r="FA90" i="22" s="1"/>
  <c r="GE11" i="22"/>
  <c r="EX18" i="22"/>
  <c r="FA18" i="22" s="1"/>
  <c r="GE37" i="22"/>
  <c r="EX86" i="22"/>
  <c r="FA86" i="22" s="1"/>
  <c r="GE87" i="22"/>
  <c r="EX74" i="22"/>
  <c r="FA74" i="22" s="1"/>
  <c r="FZ30" i="22"/>
  <c r="GG30" i="22"/>
  <c r="FV30" i="22"/>
  <c r="GK30" i="22"/>
  <c r="GA26" i="22"/>
  <c r="FZ26" i="22"/>
  <c r="FV26" i="22"/>
  <c r="GL38" i="22"/>
  <c r="GC28" i="22"/>
  <c r="FV9" i="22"/>
  <c r="GM14" i="22"/>
  <c r="EX23" i="22"/>
  <c r="FA23" i="22" s="1"/>
  <c r="GL46" i="22"/>
  <c r="GA11" i="22"/>
  <c r="GD16" i="22"/>
  <c r="J18" i="22"/>
  <c r="FV18" i="22" s="1"/>
  <c r="GE38" i="22"/>
  <c r="EX38" i="22"/>
  <c r="FA38" i="22" s="1"/>
  <c r="GK16" i="22"/>
  <c r="GE24" i="22"/>
  <c r="FW28" i="22"/>
  <c r="GH15" i="22"/>
  <c r="GA28" i="22"/>
  <c r="GM30" i="22"/>
  <c r="GH31" i="22"/>
  <c r="EX33" i="22"/>
  <c r="FA33" i="22" s="1"/>
  <c r="GL37" i="22"/>
  <c r="GM15" i="22"/>
  <c r="EX19" i="22"/>
  <c r="FA19" i="22" s="1"/>
  <c r="EX39" i="22"/>
  <c r="FA39" i="22" s="1"/>
  <c r="GK44" i="22"/>
  <c r="EX11" i="22"/>
  <c r="FA11" i="22" s="1"/>
  <c r="J19" i="22"/>
  <c r="FZ19" i="22" s="1"/>
  <c r="GA23" i="22"/>
  <c r="GH36" i="22"/>
  <c r="BG39" i="22"/>
  <c r="GI39" i="22" s="1"/>
  <c r="EX43" i="22"/>
  <c r="FA43" i="22" s="1"/>
  <c r="EX16" i="22"/>
  <c r="FA16" i="22" s="1"/>
  <c r="GM35" i="22"/>
  <c r="GI17" i="22"/>
  <c r="FY25" i="22"/>
  <c r="GA34" i="22"/>
  <c r="FX9" i="22"/>
  <c r="GI10" i="22"/>
  <c r="GD32" i="22"/>
  <c r="FA44" i="22"/>
  <c r="EX14" i="22"/>
  <c r="FA14" i="22" s="1"/>
  <c r="DV56" i="22"/>
  <c r="GH13" i="22"/>
  <c r="FZ13" i="22"/>
  <c r="GC13" i="22"/>
  <c r="GM13" i="22"/>
  <c r="GJ13" i="22"/>
  <c r="FX13" i="22"/>
  <c r="GA20" i="22"/>
  <c r="FV12" i="22"/>
  <c r="FW12" i="22"/>
  <c r="GK12" i="22"/>
  <c r="GL12" i="22"/>
  <c r="GD68" i="22"/>
  <c r="GJ20" i="22"/>
  <c r="FZ10" i="22"/>
  <c r="FW20" i="22"/>
  <c r="J27" i="22"/>
  <c r="EX27" i="22"/>
  <c r="FA27" i="22" s="1"/>
  <c r="FW33" i="22"/>
  <c r="FV33" i="22"/>
  <c r="GG33" i="22"/>
  <c r="EX9" i="22"/>
  <c r="FA9" i="22" s="1"/>
  <c r="GG9" i="22"/>
  <c r="GD10" i="22"/>
  <c r="GM10" i="22"/>
  <c r="EX10" i="22"/>
  <c r="FA10" i="22" s="1"/>
  <c r="FX10" i="22"/>
  <c r="GG10" i="22"/>
  <c r="FY11" i="22"/>
  <c r="GH11" i="22"/>
  <c r="EX12" i="22"/>
  <c r="FA12" i="22" s="1"/>
  <c r="GC14" i="22"/>
  <c r="GD14" i="22"/>
  <c r="GG15" i="22"/>
  <c r="FX15" i="22"/>
  <c r="GE15" i="22"/>
  <c r="FW15" i="22"/>
  <c r="GJ15" i="22"/>
  <c r="FY15" i="22"/>
  <c r="GC15" i="22"/>
  <c r="GJ16" i="22"/>
  <c r="GE16" i="22"/>
  <c r="GD17" i="22"/>
  <c r="GI18" i="22"/>
  <c r="GC18" i="22"/>
  <c r="GI19" i="22"/>
  <c r="FY19" i="22"/>
  <c r="GG20" i="22"/>
  <c r="FV23" i="22"/>
  <c r="GM23" i="22"/>
  <c r="FV24" i="22"/>
  <c r="GJ24" i="22"/>
  <c r="GC25" i="22"/>
  <c r="GI26" i="22"/>
  <c r="GM28" i="22"/>
  <c r="EX31" i="22"/>
  <c r="FA31" i="22" s="1"/>
  <c r="GL32" i="22"/>
  <c r="GC32" i="22"/>
  <c r="GH32" i="22"/>
  <c r="FY32" i="22"/>
  <c r="GK32" i="22"/>
  <c r="FZ32" i="22"/>
  <c r="GG32" i="22"/>
  <c r="FV32" i="22"/>
  <c r="GE32" i="22"/>
  <c r="GB32" i="22"/>
  <c r="FX32" i="22"/>
  <c r="GJ32" i="22"/>
  <c r="GM34" i="22"/>
  <c r="GM36" i="22"/>
  <c r="GC36" i="22"/>
  <c r="GI36" i="22"/>
  <c r="GE36" i="22"/>
  <c r="GA36" i="22"/>
  <c r="GL36" i="22"/>
  <c r="FZ36" i="22"/>
  <c r="GB36" i="22"/>
  <c r="GK36" i="22"/>
  <c r="GM46" i="22"/>
  <c r="GD46" i="22"/>
  <c r="GK46" i="22"/>
  <c r="GE46" i="22"/>
  <c r="GM70" i="22"/>
  <c r="GK71" i="22"/>
  <c r="GA75" i="22"/>
  <c r="CT56" i="22"/>
  <c r="FY10" i="22"/>
  <c r="GH10" i="22"/>
  <c r="FZ11" i="22"/>
  <c r="GI11" i="22"/>
  <c r="EX13" i="22"/>
  <c r="FA13" i="22" s="1"/>
  <c r="FY13" i="22"/>
  <c r="GE14" i="22"/>
  <c r="GD15" i="22"/>
  <c r="GG16" i="22"/>
  <c r="GH17" i="22"/>
  <c r="GD18" i="22"/>
  <c r="GH20" i="22"/>
  <c r="FX23" i="22"/>
  <c r="EX24" i="22"/>
  <c r="FA24" i="22" s="1"/>
  <c r="FW24" i="22"/>
  <c r="GM24" i="22"/>
  <c r="GG25" i="22"/>
  <c r="GM26" i="22"/>
  <c r="FV28" i="22"/>
  <c r="J29" i="22"/>
  <c r="EX29" i="22"/>
  <c r="FA29" i="22" s="1"/>
  <c r="GG31" i="22"/>
  <c r="GM32" i="22"/>
  <c r="GG35" i="22"/>
  <c r="GK35" i="22"/>
  <c r="GB35" i="22"/>
  <c r="GD35" i="22"/>
  <c r="GL35" i="22"/>
  <c r="FZ35" i="22"/>
  <c r="GJ35" i="22"/>
  <c r="GH35" i="22"/>
  <c r="GC35" i="22"/>
  <c r="GJ37" i="22"/>
  <c r="BU43" i="22"/>
  <c r="GJ43" i="22" s="1"/>
  <c r="GJ44" i="22"/>
  <c r="EX45" i="22"/>
  <c r="FA45" i="22" s="1"/>
  <c r="EX49" i="22"/>
  <c r="FA49" i="22" s="1"/>
  <c r="U56" i="22"/>
  <c r="CT120" i="22"/>
  <c r="CW68" i="22"/>
  <c r="GG71" i="22"/>
  <c r="FX71" i="22"/>
  <c r="GM71" i="22"/>
  <c r="GC71" i="22"/>
  <c r="FV71" i="22"/>
  <c r="GD71" i="22"/>
  <c r="FZ71" i="22"/>
  <c r="GI71" i="22"/>
  <c r="GH71" i="22"/>
  <c r="FY71" i="22"/>
  <c r="FW71" i="22"/>
  <c r="GB71" i="22"/>
  <c r="GL71" i="22"/>
  <c r="EX73" i="22"/>
  <c r="FA73" i="22" s="1"/>
  <c r="J74" i="22"/>
  <c r="GL44" i="22"/>
  <c r="AP120" i="22"/>
  <c r="AS66" i="22"/>
  <c r="GG66" i="22" s="1"/>
  <c r="J76" i="22"/>
  <c r="EX76" i="22"/>
  <c r="FA76" i="22" s="1"/>
  <c r="GE79" i="22"/>
  <c r="GD79" i="22"/>
  <c r="GC87" i="22"/>
  <c r="GA87" i="22"/>
  <c r="BU9" i="22"/>
  <c r="GJ9" i="22" s="1"/>
  <c r="GC9" i="22"/>
  <c r="DA56" i="22"/>
  <c r="GA10" i="22"/>
  <c r="GJ10" i="22"/>
  <c r="GB11" i="22"/>
  <c r="GK11" i="22"/>
  <c r="GG13" i="22"/>
  <c r="GE13" i="22"/>
  <c r="FW13" i="22"/>
  <c r="GL13" i="22"/>
  <c r="GA13" i="22"/>
  <c r="GB13" i="22"/>
  <c r="GH14" i="22"/>
  <c r="GI15" i="22"/>
  <c r="GH16" i="22"/>
  <c r="FX16" i="22"/>
  <c r="GL16" i="22"/>
  <c r="FV17" i="22"/>
  <c r="GJ17" i="22"/>
  <c r="FY20" i="22"/>
  <c r="GK20" i="22"/>
  <c r="FZ24" i="22"/>
  <c r="GK25" i="22"/>
  <c r="FW26" i="22"/>
  <c r="FZ28" i="22"/>
  <c r="GE30" i="22"/>
  <c r="FW30" i="22"/>
  <c r="GJ30" i="22"/>
  <c r="GA30" i="22"/>
  <c r="GI30" i="22"/>
  <c r="FX30" i="22"/>
  <c r="GD30" i="22"/>
  <c r="GC30" i="22"/>
  <c r="GB30" i="22"/>
  <c r="FY30" i="22"/>
  <c r="CI30" i="22"/>
  <c r="EX30" i="22"/>
  <c r="FA30" i="22" s="1"/>
  <c r="GH30" i="22"/>
  <c r="FW34" i="22"/>
  <c r="GD37" i="22"/>
  <c r="EX48" i="22"/>
  <c r="FA48" i="22" s="1"/>
  <c r="DK48" i="22"/>
  <c r="DY71" i="22"/>
  <c r="GE71" i="22" s="1"/>
  <c r="DV120" i="22"/>
  <c r="GJ78" i="22"/>
  <c r="GA78" i="22"/>
  <c r="GE78" i="22"/>
  <c r="FW78" i="22"/>
  <c r="GL78" i="22"/>
  <c r="GC78" i="22"/>
  <c r="GK78" i="22"/>
  <c r="FX78" i="22"/>
  <c r="FZ78" i="22"/>
  <c r="GM78" i="22"/>
  <c r="FY78" i="22"/>
  <c r="GG78" i="22"/>
  <c r="GD78" i="22"/>
  <c r="GB78" i="22"/>
  <c r="GI78" i="22"/>
  <c r="FV78" i="22"/>
  <c r="GA79" i="22"/>
  <c r="EX82" i="22"/>
  <c r="FA82" i="22" s="1"/>
  <c r="J82" i="22"/>
  <c r="DK111" i="22"/>
  <c r="GL111" i="22" s="1"/>
  <c r="EX111" i="22"/>
  <c r="FA111" i="22" s="1"/>
  <c r="GL18" i="22"/>
  <c r="GA18" i="22"/>
  <c r="FY24" i="22"/>
  <c r="GB10" i="22"/>
  <c r="GK10" i="22"/>
  <c r="GC11" i="22"/>
  <c r="GL11" i="22"/>
  <c r="AP56" i="22"/>
  <c r="GK14" i="22"/>
  <c r="GI14" i="22"/>
  <c r="GK15" i="22"/>
  <c r="FY16" i="22"/>
  <c r="GM16" i="22"/>
  <c r="FY17" i="22"/>
  <c r="GK17" i="22"/>
  <c r="GJ18" i="22"/>
  <c r="EX20" i="22"/>
  <c r="FA20" i="22" s="1"/>
  <c r="FZ20" i="22"/>
  <c r="EX21" i="22"/>
  <c r="FA21" i="22" s="1"/>
  <c r="GL23" i="22"/>
  <c r="GC23" i="22"/>
  <c r="GI23" i="22"/>
  <c r="FZ23" i="22"/>
  <c r="GH23" i="22"/>
  <c r="FY23" i="22"/>
  <c r="GK23" i="22"/>
  <c r="FW23" i="22"/>
  <c r="GD23" i="22"/>
  <c r="GA24" i="22"/>
  <c r="FX25" i="22"/>
  <c r="GL25" i="22"/>
  <c r="GA31" i="22"/>
  <c r="GA35" i="22"/>
  <c r="EX40" i="22"/>
  <c r="FA40" i="22" s="1"/>
  <c r="BU40" i="22"/>
  <c r="GJ40" i="22" s="1"/>
  <c r="GK45" i="22"/>
  <c r="GM45" i="22"/>
  <c r="FW68" i="22"/>
  <c r="GG68" i="22"/>
  <c r="FY68" i="22"/>
  <c r="GL68" i="22"/>
  <c r="GI73" i="22"/>
  <c r="FZ73" i="22"/>
  <c r="GM73" i="22"/>
  <c r="GD73" i="22"/>
  <c r="FV73" i="22"/>
  <c r="GK73" i="22"/>
  <c r="GB73" i="22"/>
  <c r="GC73" i="22"/>
  <c r="GG73" i="22"/>
  <c r="GE73" i="22"/>
  <c r="GJ73" i="22"/>
  <c r="FX73" i="22"/>
  <c r="GL73" i="22"/>
  <c r="FY73" i="22"/>
  <c r="FW73" i="22"/>
  <c r="GG75" i="22"/>
  <c r="FX75" i="22"/>
  <c r="GK75" i="22"/>
  <c r="GB75" i="22"/>
  <c r="GI75" i="22"/>
  <c r="FZ75" i="22"/>
  <c r="GH75" i="22"/>
  <c r="GL75" i="22"/>
  <c r="FW75" i="22"/>
  <c r="GJ75" i="22"/>
  <c r="FV75" i="22"/>
  <c r="GD75" i="22"/>
  <c r="GM75" i="22"/>
  <c r="GE75" i="22"/>
  <c r="GG88" i="22"/>
  <c r="GA88" i="22"/>
  <c r="GB88" i="22"/>
  <c r="GI88" i="22"/>
  <c r="GH88" i="22"/>
  <c r="GJ88" i="22"/>
  <c r="CI88" i="22"/>
  <c r="EX88" i="22"/>
  <c r="FA88" i="22" s="1"/>
  <c r="FZ88" i="22"/>
  <c r="FW9" i="22"/>
  <c r="BD56" i="22"/>
  <c r="DH56" i="22"/>
  <c r="GC10" i="22"/>
  <c r="GL10" i="22"/>
  <c r="FV11" i="22"/>
  <c r="GD11" i="22"/>
  <c r="GM11" i="22"/>
  <c r="AS12" i="22"/>
  <c r="GD12" i="22" s="1"/>
  <c r="GD13" i="22"/>
  <c r="FX14" i="22"/>
  <c r="GL14" i="22"/>
  <c r="FZ15" i="22"/>
  <c r="GL15" i="22"/>
  <c r="GB16" i="22"/>
  <c r="EX17" i="22"/>
  <c r="FA17" i="22" s="1"/>
  <c r="FZ17" i="22"/>
  <c r="FW18" i="22"/>
  <c r="GK18" i="22"/>
  <c r="GJ19" i="22"/>
  <c r="J21" i="22"/>
  <c r="GE23" i="22"/>
  <c r="GL30" i="22"/>
  <c r="GB31" i="22"/>
  <c r="GA32" i="22"/>
  <c r="EX34" i="22"/>
  <c r="FA34" i="22" s="1"/>
  <c r="GE35" i="22"/>
  <c r="GD36" i="22"/>
  <c r="GH37" i="22"/>
  <c r="EX68" i="22"/>
  <c r="FA68" i="22" s="1"/>
  <c r="GM68" i="22"/>
  <c r="GL100" i="22"/>
  <c r="GM100" i="22"/>
  <c r="GJ100" i="22"/>
  <c r="FA100" i="22"/>
  <c r="GG14" i="22"/>
  <c r="GE18" i="22"/>
  <c r="GM20" i="22"/>
  <c r="GD20" i="22"/>
  <c r="FV20" i="22"/>
  <c r="GL20" i="22"/>
  <c r="GC20" i="22"/>
  <c r="GI20" i="22"/>
  <c r="FX20" i="22"/>
  <c r="GG24" i="22"/>
  <c r="FX24" i="22"/>
  <c r="GL24" i="22"/>
  <c r="GC24" i="22"/>
  <c r="GK24" i="22"/>
  <c r="GB24" i="22"/>
  <c r="GD24" i="22"/>
  <c r="GI25" i="22"/>
  <c r="FZ25" i="22"/>
  <c r="GE25" i="22"/>
  <c r="FW25" i="22"/>
  <c r="GM25" i="22"/>
  <c r="GD25" i="22"/>
  <c r="FV25" i="22"/>
  <c r="GJ25" i="22"/>
  <c r="GH25" i="22"/>
  <c r="FV10" i="22"/>
  <c r="FY14" i="22"/>
  <c r="GA15" i="22"/>
  <c r="GC16" i="22"/>
  <c r="GG17" i="22"/>
  <c r="FX17" i="22"/>
  <c r="GE17" i="22"/>
  <c r="FW17" i="22"/>
  <c r="GC17" i="22"/>
  <c r="GA17" i="22"/>
  <c r="GM17" i="22"/>
  <c r="FX18" i="22"/>
  <c r="GM18" i="22"/>
  <c r="GB20" i="22"/>
  <c r="GG23" i="22"/>
  <c r="GH24" i="22"/>
  <c r="EX25" i="22"/>
  <c r="FA25" i="22" s="1"/>
  <c r="GA25" i="22"/>
  <c r="GK26" i="22"/>
  <c r="GB26" i="22"/>
  <c r="GG26" i="22"/>
  <c r="FX26" i="22"/>
  <c r="GJ26" i="22"/>
  <c r="FY26" i="22"/>
  <c r="GE26" i="22"/>
  <c r="GD26" i="22"/>
  <c r="GL26" i="22"/>
  <c r="GC26" i="22"/>
  <c r="GG28" i="22"/>
  <c r="FX28" i="22"/>
  <c r="GK28" i="22"/>
  <c r="GB28" i="22"/>
  <c r="GJ28" i="22"/>
  <c r="FY28" i="22"/>
  <c r="GE28" i="22"/>
  <c r="GD28" i="22"/>
  <c r="GH28" i="22"/>
  <c r="GI28" i="22"/>
  <c r="GE31" i="22"/>
  <c r="EX32" i="22"/>
  <c r="FA32" i="22" s="1"/>
  <c r="GK34" i="22"/>
  <c r="FZ34" i="22"/>
  <c r="GG34" i="22"/>
  <c r="GE34" i="22"/>
  <c r="GJ34" i="22"/>
  <c r="GD34" i="22"/>
  <c r="GB34" i="22"/>
  <c r="GI35" i="22"/>
  <c r="GD70" i="22"/>
  <c r="EX99" i="22"/>
  <c r="FA99" i="22" s="1"/>
  <c r="X99" i="22"/>
  <c r="G56" i="22"/>
  <c r="FY9" i="22"/>
  <c r="FW10" i="22"/>
  <c r="FX11" i="22"/>
  <c r="FV13" i="22"/>
  <c r="GI13" i="22"/>
  <c r="FZ14" i="22"/>
  <c r="GB15" i="22"/>
  <c r="GB17" i="22"/>
  <c r="GB18" i="22"/>
  <c r="FX19" i="22"/>
  <c r="GE20" i="22"/>
  <c r="EX22" i="22"/>
  <c r="FA22" i="22" s="1"/>
  <c r="J22" i="22"/>
  <c r="GJ23" i="22"/>
  <c r="GI24" i="22"/>
  <c r="GB25" i="22"/>
  <c r="GH26" i="22"/>
  <c r="GL28" i="22"/>
  <c r="GI32" i="22"/>
  <c r="BG33" i="22"/>
  <c r="GJ33" i="22" s="1"/>
  <c r="FX33" i="22"/>
  <c r="GI34" i="22"/>
  <c r="EX36" i="22"/>
  <c r="FA36" i="22" s="1"/>
  <c r="GJ36" i="22"/>
  <c r="EX37" i="22"/>
  <c r="FA37" i="22" s="1"/>
  <c r="GM38" i="22"/>
  <c r="GC38" i="22"/>
  <c r="GI38" i="22"/>
  <c r="GJ38" i="22"/>
  <c r="GD38" i="22"/>
  <c r="GK38" i="22"/>
  <c r="GL45" i="22"/>
  <c r="DH120" i="22"/>
  <c r="GH73" i="22"/>
  <c r="FY75" i="22"/>
  <c r="GH78" i="22"/>
  <c r="GK96" i="22"/>
  <c r="DA120" i="22"/>
  <c r="EX15" i="22"/>
  <c r="FA15" i="22" s="1"/>
  <c r="FW16" i="22"/>
  <c r="GB37" i="22"/>
  <c r="EX41" i="22"/>
  <c r="FA41" i="22" s="1"/>
  <c r="BU41" i="22"/>
  <c r="GM41" i="22" s="1"/>
  <c r="BU42" i="22"/>
  <c r="GJ42" i="22" s="1"/>
  <c r="EX42" i="22"/>
  <c r="FA42" i="22" s="1"/>
  <c r="EX89" i="22"/>
  <c r="FA89" i="22" s="1"/>
  <c r="EX98" i="22"/>
  <c r="FA98" i="22" s="1"/>
  <c r="X98" i="22"/>
  <c r="FW98" i="22" s="1"/>
  <c r="GK102" i="22"/>
  <c r="GJ102" i="22"/>
  <c r="GI102" i="22"/>
  <c r="GH102" i="22"/>
  <c r="EX102" i="22"/>
  <c r="FA102" i="22" s="1"/>
  <c r="GC31" i="22"/>
  <c r="GK31" i="22"/>
  <c r="FY31" i="22"/>
  <c r="GJ31" i="22"/>
  <c r="FX31" i="22"/>
  <c r="GL31" i="22"/>
  <c r="GL40" i="22"/>
  <c r="DD47" i="22"/>
  <c r="GL47" i="22" s="1"/>
  <c r="EX47" i="22"/>
  <c r="FA47" i="22" s="1"/>
  <c r="BR120" i="22"/>
  <c r="BU66" i="22"/>
  <c r="GI77" i="22"/>
  <c r="FZ77" i="22"/>
  <c r="GM77" i="22"/>
  <c r="GD77" i="22"/>
  <c r="FV77" i="22"/>
  <c r="GK77" i="22"/>
  <c r="GB77" i="22"/>
  <c r="GC77" i="22"/>
  <c r="GG77" i="22"/>
  <c r="GE77" i="22"/>
  <c r="GL77" i="22"/>
  <c r="FY77" i="22"/>
  <c r="FW77" i="22"/>
  <c r="GJ77" i="22"/>
  <c r="EX77" i="22"/>
  <c r="FA77" i="22" s="1"/>
  <c r="DO56" i="22"/>
  <c r="GA14" i="22"/>
  <c r="GJ14" i="22"/>
  <c r="FZ16" i="22"/>
  <c r="GI16" i="22"/>
  <c r="FY18" i="22"/>
  <c r="GH18" i="22"/>
  <c r="GM31" i="22"/>
  <c r="EX35" i="22"/>
  <c r="FA35" i="22" s="1"/>
  <c r="GI44" i="22"/>
  <c r="GM44" i="22"/>
  <c r="G120" i="22"/>
  <c r="EX66" i="22"/>
  <c r="FA66" i="22" s="1"/>
  <c r="GI68" i="22"/>
  <c r="FZ68" i="22"/>
  <c r="GK68" i="22"/>
  <c r="GB68" i="22"/>
  <c r="GJ68" i="22"/>
  <c r="GA68" i="22"/>
  <c r="GC68" i="22"/>
  <c r="GH68" i="22"/>
  <c r="FV68" i="22"/>
  <c r="GE68" i="22"/>
  <c r="GK70" i="22"/>
  <c r="GE86" i="22"/>
  <c r="FW86" i="22"/>
  <c r="GM86" i="22"/>
  <c r="GD86" i="22"/>
  <c r="FV86" i="22"/>
  <c r="GL86" i="22"/>
  <c r="GC86" i="22"/>
  <c r="GH86" i="22"/>
  <c r="FZ86" i="22"/>
  <c r="GJ86" i="22"/>
  <c r="FX86" i="22"/>
  <c r="GG86" i="22"/>
  <c r="GK86" i="22"/>
  <c r="GI86" i="22"/>
  <c r="FY86" i="22"/>
  <c r="EX94" i="22"/>
  <c r="FA94" i="22" s="1"/>
  <c r="J94" i="22"/>
  <c r="GA96" i="22"/>
  <c r="GM96" i="22"/>
  <c r="GB96" i="22"/>
  <c r="GK106" i="22"/>
  <c r="GJ106" i="22"/>
  <c r="GI106" i="22"/>
  <c r="GL106" i="22"/>
  <c r="GB14" i="22"/>
  <c r="GA16" i="22"/>
  <c r="FZ18" i="22"/>
  <c r="EX26" i="22"/>
  <c r="FA26" i="22" s="1"/>
  <c r="GH34" i="22"/>
  <c r="GM37" i="22"/>
  <c r="GC37" i="22"/>
  <c r="GI37" i="22"/>
  <c r="GK37" i="22"/>
  <c r="FW66" i="22"/>
  <c r="GH66" i="22"/>
  <c r="FY66" i="22"/>
  <c r="FV66" i="22"/>
  <c r="EX78" i="22"/>
  <c r="FA78" i="22" s="1"/>
  <c r="GC79" i="22"/>
  <c r="J81" i="22"/>
  <c r="EX81" i="22"/>
  <c r="FA81" i="22" s="1"/>
  <c r="GC89" i="22"/>
  <c r="GA89" i="22"/>
  <c r="EX91" i="22"/>
  <c r="FA91" i="22" s="1"/>
  <c r="J91" i="22"/>
  <c r="GJ108" i="22"/>
  <c r="GI108" i="22"/>
  <c r="GL108" i="22"/>
  <c r="DR108" i="22"/>
  <c r="GM108" i="22" s="1"/>
  <c r="EX108" i="22"/>
  <c r="FA108" i="22" s="1"/>
  <c r="GK108" i="22"/>
  <c r="EX28" i="22"/>
  <c r="FA28" i="22" s="1"/>
  <c r="DO120" i="22"/>
  <c r="DR66" i="22"/>
  <c r="J69" i="22"/>
  <c r="EX69" i="22"/>
  <c r="FA69" i="22" s="1"/>
  <c r="GE70" i="22"/>
  <c r="GH70" i="22"/>
  <c r="FX70" i="22"/>
  <c r="GJ70" i="22"/>
  <c r="FZ70" i="22"/>
  <c r="GI70" i="22"/>
  <c r="FY70" i="22"/>
  <c r="GC70" i="22"/>
  <c r="GL70" i="22"/>
  <c r="FV70" i="22"/>
  <c r="GA70" i="22"/>
  <c r="FZ84" i="22"/>
  <c r="GL84" i="22"/>
  <c r="AS95" i="22"/>
  <c r="FY95" i="22" s="1"/>
  <c r="EX95" i="22"/>
  <c r="FA95" i="22" s="1"/>
  <c r="FZ31" i="22"/>
  <c r="GI31" i="22"/>
  <c r="GC34" i="22"/>
  <c r="GL34" i="22"/>
  <c r="EX67" i="22"/>
  <c r="FA67" i="22" s="1"/>
  <c r="EX70" i="22"/>
  <c r="FA70" i="22" s="1"/>
  <c r="GI87" i="22"/>
  <c r="FZ87" i="22"/>
  <c r="GH87" i="22"/>
  <c r="FY87" i="22"/>
  <c r="GG87" i="22"/>
  <c r="FX87" i="22"/>
  <c r="GB87" i="22"/>
  <c r="GJ87" i="22"/>
  <c r="GD87" i="22"/>
  <c r="GK87" i="22"/>
  <c r="GM87" i="22"/>
  <c r="GL87" i="22"/>
  <c r="FW87" i="22"/>
  <c r="GL90" i="22"/>
  <c r="GC90" i="22"/>
  <c r="GK90" i="22"/>
  <c r="GB90" i="22"/>
  <c r="GJ90" i="22"/>
  <c r="GA90" i="22"/>
  <c r="GI90" i="22"/>
  <c r="FZ90" i="22"/>
  <c r="GD90" i="22"/>
  <c r="GM90" i="22"/>
  <c r="FV90" i="22"/>
  <c r="GG90" i="22"/>
  <c r="FX90" i="22"/>
  <c r="GE90" i="22"/>
  <c r="FY90" i="22"/>
  <c r="GK98" i="22"/>
  <c r="GI98" i="22"/>
  <c r="GH98" i="22"/>
  <c r="GG98" i="22"/>
  <c r="GM103" i="22"/>
  <c r="GJ105" i="22"/>
  <c r="FV31" i="22"/>
  <c r="GD31" i="22"/>
  <c r="FY34" i="22"/>
  <c r="EX75" i="22"/>
  <c r="FA75" i="22" s="1"/>
  <c r="GG79" i="22"/>
  <c r="FX79" i="22"/>
  <c r="GK79" i="22"/>
  <c r="GB79" i="22"/>
  <c r="GI79" i="22"/>
  <c r="FZ79" i="22"/>
  <c r="GJ79" i="22"/>
  <c r="FV79" i="22"/>
  <c r="GM79" i="22"/>
  <c r="FY79" i="22"/>
  <c r="GL79" i="22"/>
  <c r="FW79" i="22"/>
  <c r="J80" i="22"/>
  <c r="EX80" i="22"/>
  <c r="FA80" i="22" s="1"/>
  <c r="GH97" i="22"/>
  <c r="GM97" i="22"/>
  <c r="GG97" i="22"/>
  <c r="J67" i="22"/>
  <c r="EX72" i="22"/>
  <c r="FA72" i="22" s="1"/>
  <c r="J72" i="22"/>
  <c r="EX83" i="22"/>
  <c r="FA83" i="22" s="1"/>
  <c r="J83" i="22"/>
  <c r="GB84" i="22"/>
  <c r="U120" i="22"/>
  <c r="EX79" i="22"/>
  <c r="FA79" i="22" s="1"/>
  <c r="EX85" i="22"/>
  <c r="FA85" i="22" s="1"/>
  <c r="DD85" i="22"/>
  <c r="GD85" i="22" s="1"/>
  <c r="EX92" i="22"/>
  <c r="FA92" i="22" s="1"/>
  <c r="J92" i="22"/>
  <c r="GI100" i="22"/>
  <c r="GH100" i="22"/>
  <c r="GK100" i="22"/>
  <c r="FA101" i="22"/>
  <c r="GM102" i="22"/>
  <c r="FA107" i="22"/>
  <c r="GK114" i="22"/>
  <c r="GL114" i="22"/>
  <c r="BD120" i="22"/>
  <c r="GM84" i="22"/>
  <c r="X93" i="22"/>
  <c r="GK93" i="22" s="1"/>
  <c r="EX93" i="22"/>
  <c r="FA93" i="22" s="1"/>
  <c r="EX105" i="22"/>
  <c r="FA105" i="22" s="1"/>
  <c r="GM109" i="22"/>
  <c r="GL109" i="22"/>
  <c r="GJ109" i="22"/>
  <c r="EX112" i="22"/>
  <c r="FA112" i="22" s="1"/>
  <c r="CW112" i="22"/>
  <c r="GK84" i="22"/>
  <c r="GB85" i="22"/>
  <c r="GI89" i="22"/>
  <c r="FZ89" i="22"/>
  <c r="GH89" i="22"/>
  <c r="FY89" i="22"/>
  <c r="GG89" i="22"/>
  <c r="FX89" i="22"/>
  <c r="GE89" i="22"/>
  <c r="FW89" i="22"/>
  <c r="FV89" i="22"/>
  <c r="GM89" i="22"/>
  <c r="FV93" i="22"/>
  <c r="GB95" i="22"/>
  <c r="GA95" i="22"/>
  <c r="GL97" i="22"/>
  <c r="GJ103" i="22"/>
  <c r="GH103" i="22"/>
  <c r="GA84" i="22"/>
  <c r="EX87" i="22"/>
  <c r="FA87" i="22" s="1"/>
  <c r="GB89" i="22"/>
  <c r="GH95" i="22"/>
  <c r="GL102" i="22"/>
  <c r="EX103" i="22"/>
  <c r="FA103" i="22" s="1"/>
  <c r="GL104" i="22"/>
  <c r="GK104" i="22"/>
  <c r="GJ104" i="22"/>
  <c r="GK111" i="22"/>
  <c r="GJ111" i="22"/>
  <c r="GH84" i="22"/>
  <c r="FY84" i="22"/>
  <c r="GG84" i="22"/>
  <c r="FX84" i="22"/>
  <c r="GE84" i="22"/>
  <c r="FW84" i="22"/>
  <c r="GI84" i="22"/>
  <c r="GE88" i="22"/>
  <c r="FW88" i="22"/>
  <c r="GM88" i="22"/>
  <c r="GD88" i="22"/>
  <c r="FV88" i="22"/>
  <c r="GL88" i="22"/>
  <c r="GC88" i="22"/>
  <c r="FY88" i="22"/>
  <c r="GK88" i="22"/>
  <c r="GK89" i="22"/>
  <c r="GE95" i="22"/>
  <c r="GI96" i="22"/>
  <c r="FZ96" i="22"/>
  <c r="GH96" i="22"/>
  <c r="GG96" i="22"/>
  <c r="FX96" i="22"/>
  <c r="GE96" i="22"/>
  <c r="FW96" i="22"/>
  <c r="GL96" i="22"/>
  <c r="GJ99" i="22"/>
  <c r="GI99" i="22"/>
  <c r="GH99" i="22"/>
  <c r="GG99" i="22"/>
  <c r="GM99" i="22"/>
  <c r="EX104" i="22"/>
  <c r="FA104" i="22" s="1"/>
  <c r="GI97" i="22"/>
  <c r="FY85" i="22"/>
  <c r="GH85" i="22"/>
  <c r="GL95" i="22"/>
  <c r="GJ97" i="22"/>
  <c r="GK103" i="22"/>
  <c r="BU104" i="22"/>
  <c r="GI104" i="22" s="1"/>
  <c r="BU105" i="22"/>
  <c r="GL105" i="22" s="1"/>
  <c r="GL110" i="22"/>
  <c r="EX84" i="22"/>
  <c r="FA84" i="22" s="1"/>
  <c r="FZ85" i="22"/>
  <c r="GI85" i="22"/>
  <c r="FV95" i="22"/>
  <c r="GD95" i="22"/>
  <c r="GK97" i="22"/>
  <c r="GL103" i="22"/>
  <c r="GA85" i="22"/>
  <c r="FW95" i="22"/>
  <c r="BU107" i="22"/>
  <c r="GJ107" i="22" s="1"/>
  <c r="CW113" i="22"/>
  <c r="GD9" i="22" l="1"/>
  <c r="GM111" i="22"/>
  <c r="GI9" i="22"/>
  <c r="GJ96" i="22"/>
  <c r="FV96" i="22"/>
  <c r="GH101" i="22"/>
  <c r="GC95" i="22"/>
  <c r="FY96" i="22"/>
  <c r="GK95" i="22"/>
  <c r="GL101" i="22"/>
  <c r="GL98" i="22"/>
  <c r="GC96" i="22"/>
  <c r="GM19" i="22"/>
  <c r="FZ9" i="22"/>
  <c r="GM110" i="22"/>
  <c r="GK110" i="22"/>
  <c r="GJ110" i="22"/>
  <c r="GD96" i="22"/>
  <c r="GC93" i="22"/>
  <c r="GL85" i="22"/>
  <c r="GH39" i="22"/>
  <c r="GH12" i="22"/>
  <c r="GK101" i="22"/>
  <c r="GI101" i="22"/>
  <c r="GB66" i="22"/>
  <c r="FA120" i="22"/>
  <c r="GJ101" i="22"/>
  <c r="FX66" i="22"/>
  <c r="GM95" i="22"/>
  <c r="GM104" i="22"/>
  <c r="GJ98" i="22"/>
  <c r="GE9" i="22"/>
  <c r="GG18" i="22"/>
  <c r="GL33" i="22"/>
  <c r="GM33" i="22"/>
  <c r="GD39" i="22"/>
  <c r="GK39" i="22"/>
  <c r="GD19" i="22"/>
  <c r="GH19" i="22"/>
  <c r="GJ39" i="22"/>
  <c r="GK40" i="22"/>
  <c r="GK47" i="22"/>
  <c r="GE39" i="22"/>
  <c r="GL19" i="22"/>
  <c r="GC39" i="22"/>
  <c r="FZ33" i="22"/>
  <c r="GK42" i="22"/>
  <c r="GI12" i="22"/>
  <c r="GA33" i="22"/>
  <c r="GG19" i="22"/>
  <c r="GC19" i="22"/>
  <c r="FW19" i="22"/>
  <c r="GL39" i="22"/>
  <c r="FV19" i="22"/>
  <c r="GL9" i="22"/>
  <c r="GJ12" i="22"/>
  <c r="GM12" i="22"/>
  <c r="GK33" i="22"/>
  <c r="GA19" i="22"/>
  <c r="GA12" i="22"/>
  <c r="GK19" i="22"/>
  <c r="GM39" i="22"/>
  <c r="GI42" i="22"/>
  <c r="GB19" i="22"/>
  <c r="FY33" i="22"/>
  <c r="GE19" i="22"/>
  <c r="GI33" i="22"/>
  <c r="GG12" i="22"/>
  <c r="GB93" i="22"/>
  <c r="GJ66" i="22"/>
  <c r="GL66" i="22"/>
  <c r="GK22" i="22"/>
  <c r="GB22" i="22"/>
  <c r="GH22" i="22"/>
  <c r="FY22" i="22"/>
  <c r="GG22" i="22"/>
  <c r="FX22" i="22"/>
  <c r="GJ22" i="22"/>
  <c r="FV22" i="22"/>
  <c r="GD22" i="22"/>
  <c r="GC22" i="22"/>
  <c r="GA22" i="22"/>
  <c r="FZ22" i="22"/>
  <c r="GL22" i="22"/>
  <c r="GM22" i="22"/>
  <c r="FW22" i="22"/>
  <c r="GI22" i="22"/>
  <c r="GE22" i="22"/>
  <c r="GI76" i="22"/>
  <c r="FZ76" i="22"/>
  <c r="GM76" i="22"/>
  <c r="GD76" i="22"/>
  <c r="FV76" i="22"/>
  <c r="GK76" i="22"/>
  <c r="GB76" i="22"/>
  <c r="GH76" i="22"/>
  <c r="GL76" i="22"/>
  <c r="FX76" i="22"/>
  <c r="GJ76" i="22"/>
  <c r="FW76" i="22"/>
  <c r="GC76" i="22"/>
  <c r="GA76" i="22"/>
  <c r="GE76" i="22"/>
  <c r="GG76" i="22"/>
  <c r="FY76" i="22"/>
  <c r="GL107" i="22"/>
  <c r="GM43" i="22"/>
  <c r="GL43" i="22"/>
  <c r="GE85" i="22"/>
  <c r="GC85" i="22"/>
  <c r="GK85" i="22"/>
  <c r="GM85" i="22"/>
  <c r="GG72" i="22"/>
  <c r="FX72" i="22"/>
  <c r="GK72" i="22"/>
  <c r="GB72" i="22"/>
  <c r="GI72" i="22"/>
  <c r="FZ72" i="22"/>
  <c r="GC72" i="22"/>
  <c r="GE72" i="22"/>
  <c r="GD72" i="22"/>
  <c r="GM72" i="22"/>
  <c r="GA72" i="22"/>
  <c r="GJ72" i="22"/>
  <c r="FW72" i="22"/>
  <c r="FV72" i="22"/>
  <c r="GL72" i="22"/>
  <c r="GH72" i="22"/>
  <c r="FY72" i="22"/>
  <c r="GL80" i="22"/>
  <c r="GC80" i="22"/>
  <c r="GJ80" i="22"/>
  <c r="FZ80" i="22"/>
  <c r="GE80" i="22"/>
  <c r="FV80" i="22"/>
  <c r="GM80" i="22"/>
  <c r="GB80" i="22"/>
  <c r="FY80" i="22"/>
  <c r="GD80" i="22"/>
  <c r="GA80" i="22"/>
  <c r="GH80" i="22"/>
  <c r="FW80" i="22"/>
  <c r="GK80" i="22"/>
  <c r="GI80" i="22"/>
  <c r="FX80" i="22"/>
  <c r="GG80" i="22"/>
  <c r="GM98" i="22"/>
  <c r="GM47" i="22"/>
  <c r="GK9" i="22"/>
  <c r="GB9" i="22"/>
  <c r="GI66" i="22"/>
  <c r="GA66" i="22"/>
  <c r="GK66" i="22"/>
  <c r="GD66" i="22"/>
  <c r="FZ66" i="22"/>
  <c r="GL74" i="22"/>
  <c r="GC74" i="22"/>
  <c r="GH74" i="22"/>
  <c r="FY74" i="22"/>
  <c r="GE74" i="22"/>
  <c r="FW74" i="22"/>
  <c r="GJ74" i="22"/>
  <c r="FV74" i="22"/>
  <c r="GM74" i="22"/>
  <c r="FZ74" i="22"/>
  <c r="GK74" i="22"/>
  <c r="FX74" i="22"/>
  <c r="GB74" i="22"/>
  <c r="GI74" i="22"/>
  <c r="GG74" i="22"/>
  <c r="GD74" i="22"/>
  <c r="GA74" i="22"/>
  <c r="GL42" i="22"/>
  <c r="GA9" i="22"/>
  <c r="GC33" i="22"/>
  <c r="GH27" i="22"/>
  <c r="FY27" i="22"/>
  <c r="GL27" i="22"/>
  <c r="GC27" i="22"/>
  <c r="GB27" i="22"/>
  <c r="GJ27" i="22"/>
  <c r="FX27" i="22"/>
  <c r="GI27" i="22"/>
  <c r="FW27" i="22"/>
  <c r="GA27" i="22"/>
  <c r="FZ27" i="22"/>
  <c r="FV27" i="22"/>
  <c r="GM27" i="22"/>
  <c r="GK27" i="22"/>
  <c r="GE27" i="22"/>
  <c r="GD27" i="22"/>
  <c r="GG27" i="22"/>
  <c r="FY12" i="22"/>
  <c r="GM107" i="22"/>
  <c r="FY93" i="22"/>
  <c r="FW93" i="22"/>
  <c r="GE93" i="22"/>
  <c r="GI93" i="22"/>
  <c r="GH93" i="22"/>
  <c r="GM105" i="22"/>
  <c r="GH69" i="22"/>
  <c r="FY69" i="22"/>
  <c r="GJ69" i="22"/>
  <c r="GA69" i="22"/>
  <c r="GI69" i="22"/>
  <c r="FZ69" i="22"/>
  <c r="GG69" i="22"/>
  <c r="GB69" i="22"/>
  <c r="FX69" i="22"/>
  <c r="GL69" i="22"/>
  <c r="GK69" i="22"/>
  <c r="FV69" i="22"/>
  <c r="GM69" i="22"/>
  <c r="GE69" i="22"/>
  <c r="GD69" i="22"/>
  <c r="GC69" i="22"/>
  <c r="FW69" i="22"/>
  <c r="GM81" i="22"/>
  <c r="GD81" i="22"/>
  <c r="FV81" i="22"/>
  <c r="GG81" i="22"/>
  <c r="FW81" i="22"/>
  <c r="GK81" i="22"/>
  <c r="GA81" i="22"/>
  <c r="GI81" i="22"/>
  <c r="FY81" i="22"/>
  <c r="FZ81" i="22"/>
  <c r="GC81" i="22"/>
  <c r="GB81" i="22"/>
  <c r="GJ81" i="22"/>
  <c r="GH81" i="22"/>
  <c r="GE81" i="22"/>
  <c r="GL81" i="22"/>
  <c r="FX81" i="22"/>
  <c r="GJ29" i="22"/>
  <c r="GA29" i="22"/>
  <c r="GE29" i="22"/>
  <c r="FW29" i="22"/>
  <c r="GG29" i="22"/>
  <c r="GM29" i="22"/>
  <c r="GB29" i="22"/>
  <c r="GL29" i="22"/>
  <c r="FZ29" i="22"/>
  <c r="FY29" i="22"/>
  <c r="FV29" i="22"/>
  <c r="GH29" i="22"/>
  <c r="GD29" i="22"/>
  <c r="GC29" i="22"/>
  <c r="FX29" i="22"/>
  <c r="GK29" i="22"/>
  <c r="GI29" i="22"/>
  <c r="GL113" i="22"/>
  <c r="GK113" i="22"/>
  <c r="GJ113" i="22"/>
  <c r="GM113" i="22"/>
  <c r="GI107" i="22"/>
  <c r="GG93" i="22"/>
  <c r="GL93" i="22"/>
  <c r="GM112" i="22"/>
  <c r="GL112" i="22"/>
  <c r="GK112" i="22"/>
  <c r="GJ112" i="22"/>
  <c r="GE67" i="22"/>
  <c r="FW67" i="22"/>
  <c r="GH67" i="22"/>
  <c r="FY67" i="22"/>
  <c r="GG67" i="22"/>
  <c r="FX67" i="22"/>
  <c r="GC67" i="22"/>
  <c r="GK67" i="22"/>
  <c r="FV67" i="22"/>
  <c r="GI67" i="22"/>
  <c r="GA67" i="22"/>
  <c r="FZ67" i="22"/>
  <c r="GD67" i="22"/>
  <c r="GL67" i="22"/>
  <c r="GJ67" i="22"/>
  <c r="GB67" i="22"/>
  <c r="GM67" i="22"/>
  <c r="GI105" i="22"/>
  <c r="GJ95" i="22"/>
  <c r="GI95" i="22"/>
  <c r="FZ95" i="22"/>
  <c r="FX95" i="22"/>
  <c r="GG95" i="22"/>
  <c r="GH94" i="22"/>
  <c r="FY94" i="22"/>
  <c r="GG94" i="22"/>
  <c r="FX94" i="22"/>
  <c r="GE94" i="22"/>
  <c r="FW94" i="22"/>
  <c r="GM94" i="22"/>
  <c r="GD94" i="22"/>
  <c r="FV94" i="22"/>
  <c r="GA94" i="22"/>
  <c r="GJ94" i="22"/>
  <c r="GC94" i="22"/>
  <c r="FZ94" i="22"/>
  <c r="GL94" i="22"/>
  <c r="GB94" i="22"/>
  <c r="GK94" i="22"/>
  <c r="GI94" i="22"/>
  <c r="GI43" i="22"/>
  <c r="GL48" i="22"/>
  <c r="GM48" i="22"/>
  <c r="GC66" i="22"/>
  <c r="GM42" i="22"/>
  <c r="GM9" i="22"/>
  <c r="GH33" i="22"/>
  <c r="FZ12" i="22"/>
  <c r="FX12" i="22"/>
  <c r="GH21" i="22"/>
  <c r="FY21" i="22"/>
  <c r="GG21" i="22"/>
  <c r="FX21" i="22"/>
  <c r="GK21" i="22"/>
  <c r="FZ21" i="22"/>
  <c r="GB21" i="22"/>
  <c r="GM21" i="22"/>
  <c r="GA21" i="22"/>
  <c r="GL21" i="22"/>
  <c r="FW21" i="22"/>
  <c r="GJ21" i="22"/>
  <c r="FV21" i="22"/>
  <c r="GI21" i="22"/>
  <c r="GD21" i="22"/>
  <c r="GC21" i="22"/>
  <c r="GE21" i="22"/>
  <c r="GI41" i="22"/>
  <c r="GK107" i="22"/>
  <c r="FZ93" i="22"/>
  <c r="GD93" i="22"/>
  <c r="GK105" i="22"/>
  <c r="GM91" i="22"/>
  <c r="GD91" i="22"/>
  <c r="FV91" i="22"/>
  <c r="GL91" i="22"/>
  <c r="GC91" i="22"/>
  <c r="GK91" i="22"/>
  <c r="GB91" i="22"/>
  <c r="GJ91" i="22"/>
  <c r="GA91" i="22"/>
  <c r="FX91" i="22"/>
  <c r="GG91" i="22"/>
  <c r="FZ91" i="22"/>
  <c r="GH91" i="22"/>
  <c r="GI91" i="22"/>
  <c r="FW91" i="22"/>
  <c r="FY91" i="22"/>
  <c r="GE91" i="22"/>
  <c r="GM66" i="22"/>
  <c r="GJ41" i="22"/>
  <c r="GD33" i="22"/>
  <c r="GE33" i="22"/>
  <c r="GB12" i="22"/>
  <c r="GE12" i="22"/>
  <c r="GA93" i="22"/>
  <c r="GM93" i="22"/>
  <c r="GE66" i="22"/>
  <c r="GG82" i="22"/>
  <c r="FX82" i="22"/>
  <c r="GE82" i="22"/>
  <c r="FV82" i="22"/>
  <c r="GK82" i="22"/>
  <c r="GA82" i="22"/>
  <c r="GI82" i="22"/>
  <c r="FY82" i="22"/>
  <c r="GM82" i="22"/>
  <c r="FW82" i="22"/>
  <c r="GB82" i="22"/>
  <c r="FZ82" i="22"/>
  <c r="GJ82" i="22"/>
  <c r="GH82" i="22"/>
  <c r="GL82" i="22"/>
  <c r="GC82" i="22"/>
  <c r="GD82" i="22"/>
  <c r="GL41" i="22"/>
  <c r="FX93" i="22"/>
  <c r="GJ93" i="22"/>
  <c r="GG92" i="22"/>
  <c r="FX92" i="22"/>
  <c r="GE92" i="22"/>
  <c r="FW92" i="22"/>
  <c r="GM92" i="22"/>
  <c r="GD92" i="22"/>
  <c r="FV92" i="22"/>
  <c r="GL92" i="22"/>
  <c r="GC92" i="22"/>
  <c r="GJ92" i="22"/>
  <c r="GA92" i="22"/>
  <c r="FY92" i="22"/>
  <c r="FZ92" i="22"/>
  <c r="GH92" i="22"/>
  <c r="GK92" i="22"/>
  <c r="GB92" i="22"/>
  <c r="GI92" i="22"/>
  <c r="GG83" i="22"/>
  <c r="FX83" i="22"/>
  <c r="GE83" i="22"/>
  <c r="GM83" i="22"/>
  <c r="GD83" i="22"/>
  <c r="FV83" i="22"/>
  <c r="GA83" i="22"/>
  <c r="GI83" i="22"/>
  <c r="GC83" i="22"/>
  <c r="FZ83" i="22"/>
  <c r="GH83" i="22"/>
  <c r="GB83" i="22"/>
  <c r="FY83" i="22"/>
  <c r="GJ83" i="22"/>
  <c r="GL83" i="22"/>
  <c r="FW83" i="22"/>
  <c r="GK83" i="22"/>
  <c r="GK43" i="22"/>
  <c r="GE47" i="22"/>
  <c r="GD47" i="22"/>
  <c r="GK99" i="22"/>
  <c r="GL99" i="22"/>
  <c r="FW99" i="22"/>
  <c r="GM40" i="22"/>
  <c r="GI40" i="22"/>
  <c r="GK41" i="22"/>
  <c r="GB33" i="22"/>
  <c r="GC12" i="22"/>
  <c r="H39" i="18" l="1"/>
  <c r="DV83" i="18" l="1"/>
  <c r="DS83" i="18"/>
  <c r="DO83" i="18"/>
  <c r="DL83" i="18"/>
  <c r="DH83" i="18"/>
  <c r="DE83" i="18"/>
  <c r="DA83" i="18"/>
  <c r="CX83" i="18"/>
  <c r="CT83" i="18"/>
  <c r="CQ83" i="18"/>
  <c r="BR83" i="18"/>
  <c r="BO83" i="18"/>
  <c r="BD83" i="18"/>
  <c r="BA83" i="18"/>
  <c r="AP83" i="18"/>
  <c r="AM83" i="18"/>
  <c r="U83" i="18"/>
  <c r="R83" i="18"/>
  <c r="D83" i="18"/>
  <c r="G83" i="18"/>
  <c r="DV43" i="18"/>
  <c r="DS43" i="18"/>
  <c r="DO43" i="18"/>
  <c r="DL43" i="18"/>
  <c r="DH43" i="18"/>
  <c r="DE43" i="18"/>
  <c r="DA43" i="18"/>
  <c r="CX43" i="18"/>
  <c r="CT43" i="18"/>
  <c r="CQ43" i="18"/>
  <c r="BR43" i="18"/>
  <c r="BO43" i="18"/>
  <c r="BD43" i="18"/>
  <c r="BA43" i="18"/>
  <c r="AP43" i="18"/>
  <c r="AM43" i="18"/>
  <c r="R43" i="18"/>
  <c r="D43" i="18"/>
  <c r="G43" i="18"/>
  <c r="U43" i="18"/>
  <c r="FB10" i="18" l="1"/>
  <c r="FB11" i="18"/>
  <c r="FB12" i="18"/>
  <c r="FB13" i="18"/>
  <c r="FB14" i="18"/>
  <c r="FB15" i="18"/>
  <c r="FB16" i="18"/>
  <c r="FB17" i="18"/>
  <c r="FB18" i="18"/>
  <c r="FB19" i="18"/>
  <c r="FB20" i="18"/>
  <c r="FB21" i="18"/>
  <c r="FB22" i="18"/>
  <c r="FB23" i="18"/>
  <c r="FB24" i="18"/>
  <c r="FB25" i="18"/>
  <c r="FB26" i="18"/>
  <c r="FB27" i="18"/>
  <c r="FB28" i="18"/>
  <c r="FB29" i="18"/>
  <c r="FB30" i="18"/>
  <c r="FB31" i="18"/>
  <c r="FB32" i="18"/>
  <c r="FB33" i="18"/>
  <c r="FB34" i="18"/>
  <c r="FB35" i="18"/>
  <c r="FB36" i="18"/>
  <c r="FB37" i="18"/>
  <c r="FB38" i="18"/>
  <c r="FB39" i="18"/>
  <c r="FB40" i="18"/>
  <c r="FB41" i="18"/>
  <c r="FB42" i="18"/>
  <c r="FB9" i="18"/>
  <c r="FB54" i="18"/>
  <c r="FB55" i="18"/>
  <c r="FB56" i="18"/>
  <c r="FB57" i="18"/>
  <c r="FB58" i="18"/>
  <c r="FB59" i="18"/>
  <c r="FB60" i="18"/>
  <c r="FB61" i="18"/>
  <c r="FB62" i="18"/>
  <c r="FB63" i="18"/>
  <c r="FB64" i="18"/>
  <c r="FB65" i="18"/>
  <c r="FB66" i="18"/>
  <c r="FB67" i="18"/>
  <c r="FB68" i="18"/>
  <c r="FB69" i="18"/>
  <c r="FB70" i="18"/>
  <c r="FB71" i="18"/>
  <c r="FB72" i="18"/>
  <c r="FB73" i="18"/>
  <c r="FB74" i="18"/>
  <c r="FB75" i="18"/>
  <c r="FB76" i="18"/>
  <c r="FB77" i="18"/>
  <c r="FB78" i="18"/>
  <c r="FB79" i="18"/>
  <c r="FB80" i="18"/>
  <c r="FB81" i="18"/>
  <c r="FB53" i="18"/>
  <c r="DP81" i="18"/>
  <c r="DW81" i="18"/>
  <c r="DT33" i="18"/>
  <c r="EU81" i="18" l="1"/>
  <c r="EZ81" i="18"/>
  <c r="EX81" i="18"/>
  <c r="EW81" i="18"/>
  <c r="CR81" i="18"/>
  <c r="CU81" i="18" s="1"/>
  <c r="GC81" i="18" s="1"/>
  <c r="EV81" i="18" l="1"/>
  <c r="EY81" i="18" s="1"/>
  <c r="EU79" i="18"/>
  <c r="EU80" i="18"/>
  <c r="EX80" i="18"/>
  <c r="EW80" i="18"/>
  <c r="EX79" i="18"/>
  <c r="EW79" i="18"/>
  <c r="EX78" i="18"/>
  <c r="EW78" i="18"/>
  <c r="EU78" i="18"/>
  <c r="DW80" i="18"/>
  <c r="DW79" i="18"/>
  <c r="DW78" i="18"/>
  <c r="DM80" i="18"/>
  <c r="DP80" i="18" s="1"/>
  <c r="GC80" i="18" s="1"/>
  <c r="EX41" i="18"/>
  <c r="EW41" i="18"/>
  <c r="EU39" i="18"/>
  <c r="EU41" i="18"/>
  <c r="EZ80" i="18"/>
  <c r="DM79" i="18"/>
  <c r="DP79" i="18" s="1"/>
  <c r="GC79" i="18" s="1"/>
  <c r="EZ79" i="18"/>
  <c r="DM78" i="18"/>
  <c r="DP78" i="18" s="1"/>
  <c r="GC78" i="18" s="1"/>
  <c r="EZ78" i="18"/>
  <c r="DM41" i="18"/>
  <c r="DP41" i="18" s="1"/>
  <c r="GC41" i="18" s="1"/>
  <c r="EZ41" i="18"/>
  <c r="GB41" i="18" l="1"/>
  <c r="GB78" i="18"/>
  <c r="GB80" i="18"/>
  <c r="GB79" i="18"/>
  <c r="EV41" i="18"/>
  <c r="EY41" i="18"/>
  <c r="EV78" i="18"/>
  <c r="EY78" i="18" s="1"/>
  <c r="EV80" i="18"/>
  <c r="EY80" i="18" s="1"/>
  <c r="EV79" i="18"/>
  <c r="EY79" i="18" s="1"/>
  <c r="DM9" i="18"/>
  <c r="EX39" i="18"/>
  <c r="EW39" i="18"/>
  <c r="DW40" i="18"/>
  <c r="DW39" i="18"/>
  <c r="DP39" i="18"/>
  <c r="DT18" i="18"/>
  <c r="DW18" i="18" s="1"/>
  <c r="DW19" i="18"/>
  <c r="DW20" i="18"/>
  <c r="DW21" i="18"/>
  <c r="DW22" i="18"/>
  <c r="DW23" i="18"/>
  <c r="DT24" i="18"/>
  <c r="DW24" i="18" s="1"/>
  <c r="DW25" i="18"/>
  <c r="DT26" i="18"/>
  <c r="DW26" i="18" s="1"/>
  <c r="DW27" i="18"/>
  <c r="DW28" i="18"/>
  <c r="DW29" i="18"/>
  <c r="DT30" i="18"/>
  <c r="DW30" i="18" s="1"/>
  <c r="DW31" i="18"/>
  <c r="DW32" i="18"/>
  <c r="DW33" i="18"/>
  <c r="DW34" i="18"/>
  <c r="DW35" i="18"/>
  <c r="DW36" i="18"/>
  <c r="DW37" i="18"/>
  <c r="DW38" i="18"/>
  <c r="DF9" i="18"/>
  <c r="DF39" i="18"/>
  <c r="DI39" i="18" s="1"/>
  <c r="GA39" i="18" s="1"/>
  <c r="EZ39" i="18"/>
  <c r="GC39" i="18" l="1"/>
  <c r="GB39" i="18"/>
  <c r="EV39" i="18"/>
  <c r="EY39" i="18" s="1"/>
  <c r="EU77" i="18"/>
  <c r="FY77" i="18"/>
  <c r="FX77" i="18"/>
  <c r="FW77" i="18"/>
  <c r="FV77" i="18"/>
  <c r="FU77" i="18"/>
  <c r="FT77" i="18"/>
  <c r="EZ77" i="18"/>
  <c r="EX77" i="18"/>
  <c r="EW77" i="18"/>
  <c r="DW77" i="18"/>
  <c r="DP77" i="18"/>
  <c r="DI77" i="18"/>
  <c r="CY77" i="18"/>
  <c r="CY9" i="18"/>
  <c r="DI76" i="18"/>
  <c r="FW76" i="18"/>
  <c r="FV76" i="18"/>
  <c r="FU76" i="18"/>
  <c r="FT76" i="18"/>
  <c r="FW75" i="18"/>
  <c r="FV75" i="18"/>
  <c r="FU75" i="18"/>
  <c r="FT75" i="18"/>
  <c r="EX76" i="18"/>
  <c r="EW76" i="18"/>
  <c r="EX75" i="18"/>
  <c r="EW75" i="18"/>
  <c r="EX74" i="18"/>
  <c r="EW74" i="18"/>
  <c r="DW70" i="18"/>
  <c r="DW71" i="18"/>
  <c r="DW72" i="18"/>
  <c r="DW73" i="18"/>
  <c r="DW74" i="18"/>
  <c r="DW75" i="18"/>
  <c r="DW76" i="18"/>
  <c r="DT67" i="18"/>
  <c r="DW67" i="18" s="1"/>
  <c r="DP76" i="18"/>
  <c r="DP75" i="18"/>
  <c r="DB75" i="18"/>
  <c r="DB76" i="18"/>
  <c r="CU76" i="18"/>
  <c r="CU75" i="18"/>
  <c r="CR9" i="18"/>
  <c r="EV77" i="18" l="1"/>
  <c r="EY77" i="18" s="1"/>
  <c r="DB77" i="18"/>
  <c r="DI75" i="18"/>
  <c r="BP9" i="18"/>
  <c r="EU74" i="18"/>
  <c r="EU75" i="18"/>
  <c r="EU76" i="18"/>
  <c r="BP76" i="18"/>
  <c r="BS76" i="18" s="1"/>
  <c r="EZ76" i="18"/>
  <c r="BP75" i="18"/>
  <c r="BS75" i="18" s="1"/>
  <c r="EZ75" i="18"/>
  <c r="GC77" i="18" l="1"/>
  <c r="GB77" i="18"/>
  <c r="GA77" i="18"/>
  <c r="FZ77" i="18"/>
  <c r="GC76" i="18"/>
  <c r="GB76" i="18"/>
  <c r="GC75" i="18"/>
  <c r="GB75" i="18"/>
  <c r="FX76" i="18"/>
  <c r="GA76" i="18"/>
  <c r="FY76" i="18"/>
  <c r="FZ76" i="18"/>
  <c r="FX75" i="18"/>
  <c r="GA75" i="18"/>
  <c r="FY75" i="18"/>
  <c r="FZ75" i="18"/>
  <c r="EV75" i="18"/>
  <c r="EY75" i="18" s="1"/>
  <c r="EV76" i="18"/>
  <c r="EY76" i="18" s="1"/>
  <c r="E63" i="18" l="1"/>
  <c r="BB9" i="18" l="1"/>
  <c r="AN9" i="18"/>
  <c r="EU57" i="18" l="1"/>
  <c r="EU58" i="18"/>
  <c r="EU59" i="18"/>
  <c r="EU9" i="18"/>
  <c r="EU13" i="18"/>
  <c r="EU14" i="18"/>
  <c r="EU16" i="18"/>
  <c r="EU17" i="18"/>
  <c r="EU22" i="18"/>
  <c r="EU15" i="18"/>
  <c r="EU21" i="18"/>
  <c r="EZ9" i="18"/>
  <c r="EX9" i="18"/>
  <c r="EW9" i="18"/>
  <c r="V74" i="18"/>
  <c r="V73" i="18"/>
  <c r="V72" i="18"/>
  <c r="V71" i="18"/>
  <c r="V70" i="18"/>
  <c r="V69" i="18"/>
  <c r="V68" i="18"/>
  <c r="V67" i="18"/>
  <c r="V66" i="18"/>
  <c r="V65" i="18"/>
  <c r="V64" i="18"/>
  <c r="V62" i="18"/>
  <c r="V61" i="18"/>
  <c r="V60" i="18"/>
  <c r="V58" i="18"/>
  <c r="V57" i="18"/>
  <c r="V56" i="18"/>
  <c r="V55" i="18"/>
  <c r="V54" i="18"/>
  <c r="V53" i="18"/>
  <c r="E9" i="18"/>
  <c r="DP74" i="18"/>
  <c r="DP73" i="18"/>
  <c r="DP72" i="18"/>
  <c r="DP71" i="18"/>
  <c r="DP70" i="18"/>
  <c r="DP69" i="18"/>
  <c r="DP68" i="18"/>
  <c r="DM67" i="18"/>
  <c r="DP67" i="18" s="1"/>
  <c r="DP66" i="18"/>
  <c r="DP65" i="18"/>
  <c r="DP64" i="18"/>
  <c r="DM63" i="18"/>
  <c r="DP63" i="18" s="1"/>
  <c r="DP62" i="18"/>
  <c r="DP61" i="18"/>
  <c r="DP60" i="18"/>
  <c r="DP59" i="18"/>
  <c r="DP58" i="18"/>
  <c r="DP57" i="18"/>
  <c r="DM56" i="18"/>
  <c r="DP55" i="18"/>
  <c r="DP54" i="18"/>
  <c r="DP53" i="18"/>
  <c r="DI74" i="18"/>
  <c r="DI73" i="18"/>
  <c r="DI72" i="18"/>
  <c r="DI71" i="18"/>
  <c r="DI70" i="18"/>
  <c r="DI69" i="18"/>
  <c r="DI68" i="18"/>
  <c r="DF67" i="18"/>
  <c r="DI67" i="18" s="1"/>
  <c r="DI66" i="18"/>
  <c r="DI65" i="18"/>
  <c r="DI64" i="18"/>
  <c r="DF63" i="18"/>
  <c r="DI63" i="18" s="1"/>
  <c r="DI62" i="18"/>
  <c r="DI61" i="18"/>
  <c r="DI60" i="18"/>
  <c r="DF59" i="18"/>
  <c r="DI59" i="18" s="1"/>
  <c r="DI58" i="18"/>
  <c r="DI57" i="18"/>
  <c r="DF56" i="18"/>
  <c r="DI56" i="18" s="1"/>
  <c r="DI55" i="18"/>
  <c r="DF54" i="18"/>
  <c r="DI54" i="18" s="1"/>
  <c r="DF53" i="18"/>
  <c r="DB73" i="18"/>
  <c r="DB72" i="18"/>
  <c r="DB71" i="18"/>
  <c r="DB70" i="18"/>
  <c r="DB69" i="18"/>
  <c r="DB68" i="18"/>
  <c r="CY67" i="18"/>
  <c r="DB67" i="18" s="1"/>
  <c r="DB66" i="18"/>
  <c r="DB65" i="18"/>
  <c r="DB64" i="18"/>
  <c r="CY63" i="18"/>
  <c r="DB63" i="18" s="1"/>
  <c r="DB62" i="18"/>
  <c r="DB61" i="18"/>
  <c r="DB60" i="18"/>
  <c r="DB59" i="18"/>
  <c r="CY58" i="18"/>
  <c r="DB58" i="18" s="1"/>
  <c r="DB57" i="18"/>
  <c r="CY56" i="18"/>
  <c r="DB56" i="18" s="1"/>
  <c r="DB55" i="18"/>
  <c r="CY54" i="18"/>
  <c r="DB53" i="18"/>
  <c r="CU74" i="18"/>
  <c r="CU73" i="18"/>
  <c r="CU72" i="18"/>
  <c r="CU71" i="18"/>
  <c r="CU70" i="18"/>
  <c r="CU69" i="18"/>
  <c r="CU68" i="18"/>
  <c r="CR67" i="18"/>
  <c r="CU67" i="18" s="1"/>
  <c r="CU66" i="18"/>
  <c r="CU65" i="18"/>
  <c r="CU64" i="18"/>
  <c r="CR63" i="18"/>
  <c r="CU63" i="18" s="1"/>
  <c r="CU62" i="18"/>
  <c r="CR61" i="18"/>
  <c r="CU61" i="18" s="1"/>
  <c r="CU60" i="18"/>
  <c r="CU59" i="18"/>
  <c r="CU58" i="18"/>
  <c r="CU57" i="18"/>
  <c r="CR56" i="18"/>
  <c r="CU56" i="18" s="1"/>
  <c r="CU55" i="18"/>
  <c r="CR54" i="18"/>
  <c r="CU54" i="18" s="1"/>
  <c r="CR53" i="18"/>
  <c r="CD82" i="18"/>
  <c r="CG82" i="18" s="1"/>
  <c r="CD74" i="18"/>
  <c r="CG74" i="18" s="1"/>
  <c r="CD73" i="18"/>
  <c r="CG73" i="18" s="1"/>
  <c r="CD72" i="18"/>
  <c r="CG72" i="18" s="1"/>
  <c r="CD71" i="18"/>
  <c r="CG71" i="18" s="1"/>
  <c r="CG70" i="18"/>
  <c r="CD70" i="18"/>
  <c r="CD69" i="18"/>
  <c r="CG69" i="18" s="1"/>
  <c r="CD68" i="18"/>
  <c r="CG68" i="18" s="1"/>
  <c r="CD67" i="18"/>
  <c r="CG67" i="18" s="1"/>
  <c r="CD66" i="18"/>
  <c r="CG66" i="18" s="1"/>
  <c r="CD65" i="18"/>
  <c r="CG65" i="18" s="1"/>
  <c r="CD64" i="18"/>
  <c r="CG64" i="18" s="1"/>
  <c r="CD63" i="18"/>
  <c r="CG63" i="18" s="1"/>
  <c r="CD62" i="18"/>
  <c r="CG62" i="18" s="1"/>
  <c r="CD61" i="18"/>
  <c r="CG61" i="18" s="1"/>
  <c r="CD60" i="18"/>
  <c r="CG60" i="18" s="1"/>
  <c r="CD59" i="18"/>
  <c r="CG59" i="18" s="1"/>
  <c r="CD58" i="18"/>
  <c r="CG58" i="18" s="1"/>
  <c r="CD57" i="18"/>
  <c r="CG57" i="18" s="1"/>
  <c r="CD56" i="18"/>
  <c r="CG56" i="18" s="1"/>
  <c r="CD55" i="18"/>
  <c r="CG55" i="18" s="1"/>
  <c r="CD54" i="18"/>
  <c r="CG54" i="18" s="1"/>
  <c r="CD53" i="18"/>
  <c r="CG53" i="18" s="1"/>
  <c r="BP74" i="18"/>
  <c r="BP73" i="18"/>
  <c r="BS73" i="18" s="1"/>
  <c r="BS72" i="18"/>
  <c r="BS71" i="18"/>
  <c r="BP70" i="18"/>
  <c r="BS70" i="18" s="1"/>
  <c r="BS69" i="18"/>
  <c r="BS68" i="18"/>
  <c r="BP67" i="18"/>
  <c r="BS67" i="18" s="1"/>
  <c r="BS66" i="18"/>
  <c r="BP65" i="18"/>
  <c r="BS65" i="18" s="1"/>
  <c r="BP64" i="18"/>
  <c r="BS64" i="18" s="1"/>
  <c r="BP63" i="18"/>
  <c r="BS63" i="18" s="1"/>
  <c r="BP62" i="18"/>
  <c r="BS62" i="18" s="1"/>
  <c r="BS61" i="18"/>
  <c r="BS60" i="18"/>
  <c r="BP59" i="18"/>
  <c r="BS59" i="18" s="1"/>
  <c r="BP58" i="18"/>
  <c r="BS58" i="18" s="1"/>
  <c r="BS57" i="18"/>
  <c r="BP56" i="18"/>
  <c r="BS56" i="18" s="1"/>
  <c r="BS55" i="18"/>
  <c r="BP54" i="18"/>
  <c r="BS54" i="18" s="1"/>
  <c r="BP53" i="18"/>
  <c r="BE74" i="18"/>
  <c r="BE73" i="18"/>
  <c r="BB72" i="18"/>
  <c r="BE72" i="18" s="1"/>
  <c r="BB71" i="18"/>
  <c r="BE71" i="18" s="1"/>
  <c r="BB70" i="18"/>
  <c r="BE70" i="18" s="1"/>
  <c r="BB69" i="18"/>
  <c r="BE69" i="18" s="1"/>
  <c r="BB68" i="18"/>
  <c r="BE68" i="18" s="1"/>
  <c r="BB67" i="18"/>
  <c r="BE67" i="18" s="1"/>
  <c r="BB66" i="18"/>
  <c r="BE66" i="18" s="1"/>
  <c r="BB65" i="18"/>
  <c r="BE65" i="18" s="1"/>
  <c r="BB64" i="18"/>
  <c r="BE64" i="18" s="1"/>
  <c r="BB63" i="18"/>
  <c r="BE63" i="18" s="1"/>
  <c r="BE62" i="18"/>
  <c r="BE61" i="18"/>
  <c r="BE60" i="18"/>
  <c r="BE59" i="18"/>
  <c r="BE58" i="18"/>
  <c r="BE57" i="18"/>
  <c r="BE56" i="18"/>
  <c r="BB55" i="18"/>
  <c r="BE55" i="18" s="1"/>
  <c r="BB54" i="18"/>
  <c r="BE54" i="18" s="1"/>
  <c r="BB53" i="18"/>
  <c r="AQ74" i="18"/>
  <c r="AQ73" i="18"/>
  <c r="AQ72" i="18"/>
  <c r="AQ71" i="18"/>
  <c r="AQ70" i="18"/>
  <c r="AQ69" i="18"/>
  <c r="AQ68" i="18"/>
  <c r="AQ67" i="18"/>
  <c r="AQ66" i="18"/>
  <c r="AQ65" i="18"/>
  <c r="AQ64" i="18"/>
  <c r="AN63" i="18"/>
  <c r="AQ63" i="18" s="1"/>
  <c r="AQ62" i="18"/>
  <c r="AQ61" i="18"/>
  <c r="AQ60" i="18"/>
  <c r="AQ59" i="18"/>
  <c r="AQ58" i="18"/>
  <c r="AQ57" i="18"/>
  <c r="AQ56" i="18"/>
  <c r="AQ55" i="18"/>
  <c r="AN54" i="18"/>
  <c r="AQ53" i="18"/>
  <c r="AG82" i="18"/>
  <c r="AJ82" i="18" s="1"/>
  <c r="AG74" i="18"/>
  <c r="AJ74" i="18" s="1"/>
  <c r="AG73" i="18"/>
  <c r="AJ73" i="18" s="1"/>
  <c r="AG72" i="18"/>
  <c r="AG71" i="18"/>
  <c r="AJ71" i="18" s="1"/>
  <c r="AG70" i="18"/>
  <c r="AJ70" i="18" s="1"/>
  <c r="AG69" i="18"/>
  <c r="AJ69" i="18" s="1"/>
  <c r="AG68" i="18"/>
  <c r="AJ68" i="18" s="1"/>
  <c r="AG67" i="18"/>
  <c r="AJ67" i="18" s="1"/>
  <c r="AG66" i="18"/>
  <c r="AJ66" i="18" s="1"/>
  <c r="AG65" i="18"/>
  <c r="AJ65" i="18" s="1"/>
  <c r="AG64" i="18"/>
  <c r="AJ64" i="18" s="1"/>
  <c r="AG63" i="18"/>
  <c r="AJ63" i="18" s="1"/>
  <c r="AG62" i="18"/>
  <c r="AJ62" i="18" s="1"/>
  <c r="AG61" i="18"/>
  <c r="AJ61" i="18" s="1"/>
  <c r="AG60" i="18"/>
  <c r="AJ60" i="18" s="1"/>
  <c r="AG59" i="18"/>
  <c r="AJ59" i="18" s="1"/>
  <c r="AG58" i="18"/>
  <c r="AJ58" i="18" s="1"/>
  <c r="AG57" i="18"/>
  <c r="AJ57" i="18" s="1"/>
  <c r="AG56" i="18"/>
  <c r="AJ56" i="18" s="1"/>
  <c r="AG55" i="18"/>
  <c r="AJ55" i="18" s="1"/>
  <c r="AG54" i="18"/>
  <c r="AJ54" i="18" s="1"/>
  <c r="AG53" i="18"/>
  <c r="AJ53" i="18" s="1"/>
  <c r="S63" i="18"/>
  <c r="V63" i="18" s="1"/>
  <c r="S59" i="18"/>
  <c r="H67" i="18"/>
  <c r="H68" i="18"/>
  <c r="H69" i="18"/>
  <c r="H70" i="18"/>
  <c r="H71" i="18"/>
  <c r="H72" i="18"/>
  <c r="H73" i="18"/>
  <c r="H74" i="18"/>
  <c r="DM40" i="18"/>
  <c r="DP40" i="18" s="1"/>
  <c r="DM38" i="18"/>
  <c r="DP38" i="18" s="1"/>
  <c r="DM37" i="18"/>
  <c r="DP37" i="18" s="1"/>
  <c r="DP36" i="18"/>
  <c r="DP35" i="18"/>
  <c r="DP34" i="18"/>
  <c r="DM33" i="18"/>
  <c r="DP33" i="18" s="1"/>
  <c r="DP32" i="18"/>
  <c r="DP31" i="18"/>
  <c r="DM30" i="18"/>
  <c r="DP30" i="18" s="1"/>
  <c r="DM29" i="18"/>
  <c r="DP29" i="18" s="1"/>
  <c r="DP28" i="18"/>
  <c r="DP27" i="18"/>
  <c r="DP26" i="18"/>
  <c r="DP25" i="18"/>
  <c r="DP24" i="18"/>
  <c r="DP23" i="18"/>
  <c r="DM22" i="18"/>
  <c r="DP22" i="18" s="1"/>
  <c r="DP21" i="18"/>
  <c r="DP20" i="18"/>
  <c r="DP19" i="18"/>
  <c r="DM18" i="18"/>
  <c r="DP18" i="18" s="1"/>
  <c r="DM17" i="18"/>
  <c r="DP17" i="18" s="1"/>
  <c r="DP16" i="18"/>
  <c r="DP15" i="18"/>
  <c r="DM14" i="18"/>
  <c r="DP14" i="18" s="1"/>
  <c r="DM13" i="18"/>
  <c r="DP13" i="18" s="1"/>
  <c r="DP12" i="18"/>
  <c r="DP11" i="18"/>
  <c r="DM10" i="18"/>
  <c r="DP9" i="18"/>
  <c r="DI40" i="18"/>
  <c r="DF38" i="18"/>
  <c r="DI38" i="18" s="1"/>
  <c r="DI37" i="18"/>
  <c r="DI36" i="18"/>
  <c r="DI35" i="18"/>
  <c r="DI34" i="18"/>
  <c r="DI33" i="18"/>
  <c r="DI32" i="18"/>
  <c r="DI31" i="18"/>
  <c r="DF30" i="18"/>
  <c r="DI30" i="18" s="1"/>
  <c r="DI29" i="18"/>
  <c r="DI28" i="18"/>
  <c r="DI27" i="18"/>
  <c r="DF26" i="18"/>
  <c r="DI26" i="18" s="1"/>
  <c r="DI25" i="18"/>
  <c r="DF24" i="18"/>
  <c r="DI24" i="18" s="1"/>
  <c r="DI23" i="18"/>
  <c r="DI22" i="18"/>
  <c r="DI21" i="18"/>
  <c r="DI20" i="18"/>
  <c r="DI19" i="18"/>
  <c r="DF18" i="18"/>
  <c r="DI18" i="18" s="1"/>
  <c r="DI17" i="18"/>
  <c r="DF16" i="18"/>
  <c r="DI16" i="18" s="1"/>
  <c r="DI15" i="18"/>
  <c r="DF14" i="18"/>
  <c r="DI14" i="18" s="1"/>
  <c r="DI13" i="18"/>
  <c r="DI12" i="18"/>
  <c r="DI11" i="18"/>
  <c r="DF10" i="18"/>
  <c r="DI9" i="18"/>
  <c r="DB40" i="18"/>
  <c r="DB38" i="18"/>
  <c r="CY37" i="18"/>
  <c r="DB37" i="18" s="1"/>
  <c r="DB36" i="18"/>
  <c r="DB35" i="18"/>
  <c r="DB34" i="18"/>
  <c r="DB33" i="18"/>
  <c r="DB32" i="18"/>
  <c r="DB31" i="18"/>
  <c r="DB30" i="18"/>
  <c r="DB29" i="18"/>
  <c r="DB28" i="18"/>
  <c r="DB27" i="18"/>
  <c r="DB26" i="18"/>
  <c r="DB25" i="18"/>
  <c r="DB24" i="18"/>
  <c r="DB23" i="18"/>
  <c r="CY22" i="18"/>
  <c r="DB22" i="18" s="1"/>
  <c r="DB21" i="18"/>
  <c r="DB20" i="18"/>
  <c r="DB19" i="18"/>
  <c r="CY18" i="18"/>
  <c r="DB18" i="18" s="1"/>
  <c r="CY17" i="18"/>
  <c r="DB16" i="18"/>
  <c r="DB15" i="18"/>
  <c r="DB14" i="18"/>
  <c r="DB13" i="18"/>
  <c r="DB12" i="18"/>
  <c r="DB11" i="18"/>
  <c r="DB10" i="18"/>
  <c r="DB9" i="18"/>
  <c r="CU40" i="18"/>
  <c r="CU38" i="18"/>
  <c r="CU37" i="18"/>
  <c r="CU36" i="18"/>
  <c r="CU35" i="18"/>
  <c r="CU34" i="18"/>
  <c r="CR33" i="18"/>
  <c r="CU33" i="18" s="1"/>
  <c r="CU32" i="18"/>
  <c r="CU31" i="18"/>
  <c r="CR30" i="18"/>
  <c r="CU30" i="18" s="1"/>
  <c r="CU29" i="18"/>
  <c r="CU28" i="18"/>
  <c r="CU27" i="18"/>
  <c r="CU26" i="18"/>
  <c r="CU25" i="18"/>
  <c r="CU24" i="18"/>
  <c r="CR23" i="18"/>
  <c r="CU23" i="18" s="1"/>
  <c r="CR22" i="18"/>
  <c r="CU22" i="18" s="1"/>
  <c r="CU21" i="18"/>
  <c r="CU20" i="18"/>
  <c r="CU19" i="18"/>
  <c r="CU18" i="18"/>
  <c r="CR17" i="18"/>
  <c r="CU17" i="18" s="1"/>
  <c r="CR16" i="18"/>
  <c r="CU16" i="18" s="1"/>
  <c r="CU15" i="18"/>
  <c r="CR14" i="18"/>
  <c r="CU13" i="18"/>
  <c r="CU12" i="18"/>
  <c r="CU11" i="18"/>
  <c r="CU10" i="18"/>
  <c r="CU9" i="18"/>
  <c r="CG42" i="18"/>
  <c r="CD40" i="18"/>
  <c r="CG40" i="18" s="1"/>
  <c r="CD38" i="18"/>
  <c r="CG38" i="18" s="1"/>
  <c r="CD37" i="18"/>
  <c r="CG37" i="18" s="1"/>
  <c r="CD36" i="18"/>
  <c r="CG36" i="18" s="1"/>
  <c r="CD35" i="18"/>
  <c r="CG35" i="18" s="1"/>
  <c r="CD34" i="18"/>
  <c r="CG34" i="18" s="1"/>
  <c r="CD33" i="18"/>
  <c r="CG33" i="18" s="1"/>
  <c r="CD32" i="18"/>
  <c r="CG32" i="18" s="1"/>
  <c r="CD31" i="18"/>
  <c r="CG31" i="18" s="1"/>
  <c r="CD30" i="18"/>
  <c r="CG30" i="18" s="1"/>
  <c r="CD29" i="18"/>
  <c r="CG29" i="18" s="1"/>
  <c r="CD28" i="18"/>
  <c r="CG28" i="18" s="1"/>
  <c r="CD27" i="18"/>
  <c r="CG27" i="18" s="1"/>
  <c r="CD26" i="18"/>
  <c r="CG26" i="18" s="1"/>
  <c r="CD25" i="18"/>
  <c r="CG25" i="18" s="1"/>
  <c r="CD24" i="18"/>
  <c r="CG24" i="18" s="1"/>
  <c r="CD23" i="18"/>
  <c r="CG23" i="18" s="1"/>
  <c r="CD22" i="18"/>
  <c r="CG22" i="18" s="1"/>
  <c r="CD21" i="18"/>
  <c r="CG21" i="18" s="1"/>
  <c r="CD20" i="18"/>
  <c r="CG20" i="18" s="1"/>
  <c r="CD19" i="18"/>
  <c r="CG19" i="18" s="1"/>
  <c r="CD18" i="18"/>
  <c r="CG18" i="18" s="1"/>
  <c r="CD17" i="18"/>
  <c r="CG17" i="18" s="1"/>
  <c r="CD16" i="18"/>
  <c r="CG16" i="18" s="1"/>
  <c r="CD15" i="18"/>
  <c r="CG15" i="18" s="1"/>
  <c r="CD14" i="18"/>
  <c r="CG14" i="18" s="1"/>
  <c r="CD13" i="18"/>
  <c r="CG13" i="18" s="1"/>
  <c r="CD12" i="18"/>
  <c r="CG12" i="18" s="1"/>
  <c r="CD11" i="18"/>
  <c r="CG11" i="18" s="1"/>
  <c r="CD10" i="18"/>
  <c r="CG10" i="18" s="1"/>
  <c r="CG9" i="18"/>
  <c r="BS40" i="18"/>
  <c r="BS38" i="18"/>
  <c r="BS37" i="18"/>
  <c r="BP36" i="18"/>
  <c r="BS36" i="18" s="1"/>
  <c r="BP35" i="18"/>
  <c r="BS35" i="18" s="1"/>
  <c r="BS34" i="18"/>
  <c r="BS33" i="18"/>
  <c r="BS32" i="18"/>
  <c r="BS31" i="18"/>
  <c r="BS30" i="18"/>
  <c r="BS29" i="18"/>
  <c r="BS28" i="18"/>
  <c r="BP27" i="18"/>
  <c r="BS27" i="18" s="1"/>
  <c r="BS26" i="18"/>
  <c r="BS25" i="18"/>
  <c r="BS24" i="18"/>
  <c r="BS23" i="18"/>
  <c r="BP22" i="18"/>
  <c r="BS22" i="18" s="1"/>
  <c r="BP21" i="18"/>
  <c r="BS21" i="18" s="1"/>
  <c r="BS20" i="18"/>
  <c r="BS19" i="18"/>
  <c r="BP18" i="18"/>
  <c r="BS18" i="18" s="1"/>
  <c r="BP17" i="18"/>
  <c r="BS17" i="18" s="1"/>
  <c r="BS16" i="18"/>
  <c r="BS15" i="18"/>
  <c r="BP14" i="18"/>
  <c r="BS14" i="18" s="1"/>
  <c r="BS13" i="18"/>
  <c r="BS12" i="18"/>
  <c r="BP11" i="18"/>
  <c r="BS10" i="18"/>
  <c r="BS9" i="18"/>
  <c r="BE40" i="18"/>
  <c r="BE38" i="18"/>
  <c r="BE37" i="18"/>
  <c r="BE36" i="18"/>
  <c r="BE35" i="18"/>
  <c r="BB34" i="18"/>
  <c r="BE34" i="18" s="1"/>
  <c r="BB33" i="18"/>
  <c r="BE33" i="18" s="1"/>
  <c r="BB32" i="18"/>
  <c r="BE32" i="18" s="1"/>
  <c r="BB31" i="18"/>
  <c r="BE31" i="18" s="1"/>
  <c r="BB30" i="18"/>
  <c r="BE30" i="18" s="1"/>
  <c r="BB29" i="18"/>
  <c r="BE29" i="18" s="1"/>
  <c r="BB28" i="18"/>
  <c r="BE28" i="18" s="1"/>
  <c r="BB27" i="18"/>
  <c r="BE27" i="18" s="1"/>
  <c r="BB26" i="18"/>
  <c r="BE26" i="18" s="1"/>
  <c r="BB25" i="18"/>
  <c r="BE25" i="18" s="1"/>
  <c r="BE24" i="18"/>
  <c r="BE23" i="18"/>
  <c r="BE22" i="18"/>
  <c r="BE21" i="18"/>
  <c r="BE20" i="18"/>
  <c r="BE19" i="18"/>
  <c r="BE18" i="18"/>
  <c r="BB17" i="18"/>
  <c r="BE17" i="18" s="1"/>
  <c r="BE16" i="18"/>
  <c r="BE15" i="18"/>
  <c r="BB14" i="18"/>
  <c r="BE14" i="18" s="1"/>
  <c r="BB13" i="18"/>
  <c r="BE13" i="18" s="1"/>
  <c r="BE12" i="18"/>
  <c r="BB11" i="18"/>
  <c r="BE11" i="18" s="1"/>
  <c r="BB10" i="18"/>
  <c r="BE10" i="18" s="1"/>
  <c r="BE9" i="18"/>
  <c r="AQ40" i="18"/>
  <c r="AQ38" i="18"/>
  <c r="AQ37" i="18"/>
  <c r="AQ36" i="18"/>
  <c r="AQ35" i="18"/>
  <c r="AQ34" i="18"/>
  <c r="AQ33" i="18"/>
  <c r="AQ32" i="18"/>
  <c r="AQ31" i="18"/>
  <c r="AQ30" i="18"/>
  <c r="AQ29" i="18"/>
  <c r="AQ28" i="18"/>
  <c r="AQ27" i="18"/>
  <c r="AQ26" i="18"/>
  <c r="AQ25" i="18"/>
  <c r="AN24" i="18"/>
  <c r="AQ24" i="18" s="1"/>
  <c r="AN23" i="18"/>
  <c r="AQ23" i="18" s="1"/>
  <c r="AQ22" i="18"/>
  <c r="AQ21" i="18"/>
  <c r="AQ20" i="18"/>
  <c r="AQ19" i="18"/>
  <c r="AQ18" i="18"/>
  <c r="AQ17" i="18"/>
  <c r="AQ16" i="18"/>
  <c r="AQ15" i="18"/>
  <c r="AQ14" i="18"/>
  <c r="AQ13" i="18"/>
  <c r="AQ12" i="18"/>
  <c r="AQ11" i="18"/>
  <c r="AQ10" i="18"/>
  <c r="AQ9" i="18"/>
  <c r="H40" i="18"/>
  <c r="GB40" i="18" s="1"/>
  <c r="H38" i="18"/>
  <c r="H37" i="18"/>
  <c r="H36" i="18"/>
  <c r="H35" i="18"/>
  <c r="H33" i="18"/>
  <c r="H32" i="18"/>
  <c r="H31" i="18"/>
  <c r="H30" i="18"/>
  <c r="H29" i="18"/>
  <c r="H28" i="18"/>
  <c r="H27" i="18"/>
  <c r="H26" i="18"/>
  <c r="H24" i="18"/>
  <c r="H23" i="18"/>
  <c r="E22" i="18"/>
  <c r="H21" i="18"/>
  <c r="E20" i="18"/>
  <c r="H20" i="18" s="1"/>
  <c r="E19" i="18"/>
  <c r="H19" i="18" s="1"/>
  <c r="E18" i="18"/>
  <c r="H18" i="18" s="1"/>
  <c r="E17" i="18"/>
  <c r="H17" i="18" s="1"/>
  <c r="E16" i="18"/>
  <c r="H16" i="18" s="1"/>
  <c r="E15" i="18"/>
  <c r="H15" i="18" s="1"/>
  <c r="E14" i="18"/>
  <c r="H14" i="18" s="1"/>
  <c r="E13" i="18"/>
  <c r="H13" i="18" s="1"/>
  <c r="E12" i="18"/>
  <c r="H12" i="18" s="1"/>
  <c r="E11" i="18"/>
  <c r="H11" i="18" s="1"/>
  <c r="E10" i="18"/>
  <c r="H10" i="18" s="1"/>
  <c r="V40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3" i="18"/>
  <c r="V22" i="18"/>
  <c r="S21" i="18"/>
  <c r="V21" i="18" s="1"/>
  <c r="V20" i="18"/>
  <c r="V19" i="18"/>
  <c r="S18" i="18"/>
  <c r="V18" i="18" s="1"/>
  <c r="V17" i="18"/>
  <c r="V16" i="18"/>
  <c r="V15" i="18"/>
  <c r="V14" i="18"/>
  <c r="V13" i="18"/>
  <c r="V12" i="18"/>
  <c r="V11" i="18"/>
  <c r="S10" i="18"/>
  <c r="V9" i="18"/>
  <c r="AG26" i="18"/>
  <c r="AJ26" i="18" s="1"/>
  <c r="AG27" i="18"/>
  <c r="AJ27" i="18" s="1"/>
  <c r="AG28" i="18"/>
  <c r="AJ28" i="18" s="1"/>
  <c r="AG29" i="18"/>
  <c r="AJ29" i="18" s="1"/>
  <c r="AG30" i="18"/>
  <c r="AJ30" i="18" s="1"/>
  <c r="AG31" i="18"/>
  <c r="AJ31" i="18" s="1"/>
  <c r="AG32" i="18"/>
  <c r="AJ32" i="18" s="1"/>
  <c r="AG33" i="18"/>
  <c r="AJ33" i="18" s="1"/>
  <c r="AG34" i="18"/>
  <c r="AG35" i="18"/>
  <c r="AJ35" i="18" s="1"/>
  <c r="AG36" i="18"/>
  <c r="AJ36" i="18" s="1"/>
  <c r="AG37" i="18"/>
  <c r="AJ37" i="18" s="1"/>
  <c r="AG38" i="18"/>
  <c r="AJ38" i="18" s="1"/>
  <c r="AG40" i="18"/>
  <c r="AJ40" i="18" s="1"/>
  <c r="AG25" i="18"/>
  <c r="AJ25" i="18" s="1"/>
  <c r="AG24" i="18"/>
  <c r="AJ24" i="18" s="1"/>
  <c r="AG23" i="18"/>
  <c r="AJ23" i="18" s="1"/>
  <c r="AG22" i="18"/>
  <c r="AJ22" i="18" s="1"/>
  <c r="AG21" i="18"/>
  <c r="AJ21" i="18" s="1"/>
  <c r="AG20" i="18"/>
  <c r="AJ20" i="18" s="1"/>
  <c r="AG19" i="18"/>
  <c r="AJ19" i="18" s="1"/>
  <c r="AG18" i="18"/>
  <c r="AJ18" i="18" s="1"/>
  <c r="AG17" i="18"/>
  <c r="AJ17" i="18" s="1"/>
  <c r="AG16" i="18"/>
  <c r="AJ16" i="18" s="1"/>
  <c r="AG15" i="18"/>
  <c r="AJ15" i="18" s="1"/>
  <c r="AG14" i="18"/>
  <c r="AJ14" i="18" s="1"/>
  <c r="AG13" i="18"/>
  <c r="AJ13" i="18" s="1"/>
  <c r="AG12" i="18"/>
  <c r="AJ12" i="18" s="1"/>
  <c r="AG11" i="18"/>
  <c r="AJ11" i="18" s="1"/>
  <c r="AG10" i="18"/>
  <c r="AJ10" i="18" s="1"/>
  <c r="AJ9" i="18"/>
  <c r="ER82" i="18"/>
  <c r="EK82" i="18"/>
  <c r="ED82" i="18"/>
  <c r="CN82" i="18"/>
  <c r="BZ82" i="18"/>
  <c r="BL82" i="18"/>
  <c r="AX82" i="18"/>
  <c r="AC82" i="18"/>
  <c r="O82" i="18"/>
  <c r="EZ74" i="18"/>
  <c r="ER74" i="18"/>
  <c r="EK74" i="18"/>
  <c r="ED74" i="18"/>
  <c r="CN74" i="18"/>
  <c r="BZ74" i="18"/>
  <c r="BL74" i="18"/>
  <c r="AX74" i="18"/>
  <c r="AC74" i="18"/>
  <c r="O74" i="18"/>
  <c r="EZ73" i="18"/>
  <c r="EX73" i="18"/>
  <c r="EW73" i="18"/>
  <c r="EU73" i="18"/>
  <c r="EU72" i="18"/>
  <c r="EZ72" i="18"/>
  <c r="EX72" i="18"/>
  <c r="EW72" i="18"/>
  <c r="EU71" i="18"/>
  <c r="EZ71" i="18"/>
  <c r="EX71" i="18"/>
  <c r="EW71" i="18"/>
  <c r="ER71" i="18"/>
  <c r="EK71" i="18"/>
  <c r="ED71" i="18"/>
  <c r="CN71" i="18"/>
  <c r="BZ71" i="18"/>
  <c r="BL71" i="18"/>
  <c r="AX71" i="18"/>
  <c r="AC71" i="18"/>
  <c r="O71" i="18"/>
  <c r="EZ70" i="18"/>
  <c r="EX70" i="18"/>
  <c r="EW70" i="18"/>
  <c r="EU70" i="18"/>
  <c r="EU69" i="18"/>
  <c r="EZ69" i="18"/>
  <c r="EX69" i="18"/>
  <c r="EW69" i="18"/>
  <c r="EO69" i="18"/>
  <c r="ER69" i="18" s="1"/>
  <c r="EH69" i="18"/>
  <c r="EK69" i="18" s="1"/>
  <c r="EA69" i="18"/>
  <c r="ED69" i="18" s="1"/>
  <c r="DW69" i="18"/>
  <c r="CK69" i="18"/>
  <c r="CN69" i="18" s="1"/>
  <c r="BW69" i="18"/>
  <c r="BZ69" i="18" s="1"/>
  <c r="BL69" i="18"/>
  <c r="AU69" i="18"/>
  <c r="AX69" i="18" s="1"/>
  <c r="Z69" i="18"/>
  <c r="AC69" i="18" s="1"/>
  <c r="L69" i="18"/>
  <c r="EU68" i="18"/>
  <c r="EZ68" i="18"/>
  <c r="EX68" i="18"/>
  <c r="EW68" i="18"/>
  <c r="EO68" i="18"/>
  <c r="ER68" i="18" s="1"/>
  <c r="EH68" i="18"/>
  <c r="EK68" i="18" s="1"/>
  <c r="EA68" i="18"/>
  <c r="ED68" i="18" s="1"/>
  <c r="DW68" i="18"/>
  <c r="CK68" i="18"/>
  <c r="CN68" i="18" s="1"/>
  <c r="BW68" i="18"/>
  <c r="BZ68" i="18" s="1"/>
  <c r="BL68" i="18"/>
  <c r="AU68" i="18"/>
  <c r="AX68" i="18" s="1"/>
  <c r="Z68" i="18"/>
  <c r="AC68" i="18" s="1"/>
  <c r="L68" i="18"/>
  <c r="O68" i="18" s="1"/>
  <c r="EU67" i="18"/>
  <c r="EZ67" i="18"/>
  <c r="EX67" i="18"/>
  <c r="EW67" i="18"/>
  <c r="EU66" i="18"/>
  <c r="EZ66" i="18"/>
  <c r="EX66" i="18"/>
  <c r="EW66" i="18"/>
  <c r="EO66" i="18"/>
  <c r="ER66" i="18" s="1"/>
  <c r="EH66" i="18"/>
  <c r="EK66" i="18" s="1"/>
  <c r="EA66" i="18"/>
  <c r="ED66" i="18" s="1"/>
  <c r="DW66" i="18"/>
  <c r="CN66" i="18"/>
  <c r="BZ66" i="18"/>
  <c r="BL66" i="18"/>
  <c r="AU66" i="18"/>
  <c r="AX66" i="18" s="1"/>
  <c r="Z66" i="18"/>
  <c r="AC66" i="18" s="1"/>
  <c r="L66" i="18"/>
  <c r="O66" i="18" s="1"/>
  <c r="H66" i="18"/>
  <c r="EZ65" i="18"/>
  <c r="EX65" i="18"/>
  <c r="EW65" i="18"/>
  <c r="EU65" i="18"/>
  <c r="EO65" i="18"/>
  <c r="ER65" i="18" s="1"/>
  <c r="EH65" i="18"/>
  <c r="EK65" i="18" s="1"/>
  <c r="EA65" i="18"/>
  <c r="ED65" i="18" s="1"/>
  <c r="DW65" i="18"/>
  <c r="CK65" i="18"/>
  <c r="CN65" i="18" s="1"/>
  <c r="BW65" i="18"/>
  <c r="BZ65" i="18" s="1"/>
  <c r="BL65" i="18"/>
  <c r="AU65" i="18"/>
  <c r="AX65" i="18" s="1"/>
  <c r="Z65" i="18"/>
  <c r="AC65" i="18" s="1"/>
  <c r="L65" i="18"/>
  <c r="O65" i="18" s="1"/>
  <c r="EU64" i="18"/>
  <c r="EZ64" i="18"/>
  <c r="EX64" i="18"/>
  <c r="EW64" i="18"/>
  <c r="EO64" i="18"/>
  <c r="ER64" i="18" s="1"/>
  <c r="EH64" i="18"/>
  <c r="EK64" i="18" s="1"/>
  <c r="EA64" i="18"/>
  <c r="ED64" i="18" s="1"/>
  <c r="DW64" i="18"/>
  <c r="CK64" i="18"/>
  <c r="CN64" i="18" s="1"/>
  <c r="BW64" i="18"/>
  <c r="BZ64" i="18" s="1"/>
  <c r="BL64" i="18"/>
  <c r="AU64" i="18"/>
  <c r="AX64" i="18" s="1"/>
  <c r="Z64" i="18"/>
  <c r="AC64" i="18" s="1"/>
  <c r="L64" i="18"/>
  <c r="O64" i="18" s="1"/>
  <c r="EU63" i="18"/>
  <c r="EZ63" i="18"/>
  <c r="EX63" i="18"/>
  <c r="EW63" i="18"/>
  <c r="EO63" i="18"/>
  <c r="ER63" i="18" s="1"/>
  <c r="EH63" i="18"/>
  <c r="EK63" i="18" s="1"/>
  <c r="EA63" i="18"/>
  <c r="ED63" i="18" s="1"/>
  <c r="DT63" i="18"/>
  <c r="DW63" i="18" s="1"/>
  <c r="CN63" i="18"/>
  <c r="CK63" i="18"/>
  <c r="BW63" i="18"/>
  <c r="BZ63" i="18" s="1"/>
  <c r="BL63" i="18"/>
  <c r="AU63" i="18"/>
  <c r="AX63" i="18" s="1"/>
  <c r="Z63" i="18"/>
  <c r="AC63" i="18" s="1"/>
  <c r="L63" i="18"/>
  <c r="O63" i="18" s="1"/>
  <c r="EU62" i="18"/>
  <c r="EZ62" i="18"/>
  <c r="EX62" i="18"/>
  <c r="EW62" i="18"/>
  <c r="EO62" i="18"/>
  <c r="ER62" i="18" s="1"/>
  <c r="EH62" i="18"/>
  <c r="EK62" i="18" s="1"/>
  <c r="EA62" i="18"/>
  <c r="ED62" i="18" s="1"/>
  <c r="DW62" i="18"/>
  <c r="CK62" i="18"/>
  <c r="CN62" i="18" s="1"/>
  <c r="BW62" i="18"/>
  <c r="BZ62" i="18" s="1"/>
  <c r="BL62" i="18"/>
  <c r="AU62" i="18"/>
  <c r="AX62" i="18" s="1"/>
  <c r="Z62" i="18"/>
  <c r="AC62" i="18" s="1"/>
  <c r="L62" i="18"/>
  <c r="O62" i="18" s="1"/>
  <c r="E62" i="18"/>
  <c r="EZ61" i="18"/>
  <c r="EX61" i="18"/>
  <c r="EW61" i="18"/>
  <c r="EU61" i="18"/>
  <c r="EO61" i="18"/>
  <c r="ER61" i="18" s="1"/>
  <c r="EH61" i="18"/>
  <c r="EK61" i="18" s="1"/>
  <c r="EA61" i="18"/>
  <c r="ED61" i="18" s="1"/>
  <c r="DW61" i="18"/>
  <c r="CK61" i="18"/>
  <c r="CN61" i="18" s="1"/>
  <c r="BW61" i="18"/>
  <c r="BZ61" i="18" s="1"/>
  <c r="BL61" i="18"/>
  <c r="AU61" i="18"/>
  <c r="AX61" i="18" s="1"/>
  <c r="Z61" i="18"/>
  <c r="AC61" i="18" s="1"/>
  <c r="L61" i="18"/>
  <c r="O61" i="18" s="1"/>
  <c r="E61" i="18"/>
  <c r="H61" i="18" s="1"/>
  <c r="EU60" i="18"/>
  <c r="EZ60" i="18"/>
  <c r="EX60" i="18"/>
  <c r="EW60" i="18"/>
  <c r="EO60" i="18"/>
  <c r="ER60" i="18" s="1"/>
  <c r="EH60" i="18"/>
  <c r="EK60" i="18" s="1"/>
  <c r="EA60" i="18"/>
  <c r="ED60" i="18" s="1"/>
  <c r="DW60" i="18"/>
  <c r="CK60" i="18"/>
  <c r="CN60" i="18" s="1"/>
  <c r="BZ60" i="18"/>
  <c r="BW60" i="18"/>
  <c r="BL60" i="18"/>
  <c r="AU60" i="18"/>
  <c r="AX60" i="18" s="1"/>
  <c r="Z60" i="18"/>
  <c r="AC60" i="18" s="1"/>
  <c r="L60" i="18"/>
  <c r="O60" i="18" s="1"/>
  <c r="E60" i="18"/>
  <c r="H60" i="18" s="1"/>
  <c r="EZ59" i="18"/>
  <c r="EX59" i="18"/>
  <c r="EW59" i="18"/>
  <c r="EO59" i="18"/>
  <c r="ER59" i="18" s="1"/>
  <c r="EH59" i="18"/>
  <c r="EK59" i="18" s="1"/>
  <c r="EA59" i="18"/>
  <c r="ED59" i="18" s="1"/>
  <c r="DW59" i="18"/>
  <c r="CK59" i="18"/>
  <c r="CN59" i="18" s="1"/>
  <c r="BW59" i="18"/>
  <c r="BZ59" i="18" s="1"/>
  <c r="BL59" i="18"/>
  <c r="AX59" i="18"/>
  <c r="AU59" i="18"/>
  <c r="Z59" i="18"/>
  <c r="AC59" i="18" s="1"/>
  <c r="L59" i="18"/>
  <c r="O59" i="18" s="1"/>
  <c r="E59" i="18"/>
  <c r="EZ58" i="18"/>
  <c r="EX58" i="18"/>
  <c r="EW58" i="18"/>
  <c r="ER58" i="18"/>
  <c r="EO58" i="18"/>
  <c r="EH58" i="18"/>
  <c r="EK58" i="18" s="1"/>
  <c r="EA58" i="18"/>
  <c r="ED58" i="18" s="1"/>
  <c r="DW58" i="18"/>
  <c r="CK58" i="18"/>
  <c r="CN58" i="18" s="1"/>
  <c r="BW58" i="18"/>
  <c r="BZ58" i="18" s="1"/>
  <c r="BI58" i="18"/>
  <c r="BL58" i="18" s="1"/>
  <c r="AU58" i="18"/>
  <c r="AX58" i="18" s="1"/>
  <c r="Z58" i="18"/>
  <c r="AC58" i="18" s="1"/>
  <c r="L58" i="18"/>
  <c r="O58" i="18" s="1"/>
  <c r="E58" i="18"/>
  <c r="EZ57" i="18"/>
  <c r="EX57" i="18"/>
  <c r="EW57" i="18"/>
  <c r="EO57" i="18"/>
  <c r="ER57" i="18" s="1"/>
  <c r="EH57" i="18"/>
  <c r="EK57" i="18" s="1"/>
  <c r="EA57" i="18"/>
  <c r="ED57" i="18" s="1"/>
  <c r="DW57" i="18"/>
  <c r="CK57" i="18"/>
  <c r="CN57" i="18" s="1"/>
  <c r="BW57" i="18"/>
  <c r="BZ57" i="18" s="1"/>
  <c r="BI57" i="18"/>
  <c r="BL57" i="18" s="1"/>
  <c r="AU57" i="18"/>
  <c r="AX57" i="18" s="1"/>
  <c r="Z57" i="18"/>
  <c r="AC57" i="18" s="1"/>
  <c r="O57" i="18"/>
  <c r="L57" i="18"/>
  <c r="E57" i="18"/>
  <c r="H57" i="18" s="1"/>
  <c r="EU56" i="18"/>
  <c r="EZ56" i="18"/>
  <c r="EX56" i="18"/>
  <c r="EW56" i="18"/>
  <c r="EO56" i="18"/>
  <c r="ER56" i="18" s="1"/>
  <c r="EH56" i="18"/>
  <c r="EK56" i="18" s="1"/>
  <c r="EA56" i="18"/>
  <c r="ED56" i="18" s="1"/>
  <c r="DT56" i="18"/>
  <c r="DW56" i="18" s="1"/>
  <c r="CK56" i="18"/>
  <c r="CN56" i="18" s="1"/>
  <c r="BW56" i="18"/>
  <c r="BZ56" i="18" s="1"/>
  <c r="BI56" i="18"/>
  <c r="BL56" i="18" s="1"/>
  <c r="AU56" i="18"/>
  <c r="AX56" i="18" s="1"/>
  <c r="Z56" i="18"/>
  <c r="AC56" i="18" s="1"/>
  <c r="L56" i="18"/>
  <c r="O56" i="18" s="1"/>
  <c r="E56" i="18"/>
  <c r="H56" i="18" s="1"/>
  <c r="EZ55" i="18"/>
  <c r="EX55" i="18"/>
  <c r="EW55" i="18"/>
  <c r="EU55" i="18"/>
  <c r="EO55" i="18"/>
  <c r="ER55" i="18" s="1"/>
  <c r="EH55" i="18"/>
  <c r="EK55" i="18" s="1"/>
  <c r="EA55" i="18"/>
  <c r="ED55" i="18" s="1"/>
  <c r="DW55" i="18"/>
  <c r="CK55" i="18"/>
  <c r="CN55" i="18" s="1"/>
  <c r="BW55" i="18"/>
  <c r="BZ55" i="18" s="1"/>
  <c r="BI55" i="18"/>
  <c r="BL55" i="18" s="1"/>
  <c r="AU55" i="18"/>
  <c r="AX55" i="18" s="1"/>
  <c r="Z55" i="18"/>
  <c r="AC55" i="18" s="1"/>
  <c r="L55" i="18"/>
  <c r="O55" i="18" s="1"/>
  <c r="E55" i="18"/>
  <c r="EU54" i="18"/>
  <c r="EZ54" i="18"/>
  <c r="EX54" i="18"/>
  <c r="EW54" i="18"/>
  <c r="EO54" i="18"/>
  <c r="ER54" i="18" s="1"/>
  <c r="EH54" i="18"/>
  <c r="EK54" i="18" s="1"/>
  <c r="EA54" i="18"/>
  <c r="ED54" i="18" s="1"/>
  <c r="DT54" i="18"/>
  <c r="DW54" i="18" s="1"/>
  <c r="CK54" i="18"/>
  <c r="CN54" i="18" s="1"/>
  <c r="BW54" i="18"/>
  <c r="BZ54" i="18" s="1"/>
  <c r="BI54" i="18"/>
  <c r="BL54" i="18" s="1"/>
  <c r="AU54" i="18"/>
  <c r="AX54" i="18" s="1"/>
  <c r="Z54" i="18"/>
  <c r="AC54" i="18" s="1"/>
  <c r="L54" i="18"/>
  <c r="O54" i="18" s="1"/>
  <c r="E54" i="18"/>
  <c r="EU53" i="18"/>
  <c r="EZ53" i="18"/>
  <c r="EX53" i="18"/>
  <c r="EW53" i="18"/>
  <c r="EO53" i="18"/>
  <c r="ER53" i="18" s="1"/>
  <c r="EH53" i="18"/>
  <c r="EK53" i="18" s="1"/>
  <c r="EA53" i="18"/>
  <c r="ED53" i="18" s="1"/>
  <c r="DT53" i="18"/>
  <c r="CN53" i="18"/>
  <c r="BZ53" i="18"/>
  <c r="BI53" i="18"/>
  <c r="BL53" i="18" s="1"/>
  <c r="AU53" i="18"/>
  <c r="AX53" i="18" s="1"/>
  <c r="Z53" i="18"/>
  <c r="AC53" i="18" s="1"/>
  <c r="L53" i="18"/>
  <c r="O53" i="18" s="1"/>
  <c r="E53" i="18"/>
  <c r="FC51" i="18"/>
  <c r="FC50" i="18"/>
  <c r="ET50" i="18"/>
  <c r="EM50" i="18"/>
  <c r="EF50" i="18"/>
  <c r="DY50" i="18"/>
  <c r="DR50" i="18"/>
  <c r="DK50" i="18"/>
  <c r="DD50" i="18"/>
  <c r="CW50" i="18"/>
  <c r="CP50" i="18"/>
  <c r="CI50" i="18"/>
  <c r="CB50" i="18"/>
  <c r="BU50" i="18"/>
  <c r="BN50" i="18"/>
  <c r="BG50" i="18"/>
  <c r="AZ50" i="18"/>
  <c r="AS50" i="18"/>
  <c r="AL50" i="18"/>
  <c r="AE50" i="18"/>
  <c r="X50" i="18"/>
  <c r="Q50" i="18"/>
  <c r="J50" i="18"/>
  <c r="C50" i="18"/>
  <c r="ET49" i="18"/>
  <c r="EM49" i="18"/>
  <c r="EF49" i="18"/>
  <c r="DY49" i="18"/>
  <c r="DR49" i="18"/>
  <c r="DK49" i="18"/>
  <c r="DD49" i="18"/>
  <c r="CW49" i="18"/>
  <c r="CP49" i="18"/>
  <c r="CI49" i="18"/>
  <c r="CB49" i="18"/>
  <c r="BU49" i="18"/>
  <c r="BN49" i="18"/>
  <c r="BG49" i="18"/>
  <c r="AZ49" i="18"/>
  <c r="AS49" i="18"/>
  <c r="AL49" i="18"/>
  <c r="AE49" i="18"/>
  <c r="X49" i="18"/>
  <c r="Q49" i="18"/>
  <c r="J49" i="18"/>
  <c r="C49" i="18"/>
  <c r="ET48" i="18"/>
  <c r="EM48" i="18"/>
  <c r="EF48" i="18"/>
  <c r="DY48" i="18"/>
  <c r="DR48" i="18"/>
  <c r="DK48" i="18"/>
  <c r="DD48" i="18"/>
  <c r="CW48" i="18"/>
  <c r="CP48" i="18"/>
  <c r="CI48" i="18"/>
  <c r="CB48" i="18"/>
  <c r="BU48" i="18"/>
  <c r="BN48" i="18"/>
  <c r="BG48" i="18"/>
  <c r="AZ48" i="18"/>
  <c r="AS48" i="18"/>
  <c r="AL48" i="18"/>
  <c r="AE48" i="18"/>
  <c r="X48" i="18"/>
  <c r="Q48" i="18"/>
  <c r="J48" i="18"/>
  <c r="C48" i="18"/>
  <c r="EM47" i="18"/>
  <c r="EF47" i="18"/>
  <c r="DY47" i="18"/>
  <c r="DR47" i="18"/>
  <c r="DK47" i="18"/>
  <c r="DD47" i="18"/>
  <c r="CW47" i="18"/>
  <c r="CP47" i="18"/>
  <c r="CI47" i="18"/>
  <c r="CB47" i="18"/>
  <c r="BU47" i="18"/>
  <c r="BN47" i="18"/>
  <c r="BG47" i="18"/>
  <c r="AZ47" i="18"/>
  <c r="AS47" i="18"/>
  <c r="AL47" i="18"/>
  <c r="AE47" i="18"/>
  <c r="X47" i="18"/>
  <c r="Q47" i="18"/>
  <c r="J47" i="18"/>
  <c r="C47" i="18"/>
  <c r="EM46" i="18"/>
  <c r="EF46" i="18"/>
  <c r="DY46" i="18"/>
  <c r="DR46" i="18"/>
  <c r="DK46" i="18"/>
  <c r="DD46" i="18"/>
  <c r="CW46" i="18"/>
  <c r="CP46" i="18"/>
  <c r="CI46" i="18"/>
  <c r="CB46" i="18"/>
  <c r="BU46" i="18"/>
  <c r="BN46" i="18"/>
  <c r="BG46" i="18"/>
  <c r="AZ46" i="18"/>
  <c r="AS46" i="18"/>
  <c r="AL46" i="18"/>
  <c r="AE46" i="18"/>
  <c r="X46" i="18"/>
  <c r="Q46" i="18"/>
  <c r="J46" i="18"/>
  <c r="C46" i="18"/>
  <c r="ET45" i="18"/>
  <c r="BG45" i="18"/>
  <c r="C45" i="18"/>
  <c r="ER42" i="18"/>
  <c r="EK42" i="18"/>
  <c r="ED42" i="18"/>
  <c r="CN42" i="18"/>
  <c r="BZ42" i="18"/>
  <c r="BL42" i="18"/>
  <c r="AX42" i="18"/>
  <c r="AJ42" i="18"/>
  <c r="AC42" i="18"/>
  <c r="O42" i="18"/>
  <c r="EU40" i="18"/>
  <c r="EZ40" i="18"/>
  <c r="EX40" i="18"/>
  <c r="EW40" i="18"/>
  <c r="EU38" i="18"/>
  <c r="EZ38" i="18"/>
  <c r="EX38" i="18"/>
  <c r="EW38" i="18"/>
  <c r="EU37" i="18"/>
  <c r="EZ37" i="18"/>
  <c r="EX37" i="18"/>
  <c r="EW37" i="18"/>
  <c r="ER37" i="18"/>
  <c r="EZ36" i="18"/>
  <c r="EX36" i="18"/>
  <c r="EW36" i="18"/>
  <c r="EU36" i="18"/>
  <c r="ER36" i="18"/>
  <c r="EZ35" i="18"/>
  <c r="EX35" i="18"/>
  <c r="EW35" i="18"/>
  <c r="EU35" i="18"/>
  <c r="ER35" i="18"/>
  <c r="EU34" i="18"/>
  <c r="EZ34" i="18"/>
  <c r="EX34" i="18"/>
  <c r="EW34" i="18"/>
  <c r="ER34" i="18"/>
  <c r="AJ34" i="18"/>
  <c r="EU33" i="18"/>
  <c r="EZ33" i="18"/>
  <c r="EX33" i="18"/>
  <c r="EW33" i="18"/>
  <c r="ER33" i="18"/>
  <c r="EZ32" i="18"/>
  <c r="EX32" i="18"/>
  <c r="EW32" i="18"/>
  <c r="EU32" i="18"/>
  <c r="ER32" i="18"/>
  <c r="EZ31" i="18"/>
  <c r="EX31" i="18"/>
  <c r="EW31" i="18"/>
  <c r="EU31" i="18"/>
  <c r="ER31" i="18"/>
  <c r="EZ30" i="18"/>
  <c r="EX30" i="18"/>
  <c r="EW30" i="18"/>
  <c r="EU30" i="18"/>
  <c r="ER30" i="18"/>
  <c r="EU29" i="18"/>
  <c r="EZ29" i="18"/>
  <c r="EX29" i="18"/>
  <c r="EW29" i="18"/>
  <c r="ER29" i="18"/>
  <c r="EU28" i="18"/>
  <c r="EZ28" i="18"/>
  <c r="EX28" i="18"/>
  <c r="EW28" i="18"/>
  <c r="ER28" i="18"/>
  <c r="EU27" i="18"/>
  <c r="EZ27" i="18"/>
  <c r="EX27" i="18"/>
  <c r="EW27" i="18"/>
  <c r="ER27" i="18"/>
  <c r="EK27" i="18"/>
  <c r="ED27" i="18"/>
  <c r="CN27" i="18"/>
  <c r="BZ27" i="18"/>
  <c r="BL27" i="18"/>
  <c r="AX27" i="18"/>
  <c r="AC27" i="18"/>
  <c r="O27" i="18"/>
  <c r="EZ26" i="18"/>
  <c r="EX26" i="18"/>
  <c r="EW26" i="18"/>
  <c r="EU26" i="18"/>
  <c r="ER26" i="18"/>
  <c r="EU25" i="18"/>
  <c r="EZ25" i="18"/>
  <c r="EX25" i="18"/>
  <c r="EW25" i="18"/>
  <c r="ER25" i="18"/>
  <c r="EK25" i="18"/>
  <c r="ED25" i="18"/>
  <c r="CN25" i="18"/>
  <c r="BZ25" i="18"/>
  <c r="BL25" i="18"/>
  <c r="AX25" i="18"/>
  <c r="AC25" i="18"/>
  <c r="O25" i="18"/>
  <c r="EU24" i="18"/>
  <c r="EZ24" i="18"/>
  <c r="EX24" i="18"/>
  <c r="EW24" i="18"/>
  <c r="ER24" i="18"/>
  <c r="EU23" i="18"/>
  <c r="EZ23" i="18"/>
  <c r="EX23" i="18"/>
  <c r="EW23" i="18"/>
  <c r="ER23" i="18"/>
  <c r="EZ22" i="18"/>
  <c r="EX22" i="18"/>
  <c r="EW22" i="18"/>
  <c r="ER22" i="18"/>
  <c r="EZ21" i="18"/>
  <c r="EX21" i="18"/>
  <c r="EW21" i="18"/>
  <c r="ER21" i="18"/>
  <c r="EU20" i="18"/>
  <c r="EZ20" i="18"/>
  <c r="EX20" i="18"/>
  <c r="EW20" i="18"/>
  <c r="ER20" i="18"/>
  <c r="EU19" i="18"/>
  <c r="EZ19" i="18"/>
  <c r="EX19" i="18"/>
  <c r="EW19" i="18"/>
  <c r="ER19" i="18"/>
  <c r="EZ18" i="18"/>
  <c r="EX18" i="18"/>
  <c r="EW18" i="18"/>
  <c r="EU18" i="18"/>
  <c r="ER18" i="18"/>
  <c r="EK18" i="18"/>
  <c r="ED18" i="18"/>
  <c r="CN18" i="18"/>
  <c r="BZ18" i="18"/>
  <c r="BL18" i="18"/>
  <c r="AX18" i="18"/>
  <c r="AC18" i="18"/>
  <c r="O18" i="18"/>
  <c r="EZ17" i="18"/>
  <c r="EX17" i="18"/>
  <c r="EW17" i="18"/>
  <c r="ER17" i="18"/>
  <c r="EH17" i="18"/>
  <c r="EK17" i="18" s="1"/>
  <c r="EA17" i="18"/>
  <c r="ED17" i="18" s="1"/>
  <c r="DT17" i="18"/>
  <c r="DW17" i="18" s="1"/>
  <c r="CN17" i="18"/>
  <c r="BZ17" i="18"/>
  <c r="BL17" i="18"/>
  <c r="AU17" i="18"/>
  <c r="AX17" i="18" s="1"/>
  <c r="Z17" i="18"/>
  <c r="AC17" i="18" s="1"/>
  <c r="L17" i="18"/>
  <c r="O17" i="18" s="1"/>
  <c r="EZ16" i="18"/>
  <c r="EX16" i="18"/>
  <c r="EW16" i="18"/>
  <c r="ER16" i="18"/>
  <c r="EH16" i="18"/>
  <c r="EK16" i="18" s="1"/>
  <c r="EA16" i="18"/>
  <c r="ED16" i="18" s="1"/>
  <c r="DW16" i="18"/>
  <c r="CN16" i="18"/>
  <c r="BZ16" i="18"/>
  <c r="BL16" i="18"/>
  <c r="AU16" i="18"/>
  <c r="AX16" i="18" s="1"/>
  <c r="Z16" i="18"/>
  <c r="AC16" i="18" s="1"/>
  <c r="L16" i="18"/>
  <c r="O16" i="18" s="1"/>
  <c r="EZ15" i="18"/>
  <c r="EX15" i="18"/>
  <c r="EW15" i="18"/>
  <c r="ER15" i="18"/>
  <c r="EH15" i="18"/>
  <c r="EK15" i="18" s="1"/>
  <c r="EA15" i="18"/>
  <c r="ED15" i="18" s="1"/>
  <c r="DW15" i="18"/>
  <c r="CK15" i="18"/>
  <c r="CN15" i="18" s="1"/>
  <c r="BW15" i="18"/>
  <c r="BZ15" i="18" s="1"/>
  <c r="BL15" i="18"/>
  <c r="AU15" i="18"/>
  <c r="AX15" i="18" s="1"/>
  <c r="Z15" i="18"/>
  <c r="AC15" i="18" s="1"/>
  <c r="L15" i="18"/>
  <c r="O15" i="18" s="1"/>
  <c r="EZ14" i="18"/>
  <c r="EX14" i="18"/>
  <c r="EW14" i="18"/>
  <c r="ER14" i="18"/>
  <c r="EH14" i="18"/>
  <c r="EK14" i="18" s="1"/>
  <c r="EA14" i="18"/>
  <c r="ED14" i="18" s="1"/>
  <c r="DW14" i="18"/>
  <c r="CK14" i="18"/>
  <c r="BW14" i="18"/>
  <c r="BZ14" i="18" s="1"/>
  <c r="BI14" i="18"/>
  <c r="BL14" i="18" s="1"/>
  <c r="AU14" i="18"/>
  <c r="AX14" i="18" s="1"/>
  <c r="Z14" i="18"/>
  <c r="AC14" i="18" s="1"/>
  <c r="L14" i="18"/>
  <c r="O14" i="18" s="1"/>
  <c r="EZ13" i="18"/>
  <c r="EX13" i="18"/>
  <c r="EW13" i="18"/>
  <c r="EO13" i="18"/>
  <c r="ER13" i="18" s="1"/>
  <c r="EH13" i="18"/>
  <c r="EK13" i="18" s="1"/>
  <c r="EA13" i="18"/>
  <c r="ED13" i="18" s="1"/>
  <c r="DT13" i="18"/>
  <c r="DW13" i="18" s="1"/>
  <c r="CK13" i="18"/>
  <c r="CN13" i="18" s="1"/>
  <c r="BW13" i="18"/>
  <c r="BZ13" i="18" s="1"/>
  <c r="BI13" i="18"/>
  <c r="BL13" i="18" s="1"/>
  <c r="AU13" i="18"/>
  <c r="AX13" i="18" s="1"/>
  <c r="Z13" i="18"/>
  <c r="AC13" i="18" s="1"/>
  <c r="L13" i="18"/>
  <c r="O13" i="18" s="1"/>
  <c r="EU12" i="18"/>
  <c r="EZ12" i="18"/>
  <c r="EX12" i="18"/>
  <c r="EW12" i="18"/>
  <c r="ER12" i="18"/>
  <c r="EH12" i="18"/>
  <c r="EK12" i="18" s="1"/>
  <c r="EA12" i="18"/>
  <c r="ED12" i="18" s="1"/>
  <c r="DW12" i="18"/>
  <c r="CK12" i="18"/>
  <c r="CN12" i="18" s="1"/>
  <c r="BW12" i="18"/>
  <c r="BZ12" i="18" s="1"/>
  <c r="BI12" i="18"/>
  <c r="BL12" i="18" s="1"/>
  <c r="AU12" i="18"/>
  <c r="AX12" i="18" s="1"/>
  <c r="Z12" i="18"/>
  <c r="AC12" i="18" s="1"/>
  <c r="L12" i="18"/>
  <c r="O12" i="18" s="1"/>
  <c r="EZ11" i="18"/>
  <c r="EX11" i="18"/>
  <c r="EW11" i="18"/>
  <c r="EU11" i="18"/>
  <c r="ER11" i="18"/>
  <c r="EH11" i="18"/>
  <c r="EK11" i="18" s="1"/>
  <c r="EA11" i="18"/>
  <c r="ED11" i="18" s="1"/>
  <c r="DW11" i="18"/>
  <c r="CK11" i="18"/>
  <c r="CN11" i="18" s="1"/>
  <c r="BW11" i="18"/>
  <c r="BZ11" i="18" s="1"/>
  <c r="BI11" i="18"/>
  <c r="BL11" i="18" s="1"/>
  <c r="AU11" i="18"/>
  <c r="AX11" i="18" s="1"/>
  <c r="Z11" i="18"/>
  <c r="AC11" i="18" s="1"/>
  <c r="L11" i="18"/>
  <c r="O11" i="18" s="1"/>
  <c r="EU10" i="18"/>
  <c r="EZ10" i="18"/>
  <c r="EX10" i="18"/>
  <c r="EW10" i="18"/>
  <c r="ER10" i="18"/>
  <c r="EH10" i="18"/>
  <c r="EK10" i="18" s="1"/>
  <c r="EA10" i="18"/>
  <c r="ED10" i="18" s="1"/>
  <c r="DT10" i="18"/>
  <c r="DW10" i="18" s="1"/>
  <c r="CK10" i="18"/>
  <c r="CN10" i="18" s="1"/>
  <c r="BW10" i="18"/>
  <c r="BZ10" i="18" s="1"/>
  <c r="BI10" i="18"/>
  <c r="BL10" i="18" s="1"/>
  <c r="AU10" i="18"/>
  <c r="AX10" i="18" s="1"/>
  <c r="Z10" i="18"/>
  <c r="AC10" i="18" s="1"/>
  <c r="L10" i="18"/>
  <c r="O10" i="18" s="1"/>
  <c r="EO9" i="18"/>
  <c r="ER9" i="18" s="1"/>
  <c r="EH9" i="18"/>
  <c r="EK9" i="18" s="1"/>
  <c r="EA9" i="18"/>
  <c r="ED9" i="18" s="1"/>
  <c r="DT9" i="18"/>
  <c r="CK9" i="18"/>
  <c r="CN9" i="18" s="1"/>
  <c r="BW9" i="18"/>
  <c r="BZ9" i="18" s="1"/>
  <c r="BI9" i="18"/>
  <c r="BL9" i="18" s="1"/>
  <c r="AU9" i="18"/>
  <c r="AX9" i="18" s="1"/>
  <c r="Z9" i="18"/>
  <c r="AC9" i="18" s="1"/>
  <c r="L9" i="18"/>
  <c r="O9" i="18" s="1"/>
  <c r="FA52" i="17"/>
  <c r="FA53" i="17"/>
  <c r="ET53" i="17" s="1"/>
  <c r="FA54" i="17"/>
  <c r="FA55" i="17"/>
  <c r="ET55" i="17" s="1"/>
  <c r="FA56" i="17"/>
  <c r="ET56" i="17" s="1"/>
  <c r="FA57" i="17"/>
  <c r="FA58" i="17"/>
  <c r="FA59" i="17"/>
  <c r="FA60" i="17"/>
  <c r="FA61" i="17"/>
  <c r="FA62" i="17"/>
  <c r="ET62" i="17" s="1"/>
  <c r="FA63" i="17"/>
  <c r="ET63" i="17" s="1"/>
  <c r="FA64" i="17"/>
  <c r="ET64" i="17" s="1"/>
  <c r="FA65" i="17"/>
  <c r="FA66" i="17"/>
  <c r="FA67" i="17"/>
  <c r="FA68" i="17"/>
  <c r="FA69" i="17"/>
  <c r="ET69" i="17" s="1"/>
  <c r="FA70" i="17"/>
  <c r="FA71" i="17"/>
  <c r="ET71" i="17" s="1"/>
  <c r="FA51" i="17"/>
  <c r="ET51" i="17" s="1"/>
  <c r="FA11" i="17"/>
  <c r="FA12" i="17"/>
  <c r="FA13" i="17"/>
  <c r="FA14" i="17"/>
  <c r="FA15" i="17"/>
  <c r="ET15" i="17" s="1"/>
  <c r="FA16" i="17"/>
  <c r="ET16" i="17" s="1"/>
  <c r="FA17" i="17"/>
  <c r="ET17" i="17" s="1"/>
  <c r="FA18" i="17"/>
  <c r="ET18" i="17" s="1"/>
  <c r="FA19" i="17"/>
  <c r="FA20" i="17"/>
  <c r="FA21" i="17"/>
  <c r="ET21" i="17" s="1"/>
  <c r="FA22" i="17"/>
  <c r="FA23" i="17"/>
  <c r="FA24" i="17"/>
  <c r="ET24" i="17" s="1"/>
  <c r="FA25" i="17"/>
  <c r="ET25" i="17" s="1"/>
  <c r="FA26" i="17"/>
  <c r="ET26" i="17" s="1"/>
  <c r="FA27" i="17"/>
  <c r="FA28" i="17"/>
  <c r="FA29" i="17"/>
  <c r="ET29" i="17" s="1"/>
  <c r="FA30" i="17"/>
  <c r="FA31" i="17"/>
  <c r="FA32" i="17"/>
  <c r="FA33" i="17"/>
  <c r="ET33" i="17" s="1"/>
  <c r="FA34" i="17"/>
  <c r="ET34" i="17" s="1"/>
  <c r="FA35" i="17"/>
  <c r="FA36" i="17"/>
  <c r="FA37" i="17"/>
  <c r="FA38" i="17"/>
  <c r="ET38" i="17" s="1"/>
  <c r="FA39" i="17"/>
  <c r="ET39" i="17" s="1"/>
  <c r="FA10" i="17"/>
  <c r="ET10" i="17" s="1"/>
  <c r="DL59" i="17"/>
  <c r="DO59" i="17" s="1"/>
  <c r="DL55" i="17"/>
  <c r="DO55" i="17" s="1"/>
  <c r="DL22" i="17"/>
  <c r="DL21" i="17"/>
  <c r="DL17" i="17"/>
  <c r="DL16" i="17"/>
  <c r="DL12" i="17"/>
  <c r="DL13" i="17"/>
  <c r="DO13" i="17" s="1"/>
  <c r="DL11" i="17"/>
  <c r="DO11" i="17" s="1"/>
  <c r="DE23" i="17"/>
  <c r="DH23" i="17" s="1"/>
  <c r="EW39" i="17"/>
  <c r="EV39" i="17"/>
  <c r="EW38" i="17"/>
  <c r="EV38" i="17"/>
  <c r="DE67" i="17"/>
  <c r="DH67" i="17" s="1"/>
  <c r="DE65" i="17"/>
  <c r="DH65" i="17" s="1"/>
  <c r="DE59" i="17"/>
  <c r="DH59" i="17" s="1"/>
  <c r="DE55" i="17"/>
  <c r="DH55" i="17" s="1"/>
  <c r="DE39" i="17"/>
  <c r="EU39" i="17" s="1"/>
  <c r="DE38" i="17"/>
  <c r="EU38" i="17" s="1"/>
  <c r="DE28" i="17"/>
  <c r="DH28" i="17" s="1"/>
  <c r="DE27" i="17"/>
  <c r="DE22" i="17"/>
  <c r="DH22" i="17" s="1"/>
  <c r="DE21" i="17"/>
  <c r="DH21" i="17" s="1"/>
  <c r="DE17" i="17"/>
  <c r="DH17" i="17" s="1"/>
  <c r="DE16" i="17"/>
  <c r="DH16" i="17" s="1"/>
  <c r="DE11" i="17"/>
  <c r="EY38" i="17"/>
  <c r="DO38" i="17"/>
  <c r="DA38" i="17"/>
  <c r="CT38" i="17"/>
  <c r="EY39" i="17"/>
  <c r="ET13" i="17"/>
  <c r="ET19" i="17"/>
  <c r="ET35" i="17"/>
  <c r="ET37" i="17"/>
  <c r="CX53" i="17"/>
  <c r="CX52" i="17"/>
  <c r="DA52" i="17" s="1"/>
  <c r="CX23" i="17"/>
  <c r="DA23" i="17" s="1"/>
  <c r="CX22" i="17"/>
  <c r="DA22" i="17" s="1"/>
  <c r="CX21" i="17"/>
  <c r="DA21" i="17" s="1"/>
  <c r="CX16" i="17"/>
  <c r="CX15" i="17"/>
  <c r="CX14" i="17"/>
  <c r="CX12" i="17"/>
  <c r="CQ59" i="17"/>
  <c r="CT59" i="17" s="1"/>
  <c r="CQ55" i="17"/>
  <c r="CQ53" i="17"/>
  <c r="CQ37" i="17"/>
  <c r="EU37" i="17" s="1"/>
  <c r="CQ35" i="17"/>
  <c r="CQ23" i="17"/>
  <c r="CQ18" i="17"/>
  <c r="CT18" i="17" s="1"/>
  <c r="CQ17" i="17"/>
  <c r="CQ14" i="17"/>
  <c r="CT14" i="17" s="1"/>
  <c r="CQ13" i="17"/>
  <c r="ET68" i="17"/>
  <c r="ET70" i="17"/>
  <c r="DE51" i="17"/>
  <c r="DH51" i="17" s="1"/>
  <c r="DO65" i="17"/>
  <c r="DO66" i="17"/>
  <c r="DO67" i="17"/>
  <c r="DO68" i="17"/>
  <c r="DO69" i="17"/>
  <c r="DO70" i="17"/>
  <c r="DO71" i="17"/>
  <c r="DO72" i="17"/>
  <c r="DO73" i="17"/>
  <c r="DH66" i="17"/>
  <c r="DH68" i="17"/>
  <c r="DH69" i="17"/>
  <c r="DH70" i="17"/>
  <c r="DH71" i="17"/>
  <c r="DH72" i="17"/>
  <c r="DH73" i="17"/>
  <c r="DA65" i="17"/>
  <c r="DA66" i="17"/>
  <c r="DA67" i="17"/>
  <c r="DA68" i="17"/>
  <c r="DA69" i="17"/>
  <c r="DA70" i="17"/>
  <c r="DA71" i="17"/>
  <c r="DA72" i="17"/>
  <c r="DA73" i="17"/>
  <c r="CT68" i="17"/>
  <c r="CT69" i="17"/>
  <c r="CT70" i="17"/>
  <c r="CT71" i="17"/>
  <c r="CT72" i="17"/>
  <c r="CT73" i="17"/>
  <c r="CT65" i="17"/>
  <c r="DO19" i="17"/>
  <c r="DO20" i="17"/>
  <c r="DO21" i="17"/>
  <c r="DO22" i="17"/>
  <c r="DO23" i="17"/>
  <c r="DO24" i="17"/>
  <c r="DO25" i="17"/>
  <c r="DO26" i="17"/>
  <c r="DO27" i="17"/>
  <c r="DO28" i="17"/>
  <c r="DO29" i="17"/>
  <c r="DO30" i="17"/>
  <c r="DO31" i="17"/>
  <c r="DO32" i="17"/>
  <c r="DO33" i="17"/>
  <c r="DO34" i="17"/>
  <c r="DO35" i="17"/>
  <c r="DO36" i="17"/>
  <c r="DO37" i="17"/>
  <c r="DO39" i="17"/>
  <c r="DO40" i="17"/>
  <c r="CX10" i="17"/>
  <c r="DH19" i="17"/>
  <c r="DH20" i="17"/>
  <c r="DH24" i="17"/>
  <c r="DH25" i="17"/>
  <c r="DH26" i="17"/>
  <c r="DH27" i="17"/>
  <c r="DH29" i="17"/>
  <c r="DH30" i="17"/>
  <c r="DH31" i="17"/>
  <c r="DH32" i="17"/>
  <c r="DH33" i="17"/>
  <c r="DH34" i="17"/>
  <c r="DH35" i="17"/>
  <c r="DH36" i="17"/>
  <c r="DH37" i="17"/>
  <c r="DH40" i="17"/>
  <c r="DA19" i="17"/>
  <c r="DA20" i="17"/>
  <c r="DA24" i="17"/>
  <c r="DA25" i="17"/>
  <c r="DA26" i="17"/>
  <c r="DA27" i="17"/>
  <c r="DA28" i="17"/>
  <c r="DA29" i="17"/>
  <c r="DA30" i="17"/>
  <c r="DA31" i="17"/>
  <c r="DA32" i="17"/>
  <c r="DA33" i="17"/>
  <c r="DA34" i="17"/>
  <c r="DA35" i="17"/>
  <c r="DA36" i="17"/>
  <c r="DA37" i="17"/>
  <c r="DA39" i="17"/>
  <c r="CT19" i="17"/>
  <c r="CT20" i="17"/>
  <c r="CT21" i="17"/>
  <c r="CT22" i="17"/>
  <c r="CT23" i="17"/>
  <c r="CT24" i="17"/>
  <c r="CT25" i="17"/>
  <c r="CT26" i="17"/>
  <c r="CT27" i="17"/>
  <c r="CT28" i="17"/>
  <c r="CT29" i="17"/>
  <c r="CT30" i="17"/>
  <c r="CT31" i="17"/>
  <c r="CT32" i="17"/>
  <c r="CT33" i="17"/>
  <c r="CT34" i="17"/>
  <c r="CT35" i="17"/>
  <c r="CT36" i="17"/>
  <c r="CT39" i="17"/>
  <c r="CT40" i="17"/>
  <c r="CF68" i="17"/>
  <c r="CF69" i="17"/>
  <c r="CF70" i="17"/>
  <c r="CF71" i="17"/>
  <c r="CF19" i="17"/>
  <c r="CF20" i="17"/>
  <c r="CF21" i="17"/>
  <c r="CF24" i="17"/>
  <c r="CF25" i="17"/>
  <c r="CF26" i="17"/>
  <c r="CF27" i="17"/>
  <c r="CF29" i="17"/>
  <c r="CF31" i="17"/>
  <c r="CF32" i="17"/>
  <c r="CF33" i="17"/>
  <c r="CF34" i="17"/>
  <c r="CF35" i="17"/>
  <c r="CF36" i="17"/>
  <c r="CF37" i="17"/>
  <c r="CC30" i="17"/>
  <c r="CF30" i="17" s="1"/>
  <c r="CC28" i="17"/>
  <c r="CF28" i="17" s="1"/>
  <c r="CC23" i="17"/>
  <c r="CF23" i="17" s="1"/>
  <c r="CC22" i="17"/>
  <c r="CF22" i="17" s="1"/>
  <c r="CC19" i="17"/>
  <c r="CC18" i="17"/>
  <c r="ET57" i="17"/>
  <c r="ET61" i="17"/>
  <c r="CC65" i="17"/>
  <c r="CF65" i="17" s="1"/>
  <c r="BR71" i="17"/>
  <c r="BR70" i="17"/>
  <c r="BR68" i="17"/>
  <c r="BR65" i="17"/>
  <c r="BO65" i="17"/>
  <c r="BO64" i="17"/>
  <c r="BR64" i="17" s="1"/>
  <c r="BO61" i="17"/>
  <c r="BO58" i="17"/>
  <c r="BO55" i="17"/>
  <c r="BR55" i="17" s="1"/>
  <c r="BO54" i="17"/>
  <c r="BR54" i="17" s="1"/>
  <c r="BO53" i="17"/>
  <c r="BR19" i="17"/>
  <c r="BR20" i="17"/>
  <c r="BR22" i="17"/>
  <c r="BR23" i="17"/>
  <c r="BR24" i="17"/>
  <c r="BR25" i="17"/>
  <c r="BR27" i="17"/>
  <c r="BR28" i="17"/>
  <c r="BR29" i="17"/>
  <c r="BR30" i="17"/>
  <c r="BR31" i="17"/>
  <c r="BR32" i="17"/>
  <c r="BR33" i="17"/>
  <c r="BR37" i="17"/>
  <c r="BR40" i="17"/>
  <c r="BO35" i="17"/>
  <c r="EU35" i="17" s="1"/>
  <c r="BO36" i="17"/>
  <c r="BR36" i="17" s="1"/>
  <c r="BO37" i="17"/>
  <c r="BO34" i="17"/>
  <c r="BR34" i="17" s="1"/>
  <c r="BO26" i="17"/>
  <c r="BR26" i="17" s="1"/>
  <c r="BO21" i="17"/>
  <c r="BR21" i="17" s="1"/>
  <c r="BO17" i="17"/>
  <c r="BR17" i="17" s="1"/>
  <c r="BO13" i="17"/>
  <c r="BO12" i="17"/>
  <c r="BR12" i="17" s="1"/>
  <c r="BO10" i="17"/>
  <c r="BR10" i="17" s="1"/>
  <c r="ET58" i="17"/>
  <c r="ET59" i="17"/>
  <c r="ET65" i="17"/>
  <c r="ET66" i="17"/>
  <c r="ET67" i="17"/>
  <c r="EU73" i="17"/>
  <c r="EV73" i="17"/>
  <c r="EW73" i="17"/>
  <c r="EV69" i="17"/>
  <c r="EW69" i="17"/>
  <c r="EV70" i="17"/>
  <c r="EW70" i="17"/>
  <c r="EV71" i="17"/>
  <c r="EW71" i="17"/>
  <c r="EU72" i="17"/>
  <c r="EV72" i="17"/>
  <c r="EW72" i="17"/>
  <c r="ET14" i="17"/>
  <c r="ET30" i="17"/>
  <c r="ET32" i="17"/>
  <c r="BD34" i="17"/>
  <c r="BD35" i="17"/>
  <c r="BD36" i="17"/>
  <c r="BD37" i="17"/>
  <c r="BA25" i="17"/>
  <c r="BD25" i="17" s="1"/>
  <c r="BD20" i="17"/>
  <c r="BD22" i="17"/>
  <c r="BD24" i="17"/>
  <c r="BD33" i="17"/>
  <c r="BA68" i="17"/>
  <c r="BD68" i="17" s="1"/>
  <c r="BA69" i="17"/>
  <c r="EU69" i="17" s="1"/>
  <c r="BA70" i="17"/>
  <c r="EU70" i="17" s="1"/>
  <c r="BA71" i="17"/>
  <c r="BD71" i="17" s="1"/>
  <c r="BA65" i="17"/>
  <c r="BA27" i="17"/>
  <c r="BD27" i="17" s="1"/>
  <c r="BA28" i="17"/>
  <c r="BD28" i="17" s="1"/>
  <c r="BA29" i="17"/>
  <c r="EU29" i="17" s="1"/>
  <c r="BA30" i="17"/>
  <c r="BD30" i="17" s="1"/>
  <c r="BA31" i="17"/>
  <c r="EU31" i="17" s="1"/>
  <c r="BA32" i="17"/>
  <c r="BD32" i="17" s="1"/>
  <c r="BA33" i="17"/>
  <c r="EU33" i="17" s="1"/>
  <c r="BA26" i="17"/>
  <c r="BD26" i="17" s="1"/>
  <c r="BA23" i="17"/>
  <c r="BD23" i="17" s="1"/>
  <c r="BA21" i="17"/>
  <c r="BD21" i="17" s="1"/>
  <c r="BA19" i="17"/>
  <c r="BD19" i="17" s="1"/>
  <c r="EY71" i="17"/>
  <c r="EY70" i="17"/>
  <c r="ET11" i="17"/>
  <c r="ET12" i="17"/>
  <c r="ET20" i="17"/>
  <c r="ET22" i="17"/>
  <c r="ET27" i="17"/>
  <c r="ET28" i="17"/>
  <c r="AP68" i="17"/>
  <c r="AM65" i="17"/>
  <c r="AP22" i="17"/>
  <c r="AP23" i="17"/>
  <c r="AP24" i="17"/>
  <c r="AP25" i="17"/>
  <c r="AP19" i="17"/>
  <c r="AM28" i="17"/>
  <c r="AP28" i="17" s="1"/>
  <c r="AM27" i="17"/>
  <c r="AM26" i="17"/>
  <c r="AP26" i="17" s="1"/>
  <c r="AM21" i="17"/>
  <c r="AP21" i="17" s="1"/>
  <c r="AM20" i="17"/>
  <c r="AP20" i="17" s="1"/>
  <c r="AM19" i="17"/>
  <c r="ET52" i="17"/>
  <c r="ET60" i="17"/>
  <c r="EW25" i="17"/>
  <c r="EV25" i="17"/>
  <c r="AF12" i="17"/>
  <c r="AI12" i="17" s="1"/>
  <c r="AI73" i="17"/>
  <c r="AI72" i="17"/>
  <c r="AI69" i="17"/>
  <c r="AI68" i="17"/>
  <c r="AI67" i="17"/>
  <c r="AI66" i="17"/>
  <c r="AI65" i="17"/>
  <c r="U73" i="17"/>
  <c r="U72" i="17"/>
  <c r="U69" i="17"/>
  <c r="U68" i="17"/>
  <c r="U67" i="17"/>
  <c r="U66" i="17"/>
  <c r="U65" i="17"/>
  <c r="G73" i="17"/>
  <c r="G72" i="17"/>
  <c r="G69" i="17"/>
  <c r="G68" i="17"/>
  <c r="G65" i="17"/>
  <c r="EV65" i="17"/>
  <c r="EW65" i="17"/>
  <c r="EY65" i="17"/>
  <c r="EV66" i="17"/>
  <c r="EW66" i="17"/>
  <c r="EY66" i="17"/>
  <c r="EV67" i="17"/>
  <c r="EW67" i="17"/>
  <c r="EY67" i="17"/>
  <c r="EV68" i="17"/>
  <c r="EW68" i="17"/>
  <c r="EY68" i="17"/>
  <c r="EY69" i="17"/>
  <c r="EY72" i="17"/>
  <c r="ET36" i="17"/>
  <c r="FA40" i="17"/>
  <c r="ET40" i="17" s="1"/>
  <c r="EQ26" i="17"/>
  <c r="EV26" i="17"/>
  <c r="EW26" i="17"/>
  <c r="EY26" i="17"/>
  <c r="EQ27" i="17"/>
  <c r="EV27" i="17"/>
  <c r="EW27" i="17"/>
  <c r="EY27" i="17"/>
  <c r="EQ28" i="17"/>
  <c r="EV28" i="17"/>
  <c r="EW28" i="17"/>
  <c r="EY28" i="17"/>
  <c r="EQ29" i="17"/>
  <c r="EV29" i="17"/>
  <c r="EW29" i="17"/>
  <c r="EY29" i="17"/>
  <c r="EQ30" i="17"/>
  <c r="EV30" i="17"/>
  <c r="EW30" i="17"/>
  <c r="EY30" i="17"/>
  <c r="EQ31" i="17"/>
  <c r="ET31" i="17"/>
  <c r="EV31" i="17"/>
  <c r="EW31" i="17"/>
  <c r="EY31" i="17"/>
  <c r="EQ32" i="17"/>
  <c r="EV32" i="17"/>
  <c r="EW32" i="17"/>
  <c r="EY32" i="17"/>
  <c r="EQ33" i="17"/>
  <c r="EV33" i="17"/>
  <c r="EW33" i="17"/>
  <c r="EY33" i="17"/>
  <c r="EQ34" i="17"/>
  <c r="EV34" i="17"/>
  <c r="EW34" i="17"/>
  <c r="EY34" i="17"/>
  <c r="EQ35" i="17"/>
  <c r="EV35" i="17"/>
  <c r="EW35" i="17"/>
  <c r="EY35" i="17"/>
  <c r="EQ36" i="17"/>
  <c r="EV36" i="17"/>
  <c r="EW36" i="17"/>
  <c r="EY36" i="17"/>
  <c r="EQ37" i="17"/>
  <c r="EV37" i="17"/>
  <c r="EW37" i="17"/>
  <c r="EY37" i="17"/>
  <c r="AI20" i="17"/>
  <c r="AF21" i="17"/>
  <c r="AI21" i="17" s="1"/>
  <c r="AI22" i="17"/>
  <c r="AF23" i="17"/>
  <c r="AI23" i="17" s="1"/>
  <c r="AI24" i="17"/>
  <c r="AF25" i="17"/>
  <c r="AI26" i="17"/>
  <c r="AI28" i="17"/>
  <c r="AI30" i="17"/>
  <c r="AI32" i="17"/>
  <c r="AI34" i="17"/>
  <c r="AI36" i="17"/>
  <c r="AI19" i="17"/>
  <c r="AI27" i="17"/>
  <c r="AI29" i="17"/>
  <c r="AI31" i="17"/>
  <c r="AI33" i="17"/>
  <c r="AI35" i="17"/>
  <c r="AI37" i="17"/>
  <c r="AI40" i="17"/>
  <c r="R23" i="17"/>
  <c r="U23" i="17" s="1"/>
  <c r="R21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40" i="17"/>
  <c r="U19" i="17"/>
  <c r="U20" i="17"/>
  <c r="U21" i="17"/>
  <c r="U22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40" i="17"/>
  <c r="EY64" i="17"/>
  <c r="EW64" i="17"/>
  <c r="EV64" i="17"/>
  <c r="EN64" i="17"/>
  <c r="EQ64" i="17" s="1"/>
  <c r="EJ64" i="17"/>
  <c r="EG64" i="17"/>
  <c r="DZ64" i="17"/>
  <c r="EC64" i="17" s="1"/>
  <c r="DS64" i="17"/>
  <c r="DV64" i="17" s="1"/>
  <c r="DO64" i="17"/>
  <c r="DH64" i="17"/>
  <c r="DA64" i="17"/>
  <c r="CT64" i="17"/>
  <c r="CM64" i="17"/>
  <c r="CF64" i="17"/>
  <c r="BY64" i="17"/>
  <c r="BK64" i="17"/>
  <c r="BD64" i="17"/>
  <c r="AT64" i="17"/>
  <c r="AW64" i="17" s="1"/>
  <c r="AP64" i="17"/>
  <c r="AI64" i="17"/>
  <c r="Y64" i="17"/>
  <c r="AB64" i="17" s="1"/>
  <c r="R64" i="17"/>
  <c r="U64" i="17" s="1"/>
  <c r="K64" i="17"/>
  <c r="N64" i="17" s="1"/>
  <c r="D64" i="17"/>
  <c r="EY63" i="17"/>
  <c r="EW63" i="17"/>
  <c r="EV63" i="17"/>
  <c r="EN63" i="17"/>
  <c r="EQ63" i="17" s="1"/>
  <c r="EG63" i="17"/>
  <c r="EJ63" i="17" s="1"/>
  <c r="DZ63" i="17"/>
  <c r="EC63" i="17" s="1"/>
  <c r="DS63" i="17"/>
  <c r="DV63" i="17" s="1"/>
  <c r="DO63" i="17"/>
  <c r="DH63" i="17"/>
  <c r="DA63" i="17"/>
  <c r="CT63" i="17"/>
  <c r="CJ63" i="17"/>
  <c r="CM63" i="17" s="1"/>
  <c r="CF63" i="17"/>
  <c r="BV63" i="17"/>
  <c r="BY63" i="17" s="1"/>
  <c r="BR63" i="17"/>
  <c r="BK63" i="17"/>
  <c r="BD63" i="17"/>
  <c r="AT63" i="17"/>
  <c r="AW63" i="17" s="1"/>
  <c r="AP63" i="17"/>
  <c r="AI63" i="17"/>
  <c r="Y63" i="17"/>
  <c r="AB63" i="17" s="1"/>
  <c r="R63" i="17"/>
  <c r="U63" i="17" s="1"/>
  <c r="K63" i="17"/>
  <c r="N63" i="17" s="1"/>
  <c r="D63" i="17"/>
  <c r="G63" i="17" s="1"/>
  <c r="EY62" i="17"/>
  <c r="EW62" i="17"/>
  <c r="EV62" i="17"/>
  <c r="EN62" i="17"/>
  <c r="EQ62" i="17" s="1"/>
  <c r="EG62" i="17"/>
  <c r="EJ62" i="17" s="1"/>
  <c r="DZ62" i="17"/>
  <c r="EC62" i="17" s="1"/>
  <c r="DS62" i="17"/>
  <c r="DV62" i="17" s="1"/>
  <c r="DO62" i="17"/>
  <c r="DH62" i="17"/>
  <c r="DA62" i="17"/>
  <c r="CT62" i="17"/>
  <c r="CJ62" i="17"/>
  <c r="CM62" i="17" s="1"/>
  <c r="CF62" i="17"/>
  <c r="BV62" i="17"/>
  <c r="BY62" i="17" s="1"/>
  <c r="BR62" i="17"/>
  <c r="BK62" i="17"/>
  <c r="BA62" i="17"/>
  <c r="BD62" i="17" s="1"/>
  <c r="AT62" i="17"/>
  <c r="AW62" i="17" s="1"/>
  <c r="AP62" i="17"/>
  <c r="AI62" i="17"/>
  <c r="Y62" i="17"/>
  <c r="AB62" i="17" s="1"/>
  <c r="R62" i="17"/>
  <c r="U62" i="17" s="1"/>
  <c r="K62" i="17"/>
  <c r="N62" i="17" s="1"/>
  <c r="D62" i="17"/>
  <c r="G62" i="17" s="1"/>
  <c r="EY61" i="17"/>
  <c r="EW61" i="17"/>
  <c r="EV61" i="17"/>
  <c r="EN61" i="17"/>
  <c r="EQ61" i="17" s="1"/>
  <c r="EG61" i="17"/>
  <c r="EJ61" i="17" s="1"/>
  <c r="DZ61" i="17"/>
  <c r="EC61" i="17" s="1"/>
  <c r="DS61" i="17"/>
  <c r="DV61" i="17" s="1"/>
  <c r="DO61" i="17"/>
  <c r="DH61" i="17"/>
  <c r="DA61" i="17"/>
  <c r="CT61" i="17"/>
  <c r="CJ61" i="17"/>
  <c r="CM61" i="17" s="1"/>
  <c r="CC61" i="17"/>
  <c r="CF61" i="17" s="1"/>
  <c r="BV61" i="17"/>
  <c r="BY61" i="17" s="1"/>
  <c r="BR61" i="17"/>
  <c r="BK61" i="17"/>
  <c r="BA61" i="17"/>
  <c r="BD61" i="17" s="1"/>
  <c r="AT61" i="17"/>
  <c r="AW61" i="17" s="1"/>
  <c r="AM61" i="17"/>
  <c r="AP61" i="17" s="1"/>
  <c r="AI61" i="17"/>
  <c r="Y61" i="17"/>
  <c r="AB61" i="17" s="1"/>
  <c r="R61" i="17"/>
  <c r="U61" i="17" s="1"/>
  <c r="K61" i="17"/>
  <c r="N61" i="17" s="1"/>
  <c r="D61" i="17"/>
  <c r="G61" i="17" s="1"/>
  <c r="EY60" i="17"/>
  <c r="EW60" i="17"/>
  <c r="EV60" i="17"/>
  <c r="EN60" i="17"/>
  <c r="EQ60" i="17" s="1"/>
  <c r="EG60" i="17"/>
  <c r="EJ60" i="17" s="1"/>
  <c r="DZ60" i="17"/>
  <c r="EC60" i="17" s="1"/>
  <c r="DS60" i="17"/>
  <c r="DV60" i="17" s="1"/>
  <c r="DO60" i="17"/>
  <c r="DH60" i="17"/>
  <c r="DA60" i="17"/>
  <c r="CT60" i="17"/>
  <c r="CJ60" i="17"/>
  <c r="CM60" i="17" s="1"/>
  <c r="CF60" i="17"/>
  <c r="BV60" i="17"/>
  <c r="BY60" i="17" s="1"/>
  <c r="BR60" i="17"/>
  <c r="BK60" i="17"/>
  <c r="BD60" i="17"/>
  <c r="AT60" i="17"/>
  <c r="AW60" i="17" s="1"/>
  <c r="AP60" i="17"/>
  <c r="AI60" i="17"/>
  <c r="Y60" i="17"/>
  <c r="AB60" i="17" s="1"/>
  <c r="R60" i="17"/>
  <c r="U60" i="17" s="1"/>
  <c r="K60" i="17"/>
  <c r="N60" i="17" s="1"/>
  <c r="D60" i="17"/>
  <c r="G60" i="17" s="1"/>
  <c r="EY59" i="17"/>
  <c r="EW59" i="17"/>
  <c r="EV59" i="17"/>
  <c r="EN59" i="17"/>
  <c r="EQ59" i="17" s="1"/>
  <c r="EG59" i="17"/>
  <c r="EJ59" i="17" s="1"/>
  <c r="DZ59" i="17"/>
  <c r="EC59" i="17" s="1"/>
  <c r="DS59" i="17"/>
  <c r="DV59" i="17" s="1"/>
  <c r="DA59" i="17"/>
  <c r="CJ59" i="17"/>
  <c r="CM59" i="17" s="1"/>
  <c r="CC59" i="17"/>
  <c r="CF59" i="17" s="1"/>
  <c r="BV59" i="17"/>
  <c r="BY59" i="17" s="1"/>
  <c r="BR59" i="17"/>
  <c r="BK59" i="17"/>
  <c r="BA59" i="17"/>
  <c r="BD59" i="17" s="1"/>
  <c r="AT59" i="17"/>
  <c r="AW59" i="17" s="1"/>
  <c r="AM59" i="17"/>
  <c r="AP59" i="17" s="1"/>
  <c r="AI59" i="17"/>
  <c r="Y59" i="17"/>
  <c r="AB59" i="17" s="1"/>
  <c r="R59" i="17"/>
  <c r="U59" i="17" s="1"/>
  <c r="K59" i="17"/>
  <c r="N59" i="17" s="1"/>
  <c r="D59" i="17"/>
  <c r="G59" i="17" s="1"/>
  <c r="EY24" i="17"/>
  <c r="EW24" i="17"/>
  <c r="EV24" i="17"/>
  <c r="EQ24" i="17"/>
  <c r="D24" i="17"/>
  <c r="EY23" i="17"/>
  <c r="EW23" i="17"/>
  <c r="EV23" i="17"/>
  <c r="ET23" i="17"/>
  <c r="EQ23" i="17"/>
  <c r="D23" i="17"/>
  <c r="EY22" i="17"/>
  <c r="EW22" i="17"/>
  <c r="EV22" i="17"/>
  <c r="EQ22" i="17"/>
  <c r="D22" i="17"/>
  <c r="EY21" i="17"/>
  <c r="EW21" i="17"/>
  <c r="EV21" i="17"/>
  <c r="EQ21" i="17"/>
  <c r="D21" i="17"/>
  <c r="G21" i="17" s="1"/>
  <c r="EY20" i="17"/>
  <c r="EW20" i="17"/>
  <c r="EV20" i="17"/>
  <c r="EQ20" i="17"/>
  <c r="D20" i="17"/>
  <c r="G20" i="17" s="1"/>
  <c r="EY19" i="17"/>
  <c r="EW19" i="17"/>
  <c r="EV19" i="17"/>
  <c r="EQ19" i="17"/>
  <c r="D19" i="17"/>
  <c r="EY18" i="17"/>
  <c r="EW18" i="17"/>
  <c r="EV18" i="17"/>
  <c r="EQ18" i="17"/>
  <c r="EJ18" i="17"/>
  <c r="EC18" i="17"/>
  <c r="DV18" i="17"/>
  <c r="DO18" i="17"/>
  <c r="DH18" i="17"/>
  <c r="DA18" i="17"/>
  <c r="CM18" i="17"/>
  <c r="CF18" i="17"/>
  <c r="BY18" i="17"/>
  <c r="BR18" i="17"/>
  <c r="BK18" i="17"/>
  <c r="BD18" i="17"/>
  <c r="AW18" i="17"/>
  <c r="AP18" i="17"/>
  <c r="AI18" i="17"/>
  <c r="AB18" i="17"/>
  <c r="U18" i="17"/>
  <c r="N18" i="17"/>
  <c r="D18" i="17"/>
  <c r="EU18" i="17" s="1"/>
  <c r="EY17" i="17"/>
  <c r="EW17" i="17"/>
  <c r="EV17" i="17"/>
  <c r="EQ17" i="17"/>
  <c r="EG17" i="17"/>
  <c r="EJ17" i="17" s="1"/>
  <c r="DZ17" i="17"/>
  <c r="EC17" i="17" s="1"/>
  <c r="DS17" i="17"/>
  <c r="DV17" i="17" s="1"/>
  <c r="DO17" i="17"/>
  <c r="DA17" i="17"/>
  <c r="CT17" i="17"/>
  <c r="CM17" i="17"/>
  <c r="CC17" i="17"/>
  <c r="CF17" i="17" s="1"/>
  <c r="BY17" i="17"/>
  <c r="BK17" i="17"/>
  <c r="BA17" i="17"/>
  <c r="BD17" i="17" s="1"/>
  <c r="AT17" i="17"/>
  <c r="AW17" i="17" s="1"/>
  <c r="AM17" i="17"/>
  <c r="AP17" i="17" s="1"/>
  <c r="AI17" i="17"/>
  <c r="Y17" i="17"/>
  <c r="AB17" i="17" s="1"/>
  <c r="U17" i="17"/>
  <c r="K17" i="17"/>
  <c r="N17" i="17" s="1"/>
  <c r="D17" i="17"/>
  <c r="EY16" i="17"/>
  <c r="EW16" i="17"/>
  <c r="EV16" i="17"/>
  <c r="EQ16" i="17"/>
  <c r="EG16" i="17"/>
  <c r="EJ16" i="17" s="1"/>
  <c r="DZ16" i="17"/>
  <c r="EC16" i="17" s="1"/>
  <c r="DS16" i="17"/>
  <c r="DV16" i="17" s="1"/>
  <c r="DO16" i="17"/>
  <c r="DA16" i="17"/>
  <c r="CT16" i="17"/>
  <c r="CM16" i="17"/>
  <c r="CF16" i="17"/>
  <c r="BY16" i="17"/>
  <c r="BR16" i="17"/>
  <c r="BK16" i="17"/>
  <c r="BD16" i="17"/>
  <c r="AT16" i="17"/>
  <c r="AW16" i="17" s="1"/>
  <c r="AM16" i="17"/>
  <c r="AP16" i="17" s="1"/>
  <c r="AI16" i="17"/>
  <c r="Y16" i="17"/>
  <c r="AB16" i="17" s="1"/>
  <c r="U16" i="17"/>
  <c r="K16" i="17"/>
  <c r="N16" i="17" s="1"/>
  <c r="D16" i="17"/>
  <c r="EY15" i="17"/>
  <c r="EW15" i="17"/>
  <c r="EV15" i="17"/>
  <c r="EQ15" i="17"/>
  <c r="EG15" i="17"/>
  <c r="EJ15" i="17" s="1"/>
  <c r="DZ15" i="17"/>
  <c r="EC15" i="17" s="1"/>
  <c r="DS15" i="17"/>
  <c r="DV15" i="17" s="1"/>
  <c r="DO15" i="17"/>
  <c r="DH15" i="17"/>
  <c r="DA15" i="17"/>
  <c r="CT15" i="17"/>
  <c r="CJ15" i="17"/>
  <c r="CM15" i="17" s="1"/>
  <c r="CF15" i="17"/>
  <c r="BV15" i="17"/>
  <c r="BY15" i="17" s="1"/>
  <c r="BR15" i="17"/>
  <c r="BK15" i="17"/>
  <c r="BD15" i="17"/>
  <c r="AT15" i="17"/>
  <c r="AW15" i="17" s="1"/>
  <c r="AM15" i="17"/>
  <c r="AP15" i="17" s="1"/>
  <c r="AI15" i="17"/>
  <c r="Y15" i="17"/>
  <c r="AB15" i="17" s="1"/>
  <c r="U15" i="17"/>
  <c r="K15" i="17"/>
  <c r="N15" i="17" s="1"/>
  <c r="D15" i="17"/>
  <c r="EY14" i="17"/>
  <c r="EW14" i="17"/>
  <c r="EV14" i="17"/>
  <c r="EQ14" i="17"/>
  <c r="EG14" i="17"/>
  <c r="EJ14" i="17" s="1"/>
  <c r="DZ14" i="17"/>
  <c r="EC14" i="17" s="1"/>
  <c r="DS14" i="17"/>
  <c r="DV14" i="17" s="1"/>
  <c r="DO14" i="17"/>
  <c r="DH14" i="17"/>
  <c r="DA14" i="17"/>
  <c r="CJ14" i="17"/>
  <c r="CM14" i="17" s="1"/>
  <c r="CF14" i="17"/>
  <c r="BV14" i="17"/>
  <c r="BY14" i="17" s="1"/>
  <c r="BR14" i="17"/>
  <c r="BH14" i="17"/>
  <c r="BK14" i="17" s="1"/>
  <c r="BD14" i="17"/>
  <c r="AT14" i="17"/>
  <c r="AW14" i="17" s="1"/>
  <c r="AM14" i="17"/>
  <c r="AP14" i="17" s="1"/>
  <c r="AI14" i="17"/>
  <c r="Y14" i="17"/>
  <c r="AB14" i="17" s="1"/>
  <c r="U14" i="17"/>
  <c r="K14" i="17"/>
  <c r="N14" i="17" s="1"/>
  <c r="D14" i="17"/>
  <c r="G14" i="17" s="1"/>
  <c r="EY13" i="17"/>
  <c r="EW13" i="17"/>
  <c r="EV13" i="17"/>
  <c r="EN13" i="17"/>
  <c r="EQ13" i="17" s="1"/>
  <c r="EG13" i="17"/>
  <c r="EJ13" i="17" s="1"/>
  <c r="DZ13" i="17"/>
  <c r="EC13" i="17" s="1"/>
  <c r="DS13" i="17"/>
  <c r="DV13" i="17" s="1"/>
  <c r="DH13" i="17"/>
  <c r="DA13" i="17"/>
  <c r="CT13" i="17"/>
  <c r="CJ13" i="17"/>
  <c r="CM13" i="17" s="1"/>
  <c r="CF13" i="17"/>
  <c r="BV13" i="17"/>
  <c r="BY13" i="17" s="1"/>
  <c r="BR13" i="17"/>
  <c r="BH13" i="17"/>
  <c r="BK13" i="17" s="1"/>
  <c r="BD13" i="17"/>
  <c r="AT13" i="17"/>
  <c r="AW13" i="17" s="1"/>
  <c r="AM13" i="17"/>
  <c r="AP13" i="17" s="1"/>
  <c r="AI13" i="17"/>
  <c r="Y13" i="17"/>
  <c r="AB13" i="17" s="1"/>
  <c r="U13" i="17"/>
  <c r="K13" i="17"/>
  <c r="N13" i="17" s="1"/>
  <c r="D13" i="17"/>
  <c r="EY12" i="17"/>
  <c r="EW12" i="17"/>
  <c r="EV12" i="17"/>
  <c r="EQ12" i="17"/>
  <c r="EG12" i="17"/>
  <c r="EJ12" i="17" s="1"/>
  <c r="DZ12" i="17"/>
  <c r="EC12" i="17" s="1"/>
  <c r="DS12" i="17"/>
  <c r="DV12" i="17" s="1"/>
  <c r="DO12" i="17"/>
  <c r="DH12" i="17"/>
  <c r="DA12" i="17"/>
  <c r="CT12" i="17"/>
  <c r="CJ12" i="17"/>
  <c r="CM12" i="17" s="1"/>
  <c r="CC12" i="17"/>
  <c r="CF12" i="17" s="1"/>
  <c r="BV12" i="17"/>
  <c r="BY12" i="17" s="1"/>
  <c r="BH12" i="17"/>
  <c r="BK12" i="17" s="1"/>
  <c r="BA12" i="17"/>
  <c r="BD12" i="17" s="1"/>
  <c r="AT12" i="17"/>
  <c r="AW12" i="17" s="1"/>
  <c r="AM12" i="17"/>
  <c r="AP12" i="17" s="1"/>
  <c r="Y12" i="17"/>
  <c r="AB12" i="17" s="1"/>
  <c r="U12" i="17"/>
  <c r="K12" i="17"/>
  <c r="N12" i="17" s="1"/>
  <c r="D12" i="17"/>
  <c r="G12" i="17" s="1"/>
  <c r="EY11" i="17"/>
  <c r="EW11" i="17"/>
  <c r="EV11" i="17"/>
  <c r="EQ11" i="17"/>
  <c r="EG11" i="17"/>
  <c r="EJ11" i="17" s="1"/>
  <c r="DZ11" i="17"/>
  <c r="EC11" i="17" s="1"/>
  <c r="DS11" i="17"/>
  <c r="DV11" i="17" s="1"/>
  <c r="DH11" i="17"/>
  <c r="DA11" i="17"/>
  <c r="CT11" i="17"/>
  <c r="CJ11" i="17"/>
  <c r="CM11" i="17" s="1"/>
  <c r="CF11" i="17"/>
  <c r="BV11" i="17"/>
  <c r="BY11" i="17" s="1"/>
  <c r="BR11" i="17"/>
  <c r="BH11" i="17"/>
  <c r="BK11" i="17" s="1"/>
  <c r="BA11" i="17"/>
  <c r="BD11" i="17" s="1"/>
  <c r="AT11" i="17"/>
  <c r="AW11" i="17" s="1"/>
  <c r="AP11" i="17"/>
  <c r="AF11" i="17"/>
  <c r="AI11" i="17" s="1"/>
  <c r="Y11" i="17"/>
  <c r="AB11" i="17" s="1"/>
  <c r="U11" i="17"/>
  <c r="K11" i="17"/>
  <c r="N11" i="17" s="1"/>
  <c r="D11" i="17"/>
  <c r="G11" i="17" s="1"/>
  <c r="EQ73" i="17"/>
  <c r="EQ72" i="17"/>
  <c r="EQ69" i="17"/>
  <c r="EN67" i="17"/>
  <c r="EQ67" i="17" s="1"/>
  <c r="EN66" i="17"/>
  <c r="EQ66" i="17" s="1"/>
  <c r="EN58" i="17"/>
  <c r="EQ58" i="17" s="1"/>
  <c r="EN57" i="17"/>
  <c r="EQ57" i="17" s="1"/>
  <c r="EN56" i="17"/>
  <c r="EQ56" i="17" s="1"/>
  <c r="EN55" i="17"/>
  <c r="EQ55" i="17" s="1"/>
  <c r="EN54" i="17"/>
  <c r="EQ54" i="17" s="1"/>
  <c r="EN53" i="17"/>
  <c r="EQ53" i="17" s="1"/>
  <c r="EN52" i="17"/>
  <c r="EQ52" i="17" s="1"/>
  <c r="EN51" i="17"/>
  <c r="EQ51" i="17" s="1"/>
  <c r="EJ73" i="17"/>
  <c r="EJ72" i="17"/>
  <c r="EJ69" i="17"/>
  <c r="EG67" i="17"/>
  <c r="EJ67" i="17" s="1"/>
  <c r="EG66" i="17"/>
  <c r="EJ66" i="17" s="1"/>
  <c r="EG58" i="17"/>
  <c r="EJ58" i="17" s="1"/>
  <c r="EG57" i="17"/>
  <c r="EJ57" i="17" s="1"/>
  <c r="EG56" i="17"/>
  <c r="EJ56" i="17" s="1"/>
  <c r="EG55" i="17"/>
  <c r="EJ55" i="17" s="1"/>
  <c r="EG54" i="17"/>
  <c r="EJ54" i="17" s="1"/>
  <c r="EG53" i="17"/>
  <c r="EJ53" i="17" s="1"/>
  <c r="EG52" i="17"/>
  <c r="EJ52" i="17" s="1"/>
  <c r="EG51" i="17"/>
  <c r="EJ51" i="17" s="1"/>
  <c r="EC73" i="17"/>
  <c r="EC72" i="17"/>
  <c r="EC69" i="17"/>
  <c r="DZ67" i="17"/>
  <c r="EC67" i="17" s="1"/>
  <c r="DZ66" i="17"/>
  <c r="EC66" i="17" s="1"/>
  <c r="DZ58" i="17"/>
  <c r="EC58" i="17" s="1"/>
  <c r="DZ57" i="17"/>
  <c r="EC57" i="17" s="1"/>
  <c r="DZ56" i="17"/>
  <c r="EC56" i="17" s="1"/>
  <c r="DZ55" i="17"/>
  <c r="EC55" i="17" s="1"/>
  <c r="DZ54" i="17"/>
  <c r="EC54" i="17" s="1"/>
  <c r="DZ53" i="17"/>
  <c r="EC53" i="17" s="1"/>
  <c r="DZ52" i="17"/>
  <c r="EC52" i="17" s="1"/>
  <c r="DZ51" i="17"/>
  <c r="EC51" i="17" s="1"/>
  <c r="DV73" i="17"/>
  <c r="DV72" i="17"/>
  <c r="DV69" i="17"/>
  <c r="DV67" i="17"/>
  <c r="DS67" i="17"/>
  <c r="DS66" i="17"/>
  <c r="DV66" i="17" s="1"/>
  <c r="DS58" i="17"/>
  <c r="DV58" i="17" s="1"/>
  <c r="DS57" i="17"/>
  <c r="DV57" i="17" s="1"/>
  <c r="DS56" i="17"/>
  <c r="DV56" i="17" s="1"/>
  <c r="DS55" i="17"/>
  <c r="DV55" i="17" s="1"/>
  <c r="DS54" i="17"/>
  <c r="DV54" i="17" s="1"/>
  <c r="DS53" i="17"/>
  <c r="DV53" i="17" s="1"/>
  <c r="DV52" i="17"/>
  <c r="DS52" i="17"/>
  <c r="DS51" i="17"/>
  <c r="DV51" i="17" s="1"/>
  <c r="DO58" i="17"/>
  <c r="DO57" i="17"/>
  <c r="DO56" i="17"/>
  <c r="DO54" i="17"/>
  <c r="DO53" i="17"/>
  <c r="DO52" i="17"/>
  <c r="DO51" i="17"/>
  <c r="DH58" i="17"/>
  <c r="DH57" i="17"/>
  <c r="DH56" i="17"/>
  <c r="DH54" i="17"/>
  <c r="DH53" i="17"/>
  <c r="DH52" i="17"/>
  <c r="DA58" i="17"/>
  <c r="DA57" i="17"/>
  <c r="DA56" i="17"/>
  <c r="DA55" i="17"/>
  <c r="DA54" i="17"/>
  <c r="DA53" i="17"/>
  <c r="DA51" i="17"/>
  <c r="CT67" i="17"/>
  <c r="CT66" i="17"/>
  <c r="CT58" i="17"/>
  <c r="CT57" i="17"/>
  <c r="CT56" i="17"/>
  <c r="CT55" i="17"/>
  <c r="CT54" i="17"/>
  <c r="CT53" i="17"/>
  <c r="CT52" i="17"/>
  <c r="CT51" i="17"/>
  <c r="CF73" i="17"/>
  <c r="CF72" i="17"/>
  <c r="CF67" i="17"/>
  <c r="CF66" i="17"/>
  <c r="CF58" i="17"/>
  <c r="CF57" i="17"/>
  <c r="CC56" i="17"/>
  <c r="CF56" i="17" s="1"/>
  <c r="CC55" i="17"/>
  <c r="CF55" i="17" s="1"/>
  <c r="CF54" i="17"/>
  <c r="CC53" i="17"/>
  <c r="CF53" i="17" s="1"/>
  <c r="CF52" i="17"/>
  <c r="CF51" i="17"/>
  <c r="BD73" i="17"/>
  <c r="BD72" i="17"/>
  <c r="BA67" i="17"/>
  <c r="BD67" i="17" s="1"/>
  <c r="BD66" i="17"/>
  <c r="BD58" i="17"/>
  <c r="BD57" i="17"/>
  <c r="BA56" i="17"/>
  <c r="BD56" i="17" s="1"/>
  <c r="BD55" i="17"/>
  <c r="BD54" i="17"/>
  <c r="BA53" i="17"/>
  <c r="BD53" i="17" s="1"/>
  <c r="BD52" i="17"/>
  <c r="BA51" i="17"/>
  <c r="BD51" i="17" s="1"/>
  <c r="AW73" i="17"/>
  <c r="AW72" i="17"/>
  <c r="AW69" i="17"/>
  <c r="AT67" i="17"/>
  <c r="AW67" i="17" s="1"/>
  <c r="AT66" i="17"/>
  <c r="AW66" i="17" s="1"/>
  <c r="AT58" i="17"/>
  <c r="AW58" i="17" s="1"/>
  <c r="AT57" i="17"/>
  <c r="AW57" i="17" s="1"/>
  <c r="AW56" i="17"/>
  <c r="AT56" i="17"/>
  <c r="AT55" i="17"/>
  <c r="AW55" i="17" s="1"/>
  <c r="AT54" i="17"/>
  <c r="AW54" i="17" s="1"/>
  <c r="AT53" i="17"/>
  <c r="AW53" i="17" s="1"/>
  <c r="AT52" i="17"/>
  <c r="AW52" i="17" s="1"/>
  <c r="AT51" i="17"/>
  <c r="AW51" i="17" s="1"/>
  <c r="AP73" i="17"/>
  <c r="AP72" i="17"/>
  <c r="AP69" i="17"/>
  <c r="AM67" i="17"/>
  <c r="AP67" i="17" s="1"/>
  <c r="AM66" i="17"/>
  <c r="AP66" i="17" s="1"/>
  <c r="AP58" i="17"/>
  <c r="AP57" i="17"/>
  <c r="AP56" i="17"/>
  <c r="AM55" i="17"/>
  <c r="AP55" i="17" s="1"/>
  <c r="AP54" i="17"/>
  <c r="AM53" i="17"/>
  <c r="AP53" i="17" s="1"/>
  <c r="AM52" i="17"/>
  <c r="AP52" i="17" s="1"/>
  <c r="AP51" i="17"/>
  <c r="AI58" i="17"/>
  <c r="AI57" i="17"/>
  <c r="AI56" i="17"/>
  <c r="AI55" i="17"/>
  <c r="AI54" i="17"/>
  <c r="AF53" i="17"/>
  <c r="AI53" i="17" s="1"/>
  <c r="AI52" i="17"/>
  <c r="AI51" i="17"/>
  <c r="AB73" i="17"/>
  <c r="AB72" i="17"/>
  <c r="AB69" i="17"/>
  <c r="Y67" i="17"/>
  <c r="AB67" i="17" s="1"/>
  <c r="Y66" i="17"/>
  <c r="AB66" i="17" s="1"/>
  <c r="Y58" i="17"/>
  <c r="AB58" i="17" s="1"/>
  <c r="Y57" i="17"/>
  <c r="AB57" i="17" s="1"/>
  <c r="Y56" i="17"/>
  <c r="AB56" i="17" s="1"/>
  <c r="Y55" i="17"/>
  <c r="AB55" i="17" s="1"/>
  <c r="Y54" i="17"/>
  <c r="AB54" i="17" s="1"/>
  <c r="Y53" i="17"/>
  <c r="AB53" i="17" s="1"/>
  <c r="Y52" i="17"/>
  <c r="AB52" i="17" s="1"/>
  <c r="Y51" i="17"/>
  <c r="AB51" i="17" s="1"/>
  <c r="R58" i="17"/>
  <c r="U58" i="17" s="1"/>
  <c r="R57" i="17"/>
  <c r="U57" i="17" s="1"/>
  <c r="R56" i="17"/>
  <c r="U56" i="17" s="1"/>
  <c r="R55" i="17"/>
  <c r="U55" i="17" s="1"/>
  <c r="R54" i="17"/>
  <c r="U54" i="17" s="1"/>
  <c r="R53" i="17"/>
  <c r="U53" i="17" s="1"/>
  <c r="R52" i="17"/>
  <c r="U52" i="17" s="1"/>
  <c r="R51" i="17"/>
  <c r="U51" i="17" s="1"/>
  <c r="N73" i="17"/>
  <c r="N72" i="17"/>
  <c r="N69" i="17"/>
  <c r="K67" i="17"/>
  <c r="N67" i="17" s="1"/>
  <c r="K66" i="17"/>
  <c r="N66" i="17" s="1"/>
  <c r="N58" i="17"/>
  <c r="K58" i="17"/>
  <c r="K57" i="17"/>
  <c r="N57" i="17" s="1"/>
  <c r="K56" i="17"/>
  <c r="N56" i="17" s="1"/>
  <c r="K55" i="17"/>
  <c r="N55" i="17" s="1"/>
  <c r="K54" i="17"/>
  <c r="N54" i="17" s="1"/>
  <c r="K53" i="17"/>
  <c r="N53" i="17" s="1"/>
  <c r="K52" i="17"/>
  <c r="N52" i="17" s="1"/>
  <c r="K51" i="17"/>
  <c r="N51" i="17" s="1"/>
  <c r="EJ40" i="17"/>
  <c r="EJ27" i="17"/>
  <c r="EJ25" i="17"/>
  <c r="EG10" i="17"/>
  <c r="EJ10" i="17" s="1"/>
  <c r="EG9" i="17"/>
  <c r="EJ9" i="17" s="1"/>
  <c r="EC40" i="17"/>
  <c r="EC27" i="17"/>
  <c r="EC25" i="17"/>
  <c r="DZ10" i="17"/>
  <c r="EC10" i="17" s="1"/>
  <c r="DZ9" i="17"/>
  <c r="EC9" i="17" s="1"/>
  <c r="DV40" i="17"/>
  <c r="DV27" i="17"/>
  <c r="DV25" i="17"/>
  <c r="DS10" i="17"/>
  <c r="DV10" i="17" s="1"/>
  <c r="DS9" i="17"/>
  <c r="DV9" i="17" s="1"/>
  <c r="DO10" i="17"/>
  <c r="DO9" i="17"/>
  <c r="DH10" i="17"/>
  <c r="DH9" i="17"/>
  <c r="DA40" i="17"/>
  <c r="DA10" i="17"/>
  <c r="DA9" i="17"/>
  <c r="CQ10" i="17"/>
  <c r="CT10" i="17" s="1"/>
  <c r="CT9" i="17"/>
  <c r="CF40" i="17"/>
  <c r="CC10" i="17"/>
  <c r="CF10" i="17" s="1"/>
  <c r="CF9" i="17"/>
  <c r="BD40" i="17"/>
  <c r="BA10" i="17"/>
  <c r="BD10" i="17" s="1"/>
  <c r="BD9" i="17"/>
  <c r="AW40" i="17"/>
  <c r="AW27" i="17"/>
  <c r="AW25" i="17"/>
  <c r="AT10" i="17"/>
  <c r="AW10" i="17" s="1"/>
  <c r="AT9" i="17"/>
  <c r="AW9" i="17" s="1"/>
  <c r="AP40" i="17"/>
  <c r="AM10" i="17"/>
  <c r="AP10" i="17" s="1"/>
  <c r="AP9" i="17"/>
  <c r="AF10" i="17"/>
  <c r="AI10" i="17" s="1"/>
  <c r="AB40" i="17"/>
  <c r="AB27" i="17"/>
  <c r="AB25" i="17"/>
  <c r="Y10" i="17"/>
  <c r="AB10" i="17" s="1"/>
  <c r="Y9" i="17"/>
  <c r="AB9" i="17" s="1"/>
  <c r="R10" i="17"/>
  <c r="U10" i="17" s="1"/>
  <c r="U9" i="17"/>
  <c r="N40" i="17"/>
  <c r="N27" i="17"/>
  <c r="N25" i="17"/>
  <c r="K10" i="17"/>
  <c r="N10" i="17" s="1"/>
  <c r="K9" i="17"/>
  <c r="N9" i="17" s="1"/>
  <c r="CM73" i="17"/>
  <c r="BY73" i="17"/>
  <c r="BR73" i="17"/>
  <c r="BK73" i="17"/>
  <c r="CM72" i="17"/>
  <c r="BY72" i="17"/>
  <c r="BR72" i="17"/>
  <c r="BK72" i="17"/>
  <c r="CM69" i="17"/>
  <c r="BY69" i="17"/>
  <c r="BR69" i="17"/>
  <c r="BK69" i="17"/>
  <c r="CM67" i="17"/>
  <c r="CJ67" i="17"/>
  <c r="BV67" i="17"/>
  <c r="BY67" i="17" s="1"/>
  <c r="BK67" i="17"/>
  <c r="G67" i="17"/>
  <c r="CJ66" i="17"/>
  <c r="CM66" i="17" s="1"/>
  <c r="BV66" i="17"/>
  <c r="BY66" i="17" s="1"/>
  <c r="BR66" i="17"/>
  <c r="BK66" i="17"/>
  <c r="G66" i="17"/>
  <c r="EY58" i="17"/>
  <c r="EV58" i="17"/>
  <c r="CJ58" i="17"/>
  <c r="CM58" i="17" s="1"/>
  <c r="BV58" i="17"/>
  <c r="BY58" i="17" s="1"/>
  <c r="BR58" i="17"/>
  <c r="BK58" i="17"/>
  <c r="D58" i="17"/>
  <c r="EY57" i="17"/>
  <c r="EV57" i="17"/>
  <c r="CJ57" i="17"/>
  <c r="CM57" i="17" s="1"/>
  <c r="BV57" i="17"/>
  <c r="BY57" i="17" s="1"/>
  <c r="BR57" i="17"/>
  <c r="BK57" i="17"/>
  <c r="D57" i="17"/>
  <c r="EY56" i="17"/>
  <c r="EV56" i="17"/>
  <c r="CJ56" i="17"/>
  <c r="CM56" i="17" s="1"/>
  <c r="BV56" i="17"/>
  <c r="BY56" i="17" s="1"/>
  <c r="BR56" i="17"/>
  <c r="BH56" i="17"/>
  <c r="BK56" i="17" s="1"/>
  <c r="D56" i="17"/>
  <c r="EY55" i="17"/>
  <c r="EV55" i="17"/>
  <c r="CJ55" i="17"/>
  <c r="CM55" i="17" s="1"/>
  <c r="BV55" i="17"/>
  <c r="BY55" i="17" s="1"/>
  <c r="BH55" i="17"/>
  <c r="BK55" i="17" s="1"/>
  <c r="D55" i="17"/>
  <c r="EY54" i="17"/>
  <c r="EV54" i="17"/>
  <c r="ET54" i="17"/>
  <c r="CJ54" i="17"/>
  <c r="CM54" i="17" s="1"/>
  <c r="BV54" i="17"/>
  <c r="BY54" i="17" s="1"/>
  <c r="BH54" i="17"/>
  <c r="BK54" i="17" s="1"/>
  <c r="D54" i="17"/>
  <c r="EY53" i="17"/>
  <c r="EV53" i="17"/>
  <c r="CJ53" i="17"/>
  <c r="CM53" i="17" s="1"/>
  <c r="BV53" i="17"/>
  <c r="BY53" i="17" s="1"/>
  <c r="BR53" i="17"/>
  <c r="BK53" i="17"/>
  <c r="BH53" i="17"/>
  <c r="D53" i="17"/>
  <c r="EY52" i="17"/>
  <c r="EV52" i="17"/>
  <c r="CJ52" i="17"/>
  <c r="CM52" i="17" s="1"/>
  <c r="BV52" i="17"/>
  <c r="BY52" i="17" s="1"/>
  <c r="BR52" i="17"/>
  <c r="BK52" i="17"/>
  <c r="BH52" i="17"/>
  <c r="D52" i="17"/>
  <c r="EY51" i="17"/>
  <c r="EV51" i="17"/>
  <c r="CM51" i="17"/>
  <c r="BY51" i="17"/>
  <c r="BR51" i="17"/>
  <c r="BH51" i="17"/>
  <c r="BK51" i="17" s="1"/>
  <c r="D51" i="17"/>
  <c r="FB49" i="17"/>
  <c r="FB48" i="17"/>
  <c r="ES48" i="17"/>
  <c r="EL48" i="17"/>
  <c r="EE48" i="17"/>
  <c r="DX48" i="17"/>
  <c r="DQ48" i="17"/>
  <c r="DJ48" i="17"/>
  <c r="DC48" i="17"/>
  <c r="CV48" i="17"/>
  <c r="CO48" i="17"/>
  <c r="CH48" i="17"/>
  <c r="CA48" i="17"/>
  <c r="BT48" i="17"/>
  <c r="BM48" i="17"/>
  <c r="BF48" i="17"/>
  <c r="AY48" i="17"/>
  <c r="AR48" i="17"/>
  <c r="AK48" i="17"/>
  <c r="AD48" i="17"/>
  <c r="W48" i="17"/>
  <c r="P48" i="17"/>
  <c r="I48" i="17"/>
  <c r="B48" i="17"/>
  <c r="ES47" i="17"/>
  <c r="EL47" i="17"/>
  <c r="EE47" i="17"/>
  <c r="DX47" i="17"/>
  <c r="DQ47" i="17"/>
  <c r="DJ47" i="17"/>
  <c r="DC47" i="17"/>
  <c r="CV47" i="17"/>
  <c r="CO47" i="17"/>
  <c r="CH47" i="17"/>
  <c r="CA47" i="17"/>
  <c r="BT47" i="17"/>
  <c r="BM47" i="17"/>
  <c r="BF47" i="17"/>
  <c r="AY47" i="17"/>
  <c r="AR47" i="17"/>
  <c r="AK47" i="17"/>
  <c r="AD47" i="17"/>
  <c r="W47" i="17"/>
  <c r="P47" i="17"/>
  <c r="I47" i="17"/>
  <c r="B47" i="17"/>
  <c r="ES46" i="17"/>
  <c r="EL46" i="17"/>
  <c r="EE46" i="17"/>
  <c r="DX46" i="17"/>
  <c r="DQ46" i="17"/>
  <c r="DJ46" i="17"/>
  <c r="DC46" i="17"/>
  <c r="CV46" i="17"/>
  <c r="CO46" i="17"/>
  <c r="CH46" i="17"/>
  <c r="CA46" i="17"/>
  <c r="BT46" i="17"/>
  <c r="BM46" i="17"/>
  <c r="BF46" i="17"/>
  <c r="AY46" i="17"/>
  <c r="AR46" i="17"/>
  <c r="AK46" i="17"/>
  <c r="AD46" i="17"/>
  <c r="W46" i="17"/>
  <c r="P46" i="17"/>
  <c r="I46" i="17"/>
  <c r="B46" i="17"/>
  <c r="EL45" i="17"/>
  <c r="EE45" i="17"/>
  <c r="DX45" i="17"/>
  <c r="DQ45" i="17"/>
  <c r="DJ45" i="17"/>
  <c r="DC45" i="17"/>
  <c r="CV45" i="17"/>
  <c r="CO45" i="17"/>
  <c r="CH45" i="17"/>
  <c r="CA45" i="17"/>
  <c r="BT45" i="17"/>
  <c r="BM45" i="17"/>
  <c r="BF45" i="17"/>
  <c r="AY45" i="17"/>
  <c r="AR45" i="17"/>
  <c r="AK45" i="17"/>
  <c r="AD45" i="17"/>
  <c r="W45" i="17"/>
  <c r="P45" i="17"/>
  <c r="I45" i="17"/>
  <c r="B45" i="17"/>
  <c r="EL44" i="17"/>
  <c r="EE44" i="17"/>
  <c r="DX44" i="17"/>
  <c r="DQ44" i="17"/>
  <c r="DJ44" i="17"/>
  <c r="DC44" i="17"/>
  <c r="CV44" i="17"/>
  <c r="CO44" i="17"/>
  <c r="CH44" i="17"/>
  <c r="CA44" i="17"/>
  <c r="BT44" i="17"/>
  <c r="BM44" i="17"/>
  <c r="BF44" i="17"/>
  <c r="AY44" i="17"/>
  <c r="AR44" i="17"/>
  <c r="AK44" i="17"/>
  <c r="AD44" i="17"/>
  <c r="W44" i="17"/>
  <c r="P44" i="17"/>
  <c r="I44" i="17"/>
  <c r="B44" i="17"/>
  <c r="ES43" i="17"/>
  <c r="BF43" i="17"/>
  <c r="B43" i="17"/>
  <c r="EY40" i="17"/>
  <c r="EW40" i="17"/>
  <c r="EV40" i="17"/>
  <c r="EQ40" i="17"/>
  <c r="EU40" i="17"/>
  <c r="CM40" i="17"/>
  <c r="BY40" i="17"/>
  <c r="BK40" i="17"/>
  <c r="CM27" i="17"/>
  <c r="BY27" i="17"/>
  <c r="BK27" i="17"/>
  <c r="EY25" i="17"/>
  <c r="EQ25" i="17"/>
  <c r="CM25" i="17"/>
  <c r="BY25" i="17"/>
  <c r="BK25" i="17"/>
  <c r="G25" i="17"/>
  <c r="EY10" i="17"/>
  <c r="EW10" i="17"/>
  <c r="EV10" i="17"/>
  <c r="EQ10" i="17"/>
  <c r="CJ10" i="17"/>
  <c r="CM10" i="17" s="1"/>
  <c r="BV10" i="17"/>
  <c r="BY10" i="17" s="1"/>
  <c r="BH10" i="17"/>
  <c r="BK10" i="17" s="1"/>
  <c r="D10" i="17"/>
  <c r="EN9" i="17"/>
  <c r="EQ9" i="17" s="1"/>
  <c r="CJ9" i="17"/>
  <c r="CM9" i="17" s="1"/>
  <c r="BV9" i="17"/>
  <c r="BY9" i="17" s="1"/>
  <c r="BR9" i="17"/>
  <c r="BH9" i="17"/>
  <c r="BK9" i="17" s="1"/>
  <c r="G9" i="17"/>
  <c r="EW69" i="16"/>
  <c r="EV69" i="16"/>
  <c r="EU69" i="16"/>
  <c r="EQ69" i="16"/>
  <c r="EJ69" i="16"/>
  <c r="EC69" i="16"/>
  <c r="DV69" i="16"/>
  <c r="DO69" i="16"/>
  <c r="DH69" i="16"/>
  <c r="DA69" i="16"/>
  <c r="CT69" i="16"/>
  <c r="CM69" i="16"/>
  <c r="CF69" i="16"/>
  <c r="BY69" i="16"/>
  <c r="BR69" i="16"/>
  <c r="BK69" i="16"/>
  <c r="BD69" i="16"/>
  <c r="AW69" i="16"/>
  <c r="AP69" i="16"/>
  <c r="AI69" i="16"/>
  <c r="AB69" i="16"/>
  <c r="U69" i="16"/>
  <c r="N69" i="16"/>
  <c r="G69" i="16"/>
  <c r="EY68" i="16"/>
  <c r="EW68" i="16"/>
  <c r="EV68" i="16"/>
  <c r="EU68" i="16"/>
  <c r="EQ68" i="16"/>
  <c r="EJ68" i="16"/>
  <c r="EC68" i="16"/>
  <c r="DV68" i="16"/>
  <c r="DO68" i="16"/>
  <c r="DH68" i="16"/>
  <c r="DA68" i="16"/>
  <c r="CT68" i="16"/>
  <c r="CM68" i="16"/>
  <c r="CF68" i="16"/>
  <c r="BY68" i="16"/>
  <c r="BR68" i="16"/>
  <c r="BK68" i="16"/>
  <c r="BD68" i="16"/>
  <c r="AW68" i="16"/>
  <c r="AP68" i="16"/>
  <c r="AI68" i="16"/>
  <c r="AB68" i="16"/>
  <c r="U68" i="16"/>
  <c r="N68" i="16"/>
  <c r="G68" i="16"/>
  <c r="EY67" i="16"/>
  <c r="EW67" i="16"/>
  <c r="EV67" i="16"/>
  <c r="EU67" i="16"/>
  <c r="EX67" i="16" s="1"/>
  <c r="FS67" i="16" s="1"/>
  <c r="EQ67" i="16"/>
  <c r="EJ67" i="16"/>
  <c r="EC67" i="16"/>
  <c r="DV67" i="16"/>
  <c r="DO67" i="16"/>
  <c r="DH67" i="16"/>
  <c r="DA67" i="16"/>
  <c r="CT67" i="16"/>
  <c r="CM67" i="16"/>
  <c r="CF67" i="16"/>
  <c r="BY67" i="16"/>
  <c r="BR67" i="16"/>
  <c r="BK67" i="16"/>
  <c r="BD67" i="16"/>
  <c r="AW67" i="16"/>
  <c r="AP67" i="16"/>
  <c r="AI67" i="16"/>
  <c r="AB67" i="16"/>
  <c r="U67" i="16"/>
  <c r="N67" i="16"/>
  <c r="G67" i="16"/>
  <c r="FA66" i="16"/>
  <c r="ET66" i="16" s="1"/>
  <c r="EY66" i="16"/>
  <c r="EW66" i="16"/>
  <c r="EV66" i="16"/>
  <c r="EQ66" i="16"/>
  <c r="EJ66" i="16"/>
  <c r="EC66" i="16"/>
  <c r="DS66" i="16"/>
  <c r="DV66" i="16" s="1"/>
  <c r="DO66" i="16"/>
  <c r="DH66" i="16"/>
  <c r="CX66" i="16"/>
  <c r="CT66" i="16"/>
  <c r="CM66" i="16"/>
  <c r="CF66" i="16"/>
  <c r="BY66" i="16"/>
  <c r="BR66" i="16"/>
  <c r="BK66" i="16"/>
  <c r="BD66" i="16"/>
  <c r="AW66" i="16"/>
  <c r="AP66" i="16"/>
  <c r="AI66" i="16"/>
  <c r="AB66" i="16"/>
  <c r="U66" i="16"/>
  <c r="N66" i="16"/>
  <c r="G66" i="16"/>
  <c r="FA65" i="16"/>
  <c r="ET65" i="16" s="1"/>
  <c r="EY65" i="16"/>
  <c r="EW65" i="16"/>
  <c r="EV65" i="16"/>
  <c r="EQ65" i="16"/>
  <c r="EJ65" i="16"/>
  <c r="DZ65" i="16"/>
  <c r="EC65" i="16" s="1"/>
  <c r="DV65" i="16"/>
  <c r="DO65" i="16"/>
  <c r="DE65" i="16"/>
  <c r="DH65" i="16" s="1"/>
  <c r="CX65" i="16"/>
  <c r="DA65" i="16" s="1"/>
  <c r="CT65" i="16"/>
  <c r="CJ65" i="16"/>
  <c r="CM65" i="16" s="1"/>
  <c r="CF65" i="16"/>
  <c r="BV65" i="16"/>
  <c r="BY65" i="16" s="1"/>
  <c r="BO65" i="16"/>
  <c r="BR65" i="16" s="1"/>
  <c r="BK65" i="16"/>
  <c r="BD65" i="16"/>
  <c r="AW65" i="16"/>
  <c r="AP65" i="16"/>
  <c r="AI65" i="16"/>
  <c r="AB65" i="16"/>
  <c r="U65" i="16"/>
  <c r="N65" i="16"/>
  <c r="G65" i="16"/>
  <c r="FA64" i="16"/>
  <c r="ET64" i="16" s="1"/>
  <c r="EY64" i="16"/>
  <c r="EW64" i="16"/>
  <c r="EV64" i="16"/>
  <c r="EQ64" i="16"/>
  <c r="EJ64" i="16"/>
  <c r="EC64" i="16"/>
  <c r="DV64" i="16"/>
  <c r="DO64" i="16"/>
  <c r="DE64" i="16"/>
  <c r="DH64" i="16" s="1"/>
  <c r="DA64" i="16"/>
  <c r="CT64" i="16"/>
  <c r="CJ64" i="16"/>
  <c r="CM64" i="16" s="1"/>
  <c r="CF64" i="16"/>
  <c r="BV64" i="16"/>
  <c r="BY64" i="16" s="1"/>
  <c r="BO64" i="16"/>
  <c r="BR64" i="16" s="1"/>
  <c r="BK64" i="16"/>
  <c r="BA64" i="16"/>
  <c r="BD64" i="16" s="1"/>
  <c r="AW64" i="16"/>
  <c r="AP64" i="16"/>
  <c r="AI64" i="16"/>
  <c r="AB64" i="16"/>
  <c r="U64" i="16"/>
  <c r="N64" i="16"/>
  <c r="G64" i="16"/>
  <c r="FA63" i="16"/>
  <c r="EY63" i="16"/>
  <c r="EW63" i="16"/>
  <c r="EV63" i="16"/>
  <c r="ET63" i="16"/>
  <c r="EQ63" i="16"/>
  <c r="EJ63" i="16"/>
  <c r="EC63" i="16"/>
  <c r="DV63" i="16"/>
  <c r="DO63" i="16"/>
  <c r="DH63" i="16"/>
  <c r="DA63" i="16"/>
  <c r="CT63" i="16"/>
  <c r="CJ63" i="16"/>
  <c r="CM63" i="16" s="1"/>
  <c r="CF63" i="16"/>
  <c r="BV63" i="16"/>
  <c r="BY63" i="16" s="1"/>
  <c r="BO63" i="16"/>
  <c r="BR63" i="16" s="1"/>
  <c r="BK63" i="16"/>
  <c r="BA63" i="16"/>
  <c r="AW63" i="16"/>
  <c r="AP63" i="16"/>
  <c r="AI63" i="16"/>
  <c r="AB63" i="16"/>
  <c r="U63" i="16"/>
  <c r="N63" i="16"/>
  <c r="G63" i="16"/>
  <c r="FA62" i="16"/>
  <c r="ET62" i="16" s="1"/>
  <c r="EY62" i="16"/>
  <c r="EW62" i="16"/>
  <c r="EV62" i="16"/>
  <c r="EQ62" i="16"/>
  <c r="EJ62" i="16"/>
  <c r="EC62" i="16"/>
  <c r="DS62" i="16"/>
  <c r="DV62" i="16" s="1"/>
  <c r="DO62" i="16"/>
  <c r="DE62" i="16"/>
  <c r="DH62" i="16" s="1"/>
  <c r="CX62" i="16"/>
  <c r="DA62" i="16" s="1"/>
  <c r="CQ62" i="16"/>
  <c r="CT62" i="16" s="1"/>
  <c r="CJ62" i="16"/>
  <c r="CM62" i="16" s="1"/>
  <c r="CC62" i="16"/>
  <c r="CF62" i="16" s="1"/>
  <c r="BV62" i="16"/>
  <c r="BY62" i="16" s="1"/>
  <c r="BO62" i="16"/>
  <c r="BR62" i="16" s="1"/>
  <c r="BK62" i="16"/>
  <c r="BA62" i="16"/>
  <c r="BD62" i="16" s="1"/>
  <c r="AW62" i="16"/>
  <c r="AP62" i="16"/>
  <c r="AI62" i="16"/>
  <c r="AB62" i="16"/>
  <c r="U62" i="16"/>
  <c r="N62" i="16"/>
  <c r="G62" i="16"/>
  <c r="FA61" i="16"/>
  <c r="ET61" i="16" s="1"/>
  <c r="EY61" i="16"/>
  <c r="EW61" i="16"/>
  <c r="EV61" i="16"/>
  <c r="EQ61" i="16"/>
  <c r="EJ61" i="16"/>
  <c r="EC61" i="16"/>
  <c r="DV61" i="16"/>
  <c r="DO61" i="16"/>
  <c r="DH61" i="16"/>
  <c r="DA61" i="16"/>
  <c r="CT61" i="16"/>
  <c r="CJ61" i="16"/>
  <c r="CM61" i="16" s="1"/>
  <c r="CF61" i="16"/>
  <c r="BV61" i="16"/>
  <c r="BY61" i="16" s="1"/>
  <c r="BO61" i="16"/>
  <c r="BR61" i="16" s="1"/>
  <c r="BK61" i="16"/>
  <c r="BD61" i="16"/>
  <c r="AW61" i="16"/>
  <c r="AP61" i="16"/>
  <c r="AI61" i="16"/>
  <c r="AB61" i="16"/>
  <c r="Y61" i="16"/>
  <c r="U61" i="16"/>
  <c r="N61" i="16"/>
  <c r="G61" i="16"/>
  <c r="FA60" i="16"/>
  <c r="ET60" i="16" s="1"/>
  <c r="EY60" i="16"/>
  <c r="EW60" i="16"/>
  <c r="EV60" i="16"/>
  <c r="EQ60" i="16"/>
  <c r="EJ60" i="16"/>
  <c r="EC60" i="16"/>
  <c r="DV60" i="16"/>
  <c r="DO60" i="16"/>
  <c r="DH60" i="16"/>
  <c r="DA60" i="16"/>
  <c r="CT60" i="16"/>
  <c r="CJ60" i="16"/>
  <c r="CM60" i="16" s="1"/>
  <c r="CF60" i="16"/>
  <c r="BV60" i="16"/>
  <c r="BY60" i="16" s="1"/>
  <c r="BO60" i="16"/>
  <c r="BR60" i="16" s="1"/>
  <c r="BK60" i="16"/>
  <c r="BD60" i="16"/>
  <c r="AW60" i="16"/>
  <c r="AP60" i="16"/>
  <c r="AI60" i="16"/>
  <c r="Y60" i="16"/>
  <c r="U60" i="16"/>
  <c r="N60" i="16"/>
  <c r="G60" i="16"/>
  <c r="FA59" i="16"/>
  <c r="ET59" i="16" s="1"/>
  <c r="EY59" i="16"/>
  <c r="EW59" i="16"/>
  <c r="EV59" i="16"/>
  <c r="EQ59" i="16"/>
  <c r="EJ59" i="16"/>
  <c r="EC59" i="16"/>
  <c r="DV59" i="16"/>
  <c r="DO59" i="16"/>
  <c r="DH59" i="16"/>
  <c r="DA59" i="16"/>
  <c r="CT59" i="16"/>
  <c r="CJ59" i="16"/>
  <c r="CM59" i="16" s="1"/>
  <c r="CC59" i="16"/>
  <c r="CF59" i="16" s="1"/>
  <c r="BV59" i="16"/>
  <c r="BY59" i="16" s="1"/>
  <c r="BO59" i="16"/>
  <c r="BR59" i="16" s="1"/>
  <c r="BK59" i="16"/>
  <c r="BA59" i="16"/>
  <c r="BD59" i="16" s="1"/>
  <c r="AW59" i="16"/>
  <c r="AP59" i="16"/>
  <c r="AI59" i="16"/>
  <c r="Y59" i="16"/>
  <c r="AB59" i="16" s="1"/>
  <c r="U59" i="16"/>
  <c r="N59" i="16"/>
  <c r="G59" i="16"/>
  <c r="FA58" i="16"/>
  <c r="ET58" i="16" s="1"/>
  <c r="EY58" i="16"/>
  <c r="EV58" i="16"/>
  <c r="EP58" i="16"/>
  <c r="EW58" i="16" s="1"/>
  <c r="EN58" i="16"/>
  <c r="EQ58" i="16" s="1"/>
  <c r="EJ58" i="16"/>
  <c r="EG58" i="16"/>
  <c r="DZ58" i="16"/>
  <c r="EC58" i="16" s="1"/>
  <c r="DV58" i="16"/>
  <c r="DO58" i="16"/>
  <c r="DH58" i="16"/>
  <c r="CX58" i="16"/>
  <c r="DA58" i="16" s="1"/>
  <c r="CQ58" i="16"/>
  <c r="CT58" i="16" s="1"/>
  <c r="CJ58" i="16"/>
  <c r="CM58" i="16" s="1"/>
  <c r="CC58" i="16"/>
  <c r="CF58" i="16" s="1"/>
  <c r="BV58" i="16"/>
  <c r="BY58" i="16" s="1"/>
  <c r="BO58" i="16"/>
  <c r="BR58" i="16" s="1"/>
  <c r="BK58" i="16"/>
  <c r="BA58" i="16"/>
  <c r="BD58" i="16" s="1"/>
  <c r="AT58" i="16"/>
  <c r="AW58" i="16" s="1"/>
  <c r="AM58" i="16"/>
  <c r="AP58" i="16" s="1"/>
  <c r="AI58" i="16"/>
  <c r="AF58" i="16"/>
  <c r="Y58" i="16"/>
  <c r="U58" i="16"/>
  <c r="N58" i="16"/>
  <c r="G58" i="16"/>
  <c r="FA57" i="16"/>
  <c r="ET57" i="16" s="1"/>
  <c r="EY57" i="16"/>
  <c r="EW57" i="16"/>
  <c r="EV57" i="16"/>
  <c r="EQ57" i="16"/>
  <c r="EJ57" i="16"/>
  <c r="EC57" i="16"/>
  <c r="DV57" i="16"/>
  <c r="DO57" i="16"/>
  <c r="DH57" i="16"/>
  <c r="CX57" i="16"/>
  <c r="DA57" i="16" s="1"/>
  <c r="CQ57" i="16"/>
  <c r="CT57" i="16" s="1"/>
  <c r="CJ57" i="16"/>
  <c r="CM57" i="16" s="1"/>
  <c r="CC57" i="16"/>
  <c r="CF57" i="16" s="1"/>
  <c r="BV57" i="16"/>
  <c r="BY57" i="16" s="1"/>
  <c r="BO57" i="16"/>
  <c r="BR57" i="16" s="1"/>
  <c r="BK57" i="16"/>
  <c r="BA57" i="16"/>
  <c r="BD57" i="16" s="1"/>
  <c r="AW57" i="16"/>
  <c r="AM57" i="16"/>
  <c r="AP57" i="16" s="1"/>
  <c r="AI57" i="16"/>
  <c r="Y57" i="16"/>
  <c r="AB57" i="16" s="1"/>
  <c r="U57" i="16"/>
  <c r="N57" i="16"/>
  <c r="D57" i="16"/>
  <c r="FA56" i="16"/>
  <c r="ET56" i="16" s="1"/>
  <c r="EY56" i="16"/>
  <c r="EW56" i="16"/>
  <c r="EV56" i="16"/>
  <c r="EQ56" i="16"/>
  <c r="EJ56" i="16"/>
  <c r="EC56" i="16"/>
  <c r="DV56" i="16"/>
  <c r="DO56" i="16"/>
  <c r="DH56" i="16"/>
  <c r="DA56" i="16"/>
  <c r="CT56" i="16"/>
  <c r="CJ56" i="16"/>
  <c r="CM56" i="16" s="1"/>
  <c r="CF56" i="16"/>
  <c r="BV56" i="16"/>
  <c r="BY56" i="16" s="1"/>
  <c r="BO56" i="16"/>
  <c r="BR56" i="16" s="1"/>
  <c r="BK56" i="16"/>
  <c r="BD56" i="16"/>
  <c r="AT56" i="16"/>
  <c r="AW56" i="16" s="1"/>
  <c r="AP56" i="16"/>
  <c r="AI56" i="16"/>
  <c r="AB56" i="16"/>
  <c r="U56" i="16"/>
  <c r="N56" i="16"/>
  <c r="D56" i="16"/>
  <c r="G56" i="16" s="1"/>
  <c r="FA55" i="16"/>
  <c r="ET55" i="16" s="1"/>
  <c r="EY55" i="16"/>
  <c r="EW55" i="16"/>
  <c r="EV55" i="16"/>
  <c r="EQ55" i="16"/>
  <c r="EJ55" i="16"/>
  <c r="EC55" i="16"/>
  <c r="DV55" i="16"/>
  <c r="DO55" i="16"/>
  <c r="DH55" i="16"/>
  <c r="DA55" i="16"/>
  <c r="CT55" i="16"/>
  <c r="CJ55" i="16"/>
  <c r="CM55" i="16" s="1"/>
  <c r="CF55" i="16"/>
  <c r="BV55" i="16"/>
  <c r="BY55" i="16" s="1"/>
  <c r="BO55" i="16"/>
  <c r="BR55" i="16" s="1"/>
  <c r="BK55" i="16"/>
  <c r="BD55" i="16"/>
  <c r="AT55" i="16"/>
  <c r="AW55" i="16" s="1"/>
  <c r="AP55" i="16"/>
  <c r="AI55" i="16"/>
  <c r="Y55" i="16"/>
  <c r="AB55" i="16" s="1"/>
  <c r="U55" i="16"/>
  <c r="K55" i="16"/>
  <c r="N55" i="16" s="1"/>
  <c r="D55" i="16"/>
  <c r="G55" i="16" s="1"/>
  <c r="FA54" i="16"/>
  <c r="EY54" i="16"/>
  <c r="EW54" i="16"/>
  <c r="EV54" i="16"/>
  <c r="ET54" i="16"/>
  <c r="EQ54" i="16"/>
  <c r="EJ54" i="16"/>
  <c r="EC54" i="16"/>
  <c r="DV54" i="16"/>
  <c r="DO54" i="16"/>
  <c r="DH54" i="16"/>
  <c r="CX54" i="16"/>
  <c r="DA54" i="16" s="1"/>
  <c r="CQ54" i="16"/>
  <c r="CT54" i="16" s="1"/>
  <c r="CJ54" i="16"/>
  <c r="CM54" i="16" s="1"/>
  <c r="CC54" i="16"/>
  <c r="CF54" i="16" s="1"/>
  <c r="BV54" i="16"/>
  <c r="BY54" i="16" s="1"/>
  <c r="BO54" i="16"/>
  <c r="BR54" i="16" s="1"/>
  <c r="BH54" i="16"/>
  <c r="BK54" i="16" s="1"/>
  <c r="BA54" i="16"/>
  <c r="BD54" i="16" s="1"/>
  <c r="AT54" i="16"/>
  <c r="AW54" i="16" s="1"/>
  <c r="AM54" i="16"/>
  <c r="AP54" i="16" s="1"/>
  <c r="AF54" i="16"/>
  <c r="AI54" i="16" s="1"/>
  <c r="Y54" i="16"/>
  <c r="AB54" i="16" s="1"/>
  <c r="R54" i="16"/>
  <c r="U54" i="16" s="1"/>
  <c r="K54" i="16"/>
  <c r="N54" i="16" s="1"/>
  <c r="D54" i="16"/>
  <c r="FA53" i="16"/>
  <c r="EY53" i="16"/>
  <c r="EW53" i="16"/>
  <c r="EV53" i="16"/>
  <c r="ET53" i="16"/>
  <c r="EQ53" i="16"/>
  <c r="EJ53" i="16"/>
  <c r="EC53" i="16"/>
  <c r="DV53" i="16"/>
  <c r="DO53" i="16"/>
  <c r="DE53" i="16"/>
  <c r="DH53" i="16" s="1"/>
  <c r="CX53" i="16"/>
  <c r="DA53" i="16" s="1"/>
  <c r="CT53" i="16"/>
  <c r="CM53" i="16"/>
  <c r="CJ53" i="16"/>
  <c r="CF53" i="16"/>
  <c r="CC53" i="16"/>
  <c r="BV53" i="16"/>
  <c r="BY53" i="16" s="1"/>
  <c r="BO53" i="16"/>
  <c r="BR53" i="16" s="1"/>
  <c r="BH53" i="16"/>
  <c r="BK53" i="16" s="1"/>
  <c r="BD53" i="16"/>
  <c r="AW53" i="16"/>
  <c r="AM53" i="16"/>
  <c r="AP53" i="16" s="1"/>
  <c r="AI53" i="16"/>
  <c r="AB53" i="16"/>
  <c r="U53" i="16"/>
  <c r="R53" i="16"/>
  <c r="K53" i="16"/>
  <c r="N53" i="16" s="1"/>
  <c r="D53" i="16"/>
  <c r="G53" i="16" s="1"/>
  <c r="FA52" i="16"/>
  <c r="ET52" i="16" s="1"/>
  <c r="EY52" i="16"/>
  <c r="EW52" i="16"/>
  <c r="EV52" i="16"/>
  <c r="EQ52" i="16"/>
  <c r="EJ52" i="16"/>
  <c r="EC52" i="16"/>
  <c r="DV52" i="16"/>
  <c r="DO52" i="16"/>
  <c r="DH52" i="16"/>
  <c r="DA52" i="16"/>
  <c r="CT52" i="16"/>
  <c r="CJ52" i="16"/>
  <c r="CM52" i="16" s="1"/>
  <c r="CF52" i="16"/>
  <c r="BV52" i="16"/>
  <c r="BY52" i="16" s="1"/>
  <c r="BO52" i="16"/>
  <c r="BR52" i="16" s="1"/>
  <c r="BH52" i="16"/>
  <c r="BK52" i="16" s="1"/>
  <c r="BD52" i="16"/>
  <c r="AW52" i="16"/>
  <c r="AP52" i="16"/>
  <c r="AI52" i="16"/>
  <c r="AB52" i="16"/>
  <c r="U52" i="16"/>
  <c r="N52" i="16"/>
  <c r="D52" i="16"/>
  <c r="G52" i="16" s="1"/>
  <c r="FA51" i="16"/>
  <c r="ET51" i="16" s="1"/>
  <c r="EY51" i="16"/>
  <c r="EV51" i="16"/>
  <c r="EP51" i="16"/>
  <c r="EW51" i="16" s="1"/>
  <c r="EN51" i="16"/>
  <c r="EG51" i="16"/>
  <c r="EJ51" i="16" s="1"/>
  <c r="DZ51" i="16"/>
  <c r="EC51" i="16" s="1"/>
  <c r="DS51" i="16"/>
  <c r="DV51" i="16" s="1"/>
  <c r="DL51" i="16"/>
  <c r="DO51" i="16" s="1"/>
  <c r="DE51" i="16"/>
  <c r="DH51" i="16" s="1"/>
  <c r="CX51" i="16"/>
  <c r="DA51" i="16" s="1"/>
  <c r="CQ51" i="16"/>
  <c r="CT51" i="16" s="1"/>
  <c r="CJ51" i="16"/>
  <c r="CM51" i="16" s="1"/>
  <c r="CC51" i="16"/>
  <c r="CF51" i="16" s="1"/>
  <c r="BV51" i="16"/>
  <c r="BY51" i="16" s="1"/>
  <c r="BO51" i="16"/>
  <c r="BR51" i="16" s="1"/>
  <c r="BH51" i="16"/>
  <c r="BK51" i="16" s="1"/>
  <c r="BA51" i="16"/>
  <c r="BD51" i="16" s="1"/>
  <c r="AT51" i="16"/>
  <c r="AW51" i="16" s="1"/>
  <c r="AM51" i="16"/>
  <c r="AP51" i="16" s="1"/>
  <c r="AF51" i="16"/>
  <c r="AI51" i="16" s="1"/>
  <c r="Y51" i="16"/>
  <c r="AB51" i="16" s="1"/>
  <c r="R51" i="16"/>
  <c r="U51" i="16" s="1"/>
  <c r="K51" i="16"/>
  <c r="N51" i="16" s="1"/>
  <c r="D51" i="16"/>
  <c r="G51" i="16" s="1"/>
  <c r="FA50" i="16"/>
  <c r="ET50" i="16" s="1"/>
  <c r="EY50" i="16"/>
  <c r="EV50" i="16"/>
  <c r="EP50" i="16"/>
  <c r="EW50" i="16" s="1"/>
  <c r="EN50" i="16"/>
  <c r="EG50" i="16"/>
  <c r="EJ50" i="16" s="1"/>
  <c r="DZ50" i="16"/>
  <c r="EC50" i="16" s="1"/>
  <c r="DV50" i="16"/>
  <c r="DO50" i="16"/>
  <c r="DE50" i="16"/>
  <c r="DH50" i="16" s="1"/>
  <c r="CX50" i="16"/>
  <c r="DA50" i="16" s="1"/>
  <c r="CQ50" i="16"/>
  <c r="CT50" i="16" s="1"/>
  <c r="CJ50" i="16"/>
  <c r="CM50" i="16" s="1"/>
  <c r="CF50" i="16"/>
  <c r="BV50" i="16"/>
  <c r="BY50" i="16" s="1"/>
  <c r="BO50" i="16"/>
  <c r="BR50" i="16" s="1"/>
  <c r="BH50" i="16"/>
  <c r="BK50" i="16" s="1"/>
  <c r="BD50" i="16"/>
  <c r="AW50" i="16"/>
  <c r="AM50" i="16"/>
  <c r="AP50" i="16" s="1"/>
  <c r="AI50" i="16"/>
  <c r="Y50" i="16"/>
  <c r="AB50" i="16" s="1"/>
  <c r="U50" i="16"/>
  <c r="N50" i="16"/>
  <c r="D50" i="16"/>
  <c r="G50" i="16" s="1"/>
  <c r="FA49" i="16"/>
  <c r="ET49" i="16" s="1"/>
  <c r="EY49" i="16"/>
  <c r="EW49" i="16"/>
  <c r="EV49" i="16"/>
  <c r="EQ49" i="16"/>
  <c r="EJ49" i="16"/>
  <c r="EC49" i="16"/>
  <c r="DV49" i="16"/>
  <c r="DO49" i="16"/>
  <c r="DH49" i="16"/>
  <c r="DA49" i="16"/>
  <c r="CT49" i="16"/>
  <c r="CM49" i="16"/>
  <c r="CF49" i="16"/>
  <c r="BY49" i="16"/>
  <c r="BR49" i="16"/>
  <c r="BH49" i="16"/>
  <c r="BK49" i="16" s="1"/>
  <c r="BA49" i="16"/>
  <c r="BD49" i="16" s="1"/>
  <c r="AW49" i="16"/>
  <c r="AP49" i="16"/>
  <c r="AI49" i="16"/>
  <c r="AB49" i="16"/>
  <c r="U49" i="16"/>
  <c r="N49" i="16"/>
  <c r="D49" i="16"/>
  <c r="FA48" i="16"/>
  <c r="FB47" i="16"/>
  <c r="FB46" i="16"/>
  <c r="ES46" i="16"/>
  <c r="EL46" i="16"/>
  <c r="EE46" i="16"/>
  <c r="DX46" i="16"/>
  <c r="DQ46" i="16"/>
  <c r="DJ46" i="16"/>
  <c r="DC46" i="16"/>
  <c r="CV46" i="16"/>
  <c r="CO46" i="16"/>
  <c r="CH46" i="16"/>
  <c r="CA46" i="16"/>
  <c r="BT46" i="16"/>
  <c r="BM46" i="16"/>
  <c r="BF46" i="16"/>
  <c r="AY46" i="16"/>
  <c r="AR46" i="16"/>
  <c r="AK46" i="16"/>
  <c r="AD46" i="16"/>
  <c r="W46" i="16"/>
  <c r="P46" i="16"/>
  <c r="I46" i="16"/>
  <c r="B46" i="16"/>
  <c r="ES45" i="16"/>
  <c r="EL45" i="16"/>
  <c r="EE45" i="16"/>
  <c r="DX45" i="16"/>
  <c r="DQ45" i="16"/>
  <c r="DJ45" i="16"/>
  <c r="DC45" i="16"/>
  <c r="CV45" i="16"/>
  <c r="CO45" i="16"/>
  <c r="CH45" i="16"/>
  <c r="CA45" i="16"/>
  <c r="BT45" i="16"/>
  <c r="BM45" i="16"/>
  <c r="BF45" i="16"/>
  <c r="AY45" i="16"/>
  <c r="AR45" i="16"/>
  <c r="AK45" i="16"/>
  <c r="AD45" i="16"/>
  <c r="W45" i="16"/>
  <c r="P45" i="16"/>
  <c r="I45" i="16"/>
  <c r="B45" i="16"/>
  <c r="ES44" i="16"/>
  <c r="EL44" i="16"/>
  <c r="EE44" i="16"/>
  <c r="DX44" i="16"/>
  <c r="DQ44" i="16"/>
  <c r="DJ44" i="16"/>
  <c r="DC44" i="16"/>
  <c r="CV44" i="16"/>
  <c r="CO44" i="16"/>
  <c r="CH44" i="16"/>
  <c r="CA44" i="16"/>
  <c r="BT44" i="16"/>
  <c r="BM44" i="16"/>
  <c r="BF44" i="16"/>
  <c r="AY44" i="16"/>
  <c r="AR44" i="16"/>
  <c r="AK44" i="16"/>
  <c r="AD44" i="16"/>
  <c r="W44" i="16"/>
  <c r="P44" i="16"/>
  <c r="I44" i="16"/>
  <c r="B44" i="16"/>
  <c r="EL43" i="16"/>
  <c r="EE43" i="16"/>
  <c r="DX43" i="16"/>
  <c r="DQ43" i="16"/>
  <c r="DJ43" i="16"/>
  <c r="DC43" i="16"/>
  <c r="CV43" i="16"/>
  <c r="CO43" i="16"/>
  <c r="CH43" i="16"/>
  <c r="CA43" i="16"/>
  <c r="BT43" i="16"/>
  <c r="BM43" i="16"/>
  <c r="BF43" i="16"/>
  <c r="AY43" i="16"/>
  <c r="AR43" i="16"/>
  <c r="AK43" i="16"/>
  <c r="AD43" i="16"/>
  <c r="W43" i="16"/>
  <c r="P43" i="16"/>
  <c r="I43" i="16"/>
  <c r="B43" i="16"/>
  <c r="EL42" i="16"/>
  <c r="EE42" i="16"/>
  <c r="DX42" i="16"/>
  <c r="DQ42" i="16"/>
  <c r="DJ42" i="16"/>
  <c r="DC42" i="16"/>
  <c r="CV42" i="16"/>
  <c r="CO42" i="16"/>
  <c r="CH42" i="16"/>
  <c r="CA42" i="16"/>
  <c r="BT42" i="16"/>
  <c r="BM42" i="16"/>
  <c r="BF42" i="16"/>
  <c r="AY42" i="16"/>
  <c r="AR42" i="16"/>
  <c r="AK42" i="16"/>
  <c r="AD42" i="16"/>
  <c r="W42" i="16"/>
  <c r="P42" i="16"/>
  <c r="I42" i="16"/>
  <c r="B42" i="16"/>
  <c r="ES41" i="16"/>
  <c r="BF41" i="16"/>
  <c r="B41" i="16"/>
  <c r="FA38" i="16"/>
  <c r="ET38" i="16" s="1"/>
  <c r="EY38" i="16"/>
  <c r="EW38" i="16"/>
  <c r="EV38" i="16"/>
  <c r="EQ38" i="16"/>
  <c r="EG38" i="16"/>
  <c r="EJ38" i="16" s="1"/>
  <c r="DZ38" i="16"/>
  <c r="EC38" i="16" s="1"/>
  <c r="DV38" i="16"/>
  <c r="DO38" i="16"/>
  <c r="DH38" i="16"/>
  <c r="DA38" i="16"/>
  <c r="CT38" i="16"/>
  <c r="CM38" i="16"/>
  <c r="CF38" i="16"/>
  <c r="BY38" i="16"/>
  <c r="BR38" i="16"/>
  <c r="BK38" i="16"/>
  <c r="BD38" i="16"/>
  <c r="AW38" i="16"/>
  <c r="AP38" i="16"/>
  <c r="AI38" i="16"/>
  <c r="AB38" i="16"/>
  <c r="U38" i="16"/>
  <c r="N38" i="16"/>
  <c r="G38" i="16"/>
  <c r="FA37" i="16"/>
  <c r="EY37" i="16"/>
  <c r="EW37" i="16"/>
  <c r="EV37" i="16"/>
  <c r="ET37" i="16"/>
  <c r="EQ37" i="16"/>
  <c r="EJ37" i="16"/>
  <c r="EC37" i="16"/>
  <c r="DV37" i="16"/>
  <c r="DO37" i="16"/>
  <c r="DH37" i="16"/>
  <c r="CX37" i="16"/>
  <c r="EU37" i="16" s="1"/>
  <c r="FA36" i="16"/>
  <c r="ET36" i="16" s="1"/>
  <c r="EY36" i="16"/>
  <c r="EW36" i="16"/>
  <c r="EV36" i="16"/>
  <c r="EQ36" i="16"/>
  <c r="EJ36" i="16"/>
  <c r="EC36" i="16"/>
  <c r="DV36" i="16"/>
  <c r="DO36" i="16"/>
  <c r="DH36" i="16"/>
  <c r="CQ36" i="16"/>
  <c r="EU36" i="16" s="1"/>
  <c r="FA35" i="16"/>
  <c r="ET35" i="16" s="1"/>
  <c r="EY35" i="16"/>
  <c r="EW35" i="16"/>
  <c r="EV35" i="16"/>
  <c r="EQ35" i="16"/>
  <c r="EJ35" i="16"/>
  <c r="EC35" i="16"/>
  <c r="DS35" i="16"/>
  <c r="DV35" i="16" s="1"/>
  <c r="DO35" i="16"/>
  <c r="DH35" i="16"/>
  <c r="CX35" i="16"/>
  <c r="DA35" i="16" s="1"/>
  <c r="CQ35" i="16"/>
  <c r="CT35" i="16" s="1"/>
  <c r="CC35" i="16"/>
  <c r="FA34" i="16"/>
  <c r="ET34" i="16" s="1"/>
  <c r="EY34" i="16"/>
  <c r="EW34" i="16"/>
  <c r="EV34" i="16"/>
  <c r="EQ34" i="16"/>
  <c r="EG34" i="16"/>
  <c r="EJ34" i="16" s="1"/>
  <c r="DZ34" i="16"/>
  <c r="EC34" i="16" s="1"/>
  <c r="DV34" i="16"/>
  <c r="DO34" i="16"/>
  <c r="DE34" i="16"/>
  <c r="DH34" i="16" s="1"/>
  <c r="CX34" i="16"/>
  <c r="DA34" i="16" s="1"/>
  <c r="CQ34" i="16"/>
  <c r="CT34" i="16" s="1"/>
  <c r="CC34" i="16"/>
  <c r="CF34" i="16" s="1"/>
  <c r="BA34" i="16"/>
  <c r="FA33" i="16"/>
  <c r="ET33" i="16" s="1"/>
  <c r="EY33" i="16"/>
  <c r="EW33" i="16"/>
  <c r="EV33" i="16"/>
  <c r="EQ33" i="16"/>
  <c r="EJ33" i="16"/>
  <c r="EC33" i="16"/>
  <c r="DV33" i="16"/>
  <c r="DO33" i="16"/>
  <c r="DH33" i="16"/>
  <c r="DA33" i="16"/>
  <c r="CT33" i="16"/>
  <c r="CF33" i="16"/>
  <c r="BA33" i="16"/>
  <c r="EU33" i="16" s="1"/>
  <c r="FA32" i="16"/>
  <c r="ET32" i="16" s="1"/>
  <c r="EY32" i="16"/>
  <c r="EW32" i="16"/>
  <c r="EV32" i="16"/>
  <c r="EQ32" i="16"/>
  <c r="EJ32" i="16"/>
  <c r="EC32" i="16"/>
  <c r="DV32" i="16"/>
  <c r="DO32" i="16"/>
  <c r="DH32" i="16"/>
  <c r="DA32" i="16"/>
  <c r="CT32" i="16"/>
  <c r="CC32" i="16"/>
  <c r="CF32" i="16" s="1"/>
  <c r="BA32" i="16"/>
  <c r="FA31" i="16"/>
  <c r="EY31" i="16"/>
  <c r="EW31" i="16"/>
  <c r="EV31" i="16"/>
  <c r="ET31" i="16"/>
  <c r="EQ31" i="16"/>
  <c r="EJ31" i="16"/>
  <c r="EC31" i="16"/>
  <c r="DV31" i="16"/>
  <c r="DO31" i="16"/>
  <c r="DH31" i="16"/>
  <c r="DA31" i="16"/>
  <c r="CT31" i="16"/>
  <c r="CF31" i="16"/>
  <c r="BA31" i="16"/>
  <c r="EU31" i="16" s="1"/>
  <c r="FA30" i="16"/>
  <c r="ET30" i="16" s="1"/>
  <c r="EY30" i="16"/>
  <c r="EW30" i="16"/>
  <c r="EV30" i="16"/>
  <c r="EU30" i="16"/>
  <c r="EQ30" i="16"/>
  <c r="EJ30" i="16"/>
  <c r="EC30" i="16"/>
  <c r="DV30" i="16"/>
  <c r="DO30" i="16"/>
  <c r="DH30" i="16"/>
  <c r="DA30" i="16"/>
  <c r="CT30" i="16"/>
  <c r="CF30" i="16"/>
  <c r="BD30" i="16"/>
  <c r="AP30" i="16"/>
  <c r="AM30" i="16"/>
  <c r="FA29" i="16"/>
  <c r="ET29" i="16" s="1"/>
  <c r="EY29" i="16"/>
  <c r="EW29" i="16"/>
  <c r="EV29" i="16"/>
  <c r="EQ29" i="16"/>
  <c r="EJ29" i="16"/>
  <c r="EC29" i="16"/>
  <c r="DV29" i="16"/>
  <c r="DO29" i="16"/>
  <c r="DE29" i="16"/>
  <c r="DH29" i="16" s="1"/>
  <c r="CX29" i="16"/>
  <c r="DA29" i="16" s="1"/>
  <c r="CT29" i="16"/>
  <c r="CF29" i="16"/>
  <c r="BD29" i="16"/>
  <c r="AP29" i="16"/>
  <c r="AF29" i="16"/>
  <c r="AI29" i="16" s="1"/>
  <c r="FA28" i="16"/>
  <c r="ET28" i="16" s="1"/>
  <c r="EY28" i="16"/>
  <c r="EW28" i="16"/>
  <c r="EV28" i="16"/>
  <c r="EQ28" i="16"/>
  <c r="EJ28" i="16"/>
  <c r="EC28" i="16"/>
  <c r="DV28" i="16"/>
  <c r="DO28" i="16"/>
  <c r="DH28" i="16"/>
  <c r="CX28" i="16"/>
  <c r="DA28" i="16" s="1"/>
  <c r="CQ28" i="16"/>
  <c r="CT28" i="16" s="1"/>
  <c r="CF28" i="16"/>
  <c r="BA28" i="16"/>
  <c r="BD28" i="16" s="1"/>
  <c r="AP28" i="16"/>
  <c r="AI28" i="16"/>
  <c r="Y28" i="16"/>
  <c r="FA27" i="16"/>
  <c r="ET27" i="16" s="1"/>
  <c r="EY27" i="16"/>
  <c r="EW27" i="16"/>
  <c r="EV27" i="16"/>
  <c r="EQ27" i="16"/>
  <c r="EJ27" i="16"/>
  <c r="EC27" i="16"/>
  <c r="DV27" i="16"/>
  <c r="DO27" i="16"/>
  <c r="DH27" i="16"/>
  <c r="DA27" i="16"/>
  <c r="CT27" i="16"/>
  <c r="CM27" i="16"/>
  <c r="CF27" i="16"/>
  <c r="BY27" i="16"/>
  <c r="BR27" i="16"/>
  <c r="BK27" i="16"/>
  <c r="BD27" i="16"/>
  <c r="AW27" i="16"/>
  <c r="AM27" i="16"/>
  <c r="AP27" i="16" s="1"/>
  <c r="AI27" i="16"/>
  <c r="Y27" i="16"/>
  <c r="AB27" i="16" s="1"/>
  <c r="U27" i="16"/>
  <c r="N27" i="16"/>
  <c r="G27" i="16"/>
  <c r="FA26" i="16"/>
  <c r="ET26" i="16" s="1"/>
  <c r="EY26" i="16"/>
  <c r="EW26" i="16"/>
  <c r="EV26" i="16"/>
  <c r="EQ26" i="16"/>
  <c r="EJ26" i="16"/>
  <c r="EC26" i="16"/>
  <c r="DV26" i="16"/>
  <c r="DO26" i="16"/>
  <c r="DH26" i="16"/>
  <c r="DA26" i="16"/>
  <c r="CT26" i="16"/>
  <c r="CM26" i="16"/>
  <c r="CF26" i="16"/>
  <c r="BY26" i="16"/>
  <c r="BR26" i="16"/>
  <c r="BK26" i="16"/>
  <c r="BD26" i="16"/>
  <c r="AW26" i="16"/>
  <c r="AP26" i="16"/>
  <c r="AI26" i="16"/>
  <c r="Y26" i="16"/>
  <c r="EU26" i="16" s="1"/>
  <c r="U26" i="16"/>
  <c r="N26" i="16"/>
  <c r="G26" i="16"/>
  <c r="FA25" i="16"/>
  <c r="ET25" i="16" s="1"/>
  <c r="EY25" i="16"/>
  <c r="EW25" i="16"/>
  <c r="EV25" i="16"/>
  <c r="EQ25" i="16"/>
  <c r="EJ25" i="16"/>
  <c r="EC25" i="16"/>
  <c r="DV25" i="16"/>
  <c r="DO25" i="16"/>
  <c r="DH25" i="16"/>
  <c r="DA25" i="16"/>
  <c r="CT25" i="16"/>
  <c r="CM25" i="16"/>
  <c r="CF25" i="16"/>
  <c r="BY25" i="16"/>
  <c r="BR25" i="16"/>
  <c r="BK25" i="16"/>
  <c r="BD25" i="16"/>
  <c r="AW25" i="16"/>
  <c r="AP25" i="16"/>
  <c r="AI25" i="16"/>
  <c r="Y25" i="16"/>
  <c r="EU25" i="16" s="1"/>
  <c r="U25" i="16"/>
  <c r="N25" i="16"/>
  <c r="G25" i="16"/>
  <c r="FA24" i="16"/>
  <c r="EY24" i="16"/>
  <c r="EW24" i="16"/>
  <c r="EV24" i="16"/>
  <c r="ET24" i="16"/>
  <c r="EQ24" i="16"/>
  <c r="EJ24" i="16"/>
  <c r="EC24" i="16"/>
  <c r="DV24" i="16"/>
  <c r="DO24" i="16"/>
  <c r="DH24" i="16"/>
  <c r="DA24" i="16"/>
  <c r="CT24" i="16"/>
  <c r="CM24" i="16"/>
  <c r="CF24" i="16"/>
  <c r="BY24" i="16"/>
  <c r="BR24" i="16"/>
  <c r="BK24" i="16"/>
  <c r="BD24" i="16"/>
  <c r="AT24" i="16"/>
  <c r="AW24" i="16" s="1"/>
  <c r="AP24" i="16"/>
  <c r="AI24" i="16"/>
  <c r="AB24" i="16"/>
  <c r="R24" i="16"/>
  <c r="U24" i="16" s="1"/>
  <c r="K24" i="16"/>
  <c r="G24" i="16"/>
  <c r="FA23" i="16"/>
  <c r="ET23" i="16" s="1"/>
  <c r="EY23" i="16"/>
  <c r="EW23" i="16"/>
  <c r="EV23" i="16"/>
  <c r="EQ23" i="16"/>
  <c r="EJ23" i="16"/>
  <c r="EC23" i="16"/>
  <c r="DV23" i="16"/>
  <c r="DO23" i="16"/>
  <c r="DE23" i="16"/>
  <c r="DH23" i="16" s="1"/>
  <c r="CX23" i="16"/>
  <c r="DA23" i="16" s="1"/>
  <c r="CT23" i="16"/>
  <c r="CM23" i="16"/>
  <c r="CC23" i="16"/>
  <c r="CF23" i="16" s="1"/>
  <c r="BY23" i="16"/>
  <c r="BR23" i="16"/>
  <c r="BK23" i="16"/>
  <c r="BA23" i="16"/>
  <c r="BD23" i="16" s="1"/>
  <c r="AW23" i="16"/>
  <c r="AM23" i="16"/>
  <c r="AP23" i="16" s="1"/>
  <c r="AI23" i="16"/>
  <c r="AB23" i="16"/>
  <c r="R23" i="16"/>
  <c r="U23" i="16" s="1"/>
  <c r="K23" i="16"/>
  <c r="N23" i="16" s="1"/>
  <c r="D23" i="16"/>
  <c r="FA22" i="16"/>
  <c r="ET22" i="16" s="1"/>
  <c r="EY22" i="16"/>
  <c r="EW22" i="16"/>
  <c r="EV22" i="16"/>
  <c r="EQ22" i="16"/>
  <c r="EG22" i="16"/>
  <c r="EJ22" i="16" s="1"/>
  <c r="DZ22" i="16"/>
  <c r="EC22" i="16" s="1"/>
  <c r="DV22" i="16"/>
  <c r="DO22" i="16"/>
  <c r="DE22" i="16"/>
  <c r="DH22" i="16" s="1"/>
  <c r="CX22" i="16"/>
  <c r="DA22" i="16" s="1"/>
  <c r="CT22" i="16"/>
  <c r="CM22" i="16"/>
  <c r="CC22" i="16"/>
  <c r="CF22" i="16" s="1"/>
  <c r="BY22" i="16"/>
  <c r="BR22" i="16"/>
  <c r="BK22" i="16"/>
  <c r="BA22" i="16"/>
  <c r="BD22" i="16" s="1"/>
  <c r="AT22" i="16"/>
  <c r="AW22" i="16" s="1"/>
  <c r="AM22" i="16"/>
  <c r="AP22" i="16" s="1"/>
  <c r="AF22" i="16"/>
  <c r="AI22" i="16" s="1"/>
  <c r="Y22" i="16"/>
  <c r="AB22" i="16" s="1"/>
  <c r="R22" i="16"/>
  <c r="U22" i="16" s="1"/>
  <c r="K22" i="16"/>
  <c r="N22" i="16" s="1"/>
  <c r="D22" i="16"/>
  <c r="G22" i="16" s="1"/>
  <c r="FA21" i="16"/>
  <c r="ET21" i="16" s="1"/>
  <c r="EY21" i="16"/>
  <c r="EW21" i="16"/>
  <c r="EV21" i="16"/>
  <c r="EQ21" i="16"/>
  <c r="EJ21" i="16"/>
  <c r="EC21" i="16"/>
  <c r="DV21" i="16"/>
  <c r="DO21" i="16"/>
  <c r="DH21" i="16"/>
  <c r="CX21" i="16"/>
  <c r="DA21" i="16" s="1"/>
  <c r="CT21" i="16"/>
  <c r="CJ21" i="16"/>
  <c r="CM21" i="16" s="1"/>
  <c r="CC21" i="16"/>
  <c r="CF21" i="16" s="1"/>
  <c r="BV21" i="16"/>
  <c r="BY21" i="16" s="1"/>
  <c r="BO21" i="16"/>
  <c r="BR21" i="16" s="1"/>
  <c r="BK21" i="16"/>
  <c r="BA21" i="16"/>
  <c r="BD21" i="16" s="1"/>
  <c r="AT21" i="16"/>
  <c r="AW21" i="16" s="1"/>
  <c r="AM21" i="16"/>
  <c r="AP21" i="16" s="1"/>
  <c r="AI21" i="16"/>
  <c r="Y21" i="16"/>
  <c r="AB21" i="16" s="1"/>
  <c r="R21" i="16"/>
  <c r="U21" i="16" s="1"/>
  <c r="K21" i="16"/>
  <c r="N21" i="16" s="1"/>
  <c r="D21" i="16"/>
  <c r="G21" i="16" s="1"/>
  <c r="FA20" i="16"/>
  <c r="ET20" i="16" s="1"/>
  <c r="EY20" i="16"/>
  <c r="EW20" i="16"/>
  <c r="EV20" i="16"/>
  <c r="EQ20" i="16"/>
  <c r="EJ20" i="16"/>
  <c r="EC20" i="16"/>
  <c r="DV20" i="16"/>
  <c r="DO20" i="16"/>
  <c r="DH20" i="16"/>
  <c r="DA20" i="16"/>
  <c r="CT20" i="16"/>
  <c r="CJ20" i="16"/>
  <c r="CM20" i="16" s="1"/>
  <c r="CF20" i="16"/>
  <c r="BV20" i="16"/>
  <c r="BY20" i="16" s="1"/>
  <c r="BO20" i="16"/>
  <c r="BR20" i="16" s="1"/>
  <c r="BK20" i="16"/>
  <c r="BD20" i="16"/>
  <c r="AW20" i="16"/>
  <c r="AP20" i="16"/>
  <c r="AI20" i="16"/>
  <c r="AB20" i="16"/>
  <c r="U20" i="16"/>
  <c r="N20" i="16"/>
  <c r="D20" i="16"/>
  <c r="G20" i="16" s="1"/>
  <c r="FA19" i="16"/>
  <c r="EY19" i="16"/>
  <c r="EW19" i="16"/>
  <c r="EV19" i="16"/>
  <c r="ET19" i="16"/>
  <c r="EQ19" i="16"/>
  <c r="EJ19" i="16"/>
  <c r="EC19" i="16"/>
  <c r="DS19" i="16"/>
  <c r="DV19" i="16" s="1"/>
  <c r="DO19" i="16"/>
  <c r="DH19" i="16"/>
  <c r="CX19" i="16"/>
  <c r="DA19" i="16" s="1"/>
  <c r="CQ19" i="16"/>
  <c r="CT19" i="16" s="1"/>
  <c r="CJ19" i="16"/>
  <c r="CM19" i="16" s="1"/>
  <c r="CC19" i="16"/>
  <c r="CF19" i="16" s="1"/>
  <c r="BV19" i="16"/>
  <c r="BY19" i="16" s="1"/>
  <c r="BO19" i="16"/>
  <c r="BR19" i="16" s="1"/>
  <c r="BH19" i="16"/>
  <c r="BK19" i="16" s="1"/>
  <c r="BA19" i="16"/>
  <c r="BD19" i="16" s="1"/>
  <c r="AT19" i="16"/>
  <c r="AW19" i="16" s="1"/>
  <c r="AM19" i="16"/>
  <c r="AP19" i="16" s="1"/>
  <c r="AF19" i="16"/>
  <c r="AI19" i="16" s="1"/>
  <c r="Y19" i="16"/>
  <c r="AB19" i="16" s="1"/>
  <c r="R19" i="16"/>
  <c r="U19" i="16" s="1"/>
  <c r="K19" i="16"/>
  <c r="N19" i="16" s="1"/>
  <c r="D19" i="16"/>
  <c r="G19" i="16" s="1"/>
  <c r="FA18" i="16"/>
  <c r="ET18" i="16" s="1"/>
  <c r="EY18" i="16"/>
  <c r="EV18" i="16"/>
  <c r="EP18" i="16"/>
  <c r="EW18" i="16" s="1"/>
  <c r="EN18" i="16"/>
  <c r="EQ18" i="16" s="1"/>
  <c r="EJ18" i="16"/>
  <c r="EC18" i="16"/>
  <c r="DV18" i="16"/>
  <c r="DO18" i="16"/>
  <c r="DH18" i="16"/>
  <c r="DA18" i="16"/>
  <c r="CT18" i="16"/>
  <c r="CJ18" i="16"/>
  <c r="CM18" i="16" s="1"/>
  <c r="CF18" i="16"/>
  <c r="BV18" i="16"/>
  <c r="BY18" i="16" s="1"/>
  <c r="BO18" i="16"/>
  <c r="BR18" i="16" s="1"/>
  <c r="BH18" i="16"/>
  <c r="BK18" i="16" s="1"/>
  <c r="BA18" i="16"/>
  <c r="BD18" i="16" s="1"/>
  <c r="AW18" i="16"/>
  <c r="AM18" i="16"/>
  <c r="AP18" i="16" s="1"/>
  <c r="AI18" i="16"/>
  <c r="AB18" i="16"/>
  <c r="U18" i="16"/>
  <c r="N18" i="16"/>
  <c r="D18" i="16"/>
  <c r="FA17" i="16"/>
  <c r="ET17" i="16" s="1"/>
  <c r="EY17" i="16"/>
  <c r="EW17" i="16"/>
  <c r="EV17" i="16"/>
  <c r="EQ17" i="16"/>
  <c r="EJ17" i="16"/>
  <c r="EC17" i="16"/>
  <c r="DV17" i="16"/>
  <c r="DO17" i="16"/>
  <c r="DH17" i="16"/>
  <c r="DA17" i="16"/>
  <c r="CT17" i="16"/>
  <c r="CJ17" i="16"/>
  <c r="CM17" i="16" s="1"/>
  <c r="CF17" i="16"/>
  <c r="BV17" i="16"/>
  <c r="BY17" i="16" s="1"/>
  <c r="BO17" i="16"/>
  <c r="BR17" i="16" s="1"/>
  <c r="BH17" i="16"/>
  <c r="BK17" i="16" s="1"/>
  <c r="BD17" i="16"/>
  <c r="AW17" i="16"/>
  <c r="AP17" i="16"/>
  <c r="AI17" i="16"/>
  <c r="AB17" i="16"/>
  <c r="U17" i="16"/>
  <c r="N17" i="16"/>
  <c r="D17" i="16"/>
  <c r="EU17" i="16" s="1"/>
  <c r="FA16" i="16"/>
  <c r="ET16" i="16" s="1"/>
  <c r="EY16" i="16"/>
  <c r="EW16" i="16"/>
  <c r="EV16" i="16"/>
  <c r="EQ16" i="16"/>
  <c r="EG16" i="16"/>
  <c r="EJ16" i="16" s="1"/>
  <c r="DZ16" i="16"/>
  <c r="EC16" i="16" s="1"/>
  <c r="DS16" i="16"/>
  <c r="DV16" i="16" s="1"/>
  <c r="DL16" i="16"/>
  <c r="DO16" i="16" s="1"/>
  <c r="DE16" i="16"/>
  <c r="DH16" i="16" s="1"/>
  <c r="DA16" i="16"/>
  <c r="CQ16" i="16"/>
  <c r="CT16" i="16" s="1"/>
  <c r="CJ16" i="16"/>
  <c r="CM16" i="16" s="1"/>
  <c r="CC16" i="16"/>
  <c r="CF16" i="16" s="1"/>
  <c r="BV16" i="16"/>
  <c r="BY16" i="16" s="1"/>
  <c r="BO16" i="16"/>
  <c r="BR16" i="16" s="1"/>
  <c r="BH16" i="16"/>
  <c r="BK16" i="16" s="1"/>
  <c r="BA16" i="16"/>
  <c r="BD16" i="16" s="1"/>
  <c r="AT16" i="16"/>
  <c r="AW16" i="16" s="1"/>
  <c r="AM16" i="16"/>
  <c r="AP16" i="16" s="1"/>
  <c r="AF16" i="16"/>
  <c r="AI16" i="16" s="1"/>
  <c r="Y16" i="16"/>
  <c r="AB16" i="16" s="1"/>
  <c r="R16" i="16"/>
  <c r="U16" i="16" s="1"/>
  <c r="K16" i="16"/>
  <c r="N16" i="16" s="1"/>
  <c r="D16" i="16"/>
  <c r="FA15" i="16"/>
  <c r="ET15" i="16" s="1"/>
  <c r="EY15" i="16"/>
  <c r="EW15" i="16"/>
  <c r="EV15" i="16"/>
  <c r="EQ15" i="16"/>
  <c r="EJ15" i="16"/>
  <c r="EC15" i="16"/>
  <c r="DV15" i="16"/>
  <c r="DO15" i="16"/>
  <c r="DH15" i="16"/>
  <c r="DA15" i="16"/>
  <c r="CT15" i="16"/>
  <c r="CJ15" i="16"/>
  <c r="CM15" i="16" s="1"/>
  <c r="CF15" i="16"/>
  <c r="BV15" i="16"/>
  <c r="BY15" i="16" s="1"/>
  <c r="BO15" i="16"/>
  <c r="BR15" i="16" s="1"/>
  <c r="BH15" i="16"/>
  <c r="BK15" i="16" s="1"/>
  <c r="BD15" i="16"/>
  <c r="AW15" i="16"/>
  <c r="AP15" i="16"/>
  <c r="AI15" i="16"/>
  <c r="AB15" i="16"/>
  <c r="U15" i="16"/>
  <c r="N15" i="16"/>
  <c r="D15" i="16"/>
  <c r="FA14" i="16"/>
  <c r="ET14" i="16" s="1"/>
  <c r="EY14" i="16"/>
  <c r="EW14" i="16"/>
  <c r="EV14" i="16"/>
  <c r="EQ14" i="16"/>
  <c r="EJ14" i="16"/>
  <c r="EC14" i="16"/>
  <c r="DV14" i="16"/>
  <c r="DO14" i="16"/>
  <c r="DH14" i="16"/>
  <c r="DA14" i="16"/>
  <c r="CT14" i="16"/>
  <c r="CJ14" i="16"/>
  <c r="CM14" i="16" s="1"/>
  <c r="CF14" i="16"/>
  <c r="BV14" i="16"/>
  <c r="BY14" i="16" s="1"/>
  <c r="BO14" i="16"/>
  <c r="BR14" i="16" s="1"/>
  <c r="BH14" i="16"/>
  <c r="BK14" i="16" s="1"/>
  <c r="BA14" i="16"/>
  <c r="BD14" i="16" s="1"/>
  <c r="AT14" i="16"/>
  <c r="AW14" i="16" s="1"/>
  <c r="AP14" i="16"/>
  <c r="AF14" i="16"/>
  <c r="AI14" i="16" s="1"/>
  <c r="AB14" i="16"/>
  <c r="U14" i="16"/>
  <c r="N14" i="16"/>
  <c r="D14" i="16"/>
  <c r="FA13" i="16"/>
  <c r="ET13" i="16" s="1"/>
  <c r="EY13" i="16"/>
  <c r="EW13" i="16"/>
  <c r="EV13" i="16"/>
  <c r="EQ13" i="16"/>
  <c r="EJ13" i="16"/>
  <c r="EC13" i="16"/>
  <c r="DV13" i="16"/>
  <c r="DO13" i="16"/>
  <c r="DH13" i="16"/>
  <c r="DA13" i="16"/>
  <c r="CT13" i="16"/>
  <c r="CJ13" i="16"/>
  <c r="CM13" i="16" s="1"/>
  <c r="CF13" i="16"/>
  <c r="BV13" i="16"/>
  <c r="BY13" i="16" s="1"/>
  <c r="BO13" i="16"/>
  <c r="BR13" i="16" s="1"/>
  <c r="BH13" i="16"/>
  <c r="BK13" i="16" s="1"/>
  <c r="BD13" i="16"/>
  <c r="AW13" i="16"/>
  <c r="AP13" i="16"/>
  <c r="AF13" i="16"/>
  <c r="AI13" i="16" s="1"/>
  <c r="AB13" i="16"/>
  <c r="U13" i="16"/>
  <c r="K13" i="16"/>
  <c r="N13" i="16" s="1"/>
  <c r="D13" i="16"/>
  <c r="G13" i="16" s="1"/>
  <c r="FA12" i="16"/>
  <c r="ET12" i="16" s="1"/>
  <c r="EY12" i="16"/>
  <c r="EW12" i="16"/>
  <c r="EV12" i="16"/>
  <c r="EQ12" i="16"/>
  <c r="EJ12" i="16"/>
  <c r="EC12" i="16"/>
  <c r="DV12" i="16"/>
  <c r="DO12" i="16"/>
  <c r="DH12" i="16"/>
  <c r="DA12" i="16"/>
  <c r="CT12" i="16"/>
  <c r="CJ12" i="16"/>
  <c r="CM12" i="16" s="1"/>
  <c r="CF12" i="16"/>
  <c r="BV12" i="16"/>
  <c r="BY12" i="16" s="1"/>
  <c r="BO12" i="16"/>
  <c r="BR12" i="16" s="1"/>
  <c r="BH12" i="16"/>
  <c r="BK12" i="16" s="1"/>
  <c r="BA12" i="16"/>
  <c r="BD12" i="16" s="1"/>
  <c r="AW12" i="16"/>
  <c r="AM12" i="16"/>
  <c r="AP12" i="16" s="1"/>
  <c r="AI12" i="16"/>
  <c r="Y12" i="16"/>
  <c r="AB12" i="16" s="1"/>
  <c r="U12" i="16"/>
  <c r="N12" i="16"/>
  <c r="D12" i="16"/>
  <c r="G12" i="16" s="1"/>
  <c r="FA11" i="16"/>
  <c r="ET11" i="16" s="1"/>
  <c r="EY11" i="16"/>
  <c r="EW11" i="16"/>
  <c r="EV11" i="16"/>
  <c r="EQ11" i="16"/>
  <c r="EJ11" i="16"/>
  <c r="EC11" i="16"/>
  <c r="DV11" i="16"/>
  <c r="DO11" i="16"/>
  <c r="DH11" i="16"/>
  <c r="CX11" i="16"/>
  <c r="DA11" i="16" s="1"/>
  <c r="CT11" i="16"/>
  <c r="CJ11" i="16"/>
  <c r="CM11" i="16" s="1"/>
  <c r="CF11" i="16"/>
  <c r="BV11" i="16"/>
  <c r="BY11" i="16" s="1"/>
  <c r="BO11" i="16"/>
  <c r="BR11" i="16" s="1"/>
  <c r="BH11" i="16"/>
  <c r="BK11" i="16" s="1"/>
  <c r="BA11" i="16"/>
  <c r="BD11" i="16" s="1"/>
  <c r="AW11" i="16"/>
  <c r="AP11" i="16"/>
  <c r="AI11" i="16"/>
  <c r="AB11" i="16"/>
  <c r="U11" i="16"/>
  <c r="N11" i="16"/>
  <c r="D11" i="16"/>
  <c r="FA10" i="16"/>
  <c r="ET10" i="16" s="1"/>
  <c r="EY10" i="16"/>
  <c r="EW10" i="16"/>
  <c r="EV10" i="16"/>
  <c r="EQ10" i="16"/>
  <c r="EJ10" i="16"/>
  <c r="DZ10" i="16"/>
  <c r="EC10" i="16" s="1"/>
  <c r="DV10" i="16"/>
  <c r="DO10" i="16"/>
  <c r="DH10" i="16"/>
  <c r="CX10" i="16"/>
  <c r="DA10" i="16" s="1"/>
  <c r="CQ10" i="16"/>
  <c r="CT10" i="16" s="1"/>
  <c r="CJ10" i="16"/>
  <c r="CM10" i="16" s="1"/>
  <c r="CC10" i="16"/>
  <c r="CF10" i="16" s="1"/>
  <c r="BV10" i="16"/>
  <c r="BY10" i="16" s="1"/>
  <c r="BO10" i="16"/>
  <c r="BR10" i="16" s="1"/>
  <c r="BH10" i="16"/>
  <c r="BK10" i="16" s="1"/>
  <c r="BA10" i="16"/>
  <c r="BD10" i="16" s="1"/>
  <c r="AW10" i="16"/>
  <c r="AP10" i="16"/>
  <c r="AI10" i="16"/>
  <c r="AB10" i="16"/>
  <c r="U10" i="16"/>
  <c r="N10" i="16"/>
  <c r="D10" i="16"/>
  <c r="FA9" i="16"/>
  <c r="ET9" i="16" s="1"/>
  <c r="EY9" i="16"/>
  <c r="EV9" i="16"/>
  <c r="EP9" i="16"/>
  <c r="EW9" i="16" s="1"/>
  <c r="EN9" i="16"/>
  <c r="EJ9" i="16"/>
  <c r="EC9" i="16"/>
  <c r="DV9" i="16"/>
  <c r="DO9" i="16"/>
  <c r="DH9" i="16"/>
  <c r="DA9" i="16"/>
  <c r="CT9" i="16"/>
  <c r="CJ9" i="16"/>
  <c r="CM9" i="16" s="1"/>
  <c r="CF9" i="16"/>
  <c r="BV9" i="16"/>
  <c r="BY9" i="16" s="1"/>
  <c r="BO9" i="16"/>
  <c r="BR9" i="16" s="1"/>
  <c r="BH9" i="16"/>
  <c r="BK9" i="16" s="1"/>
  <c r="BA9" i="16"/>
  <c r="BD9" i="16" s="1"/>
  <c r="AW9" i="16"/>
  <c r="AP9" i="16"/>
  <c r="AI9" i="16"/>
  <c r="AB9" i="16"/>
  <c r="U9" i="16"/>
  <c r="N9" i="16"/>
  <c r="D9" i="16"/>
  <c r="G9" i="16" s="1"/>
  <c r="GC61" i="18" l="1"/>
  <c r="GC15" i="18"/>
  <c r="GC36" i="18"/>
  <c r="EU25" i="17"/>
  <c r="GC28" i="18"/>
  <c r="GC37" i="18"/>
  <c r="BD31" i="16"/>
  <c r="EQ50" i="16"/>
  <c r="EU68" i="17"/>
  <c r="EX68" i="17" s="1"/>
  <c r="GC35" i="18"/>
  <c r="GC19" i="18"/>
  <c r="GC31" i="18"/>
  <c r="GC40" i="18"/>
  <c r="EX73" i="17"/>
  <c r="DH39" i="17"/>
  <c r="GB38" i="18"/>
  <c r="GC23" i="18"/>
  <c r="GC32" i="18"/>
  <c r="DW53" i="18"/>
  <c r="DT83" i="18"/>
  <c r="DP56" i="18"/>
  <c r="GB56" i="18" s="1"/>
  <c r="DM83" i="18"/>
  <c r="DI53" i="18"/>
  <c r="DF83" i="18"/>
  <c r="GB67" i="18"/>
  <c r="DB54" i="18"/>
  <c r="CY83" i="18"/>
  <c r="CU53" i="18"/>
  <c r="CR83" i="18"/>
  <c r="GC73" i="18"/>
  <c r="GB73" i="18"/>
  <c r="GC67" i="18"/>
  <c r="GC56" i="18"/>
  <c r="BS53" i="18"/>
  <c r="BP83" i="18"/>
  <c r="GC72" i="18"/>
  <c r="GB72" i="18"/>
  <c r="GC71" i="18"/>
  <c r="GB71" i="18"/>
  <c r="GC70" i="18"/>
  <c r="GB70" i="18"/>
  <c r="GC69" i="18"/>
  <c r="GB69" i="18"/>
  <c r="GC68" i="18"/>
  <c r="GB68" i="18"/>
  <c r="GC66" i="18"/>
  <c r="GB66" i="18"/>
  <c r="BE53" i="18"/>
  <c r="FW53" i="18" s="1"/>
  <c r="BB83" i="18"/>
  <c r="AQ54" i="18"/>
  <c r="GB54" i="18" s="1"/>
  <c r="AN83" i="18"/>
  <c r="V59" i="18"/>
  <c r="S83" i="18"/>
  <c r="GB61" i="18"/>
  <c r="GC60" i="18"/>
  <c r="GB60" i="18"/>
  <c r="GC57" i="18"/>
  <c r="GB57" i="18"/>
  <c r="H53" i="18"/>
  <c r="FT53" i="18" s="1"/>
  <c r="E83" i="18"/>
  <c r="DW9" i="18"/>
  <c r="DT43" i="18"/>
  <c r="GC38" i="18"/>
  <c r="GC33" i="18"/>
  <c r="GC29" i="18"/>
  <c r="DP10" i="18"/>
  <c r="DM43" i="18"/>
  <c r="GC26" i="18"/>
  <c r="GC24" i="18"/>
  <c r="DI10" i="18"/>
  <c r="GA10" i="18" s="1"/>
  <c r="DF43" i="18"/>
  <c r="DB17" i="18"/>
  <c r="FZ17" i="18" s="1"/>
  <c r="CY43" i="18"/>
  <c r="GC30" i="18"/>
  <c r="GC16" i="18"/>
  <c r="CU14" i="18"/>
  <c r="GB14" i="18" s="1"/>
  <c r="CR43" i="18"/>
  <c r="GC27" i="18"/>
  <c r="GC21" i="18"/>
  <c r="BS11" i="18"/>
  <c r="GC11" i="18" s="1"/>
  <c r="BP43" i="18"/>
  <c r="GB33" i="18"/>
  <c r="GB29" i="18"/>
  <c r="GC17" i="18"/>
  <c r="BB43" i="18"/>
  <c r="AN43" i="18"/>
  <c r="GB21" i="18"/>
  <c r="GC18" i="18"/>
  <c r="V10" i="18"/>
  <c r="S43" i="18"/>
  <c r="H22" i="18"/>
  <c r="GC22" i="18" s="1"/>
  <c r="E43" i="18"/>
  <c r="GB12" i="18"/>
  <c r="GC12" i="18"/>
  <c r="GB13" i="18"/>
  <c r="GC13" i="18"/>
  <c r="GB20" i="18"/>
  <c r="GC20" i="18"/>
  <c r="H9" i="18"/>
  <c r="FT9" i="18" s="1"/>
  <c r="GB30" i="18"/>
  <c r="GB31" i="18"/>
  <c r="GB15" i="18"/>
  <c r="GB23" i="18"/>
  <c r="GB32" i="18"/>
  <c r="GB17" i="18"/>
  <c r="GB26" i="18"/>
  <c r="GB35" i="18"/>
  <c r="GB16" i="18"/>
  <c r="GB10" i="18"/>
  <c r="GB18" i="18"/>
  <c r="GB27" i="18"/>
  <c r="GB36" i="18"/>
  <c r="GB24" i="18"/>
  <c r="GB19" i="18"/>
  <c r="GB28" i="18"/>
  <c r="GB37" i="18"/>
  <c r="GA38" i="18"/>
  <c r="GA19" i="18"/>
  <c r="GA28" i="18"/>
  <c r="GA37" i="18"/>
  <c r="GA68" i="18"/>
  <c r="FY68" i="18"/>
  <c r="FZ68" i="18"/>
  <c r="GA32" i="18"/>
  <c r="GA67" i="18"/>
  <c r="FY67" i="18"/>
  <c r="FZ67" i="18"/>
  <c r="GA60" i="18"/>
  <c r="FZ60" i="18"/>
  <c r="FY60" i="18"/>
  <c r="GA72" i="18"/>
  <c r="FZ72" i="18"/>
  <c r="FY72" i="18"/>
  <c r="GA66" i="18"/>
  <c r="FY66" i="18"/>
  <c r="FZ66" i="18"/>
  <c r="GA71" i="18"/>
  <c r="FZ71" i="18"/>
  <c r="FY71" i="18"/>
  <c r="GA61" i="18"/>
  <c r="FY61" i="18"/>
  <c r="FZ61" i="18"/>
  <c r="GA70" i="18"/>
  <c r="FZ70" i="18"/>
  <c r="FY70" i="18"/>
  <c r="FX66" i="18"/>
  <c r="GA69" i="18"/>
  <c r="FZ69" i="18"/>
  <c r="FY69" i="18"/>
  <c r="FX67" i="18"/>
  <c r="GA56" i="18"/>
  <c r="FY56" i="18"/>
  <c r="FZ56" i="18"/>
  <c r="FX70" i="18"/>
  <c r="FY53" i="18"/>
  <c r="GA57" i="18"/>
  <c r="FY57" i="18"/>
  <c r="FZ57" i="18"/>
  <c r="GA73" i="18"/>
  <c r="FY73" i="18"/>
  <c r="FZ73" i="18"/>
  <c r="FX71" i="18"/>
  <c r="FZ12" i="18"/>
  <c r="GA12" i="18"/>
  <c r="GA23" i="18"/>
  <c r="FZ18" i="18"/>
  <c r="GA18" i="18"/>
  <c r="GA27" i="18"/>
  <c r="GA36" i="18"/>
  <c r="FZ29" i="18"/>
  <c r="GA29" i="18"/>
  <c r="GA30" i="18"/>
  <c r="FZ13" i="18"/>
  <c r="GA13" i="18"/>
  <c r="FZ21" i="18"/>
  <c r="GA21" i="18"/>
  <c r="GA31" i="18"/>
  <c r="GA9" i="18"/>
  <c r="GA16" i="18"/>
  <c r="GA24" i="18"/>
  <c r="GA33" i="18"/>
  <c r="FZ11" i="18"/>
  <c r="FZ20" i="18"/>
  <c r="GA20" i="18"/>
  <c r="GA15" i="18"/>
  <c r="GA17" i="18"/>
  <c r="GA26" i="18"/>
  <c r="GA35" i="18"/>
  <c r="FZ27" i="18"/>
  <c r="FZ36" i="18"/>
  <c r="FZ19" i="18"/>
  <c r="FZ28" i="18"/>
  <c r="FZ37" i="18"/>
  <c r="FZ22" i="18"/>
  <c r="FZ15" i="18"/>
  <c r="FZ23" i="18"/>
  <c r="FZ32" i="18"/>
  <c r="FZ30" i="18"/>
  <c r="FZ31" i="18"/>
  <c r="FZ16" i="18"/>
  <c r="FZ24" i="18"/>
  <c r="FZ33" i="18"/>
  <c r="FZ26" i="18"/>
  <c r="FZ35" i="18"/>
  <c r="FT56" i="18"/>
  <c r="FU56" i="18"/>
  <c r="FV56" i="18"/>
  <c r="FW56" i="18"/>
  <c r="FY15" i="18"/>
  <c r="FY32" i="18"/>
  <c r="FY16" i="18"/>
  <c r="FY24" i="18"/>
  <c r="FY33" i="18"/>
  <c r="FT68" i="18"/>
  <c r="FU68" i="18"/>
  <c r="FV68" i="18"/>
  <c r="FW68" i="18"/>
  <c r="FX60" i="18"/>
  <c r="FX68" i="18"/>
  <c r="FY31" i="18"/>
  <c r="FT70" i="18"/>
  <c r="FU70" i="18"/>
  <c r="FV70" i="18"/>
  <c r="FW70" i="18"/>
  <c r="FY23" i="18"/>
  <c r="FU69" i="18"/>
  <c r="FW69" i="18"/>
  <c r="FV69" i="18"/>
  <c r="FT69" i="18"/>
  <c r="FU53" i="18"/>
  <c r="FV53" i="18"/>
  <c r="FT66" i="18"/>
  <c r="FU66" i="18"/>
  <c r="FV66" i="18"/>
  <c r="FW66" i="18"/>
  <c r="FY17" i="18"/>
  <c r="FY26" i="18"/>
  <c r="FY35" i="18"/>
  <c r="FV67" i="18"/>
  <c r="FW67" i="18"/>
  <c r="FT67" i="18"/>
  <c r="FU67" i="18"/>
  <c r="FX61" i="18"/>
  <c r="FX69" i="18"/>
  <c r="FW61" i="18"/>
  <c r="FT61" i="18"/>
  <c r="FU61" i="18"/>
  <c r="FV61" i="18"/>
  <c r="FY10" i="18"/>
  <c r="FY27" i="18"/>
  <c r="FW74" i="18"/>
  <c r="FV74" i="18"/>
  <c r="FU74" i="18"/>
  <c r="FT74" i="18"/>
  <c r="FY28" i="18"/>
  <c r="FY12" i="18"/>
  <c r="FY20" i="18"/>
  <c r="FY29" i="18"/>
  <c r="FT72" i="18"/>
  <c r="FU72" i="18"/>
  <c r="FV72" i="18"/>
  <c r="FW72" i="18"/>
  <c r="FX56" i="18"/>
  <c r="FX72" i="18"/>
  <c r="FY18" i="18"/>
  <c r="FY36" i="18"/>
  <c r="FV57" i="18"/>
  <c r="FW57" i="18"/>
  <c r="FT57" i="18"/>
  <c r="FU57" i="18"/>
  <c r="FY19" i="18"/>
  <c r="FW73" i="18"/>
  <c r="FV73" i="18"/>
  <c r="FU73" i="18"/>
  <c r="FT73" i="18"/>
  <c r="FX73" i="18"/>
  <c r="FT60" i="18"/>
  <c r="FU60" i="18"/>
  <c r="FV60" i="18"/>
  <c r="FW60" i="18"/>
  <c r="FY13" i="18"/>
  <c r="FY21" i="18"/>
  <c r="FY30" i="18"/>
  <c r="FW71" i="18"/>
  <c r="FT71" i="18"/>
  <c r="FU71" i="18"/>
  <c r="FV71" i="18"/>
  <c r="FX57" i="18"/>
  <c r="DB74" i="18"/>
  <c r="EV74" i="18"/>
  <c r="EY74" i="18" s="1"/>
  <c r="FX31" i="18"/>
  <c r="FX15" i="18"/>
  <c r="FX24" i="18"/>
  <c r="FX17" i="18"/>
  <c r="FX26" i="18"/>
  <c r="FX35" i="18"/>
  <c r="FX14" i="18"/>
  <c r="FX32" i="18"/>
  <c r="FX16" i="18"/>
  <c r="FX33" i="18"/>
  <c r="FX10" i="18"/>
  <c r="FX18" i="18"/>
  <c r="FX27" i="18"/>
  <c r="FX36" i="18"/>
  <c r="FX22" i="18"/>
  <c r="FX23" i="18"/>
  <c r="FX28" i="18"/>
  <c r="FX12" i="18"/>
  <c r="FX20" i="18"/>
  <c r="FX29" i="18"/>
  <c r="FX19" i="18"/>
  <c r="FX13" i="18"/>
  <c r="FX21" i="18"/>
  <c r="FX30" i="18"/>
  <c r="FT13" i="18"/>
  <c r="FU13" i="18"/>
  <c r="FV13" i="18"/>
  <c r="FW13" i="18"/>
  <c r="FU22" i="18"/>
  <c r="FV22" i="18"/>
  <c r="FW22" i="18"/>
  <c r="FT15" i="18"/>
  <c r="FV15" i="18"/>
  <c r="FW15" i="18"/>
  <c r="FU15" i="18"/>
  <c r="FU23" i="18"/>
  <c r="FV23" i="18"/>
  <c r="FW23" i="18"/>
  <c r="FT23" i="18"/>
  <c r="FT32" i="18"/>
  <c r="FU32" i="18"/>
  <c r="FV32" i="18"/>
  <c r="FW32" i="18"/>
  <c r="FX9" i="18"/>
  <c r="FV9" i="18"/>
  <c r="FW9" i="18"/>
  <c r="FV21" i="18"/>
  <c r="FW21" i="18"/>
  <c r="FT21" i="18"/>
  <c r="FU21" i="18"/>
  <c r="FT30" i="18"/>
  <c r="FU30" i="18"/>
  <c r="FV30" i="18"/>
  <c r="FW30" i="18"/>
  <c r="FV14" i="18"/>
  <c r="FW14" i="18"/>
  <c r="FT14" i="18"/>
  <c r="FU14" i="18"/>
  <c r="FV31" i="18"/>
  <c r="FW31" i="18"/>
  <c r="FT31" i="18"/>
  <c r="FU31" i="18"/>
  <c r="FU16" i="18"/>
  <c r="FV16" i="18"/>
  <c r="FW16" i="18"/>
  <c r="FT16" i="18"/>
  <c r="FT24" i="18"/>
  <c r="FU24" i="18"/>
  <c r="FV24" i="18"/>
  <c r="FW24" i="18"/>
  <c r="FT33" i="18"/>
  <c r="FU33" i="18"/>
  <c r="FV33" i="18"/>
  <c r="FW33" i="18"/>
  <c r="FT17" i="18"/>
  <c r="FU17" i="18"/>
  <c r="FV17" i="18"/>
  <c r="FW17" i="18"/>
  <c r="FV26" i="18"/>
  <c r="FW26" i="18"/>
  <c r="FT26" i="18"/>
  <c r="FU26" i="18"/>
  <c r="FU10" i="18"/>
  <c r="FV10" i="18"/>
  <c r="FT10" i="18"/>
  <c r="FT18" i="18"/>
  <c r="FU18" i="18"/>
  <c r="FV18" i="18"/>
  <c r="FW18" i="18"/>
  <c r="FU27" i="18"/>
  <c r="FT27" i="18"/>
  <c r="FV27" i="18"/>
  <c r="FW27" i="18"/>
  <c r="FT11" i="18"/>
  <c r="FU11" i="18"/>
  <c r="FW11" i="18"/>
  <c r="FV11" i="18"/>
  <c r="FT19" i="18"/>
  <c r="FU19" i="18"/>
  <c r="FV19" i="18"/>
  <c r="FW19" i="18"/>
  <c r="FU28" i="18"/>
  <c r="FV28" i="18"/>
  <c r="FW28" i="18"/>
  <c r="FT28" i="18"/>
  <c r="FT12" i="18"/>
  <c r="FU12" i="18"/>
  <c r="FV12" i="18"/>
  <c r="FW12" i="18"/>
  <c r="FT20" i="18"/>
  <c r="FV20" i="18"/>
  <c r="FU20" i="18"/>
  <c r="FW20" i="18"/>
  <c r="FT29" i="18"/>
  <c r="FU29" i="18"/>
  <c r="FV29" i="18"/>
  <c r="FW29" i="18"/>
  <c r="EV9" i="18"/>
  <c r="EY9" i="18" s="1"/>
  <c r="EV25" i="18"/>
  <c r="EY25" i="18" s="1"/>
  <c r="EV37" i="18"/>
  <c r="EY37" i="18" s="1"/>
  <c r="H25" i="18"/>
  <c r="GB25" i="18" s="1"/>
  <c r="BS74" i="18"/>
  <c r="EV62" i="18"/>
  <c r="EY62" i="18" s="1"/>
  <c r="EV72" i="18"/>
  <c r="EY72" i="18" s="1"/>
  <c r="EV70" i="18"/>
  <c r="EY70" i="18" s="1"/>
  <c r="AJ72" i="18"/>
  <c r="EV68" i="18"/>
  <c r="EY68" i="18" s="1"/>
  <c r="EV71" i="18"/>
  <c r="EY71" i="18" s="1"/>
  <c r="EV73" i="18"/>
  <c r="EY73" i="18" s="1"/>
  <c r="EV69" i="18"/>
  <c r="EY69" i="18" s="1"/>
  <c r="H62" i="18"/>
  <c r="EV66" i="18"/>
  <c r="EY66" i="18" s="1"/>
  <c r="EV27" i="18"/>
  <c r="EY27" i="18" s="1"/>
  <c r="EV40" i="18"/>
  <c r="EY40" i="18" s="1"/>
  <c r="EV35" i="18"/>
  <c r="EY35" i="18" s="1"/>
  <c r="EV31" i="18"/>
  <c r="EY31" i="18" s="1"/>
  <c r="EV34" i="18"/>
  <c r="EY34" i="18" s="1"/>
  <c r="H34" i="18"/>
  <c r="GB34" i="18" s="1"/>
  <c r="EV30" i="18"/>
  <c r="EY30" i="18" s="1"/>
  <c r="EV24" i="18"/>
  <c r="EY24" i="18" s="1"/>
  <c r="EV22" i="18"/>
  <c r="EY22" i="18" s="1"/>
  <c r="EV20" i="18"/>
  <c r="EY20" i="18" s="1"/>
  <c r="EV14" i="18"/>
  <c r="EY14" i="18" s="1"/>
  <c r="EV16" i="18"/>
  <c r="EY16" i="18" s="1"/>
  <c r="H64" i="18"/>
  <c r="GC64" i="18" s="1"/>
  <c r="EV64" i="18"/>
  <c r="EY64" i="18" s="1"/>
  <c r="EV65" i="18"/>
  <c r="EY65" i="18" s="1"/>
  <c r="H65" i="18"/>
  <c r="GC65" i="18" s="1"/>
  <c r="EV10" i="18"/>
  <c r="EY10" i="18" s="1"/>
  <c r="CN14" i="18"/>
  <c r="EV55" i="18"/>
  <c r="EY55" i="18" s="1"/>
  <c r="H55" i="18"/>
  <c r="EV56" i="18"/>
  <c r="EY56" i="18" s="1"/>
  <c r="EV61" i="18"/>
  <c r="EY61" i="18" s="1"/>
  <c r="EV36" i="18"/>
  <c r="EY36" i="18" s="1"/>
  <c r="EV32" i="18"/>
  <c r="EY32" i="18" s="1"/>
  <c r="EV38" i="18"/>
  <c r="EY38" i="18" s="1"/>
  <c r="H58" i="18"/>
  <c r="EV58" i="18"/>
  <c r="EY58" i="18" s="1"/>
  <c r="EV13" i="18"/>
  <c r="EY13" i="18" s="1"/>
  <c r="EV18" i="18"/>
  <c r="EY18" i="18" s="1"/>
  <c r="EV33" i="18"/>
  <c r="EY33" i="18" s="1"/>
  <c r="H54" i="18"/>
  <c r="EV54" i="18"/>
  <c r="EY54" i="18" s="1"/>
  <c r="H63" i="18"/>
  <c r="GC63" i="18" s="1"/>
  <c r="EV63" i="18"/>
  <c r="EY63" i="18" s="1"/>
  <c r="EV29" i="18"/>
  <c r="EY29" i="18" s="1"/>
  <c r="EV15" i="18"/>
  <c r="EY15" i="18" s="1"/>
  <c r="EV26" i="18"/>
  <c r="EY26" i="18" s="1"/>
  <c r="EV12" i="18"/>
  <c r="EY12" i="18" s="1"/>
  <c r="EV19" i="18"/>
  <c r="EY19" i="18" s="1"/>
  <c r="EV23" i="18"/>
  <c r="EY23" i="18" s="1"/>
  <c r="EV57" i="18"/>
  <c r="EY57" i="18" s="1"/>
  <c r="EV11" i="18"/>
  <c r="EY11" i="18" s="1"/>
  <c r="EV17" i="18"/>
  <c r="EY17" i="18" s="1"/>
  <c r="EV21" i="18"/>
  <c r="EY21" i="18" s="1"/>
  <c r="EV28" i="18"/>
  <c r="EY28" i="18" s="1"/>
  <c r="EV53" i="18"/>
  <c r="EY53" i="18" s="1"/>
  <c r="EV59" i="18"/>
  <c r="EY59" i="18" s="1"/>
  <c r="H59" i="18"/>
  <c r="EV60" i="18"/>
  <c r="EY60" i="18" s="1"/>
  <c r="O69" i="18"/>
  <c r="EV67" i="18"/>
  <c r="EY67" i="18" s="1"/>
  <c r="EX17" i="16"/>
  <c r="FS17" i="16" s="1"/>
  <c r="EU60" i="16"/>
  <c r="EX60" i="16" s="1"/>
  <c r="FS60" i="16" s="1"/>
  <c r="EU19" i="17"/>
  <c r="CT37" i="17"/>
  <c r="EU65" i="17"/>
  <c r="EX65" i="17" s="1"/>
  <c r="EU71" i="17"/>
  <c r="EX71" i="17" s="1"/>
  <c r="BD70" i="17"/>
  <c r="BD31" i="17"/>
  <c r="BR35" i="17"/>
  <c r="BD29" i="17"/>
  <c r="DH38" i="17"/>
  <c r="EX36" i="16"/>
  <c r="EX38" i="17"/>
  <c r="EX25" i="16"/>
  <c r="FS25" i="16" s="1"/>
  <c r="EX39" i="17"/>
  <c r="EU63" i="16"/>
  <c r="EX63" i="16" s="1"/>
  <c r="FS63" i="16" s="1"/>
  <c r="EX72" i="17"/>
  <c r="EQ9" i="16"/>
  <c r="AB26" i="16"/>
  <c r="EX37" i="16"/>
  <c r="EU49" i="16"/>
  <c r="BD69" i="17"/>
  <c r="EX69" i="17"/>
  <c r="EX70" i="17"/>
  <c r="EX18" i="17"/>
  <c r="EX29" i="17"/>
  <c r="AI25" i="17"/>
  <c r="EX31" i="17"/>
  <c r="EU23" i="17"/>
  <c r="EX23" i="17" s="1"/>
  <c r="EU58" i="16"/>
  <c r="EX58" i="16" s="1"/>
  <c r="FS58" i="16" s="1"/>
  <c r="AB58" i="16"/>
  <c r="EX30" i="16"/>
  <c r="FS30" i="16" s="1"/>
  <c r="EX69" i="16"/>
  <c r="EU27" i="17"/>
  <c r="EX27" i="17" s="1"/>
  <c r="AP27" i="17"/>
  <c r="EU24" i="16"/>
  <c r="EX24" i="16" s="1"/>
  <c r="FS24" i="16" s="1"/>
  <c r="N24" i="16"/>
  <c r="EU28" i="16"/>
  <c r="EX28" i="16" s="1"/>
  <c r="FS28" i="16" s="1"/>
  <c r="AB28" i="16"/>
  <c r="EU38" i="16"/>
  <c r="EX38" i="16" s="1"/>
  <c r="EU54" i="16"/>
  <c r="EX54" i="16" s="1"/>
  <c r="FS54" i="16" s="1"/>
  <c r="G54" i="16"/>
  <c r="EU10" i="16"/>
  <c r="EX10" i="16" s="1"/>
  <c r="FS10" i="16" s="1"/>
  <c r="G10" i="16"/>
  <c r="EU15" i="16"/>
  <c r="EX15" i="16" s="1"/>
  <c r="FS15" i="16" s="1"/>
  <c r="EU57" i="16"/>
  <c r="EX57" i="16" s="1"/>
  <c r="FS57" i="16" s="1"/>
  <c r="G57" i="16"/>
  <c r="EU14" i="16"/>
  <c r="EX14" i="16" s="1"/>
  <c r="FS14" i="16" s="1"/>
  <c r="G14" i="16"/>
  <c r="EU23" i="16"/>
  <c r="EX23" i="16" s="1"/>
  <c r="FS23" i="16" s="1"/>
  <c r="EU35" i="16"/>
  <c r="EX35" i="16" s="1"/>
  <c r="CF35" i="16"/>
  <c r="AB25" i="16"/>
  <c r="G23" i="16"/>
  <c r="EX49" i="16"/>
  <c r="FS49" i="16" s="1"/>
  <c r="EQ51" i="16"/>
  <c r="EU16" i="16"/>
  <c r="EX16" i="16" s="1"/>
  <c r="FS16" i="16" s="1"/>
  <c r="EX68" i="16"/>
  <c r="FS68" i="16" s="1"/>
  <c r="EU58" i="17"/>
  <c r="EX33" i="17"/>
  <c r="EU18" i="16"/>
  <c r="EX18" i="16" s="1"/>
  <c r="FS18" i="16" s="1"/>
  <c r="EU20" i="16"/>
  <c r="EX20" i="16" s="1"/>
  <c r="FS20" i="16" s="1"/>
  <c r="EX26" i="16"/>
  <c r="FS26" i="16" s="1"/>
  <c r="EU64" i="16"/>
  <c r="EX64" i="16" s="1"/>
  <c r="FS64" i="16" s="1"/>
  <c r="EX33" i="16"/>
  <c r="EU34" i="16"/>
  <c r="EX34" i="16" s="1"/>
  <c r="EU17" i="17"/>
  <c r="EX17" i="17" s="1"/>
  <c r="EU50" i="16"/>
  <c r="EX50" i="16" s="1"/>
  <c r="FS50" i="16" s="1"/>
  <c r="EU11" i="16"/>
  <c r="EX11" i="16" s="1"/>
  <c r="FS11" i="16" s="1"/>
  <c r="EX31" i="16"/>
  <c r="FS31" i="16" s="1"/>
  <c r="EU32" i="16"/>
  <c r="EX32" i="16" s="1"/>
  <c r="BD33" i="16"/>
  <c r="BD34" i="16"/>
  <c r="CT36" i="16"/>
  <c r="G49" i="16"/>
  <c r="EU66" i="16"/>
  <c r="EX66" i="16" s="1"/>
  <c r="FS66" i="16" s="1"/>
  <c r="EU56" i="17"/>
  <c r="G17" i="17"/>
  <c r="EX35" i="17"/>
  <c r="AP65" i="17"/>
  <c r="EU60" i="17"/>
  <c r="EX60" i="17" s="1"/>
  <c r="EU62" i="17"/>
  <c r="EX62" i="17" s="1"/>
  <c r="EU67" i="17"/>
  <c r="EX67" i="17" s="1"/>
  <c r="EU66" i="17"/>
  <c r="EX66" i="17" s="1"/>
  <c r="EX19" i="17"/>
  <c r="EU16" i="17"/>
  <c r="EX16" i="17" s="1"/>
  <c r="EU15" i="17"/>
  <c r="EX15" i="17" s="1"/>
  <c r="EU13" i="17"/>
  <c r="EX13" i="17" s="1"/>
  <c r="EU64" i="17"/>
  <c r="EX64" i="17" s="1"/>
  <c r="EU36" i="17"/>
  <c r="EX36" i="17" s="1"/>
  <c r="EU32" i="17"/>
  <c r="EX32" i="17" s="1"/>
  <c r="EU30" i="17"/>
  <c r="EX30" i="17" s="1"/>
  <c r="EU28" i="17"/>
  <c r="EX28" i="17" s="1"/>
  <c r="EU34" i="17"/>
  <c r="EX34" i="17" s="1"/>
  <c r="EU26" i="17"/>
  <c r="EX26" i="17" s="1"/>
  <c r="EX37" i="17"/>
  <c r="EU22" i="17"/>
  <c r="EX22" i="17" s="1"/>
  <c r="EU24" i="17"/>
  <c r="EX24" i="17" s="1"/>
  <c r="G64" i="17"/>
  <c r="EU59" i="17"/>
  <c r="EX59" i="17" s="1"/>
  <c r="EU61" i="17"/>
  <c r="EX61" i="17" s="1"/>
  <c r="EU63" i="17"/>
  <c r="EX63" i="17" s="1"/>
  <c r="G23" i="17"/>
  <c r="G24" i="17"/>
  <c r="G22" i="17"/>
  <c r="EU21" i="17"/>
  <c r="EX21" i="17" s="1"/>
  <c r="G19" i="17"/>
  <c r="EU20" i="17"/>
  <c r="EX20" i="17" s="1"/>
  <c r="G18" i="17"/>
  <c r="G15" i="17"/>
  <c r="G16" i="17"/>
  <c r="EU14" i="17"/>
  <c r="EX14" i="17" s="1"/>
  <c r="G13" i="17"/>
  <c r="EU12" i="17"/>
  <c r="EX12" i="17" s="1"/>
  <c r="EU11" i="17"/>
  <c r="EX11" i="17" s="1"/>
  <c r="EU52" i="17"/>
  <c r="EW51" i="17"/>
  <c r="EW55" i="17"/>
  <c r="EW57" i="17"/>
  <c r="EW52" i="17"/>
  <c r="EW54" i="17"/>
  <c r="EW56" i="17"/>
  <c r="EW58" i="17"/>
  <c r="EW53" i="17"/>
  <c r="EU51" i="17"/>
  <c r="EU53" i="17"/>
  <c r="EU54" i="17"/>
  <c r="EU55" i="17"/>
  <c r="EU57" i="17"/>
  <c r="G53" i="17"/>
  <c r="EU10" i="17"/>
  <c r="EX10" i="17" s="1"/>
  <c r="EX25" i="17"/>
  <c r="EX40" i="17"/>
  <c r="G10" i="17"/>
  <c r="G51" i="17"/>
  <c r="G52" i="17"/>
  <c r="G54" i="17"/>
  <c r="G55" i="17"/>
  <c r="G56" i="17"/>
  <c r="G57" i="17"/>
  <c r="G58" i="17"/>
  <c r="BR67" i="17"/>
  <c r="EU12" i="16"/>
  <c r="EX12" i="16" s="1"/>
  <c r="FS12" i="16" s="1"/>
  <c r="EU21" i="16"/>
  <c r="EX21" i="16" s="1"/>
  <c r="FS21" i="16" s="1"/>
  <c r="EU27" i="16"/>
  <c r="EX27" i="16" s="1"/>
  <c r="FS27" i="16" s="1"/>
  <c r="EU51" i="16"/>
  <c r="EX51" i="16" s="1"/>
  <c r="FS51" i="16" s="1"/>
  <c r="EU52" i="16"/>
  <c r="EX52" i="16" s="1"/>
  <c r="FS52" i="16" s="1"/>
  <c r="EU53" i="16"/>
  <c r="EX53" i="16" s="1"/>
  <c r="FS53" i="16" s="1"/>
  <c r="EU55" i="16"/>
  <c r="EX55" i="16" s="1"/>
  <c r="FS55" i="16" s="1"/>
  <c r="EU56" i="16"/>
  <c r="EX56" i="16" s="1"/>
  <c r="FS56" i="16" s="1"/>
  <c r="EU59" i="16"/>
  <c r="EX59" i="16" s="1"/>
  <c r="FS59" i="16" s="1"/>
  <c r="EU61" i="16"/>
  <c r="EX61" i="16" s="1"/>
  <c r="FS61" i="16" s="1"/>
  <c r="EU62" i="16"/>
  <c r="EX62" i="16" s="1"/>
  <c r="FS62" i="16" s="1"/>
  <c r="EU65" i="16"/>
  <c r="EX65" i="16" s="1"/>
  <c r="FS65" i="16" s="1"/>
  <c r="DA66" i="16"/>
  <c r="EU9" i="16"/>
  <c r="EX9" i="16" s="1"/>
  <c r="EU13" i="16"/>
  <c r="EX13" i="16" s="1"/>
  <c r="FS13" i="16" s="1"/>
  <c r="EU19" i="16"/>
  <c r="EX19" i="16" s="1"/>
  <c r="FS19" i="16" s="1"/>
  <c r="EU22" i="16"/>
  <c r="EX22" i="16" s="1"/>
  <c r="FS22" i="16" s="1"/>
  <c r="EU29" i="16"/>
  <c r="EX29" i="16" s="1"/>
  <c r="FS29" i="16" s="1"/>
  <c r="G11" i="16"/>
  <c r="G15" i="16"/>
  <c r="G16" i="16"/>
  <c r="G17" i="16"/>
  <c r="G18" i="16"/>
  <c r="BD32" i="16"/>
  <c r="DA37" i="16"/>
  <c r="AB60" i="16"/>
  <c r="BD63" i="16"/>
  <c r="FX53" i="18" l="1"/>
  <c r="GC25" i="18"/>
  <c r="GC54" i="18"/>
  <c r="FY14" i="18"/>
  <c r="FZ14" i="18"/>
  <c r="GA22" i="18"/>
  <c r="GA53" i="18"/>
  <c r="GB64" i="18"/>
  <c r="EY83" i="18"/>
  <c r="FY11" i="18"/>
  <c r="GA11" i="18"/>
  <c r="GA14" i="18"/>
  <c r="GC14" i="18"/>
  <c r="GB65" i="18"/>
  <c r="GB11" i="18"/>
  <c r="FT22" i="18"/>
  <c r="FX11" i="18"/>
  <c r="FY22" i="18"/>
  <c r="GC10" i="18"/>
  <c r="GB53" i="18"/>
  <c r="GC34" i="18"/>
  <c r="GC53" i="18"/>
  <c r="FY74" i="18"/>
  <c r="GC74" i="18"/>
  <c r="GB74" i="18"/>
  <c r="GB63" i="18"/>
  <c r="FX62" i="18"/>
  <c r="GC62" i="18"/>
  <c r="GB62" i="18"/>
  <c r="GC59" i="18"/>
  <c r="GB59" i="18"/>
  <c r="GC58" i="18"/>
  <c r="GB58" i="18"/>
  <c r="GC55" i="18"/>
  <c r="GB55" i="18"/>
  <c r="FZ53" i="18"/>
  <c r="FW10" i="18"/>
  <c r="FZ10" i="18"/>
  <c r="FZ9" i="18"/>
  <c r="GB22" i="18"/>
  <c r="FU9" i="18"/>
  <c r="FY9" i="18"/>
  <c r="GB9" i="18"/>
  <c r="GC9" i="18"/>
  <c r="FX64" i="18"/>
  <c r="GA64" i="18"/>
  <c r="FY64" i="18"/>
  <c r="FZ64" i="18"/>
  <c r="GA55" i="18"/>
  <c r="FZ55" i="18"/>
  <c r="FY55" i="18"/>
  <c r="FX59" i="18"/>
  <c r="GA59" i="18"/>
  <c r="FY59" i="18"/>
  <c r="FZ59" i="18"/>
  <c r="GA65" i="18"/>
  <c r="FY65" i="18"/>
  <c r="FZ65" i="18"/>
  <c r="FZ74" i="18"/>
  <c r="FX58" i="18"/>
  <c r="GA58" i="18"/>
  <c r="FY58" i="18"/>
  <c r="FZ58" i="18"/>
  <c r="FX54" i="18"/>
  <c r="GA54" i="18"/>
  <c r="FY54" i="18"/>
  <c r="FZ54" i="18"/>
  <c r="FX74" i="18"/>
  <c r="GA74" i="18"/>
  <c r="GA63" i="18"/>
  <c r="FY63" i="18"/>
  <c r="FZ63" i="18"/>
  <c r="GA62" i="18"/>
  <c r="FY62" i="18"/>
  <c r="FZ62" i="18"/>
  <c r="FZ25" i="18"/>
  <c r="GA25" i="18"/>
  <c r="FZ34" i="18"/>
  <c r="GA34" i="18"/>
  <c r="FU63" i="18"/>
  <c r="FV63" i="18"/>
  <c r="FW63" i="18"/>
  <c r="FT63" i="18"/>
  <c r="FX65" i="18"/>
  <c r="FX63" i="18"/>
  <c r="FW55" i="18"/>
  <c r="FT55" i="18"/>
  <c r="FU55" i="18"/>
  <c r="FV55" i="18"/>
  <c r="FY25" i="18"/>
  <c r="FT64" i="18"/>
  <c r="FU64" i="18"/>
  <c r="FV64" i="18"/>
  <c r="FW64" i="18"/>
  <c r="FY34" i="18"/>
  <c r="FT58" i="18"/>
  <c r="FU58" i="18"/>
  <c r="FV58" i="18"/>
  <c r="FW58" i="18"/>
  <c r="FU59" i="18"/>
  <c r="FV59" i="18"/>
  <c r="FW59" i="18"/>
  <c r="FT59" i="18"/>
  <c r="FU65" i="18"/>
  <c r="FW65" i="18"/>
  <c r="FT65" i="18"/>
  <c r="FV65" i="18"/>
  <c r="FT54" i="18"/>
  <c r="FU54" i="18"/>
  <c r="FV54" i="18"/>
  <c r="FW54" i="18"/>
  <c r="FX55" i="18"/>
  <c r="FT62" i="18"/>
  <c r="FU62" i="18"/>
  <c r="FV62" i="18"/>
  <c r="FW62" i="18"/>
  <c r="FX34" i="18"/>
  <c r="FX25" i="18"/>
  <c r="FW34" i="18"/>
  <c r="FT34" i="18"/>
  <c r="FU34" i="18"/>
  <c r="FV34" i="18"/>
  <c r="FT25" i="18"/>
  <c r="FV25" i="18"/>
  <c r="FU25" i="18"/>
  <c r="FW25" i="18"/>
  <c r="FS9" i="16"/>
  <c r="EX51" i="17"/>
  <c r="EX58" i="17"/>
  <c r="EX56" i="17"/>
  <c r="EX57" i="17"/>
  <c r="EX52" i="17"/>
  <c r="EX54" i="17"/>
  <c r="EX55" i="17"/>
  <c r="EX53" i="17"/>
  <c r="FA10" i="13"/>
  <c r="ET10" i="13" s="1"/>
  <c r="FA11" i="13"/>
  <c r="FA12" i="13"/>
  <c r="FA13" i="13"/>
  <c r="ET13" i="13" s="1"/>
  <c r="FA14" i="13"/>
  <c r="ET14" i="13" s="1"/>
  <c r="FA15" i="13"/>
  <c r="ET15" i="13" s="1"/>
  <c r="FA16" i="13"/>
  <c r="ET16" i="13" s="1"/>
  <c r="FA17" i="13"/>
  <c r="ET17" i="13" s="1"/>
  <c r="FA18" i="13"/>
  <c r="ET18" i="13" s="1"/>
  <c r="FA19" i="13"/>
  <c r="FA20" i="13"/>
  <c r="FA21" i="13"/>
  <c r="ET21" i="13" s="1"/>
  <c r="FA22" i="13"/>
  <c r="ET22" i="13" s="1"/>
  <c r="FA23" i="13"/>
  <c r="ET23" i="13" s="1"/>
  <c r="FA24" i="13"/>
  <c r="ET24" i="13" s="1"/>
  <c r="FA25" i="13"/>
  <c r="ET25" i="13" s="1"/>
  <c r="FA26" i="13"/>
  <c r="ET26" i="13" s="1"/>
  <c r="FA27" i="13"/>
  <c r="FA9" i="13"/>
  <c r="FA48" i="13"/>
  <c r="ET48" i="13" s="1"/>
  <c r="FA49" i="13"/>
  <c r="ET49" i="13" s="1"/>
  <c r="FA50" i="13"/>
  <c r="ET50" i="13" s="1"/>
  <c r="FA51" i="13"/>
  <c r="ET51" i="13" s="1"/>
  <c r="FA52" i="13"/>
  <c r="ET52" i="13" s="1"/>
  <c r="FA53" i="13"/>
  <c r="ET53" i="13" s="1"/>
  <c r="FA54" i="13"/>
  <c r="FA55" i="13"/>
  <c r="FA56" i="13"/>
  <c r="ET56" i="13" s="1"/>
  <c r="FA57" i="13"/>
  <c r="ET57" i="13" s="1"/>
  <c r="FA58" i="13"/>
  <c r="ET58" i="13" s="1"/>
  <c r="FA59" i="13"/>
  <c r="ET59" i="13" s="1"/>
  <c r="FA60" i="13"/>
  <c r="ET60" i="13" s="1"/>
  <c r="FA47" i="13"/>
  <c r="ET47" i="13" s="1"/>
  <c r="BA55" i="13"/>
  <c r="BD55" i="13" s="1"/>
  <c r="BA53" i="13"/>
  <c r="BA24" i="13"/>
  <c r="BD24" i="13" s="1"/>
  <c r="BA23" i="13"/>
  <c r="BD23" i="13" s="1"/>
  <c r="BA22" i="13"/>
  <c r="BD22" i="13" s="1"/>
  <c r="BA21" i="13"/>
  <c r="BD21" i="13" s="1"/>
  <c r="AW13" i="13"/>
  <c r="AW15" i="13"/>
  <c r="AT16" i="13"/>
  <c r="AT60" i="13"/>
  <c r="AT59" i="13"/>
  <c r="AW59" i="13" s="1"/>
  <c r="AT53" i="13"/>
  <c r="AW53" i="13" s="1"/>
  <c r="AT24" i="13"/>
  <c r="AW24" i="13" s="1"/>
  <c r="AT21" i="13"/>
  <c r="AW21" i="13" s="1"/>
  <c r="AT23" i="13"/>
  <c r="AW23" i="13" s="1"/>
  <c r="AT22" i="13"/>
  <c r="AW22" i="13" s="1"/>
  <c r="AT27" i="13"/>
  <c r="AT58" i="13"/>
  <c r="AT26" i="13"/>
  <c r="EU26" i="13" s="1"/>
  <c r="AF24" i="13"/>
  <c r="AI24" i="13" s="1"/>
  <c r="AF22" i="13"/>
  <c r="AI22" i="13" s="1"/>
  <c r="AF21" i="13"/>
  <c r="AI21" i="13" s="1"/>
  <c r="AF57" i="13"/>
  <c r="AF55" i="13"/>
  <c r="AI55" i="13" s="1"/>
  <c r="AF53" i="13"/>
  <c r="Y57" i="13"/>
  <c r="Y56" i="13"/>
  <c r="AB56" i="13" s="1"/>
  <c r="Y55" i="13"/>
  <c r="AB55" i="13" s="1"/>
  <c r="Y24" i="13"/>
  <c r="AB24" i="13" s="1"/>
  <c r="Y25" i="13"/>
  <c r="Y23" i="13"/>
  <c r="AB23" i="13" s="1"/>
  <c r="Y22" i="13"/>
  <c r="AB22" i="13" s="1"/>
  <c r="Y21" i="13"/>
  <c r="R25" i="13"/>
  <c r="R21" i="13"/>
  <c r="U21" i="13" s="1"/>
  <c r="R20" i="13"/>
  <c r="U20" i="13" s="1"/>
  <c r="R56" i="13"/>
  <c r="R53" i="13"/>
  <c r="U53" i="13" s="1"/>
  <c r="K55" i="13"/>
  <c r="N55" i="13" s="1"/>
  <c r="K24" i="13"/>
  <c r="N24" i="13" s="1"/>
  <c r="K21" i="13"/>
  <c r="N21" i="13" s="1"/>
  <c r="K16" i="13"/>
  <c r="D24" i="13"/>
  <c r="D23" i="13"/>
  <c r="G23" i="13" s="1"/>
  <c r="D22" i="13"/>
  <c r="G22" i="13" s="1"/>
  <c r="D21" i="13"/>
  <c r="G21" i="13" s="1"/>
  <c r="D20" i="13"/>
  <c r="D54" i="13"/>
  <c r="G54" i="13" s="1"/>
  <c r="D53" i="13"/>
  <c r="EQ36" i="13"/>
  <c r="EJ36" i="13"/>
  <c r="EC36" i="13"/>
  <c r="DV36" i="13"/>
  <c r="EQ27" i="13"/>
  <c r="EJ27" i="13"/>
  <c r="EC27" i="13"/>
  <c r="DV27" i="13"/>
  <c r="EQ26" i="13"/>
  <c r="EJ26" i="13"/>
  <c r="EC26" i="13"/>
  <c r="DV26" i="13"/>
  <c r="EQ25" i="13"/>
  <c r="EJ25" i="13"/>
  <c r="EC25" i="13"/>
  <c r="DV25" i="13"/>
  <c r="EQ24" i="13"/>
  <c r="EJ24" i="13"/>
  <c r="EC24" i="13"/>
  <c r="DV24" i="13"/>
  <c r="EQ23" i="13"/>
  <c r="EJ23" i="13"/>
  <c r="EC23" i="13"/>
  <c r="DV23" i="13"/>
  <c r="EQ22" i="13"/>
  <c r="EJ22" i="13"/>
  <c r="EC22" i="13"/>
  <c r="DV22" i="13"/>
  <c r="EQ21" i="13"/>
  <c r="EJ21" i="13"/>
  <c r="EC21" i="13"/>
  <c r="DV21" i="13"/>
  <c r="EQ20" i="13"/>
  <c r="EJ20" i="13"/>
  <c r="EC20" i="13"/>
  <c r="DV20" i="13"/>
  <c r="EN19" i="13"/>
  <c r="EQ19" i="13" s="1"/>
  <c r="EG19" i="13"/>
  <c r="EJ19" i="13" s="1"/>
  <c r="DZ19" i="13"/>
  <c r="EC19" i="13" s="1"/>
  <c r="DS19" i="13"/>
  <c r="DV19" i="13" s="1"/>
  <c r="EN18" i="13"/>
  <c r="EQ18" i="13" s="1"/>
  <c r="EG18" i="13"/>
  <c r="EJ18" i="13" s="1"/>
  <c r="DZ18" i="13"/>
  <c r="EC18" i="13" s="1"/>
  <c r="DS18" i="13"/>
  <c r="DV18" i="13" s="1"/>
  <c r="EN17" i="13"/>
  <c r="EQ17" i="13" s="1"/>
  <c r="EG17" i="13"/>
  <c r="EJ17" i="13" s="1"/>
  <c r="DZ17" i="13"/>
  <c r="EC17" i="13" s="1"/>
  <c r="DS17" i="13"/>
  <c r="DV17" i="13" s="1"/>
  <c r="EN16" i="13"/>
  <c r="EQ16" i="13" s="1"/>
  <c r="EG16" i="13"/>
  <c r="EJ16" i="13" s="1"/>
  <c r="DZ16" i="13"/>
  <c r="EC16" i="13" s="1"/>
  <c r="DS16" i="13"/>
  <c r="DV16" i="13" s="1"/>
  <c r="EN15" i="13"/>
  <c r="EQ15" i="13" s="1"/>
  <c r="EG15" i="13"/>
  <c r="EJ15" i="13" s="1"/>
  <c r="DZ15" i="13"/>
  <c r="EC15" i="13" s="1"/>
  <c r="DS15" i="13"/>
  <c r="DV15" i="13" s="1"/>
  <c r="EN14" i="13"/>
  <c r="EQ14" i="13" s="1"/>
  <c r="EG14" i="13"/>
  <c r="EJ14" i="13" s="1"/>
  <c r="DZ14" i="13"/>
  <c r="EC14" i="13" s="1"/>
  <c r="DS14" i="13"/>
  <c r="DV14" i="13" s="1"/>
  <c r="EN13" i="13"/>
  <c r="EQ13" i="13" s="1"/>
  <c r="EG13" i="13"/>
  <c r="EJ13" i="13" s="1"/>
  <c r="DZ13" i="13"/>
  <c r="EC13" i="13" s="1"/>
  <c r="DS13" i="13"/>
  <c r="DV13" i="13" s="1"/>
  <c r="EN12" i="13"/>
  <c r="EQ12" i="13" s="1"/>
  <c r="EG12" i="13"/>
  <c r="EJ12" i="13" s="1"/>
  <c r="DZ12" i="13"/>
  <c r="EC12" i="13" s="1"/>
  <c r="DS12" i="13"/>
  <c r="DV12" i="13" s="1"/>
  <c r="EN11" i="13"/>
  <c r="EQ11" i="13" s="1"/>
  <c r="EG11" i="13"/>
  <c r="EJ11" i="13" s="1"/>
  <c r="DZ11" i="13"/>
  <c r="EC11" i="13" s="1"/>
  <c r="DS11" i="13"/>
  <c r="DV11" i="13" s="1"/>
  <c r="EN10" i="13"/>
  <c r="EQ10" i="13" s="1"/>
  <c r="EG10" i="13"/>
  <c r="EJ10" i="13" s="1"/>
  <c r="DZ10" i="13"/>
  <c r="EC10" i="13" s="1"/>
  <c r="DS10" i="13"/>
  <c r="DV10" i="13" s="1"/>
  <c r="EN9" i="13"/>
  <c r="EQ9" i="13" s="1"/>
  <c r="EG9" i="13"/>
  <c r="EJ9" i="13" s="1"/>
  <c r="DZ9" i="13"/>
  <c r="EC9" i="13" s="1"/>
  <c r="DS9" i="13"/>
  <c r="DV9" i="13" s="1"/>
  <c r="DO36" i="13"/>
  <c r="DH36" i="13"/>
  <c r="DA36" i="13"/>
  <c r="CT36" i="13"/>
  <c r="DO27" i="13"/>
  <c r="DH27" i="13"/>
  <c r="DA27" i="13"/>
  <c r="CT27" i="13"/>
  <c r="DO26" i="13"/>
  <c r="DH26" i="13"/>
  <c r="DA26" i="13"/>
  <c r="CT26" i="13"/>
  <c r="DO25" i="13"/>
  <c r="DH25" i="13"/>
  <c r="DA25" i="13"/>
  <c r="CT25" i="13"/>
  <c r="DO24" i="13"/>
  <c r="DH24" i="13"/>
  <c r="DA24" i="13"/>
  <c r="CT24" i="13"/>
  <c r="DO23" i="13"/>
  <c r="DH23" i="13"/>
  <c r="DA23" i="13"/>
  <c r="CT23" i="13"/>
  <c r="DO22" i="13"/>
  <c r="DH22" i="13"/>
  <c r="DA22" i="13"/>
  <c r="CT22" i="13"/>
  <c r="DO21" i="13"/>
  <c r="DH21" i="13"/>
  <c r="DA21" i="13"/>
  <c r="CT21" i="13"/>
  <c r="DO20" i="13"/>
  <c r="DH20" i="13"/>
  <c r="DA20" i="13"/>
  <c r="CT20" i="13"/>
  <c r="DL19" i="13"/>
  <c r="DO19" i="13" s="1"/>
  <c r="DE19" i="13"/>
  <c r="DH19" i="13" s="1"/>
  <c r="CX19" i="13"/>
  <c r="DA19" i="13" s="1"/>
  <c r="CQ19" i="13"/>
  <c r="CT19" i="13" s="1"/>
  <c r="DL18" i="13"/>
  <c r="DO18" i="13" s="1"/>
  <c r="DE18" i="13"/>
  <c r="DH18" i="13" s="1"/>
  <c r="CX18" i="13"/>
  <c r="DA18" i="13" s="1"/>
  <c r="CQ18" i="13"/>
  <c r="CT18" i="13" s="1"/>
  <c r="DL17" i="13"/>
  <c r="DO17" i="13" s="1"/>
  <c r="DE17" i="13"/>
  <c r="DH17" i="13" s="1"/>
  <c r="CX17" i="13"/>
  <c r="DA17" i="13" s="1"/>
  <c r="CQ17" i="13"/>
  <c r="CT17" i="13" s="1"/>
  <c r="DL16" i="13"/>
  <c r="DO16" i="13" s="1"/>
  <c r="DE16" i="13"/>
  <c r="DH16" i="13" s="1"/>
  <c r="CX16" i="13"/>
  <c r="DA16" i="13" s="1"/>
  <c r="CQ16" i="13"/>
  <c r="CT16" i="13" s="1"/>
  <c r="DL15" i="13"/>
  <c r="DO15" i="13" s="1"/>
  <c r="DE15" i="13"/>
  <c r="DH15" i="13" s="1"/>
  <c r="CX15" i="13"/>
  <c r="DA15" i="13" s="1"/>
  <c r="CQ15" i="13"/>
  <c r="CT15" i="13" s="1"/>
  <c r="DL14" i="13"/>
  <c r="DO14" i="13" s="1"/>
  <c r="DE14" i="13"/>
  <c r="DH14" i="13" s="1"/>
  <c r="CX14" i="13"/>
  <c r="DA14" i="13" s="1"/>
  <c r="CQ14" i="13"/>
  <c r="CT14" i="13" s="1"/>
  <c r="DL13" i="13"/>
  <c r="DO13" i="13" s="1"/>
  <c r="DE13" i="13"/>
  <c r="DH13" i="13" s="1"/>
  <c r="CX13" i="13"/>
  <c r="DA13" i="13" s="1"/>
  <c r="CQ13" i="13"/>
  <c r="CT13" i="13" s="1"/>
  <c r="DL12" i="13"/>
  <c r="DO12" i="13" s="1"/>
  <c r="DE12" i="13"/>
  <c r="DH12" i="13" s="1"/>
  <c r="CX12" i="13"/>
  <c r="DA12" i="13" s="1"/>
  <c r="CQ12" i="13"/>
  <c r="CT12" i="13" s="1"/>
  <c r="DL11" i="13"/>
  <c r="DO11" i="13" s="1"/>
  <c r="DE11" i="13"/>
  <c r="DH11" i="13" s="1"/>
  <c r="CX11" i="13"/>
  <c r="DA11" i="13" s="1"/>
  <c r="CQ11" i="13"/>
  <c r="CT11" i="13" s="1"/>
  <c r="DL10" i="13"/>
  <c r="DO10" i="13" s="1"/>
  <c r="DE10" i="13"/>
  <c r="DH10" i="13" s="1"/>
  <c r="CX10" i="13"/>
  <c r="DA10" i="13" s="1"/>
  <c r="CQ10" i="13"/>
  <c r="CT10" i="13" s="1"/>
  <c r="DL9" i="13"/>
  <c r="DO9" i="13" s="1"/>
  <c r="DE9" i="13"/>
  <c r="DH9" i="13" s="1"/>
  <c r="CX9" i="13"/>
  <c r="DA9" i="13" s="1"/>
  <c r="CQ9" i="13"/>
  <c r="CT9" i="13" s="1"/>
  <c r="BD36" i="13"/>
  <c r="AW36" i="13"/>
  <c r="AP36" i="13"/>
  <c r="AI36" i="13"/>
  <c r="BD27" i="13"/>
  <c r="AW27" i="13"/>
  <c r="AP27" i="13"/>
  <c r="AI27" i="13"/>
  <c r="BD26" i="13"/>
  <c r="AW26" i="13"/>
  <c r="AP26" i="13"/>
  <c r="AI26" i="13"/>
  <c r="BD25" i="13"/>
  <c r="AW25" i="13"/>
  <c r="AP25" i="13"/>
  <c r="AI25" i="13"/>
  <c r="AP24" i="13"/>
  <c r="AP23" i="13"/>
  <c r="AI23" i="13"/>
  <c r="AP22" i="13"/>
  <c r="AP21" i="13"/>
  <c r="BD20" i="13"/>
  <c r="AW20" i="13"/>
  <c r="AP20" i="13"/>
  <c r="AI20" i="13"/>
  <c r="BA19" i="13"/>
  <c r="BD19" i="13" s="1"/>
  <c r="AW19" i="13"/>
  <c r="AM19" i="13"/>
  <c r="AP19" i="13" s="1"/>
  <c r="AI19" i="13"/>
  <c r="BD18" i="13"/>
  <c r="AW18" i="13"/>
  <c r="AM18" i="13"/>
  <c r="AP18" i="13" s="1"/>
  <c r="AI18" i="13"/>
  <c r="BD17" i="13"/>
  <c r="AW17" i="13"/>
  <c r="AM17" i="13"/>
  <c r="AP17" i="13" s="1"/>
  <c r="AI17" i="13"/>
  <c r="BA16" i="13"/>
  <c r="BD16" i="13" s="1"/>
  <c r="AW16" i="13"/>
  <c r="AM16" i="13"/>
  <c r="AP16" i="13" s="1"/>
  <c r="AF16" i="13"/>
  <c r="AI16" i="13" s="1"/>
  <c r="BD15" i="13"/>
  <c r="AM15" i="13"/>
  <c r="AP15" i="13" s="1"/>
  <c r="AI15" i="13"/>
  <c r="BD14" i="13"/>
  <c r="AW14" i="13"/>
  <c r="AM14" i="13"/>
  <c r="AP14" i="13" s="1"/>
  <c r="AI14" i="13"/>
  <c r="BD13" i="13"/>
  <c r="AM13" i="13"/>
  <c r="AP13" i="13" s="1"/>
  <c r="AF13" i="13"/>
  <c r="AI13" i="13" s="1"/>
  <c r="BD12" i="13"/>
  <c r="AW12" i="13"/>
  <c r="AM12" i="13"/>
  <c r="AP12" i="13" s="1"/>
  <c r="AI12" i="13"/>
  <c r="BD11" i="13"/>
  <c r="AW11" i="13"/>
  <c r="AM11" i="13"/>
  <c r="AP11" i="13" s="1"/>
  <c r="AI11" i="13"/>
  <c r="BD10" i="13"/>
  <c r="AW10" i="13"/>
  <c r="AM10" i="13"/>
  <c r="AP10" i="13" s="1"/>
  <c r="AI10" i="13"/>
  <c r="BD9" i="13"/>
  <c r="AW9" i="13"/>
  <c r="AM9" i="13"/>
  <c r="AP9" i="13" s="1"/>
  <c r="AI9" i="13"/>
  <c r="AB36" i="13"/>
  <c r="AB27" i="13"/>
  <c r="AB26" i="13"/>
  <c r="AB21" i="13"/>
  <c r="AB20" i="13"/>
  <c r="AB19" i="13"/>
  <c r="Y18" i="13"/>
  <c r="AB18" i="13" s="1"/>
  <c r="AB17" i="13"/>
  <c r="AB16" i="13"/>
  <c r="AB15" i="13"/>
  <c r="AB14" i="13"/>
  <c r="AB13" i="13"/>
  <c r="AB12" i="13"/>
  <c r="Y11" i="13"/>
  <c r="AB11" i="13" s="1"/>
  <c r="AB10" i="13"/>
  <c r="AB9" i="13"/>
  <c r="U36" i="13"/>
  <c r="U27" i="13"/>
  <c r="U26" i="13"/>
  <c r="U25" i="13"/>
  <c r="U24" i="13"/>
  <c r="U23" i="13"/>
  <c r="U22" i="13"/>
  <c r="U19" i="13"/>
  <c r="R18" i="13"/>
  <c r="U18" i="13" s="1"/>
  <c r="R17" i="13"/>
  <c r="U17" i="13" s="1"/>
  <c r="R16" i="13"/>
  <c r="U16" i="13" s="1"/>
  <c r="U15" i="13"/>
  <c r="U14" i="13"/>
  <c r="U13" i="13"/>
  <c r="U12" i="13"/>
  <c r="R11" i="13"/>
  <c r="U11" i="13" s="1"/>
  <c r="R10" i="13"/>
  <c r="U10" i="13" s="1"/>
  <c r="U9" i="13"/>
  <c r="N36" i="13"/>
  <c r="N27" i="13"/>
  <c r="N26" i="13"/>
  <c r="N25" i="13"/>
  <c r="N23" i="13"/>
  <c r="N22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DZ47" i="13"/>
  <c r="EC47" i="13" s="1"/>
  <c r="EG47" i="13"/>
  <c r="EJ47" i="13" s="1"/>
  <c r="EN47" i="13"/>
  <c r="EQ47" i="13" s="1"/>
  <c r="DZ48" i="13"/>
  <c r="EC48" i="13" s="1"/>
  <c r="EG48" i="13"/>
  <c r="EJ48" i="13" s="1"/>
  <c r="EN48" i="13"/>
  <c r="EQ48" i="13" s="1"/>
  <c r="DZ49" i="13"/>
  <c r="EC49" i="13" s="1"/>
  <c r="EG49" i="13"/>
  <c r="EJ49" i="13" s="1"/>
  <c r="EN49" i="13"/>
  <c r="EQ49" i="13" s="1"/>
  <c r="DZ50" i="13"/>
  <c r="EC50" i="13" s="1"/>
  <c r="EG50" i="13"/>
  <c r="EJ50" i="13" s="1"/>
  <c r="EN50" i="13"/>
  <c r="EQ50" i="13" s="1"/>
  <c r="DZ51" i="13"/>
  <c r="EC51" i="13" s="1"/>
  <c r="EG51" i="13"/>
  <c r="EJ51" i="13" s="1"/>
  <c r="EN51" i="13"/>
  <c r="EQ51" i="13" s="1"/>
  <c r="DZ52" i="13"/>
  <c r="EC52" i="13" s="1"/>
  <c r="EG52" i="13"/>
  <c r="EJ52" i="13" s="1"/>
  <c r="EN52" i="13"/>
  <c r="EQ52" i="13" s="1"/>
  <c r="EC53" i="13"/>
  <c r="EJ53" i="13"/>
  <c r="EQ53" i="13"/>
  <c r="EC54" i="13"/>
  <c r="EJ54" i="13"/>
  <c r="EQ54" i="13"/>
  <c r="EC55" i="13"/>
  <c r="EJ55" i="13"/>
  <c r="EQ55" i="13"/>
  <c r="EC56" i="13"/>
  <c r="EJ56" i="13"/>
  <c r="EQ56" i="13"/>
  <c r="EC57" i="13"/>
  <c r="EJ57" i="13"/>
  <c r="EQ57" i="13"/>
  <c r="EC58" i="13"/>
  <c r="EJ58" i="13"/>
  <c r="EQ58" i="13"/>
  <c r="EC59" i="13"/>
  <c r="EJ59" i="13"/>
  <c r="EQ59" i="13"/>
  <c r="EC60" i="13"/>
  <c r="EJ60" i="13"/>
  <c r="EQ60" i="13"/>
  <c r="EC61" i="13"/>
  <c r="EJ61" i="13"/>
  <c r="EQ61" i="13"/>
  <c r="EC62" i="13"/>
  <c r="EJ62" i="13"/>
  <c r="EQ62" i="13"/>
  <c r="EC63" i="13"/>
  <c r="EJ63" i="13"/>
  <c r="EQ63" i="13"/>
  <c r="EC64" i="13"/>
  <c r="EJ64" i="13"/>
  <c r="EQ64" i="13"/>
  <c r="EC65" i="13"/>
  <c r="EJ65" i="13"/>
  <c r="EQ65" i="13"/>
  <c r="EC66" i="13"/>
  <c r="EJ66" i="13"/>
  <c r="EQ66" i="13"/>
  <c r="EC67" i="13"/>
  <c r="EJ67" i="13"/>
  <c r="EQ67" i="13"/>
  <c r="DV67" i="13"/>
  <c r="DV66" i="13"/>
  <c r="DV65" i="13"/>
  <c r="DV64" i="13"/>
  <c r="DV63" i="13"/>
  <c r="DV62" i="13"/>
  <c r="DV61" i="13"/>
  <c r="DV60" i="13"/>
  <c r="DV59" i="13"/>
  <c r="DV58" i="13"/>
  <c r="DV57" i="13"/>
  <c r="DV56" i="13"/>
  <c r="DV55" i="13"/>
  <c r="DV54" i="13"/>
  <c r="DV53" i="13"/>
  <c r="DS52" i="13"/>
  <c r="DV52" i="13" s="1"/>
  <c r="DS51" i="13"/>
  <c r="DV51" i="13" s="1"/>
  <c r="DS50" i="13"/>
  <c r="DV50" i="13" s="1"/>
  <c r="DS49" i="13"/>
  <c r="DV49" i="13" s="1"/>
  <c r="DS48" i="13"/>
  <c r="DV48" i="13" s="1"/>
  <c r="DS47" i="13"/>
  <c r="DV47" i="13" s="1"/>
  <c r="DO67" i="13"/>
  <c r="DH67" i="13"/>
  <c r="DA67" i="13"/>
  <c r="DO66" i="13"/>
  <c r="DH66" i="13"/>
  <c r="DA66" i="13"/>
  <c r="DO65" i="13"/>
  <c r="DH65" i="13"/>
  <c r="DA65" i="13"/>
  <c r="DO64" i="13"/>
  <c r="DH64" i="13"/>
  <c r="DA64" i="13"/>
  <c r="DO63" i="13"/>
  <c r="DH63" i="13"/>
  <c r="DA63" i="13"/>
  <c r="DO62" i="13"/>
  <c r="DH62" i="13"/>
  <c r="DA62" i="13"/>
  <c r="DO61" i="13"/>
  <c r="DH61" i="13"/>
  <c r="DA61" i="13"/>
  <c r="DO60" i="13"/>
  <c r="DH60" i="13"/>
  <c r="DA60" i="13"/>
  <c r="DO59" i="13"/>
  <c r="DH59" i="13"/>
  <c r="DA59" i="13"/>
  <c r="DO58" i="13"/>
  <c r="DH58" i="13"/>
  <c r="DA58" i="13"/>
  <c r="DO57" i="13"/>
  <c r="DH57" i="13"/>
  <c r="DA57" i="13"/>
  <c r="DO56" i="13"/>
  <c r="DH56" i="13"/>
  <c r="DA56" i="13"/>
  <c r="DO55" i="13"/>
  <c r="DH55" i="13"/>
  <c r="DA55" i="13"/>
  <c r="DO54" i="13"/>
  <c r="DH54" i="13"/>
  <c r="DA54" i="13"/>
  <c r="DO53" i="13"/>
  <c r="DH53" i="13"/>
  <c r="DA53" i="13"/>
  <c r="DL52" i="13"/>
  <c r="DO52" i="13" s="1"/>
  <c r="DH52" i="13"/>
  <c r="DE52" i="13"/>
  <c r="CX52" i="13"/>
  <c r="DA52" i="13" s="1"/>
  <c r="DL51" i="13"/>
  <c r="DO51" i="13" s="1"/>
  <c r="DE51" i="13"/>
  <c r="DH51" i="13" s="1"/>
  <c r="CX51" i="13"/>
  <c r="DA51" i="13" s="1"/>
  <c r="DL50" i="13"/>
  <c r="DO50" i="13" s="1"/>
  <c r="DE50" i="13"/>
  <c r="DH50" i="13" s="1"/>
  <c r="CX50" i="13"/>
  <c r="DA50" i="13" s="1"/>
  <c r="DL49" i="13"/>
  <c r="DO49" i="13" s="1"/>
  <c r="DE49" i="13"/>
  <c r="DH49" i="13" s="1"/>
  <c r="CX49" i="13"/>
  <c r="DA49" i="13" s="1"/>
  <c r="DL48" i="13"/>
  <c r="DO48" i="13" s="1"/>
  <c r="DE48" i="13"/>
  <c r="DH48" i="13" s="1"/>
  <c r="CX48" i="13"/>
  <c r="DA48" i="13" s="1"/>
  <c r="DL47" i="13"/>
  <c r="DO47" i="13" s="1"/>
  <c r="DE47" i="13"/>
  <c r="DH47" i="13" s="1"/>
  <c r="CX47" i="13"/>
  <c r="DA47" i="13" s="1"/>
  <c r="BK67" i="13"/>
  <c r="BD67" i="13"/>
  <c r="AW67" i="13"/>
  <c r="BK66" i="13"/>
  <c r="BD66" i="13"/>
  <c r="AW66" i="13"/>
  <c r="BK65" i="13"/>
  <c r="BD65" i="13"/>
  <c r="AW65" i="13"/>
  <c r="BK64" i="13"/>
  <c r="BD64" i="13"/>
  <c r="AW64" i="13"/>
  <c r="BK63" i="13"/>
  <c r="BD63" i="13"/>
  <c r="AW63" i="13"/>
  <c r="BK62" i="13"/>
  <c r="BD62" i="13"/>
  <c r="AW62" i="13"/>
  <c r="BK61" i="13"/>
  <c r="BD61" i="13"/>
  <c r="AW61" i="13"/>
  <c r="BK60" i="13"/>
  <c r="BD60" i="13"/>
  <c r="AW60" i="13"/>
  <c r="BK59" i="13"/>
  <c r="BD59" i="13"/>
  <c r="BK58" i="13"/>
  <c r="BD58" i="13"/>
  <c r="AW58" i="13"/>
  <c r="BK57" i="13"/>
  <c r="BD57" i="13"/>
  <c r="AW57" i="13"/>
  <c r="BK56" i="13"/>
  <c r="BD56" i="13"/>
  <c r="AW56" i="13"/>
  <c r="BK55" i="13"/>
  <c r="AW55" i="13"/>
  <c r="BK54" i="13"/>
  <c r="BD54" i="13"/>
  <c r="AW54" i="13"/>
  <c r="BK53" i="13"/>
  <c r="BD53" i="13"/>
  <c r="BH52" i="13"/>
  <c r="BK52" i="13" s="1"/>
  <c r="BD52" i="13"/>
  <c r="AW52" i="13"/>
  <c r="BH51" i="13"/>
  <c r="BK51" i="13" s="1"/>
  <c r="BD51" i="13"/>
  <c r="AW51" i="13"/>
  <c r="BH50" i="13"/>
  <c r="BK50" i="13" s="1"/>
  <c r="BD50" i="13"/>
  <c r="AW50" i="13"/>
  <c r="BH49" i="13"/>
  <c r="BK49" i="13" s="1"/>
  <c r="BD49" i="13"/>
  <c r="AW49" i="13"/>
  <c r="BK48" i="13"/>
  <c r="BH48" i="13"/>
  <c r="BD48" i="13"/>
  <c r="AW48" i="13"/>
  <c r="BH47" i="13"/>
  <c r="BK47" i="13" s="1"/>
  <c r="BD47" i="13"/>
  <c r="AW47" i="13"/>
  <c r="AP67" i="13"/>
  <c r="AI67" i="13"/>
  <c r="AB67" i="13"/>
  <c r="AP66" i="13"/>
  <c r="AI66" i="13"/>
  <c r="AB66" i="13"/>
  <c r="AP65" i="13"/>
  <c r="AI65" i="13"/>
  <c r="AB65" i="13"/>
  <c r="AP64" i="13"/>
  <c r="AI64" i="13"/>
  <c r="AB64" i="13"/>
  <c r="AP63" i="13"/>
  <c r="AI63" i="13"/>
  <c r="AB63" i="13"/>
  <c r="AP62" i="13"/>
  <c r="AI62" i="13"/>
  <c r="AB62" i="13"/>
  <c r="AP61" i="13"/>
  <c r="AI61" i="13"/>
  <c r="AB61" i="13"/>
  <c r="AP60" i="13"/>
  <c r="AI60" i="13"/>
  <c r="AB60" i="13"/>
  <c r="AP59" i="13"/>
  <c r="AI59" i="13"/>
  <c r="AB59" i="13"/>
  <c r="AP58" i="13"/>
  <c r="AI58" i="13"/>
  <c r="AB58" i="13"/>
  <c r="AP57" i="13"/>
  <c r="AB57" i="13"/>
  <c r="AP56" i="13"/>
  <c r="AI56" i="13"/>
  <c r="AP55" i="13"/>
  <c r="AP54" i="13"/>
  <c r="AI54" i="13"/>
  <c r="AB54" i="13"/>
  <c r="AP53" i="13"/>
  <c r="AI53" i="13"/>
  <c r="AB53" i="13"/>
  <c r="AM52" i="13"/>
  <c r="AP52" i="13" s="1"/>
  <c r="AI52" i="13"/>
  <c r="AB52" i="13"/>
  <c r="AM51" i="13"/>
  <c r="AP51" i="13" s="1"/>
  <c r="AI51" i="13"/>
  <c r="AB51" i="13"/>
  <c r="AM50" i="13"/>
  <c r="AP50" i="13" s="1"/>
  <c r="AI50" i="13"/>
  <c r="AB50" i="13"/>
  <c r="AM49" i="13"/>
  <c r="AP49" i="13" s="1"/>
  <c r="AI49" i="13"/>
  <c r="AB49" i="13"/>
  <c r="AM48" i="13"/>
  <c r="AP48" i="13" s="1"/>
  <c r="AI48" i="13"/>
  <c r="AB48" i="13"/>
  <c r="AM47" i="13"/>
  <c r="AP47" i="13" s="1"/>
  <c r="AI47" i="13"/>
  <c r="AB47" i="13"/>
  <c r="U67" i="13"/>
  <c r="U66" i="13"/>
  <c r="U65" i="13"/>
  <c r="U64" i="13"/>
  <c r="U63" i="13"/>
  <c r="U62" i="13"/>
  <c r="U61" i="13"/>
  <c r="U60" i="13"/>
  <c r="U59" i="13"/>
  <c r="U58" i="13"/>
  <c r="U57" i="13"/>
  <c r="U55" i="13"/>
  <c r="U54" i="13"/>
  <c r="U52" i="13"/>
  <c r="U51" i="13"/>
  <c r="R50" i="13"/>
  <c r="U50" i="13" s="1"/>
  <c r="U49" i="13"/>
  <c r="U48" i="13"/>
  <c r="U47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4" i="13"/>
  <c r="N53" i="13"/>
  <c r="N52" i="13"/>
  <c r="N51" i="13"/>
  <c r="N50" i="13"/>
  <c r="N49" i="13"/>
  <c r="N48" i="13"/>
  <c r="N47" i="13"/>
  <c r="EW67" i="13"/>
  <c r="EV67" i="13"/>
  <c r="EU67" i="13"/>
  <c r="CT67" i="13"/>
  <c r="CM67" i="13"/>
  <c r="CF67" i="13"/>
  <c r="BY67" i="13"/>
  <c r="BR67" i="13"/>
  <c r="G67" i="13"/>
  <c r="EY66" i="13"/>
  <c r="EW66" i="13"/>
  <c r="EV66" i="13"/>
  <c r="EU66" i="13"/>
  <c r="CT66" i="13"/>
  <c r="CM66" i="13"/>
  <c r="CF66" i="13"/>
  <c r="BY66" i="13"/>
  <c r="BR66" i="13"/>
  <c r="G66" i="13"/>
  <c r="EY65" i="13"/>
  <c r="EW65" i="13"/>
  <c r="EV65" i="13"/>
  <c r="EU65" i="13"/>
  <c r="CT65" i="13"/>
  <c r="CM65" i="13"/>
  <c r="CF65" i="13"/>
  <c r="BY65" i="13"/>
  <c r="BR65" i="13"/>
  <c r="G65" i="13"/>
  <c r="EY64" i="13"/>
  <c r="EW64" i="13"/>
  <c r="EV64" i="13"/>
  <c r="EU64" i="13"/>
  <c r="CT64" i="13"/>
  <c r="CM64" i="13"/>
  <c r="CF64" i="13"/>
  <c r="BY64" i="13"/>
  <c r="BR64" i="13"/>
  <c r="G64" i="13"/>
  <c r="EY63" i="13"/>
  <c r="EW63" i="13"/>
  <c r="EV63" i="13"/>
  <c r="CQ63" i="13"/>
  <c r="CT63" i="13" s="1"/>
  <c r="CJ63" i="13"/>
  <c r="CM63" i="13" s="1"/>
  <c r="CC63" i="13"/>
  <c r="CF63" i="13" s="1"/>
  <c r="BV63" i="13"/>
  <c r="BY63" i="13" s="1"/>
  <c r="BO63" i="13"/>
  <c r="BR63" i="13" s="1"/>
  <c r="G63" i="13"/>
  <c r="FA62" i="13"/>
  <c r="ET62" i="13" s="1"/>
  <c r="EY62" i="13"/>
  <c r="EW62" i="13"/>
  <c r="EV62" i="13"/>
  <c r="CQ62" i="13"/>
  <c r="CT62" i="13" s="1"/>
  <c r="CJ62" i="13"/>
  <c r="CM62" i="13" s="1"/>
  <c r="CC62" i="13"/>
  <c r="CF62" i="13" s="1"/>
  <c r="BV62" i="13"/>
  <c r="BY62" i="13" s="1"/>
  <c r="BO62" i="13"/>
  <c r="BR62" i="13" s="1"/>
  <c r="G62" i="13"/>
  <c r="FA61" i="13"/>
  <c r="ET61" i="13" s="1"/>
  <c r="EY61" i="13"/>
  <c r="EW61" i="13"/>
  <c r="EV61" i="13"/>
  <c r="CQ61" i="13"/>
  <c r="CT61" i="13" s="1"/>
  <c r="CJ61" i="13"/>
  <c r="CM61" i="13" s="1"/>
  <c r="CC61" i="13"/>
  <c r="CF61" i="13" s="1"/>
  <c r="BV61" i="13"/>
  <c r="BY61" i="13" s="1"/>
  <c r="BO61" i="13"/>
  <c r="BR61" i="13" s="1"/>
  <c r="G61" i="13"/>
  <c r="EY60" i="13"/>
  <c r="EW60" i="13"/>
  <c r="EV60" i="13"/>
  <c r="CQ60" i="13"/>
  <c r="CT60" i="13" s="1"/>
  <c r="CJ60" i="13"/>
  <c r="CM60" i="13" s="1"/>
  <c r="CC60" i="13"/>
  <c r="CF60" i="13" s="1"/>
  <c r="BV60" i="13"/>
  <c r="BY60" i="13" s="1"/>
  <c r="BO60" i="13"/>
  <c r="BR60" i="13" s="1"/>
  <c r="G60" i="13"/>
  <c r="EY59" i="13"/>
  <c r="EW59" i="13"/>
  <c r="EV59" i="13"/>
  <c r="CQ59" i="13"/>
  <c r="CT59" i="13" s="1"/>
  <c r="CJ59" i="13"/>
  <c r="CM59" i="13" s="1"/>
  <c r="CC59" i="13"/>
  <c r="CF59" i="13" s="1"/>
  <c r="BV59" i="13"/>
  <c r="BY59" i="13" s="1"/>
  <c r="BO59" i="13"/>
  <c r="BR59" i="13" s="1"/>
  <c r="G59" i="13"/>
  <c r="EY58" i="13"/>
  <c r="EW58" i="13"/>
  <c r="EV58" i="13"/>
  <c r="CQ58" i="13"/>
  <c r="CT58" i="13" s="1"/>
  <c r="CJ58" i="13"/>
  <c r="CM58" i="13" s="1"/>
  <c r="CC58" i="13"/>
  <c r="CF58" i="13" s="1"/>
  <c r="BV58" i="13"/>
  <c r="BY58" i="13" s="1"/>
  <c r="BO58" i="13"/>
  <c r="BR58" i="13" s="1"/>
  <c r="G58" i="13"/>
  <c r="EY57" i="13"/>
  <c r="EW57" i="13"/>
  <c r="EV57" i="13"/>
  <c r="CQ57" i="13"/>
  <c r="CT57" i="13" s="1"/>
  <c r="CJ57" i="13"/>
  <c r="CM57" i="13" s="1"/>
  <c r="CC57" i="13"/>
  <c r="CF57" i="13" s="1"/>
  <c r="BV57" i="13"/>
  <c r="BY57" i="13" s="1"/>
  <c r="BO57" i="13"/>
  <c r="BR57" i="13" s="1"/>
  <c r="G57" i="13"/>
  <c r="EY56" i="13"/>
  <c r="EW56" i="13"/>
  <c r="EV56" i="13"/>
  <c r="CQ56" i="13"/>
  <c r="CT56" i="13" s="1"/>
  <c r="CJ56" i="13"/>
  <c r="CM56" i="13" s="1"/>
  <c r="CC56" i="13"/>
  <c r="CF56" i="13" s="1"/>
  <c r="BV56" i="13"/>
  <c r="BY56" i="13" s="1"/>
  <c r="BO56" i="13"/>
  <c r="BR56" i="13" s="1"/>
  <c r="G56" i="13"/>
  <c r="EY55" i="13"/>
  <c r="EW55" i="13"/>
  <c r="EV55" i="13"/>
  <c r="ET55" i="13"/>
  <c r="CQ55" i="13"/>
  <c r="CT55" i="13" s="1"/>
  <c r="CJ55" i="13"/>
  <c r="CM55" i="13" s="1"/>
  <c r="CC55" i="13"/>
  <c r="CF55" i="13" s="1"/>
  <c r="BV55" i="13"/>
  <c r="BY55" i="13" s="1"/>
  <c r="BO55" i="13"/>
  <c r="BR55" i="13" s="1"/>
  <c r="G55" i="13"/>
  <c r="EY54" i="13"/>
  <c r="EW54" i="13"/>
  <c r="EV54" i="13"/>
  <c r="ET54" i="13"/>
  <c r="CQ54" i="13"/>
  <c r="CT54" i="13" s="1"/>
  <c r="CJ54" i="13"/>
  <c r="CM54" i="13" s="1"/>
  <c r="CC54" i="13"/>
  <c r="CF54" i="13" s="1"/>
  <c r="BV54" i="13"/>
  <c r="BY54" i="13" s="1"/>
  <c r="BO54" i="13"/>
  <c r="BR54" i="13" s="1"/>
  <c r="EY53" i="13"/>
  <c r="EW53" i="13"/>
  <c r="EV53" i="13"/>
  <c r="CQ53" i="13"/>
  <c r="CT53" i="13" s="1"/>
  <c r="CJ53" i="13"/>
  <c r="CM53" i="13" s="1"/>
  <c r="CC53" i="13"/>
  <c r="CF53" i="13" s="1"/>
  <c r="BV53" i="13"/>
  <c r="BY53" i="13" s="1"/>
  <c r="BO53" i="13"/>
  <c r="BR53" i="13" s="1"/>
  <c r="G53" i="13"/>
  <c r="EY52" i="13"/>
  <c r="EW52" i="13"/>
  <c r="EV52" i="13"/>
  <c r="CQ52" i="13"/>
  <c r="CT52" i="13" s="1"/>
  <c r="CJ52" i="13"/>
  <c r="CM52" i="13" s="1"/>
  <c r="CC52" i="13"/>
  <c r="CF52" i="13" s="1"/>
  <c r="BV52" i="13"/>
  <c r="BY52" i="13" s="1"/>
  <c r="BO52" i="13"/>
  <c r="BR52" i="13" s="1"/>
  <c r="D52" i="13"/>
  <c r="EY51" i="13"/>
  <c r="EW51" i="13"/>
  <c r="EV51" i="13"/>
  <c r="CQ51" i="13"/>
  <c r="CT51" i="13" s="1"/>
  <c r="CJ51" i="13"/>
  <c r="CM51" i="13" s="1"/>
  <c r="CC51" i="13"/>
  <c r="CF51" i="13" s="1"/>
  <c r="BV51" i="13"/>
  <c r="BY51" i="13" s="1"/>
  <c r="BO51" i="13"/>
  <c r="BR51" i="13" s="1"/>
  <c r="D51" i="13"/>
  <c r="EY50" i="13"/>
  <c r="EW50" i="13"/>
  <c r="EV50" i="13"/>
  <c r="CQ50" i="13"/>
  <c r="CT50" i="13" s="1"/>
  <c r="CJ50" i="13"/>
  <c r="CM50" i="13" s="1"/>
  <c r="CC50" i="13"/>
  <c r="CF50" i="13" s="1"/>
  <c r="BV50" i="13"/>
  <c r="BY50" i="13" s="1"/>
  <c r="BO50" i="13"/>
  <c r="BR50" i="13" s="1"/>
  <c r="D50" i="13"/>
  <c r="EY49" i="13"/>
  <c r="EW49" i="13"/>
  <c r="EV49" i="13"/>
  <c r="CQ49" i="13"/>
  <c r="CT49" i="13" s="1"/>
  <c r="CJ49" i="13"/>
  <c r="CM49" i="13" s="1"/>
  <c r="CC49" i="13"/>
  <c r="CF49" i="13" s="1"/>
  <c r="BV49" i="13"/>
  <c r="BY49" i="13" s="1"/>
  <c r="BO49" i="13"/>
  <c r="BR49" i="13" s="1"/>
  <c r="D49" i="13"/>
  <c r="EY48" i="13"/>
  <c r="EV48" i="13"/>
  <c r="EW48" i="13"/>
  <c r="CQ48" i="13"/>
  <c r="CT48" i="13" s="1"/>
  <c r="CJ48" i="13"/>
  <c r="CM48" i="13" s="1"/>
  <c r="CC48" i="13"/>
  <c r="CF48" i="13" s="1"/>
  <c r="BV48" i="13"/>
  <c r="BY48" i="13" s="1"/>
  <c r="BO48" i="13"/>
  <c r="BR48" i="13" s="1"/>
  <c r="D48" i="13"/>
  <c r="EY47" i="13"/>
  <c r="EW47" i="13"/>
  <c r="EV47" i="13"/>
  <c r="CT47" i="13"/>
  <c r="CM47" i="13"/>
  <c r="CF47" i="13"/>
  <c r="BY47" i="13"/>
  <c r="BR47" i="13"/>
  <c r="D47" i="13"/>
  <c r="G47" i="13" s="1"/>
  <c r="FB45" i="13"/>
  <c r="FA45" i="13"/>
  <c r="FB44" i="13"/>
  <c r="ES44" i="13"/>
  <c r="EL44" i="13"/>
  <c r="EE44" i="13"/>
  <c r="DX44" i="13"/>
  <c r="DQ44" i="13"/>
  <c r="DJ44" i="13"/>
  <c r="DC44" i="13"/>
  <c r="CV44" i="13"/>
  <c r="CO44" i="13"/>
  <c r="CH44" i="13"/>
  <c r="CA44" i="13"/>
  <c r="BT44" i="13"/>
  <c r="BM44" i="13"/>
  <c r="BF44" i="13"/>
  <c r="AY44" i="13"/>
  <c r="AR44" i="13"/>
  <c r="AK44" i="13"/>
  <c r="AD44" i="13"/>
  <c r="W44" i="13"/>
  <c r="P44" i="13"/>
  <c r="I44" i="13"/>
  <c r="B44" i="13"/>
  <c r="ES43" i="13"/>
  <c r="EL43" i="13"/>
  <c r="EE43" i="13"/>
  <c r="DX43" i="13"/>
  <c r="DQ43" i="13"/>
  <c r="DJ43" i="13"/>
  <c r="DC43" i="13"/>
  <c r="CV43" i="13"/>
  <c r="CO43" i="13"/>
  <c r="CH43" i="13"/>
  <c r="CA43" i="13"/>
  <c r="BT43" i="13"/>
  <c r="BM43" i="13"/>
  <c r="BF43" i="13"/>
  <c r="AY43" i="13"/>
  <c r="AR43" i="13"/>
  <c r="AK43" i="13"/>
  <c r="AD43" i="13"/>
  <c r="W43" i="13"/>
  <c r="P43" i="13"/>
  <c r="I43" i="13"/>
  <c r="B43" i="13"/>
  <c r="ES42" i="13"/>
  <c r="EL42" i="13"/>
  <c r="EE42" i="13"/>
  <c r="DX42" i="13"/>
  <c r="DQ42" i="13"/>
  <c r="DJ42" i="13"/>
  <c r="DC42" i="13"/>
  <c r="CV42" i="13"/>
  <c r="CO42" i="13"/>
  <c r="CH42" i="13"/>
  <c r="CA42" i="13"/>
  <c r="BT42" i="13"/>
  <c r="BM42" i="13"/>
  <c r="BF42" i="13"/>
  <c r="AY42" i="13"/>
  <c r="AR42" i="13"/>
  <c r="AK42" i="13"/>
  <c r="AD42" i="13"/>
  <c r="W42" i="13"/>
  <c r="P42" i="13"/>
  <c r="I42" i="13"/>
  <c r="B42" i="13"/>
  <c r="EL41" i="13"/>
  <c r="EE41" i="13"/>
  <c r="DX41" i="13"/>
  <c r="DQ41" i="13"/>
  <c r="DJ41" i="13"/>
  <c r="DC41" i="13"/>
  <c r="CV41" i="13"/>
  <c r="CO41" i="13"/>
  <c r="CH41" i="13"/>
  <c r="CA41" i="13"/>
  <c r="BT41" i="13"/>
  <c r="BM41" i="13"/>
  <c r="BF41" i="13"/>
  <c r="AY41" i="13"/>
  <c r="AR41" i="13"/>
  <c r="AK41" i="13"/>
  <c r="AD41" i="13"/>
  <c r="W41" i="13"/>
  <c r="P41" i="13"/>
  <c r="I41" i="13"/>
  <c r="B41" i="13"/>
  <c r="EL40" i="13"/>
  <c r="EE40" i="13"/>
  <c r="DX40" i="13"/>
  <c r="DQ40" i="13"/>
  <c r="DJ40" i="13"/>
  <c r="DC40" i="13"/>
  <c r="CV40" i="13"/>
  <c r="CO40" i="13"/>
  <c r="CH40" i="13"/>
  <c r="CA40" i="13"/>
  <c r="BT40" i="13"/>
  <c r="BM40" i="13"/>
  <c r="BF40" i="13"/>
  <c r="AY40" i="13"/>
  <c r="AR40" i="13"/>
  <c r="AK40" i="13"/>
  <c r="AD40" i="13"/>
  <c r="W40" i="13"/>
  <c r="P40" i="13"/>
  <c r="I40" i="13"/>
  <c r="B40" i="13"/>
  <c r="ES39" i="13"/>
  <c r="B39" i="13"/>
  <c r="EY36" i="13"/>
  <c r="EW36" i="13"/>
  <c r="EV36" i="13"/>
  <c r="EU36" i="13"/>
  <c r="CM36" i="13"/>
  <c r="CF36" i="13"/>
  <c r="BY36" i="13"/>
  <c r="BR36" i="13"/>
  <c r="BK36" i="13"/>
  <c r="G36" i="13"/>
  <c r="EY35" i="13"/>
  <c r="EW35" i="13"/>
  <c r="EV35" i="13"/>
  <c r="EU35" i="13"/>
  <c r="EY34" i="13"/>
  <c r="EW34" i="13"/>
  <c r="EV34" i="13"/>
  <c r="EU34" i="13"/>
  <c r="EY33" i="13"/>
  <c r="EW33" i="13"/>
  <c r="EV33" i="13"/>
  <c r="EU33" i="13"/>
  <c r="EY32" i="13"/>
  <c r="EW32" i="13"/>
  <c r="EV32" i="13"/>
  <c r="EU32" i="13"/>
  <c r="FA31" i="13"/>
  <c r="ET31" i="13" s="1"/>
  <c r="EY31" i="13"/>
  <c r="EV31" i="13"/>
  <c r="EW31" i="13"/>
  <c r="EU31" i="13"/>
  <c r="FA30" i="13"/>
  <c r="ET30" i="13" s="1"/>
  <c r="EY30" i="13"/>
  <c r="EW30" i="13"/>
  <c r="EV30" i="13"/>
  <c r="EU30" i="13"/>
  <c r="FA29" i="13"/>
  <c r="ET29" i="13" s="1"/>
  <c r="EY29" i="13"/>
  <c r="EW29" i="13"/>
  <c r="EV29" i="13"/>
  <c r="EU29" i="13"/>
  <c r="FA28" i="13"/>
  <c r="ET28" i="13" s="1"/>
  <c r="EY28" i="13"/>
  <c r="EW28" i="13"/>
  <c r="EV28" i="13"/>
  <c r="EU28" i="13"/>
  <c r="EY27" i="13"/>
  <c r="EW27" i="13"/>
  <c r="EV27" i="13"/>
  <c r="EU27" i="13"/>
  <c r="ET27" i="13"/>
  <c r="CM27" i="13"/>
  <c r="CF27" i="13"/>
  <c r="BY27" i="13"/>
  <c r="BR27" i="13"/>
  <c r="BK27" i="13"/>
  <c r="G27" i="13"/>
  <c r="EY26" i="13"/>
  <c r="EW26" i="13"/>
  <c r="EV26" i="13"/>
  <c r="CM26" i="13"/>
  <c r="CF26" i="13"/>
  <c r="BY26" i="13"/>
  <c r="BR26" i="13"/>
  <c r="BK26" i="13"/>
  <c r="G26" i="13"/>
  <c r="EY25" i="13"/>
  <c r="EW25" i="13"/>
  <c r="EV25" i="13"/>
  <c r="CM25" i="13"/>
  <c r="CF25" i="13"/>
  <c r="BY25" i="13"/>
  <c r="BR25" i="13"/>
  <c r="BK25" i="13"/>
  <c r="G25" i="13"/>
  <c r="EY24" i="13"/>
  <c r="EW24" i="13"/>
  <c r="EV24" i="13"/>
  <c r="CM24" i="13"/>
  <c r="CF24" i="13"/>
  <c r="BY24" i="13"/>
  <c r="BR24" i="13"/>
  <c r="BK24" i="13"/>
  <c r="EY23" i="13"/>
  <c r="EW23" i="13"/>
  <c r="EV23" i="13"/>
  <c r="CM23" i="13"/>
  <c r="CF23" i="13"/>
  <c r="BY23" i="13"/>
  <c r="BR23" i="13"/>
  <c r="BK23" i="13"/>
  <c r="EY22" i="13"/>
  <c r="EW22" i="13"/>
  <c r="EV22" i="13"/>
  <c r="CM22" i="13"/>
  <c r="CF22" i="13"/>
  <c r="BY22" i="13"/>
  <c r="BR22" i="13"/>
  <c r="BK22" i="13"/>
  <c r="EY21" i="13"/>
  <c r="EW21" i="13"/>
  <c r="EV21" i="13"/>
  <c r="CJ21" i="13"/>
  <c r="CM21" i="13" s="1"/>
  <c r="CC21" i="13"/>
  <c r="CF21" i="13" s="1"/>
  <c r="BV21" i="13"/>
  <c r="BY21" i="13" s="1"/>
  <c r="BR21" i="13"/>
  <c r="BO21" i="13"/>
  <c r="BK21" i="13"/>
  <c r="EY20" i="13"/>
  <c r="EW20" i="13"/>
  <c r="EV20" i="13"/>
  <c r="ET20" i="13"/>
  <c r="CJ20" i="13"/>
  <c r="CM20" i="13" s="1"/>
  <c r="CC20" i="13"/>
  <c r="CF20" i="13" s="1"/>
  <c r="BV20" i="13"/>
  <c r="BY20" i="13" s="1"/>
  <c r="BO20" i="13"/>
  <c r="BR20" i="13" s="1"/>
  <c r="BK20" i="13"/>
  <c r="EY19" i="13"/>
  <c r="EW19" i="13"/>
  <c r="EV19" i="13"/>
  <c r="ET19" i="13"/>
  <c r="CM19" i="13"/>
  <c r="CJ19" i="13"/>
  <c r="CC19" i="13"/>
  <c r="CF19" i="13" s="1"/>
  <c r="BV19" i="13"/>
  <c r="BY19" i="13" s="1"/>
  <c r="BO19" i="13"/>
  <c r="BR19" i="13" s="1"/>
  <c r="BK19" i="13"/>
  <c r="D19" i="13"/>
  <c r="EY18" i="13"/>
  <c r="EW18" i="13"/>
  <c r="EV18" i="13"/>
  <c r="CJ18" i="13"/>
  <c r="CM18" i="13" s="1"/>
  <c r="CC18" i="13"/>
  <c r="CF18" i="13" s="1"/>
  <c r="BV18" i="13"/>
  <c r="BY18" i="13" s="1"/>
  <c r="BO18" i="13"/>
  <c r="BR18" i="13" s="1"/>
  <c r="BK18" i="13"/>
  <c r="D18" i="13"/>
  <c r="G18" i="13" s="1"/>
  <c r="EY17" i="13"/>
  <c r="EW17" i="13"/>
  <c r="EV17" i="13"/>
  <c r="CJ17" i="13"/>
  <c r="CM17" i="13" s="1"/>
  <c r="CC17" i="13"/>
  <c r="CF17" i="13" s="1"/>
  <c r="BV17" i="13"/>
  <c r="BY17" i="13" s="1"/>
  <c r="BO17" i="13"/>
  <c r="BR17" i="13" s="1"/>
  <c r="BK17" i="13"/>
  <c r="D17" i="13"/>
  <c r="G17" i="13" s="1"/>
  <c r="EY16" i="13"/>
  <c r="EW16" i="13"/>
  <c r="EV16" i="13"/>
  <c r="CJ16" i="13"/>
  <c r="CM16" i="13" s="1"/>
  <c r="CC16" i="13"/>
  <c r="CF16" i="13" s="1"/>
  <c r="BV16" i="13"/>
  <c r="BY16" i="13" s="1"/>
  <c r="BO16" i="13"/>
  <c r="BR16" i="13" s="1"/>
  <c r="BK16" i="13"/>
  <c r="D16" i="13"/>
  <c r="EY15" i="13"/>
  <c r="EW15" i="13"/>
  <c r="EV15" i="13"/>
  <c r="CJ15" i="13"/>
  <c r="CM15" i="13" s="1"/>
  <c r="CC15" i="13"/>
  <c r="CF15" i="13" s="1"/>
  <c r="BV15" i="13"/>
  <c r="BY15" i="13" s="1"/>
  <c r="BO15" i="13"/>
  <c r="BR15" i="13" s="1"/>
  <c r="BK15" i="13"/>
  <c r="D15" i="13"/>
  <c r="EY14" i="13"/>
  <c r="EW14" i="13"/>
  <c r="EV14" i="13"/>
  <c r="CJ14" i="13"/>
  <c r="CM14" i="13" s="1"/>
  <c r="CC14" i="13"/>
  <c r="CF14" i="13" s="1"/>
  <c r="BV14" i="13"/>
  <c r="BY14" i="13" s="1"/>
  <c r="BO14" i="13"/>
  <c r="BR14" i="13" s="1"/>
  <c r="BK14" i="13"/>
  <c r="D14" i="13"/>
  <c r="G14" i="13" s="1"/>
  <c r="EY13" i="13"/>
  <c r="EW13" i="13"/>
  <c r="EV13" i="13"/>
  <c r="CJ13" i="13"/>
  <c r="CM13" i="13" s="1"/>
  <c r="CC13" i="13"/>
  <c r="CF13" i="13" s="1"/>
  <c r="BV13" i="13"/>
  <c r="BY13" i="13" s="1"/>
  <c r="BR13" i="13"/>
  <c r="BO13" i="13"/>
  <c r="BK13" i="13"/>
  <c r="D13" i="13"/>
  <c r="EY12" i="13"/>
  <c r="EW12" i="13"/>
  <c r="EV12" i="13"/>
  <c r="ET12" i="13"/>
  <c r="CJ12" i="13"/>
  <c r="CM12" i="13" s="1"/>
  <c r="CC12" i="13"/>
  <c r="CF12" i="13" s="1"/>
  <c r="BV12" i="13"/>
  <c r="BY12" i="13" s="1"/>
  <c r="BO12" i="13"/>
  <c r="BR12" i="13" s="1"/>
  <c r="BK12" i="13"/>
  <c r="D12" i="13"/>
  <c r="EY11" i="13"/>
  <c r="EW11" i="13"/>
  <c r="EV11" i="13"/>
  <c r="ET11" i="13"/>
  <c r="CJ11" i="13"/>
  <c r="CM11" i="13" s="1"/>
  <c r="CC11" i="13"/>
  <c r="CF11" i="13" s="1"/>
  <c r="BV11" i="13"/>
  <c r="BY11" i="13" s="1"/>
  <c r="BO11" i="13"/>
  <c r="BR11" i="13" s="1"/>
  <c r="BK11" i="13"/>
  <c r="D11" i="13"/>
  <c r="EY10" i="13"/>
  <c r="EW10" i="13"/>
  <c r="EV10" i="13"/>
  <c r="CJ10" i="13"/>
  <c r="CM10" i="13" s="1"/>
  <c r="CC10" i="13"/>
  <c r="CF10" i="13" s="1"/>
  <c r="BV10" i="13"/>
  <c r="BY10" i="13" s="1"/>
  <c r="BO10" i="13"/>
  <c r="BR10" i="13" s="1"/>
  <c r="BK10" i="13"/>
  <c r="D10" i="13"/>
  <c r="EY9" i="13"/>
  <c r="EW9" i="13"/>
  <c r="EV9" i="13"/>
  <c r="ET9" i="13"/>
  <c r="CJ9" i="13"/>
  <c r="CM9" i="13" s="1"/>
  <c r="CC9" i="13"/>
  <c r="CF9" i="13" s="1"/>
  <c r="BV9" i="13"/>
  <c r="BY9" i="13" s="1"/>
  <c r="BO9" i="13"/>
  <c r="BR9" i="13" s="1"/>
  <c r="BK9" i="13"/>
  <c r="D9" i="13"/>
  <c r="ET55" i="12"/>
  <c r="ET48" i="12"/>
  <c r="ET11" i="12"/>
  <c r="FA11" i="12"/>
  <c r="FA12" i="12"/>
  <c r="ET12" i="12" s="1"/>
  <c r="FA13" i="12"/>
  <c r="ET13" i="12" s="1"/>
  <c r="FA14" i="12"/>
  <c r="ET14" i="12" s="1"/>
  <c r="FA15" i="12"/>
  <c r="ET15" i="12" s="1"/>
  <c r="FA16" i="12"/>
  <c r="ET16" i="12" s="1"/>
  <c r="FA17" i="12"/>
  <c r="ET17" i="12" s="1"/>
  <c r="FA18" i="12"/>
  <c r="ET18" i="12" s="1"/>
  <c r="FA19" i="12"/>
  <c r="ET19" i="12" s="1"/>
  <c r="FA20" i="12"/>
  <c r="ET20" i="12" s="1"/>
  <c r="FA21" i="12"/>
  <c r="ET21" i="12" s="1"/>
  <c r="FA22" i="12"/>
  <c r="ET22" i="12" s="1"/>
  <c r="FA23" i="12"/>
  <c r="ET23" i="12" s="1"/>
  <c r="FA24" i="12"/>
  <c r="ET24" i="12" s="1"/>
  <c r="FA25" i="12"/>
  <c r="ET25" i="12" s="1"/>
  <c r="FA26" i="12"/>
  <c r="ET26" i="12" s="1"/>
  <c r="FA27" i="12"/>
  <c r="ET27" i="12" s="1"/>
  <c r="FA28" i="12"/>
  <c r="ET28" i="12" s="1"/>
  <c r="FA29" i="12"/>
  <c r="ET29" i="12" s="1"/>
  <c r="FA30" i="12"/>
  <c r="ET30" i="12" s="1"/>
  <c r="FA31" i="12"/>
  <c r="ET31" i="12" s="1"/>
  <c r="FA10" i="12"/>
  <c r="ET10" i="12" s="1"/>
  <c r="FA9" i="12"/>
  <c r="ET9" i="12" s="1"/>
  <c r="EP31" i="12"/>
  <c r="EW31" i="12" s="1"/>
  <c r="EP25" i="12"/>
  <c r="EP18" i="12"/>
  <c r="EP13" i="12"/>
  <c r="EW13" i="12" s="1"/>
  <c r="EN31" i="12"/>
  <c r="EN25" i="12"/>
  <c r="EN18" i="12"/>
  <c r="EN13" i="12"/>
  <c r="FA49" i="12"/>
  <c r="ET49" i="12" s="1"/>
  <c r="FA50" i="12"/>
  <c r="ET50" i="12" s="1"/>
  <c r="FA51" i="12"/>
  <c r="ET51" i="12" s="1"/>
  <c r="FA52" i="12"/>
  <c r="ET52" i="12" s="1"/>
  <c r="FA53" i="12"/>
  <c r="ET53" i="12" s="1"/>
  <c r="FA54" i="12"/>
  <c r="ET54" i="12" s="1"/>
  <c r="FA55" i="12"/>
  <c r="FA56" i="12"/>
  <c r="ET56" i="12" s="1"/>
  <c r="FA57" i="12"/>
  <c r="ET57" i="12" s="1"/>
  <c r="FA58" i="12"/>
  <c r="ET58" i="12" s="1"/>
  <c r="FA59" i="12"/>
  <c r="ET59" i="12" s="1"/>
  <c r="FA60" i="12"/>
  <c r="ET60" i="12" s="1"/>
  <c r="FA61" i="12"/>
  <c r="ET61" i="12" s="1"/>
  <c r="FA62" i="12"/>
  <c r="ET62" i="12" s="1"/>
  <c r="FA48" i="12"/>
  <c r="FA47" i="12"/>
  <c r="ET47" i="12" s="1"/>
  <c r="EN54" i="12"/>
  <c r="EN48" i="12"/>
  <c r="EP54" i="12"/>
  <c r="EP48" i="12"/>
  <c r="EW48" i="12" s="1"/>
  <c r="EG60" i="12"/>
  <c r="EJ60" i="12" s="1"/>
  <c r="EG19" i="12"/>
  <c r="EJ19" i="12" s="1"/>
  <c r="EG18" i="12"/>
  <c r="EJ18" i="12" s="1"/>
  <c r="EG17" i="12"/>
  <c r="EJ17" i="12" s="1"/>
  <c r="EG13" i="12"/>
  <c r="EJ13" i="12" s="1"/>
  <c r="EG10" i="12"/>
  <c r="EJ10" i="12" s="1"/>
  <c r="DV67" i="12"/>
  <c r="DV66" i="12"/>
  <c r="DV65" i="12"/>
  <c r="DV64" i="12"/>
  <c r="DV63" i="12"/>
  <c r="DS62" i="12"/>
  <c r="DV62" i="12"/>
  <c r="DV61" i="12"/>
  <c r="DS60" i="12"/>
  <c r="DV60" i="12" s="1"/>
  <c r="DV59" i="12"/>
  <c r="DV58" i="12"/>
  <c r="DV57" i="12"/>
  <c r="DS56" i="12"/>
  <c r="DV56" i="12" s="1"/>
  <c r="DV55" i="12"/>
  <c r="DV54" i="12"/>
  <c r="DV53" i="12"/>
  <c r="DV52" i="12"/>
  <c r="DV51" i="12"/>
  <c r="DV50" i="12"/>
  <c r="DV49" i="12"/>
  <c r="DV48" i="12"/>
  <c r="DV47" i="12"/>
  <c r="DQ44" i="12"/>
  <c r="DQ43" i="12"/>
  <c r="DQ42" i="12"/>
  <c r="DQ41" i="12"/>
  <c r="DQ40" i="12"/>
  <c r="DV36" i="12"/>
  <c r="DS29" i="12"/>
  <c r="DV29" i="12" s="1"/>
  <c r="DS28" i="12"/>
  <c r="DV28" i="12" s="1"/>
  <c r="DV27" i="12"/>
  <c r="DV26" i="12"/>
  <c r="DV25" i="12"/>
  <c r="DS24" i="12"/>
  <c r="DV24" i="12" s="1"/>
  <c r="DV23" i="12"/>
  <c r="DV22" i="12"/>
  <c r="DS21" i="12"/>
  <c r="DV21" i="12" s="1"/>
  <c r="DV20" i="12"/>
  <c r="DS19" i="12"/>
  <c r="DV19" i="12" s="1"/>
  <c r="DS18" i="12"/>
  <c r="DV18" i="12"/>
  <c r="DV17" i="12"/>
  <c r="DV16" i="12"/>
  <c r="DV15" i="12"/>
  <c r="DV14" i="12"/>
  <c r="DS13" i="12"/>
  <c r="DV13" i="12" s="1"/>
  <c r="DV12" i="12"/>
  <c r="DS11" i="12"/>
  <c r="DV11" i="12" s="1"/>
  <c r="DV10" i="12"/>
  <c r="DV9" i="12"/>
  <c r="EC29" i="12"/>
  <c r="EC28" i="12"/>
  <c r="DZ24" i="12"/>
  <c r="EC24" i="12" s="1"/>
  <c r="DL61" i="12"/>
  <c r="DO61" i="12" s="1"/>
  <c r="DL60" i="12"/>
  <c r="DO60" i="12" s="1"/>
  <c r="DL59" i="12"/>
  <c r="DL57" i="12"/>
  <c r="DO57" i="12" s="1"/>
  <c r="DL30" i="12"/>
  <c r="DO30" i="12" s="1"/>
  <c r="DL24" i="12"/>
  <c r="DO24" i="12" s="1"/>
  <c r="DL21" i="12"/>
  <c r="DL19" i="12"/>
  <c r="DO19" i="12" s="1"/>
  <c r="DL18" i="12"/>
  <c r="DO18" i="12" s="1"/>
  <c r="DL17" i="12"/>
  <c r="DO17" i="12" s="1"/>
  <c r="DL13" i="12"/>
  <c r="DL11" i="12"/>
  <c r="DL9" i="12"/>
  <c r="DO9" i="12" s="1"/>
  <c r="DE19" i="12"/>
  <c r="DH19" i="12" s="1"/>
  <c r="DE24" i="12"/>
  <c r="DE13" i="12"/>
  <c r="DH13" i="12" s="1"/>
  <c r="CX24" i="12"/>
  <c r="CX21" i="12"/>
  <c r="DA21" i="12" s="1"/>
  <c r="CX19" i="12"/>
  <c r="CX17" i="12"/>
  <c r="DA17" i="12" s="1"/>
  <c r="CX11" i="12"/>
  <c r="DA11" i="12" s="1"/>
  <c r="CX13" i="12"/>
  <c r="DA13" i="12" s="1"/>
  <c r="CX58" i="12"/>
  <c r="CX57" i="12"/>
  <c r="CX47" i="12"/>
  <c r="BA49" i="12"/>
  <c r="BD49" i="12" s="1"/>
  <c r="BA30" i="12"/>
  <c r="BA28" i="12"/>
  <c r="BD28" i="12" s="1"/>
  <c r="BA18" i="12"/>
  <c r="BD18" i="12" s="1"/>
  <c r="BA29" i="12"/>
  <c r="BD29" i="12" s="1"/>
  <c r="BH21" i="12"/>
  <c r="BK21" i="12" s="1"/>
  <c r="BH19" i="12"/>
  <c r="BK19" i="12" s="1"/>
  <c r="BH13" i="12"/>
  <c r="BK13" i="12" s="1"/>
  <c r="AT29" i="12"/>
  <c r="EU29" i="12" s="1"/>
  <c r="AT28" i="12"/>
  <c r="AW28" i="12" s="1"/>
  <c r="AT9" i="12"/>
  <c r="AW9" i="12" s="1"/>
  <c r="AT10" i="12"/>
  <c r="AW10" i="12" s="1"/>
  <c r="AT11" i="12"/>
  <c r="AW11" i="12" s="1"/>
  <c r="AT13" i="12"/>
  <c r="AW13" i="12"/>
  <c r="AT14" i="12"/>
  <c r="AW14" i="12"/>
  <c r="AT17" i="12"/>
  <c r="AW17" i="12" s="1"/>
  <c r="AT19" i="12"/>
  <c r="AW19" i="12" s="1"/>
  <c r="AT27" i="12"/>
  <c r="EU27" i="12" s="1"/>
  <c r="EX27" i="12" s="1"/>
  <c r="FS27" i="12" s="1"/>
  <c r="AT57" i="12"/>
  <c r="AW57" i="12" s="1"/>
  <c r="AT52" i="12"/>
  <c r="AW52" i="12"/>
  <c r="AW36" i="12"/>
  <c r="AW26" i="12"/>
  <c r="AW25" i="12"/>
  <c r="AW24" i="12"/>
  <c r="AW23" i="12"/>
  <c r="AW22" i="12"/>
  <c r="AW21" i="12"/>
  <c r="AW20" i="12"/>
  <c r="AW18" i="12"/>
  <c r="AW16" i="12"/>
  <c r="AW15" i="12"/>
  <c r="AW12" i="12"/>
  <c r="BD36" i="12"/>
  <c r="BD27" i="12"/>
  <c r="BD26" i="12"/>
  <c r="BD25" i="12"/>
  <c r="BD24" i="12"/>
  <c r="BD23" i="12"/>
  <c r="BD22" i="12"/>
  <c r="BD21" i="12"/>
  <c r="BD20" i="12"/>
  <c r="BD19" i="12"/>
  <c r="BD17" i="12"/>
  <c r="BD16" i="12"/>
  <c r="BD15" i="12"/>
  <c r="BD14" i="12"/>
  <c r="BD13" i="12"/>
  <c r="BD12" i="12"/>
  <c r="BD11" i="12"/>
  <c r="BD10" i="12"/>
  <c r="BD9" i="12"/>
  <c r="BK36" i="12"/>
  <c r="BK27" i="12"/>
  <c r="BK26" i="12"/>
  <c r="BK25" i="12"/>
  <c r="BK24" i="12"/>
  <c r="BK23" i="12"/>
  <c r="BK22" i="12"/>
  <c r="BK20" i="12"/>
  <c r="BK18" i="12"/>
  <c r="BK17" i="12"/>
  <c r="BK16" i="12"/>
  <c r="BK15" i="12"/>
  <c r="BK14" i="12"/>
  <c r="BK12" i="12"/>
  <c r="BK11" i="12"/>
  <c r="BK10" i="12"/>
  <c r="BK9" i="12"/>
  <c r="BY36" i="12"/>
  <c r="BY27" i="12"/>
  <c r="BY26" i="12"/>
  <c r="BY25" i="12"/>
  <c r="BY24" i="12"/>
  <c r="BY23" i="12"/>
  <c r="BY22" i="12"/>
  <c r="BV21" i="12"/>
  <c r="BY21" i="12" s="1"/>
  <c r="BV20" i="12"/>
  <c r="BY20" i="12" s="1"/>
  <c r="BV19" i="12"/>
  <c r="BY19" i="12" s="1"/>
  <c r="BV18" i="12"/>
  <c r="BY18" i="12" s="1"/>
  <c r="BV17" i="12"/>
  <c r="BY17" i="12" s="1"/>
  <c r="BV16" i="12"/>
  <c r="BY16" i="12" s="1"/>
  <c r="BV15" i="12"/>
  <c r="BY15" i="12" s="1"/>
  <c r="BV14" i="12"/>
  <c r="BY14" i="12" s="1"/>
  <c r="BV13" i="12"/>
  <c r="BY13" i="12" s="1"/>
  <c r="BV12" i="12"/>
  <c r="BY12" i="12" s="1"/>
  <c r="BV11" i="12"/>
  <c r="BY11" i="12" s="1"/>
  <c r="BV10" i="12"/>
  <c r="BY10" i="12" s="1"/>
  <c r="BV9" i="12"/>
  <c r="BY9" i="12" s="1"/>
  <c r="AF49" i="12"/>
  <c r="AI49" i="12" s="1"/>
  <c r="AF19" i="12"/>
  <c r="AI19" i="12" s="1"/>
  <c r="AW67" i="12"/>
  <c r="AW66" i="12"/>
  <c r="AW65" i="12"/>
  <c r="AW64" i="12"/>
  <c r="AW63" i="12"/>
  <c r="AW62" i="12"/>
  <c r="AW61" i="12"/>
  <c r="AW60" i="12"/>
  <c r="AW59" i="12"/>
  <c r="AW58" i="12"/>
  <c r="AW56" i="12"/>
  <c r="AW55" i="12"/>
  <c r="AW54" i="12"/>
  <c r="AW53" i="12"/>
  <c r="AW51" i="12"/>
  <c r="AW50" i="12"/>
  <c r="AW49" i="12"/>
  <c r="AW48" i="12"/>
  <c r="AW47" i="12"/>
  <c r="AR44" i="12"/>
  <c r="AR43" i="12"/>
  <c r="AR42" i="12"/>
  <c r="AR41" i="12"/>
  <c r="AR40" i="12"/>
  <c r="BD67" i="12"/>
  <c r="BD66" i="12"/>
  <c r="BD65" i="12"/>
  <c r="BD64" i="12"/>
  <c r="BD63" i="12"/>
  <c r="BD62" i="12"/>
  <c r="BD61" i="12"/>
  <c r="BD60" i="12"/>
  <c r="BD59" i="12"/>
  <c r="BD58" i="12"/>
  <c r="BD57" i="12"/>
  <c r="BD56" i="12"/>
  <c r="BD55" i="12"/>
  <c r="BD54" i="12"/>
  <c r="BD53" i="12"/>
  <c r="BD52" i="12"/>
  <c r="BD51" i="12"/>
  <c r="BD50" i="12"/>
  <c r="BD48" i="12"/>
  <c r="BD47" i="12"/>
  <c r="AY44" i="12"/>
  <c r="AY43" i="12"/>
  <c r="AY42" i="12"/>
  <c r="AY41" i="12"/>
  <c r="AY40" i="12"/>
  <c r="Y26" i="12"/>
  <c r="EU26" i="12" s="1"/>
  <c r="Y25" i="12"/>
  <c r="Y24" i="12"/>
  <c r="AB24" i="12" s="1"/>
  <c r="Y23" i="12"/>
  <c r="Y22" i="12"/>
  <c r="Y21" i="12"/>
  <c r="Y19" i="12"/>
  <c r="AB19" i="12" s="1"/>
  <c r="Y18" i="12"/>
  <c r="AB18" i="12" s="1"/>
  <c r="Y14" i="12"/>
  <c r="AB14" i="12" s="1"/>
  <c r="Y56" i="12"/>
  <c r="AB56" i="12" s="1"/>
  <c r="Y55" i="12"/>
  <c r="AB55" i="12" s="1"/>
  <c r="Y54" i="12"/>
  <c r="AB54" i="12" s="1"/>
  <c r="Y48" i="12"/>
  <c r="R47" i="12"/>
  <c r="U47" i="12" s="1"/>
  <c r="R49" i="12"/>
  <c r="U49" i="12" s="1"/>
  <c r="R54" i="12"/>
  <c r="U54" i="12" s="1"/>
  <c r="R55" i="12"/>
  <c r="R13" i="12"/>
  <c r="U13" i="12" s="1"/>
  <c r="R15" i="12"/>
  <c r="U15" i="12" s="1"/>
  <c r="R18" i="12"/>
  <c r="U18" i="12" s="1"/>
  <c r="R19" i="12"/>
  <c r="R21" i="12"/>
  <c r="U21" i="12" s="1"/>
  <c r="K49" i="12"/>
  <c r="N49" i="12" s="1"/>
  <c r="K53" i="12"/>
  <c r="N53" i="12" s="1"/>
  <c r="K51" i="12"/>
  <c r="N51" i="12" s="1"/>
  <c r="K21" i="12"/>
  <c r="N21" i="12" s="1"/>
  <c r="K20" i="12"/>
  <c r="N20" i="12" s="1"/>
  <c r="K19" i="12"/>
  <c r="K16" i="12"/>
  <c r="N16" i="12" s="1"/>
  <c r="K13" i="12"/>
  <c r="D47" i="12"/>
  <c r="D48" i="12"/>
  <c r="G48" i="12" s="1"/>
  <c r="D49" i="12"/>
  <c r="D50" i="12"/>
  <c r="EU50" i="12" s="1"/>
  <c r="EX50" i="12" s="1"/>
  <c r="D51" i="12"/>
  <c r="G51" i="12" s="1"/>
  <c r="D52" i="12"/>
  <c r="D9" i="12"/>
  <c r="D10" i="12"/>
  <c r="D11" i="12"/>
  <c r="G11" i="12" s="1"/>
  <c r="D12" i="12"/>
  <c r="G12" i="12" s="1"/>
  <c r="D13" i="12"/>
  <c r="D14" i="12"/>
  <c r="G14" i="12" s="1"/>
  <c r="D15" i="12"/>
  <c r="D16" i="12"/>
  <c r="D17" i="12"/>
  <c r="G17" i="12" s="1"/>
  <c r="D19" i="12"/>
  <c r="D18" i="12"/>
  <c r="N36" i="12"/>
  <c r="N27" i="12"/>
  <c r="N26" i="12"/>
  <c r="N25" i="12"/>
  <c r="N24" i="12"/>
  <c r="N23" i="12"/>
  <c r="N22" i="12"/>
  <c r="N19" i="12"/>
  <c r="N18" i="12"/>
  <c r="N17" i="12"/>
  <c r="N15" i="12"/>
  <c r="N14" i="12"/>
  <c r="N12" i="12"/>
  <c r="N11" i="12"/>
  <c r="N10" i="12"/>
  <c r="N9" i="12"/>
  <c r="U36" i="12"/>
  <c r="U27" i="12"/>
  <c r="U26" i="12"/>
  <c r="U25" i="12"/>
  <c r="U24" i="12"/>
  <c r="U23" i="12"/>
  <c r="U22" i="12"/>
  <c r="U20" i="12"/>
  <c r="U19" i="12"/>
  <c r="U17" i="12"/>
  <c r="U16" i="12"/>
  <c r="U14" i="12"/>
  <c r="U12" i="12"/>
  <c r="U11" i="12"/>
  <c r="U10" i="12"/>
  <c r="U9" i="12"/>
  <c r="EQ67" i="12"/>
  <c r="EQ66" i="12"/>
  <c r="EQ65" i="12"/>
  <c r="EQ64" i="12"/>
  <c r="EQ63" i="12"/>
  <c r="EQ62" i="12"/>
  <c r="EQ61" i="12"/>
  <c r="EQ60" i="12"/>
  <c r="EQ59" i="12"/>
  <c r="EQ58" i="12"/>
  <c r="EQ57" i="12"/>
  <c r="EQ56" i="12"/>
  <c r="EQ55" i="12"/>
  <c r="EQ53" i="12"/>
  <c r="EQ52" i="12"/>
  <c r="EQ51" i="12"/>
  <c r="EQ50" i="12"/>
  <c r="EQ49" i="12"/>
  <c r="EQ47" i="12"/>
  <c r="EJ67" i="12"/>
  <c r="EJ66" i="12"/>
  <c r="EJ65" i="12"/>
  <c r="EJ64" i="12"/>
  <c r="EJ63" i="12"/>
  <c r="EJ62" i="12"/>
  <c r="EJ61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C67" i="12"/>
  <c r="EC66" i="12"/>
  <c r="EC65" i="12"/>
  <c r="EC64" i="12"/>
  <c r="EC63" i="12"/>
  <c r="EC62" i="12"/>
  <c r="EC61" i="12"/>
  <c r="EC60" i="12"/>
  <c r="EC59" i="12"/>
  <c r="EC58" i="12"/>
  <c r="EC57" i="12"/>
  <c r="EC56" i="12"/>
  <c r="EC55" i="12"/>
  <c r="EC54" i="12"/>
  <c r="EC53" i="12"/>
  <c r="EC52" i="12"/>
  <c r="EC51" i="12"/>
  <c r="EC50" i="12"/>
  <c r="EC49" i="12"/>
  <c r="EC48" i="12"/>
  <c r="EC47" i="12"/>
  <c r="DO67" i="12"/>
  <c r="DO66" i="12"/>
  <c r="DO65" i="12"/>
  <c r="DO64" i="12"/>
  <c r="DO63" i="12"/>
  <c r="DO62" i="12"/>
  <c r="DO59" i="12"/>
  <c r="DO58" i="12"/>
  <c r="DO56" i="12"/>
  <c r="DO55" i="12"/>
  <c r="DO54" i="12"/>
  <c r="DO53" i="12"/>
  <c r="DO52" i="12"/>
  <c r="DO51" i="12"/>
  <c r="DO50" i="12"/>
  <c r="DO49" i="12"/>
  <c r="DO48" i="12"/>
  <c r="DO47" i="12"/>
  <c r="DH67" i="12"/>
  <c r="DH66" i="12"/>
  <c r="DH65" i="12"/>
  <c r="DH64" i="12"/>
  <c r="DE63" i="12"/>
  <c r="DH63" i="12" s="1"/>
  <c r="DE62" i="12"/>
  <c r="DH62" i="12" s="1"/>
  <c r="DE61" i="12"/>
  <c r="DH61" i="12"/>
  <c r="DE60" i="12"/>
  <c r="DH60" i="12" s="1"/>
  <c r="DE59" i="12"/>
  <c r="DH59" i="12" s="1"/>
  <c r="DE58" i="12"/>
  <c r="DH58" i="12" s="1"/>
  <c r="DE57" i="12"/>
  <c r="DH57" i="12" s="1"/>
  <c r="DE56" i="12"/>
  <c r="DH56" i="12" s="1"/>
  <c r="DE55" i="12"/>
  <c r="DE54" i="12"/>
  <c r="DH54" i="12" s="1"/>
  <c r="DE53" i="12"/>
  <c r="DH53" i="12" s="1"/>
  <c r="DE52" i="12"/>
  <c r="DH52" i="12" s="1"/>
  <c r="DE51" i="12"/>
  <c r="DH51" i="12" s="1"/>
  <c r="DE50" i="12"/>
  <c r="DH50" i="12" s="1"/>
  <c r="DE49" i="12"/>
  <c r="DH49" i="12" s="1"/>
  <c r="DE48" i="12"/>
  <c r="DH48" i="12" s="1"/>
  <c r="DH47" i="12"/>
  <c r="CM67" i="12"/>
  <c r="CM66" i="12"/>
  <c r="CM65" i="12"/>
  <c r="CM64" i="12"/>
  <c r="CJ63" i="12"/>
  <c r="CM63" i="12" s="1"/>
  <c r="CJ62" i="12"/>
  <c r="CM62" i="12" s="1"/>
  <c r="CJ61" i="12"/>
  <c r="CM61" i="12" s="1"/>
  <c r="CJ60" i="12"/>
  <c r="CM60" i="12" s="1"/>
  <c r="CJ59" i="12"/>
  <c r="CM59" i="12" s="1"/>
  <c r="CJ58" i="12"/>
  <c r="CM58" i="12"/>
  <c r="CJ57" i="12"/>
  <c r="CM57" i="12" s="1"/>
  <c r="CJ56" i="12"/>
  <c r="CM56" i="12" s="1"/>
  <c r="CJ55" i="12"/>
  <c r="CM55" i="12" s="1"/>
  <c r="CJ54" i="12"/>
  <c r="CJ53" i="12"/>
  <c r="CM53" i="12" s="1"/>
  <c r="CJ52" i="12"/>
  <c r="CM52" i="12" s="1"/>
  <c r="CJ51" i="12"/>
  <c r="CM51" i="12" s="1"/>
  <c r="CJ50" i="12"/>
  <c r="CM50" i="12" s="1"/>
  <c r="CJ49" i="12"/>
  <c r="CM49" i="12" s="1"/>
  <c r="CJ48" i="12"/>
  <c r="CM48" i="12" s="1"/>
  <c r="CM47" i="12"/>
  <c r="CF67" i="12"/>
  <c r="CF66" i="12"/>
  <c r="CF65" i="12"/>
  <c r="CF64" i="12"/>
  <c r="CC63" i="12"/>
  <c r="CF63" i="12" s="1"/>
  <c r="CC62" i="12"/>
  <c r="CF62" i="12" s="1"/>
  <c r="CC61" i="12"/>
  <c r="CF61" i="12" s="1"/>
  <c r="CC60" i="12"/>
  <c r="CF60" i="12" s="1"/>
  <c r="CC59" i="12"/>
  <c r="CF59" i="12" s="1"/>
  <c r="CC58" i="12"/>
  <c r="CF58" i="12" s="1"/>
  <c r="CC57" i="12"/>
  <c r="CF57" i="12" s="1"/>
  <c r="CC56" i="12"/>
  <c r="CF56" i="12" s="1"/>
  <c r="CC55" i="12"/>
  <c r="CF55" i="12" s="1"/>
  <c r="CC54" i="12"/>
  <c r="CF54" i="12"/>
  <c r="CC53" i="12"/>
  <c r="CF53" i="12" s="1"/>
  <c r="CC52" i="12"/>
  <c r="CF52" i="12" s="1"/>
  <c r="CC51" i="12"/>
  <c r="CF51" i="12" s="1"/>
  <c r="CC50" i="12"/>
  <c r="CF50" i="12"/>
  <c r="CC49" i="12"/>
  <c r="CF49" i="12" s="1"/>
  <c r="CC48" i="12"/>
  <c r="CF48" i="12" s="1"/>
  <c r="CF47" i="12"/>
  <c r="BY67" i="12"/>
  <c r="BY66" i="12"/>
  <c r="BY65" i="12"/>
  <c r="BY64" i="12"/>
  <c r="BV63" i="12"/>
  <c r="BY63" i="12" s="1"/>
  <c r="BV62" i="12"/>
  <c r="BV61" i="12"/>
  <c r="BY61" i="12" s="1"/>
  <c r="BV60" i="12"/>
  <c r="BY60" i="12" s="1"/>
  <c r="BV59" i="12"/>
  <c r="BY59" i="12" s="1"/>
  <c r="BV58" i="12"/>
  <c r="BV57" i="12"/>
  <c r="BY57" i="12" s="1"/>
  <c r="BV56" i="12"/>
  <c r="BY56" i="12" s="1"/>
  <c r="BV55" i="12"/>
  <c r="BY55" i="12" s="1"/>
  <c r="BV54" i="12"/>
  <c r="BY54" i="12" s="1"/>
  <c r="BV53" i="12"/>
  <c r="BY53" i="12" s="1"/>
  <c r="BV52" i="12"/>
  <c r="BY52" i="12" s="1"/>
  <c r="BV51" i="12"/>
  <c r="BV50" i="12"/>
  <c r="BY50" i="12" s="1"/>
  <c r="BV49" i="12"/>
  <c r="BY49" i="12" s="1"/>
  <c r="BV48" i="12"/>
  <c r="BY48" i="12" s="1"/>
  <c r="BY47" i="12"/>
  <c r="BR67" i="12"/>
  <c r="BR66" i="12"/>
  <c r="BR65" i="12"/>
  <c r="BR64" i="12"/>
  <c r="BO63" i="12"/>
  <c r="BR63" i="12" s="1"/>
  <c r="BO62" i="12"/>
  <c r="BR62" i="12"/>
  <c r="BO61" i="12"/>
  <c r="BR61" i="12" s="1"/>
  <c r="BO60" i="12"/>
  <c r="BR60" i="12" s="1"/>
  <c r="BO59" i="12"/>
  <c r="BR59" i="12" s="1"/>
  <c r="BO58" i="12"/>
  <c r="BR58" i="12" s="1"/>
  <c r="BO57" i="12"/>
  <c r="BR57" i="12" s="1"/>
  <c r="BO56" i="12"/>
  <c r="BR56" i="12" s="1"/>
  <c r="BO55" i="12"/>
  <c r="BR55" i="12" s="1"/>
  <c r="BO54" i="12"/>
  <c r="BR54" i="12" s="1"/>
  <c r="BO53" i="12"/>
  <c r="BR53" i="12" s="1"/>
  <c r="BO52" i="12"/>
  <c r="BR52" i="12" s="1"/>
  <c r="BO51" i="12"/>
  <c r="BR51" i="12" s="1"/>
  <c r="BO50" i="12"/>
  <c r="BR50" i="12"/>
  <c r="BO49" i="12"/>
  <c r="BR49" i="12" s="1"/>
  <c r="BO48" i="12"/>
  <c r="BR48" i="12" s="1"/>
  <c r="BR47" i="12"/>
  <c r="BK67" i="12"/>
  <c r="BK66" i="12"/>
  <c r="BK65" i="12"/>
  <c r="BK64" i="12"/>
  <c r="BH63" i="12"/>
  <c r="BK63" i="12" s="1"/>
  <c r="BH62" i="12"/>
  <c r="BK62" i="12" s="1"/>
  <c r="BH61" i="12"/>
  <c r="BK61" i="12" s="1"/>
  <c r="BH60" i="12"/>
  <c r="BK60" i="12" s="1"/>
  <c r="BH59" i="12"/>
  <c r="BK59" i="12" s="1"/>
  <c r="BH58" i="12"/>
  <c r="BK58" i="12" s="1"/>
  <c r="BH57" i="12"/>
  <c r="BK57" i="12" s="1"/>
  <c r="BH56" i="12"/>
  <c r="BK56" i="12" s="1"/>
  <c r="BH55" i="12"/>
  <c r="BK55" i="12" s="1"/>
  <c r="BH54" i="12"/>
  <c r="BK54" i="12" s="1"/>
  <c r="BH53" i="12"/>
  <c r="BK53" i="12" s="1"/>
  <c r="BH52" i="12"/>
  <c r="BK52" i="12" s="1"/>
  <c r="BH51" i="12"/>
  <c r="BK51" i="12" s="1"/>
  <c r="BH50" i="12"/>
  <c r="BK50" i="12" s="1"/>
  <c r="BH49" i="12"/>
  <c r="BK49" i="12" s="1"/>
  <c r="BH48" i="12"/>
  <c r="BK48" i="12" s="1"/>
  <c r="BK47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8" i="12"/>
  <c r="AI47" i="12"/>
  <c r="AB67" i="12"/>
  <c r="AB66" i="12"/>
  <c r="AB65" i="12"/>
  <c r="AB64" i="12"/>
  <c r="AB63" i="12"/>
  <c r="AB62" i="12"/>
  <c r="AB61" i="12"/>
  <c r="AB60" i="12"/>
  <c r="AB59" i="12"/>
  <c r="AB58" i="12"/>
  <c r="AB57" i="12"/>
  <c r="AB53" i="12"/>
  <c r="AB52" i="12"/>
  <c r="AB51" i="12"/>
  <c r="AB50" i="12"/>
  <c r="AB49" i="12"/>
  <c r="AB48" i="12"/>
  <c r="AB47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3" i="12"/>
  <c r="U52" i="12"/>
  <c r="U51" i="12"/>
  <c r="U50" i="12"/>
  <c r="U48" i="12"/>
  <c r="EQ36" i="12"/>
  <c r="EQ27" i="12"/>
  <c r="EQ26" i="12"/>
  <c r="EQ24" i="12"/>
  <c r="EQ23" i="12"/>
  <c r="EQ22" i="12"/>
  <c r="EQ21" i="12"/>
  <c r="EQ20" i="12"/>
  <c r="EQ19" i="12"/>
  <c r="EQ17" i="12"/>
  <c r="EQ16" i="12"/>
  <c r="EQ15" i="12"/>
  <c r="EQ14" i="12"/>
  <c r="EQ12" i="12"/>
  <c r="EQ11" i="12"/>
  <c r="EQ10" i="12"/>
  <c r="EQ9" i="12"/>
  <c r="EJ36" i="12"/>
  <c r="EJ27" i="12"/>
  <c r="EJ26" i="12"/>
  <c r="EJ25" i="12"/>
  <c r="EJ24" i="12"/>
  <c r="EJ23" i="12"/>
  <c r="EJ22" i="12"/>
  <c r="EJ21" i="12"/>
  <c r="EJ20" i="12"/>
  <c r="EJ16" i="12"/>
  <c r="EJ15" i="12"/>
  <c r="EJ14" i="12"/>
  <c r="EJ12" i="12"/>
  <c r="EJ11" i="12"/>
  <c r="EJ9" i="12"/>
  <c r="EC36" i="12"/>
  <c r="EC27" i="12"/>
  <c r="EC26" i="12"/>
  <c r="EC25" i="12"/>
  <c r="EC23" i="12"/>
  <c r="EC22" i="12"/>
  <c r="EC21" i="12"/>
  <c r="EC20" i="12"/>
  <c r="EC19" i="12"/>
  <c r="EC18" i="12"/>
  <c r="EC17" i="12"/>
  <c r="EC16" i="12"/>
  <c r="EC15" i="12"/>
  <c r="EC14" i="12"/>
  <c r="EC13" i="12"/>
  <c r="EC12" i="12"/>
  <c r="EC11" i="12"/>
  <c r="EC10" i="12"/>
  <c r="EC9" i="12"/>
  <c r="DO36" i="12"/>
  <c r="DO27" i="12"/>
  <c r="DO26" i="12"/>
  <c r="DO25" i="12"/>
  <c r="DO23" i="12"/>
  <c r="DO22" i="12"/>
  <c r="DO21" i="12"/>
  <c r="DO20" i="12"/>
  <c r="DO16" i="12"/>
  <c r="DO15" i="12"/>
  <c r="DO14" i="12"/>
  <c r="DO12" i="12"/>
  <c r="DO11" i="12"/>
  <c r="DO10" i="12"/>
  <c r="DH36" i="12"/>
  <c r="DH27" i="12"/>
  <c r="DH26" i="12"/>
  <c r="DH25" i="12"/>
  <c r="DH24" i="12"/>
  <c r="DH23" i="12"/>
  <c r="DH22" i="12"/>
  <c r="DH21" i="12"/>
  <c r="DH20" i="12"/>
  <c r="DH18" i="12"/>
  <c r="DH17" i="12"/>
  <c r="DH16" i="12"/>
  <c r="DH15" i="12"/>
  <c r="DH14" i="12"/>
  <c r="DH12" i="12"/>
  <c r="DH11" i="12"/>
  <c r="DH10" i="12"/>
  <c r="DH9" i="12"/>
  <c r="CM36" i="12"/>
  <c r="CM27" i="12"/>
  <c r="CM26" i="12"/>
  <c r="CM25" i="12"/>
  <c r="CM24" i="12"/>
  <c r="CM23" i="12"/>
  <c r="CM22" i="12"/>
  <c r="CJ21" i="12"/>
  <c r="CM21" i="12" s="1"/>
  <c r="CJ20" i="12"/>
  <c r="CM20" i="12" s="1"/>
  <c r="CJ19" i="12"/>
  <c r="CM19" i="12" s="1"/>
  <c r="CJ18" i="12"/>
  <c r="CM18" i="12" s="1"/>
  <c r="CJ17" i="12"/>
  <c r="CM17" i="12" s="1"/>
  <c r="CM16" i="12"/>
  <c r="CJ16" i="12"/>
  <c r="CJ15" i="12"/>
  <c r="CM15" i="12" s="1"/>
  <c r="CJ14" i="12"/>
  <c r="CM14" i="12" s="1"/>
  <c r="CJ13" i="12"/>
  <c r="CM13" i="12" s="1"/>
  <c r="CJ12" i="12"/>
  <c r="CM12" i="12" s="1"/>
  <c r="CJ11" i="12"/>
  <c r="CM11" i="12" s="1"/>
  <c r="CJ10" i="12"/>
  <c r="CM10" i="12" s="1"/>
  <c r="CJ9" i="12"/>
  <c r="CM9" i="12" s="1"/>
  <c r="CF36" i="12"/>
  <c r="CF27" i="12"/>
  <c r="CF26" i="12"/>
  <c r="CF25" i="12"/>
  <c r="CF24" i="12"/>
  <c r="CF23" i="12"/>
  <c r="CF22" i="12"/>
  <c r="CC21" i="12"/>
  <c r="CF21" i="12" s="1"/>
  <c r="CC20" i="12"/>
  <c r="CF20" i="12" s="1"/>
  <c r="CC19" i="12"/>
  <c r="CF19" i="12" s="1"/>
  <c r="CC18" i="12"/>
  <c r="CC17" i="12"/>
  <c r="CF17" i="12" s="1"/>
  <c r="CC16" i="12"/>
  <c r="CF16" i="12" s="1"/>
  <c r="CC15" i="12"/>
  <c r="CF15" i="12" s="1"/>
  <c r="CC14" i="12"/>
  <c r="CF14" i="12"/>
  <c r="CC13" i="12"/>
  <c r="CF13" i="12" s="1"/>
  <c r="CC12" i="12"/>
  <c r="CF12" i="12" s="1"/>
  <c r="CC11" i="12"/>
  <c r="CF11" i="12" s="1"/>
  <c r="CC10" i="12"/>
  <c r="CF10" i="12"/>
  <c r="CC9" i="12"/>
  <c r="CF9" i="12" s="1"/>
  <c r="BR36" i="12"/>
  <c r="BR27" i="12"/>
  <c r="BR26" i="12"/>
  <c r="BR25" i="12"/>
  <c r="BR24" i="12"/>
  <c r="BR23" i="12"/>
  <c r="BR22" i="12"/>
  <c r="BO21" i="12"/>
  <c r="BO20" i="12"/>
  <c r="BR20" i="12" s="1"/>
  <c r="BO19" i="12"/>
  <c r="BO18" i="12"/>
  <c r="BR18" i="12" s="1"/>
  <c r="BO17" i="12"/>
  <c r="BR17" i="12" s="1"/>
  <c r="BO16" i="12"/>
  <c r="BR16" i="12" s="1"/>
  <c r="BO15" i="12"/>
  <c r="BR15" i="12" s="1"/>
  <c r="BO14" i="12"/>
  <c r="BO13" i="12"/>
  <c r="BR13" i="12" s="1"/>
  <c r="BO12" i="12"/>
  <c r="BR12" i="12" s="1"/>
  <c r="BO11" i="12"/>
  <c r="BR11" i="12" s="1"/>
  <c r="BO10" i="12"/>
  <c r="BO9" i="12"/>
  <c r="AI36" i="12"/>
  <c r="AI27" i="12"/>
  <c r="AI26" i="12"/>
  <c r="AI25" i="12"/>
  <c r="AI24" i="12"/>
  <c r="AI23" i="12"/>
  <c r="AI22" i="12"/>
  <c r="AI21" i="12"/>
  <c r="AI20" i="12"/>
  <c r="AI18" i="12"/>
  <c r="AI17" i="12"/>
  <c r="AI16" i="12"/>
  <c r="AI15" i="12"/>
  <c r="AI14" i="12"/>
  <c r="AI13" i="12"/>
  <c r="AI12" i="12"/>
  <c r="AI11" i="12"/>
  <c r="AI10" i="12"/>
  <c r="AI9" i="12"/>
  <c r="AB36" i="12"/>
  <c r="AB27" i="12"/>
  <c r="AB26" i="12"/>
  <c r="AB22" i="12"/>
  <c r="AB21" i="12"/>
  <c r="AB20" i="12"/>
  <c r="AB17" i="12"/>
  <c r="AB16" i="12"/>
  <c r="AB15" i="12"/>
  <c r="AB13" i="12"/>
  <c r="AB12" i="12"/>
  <c r="AB11" i="12"/>
  <c r="AB10" i="12"/>
  <c r="AB9" i="12"/>
  <c r="EW67" i="12"/>
  <c r="EX67" i="12" s="1"/>
  <c r="EV67" i="12"/>
  <c r="EU67" i="12"/>
  <c r="DA67" i="12"/>
  <c r="CT67" i="12"/>
  <c r="AP67" i="12"/>
  <c r="N67" i="12"/>
  <c r="G67" i="12"/>
  <c r="EY66" i="12"/>
  <c r="EW66" i="12"/>
  <c r="EV66" i="12"/>
  <c r="EU66" i="12"/>
  <c r="DA66" i="12"/>
  <c r="CT66" i="12"/>
  <c r="AP66" i="12"/>
  <c r="N66" i="12"/>
  <c r="G66" i="12"/>
  <c r="EY65" i="12"/>
  <c r="EW65" i="12"/>
  <c r="EV65" i="12"/>
  <c r="EU65" i="12"/>
  <c r="DA65" i="12"/>
  <c r="CT65" i="12"/>
  <c r="AP65" i="12"/>
  <c r="N65" i="12"/>
  <c r="G65" i="12"/>
  <c r="EY64" i="12"/>
  <c r="EW64" i="12"/>
  <c r="EV64" i="12"/>
  <c r="EU64" i="12"/>
  <c r="EX64" i="12" s="1"/>
  <c r="FS64" i="12" s="1"/>
  <c r="DA64" i="12"/>
  <c r="CT64" i="12"/>
  <c r="AP64" i="12"/>
  <c r="N64" i="12"/>
  <c r="G64" i="12"/>
  <c r="EY63" i="12"/>
  <c r="EV63" i="12"/>
  <c r="DA63" i="12"/>
  <c r="CQ63" i="12"/>
  <c r="CT63" i="12" s="1"/>
  <c r="AM63" i="12"/>
  <c r="N63" i="12"/>
  <c r="G63" i="12"/>
  <c r="EY62" i="12"/>
  <c r="EV62" i="12"/>
  <c r="DA62" i="12"/>
  <c r="CQ62" i="12"/>
  <c r="CT62" i="12" s="1"/>
  <c r="AM62" i="12"/>
  <c r="AP62" i="12"/>
  <c r="N62" i="12"/>
  <c r="G62" i="12"/>
  <c r="EY61" i="12"/>
  <c r="EV61" i="12"/>
  <c r="DA61" i="12"/>
  <c r="CQ61" i="12"/>
  <c r="CT61" i="12" s="1"/>
  <c r="AM61" i="12"/>
  <c r="N61" i="12"/>
  <c r="G61" i="12"/>
  <c r="EY60" i="12"/>
  <c r="EV60" i="12"/>
  <c r="DA60" i="12"/>
  <c r="CQ60" i="12"/>
  <c r="CT60" i="12" s="1"/>
  <c r="AM60" i="12"/>
  <c r="N60" i="12"/>
  <c r="G60" i="12"/>
  <c r="EY59" i="12"/>
  <c r="EV59" i="12"/>
  <c r="DA59" i="12"/>
  <c r="CQ59" i="12"/>
  <c r="CT59" i="12" s="1"/>
  <c r="AM59" i="12"/>
  <c r="G59" i="12"/>
  <c r="EY58" i="12"/>
  <c r="EV58" i="12"/>
  <c r="DA58" i="12"/>
  <c r="CQ58" i="12"/>
  <c r="CT58" i="12" s="1"/>
  <c r="AM58" i="12"/>
  <c r="AP58" i="12" s="1"/>
  <c r="G58" i="12"/>
  <c r="EY57" i="12"/>
  <c r="EV57" i="12"/>
  <c r="DA57" i="12"/>
  <c r="CQ57" i="12"/>
  <c r="CT57" i="12" s="1"/>
  <c r="AM57" i="12"/>
  <c r="AP57" i="12"/>
  <c r="G57" i="12"/>
  <c r="EY56" i="12"/>
  <c r="EV56" i="12"/>
  <c r="DA56" i="12"/>
  <c r="CQ56" i="12"/>
  <c r="CT56" i="12" s="1"/>
  <c r="AM56" i="12"/>
  <c r="AP56" i="12" s="1"/>
  <c r="G56" i="12"/>
  <c r="EY55" i="12"/>
  <c r="EV55" i="12"/>
  <c r="DA55" i="12"/>
  <c r="CQ55" i="12"/>
  <c r="CT55" i="12" s="1"/>
  <c r="AM55" i="12"/>
  <c r="AP55" i="12"/>
  <c r="N55" i="12"/>
  <c r="EY54" i="12"/>
  <c r="EV54" i="12"/>
  <c r="DA54" i="12"/>
  <c r="CQ54" i="12"/>
  <c r="CT54" i="12" s="1"/>
  <c r="AM54" i="12"/>
  <c r="AP54" i="12" s="1"/>
  <c r="N54" i="12"/>
  <c r="G54" i="12"/>
  <c r="EY53" i="12"/>
  <c r="EV53" i="12"/>
  <c r="DA53" i="12"/>
  <c r="CQ53" i="12"/>
  <c r="CT53" i="12" s="1"/>
  <c r="AM53" i="12"/>
  <c r="AP53" i="12" s="1"/>
  <c r="EY52" i="12"/>
  <c r="EV52" i="12"/>
  <c r="DA52" i="12"/>
  <c r="CQ52" i="12"/>
  <c r="CT52" i="12" s="1"/>
  <c r="AM52" i="12"/>
  <c r="AP52" i="12" s="1"/>
  <c r="N52" i="12"/>
  <c r="G52" i="12"/>
  <c r="EY51" i="12"/>
  <c r="EV51" i="12"/>
  <c r="DA51" i="12"/>
  <c r="CQ51" i="12"/>
  <c r="CT51" i="12" s="1"/>
  <c r="AM51" i="12"/>
  <c r="AP51" i="12" s="1"/>
  <c r="EY50" i="12"/>
  <c r="EV50" i="12"/>
  <c r="DA50" i="12"/>
  <c r="CQ50" i="12"/>
  <c r="CT50" i="12" s="1"/>
  <c r="AP50" i="12"/>
  <c r="AM50" i="12"/>
  <c r="N50" i="12"/>
  <c r="EY49" i="12"/>
  <c r="EV49" i="12"/>
  <c r="DA49" i="12"/>
  <c r="CQ49" i="12"/>
  <c r="CT49" i="12"/>
  <c r="AM49" i="12"/>
  <c r="AP49" i="12" s="1"/>
  <c r="G49" i="12"/>
  <c r="EY48" i="12"/>
  <c r="EV48" i="12"/>
  <c r="DA48" i="12"/>
  <c r="CT48" i="12"/>
  <c r="CQ48" i="12"/>
  <c r="AM48" i="12"/>
  <c r="AP48" i="12" s="1"/>
  <c r="N48" i="12"/>
  <c r="EY47" i="12"/>
  <c r="EW47" i="12"/>
  <c r="EV47" i="12"/>
  <c r="DA47" i="12"/>
  <c r="CT47" i="12"/>
  <c r="AP47" i="12"/>
  <c r="N47" i="12"/>
  <c r="FB45" i="12"/>
  <c r="FA45" i="12"/>
  <c r="FB44" i="12"/>
  <c r="ES44" i="12"/>
  <c r="EL44" i="12"/>
  <c r="EE44" i="12"/>
  <c r="DX44" i="12"/>
  <c r="DJ44" i="12"/>
  <c r="DC44" i="12"/>
  <c r="CV44" i="12"/>
  <c r="CO44" i="12"/>
  <c r="CH44" i="12"/>
  <c r="CA44" i="12"/>
  <c r="BT44" i="12"/>
  <c r="BM44" i="12"/>
  <c r="BF44" i="12"/>
  <c r="AK44" i="12"/>
  <c r="AD44" i="12"/>
  <c r="W44" i="12"/>
  <c r="P44" i="12"/>
  <c r="I44" i="12"/>
  <c r="B44" i="12"/>
  <c r="ES43" i="12"/>
  <c r="EL43" i="12"/>
  <c r="EE43" i="12"/>
  <c r="DX43" i="12"/>
  <c r="DJ43" i="12"/>
  <c r="DC43" i="12"/>
  <c r="CV43" i="12"/>
  <c r="CO43" i="12"/>
  <c r="CH43" i="12"/>
  <c r="CA43" i="12"/>
  <c r="BT43" i="12"/>
  <c r="BM43" i="12"/>
  <c r="BF43" i="12"/>
  <c r="AK43" i="12"/>
  <c r="AD43" i="12"/>
  <c r="W43" i="12"/>
  <c r="P43" i="12"/>
  <c r="I43" i="12"/>
  <c r="B43" i="12"/>
  <c r="ES42" i="12"/>
  <c r="EL42" i="12"/>
  <c r="EE42" i="12"/>
  <c r="DX42" i="12"/>
  <c r="DJ42" i="12"/>
  <c r="DC42" i="12"/>
  <c r="CV42" i="12"/>
  <c r="CO42" i="12"/>
  <c r="CH42" i="12"/>
  <c r="CA42" i="12"/>
  <c r="BT42" i="12"/>
  <c r="BM42" i="12"/>
  <c r="BF42" i="12"/>
  <c r="AK42" i="12"/>
  <c r="AD42" i="12"/>
  <c r="W42" i="12"/>
  <c r="P42" i="12"/>
  <c r="I42" i="12"/>
  <c r="B42" i="12"/>
  <c r="EL41" i="12"/>
  <c r="EE41" i="12"/>
  <c r="DX41" i="12"/>
  <c r="DJ41" i="12"/>
  <c r="DC41" i="12"/>
  <c r="CV41" i="12"/>
  <c r="CO41" i="12"/>
  <c r="CH41" i="12"/>
  <c r="CA41" i="12"/>
  <c r="BT41" i="12"/>
  <c r="BM41" i="12"/>
  <c r="BF41" i="12"/>
  <c r="AK41" i="12"/>
  <c r="AD41" i="12"/>
  <c r="W41" i="12"/>
  <c r="P41" i="12"/>
  <c r="I41" i="12"/>
  <c r="B41" i="12"/>
  <c r="EL40" i="12"/>
  <c r="EE40" i="12"/>
  <c r="DX40" i="12"/>
  <c r="DJ40" i="12"/>
  <c r="DC40" i="12"/>
  <c r="CV40" i="12"/>
  <c r="CO40" i="12"/>
  <c r="CH40" i="12"/>
  <c r="CA40" i="12"/>
  <c r="BT40" i="12"/>
  <c r="BM40" i="12"/>
  <c r="BF40" i="12"/>
  <c r="AK40" i="12"/>
  <c r="AD40" i="12"/>
  <c r="W40" i="12"/>
  <c r="P40" i="12"/>
  <c r="I40" i="12"/>
  <c r="B40" i="12"/>
  <c r="ES39" i="12"/>
  <c r="B39" i="12"/>
  <c r="EY36" i="12"/>
  <c r="EW36" i="12"/>
  <c r="EV36" i="12"/>
  <c r="EU36" i="12"/>
  <c r="DA36" i="12"/>
  <c r="CT36" i="12"/>
  <c r="AP36" i="12"/>
  <c r="G36" i="12"/>
  <c r="EY35" i="12"/>
  <c r="EW35" i="12"/>
  <c r="EV35" i="12"/>
  <c r="EU35" i="12"/>
  <c r="EY34" i="12"/>
  <c r="EW34" i="12"/>
  <c r="EV34" i="12"/>
  <c r="EU34" i="12"/>
  <c r="EY33" i="12"/>
  <c r="EW33" i="12"/>
  <c r="EV33" i="12"/>
  <c r="EU33" i="12"/>
  <c r="EY32" i="12"/>
  <c r="EW32" i="12"/>
  <c r="EV32" i="12"/>
  <c r="EU32" i="12"/>
  <c r="EY31" i="12"/>
  <c r="EV31" i="12"/>
  <c r="EY30" i="12"/>
  <c r="EW30" i="12"/>
  <c r="EV30" i="12"/>
  <c r="EY29" i="12"/>
  <c r="EW29" i="12"/>
  <c r="EV29" i="12"/>
  <c r="EY28" i="12"/>
  <c r="EW28" i="12"/>
  <c r="EV28" i="12"/>
  <c r="EY27" i="12"/>
  <c r="EW27" i="12"/>
  <c r="EV27" i="12"/>
  <c r="DA27" i="12"/>
  <c r="CT27" i="12"/>
  <c r="AP27" i="12"/>
  <c r="G27" i="12"/>
  <c r="EY26" i="12"/>
  <c r="EW26" i="12"/>
  <c r="EV26" i="12"/>
  <c r="DA26" i="12"/>
  <c r="CT26" i="12"/>
  <c r="AP26" i="12"/>
  <c r="G26" i="12"/>
  <c r="EY25" i="12"/>
  <c r="EV25" i="12"/>
  <c r="DA25" i="12"/>
  <c r="CT25" i="12"/>
  <c r="AP25" i="12"/>
  <c r="G25" i="12"/>
  <c r="EY24" i="12"/>
  <c r="EW24" i="12"/>
  <c r="EV24" i="12"/>
  <c r="DA24" i="12"/>
  <c r="CT24" i="12"/>
  <c r="AP24" i="12"/>
  <c r="G24" i="12"/>
  <c r="EY23" i="12"/>
  <c r="EW23" i="12"/>
  <c r="EV23" i="12"/>
  <c r="DA23" i="12"/>
  <c r="CT23" i="12"/>
  <c r="AP23" i="12"/>
  <c r="G23" i="12"/>
  <c r="EY22" i="12"/>
  <c r="EW22" i="12"/>
  <c r="EV22" i="12"/>
  <c r="DA22" i="12"/>
  <c r="CT22" i="12"/>
  <c r="AP22" i="12"/>
  <c r="EU22" i="12"/>
  <c r="EX22" i="12" s="1"/>
  <c r="FS22" i="12" s="1"/>
  <c r="G22" i="12"/>
  <c r="EY21" i="12"/>
  <c r="EW21" i="12"/>
  <c r="EV21" i="12"/>
  <c r="CT21" i="12"/>
  <c r="AP21" i="12"/>
  <c r="EY20" i="12"/>
  <c r="EW20" i="12"/>
  <c r="EV20" i="12"/>
  <c r="DA20" i="12"/>
  <c r="CT20" i="12"/>
  <c r="AP20" i="12"/>
  <c r="EY19" i="12"/>
  <c r="EW19" i="12"/>
  <c r="EV19" i="12"/>
  <c r="DA19" i="12"/>
  <c r="CT19" i="12"/>
  <c r="AP19" i="12"/>
  <c r="EY18" i="12"/>
  <c r="EV18" i="12"/>
  <c r="DA18" i="12"/>
  <c r="CT18" i="12"/>
  <c r="AP18" i="12"/>
  <c r="EY17" i="12"/>
  <c r="EW17" i="12"/>
  <c r="EV17" i="12"/>
  <c r="CQ17" i="12"/>
  <c r="CT17" i="12" s="1"/>
  <c r="AM17" i="12"/>
  <c r="AP17" i="12" s="1"/>
  <c r="EY16" i="12"/>
  <c r="EW16" i="12"/>
  <c r="EV16" i="12"/>
  <c r="DA16" i="12"/>
  <c r="CQ16" i="12"/>
  <c r="CT16" i="12" s="1"/>
  <c r="AM16" i="12"/>
  <c r="AP16" i="12" s="1"/>
  <c r="EY15" i="12"/>
  <c r="EW15" i="12"/>
  <c r="EV15" i="12"/>
  <c r="DA15" i="12"/>
  <c r="CQ15" i="12"/>
  <c r="CT15" i="12" s="1"/>
  <c r="AM15" i="12"/>
  <c r="AP15" i="12" s="1"/>
  <c r="EY14" i="12"/>
  <c r="EW14" i="12"/>
  <c r="EV14" i="12"/>
  <c r="DA14" i="12"/>
  <c r="CQ14" i="12"/>
  <c r="CT14" i="12" s="1"/>
  <c r="AM14" i="12"/>
  <c r="AP14" i="12" s="1"/>
  <c r="EY13" i="12"/>
  <c r="EV13" i="12"/>
  <c r="CQ13" i="12"/>
  <c r="CT13" i="12" s="1"/>
  <c r="AM13" i="12"/>
  <c r="AP13" i="12" s="1"/>
  <c r="EY12" i="12"/>
  <c r="EW12" i="12"/>
  <c r="EV12" i="12"/>
  <c r="DA12" i="12"/>
  <c r="CQ12" i="12"/>
  <c r="CT12" i="12" s="1"/>
  <c r="AM12" i="12"/>
  <c r="AP12" i="12" s="1"/>
  <c r="EY11" i="12"/>
  <c r="EW11" i="12"/>
  <c r="EV11" i="12"/>
  <c r="CQ11" i="12"/>
  <c r="CT11" i="12" s="1"/>
  <c r="AM11" i="12"/>
  <c r="AP11" i="12" s="1"/>
  <c r="EY10" i="12"/>
  <c r="EW10" i="12"/>
  <c r="EV10" i="12"/>
  <c r="DA10" i="12"/>
  <c r="CQ10" i="12"/>
  <c r="CT10" i="12" s="1"/>
  <c r="AM10" i="12"/>
  <c r="AP10" i="12" s="1"/>
  <c r="EY9" i="12"/>
  <c r="EW9" i="12"/>
  <c r="EV9" i="12"/>
  <c r="DA9" i="12"/>
  <c r="CQ9" i="12"/>
  <c r="CT9" i="12" s="1"/>
  <c r="AM9" i="12"/>
  <c r="AP9" i="12" s="1"/>
  <c r="EW35" i="11"/>
  <c r="EV35" i="11"/>
  <c r="EW34" i="11"/>
  <c r="EV34" i="11"/>
  <c r="EG35" i="11"/>
  <c r="EJ35" i="11" s="1"/>
  <c r="EG34" i="11"/>
  <c r="EU34" i="11" s="1"/>
  <c r="EJ34" i="11"/>
  <c r="EG28" i="11"/>
  <c r="EY34" i="11"/>
  <c r="EG66" i="11"/>
  <c r="EU66" i="11"/>
  <c r="EG47" i="11"/>
  <c r="EJ47" i="11" s="1"/>
  <c r="DZ47" i="11"/>
  <c r="EC47" i="11"/>
  <c r="DS18" i="11"/>
  <c r="DV18" i="11" s="1"/>
  <c r="DS35" i="11"/>
  <c r="DV35" i="11" s="1"/>
  <c r="DS47" i="11"/>
  <c r="DV47" i="11"/>
  <c r="DL49" i="11"/>
  <c r="DO49" i="11" s="1"/>
  <c r="DL47" i="11"/>
  <c r="DO47" i="11" s="1"/>
  <c r="DL35" i="11"/>
  <c r="DO35" i="11" s="1"/>
  <c r="DL9" i="11"/>
  <c r="DO9" i="11" s="1"/>
  <c r="BV18" i="11"/>
  <c r="BV13" i="11"/>
  <c r="BY13" i="11" s="1"/>
  <c r="CJ18" i="11"/>
  <c r="CM18" i="11" s="1"/>
  <c r="DE47" i="11"/>
  <c r="DH47" i="11" s="1"/>
  <c r="CM15" i="11"/>
  <c r="CM14" i="11"/>
  <c r="CM13" i="11"/>
  <c r="CM12" i="11"/>
  <c r="CM11" i="11"/>
  <c r="CM10" i="11"/>
  <c r="CM9" i="11"/>
  <c r="CM16" i="11"/>
  <c r="CM17" i="11"/>
  <c r="CJ35" i="11"/>
  <c r="EU35" i="11" s="1"/>
  <c r="EX35" i="11" s="1"/>
  <c r="EY35" i="11"/>
  <c r="FA9" i="11"/>
  <c r="EV62" i="11"/>
  <c r="EW62" i="11"/>
  <c r="EV63" i="11"/>
  <c r="EW63" i="11"/>
  <c r="EV64" i="11"/>
  <c r="EW64" i="11"/>
  <c r="EV65" i="11"/>
  <c r="EW65" i="11"/>
  <c r="EW61" i="11"/>
  <c r="EV61" i="11"/>
  <c r="EW60" i="11"/>
  <c r="EV60" i="11"/>
  <c r="EW59" i="11"/>
  <c r="EV59" i="11"/>
  <c r="EW58" i="11"/>
  <c r="EV58" i="11"/>
  <c r="EW57" i="11"/>
  <c r="EV57" i="11"/>
  <c r="EW56" i="11"/>
  <c r="EV56" i="11"/>
  <c r="EW55" i="11"/>
  <c r="EV55" i="11"/>
  <c r="EW54" i="11"/>
  <c r="EV54" i="11"/>
  <c r="EW53" i="11"/>
  <c r="EV53" i="11"/>
  <c r="EW52" i="11"/>
  <c r="EV52" i="11"/>
  <c r="EW51" i="11"/>
  <c r="EV51" i="11"/>
  <c r="EW50" i="11"/>
  <c r="EV50" i="11"/>
  <c r="EW49" i="11"/>
  <c r="EV49" i="11"/>
  <c r="EW48" i="11"/>
  <c r="EV48" i="11"/>
  <c r="EW47" i="11"/>
  <c r="EV47" i="11"/>
  <c r="EW36" i="11"/>
  <c r="EV36" i="11"/>
  <c r="EU36" i="11"/>
  <c r="EV27" i="11"/>
  <c r="EW27" i="11"/>
  <c r="EV28" i="11"/>
  <c r="EW28" i="11"/>
  <c r="EV29" i="11"/>
  <c r="EW29" i="11"/>
  <c r="EV30" i="11"/>
  <c r="EW30" i="11"/>
  <c r="EV31" i="11"/>
  <c r="EW31" i="11"/>
  <c r="EV32" i="11"/>
  <c r="EW32" i="11"/>
  <c r="EV33" i="11"/>
  <c r="EW33" i="11"/>
  <c r="EW26" i="11"/>
  <c r="EV26" i="11"/>
  <c r="EW25" i="11"/>
  <c r="EV25" i="11"/>
  <c r="EW24" i="11"/>
  <c r="EV24" i="11"/>
  <c r="EW23" i="11"/>
  <c r="EV23" i="11"/>
  <c r="EW22" i="11"/>
  <c r="EV22" i="11"/>
  <c r="EW21" i="11"/>
  <c r="EV21" i="11"/>
  <c r="EW20" i="11"/>
  <c r="EV20" i="11"/>
  <c r="EW19" i="11"/>
  <c r="EV19" i="11"/>
  <c r="EW18" i="11"/>
  <c r="EV18" i="11"/>
  <c r="EW17" i="11"/>
  <c r="EV17" i="11"/>
  <c r="EW16" i="11"/>
  <c r="EV16" i="11"/>
  <c r="EW15" i="11"/>
  <c r="EV15" i="11"/>
  <c r="EW14" i="11"/>
  <c r="EV14" i="11"/>
  <c r="EW13" i="11"/>
  <c r="EV13" i="11"/>
  <c r="EW12" i="11"/>
  <c r="EV12" i="11"/>
  <c r="EW11" i="11"/>
  <c r="EV11" i="11"/>
  <c r="EW10" i="11"/>
  <c r="EV10" i="11"/>
  <c r="EW9" i="11"/>
  <c r="EV9" i="11"/>
  <c r="CC47" i="11"/>
  <c r="CF47" i="11" s="1"/>
  <c r="BV63" i="11"/>
  <c r="BV47" i="11"/>
  <c r="BO15" i="11"/>
  <c r="BR15" i="11" s="1"/>
  <c r="BO65" i="11"/>
  <c r="BR65" i="11" s="1"/>
  <c r="BO64" i="11"/>
  <c r="EU64" i="11" s="1"/>
  <c r="BO31" i="11"/>
  <c r="BR31" i="11" s="1"/>
  <c r="BO32" i="11"/>
  <c r="BO33" i="11"/>
  <c r="BR33" i="11" s="1"/>
  <c r="BO30" i="11"/>
  <c r="BR30" i="11" s="1"/>
  <c r="BO29" i="11"/>
  <c r="BR29" i="11" s="1"/>
  <c r="BO28" i="11"/>
  <c r="BR28" i="11" s="1"/>
  <c r="BO27" i="11"/>
  <c r="BR27" i="11"/>
  <c r="BO26" i="11"/>
  <c r="BR26" i="11" s="1"/>
  <c r="BO25" i="11"/>
  <c r="BR25" i="11" s="1"/>
  <c r="BO24" i="11"/>
  <c r="EY33" i="11"/>
  <c r="EY32" i="11"/>
  <c r="BH25" i="11"/>
  <c r="BH24" i="11"/>
  <c r="EU24" i="11" s="1"/>
  <c r="EX24" i="11" s="1"/>
  <c r="FS24" i="11" s="1"/>
  <c r="AT53" i="11"/>
  <c r="AW53" i="11" s="1"/>
  <c r="AT23" i="11"/>
  <c r="EV66" i="11"/>
  <c r="EW66" i="11"/>
  <c r="EU67" i="11"/>
  <c r="EV67" i="11"/>
  <c r="EW67" i="11"/>
  <c r="AF20" i="11"/>
  <c r="AI20" i="11" s="1"/>
  <c r="Y19" i="11"/>
  <c r="Y47" i="11"/>
  <c r="Y22" i="11"/>
  <c r="AB22" i="11" s="1"/>
  <c r="R18" i="11"/>
  <c r="U18" i="11" s="1"/>
  <c r="R22" i="11"/>
  <c r="U22" i="11" s="1"/>
  <c r="R56" i="11"/>
  <c r="U56" i="11" s="1"/>
  <c r="R55" i="11"/>
  <c r="U55" i="11" s="1"/>
  <c r="R53" i="11"/>
  <c r="U53" i="11" s="1"/>
  <c r="R47" i="11"/>
  <c r="U47" i="11" s="1"/>
  <c r="BY67" i="11"/>
  <c r="BY66" i="11"/>
  <c r="BY65" i="11"/>
  <c r="BY64" i="11"/>
  <c r="BY63" i="11"/>
  <c r="BY62" i="11"/>
  <c r="BY61" i="11"/>
  <c r="BY60" i="11"/>
  <c r="BY59" i="11"/>
  <c r="BY58" i="11"/>
  <c r="BY57" i="11"/>
  <c r="BY56" i="11"/>
  <c r="BY55" i="11"/>
  <c r="BY54" i="11"/>
  <c r="BY53" i="11"/>
  <c r="BY52" i="11"/>
  <c r="BY51" i="11"/>
  <c r="BY50" i="11"/>
  <c r="BY49" i="11"/>
  <c r="BY48" i="11"/>
  <c r="BY47" i="11"/>
  <c r="BT44" i="11"/>
  <c r="BT43" i="11"/>
  <c r="BT42" i="11"/>
  <c r="BT41" i="11"/>
  <c r="BT40" i="11"/>
  <c r="BY36" i="11"/>
  <c r="BY27" i="11"/>
  <c r="BY26" i="11"/>
  <c r="BY25" i="11"/>
  <c r="BY24" i="11"/>
  <c r="BY23" i="11"/>
  <c r="BY22" i="11"/>
  <c r="BY21" i="11"/>
  <c r="BY20" i="11"/>
  <c r="BY19" i="11"/>
  <c r="BY18" i="11"/>
  <c r="BY17" i="11"/>
  <c r="BY16" i="11"/>
  <c r="BY15" i="11"/>
  <c r="BY14" i="11"/>
  <c r="BY12" i="11"/>
  <c r="BY11" i="11"/>
  <c r="BY10" i="11"/>
  <c r="BY9" i="11"/>
  <c r="EC67" i="11"/>
  <c r="EC66" i="11"/>
  <c r="EC65" i="11"/>
  <c r="EC64" i="11"/>
  <c r="EC63" i="11"/>
  <c r="EC62" i="11"/>
  <c r="EC61" i="11"/>
  <c r="EC60" i="11"/>
  <c r="EC59" i="11"/>
  <c r="EC58" i="11"/>
  <c r="EC57" i="11"/>
  <c r="EC56" i="11"/>
  <c r="EC55" i="11"/>
  <c r="EC54" i="11"/>
  <c r="EC53" i="11"/>
  <c r="EC52" i="11"/>
  <c r="EC51" i="11"/>
  <c r="EC50" i="11"/>
  <c r="EC49" i="11"/>
  <c r="EC48" i="11"/>
  <c r="DX44" i="11"/>
  <c r="DX43" i="11"/>
  <c r="DX42" i="11"/>
  <c r="DX41" i="11"/>
  <c r="DX40" i="11"/>
  <c r="EC36" i="11"/>
  <c r="EC27" i="11"/>
  <c r="EC26" i="11"/>
  <c r="EC25" i="11"/>
  <c r="EC24" i="11"/>
  <c r="EC23" i="11"/>
  <c r="EC22" i="11"/>
  <c r="EC21" i="11"/>
  <c r="EC20" i="11"/>
  <c r="EC19" i="11"/>
  <c r="EC18" i="11"/>
  <c r="EC17" i="11"/>
  <c r="EC16" i="11"/>
  <c r="EC15" i="11"/>
  <c r="DZ14" i="11"/>
  <c r="EC14" i="11" s="1"/>
  <c r="DZ13" i="11"/>
  <c r="EC13" i="11" s="1"/>
  <c r="EC12" i="11"/>
  <c r="EC11" i="11"/>
  <c r="EC10" i="11"/>
  <c r="EC9" i="11"/>
  <c r="CT67" i="11"/>
  <c r="CT66" i="11"/>
  <c r="CT65" i="11"/>
  <c r="CT64" i="11"/>
  <c r="CQ63" i="11"/>
  <c r="CT63" i="11" s="1"/>
  <c r="CQ62" i="11"/>
  <c r="CT62" i="11" s="1"/>
  <c r="CQ61" i="11"/>
  <c r="CT61" i="11" s="1"/>
  <c r="CQ60" i="11"/>
  <c r="CT60" i="11"/>
  <c r="CQ59" i="11"/>
  <c r="CT59" i="11" s="1"/>
  <c r="CQ58" i="11"/>
  <c r="CT58" i="11" s="1"/>
  <c r="CQ57" i="11"/>
  <c r="CT57" i="11" s="1"/>
  <c r="CQ56" i="11"/>
  <c r="CT56" i="11" s="1"/>
  <c r="CQ55" i="11"/>
  <c r="CT55" i="11" s="1"/>
  <c r="CQ54" i="11"/>
  <c r="CT54" i="11" s="1"/>
  <c r="CQ53" i="11"/>
  <c r="CT53" i="11" s="1"/>
  <c r="CQ52" i="11"/>
  <c r="CT52" i="11" s="1"/>
  <c r="CQ51" i="11"/>
  <c r="CT51" i="11" s="1"/>
  <c r="CQ50" i="11"/>
  <c r="CT50" i="11" s="1"/>
  <c r="CQ49" i="11"/>
  <c r="CT49" i="11" s="1"/>
  <c r="CQ48" i="11"/>
  <c r="CT48" i="11"/>
  <c r="CT47" i="11"/>
  <c r="CO44" i="11"/>
  <c r="CO43" i="11"/>
  <c r="CO42" i="11"/>
  <c r="CO41" i="11"/>
  <c r="CO40" i="11"/>
  <c r="CT36" i="11"/>
  <c r="CT27" i="11"/>
  <c r="CT26" i="11"/>
  <c r="CT25" i="11"/>
  <c r="CT24" i="11"/>
  <c r="CT23" i="11"/>
  <c r="CT22" i="11"/>
  <c r="CT21" i="11"/>
  <c r="CT20" i="11"/>
  <c r="CT19" i="11"/>
  <c r="CT18" i="11"/>
  <c r="CQ17" i="11"/>
  <c r="CT17" i="11" s="1"/>
  <c r="CQ16" i="11"/>
  <c r="CT16" i="11" s="1"/>
  <c r="CQ15" i="11"/>
  <c r="CT15" i="11" s="1"/>
  <c r="CQ14" i="11"/>
  <c r="CT14" i="11" s="1"/>
  <c r="CQ13" i="11"/>
  <c r="CT13" i="11" s="1"/>
  <c r="CQ12" i="11"/>
  <c r="CT12" i="11" s="1"/>
  <c r="CQ11" i="11"/>
  <c r="CT11" i="11"/>
  <c r="CQ10" i="11"/>
  <c r="CT10" i="11" s="1"/>
  <c r="CQ9" i="11"/>
  <c r="CT9" i="11" s="1"/>
  <c r="BR67" i="11"/>
  <c r="BR66" i="11"/>
  <c r="BR64" i="11"/>
  <c r="BO63" i="11"/>
  <c r="BR63" i="11"/>
  <c r="BR62" i="11"/>
  <c r="BR61" i="11"/>
  <c r="BO60" i="11"/>
  <c r="BR60" i="11" s="1"/>
  <c r="BR59" i="11"/>
  <c r="BR58" i="11"/>
  <c r="BR57" i="11"/>
  <c r="BR56" i="11"/>
  <c r="BR55" i="11"/>
  <c r="BR54" i="11"/>
  <c r="BO53" i="11"/>
  <c r="BR53" i="11" s="1"/>
  <c r="BO52" i="11"/>
  <c r="BR52" i="11"/>
  <c r="BR51" i="11"/>
  <c r="BR50" i="11"/>
  <c r="BR49" i="11"/>
  <c r="BO48" i="11"/>
  <c r="BR48" i="11" s="1"/>
  <c r="BR47" i="11"/>
  <c r="BM44" i="11"/>
  <c r="BM43" i="11"/>
  <c r="BM42" i="11"/>
  <c r="BM41" i="11"/>
  <c r="BM40" i="11"/>
  <c r="BR36" i="11"/>
  <c r="BR24" i="11"/>
  <c r="BR23" i="11"/>
  <c r="BR22" i="11"/>
  <c r="BR21" i="11"/>
  <c r="BR20" i="11"/>
  <c r="BR19" i="11"/>
  <c r="BR18" i="11"/>
  <c r="BO17" i="11"/>
  <c r="BR17" i="11" s="1"/>
  <c r="BO16" i="11"/>
  <c r="BR16" i="11" s="1"/>
  <c r="BR14" i="11"/>
  <c r="BR13" i="11"/>
  <c r="BR12" i="11"/>
  <c r="BR11" i="11"/>
  <c r="BR10" i="11"/>
  <c r="BO9" i="11"/>
  <c r="BR9" i="11" s="1"/>
  <c r="AI67" i="11"/>
  <c r="AI66" i="11"/>
  <c r="AI65" i="11"/>
  <c r="AI64" i="11"/>
  <c r="AI63" i="11"/>
  <c r="AI62" i="11"/>
  <c r="AF61" i="11"/>
  <c r="AI61" i="11" s="1"/>
  <c r="AF60" i="11"/>
  <c r="AI60" i="11" s="1"/>
  <c r="AI59" i="11"/>
  <c r="AI58" i="11"/>
  <c r="AI57" i="11"/>
  <c r="AI56" i="11"/>
  <c r="AI55" i="11"/>
  <c r="AF54" i="11"/>
  <c r="AI54" i="11" s="1"/>
  <c r="AI53" i="11"/>
  <c r="AI52" i="11"/>
  <c r="AI51" i="11"/>
  <c r="AI50" i="11"/>
  <c r="AI49" i="11"/>
  <c r="AF48" i="11"/>
  <c r="AI48" i="11"/>
  <c r="AI47" i="11"/>
  <c r="AD44" i="11"/>
  <c r="AD43" i="11"/>
  <c r="AD42" i="11"/>
  <c r="AD41" i="11"/>
  <c r="AD40" i="11"/>
  <c r="AI36" i="11"/>
  <c r="AI27" i="11"/>
  <c r="AI26" i="11"/>
  <c r="AI25" i="11"/>
  <c r="AI24" i="11"/>
  <c r="AI23" i="11"/>
  <c r="AI22" i="11"/>
  <c r="AI21" i="11"/>
  <c r="AI19" i="11"/>
  <c r="AI18" i="11"/>
  <c r="AI17" i="11"/>
  <c r="AF16" i="11"/>
  <c r="AI16" i="11" s="1"/>
  <c r="AI15" i="11"/>
  <c r="AF14" i="11"/>
  <c r="AI14" i="11" s="1"/>
  <c r="AI13" i="11"/>
  <c r="AF12" i="11"/>
  <c r="AI12" i="11"/>
  <c r="AF11" i="11"/>
  <c r="AI11" i="11" s="1"/>
  <c r="AI10" i="11"/>
  <c r="AI9" i="11"/>
  <c r="D21" i="11"/>
  <c r="D20" i="11"/>
  <c r="D19" i="11"/>
  <c r="D18" i="11"/>
  <c r="EQ36" i="11"/>
  <c r="EQ27" i="11"/>
  <c r="EQ26" i="11"/>
  <c r="EQ25" i="11"/>
  <c r="EQ24" i="11"/>
  <c r="EQ23" i="11"/>
  <c r="EQ22" i="11"/>
  <c r="EQ21" i="11"/>
  <c r="EQ20" i="11"/>
  <c r="EQ19" i="11"/>
  <c r="EQ18" i="11"/>
  <c r="EQ17" i="11"/>
  <c r="EQ16" i="11"/>
  <c r="EQ15" i="11"/>
  <c r="EQ14" i="11"/>
  <c r="EQ13" i="11"/>
  <c r="EQ12" i="11"/>
  <c r="EQ11" i="11"/>
  <c r="EQ10" i="11"/>
  <c r="EQ9" i="11"/>
  <c r="EJ36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DV36" i="11"/>
  <c r="DV27" i="11"/>
  <c r="DV26" i="11"/>
  <c r="DV25" i="11"/>
  <c r="DV24" i="11"/>
  <c r="DV23" i="11"/>
  <c r="DV22" i="11"/>
  <c r="DV21" i="11"/>
  <c r="DV20" i="11"/>
  <c r="DV19" i="11"/>
  <c r="DV17" i="11"/>
  <c r="DV16" i="11"/>
  <c r="DV15" i="11"/>
  <c r="DV14" i="11"/>
  <c r="DS13" i="11"/>
  <c r="DV13" i="11" s="1"/>
  <c r="DV12" i="11"/>
  <c r="DV11" i="11"/>
  <c r="DV10" i="11"/>
  <c r="DV9" i="11"/>
  <c r="DO36" i="11"/>
  <c r="DO27" i="11"/>
  <c r="DO26" i="11"/>
  <c r="DO25" i="11"/>
  <c r="DO24" i="11"/>
  <c r="DO23" i="11"/>
  <c r="DO22" i="11"/>
  <c r="DO21" i="11"/>
  <c r="DO20" i="11"/>
  <c r="DO19" i="11"/>
  <c r="DO18" i="11"/>
  <c r="DO17" i="11"/>
  <c r="DO16" i="11"/>
  <c r="DO15" i="11"/>
  <c r="DO14" i="11"/>
  <c r="DO13" i="11"/>
  <c r="DO12" i="11"/>
  <c r="DO11" i="11"/>
  <c r="DO10" i="11"/>
  <c r="DH36" i="11"/>
  <c r="DH27" i="11"/>
  <c r="DH26" i="11"/>
  <c r="DH25" i="11"/>
  <c r="DH24" i="11"/>
  <c r="DH23" i="11"/>
  <c r="DH22" i="11"/>
  <c r="DH21" i="11"/>
  <c r="DH20" i="11"/>
  <c r="DH19" i="11"/>
  <c r="DH18" i="11"/>
  <c r="DH17" i="11"/>
  <c r="DH16" i="11"/>
  <c r="DH15" i="11"/>
  <c r="DH14" i="11"/>
  <c r="DE13" i="11"/>
  <c r="DH13" i="11" s="1"/>
  <c r="DH12" i="11"/>
  <c r="DH11" i="11"/>
  <c r="DH10" i="11"/>
  <c r="DH9" i="11"/>
  <c r="DA36" i="11"/>
  <c r="DA27" i="11"/>
  <c r="DA26" i="11"/>
  <c r="DA25" i="11"/>
  <c r="DA24" i="11"/>
  <c r="DA23" i="11"/>
  <c r="DA22" i="11"/>
  <c r="DA21" i="11"/>
  <c r="DA20" i="11"/>
  <c r="DA19" i="11"/>
  <c r="DA18" i="11"/>
  <c r="CX17" i="11"/>
  <c r="DA17" i="11" s="1"/>
  <c r="CX16" i="11"/>
  <c r="DA16" i="11" s="1"/>
  <c r="CX15" i="11"/>
  <c r="DA15" i="11" s="1"/>
  <c r="CX14" i="11"/>
  <c r="DA14" i="11" s="1"/>
  <c r="CX13" i="11"/>
  <c r="DA13" i="11"/>
  <c r="CX12" i="11"/>
  <c r="DA12" i="11" s="1"/>
  <c r="CX11" i="11"/>
  <c r="DA11" i="11" s="1"/>
  <c r="CX10" i="11"/>
  <c r="DA10" i="11" s="1"/>
  <c r="CX9" i="11"/>
  <c r="DA9" i="11" s="1"/>
  <c r="CM36" i="11"/>
  <c r="CM27" i="11"/>
  <c r="CM26" i="11"/>
  <c r="CM25" i="11"/>
  <c r="CM24" i="11"/>
  <c r="CM23" i="11"/>
  <c r="CM22" i="11"/>
  <c r="CM21" i="11"/>
  <c r="CM20" i="11"/>
  <c r="CM19" i="11"/>
  <c r="CF36" i="11"/>
  <c r="CF27" i="11"/>
  <c r="CF26" i="11"/>
  <c r="CF25" i="11"/>
  <c r="CF24" i="11"/>
  <c r="CF23" i="11"/>
  <c r="CF22" i="11"/>
  <c r="CF21" i="11"/>
  <c r="CF20" i="11"/>
  <c r="CF19" i="11"/>
  <c r="CF18" i="11"/>
  <c r="CF17" i="11"/>
  <c r="CF16" i="11"/>
  <c r="CF15" i="11"/>
  <c r="CF14" i="11"/>
  <c r="CC13" i="11"/>
  <c r="CF13" i="11" s="1"/>
  <c r="CF12" i="11"/>
  <c r="CF11" i="11"/>
  <c r="CF10" i="11"/>
  <c r="CC9" i="11"/>
  <c r="CF9" i="11" s="1"/>
  <c r="BK36" i="11"/>
  <c r="BK27" i="11"/>
  <c r="BK26" i="11"/>
  <c r="BK23" i="11"/>
  <c r="BK22" i="11"/>
  <c r="BK21" i="11"/>
  <c r="BK20" i="11"/>
  <c r="BK19" i="11"/>
  <c r="BK18" i="11"/>
  <c r="BK17" i="11"/>
  <c r="BK16" i="11"/>
  <c r="BK15" i="11"/>
  <c r="BH14" i="11"/>
  <c r="BK14" i="11"/>
  <c r="BK13" i="11"/>
  <c r="BK12" i="11"/>
  <c r="BK11" i="11"/>
  <c r="BK10" i="11"/>
  <c r="BH9" i="11"/>
  <c r="BK9" i="11" s="1"/>
  <c r="BD36" i="11"/>
  <c r="BD27" i="11"/>
  <c r="BD26" i="11"/>
  <c r="BD25" i="11"/>
  <c r="BD24" i="11"/>
  <c r="BD23" i="11"/>
  <c r="BD22" i="11"/>
  <c r="BD21" i="11"/>
  <c r="BD20" i="11"/>
  <c r="BD19" i="11"/>
  <c r="BD18" i="11"/>
  <c r="BA17" i="11"/>
  <c r="BD17" i="11" s="1"/>
  <c r="BA16" i="11"/>
  <c r="BD16" i="11" s="1"/>
  <c r="BA15" i="11"/>
  <c r="BD15" i="11" s="1"/>
  <c r="BA14" i="11"/>
  <c r="BD14" i="11" s="1"/>
  <c r="BA13" i="11"/>
  <c r="BD13" i="11" s="1"/>
  <c r="BA12" i="11"/>
  <c r="BD12" i="11" s="1"/>
  <c r="BA11" i="11"/>
  <c r="BD11" i="11" s="1"/>
  <c r="BA10" i="11"/>
  <c r="BD10" i="11" s="1"/>
  <c r="BA9" i="11"/>
  <c r="BD9" i="11" s="1"/>
  <c r="EQ67" i="11"/>
  <c r="EJ67" i="11"/>
  <c r="DV67" i="11"/>
  <c r="DO67" i="11"/>
  <c r="DH67" i="11"/>
  <c r="DA67" i="11"/>
  <c r="CM67" i="11"/>
  <c r="CF67" i="11"/>
  <c r="BK67" i="11"/>
  <c r="BD67" i="11"/>
  <c r="AW67" i="11"/>
  <c r="AP67" i="11"/>
  <c r="AB67" i="11"/>
  <c r="U67" i="11"/>
  <c r="N67" i="11"/>
  <c r="G67" i="11"/>
  <c r="EY66" i="11"/>
  <c r="EQ66" i="11"/>
  <c r="EJ66" i="11"/>
  <c r="DV66" i="11"/>
  <c r="DO66" i="11"/>
  <c r="DH66" i="11"/>
  <c r="DA66" i="11"/>
  <c r="CM66" i="11"/>
  <c r="CF66" i="11"/>
  <c r="BK66" i="11"/>
  <c r="BD66" i="11"/>
  <c r="AW66" i="11"/>
  <c r="AP66" i="11"/>
  <c r="AB66" i="11"/>
  <c r="U66" i="11"/>
  <c r="N66" i="11"/>
  <c r="G66" i="11"/>
  <c r="EY65" i="11"/>
  <c r="EQ65" i="11"/>
  <c r="EJ65" i="11"/>
  <c r="DV65" i="11"/>
  <c r="DO65" i="11"/>
  <c r="DH65" i="11"/>
  <c r="DA65" i="11"/>
  <c r="CM65" i="11"/>
  <c r="CF65" i="11"/>
  <c r="BK65" i="11"/>
  <c r="BD65" i="11"/>
  <c r="AW65" i="11"/>
  <c r="AP65" i="11"/>
  <c r="AB65" i="11"/>
  <c r="U65" i="11"/>
  <c r="N65" i="11"/>
  <c r="G65" i="11"/>
  <c r="EY64" i="11"/>
  <c r="EQ64" i="11"/>
  <c r="EJ64" i="11"/>
  <c r="DV64" i="11"/>
  <c r="DO64" i="11"/>
  <c r="DH64" i="11"/>
  <c r="DA64" i="11"/>
  <c r="CM64" i="11"/>
  <c r="CF64" i="11"/>
  <c r="BK64" i="11"/>
  <c r="BD64" i="11"/>
  <c r="AW64" i="11"/>
  <c r="AP64" i="11"/>
  <c r="AB64" i="11"/>
  <c r="U64" i="11"/>
  <c r="N64" i="11"/>
  <c r="G64" i="11"/>
  <c r="EY63" i="11"/>
  <c r="EQ63" i="11"/>
  <c r="EJ63" i="11"/>
  <c r="DV63" i="11"/>
  <c r="DO63" i="11"/>
  <c r="CX63" i="11"/>
  <c r="DA63" i="11" s="1"/>
  <c r="CJ63" i="11"/>
  <c r="CM63" i="11" s="1"/>
  <c r="CC63" i="11"/>
  <c r="CF63" i="11" s="1"/>
  <c r="BK63" i="11"/>
  <c r="BA63" i="11"/>
  <c r="BD63" i="11"/>
  <c r="AW63" i="11"/>
  <c r="AP63" i="11"/>
  <c r="AM63" i="11"/>
  <c r="AB63" i="11"/>
  <c r="U63" i="11"/>
  <c r="K63" i="11"/>
  <c r="N63" i="11" s="1"/>
  <c r="EY62" i="11"/>
  <c r="EQ62" i="11"/>
  <c r="EJ62" i="11"/>
  <c r="DV62" i="11"/>
  <c r="DO62" i="11"/>
  <c r="DH62" i="11"/>
  <c r="CX62" i="11"/>
  <c r="DA62" i="11" s="1"/>
  <c r="CJ62" i="11"/>
  <c r="CM62" i="11" s="1"/>
  <c r="CF62" i="11"/>
  <c r="BH62" i="11"/>
  <c r="BK62" i="11" s="1"/>
  <c r="BA62" i="11"/>
  <c r="BD62" i="11" s="1"/>
  <c r="AW62" i="11"/>
  <c r="AM62" i="11"/>
  <c r="AP62" i="11" s="1"/>
  <c r="AB62" i="11"/>
  <c r="U62" i="11"/>
  <c r="K62" i="11"/>
  <c r="N62" i="11" s="1"/>
  <c r="G62" i="11"/>
  <c r="EY61" i="11"/>
  <c r="EQ61" i="11"/>
  <c r="EJ61" i="11"/>
  <c r="DV61" i="11"/>
  <c r="DO61" i="11"/>
  <c r="DH61" i="11"/>
  <c r="CX61" i="11"/>
  <c r="DA61" i="11" s="1"/>
  <c r="CJ61" i="11"/>
  <c r="CM61" i="11" s="1"/>
  <c r="CF61" i="11"/>
  <c r="BK61" i="11"/>
  <c r="BA61" i="11"/>
  <c r="BD61" i="11" s="1"/>
  <c r="AM61" i="11"/>
  <c r="AP61" i="11" s="1"/>
  <c r="AB61" i="11"/>
  <c r="U61" i="11"/>
  <c r="K61" i="11"/>
  <c r="N61" i="11" s="1"/>
  <c r="EY60" i="11"/>
  <c r="EQ60" i="11"/>
  <c r="EJ60" i="11"/>
  <c r="DV60" i="11"/>
  <c r="DO60" i="11"/>
  <c r="CX60" i="11"/>
  <c r="DA60" i="11" s="1"/>
  <c r="CJ60" i="11"/>
  <c r="CM60" i="11" s="1"/>
  <c r="CF60" i="11"/>
  <c r="BA60" i="11"/>
  <c r="BD60" i="11" s="1"/>
  <c r="AW60" i="11"/>
  <c r="AM60" i="11"/>
  <c r="AP60" i="11" s="1"/>
  <c r="AB60" i="11"/>
  <c r="U60" i="11"/>
  <c r="K60" i="11"/>
  <c r="N60" i="11" s="1"/>
  <c r="G60" i="11"/>
  <c r="EY59" i="11"/>
  <c r="EQ59" i="11"/>
  <c r="EJ59" i="11"/>
  <c r="DV59" i="11"/>
  <c r="DO59" i="11"/>
  <c r="CX59" i="11"/>
  <c r="DA59" i="11" s="1"/>
  <c r="CJ59" i="11"/>
  <c r="CM59" i="11" s="1"/>
  <c r="CF59" i="11"/>
  <c r="BK59" i="11"/>
  <c r="BA59" i="11"/>
  <c r="BD59" i="11" s="1"/>
  <c r="AW59" i="11"/>
  <c r="AM59" i="11"/>
  <c r="AP59" i="11" s="1"/>
  <c r="Y59" i="11"/>
  <c r="AB59" i="11"/>
  <c r="U59" i="11"/>
  <c r="K59" i="11"/>
  <c r="EY58" i="11"/>
  <c r="EQ58" i="11"/>
  <c r="EJ58" i="11"/>
  <c r="DV58" i="11"/>
  <c r="DO58" i="11"/>
  <c r="DH58" i="11"/>
  <c r="DA58" i="11"/>
  <c r="CX58" i="11"/>
  <c r="CJ58" i="11"/>
  <c r="CM58" i="11" s="1"/>
  <c r="CF58" i="11"/>
  <c r="BK58" i="11"/>
  <c r="BA58" i="11"/>
  <c r="BD58" i="11" s="1"/>
  <c r="AW58" i="11"/>
  <c r="AM58" i="11"/>
  <c r="AP58" i="11"/>
  <c r="Y58" i="11"/>
  <c r="AB58" i="11"/>
  <c r="U58" i="11"/>
  <c r="K58" i="11"/>
  <c r="G58" i="11"/>
  <c r="EY57" i="11"/>
  <c r="EQ57" i="11"/>
  <c r="EJ57" i="11"/>
  <c r="DV57" i="11"/>
  <c r="DO57" i="11"/>
  <c r="DH57" i="11"/>
  <c r="CX57" i="11"/>
  <c r="DA57" i="11" s="1"/>
  <c r="CJ57" i="11"/>
  <c r="CM57" i="11" s="1"/>
  <c r="CF57" i="11"/>
  <c r="BK57" i="11"/>
  <c r="BA57" i="11"/>
  <c r="BD57" i="11" s="1"/>
  <c r="AW57" i="11"/>
  <c r="AM57" i="11"/>
  <c r="AP57" i="11" s="1"/>
  <c r="AB57" i="11"/>
  <c r="R57" i="11"/>
  <c r="U57" i="11" s="1"/>
  <c r="K57" i="11"/>
  <c r="N57" i="11" s="1"/>
  <c r="EY56" i="11"/>
  <c r="EQ56" i="11"/>
  <c r="EJ56" i="11"/>
  <c r="DV56" i="11"/>
  <c r="DO56" i="11"/>
  <c r="DH56" i="11"/>
  <c r="CX56" i="11"/>
  <c r="DA56" i="11" s="1"/>
  <c r="CJ56" i="11"/>
  <c r="CM56" i="11" s="1"/>
  <c r="CF56" i="11"/>
  <c r="BK56" i="11"/>
  <c r="BA56" i="11"/>
  <c r="BD56" i="11" s="1"/>
  <c r="AW56" i="11"/>
  <c r="AM56" i="11"/>
  <c r="AP56" i="11" s="1"/>
  <c r="AB56" i="11"/>
  <c r="K56" i="11"/>
  <c r="N56" i="11" s="1"/>
  <c r="G56" i="11"/>
  <c r="EY55" i="11"/>
  <c r="EQ55" i="11"/>
  <c r="EJ55" i="11"/>
  <c r="DV55" i="11"/>
  <c r="DO55" i="11"/>
  <c r="DH55" i="11"/>
  <c r="CX55" i="11"/>
  <c r="DA55" i="11" s="1"/>
  <c r="CJ55" i="11"/>
  <c r="CM55" i="11" s="1"/>
  <c r="CF55" i="11"/>
  <c r="BK55" i="11"/>
  <c r="BA55" i="11"/>
  <c r="BD55" i="11" s="1"/>
  <c r="AW55" i="11"/>
  <c r="AM55" i="11"/>
  <c r="AP55" i="11" s="1"/>
  <c r="AB55" i="11"/>
  <c r="K55" i="11"/>
  <c r="N55" i="11"/>
  <c r="D55" i="11"/>
  <c r="G55" i="11" s="1"/>
  <c r="EY54" i="11"/>
  <c r="EQ54" i="11"/>
  <c r="EJ54" i="11"/>
  <c r="DV54" i="11"/>
  <c r="DO54" i="11"/>
  <c r="DH54" i="11"/>
  <c r="CX54" i="11"/>
  <c r="DA54" i="11" s="1"/>
  <c r="CJ54" i="11"/>
  <c r="CM54" i="11" s="1"/>
  <c r="CF54" i="11"/>
  <c r="BK54" i="11"/>
  <c r="BA54" i="11"/>
  <c r="BD54" i="11" s="1"/>
  <c r="AW54" i="11"/>
  <c r="AM54" i="11"/>
  <c r="AP54" i="11" s="1"/>
  <c r="AB54" i="11"/>
  <c r="U54" i="11"/>
  <c r="K54" i="11"/>
  <c r="D54" i="11"/>
  <c r="EY53" i="11"/>
  <c r="EQ53" i="11"/>
  <c r="EG53" i="11"/>
  <c r="EJ53" i="11" s="1"/>
  <c r="DV53" i="11"/>
  <c r="DO53" i="11"/>
  <c r="DE53" i="11"/>
  <c r="CX53" i="11"/>
  <c r="DA53" i="11"/>
  <c r="CJ53" i="11"/>
  <c r="CM53" i="11" s="1"/>
  <c r="CC53" i="11"/>
  <c r="CF53" i="11" s="1"/>
  <c r="BH53" i="11"/>
  <c r="BK53" i="11" s="1"/>
  <c r="BA53" i="11"/>
  <c r="BD53" i="11"/>
  <c r="AM53" i="11"/>
  <c r="AP53" i="11" s="1"/>
  <c r="AB53" i="11"/>
  <c r="K53" i="11"/>
  <c r="N53" i="11" s="1"/>
  <c r="D53" i="11"/>
  <c r="G53" i="11" s="1"/>
  <c r="EY52" i="11"/>
  <c r="EQ52" i="11"/>
  <c r="EJ52" i="11"/>
  <c r="DV52" i="11"/>
  <c r="DO52" i="11"/>
  <c r="CX52" i="11"/>
  <c r="DA52" i="11" s="1"/>
  <c r="CJ52" i="11"/>
  <c r="CM52" i="11" s="1"/>
  <c r="CF52" i="11"/>
  <c r="BH52" i="11"/>
  <c r="BK52" i="11" s="1"/>
  <c r="BA52" i="11"/>
  <c r="BD52" i="11" s="1"/>
  <c r="AW52" i="11"/>
  <c r="AM52" i="11"/>
  <c r="AP52" i="11" s="1"/>
  <c r="AB52" i="11"/>
  <c r="U52" i="11"/>
  <c r="K52" i="11"/>
  <c r="N52" i="11" s="1"/>
  <c r="D52" i="11"/>
  <c r="G52" i="11" s="1"/>
  <c r="EY51" i="11"/>
  <c r="EQ51" i="11"/>
  <c r="EJ51" i="11"/>
  <c r="DV51" i="11"/>
  <c r="DO51" i="11"/>
  <c r="DH51" i="11"/>
  <c r="CX51" i="11"/>
  <c r="DA51" i="11" s="1"/>
  <c r="CJ51" i="11"/>
  <c r="CM51" i="11" s="1"/>
  <c r="CF51" i="11"/>
  <c r="BA51" i="11"/>
  <c r="BD51" i="11" s="1"/>
  <c r="AW51" i="11"/>
  <c r="AM51" i="11"/>
  <c r="AP51" i="11" s="1"/>
  <c r="AB51" i="11"/>
  <c r="U51" i="11"/>
  <c r="K51" i="11"/>
  <c r="N51" i="11" s="1"/>
  <c r="D51" i="11"/>
  <c r="EY50" i="11"/>
  <c r="EQ50" i="11"/>
  <c r="EJ50" i="11"/>
  <c r="DV50" i="11"/>
  <c r="DO50" i="11"/>
  <c r="DH50" i="11"/>
  <c r="CX50" i="11"/>
  <c r="DA50" i="11" s="1"/>
  <c r="CJ50" i="11"/>
  <c r="CM50" i="11" s="1"/>
  <c r="CF50" i="11"/>
  <c r="BK50" i="11"/>
  <c r="BA50" i="11"/>
  <c r="BD50" i="11" s="1"/>
  <c r="AW50" i="11"/>
  <c r="AM50" i="11"/>
  <c r="AP50" i="11"/>
  <c r="AB50" i="11"/>
  <c r="U50" i="11"/>
  <c r="K50" i="11"/>
  <c r="N50" i="11"/>
  <c r="D50" i="11"/>
  <c r="G50" i="11" s="1"/>
  <c r="EY49" i="11"/>
  <c r="EQ49" i="11"/>
  <c r="EJ49" i="11"/>
  <c r="DS49" i="11"/>
  <c r="DV49" i="11" s="1"/>
  <c r="DH49" i="11"/>
  <c r="CX49" i="11"/>
  <c r="DA49" i="11" s="1"/>
  <c r="CJ49" i="11"/>
  <c r="CM49" i="11" s="1"/>
  <c r="CC49" i="11"/>
  <c r="CF49" i="11" s="1"/>
  <c r="BK49" i="11"/>
  <c r="BA49" i="11"/>
  <c r="BD49" i="11"/>
  <c r="AW49" i="11"/>
  <c r="AM49" i="11"/>
  <c r="AP49" i="11" s="1"/>
  <c r="AB49" i="11"/>
  <c r="U49" i="11"/>
  <c r="K49" i="11"/>
  <c r="N49" i="11" s="1"/>
  <c r="D49" i="11"/>
  <c r="G49" i="11"/>
  <c r="EY48" i="11"/>
  <c r="EQ48" i="11"/>
  <c r="EJ48" i="11"/>
  <c r="DV48" i="11"/>
  <c r="DO48" i="11"/>
  <c r="CX48" i="11"/>
  <c r="DA48" i="11" s="1"/>
  <c r="CJ48" i="11"/>
  <c r="CM48" i="11" s="1"/>
  <c r="CF48" i="11"/>
  <c r="BH48" i="11"/>
  <c r="BK48" i="11"/>
  <c r="BA48" i="11"/>
  <c r="BD48" i="11" s="1"/>
  <c r="AT48" i="11"/>
  <c r="AW48" i="11" s="1"/>
  <c r="AM48" i="11"/>
  <c r="AP48" i="11" s="1"/>
  <c r="AB48" i="11"/>
  <c r="U48" i="11"/>
  <c r="K48" i="11"/>
  <c r="N48" i="11" s="1"/>
  <c r="D48" i="11"/>
  <c r="EY47" i="11"/>
  <c r="EQ47" i="11"/>
  <c r="DA47" i="11"/>
  <c r="CM47" i="11"/>
  <c r="BK47" i="11"/>
  <c r="BD47" i="11"/>
  <c r="AW47" i="11"/>
  <c r="AP47" i="11"/>
  <c r="AB47" i="11"/>
  <c r="N47" i="11"/>
  <c r="D47" i="11"/>
  <c r="FA46" i="11"/>
  <c r="FB45" i="11"/>
  <c r="FA45" i="11"/>
  <c r="FB44" i="11"/>
  <c r="ES44" i="11"/>
  <c r="EL44" i="11"/>
  <c r="EE44" i="11"/>
  <c r="DQ44" i="11"/>
  <c r="DJ44" i="11"/>
  <c r="DC44" i="11"/>
  <c r="CV44" i="11"/>
  <c r="CH44" i="11"/>
  <c r="CA44" i="11"/>
  <c r="BF44" i="11"/>
  <c r="AY44" i="11"/>
  <c r="AR44" i="11"/>
  <c r="AK44" i="11"/>
  <c r="W44" i="11"/>
  <c r="P44" i="11"/>
  <c r="I44" i="11"/>
  <c r="B44" i="11"/>
  <c r="ES43" i="11"/>
  <c r="EL43" i="11"/>
  <c r="EE43" i="11"/>
  <c r="DQ43" i="11"/>
  <c r="DJ43" i="11"/>
  <c r="DC43" i="11"/>
  <c r="CV43" i="11"/>
  <c r="CH43" i="11"/>
  <c r="CA43" i="11"/>
  <c r="BF43" i="11"/>
  <c r="AY43" i="11"/>
  <c r="AR43" i="11"/>
  <c r="AK43" i="11"/>
  <c r="W43" i="11"/>
  <c r="P43" i="11"/>
  <c r="I43" i="11"/>
  <c r="B43" i="11"/>
  <c r="ES42" i="11"/>
  <c r="EL42" i="11"/>
  <c r="EE42" i="11"/>
  <c r="DQ42" i="11"/>
  <c r="DJ42" i="11"/>
  <c r="DC42" i="11"/>
  <c r="CV42" i="11"/>
  <c r="CH42" i="11"/>
  <c r="CA42" i="11"/>
  <c r="BF42" i="11"/>
  <c r="AY42" i="11"/>
  <c r="AR42" i="11"/>
  <c r="AK42" i="11"/>
  <c r="W42" i="11"/>
  <c r="P42" i="11"/>
  <c r="I42" i="11"/>
  <c r="B42" i="11"/>
  <c r="EL41" i="11"/>
  <c r="EE41" i="11"/>
  <c r="DQ41" i="11"/>
  <c r="DJ41" i="11"/>
  <c r="DC41" i="11"/>
  <c r="CV41" i="11"/>
  <c r="CH41" i="11"/>
  <c r="CA41" i="11"/>
  <c r="BF41" i="11"/>
  <c r="AY41" i="11"/>
  <c r="AR41" i="11"/>
  <c r="AK41" i="11"/>
  <c r="W41" i="11"/>
  <c r="P41" i="11"/>
  <c r="I41" i="11"/>
  <c r="B41" i="11"/>
  <c r="EL40" i="11"/>
  <c r="EE40" i="11"/>
  <c r="DQ40" i="11"/>
  <c r="DJ40" i="11"/>
  <c r="DC40" i="11"/>
  <c r="CV40" i="11"/>
  <c r="CH40" i="11"/>
  <c r="CA40" i="11"/>
  <c r="BF40" i="11"/>
  <c r="AY40" i="11"/>
  <c r="AR40" i="11"/>
  <c r="AK40" i="11"/>
  <c r="W40" i="11"/>
  <c r="P40" i="11"/>
  <c r="I40" i="11"/>
  <c r="B40" i="11"/>
  <c r="ES39" i="11"/>
  <c r="B39" i="11"/>
  <c r="EY36" i="11"/>
  <c r="AW36" i="11"/>
  <c r="AP36" i="11"/>
  <c r="AB36" i="11"/>
  <c r="U36" i="11"/>
  <c r="N36" i="11"/>
  <c r="G36" i="11"/>
  <c r="EY31" i="11"/>
  <c r="EY30" i="11"/>
  <c r="EY29" i="11"/>
  <c r="EY28" i="11"/>
  <c r="EY27" i="11"/>
  <c r="AW27" i="11"/>
  <c r="AP27" i="11"/>
  <c r="AB27" i="11"/>
  <c r="U27" i="11"/>
  <c r="N27" i="11"/>
  <c r="G27" i="11"/>
  <c r="EY26" i="11"/>
  <c r="AW26" i="11"/>
  <c r="AP26" i="11"/>
  <c r="AB26" i="11"/>
  <c r="U26" i="11"/>
  <c r="N26" i="11"/>
  <c r="G26" i="11"/>
  <c r="EY25" i="11"/>
  <c r="AW25" i="11"/>
  <c r="AP25" i="11"/>
  <c r="AB25" i="11"/>
  <c r="U25" i="11"/>
  <c r="N25" i="11"/>
  <c r="G25" i="11"/>
  <c r="EY24" i="11"/>
  <c r="AW24" i="11"/>
  <c r="AP24" i="11"/>
  <c r="AB24" i="11"/>
  <c r="U24" i="11"/>
  <c r="N24" i="11"/>
  <c r="G24" i="11"/>
  <c r="EY23" i="11"/>
  <c r="AP23" i="11"/>
  <c r="AB23" i="11"/>
  <c r="U23" i="11"/>
  <c r="N23" i="11"/>
  <c r="G23" i="11"/>
  <c r="EY22" i="11"/>
  <c r="AW22" i="11"/>
  <c r="AP22" i="11"/>
  <c r="N22" i="11"/>
  <c r="G22" i="11"/>
  <c r="EY21" i="11"/>
  <c r="AW21" i="11"/>
  <c r="AP21" i="11"/>
  <c r="AB21" i="11"/>
  <c r="U21" i="11"/>
  <c r="N21" i="11"/>
  <c r="EY20" i="11"/>
  <c r="AW20" i="11"/>
  <c r="AP20" i="11"/>
  <c r="AB20" i="11"/>
  <c r="U20" i="11"/>
  <c r="N20" i="11"/>
  <c r="EY19" i="11"/>
  <c r="AW19" i="11"/>
  <c r="AP19" i="11"/>
  <c r="AB19" i="11"/>
  <c r="U19" i="11"/>
  <c r="N19" i="11"/>
  <c r="EY18" i="11"/>
  <c r="AW18" i="11"/>
  <c r="AP18" i="11"/>
  <c r="AB18" i="11"/>
  <c r="N18" i="11"/>
  <c r="EY17" i="11"/>
  <c r="AW17" i="11"/>
  <c r="AM17" i="11"/>
  <c r="AP17" i="11"/>
  <c r="AB17" i="11"/>
  <c r="R17" i="11"/>
  <c r="U17" i="11" s="1"/>
  <c r="K17" i="11"/>
  <c r="N17" i="11"/>
  <c r="D17" i="11"/>
  <c r="G17" i="11" s="1"/>
  <c r="EY16" i="11"/>
  <c r="AT16" i="11"/>
  <c r="AW16" i="11"/>
  <c r="AM16" i="11"/>
  <c r="AP16" i="11" s="1"/>
  <c r="AB16" i="11"/>
  <c r="U16" i="11"/>
  <c r="K16" i="11"/>
  <c r="N16" i="11"/>
  <c r="D16" i="11"/>
  <c r="EY15" i="11"/>
  <c r="AW15" i="11"/>
  <c r="AM15" i="11"/>
  <c r="AP15" i="11" s="1"/>
  <c r="AB15" i="11"/>
  <c r="R15" i="11"/>
  <c r="U15" i="11" s="1"/>
  <c r="K15" i="11"/>
  <c r="N15" i="11"/>
  <c r="D15" i="11"/>
  <c r="G15" i="11" s="1"/>
  <c r="EY14" i="11"/>
  <c r="AT14" i="11"/>
  <c r="AW14" i="11" s="1"/>
  <c r="AM14" i="11"/>
  <c r="AP14" i="11" s="1"/>
  <c r="Y14" i="11"/>
  <c r="AB14" i="11"/>
  <c r="R14" i="11"/>
  <c r="U14" i="11" s="1"/>
  <c r="K14" i="11"/>
  <c r="N14" i="11" s="1"/>
  <c r="D14" i="11"/>
  <c r="EY13" i="11"/>
  <c r="AW13" i="11"/>
  <c r="AM13" i="11"/>
  <c r="AP13" i="11" s="1"/>
  <c r="Y13" i="11"/>
  <c r="AB13" i="11" s="1"/>
  <c r="U13" i="11"/>
  <c r="K13" i="11"/>
  <c r="N13" i="11" s="1"/>
  <c r="D13" i="11"/>
  <c r="G13" i="11" s="1"/>
  <c r="EY12" i="11"/>
  <c r="AW12" i="11"/>
  <c r="AM12" i="11"/>
  <c r="AP12" i="11" s="1"/>
  <c r="AB12" i="11"/>
  <c r="R12" i="11"/>
  <c r="U12" i="11" s="1"/>
  <c r="K12" i="11"/>
  <c r="N12" i="11" s="1"/>
  <c r="D12" i="11"/>
  <c r="G12" i="11" s="1"/>
  <c r="EY11" i="11"/>
  <c r="AW11" i="11"/>
  <c r="AM11" i="11"/>
  <c r="AP11" i="11" s="1"/>
  <c r="Y11" i="11"/>
  <c r="AB11" i="11" s="1"/>
  <c r="R11" i="11"/>
  <c r="U11" i="11" s="1"/>
  <c r="K11" i="11"/>
  <c r="N11" i="11"/>
  <c r="D11" i="11"/>
  <c r="EY10" i="11"/>
  <c r="AW10" i="11"/>
  <c r="AM10" i="11"/>
  <c r="AP10" i="11" s="1"/>
  <c r="AB10" i="11"/>
  <c r="U10" i="11"/>
  <c r="K10" i="11"/>
  <c r="N10" i="11" s="1"/>
  <c r="D10" i="11"/>
  <c r="G10" i="11"/>
  <c r="EY9" i="11"/>
  <c r="AT9" i="11"/>
  <c r="AW9" i="11" s="1"/>
  <c r="AM9" i="11"/>
  <c r="AP9" i="11" s="1"/>
  <c r="Y9" i="11"/>
  <c r="AB9" i="11" s="1"/>
  <c r="U9" i="11"/>
  <c r="K9" i="11"/>
  <c r="N9" i="11"/>
  <c r="D9" i="11"/>
  <c r="CN11" i="10"/>
  <c r="CH69" i="10"/>
  <c r="CH35" i="10"/>
  <c r="CL33" i="10"/>
  <c r="CK33" i="10"/>
  <c r="CL65" i="10"/>
  <c r="CK65" i="10"/>
  <c r="CL64" i="10"/>
  <c r="CK64" i="10"/>
  <c r="BV65" i="10"/>
  <c r="BY65" i="10" s="1"/>
  <c r="BV64" i="10"/>
  <c r="BV63" i="10"/>
  <c r="BV55" i="10"/>
  <c r="BY55" i="10" s="1"/>
  <c r="BV52" i="10"/>
  <c r="BV50" i="10"/>
  <c r="BY50" i="10" s="1"/>
  <c r="BV49" i="10"/>
  <c r="BY49" i="10" s="1"/>
  <c r="BV46" i="10"/>
  <c r="BV45" i="10"/>
  <c r="BY45" i="10" s="1"/>
  <c r="CN65" i="10"/>
  <c r="BV33" i="10"/>
  <c r="CJ33" i="10" s="1"/>
  <c r="BV28" i="10"/>
  <c r="BY28" i="10" s="1"/>
  <c r="BV27" i="10"/>
  <c r="BY27" i="10" s="1"/>
  <c r="BV25" i="10"/>
  <c r="BY25" i="10" s="1"/>
  <c r="BV23" i="10"/>
  <c r="BY23" i="10" s="1"/>
  <c r="BV18" i="10"/>
  <c r="BY18" i="10" s="1"/>
  <c r="BV16" i="10"/>
  <c r="BY16" i="10" s="1"/>
  <c r="BV9" i="10"/>
  <c r="BY33" i="10"/>
  <c r="CN33" i="10"/>
  <c r="CN64" i="10"/>
  <c r="BO62" i="10"/>
  <c r="CJ62" i="10" s="1"/>
  <c r="BO25" i="10"/>
  <c r="BR25" i="10" s="1"/>
  <c r="BO23" i="10"/>
  <c r="BR23" i="10" s="1"/>
  <c r="BO18" i="10"/>
  <c r="BH25" i="10"/>
  <c r="BK25" i="10" s="1"/>
  <c r="BA27" i="10"/>
  <c r="BD27" i="10" s="1"/>
  <c r="BA25" i="10"/>
  <c r="BD25" i="10" s="1"/>
  <c r="BA21" i="10"/>
  <c r="BA15" i="10"/>
  <c r="BD15" i="10" s="1"/>
  <c r="BA13" i="10"/>
  <c r="BD13" i="10" s="1"/>
  <c r="BA12" i="10"/>
  <c r="BD12" i="10" s="1"/>
  <c r="BD57" i="10"/>
  <c r="BD58" i="10"/>
  <c r="BA61" i="10"/>
  <c r="BD61" i="10" s="1"/>
  <c r="BA60" i="10"/>
  <c r="CJ60" i="10" s="1"/>
  <c r="BA59" i="10"/>
  <c r="BA55" i="10"/>
  <c r="AM58" i="10"/>
  <c r="CJ58" i="10" s="1"/>
  <c r="AM57" i="10"/>
  <c r="AP57" i="10" s="1"/>
  <c r="AM54" i="10"/>
  <c r="AP54" i="10" s="1"/>
  <c r="AM50" i="10"/>
  <c r="AM46" i="10"/>
  <c r="AP46" i="10" s="1"/>
  <c r="AM45" i="10"/>
  <c r="AP45" i="10" s="1"/>
  <c r="AM16" i="10"/>
  <c r="AP16" i="10" s="1"/>
  <c r="AM15" i="10"/>
  <c r="AP15" i="10" s="1"/>
  <c r="AM21" i="10"/>
  <c r="AP21" i="10" s="1"/>
  <c r="AM25" i="10"/>
  <c r="AP25" i="10" s="1"/>
  <c r="AM24" i="10"/>
  <c r="AM23" i="10"/>
  <c r="AM28" i="10"/>
  <c r="AP28" i="10" s="1"/>
  <c r="AM29" i="10"/>
  <c r="AM30" i="10"/>
  <c r="CJ30" i="10" s="1"/>
  <c r="AM31" i="10"/>
  <c r="AP31" i="10" s="1"/>
  <c r="AM32" i="10"/>
  <c r="CJ32" i="10" s="1"/>
  <c r="AM27" i="10"/>
  <c r="AP27" i="10" s="1"/>
  <c r="AM11" i="10"/>
  <c r="AP11" i="10" s="1"/>
  <c r="AM12" i="10"/>
  <c r="AP12" i="10" s="1"/>
  <c r="AM13" i="10"/>
  <c r="AP13" i="10" s="1"/>
  <c r="CN32" i="10"/>
  <c r="CN31" i="10"/>
  <c r="AF45" i="10"/>
  <c r="AI45" i="10" s="1"/>
  <c r="Y14" i="10"/>
  <c r="R28" i="10"/>
  <c r="CJ28" i="10" s="1"/>
  <c r="R24" i="10"/>
  <c r="U24" i="10"/>
  <c r="R25" i="10"/>
  <c r="U25" i="10" s="1"/>
  <c r="R26" i="10"/>
  <c r="U26" i="10" s="1"/>
  <c r="R27" i="10"/>
  <c r="U27" i="10" s="1"/>
  <c r="R23" i="10"/>
  <c r="R22" i="10"/>
  <c r="U22" i="10" s="1"/>
  <c r="R21" i="10"/>
  <c r="U21" i="10" s="1"/>
  <c r="R20" i="10"/>
  <c r="U20" i="10" s="1"/>
  <c r="R19" i="10"/>
  <c r="U19" i="10" s="1"/>
  <c r="R18" i="10"/>
  <c r="U18" i="10" s="1"/>
  <c r="R17" i="10"/>
  <c r="R16" i="10"/>
  <c r="U16" i="10" s="1"/>
  <c r="R15" i="10"/>
  <c r="U15" i="10" s="1"/>
  <c r="R14" i="10"/>
  <c r="CJ14" i="10" s="1"/>
  <c r="R13" i="10"/>
  <c r="U13" i="10" s="1"/>
  <c r="R12" i="10"/>
  <c r="U12" i="10" s="1"/>
  <c r="R54" i="10"/>
  <c r="U54" i="10" s="1"/>
  <c r="R55" i="10"/>
  <c r="U55" i="10" s="1"/>
  <c r="R56" i="10"/>
  <c r="U56" i="10" s="1"/>
  <c r="R53" i="10"/>
  <c r="CJ53" i="10" s="1"/>
  <c r="R52" i="10"/>
  <c r="R51" i="10"/>
  <c r="U51" i="10" s="1"/>
  <c r="R49" i="10"/>
  <c r="U49" i="10" s="1"/>
  <c r="R46" i="10"/>
  <c r="U46" i="10" s="1"/>
  <c r="R45" i="10"/>
  <c r="U45" i="10" s="1"/>
  <c r="K49" i="10"/>
  <c r="N49" i="10" s="1"/>
  <c r="K48" i="10"/>
  <c r="K47" i="10"/>
  <c r="N47" i="10"/>
  <c r="K46" i="10"/>
  <c r="N46" i="10" s="1"/>
  <c r="K45" i="10"/>
  <c r="N45" i="10" s="1"/>
  <c r="K18" i="10"/>
  <c r="N18" i="10" s="1"/>
  <c r="K17" i="10"/>
  <c r="CJ17" i="10" s="1"/>
  <c r="CM17" i="10" s="1"/>
  <c r="K16" i="10"/>
  <c r="N16" i="10" s="1"/>
  <c r="K15" i="10"/>
  <c r="N15" i="10" s="1"/>
  <c r="K14" i="10"/>
  <c r="K13" i="10"/>
  <c r="K12" i="10"/>
  <c r="DU31" i="8"/>
  <c r="DT31" i="8"/>
  <c r="DS31" i="8"/>
  <c r="DV31" i="8" s="1"/>
  <c r="EQ31" i="8" s="1"/>
  <c r="DU30" i="8"/>
  <c r="DT30" i="8"/>
  <c r="DS30" i="8"/>
  <c r="DO31" i="8"/>
  <c r="DW30" i="8"/>
  <c r="DO30" i="8"/>
  <c r="DW31" i="8"/>
  <c r="DE16" i="8"/>
  <c r="DH16" i="8" s="1"/>
  <c r="DE15" i="8"/>
  <c r="DH15" i="8" s="1"/>
  <c r="AM10" i="10"/>
  <c r="AP10" i="10" s="1"/>
  <c r="AM9" i="10"/>
  <c r="AP9" i="10" s="1"/>
  <c r="BK57" i="10"/>
  <c r="BK56" i="10"/>
  <c r="BK55" i="10"/>
  <c r="BK54" i="10"/>
  <c r="BK53" i="10"/>
  <c r="BK52" i="10"/>
  <c r="BK51" i="10"/>
  <c r="BK50" i="10"/>
  <c r="BK49" i="10"/>
  <c r="BK48" i="10"/>
  <c r="BK47" i="10"/>
  <c r="BK46" i="10"/>
  <c r="BK45" i="10"/>
  <c r="BD56" i="10"/>
  <c r="BD55" i="10"/>
  <c r="BD54" i="10"/>
  <c r="BD53" i="10"/>
  <c r="BD52" i="10"/>
  <c r="BD51" i="10"/>
  <c r="BD50" i="10"/>
  <c r="BD49" i="10"/>
  <c r="BD48" i="10"/>
  <c r="BD47" i="10"/>
  <c r="BD46" i="10"/>
  <c r="BD45" i="10"/>
  <c r="AI57" i="10"/>
  <c r="AI56" i="10"/>
  <c r="AI55" i="10"/>
  <c r="AI54" i="10"/>
  <c r="AI53" i="10"/>
  <c r="AI52" i="10"/>
  <c r="AI51" i="10"/>
  <c r="AI50" i="10"/>
  <c r="AI49" i="10"/>
  <c r="AI48" i="10"/>
  <c r="AI47" i="10"/>
  <c r="AI46" i="10"/>
  <c r="AB57" i="10"/>
  <c r="AB56" i="10"/>
  <c r="AB55" i="10"/>
  <c r="AB54" i="10"/>
  <c r="AB53" i="10"/>
  <c r="AB52" i="10"/>
  <c r="AB51" i="10"/>
  <c r="AB50" i="10"/>
  <c r="AB49" i="10"/>
  <c r="AB48" i="10"/>
  <c r="AB47" i="10"/>
  <c r="AB46" i="10"/>
  <c r="AB45" i="10"/>
  <c r="U57" i="10"/>
  <c r="U53" i="10"/>
  <c r="U52" i="10"/>
  <c r="U50" i="10"/>
  <c r="U48" i="10"/>
  <c r="U47" i="10"/>
  <c r="N57" i="10"/>
  <c r="N56" i="10"/>
  <c r="N55" i="10"/>
  <c r="N54" i="10"/>
  <c r="N53" i="10"/>
  <c r="N52" i="10"/>
  <c r="N51" i="10"/>
  <c r="N50" i="10"/>
  <c r="BY32" i="10"/>
  <c r="BY31" i="10"/>
  <c r="BY30" i="10"/>
  <c r="BY29" i="10"/>
  <c r="BY26" i="10"/>
  <c r="BY24" i="10"/>
  <c r="BY22" i="10"/>
  <c r="BY21" i="10"/>
  <c r="BY20" i="10"/>
  <c r="BY19" i="10"/>
  <c r="BY17" i="10"/>
  <c r="BY15" i="10"/>
  <c r="BY14" i="10"/>
  <c r="BY13" i="10"/>
  <c r="BY12" i="10"/>
  <c r="BY11" i="10"/>
  <c r="BY10" i="10"/>
  <c r="BR32" i="10"/>
  <c r="BR31" i="10"/>
  <c r="BR30" i="10"/>
  <c r="BR29" i="10"/>
  <c r="BR28" i="10"/>
  <c r="BR27" i="10"/>
  <c r="BR26" i="10"/>
  <c r="BR24" i="10"/>
  <c r="BR22" i="10"/>
  <c r="BR21" i="10"/>
  <c r="BR20" i="10"/>
  <c r="BR19" i="10"/>
  <c r="BR17" i="10"/>
  <c r="BR16" i="10"/>
  <c r="BR15" i="10"/>
  <c r="BR14" i="10"/>
  <c r="BR13" i="10"/>
  <c r="BR12" i="10"/>
  <c r="BO11" i="10"/>
  <c r="BR11" i="10" s="1"/>
  <c r="BR10" i="10"/>
  <c r="BO9" i="10"/>
  <c r="BR9" i="10" s="1"/>
  <c r="BK32" i="10"/>
  <c r="BK31" i="10"/>
  <c r="BK30" i="10"/>
  <c r="BK29" i="10"/>
  <c r="BK28" i="10"/>
  <c r="BK27" i="10"/>
  <c r="BK26" i="10"/>
  <c r="BK24" i="10"/>
  <c r="BK23" i="10"/>
  <c r="BK22" i="10"/>
  <c r="BK21" i="10"/>
  <c r="BK20" i="10"/>
  <c r="BK19" i="10"/>
  <c r="BK18" i="10"/>
  <c r="BK17" i="10"/>
  <c r="BK16" i="10"/>
  <c r="BK15" i="10"/>
  <c r="BK14" i="10"/>
  <c r="BK13" i="10"/>
  <c r="BK12" i="10"/>
  <c r="BK11" i="10"/>
  <c r="BK10" i="10"/>
  <c r="BH9" i="10"/>
  <c r="BK9" i="10" s="1"/>
  <c r="BD32" i="10"/>
  <c r="BD31" i="10"/>
  <c r="BD30" i="10"/>
  <c r="BD29" i="10"/>
  <c r="BD28" i="10"/>
  <c r="BD26" i="10"/>
  <c r="BD24" i="10"/>
  <c r="BD23" i="10"/>
  <c r="BD22" i="10"/>
  <c r="BD20" i="10"/>
  <c r="BD19" i="10"/>
  <c r="BD18" i="10"/>
  <c r="BD17" i="10"/>
  <c r="BD16" i="10"/>
  <c r="BD14" i="10"/>
  <c r="BD11" i="10"/>
  <c r="BD10" i="10"/>
  <c r="BA9" i="10"/>
  <c r="BD9" i="10"/>
  <c r="AI32" i="10"/>
  <c r="AI31" i="10"/>
  <c r="AI30" i="10"/>
  <c r="AI29" i="10"/>
  <c r="AI28" i="10"/>
  <c r="AI27" i="10"/>
  <c r="AI26" i="10"/>
  <c r="AI25" i="10"/>
  <c r="AI24" i="10"/>
  <c r="AI23" i="10"/>
  <c r="AI22" i="10"/>
  <c r="AI21" i="10"/>
  <c r="AI20" i="10"/>
  <c r="AI19" i="10"/>
  <c r="AI18" i="10"/>
  <c r="AI17" i="10"/>
  <c r="AI16" i="10"/>
  <c r="AI15" i="10"/>
  <c r="AI14" i="10"/>
  <c r="AI13" i="10"/>
  <c r="AI12" i="10"/>
  <c r="AI11" i="10"/>
  <c r="AI10" i="10"/>
  <c r="AF9" i="10"/>
  <c r="AI9" i="10" s="1"/>
  <c r="AB32" i="10"/>
  <c r="AB31" i="10"/>
  <c r="AB30" i="10"/>
  <c r="AB29" i="10"/>
  <c r="AB28" i="10"/>
  <c r="AB27" i="10"/>
  <c r="AB26" i="10"/>
  <c r="AB25" i="10"/>
  <c r="AB24" i="10"/>
  <c r="AB23" i="10"/>
  <c r="AB22" i="10"/>
  <c r="AB21" i="10"/>
  <c r="AB20" i="10"/>
  <c r="AB19" i="10"/>
  <c r="AB18" i="10"/>
  <c r="AB17" i="10"/>
  <c r="AB16" i="10"/>
  <c r="AB15" i="10"/>
  <c r="AB14" i="10"/>
  <c r="AB13" i="10"/>
  <c r="AB12" i="10"/>
  <c r="AB11" i="10"/>
  <c r="AB10" i="10"/>
  <c r="AB9" i="10"/>
  <c r="U32" i="10"/>
  <c r="U31" i="10"/>
  <c r="U30" i="10"/>
  <c r="U29" i="10"/>
  <c r="U17" i="10"/>
  <c r="U14" i="10"/>
  <c r="R11" i="10"/>
  <c r="U11" i="10" s="1"/>
  <c r="R10" i="10"/>
  <c r="U10" i="10" s="1"/>
  <c r="U9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4" i="10"/>
  <c r="K11" i="10"/>
  <c r="N11" i="10" s="1"/>
  <c r="K10" i="10"/>
  <c r="K9" i="10"/>
  <c r="N9" i="10" s="1"/>
  <c r="CN63" i="10"/>
  <c r="CL63" i="10"/>
  <c r="CK63" i="10"/>
  <c r="CF63" i="10"/>
  <c r="BR63" i="10"/>
  <c r="AW63" i="10"/>
  <c r="AP63" i="10"/>
  <c r="CN62" i="10"/>
  <c r="CL62" i="10"/>
  <c r="CK62" i="10"/>
  <c r="CF62" i="10"/>
  <c r="BY62" i="10"/>
  <c r="AW62" i="10"/>
  <c r="AP62" i="10"/>
  <c r="CN61" i="10"/>
  <c r="CL61" i="10"/>
  <c r="CK61" i="10"/>
  <c r="CF61" i="10"/>
  <c r="BY61" i="10"/>
  <c r="BR61" i="10"/>
  <c r="AW61" i="10"/>
  <c r="AP61" i="10"/>
  <c r="CN60" i="10"/>
  <c r="CL60" i="10"/>
  <c r="CK60" i="10"/>
  <c r="CF60" i="10"/>
  <c r="BY60" i="10"/>
  <c r="BR60" i="10"/>
  <c r="AW60" i="10"/>
  <c r="AP60" i="10"/>
  <c r="CN59" i="10"/>
  <c r="CL59" i="10"/>
  <c r="CK59" i="10"/>
  <c r="CF59" i="10"/>
  <c r="BY59" i="10"/>
  <c r="BR59" i="10"/>
  <c r="AW59" i="10"/>
  <c r="AP59" i="10"/>
  <c r="CN58" i="10"/>
  <c r="CL58" i="10"/>
  <c r="CM58" i="10" s="1"/>
  <c r="CK58" i="10"/>
  <c r="CF58" i="10"/>
  <c r="BY58" i="10"/>
  <c r="BR58" i="10"/>
  <c r="AW58" i="10"/>
  <c r="CN57" i="10"/>
  <c r="CL57" i="10"/>
  <c r="CK57" i="10"/>
  <c r="CF57" i="10"/>
  <c r="BY57" i="10"/>
  <c r="BR57" i="10"/>
  <c r="AW57" i="10"/>
  <c r="G57" i="10"/>
  <c r="CN56" i="10"/>
  <c r="CL56" i="10"/>
  <c r="CK56" i="10"/>
  <c r="CF56" i="10"/>
  <c r="BY56" i="10"/>
  <c r="BR56" i="10"/>
  <c r="AW56" i="10"/>
  <c r="AP56" i="10"/>
  <c r="CJ56" i="10"/>
  <c r="G56" i="10"/>
  <c r="CN55" i="10"/>
  <c r="CL55" i="10"/>
  <c r="CK55" i="10"/>
  <c r="CF55" i="10"/>
  <c r="BR55" i="10"/>
  <c r="AW55" i="10"/>
  <c r="AP55" i="10"/>
  <c r="G55" i="10"/>
  <c r="CN54" i="10"/>
  <c r="CL54" i="10"/>
  <c r="CK54" i="10"/>
  <c r="CF54" i="10"/>
  <c r="BY54" i="10"/>
  <c r="BR54" i="10"/>
  <c r="AW54" i="10"/>
  <c r="G54" i="10"/>
  <c r="CN53" i="10"/>
  <c r="CL53" i="10"/>
  <c r="CK53" i="10"/>
  <c r="CF53" i="10"/>
  <c r="BY53" i="10"/>
  <c r="BR53" i="10"/>
  <c r="AW53" i="10"/>
  <c r="AP53" i="10"/>
  <c r="G53" i="10"/>
  <c r="CN52" i="10"/>
  <c r="CL52" i="10"/>
  <c r="CK52" i="10"/>
  <c r="CF52" i="10"/>
  <c r="BY52" i="10"/>
  <c r="BR52" i="10"/>
  <c r="AW52" i="10"/>
  <c r="AP52" i="10"/>
  <c r="G52" i="10"/>
  <c r="CN51" i="10"/>
  <c r="CL51" i="10"/>
  <c r="CK51" i="10"/>
  <c r="CJ51" i="10"/>
  <c r="CF51" i="10"/>
  <c r="BY51" i="10"/>
  <c r="BR51" i="10"/>
  <c r="AW51" i="10"/>
  <c r="AP51" i="10"/>
  <c r="G51" i="10"/>
  <c r="CN50" i="10"/>
  <c r="CL50" i="10"/>
  <c r="CK50" i="10"/>
  <c r="CF50" i="10"/>
  <c r="BR50" i="10"/>
  <c r="AW50" i="10"/>
  <c r="G50" i="10"/>
  <c r="CN49" i="10"/>
  <c r="CL49" i="10"/>
  <c r="CK49" i="10"/>
  <c r="CF49" i="10"/>
  <c r="BR49" i="10"/>
  <c r="AW49" i="10"/>
  <c r="AP49" i="10"/>
  <c r="G49" i="10"/>
  <c r="CN48" i="10"/>
  <c r="CL48" i="10"/>
  <c r="CK48" i="10"/>
  <c r="CF48" i="10"/>
  <c r="BY48" i="10"/>
  <c r="BR48" i="10"/>
  <c r="AW48" i="10"/>
  <c r="AP48" i="10"/>
  <c r="G48" i="10"/>
  <c r="CN47" i="10"/>
  <c r="CL47" i="10"/>
  <c r="CK47" i="10"/>
  <c r="CF47" i="10"/>
  <c r="BY47" i="10"/>
  <c r="BR47" i="10"/>
  <c r="AW47" i="10"/>
  <c r="AP47" i="10"/>
  <c r="G47" i="10"/>
  <c r="CN46" i="10"/>
  <c r="CL46" i="10"/>
  <c r="CK46" i="10"/>
  <c r="CF46" i="10"/>
  <c r="BY46" i="10"/>
  <c r="BR46" i="10"/>
  <c r="AW46" i="10"/>
  <c r="G46" i="10"/>
  <c r="CN45" i="10"/>
  <c r="CL45" i="10"/>
  <c r="CK45" i="10"/>
  <c r="CF45" i="10"/>
  <c r="BR45" i="10"/>
  <c r="AW45" i="10"/>
  <c r="G45" i="10"/>
  <c r="CH42" i="10"/>
  <c r="CA42" i="10"/>
  <c r="BT42" i="10"/>
  <c r="BM42" i="10"/>
  <c r="BF42" i="10"/>
  <c r="AY42" i="10"/>
  <c r="AR42" i="10"/>
  <c r="AK42" i="10"/>
  <c r="AD42" i="10"/>
  <c r="W42" i="10"/>
  <c r="P42" i="10"/>
  <c r="I42" i="10"/>
  <c r="B42" i="10"/>
  <c r="CH41" i="10"/>
  <c r="CA41" i="10"/>
  <c r="BT41" i="10"/>
  <c r="BM41" i="10"/>
  <c r="BF41" i="10"/>
  <c r="AY41" i="10"/>
  <c r="AR41" i="10"/>
  <c r="AK41" i="10"/>
  <c r="AD41" i="10"/>
  <c r="W41" i="10"/>
  <c r="P41" i="10"/>
  <c r="I41" i="10"/>
  <c r="B41" i="10"/>
  <c r="CH40" i="10"/>
  <c r="CA40" i="10"/>
  <c r="BT40" i="10"/>
  <c r="BM40" i="10"/>
  <c r="BF40" i="10"/>
  <c r="AY40" i="10"/>
  <c r="AR40" i="10"/>
  <c r="AK40" i="10"/>
  <c r="AD40" i="10"/>
  <c r="W40" i="10"/>
  <c r="P40" i="10"/>
  <c r="I40" i="10"/>
  <c r="B40" i="10"/>
  <c r="CA39" i="10"/>
  <c r="BT39" i="10"/>
  <c r="BM39" i="10"/>
  <c r="BF39" i="10"/>
  <c r="AY39" i="10"/>
  <c r="AR39" i="10"/>
  <c r="AK39" i="10"/>
  <c r="AD39" i="10"/>
  <c r="W39" i="10"/>
  <c r="P39" i="10"/>
  <c r="I39" i="10"/>
  <c r="B39" i="10"/>
  <c r="B37" i="10"/>
  <c r="CL34" i="10"/>
  <c r="CK34" i="10"/>
  <c r="CJ34" i="10"/>
  <c r="CL32" i="10"/>
  <c r="CK32" i="10"/>
  <c r="CF32" i="10"/>
  <c r="AW32" i="10"/>
  <c r="G32" i="10"/>
  <c r="CL31" i="10"/>
  <c r="CK31" i="10"/>
  <c r="CJ31" i="10"/>
  <c r="CF31" i="10"/>
  <c r="AW31" i="10"/>
  <c r="G31" i="10"/>
  <c r="CN30" i="10"/>
  <c r="CL30" i="10"/>
  <c r="CK30" i="10"/>
  <c r="CM30" i="10" s="1"/>
  <c r="CF30" i="10"/>
  <c r="AW30" i="10"/>
  <c r="G30" i="10"/>
  <c r="CN29" i="10"/>
  <c r="CL29" i="10"/>
  <c r="CK29" i="10"/>
  <c r="CF29" i="10"/>
  <c r="AW29" i="10"/>
  <c r="G29" i="10"/>
  <c r="CN28" i="10"/>
  <c r="CL28" i="10"/>
  <c r="CK28" i="10"/>
  <c r="CF28" i="10"/>
  <c r="AW28" i="10"/>
  <c r="G28" i="10"/>
  <c r="CN27" i="10"/>
  <c r="CL27" i="10"/>
  <c r="CK27" i="10"/>
  <c r="CF27" i="10"/>
  <c r="AW27" i="10"/>
  <c r="G27" i="10"/>
  <c r="CN26" i="10"/>
  <c r="CL26" i="10"/>
  <c r="CK26" i="10"/>
  <c r="CM26" i="10" s="1"/>
  <c r="CF26" i="10"/>
  <c r="AW26" i="10"/>
  <c r="AP26" i="10"/>
  <c r="G26" i="10"/>
  <c r="CN25" i="10"/>
  <c r="CL25" i="10"/>
  <c r="CK25" i="10"/>
  <c r="CF25" i="10"/>
  <c r="AW25" i="10"/>
  <c r="G25" i="10"/>
  <c r="CN24" i="10"/>
  <c r="CL24" i="10"/>
  <c r="CK24" i="10"/>
  <c r="CF24" i="10"/>
  <c r="AW24" i="10"/>
  <c r="G24" i="10"/>
  <c r="CN23" i="10"/>
  <c r="CL23" i="10"/>
  <c r="CK23" i="10"/>
  <c r="CF23" i="10"/>
  <c r="AW23" i="10"/>
  <c r="AP23" i="10"/>
  <c r="G23" i="10"/>
  <c r="CN22" i="10"/>
  <c r="CL22" i="10"/>
  <c r="CK22" i="10"/>
  <c r="CF22" i="10"/>
  <c r="AW22" i="10"/>
  <c r="AP22" i="10"/>
  <c r="G22" i="10"/>
  <c r="CN21" i="10"/>
  <c r="CL21" i="10"/>
  <c r="CK21" i="10"/>
  <c r="CF21" i="10"/>
  <c r="AW21" i="10"/>
  <c r="G21" i="10"/>
  <c r="CN20" i="10"/>
  <c r="CL20" i="10"/>
  <c r="CK20" i="10"/>
  <c r="CF20" i="10"/>
  <c r="AW20" i="10"/>
  <c r="AP20" i="10"/>
  <c r="CJ20" i="10"/>
  <c r="CM20" i="10" s="1"/>
  <c r="G20" i="10"/>
  <c r="CN19" i="10"/>
  <c r="CL19" i="10"/>
  <c r="CK19" i="10"/>
  <c r="CF19" i="10"/>
  <c r="AW19" i="10"/>
  <c r="AP19" i="10"/>
  <c r="G19" i="10"/>
  <c r="CN18" i="10"/>
  <c r="CL18" i="10"/>
  <c r="CK18" i="10"/>
  <c r="CF18" i="10"/>
  <c r="AW18" i="10"/>
  <c r="AP18" i="10"/>
  <c r="G18" i="10"/>
  <c r="CN17" i="10"/>
  <c r="CL17" i="10"/>
  <c r="CK17" i="10"/>
  <c r="CF17" i="10"/>
  <c r="AW17" i="10"/>
  <c r="AP17" i="10"/>
  <c r="G17" i="10"/>
  <c r="CN16" i="10"/>
  <c r="CL16" i="10"/>
  <c r="CK16" i="10"/>
  <c r="CF16" i="10"/>
  <c r="AW16" i="10"/>
  <c r="G16" i="10"/>
  <c r="CN15" i="10"/>
  <c r="CL15" i="10"/>
  <c r="CK15" i="10"/>
  <c r="CF15" i="10"/>
  <c r="AW15" i="10"/>
  <c r="G15" i="10"/>
  <c r="CN14" i="10"/>
  <c r="CL14" i="10"/>
  <c r="CK14" i="10"/>
  <c r="CF14" i="10"/>
  <c r="AW14" i="10"/>
  <c r="AP14" i="10"/>
  <c r="G14" i="10"/>
  <c r="CN13" i="10"/>
  <c r="CL13" i="10"/>
  <c r="CK13" i="10"/>
  <c r="CF13" i="10"/>
  <c r="AW13" i="10"/>
  <c r="G13" i="10"/>
  <c r="CN12" i="10"/>
  <c r="CL12" i="10"/>
  <c r="CK12" i="10"/>
  <c r="CF12" i="10"/>
  <c r="AW12" i="10"/>
  <c r="G12" i="10"/>
  <c r="CL11" i="10"/>
  <c r="CK11" i="10"/>
  <c r="CF11" i="10"/>
  <c r="AW11" i="10"/>
  <c r="CN10" i="10"/>
  <c r="CL10" i="10"/>
  <c r="CK10" i="10"/>
  <c r="CF10" i="10"/>
  <c r="AW10" i="10"/>
  <c r="CN9" i="10"/>
  <c r="CL9" i="10"/>
  <c r="CK9" i="10"/>
  <c r="CF9" i="10"/>
  <c r="AW9" i="10"/>
  <c r="D9" i="10"/>
  <c r="G9" i="10" s="1"/>
  <c r="CH1" i="10"/>
  <c r="CH37" i="10" s="1"/>
  <c r="DU29" i="8"/>
  <c r="DT29" i="8"/>
  <c r="DO29" i="8"/>
  <c r="DH29" i="8"/>
  <c r="DA29" i="8"/>
  <c r="DU28" i="8"/>
  <c r="DT28" i="8"/>
  <c r="DO28" i="8"/>
  <c r="DH28" i="8"/>
  <c r="DA28" i="8"/>
  <c r="DU62" i="8"/>
  <c r="DT62" i="8"/>
  <c r="DU61" i="8"/>
  <c r="DT61" i="8"/>
  <c r="DU60" i="8"/>
  <c r="DT60" i="8"/>
  <c r="DU59" i="8"/>
  <c r="DT59" i="8"/>
  <c r="DU58" i="8"/>
  <c r="DT58" i="8"/>
  <c r="DU57" i="8"/>
  <c r="DT57" i="8"/>
  <c r="DU56" i="8"/>
  <c r="DT56" i="8"/>
  <c r="DU55" i="8"/>
  <c r="DT55" i="8"/>
  <c r="DU54" i="8"/>
  <c r="DT54" i="8"/>
  <c r="DU53" i="8"/>
  <c r="DT53" i="8"/>
  <c r="DU52" i="8"/>
  <c r="DT52" i="8"/>
  <c r="DU51" i="8"/>
  <c r="DT51" i="8"/>
  <c r="DU50" i="8"/>
  <c r="DT50" i="8"/>
  <c r="DU49" i="8"/>
  <c r="DT49" i="8"/>
  <c r="DU48" i="8"/>
  <c r="DT48" i="8"/>
  <c r="DU47" i="8"/>
  <c r="DT47" i="8"/>
  <c r="DU46" i="8"/>
  <c r="DT46" i="8"/>
  <c r="DU45" i="8"/>
  <c r="DT45" i="8"/>
  <c r="DU44" i="8"/>
  <c r="DT44" i="8"/>
  <c r="DU43" i="8"/>
  <c r="DT43" i="8"/>
  <c r="DU32" i="8"/>
  <c r="DT32" i="8"/>
  <c r="DS32" i="8"/>
  <c r="DU27" i="8"/>
  <c r="DT27" i="8"/>
  <c r="DU26" i="8"/>
  <c r="DT26" i="8"/>
  <c r="DU25" i="8"/>
  <c r="DT25" i="8"/>
  <c r="DU24" i="8"/>
  <c r="DT24" i="8"/>
  <c r="DU23" i="8"/>
  <c r="DT23" i="8"/>
  <c r="DU22" i="8"/>
  <c r="DT22" i="8"/>
  <c r="DU21" i="8"/>
  <c r="DT21" i="8"/>
  <c r="DU20" i="8"/>
  <c r="DT20" i="8"/>
  <c r="DU19" i="8"/>
  <c r="DT19" i="8"/>
  <c r="DU18" i="8"/>
  <c r="DT18" i="8"/>
  <c r="DU17" i="8"/>
  <c r="DT17" i="8"/>
  <c r="DU16" i="8"/>
  <c r="DT16" i="8"/>
  <c r="DU15" i="8"/>
  <c r="DT15" i="8"/>
  <c r="DU14" i="8"/>
  <c r="DT14" i="8"/>
  <c r="DU13" i="8"/>
  <c r="DT13" i="8"/>
  <c r="DU12" i="8"/>
  <c r="DT12" i="8"/>
  <c r="DU11" i="8"/>
  <c r="DT11" i="8"/>
  <c r="DU10" i="8"/>
  <c r="DT10" i="8"/>
  <c r="DU9" i="8"/>
  <c r="DT9" i="8"/>
  <c r="CX15" i="8"/>
  <c r="DA15" i="8" s="1"/>
  <c r="DA62" i="8"/>
  <c r="CQ62" i="8"/>
  <c r="DS62" i="8" s="1"/>
  <c r="CQ60" i="8"/>
  <c r="CT60" i="8" s="1"/>
  <c r="CQ57" i="8"/>
  <c r="CT57" i="8"/>
  <c r="CQ55" i="8"/>
  <c r="CT55" i="8" s="1"/>
  <c r="CQ51" i="8"/>
  <c r="CT51" i="8" s="1"/>
  <c r="CQ50" i="8"/>
  <c r="CQ29" i="8"/>
  <c r="CT29" i="8" s="1"/>
  <c r="CQ28" i="8"/>
  <c r="CT28" i="8" s="1"/>
  <c r="CQ21" i="8"/>
  <c r="CT21" i="8" s="1"/>
  <c r="CQ16" i="8"/>
  <c r="CT16" i="8" s="1"/>
  <c r="CQ17" i="8"/>
  <c r="CT17" i="8"/>
  <c r="CQ15" i="8"/>
  <c r="CT15" i="8" s="1"/>
  <c r="DW62" i="8"/>
  <c r="DW29" i="8"/>
  <c r="CJ11" i="8"/>
  <c r="CM11" i="8" s="1"/>
  <c r="CJ15" i="8"/>
  <c r="CM15" i="8" s="1"/>
  <c r="DO61" i="8"/>
  <c r="DO60" i="8"/>
  <c r="DO59" i="8"/>
  <c r="DO58" i="8"/>
  <c r="DO57" i="8"/>
  <c r="DO56" i="8"/>
  <c r="DO55" i="8"/>
  <c r="DO54" i="8"/>
  <c r="DO53" i="8"/>
  <c r="DO52" i="8"/>
  <c r="DO51" i="8"/>
  <c r="DO50" i="8"/>
  <c r="DO49" i="8"/>
  <c r="DO48" i="8"/>
  <c r="DO47" i="8"/>
  <c r="DH61" i="8"/>
  <c r="DH60" i="8"/>
  <c r="DH59" i="8"/>
  <c r="DH58" i="8"/>
  <c r="DH57" i="8"/>
  <c r="DH56" i="8"/>
  <c r="DH55" i="8"/>
  <c r="DH54" i="8"/>
  <c r="DH53" i="8"/>
  <c r="DH52" i="8"/>
  <c r="DH51" i="8"/>
  <c r="DH50" i="8"/>
  <c r="DH49" i="8"/>
  <c r="DH48" i="8"/>
  <c r="DH47" i="8"/>
  <c r="DA61" i="8"/>
  <c r="DA60" i="8"/>
  <c r="DA59" i="8"/>
  <c r="DA58" i="8"/>
  <c r="DA57" i="8"/>
  <c r="DA56" i="8"/>
  <c r="DA55" i="8"/>
  <c r="DA54" i="8"/>
  <c r="DA53" i="8"/>
  <c r="DA52" i="8"/>
  <c r="DA51" i="8"/>
  <c r="DA50" i="8"/>
  <c r="DA49" i="8"/>
  <c r="DA48" i="8"/>
  <c r="DA47" i="8"/>
  <c r="CT61" i="8"/>
  <c r="CT59" i="8"/>
  <c r="CT58" i="8"/>
  <c r="CT56" i="8"/>
  <c r="CT54" i="8"/>
  <c r="CT53" i="8"/>
  <c r="CT52" i="8"/>
  <c r="CT50" i="8"/>
  <c r="CT49" i="8"/>
  <c r="CT48" i="8"/>
  <c r="CT47" i="8"/>
  <c r="CT46" i="8"/>
  <c r="CT44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7" i="8"/>
  <c r="CF61" i="8"/>
  <c r="CF60" i="8"/>
  <c r="CF59" i="8"/>
  <c r="CF58" i="8"/>
  <c r="CF57" i="8"/>
  <c r="CF56" i="8"/>
  <c r="CF55" i="8"/>
  <c r="CF54" i="8"/>
  <c r="CF53" i="8"/>
  <c r="CF52" i="8"/>
  <c r="CF51" i="8"/>
  <c r="CF50" i="8"/>
  <c r="CF49" i="8"/>
  <c r="CF48" i="8"/>
  <c r="CF47" i="8"/>
  <c r="BR55" i="8"/>
  <c r="BR56" i="8"/>
  <c r="BR57" i="8"/>
  <c r="BR58" i="8"/>
  <c r="BR59" i="8"/>
  <c r="BR61" i="8"/>
  <c r="BR54" i="8"/>
  <c r="BY61" i="8"/>
  <c r="BY60" i="8"/>
  <c r="BY59" i="8"/>
  <c r="BY58" i="8"/>
  <c r="BY57" i="8"/>
  <c r="BY56" i="8"/>
  <c r="BY54" i="8"/>
  <c r="BV55" i="8"/>
  <c r="BY55" i="8" s="1"/>
  <c r="BV15" i="8"/>
  <c r="BY15" i="8" s="1"/>
  <c r="BO28" i="8"/>
  <c r="BO24" i="8"/>
  <c r="BO22" i="8"/>
  <c r="BR22" i="8" s="1"/>
  <c r="BO21" i="8"/>
  <c r="BR21" i="8" s="1"/>
  <c r="BO16" i="8"/>
  <c r="BR16" i="8" s="1"/>
  <c r="BO15" i="8"/>
  <c r="BR15" i="8" s="1"/>
  <c r="BO14" i="8"/>
  <c r="BR14" i="8" s="1"/>
  <c r="BO60" i="8"/>
  <c r="BR60" i="8" s="1"/>
  <c r="BO51" i="8"/>
  <c r="BR51" i="8" s="1"/>
  <c r="BA28" i="8"/>
  <c r="BD28" i="8" s="1"/>
  <c r="BA15" i="8"/>
  <c r="BA13" i="8"/>
  <c r="BD13" i="8" s="1"/>
  <c r="BD59" i="8"/>
  <c r="BD58" i="8"/>
  <c r="BD56" i="8"/>
  <c r="BD55" i="8"/>
  <c r="BD54" i="8"/>
  <c r="BD61" i="8"/>
  <c r="BA57" i="8"/>
  <c r="BA61" i="8"/>
  <c r="DS61" i="8"/>
  <c r="BA60" i="8"/>
  <c r="BD60" i="8" s="1"/>
  <c r="BA52" i="8"/>
  <c r="BA51" i="8"/>
  <c r="BD51" i="8" s="1"/>
  <c r="DW61" i="8"/>
  <c r="DW60" i="8"/>
  <c r="AT59" i="8"/>
  <c r="DS59" i="8" s="1"/>
  <c r="AT58" i="8"/>
  <c r="AW58" i="8"/>
  <c r="AT57" i="8"/>
  <c r="AW57" i="8" s="1"/>
  <c r="AT56" i="8"/>
  <c r="AW56" i="8"/>
  <c r="AT55" i="8"/>
  <c r="AT54" i="8"/>
  <c r="DS54" i="8"/>
  <c r="AT52" i="8"/>
  <c r="AT51" i="8"/>
  <c r="AW51" i="8" s="1"/>
  <c r="AT47" i="8"/>
  <c r="AW47" i="8" s="1"/>
  <c r="DW59" i="8"/>
  <c r="DW58" i="8"/>
  <c r="DW57" i="8"/>
  <c r="AT28" i="8"/>
  <c r="AW28" i="8" s="1"/>
  <c r="AT27" i="8"/>
  <c r="DS27" i="8"/>
  <c r="AT26" i="8"/>
  <c r="AW26" i="8" s="1"/>
  <c r="AT25" i="8"/>
  <c r="AT24" i="8"/>
  <c r="AW24" i="8" s="1"/>
  <c r="AT23" i="8"/>
  <c r="AT21" i="8"/>
  <c r="AW21" i="8" s="1"/>
  <c r="AT20" i="8"/>
  <c r="AW20" i="8" s="1"/>
  <c r="AT15" i="8"/>
  <c r="AW15" i="8" s="1"/>
  <c r="AT16" i="8"/>
  <c r="AW16" i="8" s="1"/>
  <c r="AT14" i="8"/>
  <c r="AW14" i="8" s="1"/>
  <c r="DZ41" i="8"/>
  <c r="DZ40" i="8"/>
  <c r="DY42" i="8"/>
  <c r="DY41" i="8"/>
  <c r="AM22" i="8"/>
  <c r="AM15" i="8"/>
  <c r="AP15" i="8" s="1"/>
  <c r="AM16" i="8"/>
  <c r="AP16" i="8" s="1"/>
  <c r="AM17" i="8"/>
  <c r="AP17" i="8" s="1"/>
  <c r="AM14" i="8"/>
  <c r="AP14" i="8" s="1"/>
  <c r="AM13" i="8"/>
  <c r="AP13" i="8" s="1"/>
  <c r="AM51" i="8"/>
  <c r="AM49" i="8"/>
  <c r="AP49" i="8"/>
  <c r="AF21" i="8"/>
  <c r="AF19" i="8"/>
  <c r="AI19" i="8" s="1"/>
  <c r="AF16" i="8"/>
  <c r="AI16" i="8"/>
  <c r="AF15" i="8"/>
  <c r="AI15" i="8" s="1"/>
  <c r="AF51" i="8"/>
  <c r="AI51" i="8" s="1"/>
  <c r="AF47" i="8"/>
  <c r="AI47" i="8" s="1"/>
  <c r="Y15" i="8"/>
  <c r="AB15" i="8" s="1"/>
  <c r="Y20" i="8"/>
  <c r="Y19" i="8"/>
  <c r="DS19" i="8" s="1"/>
  <c r="DV19" i="8" s="1"/>
  <c r="Y18" i="8"/>
  <c r="DS18" i="8" s="1"/>
  <c r="Y17" i="8"/>
  <c r="AB17" i="8" s="1"/>
  <c r="Y47" i="8"/>
  <c r="AB47" i="8" s="1"/>
  <c r="CQ45" i="8"/>
  <c r="CT45" i="8" s="1"/>
  <c r="CT43" i="8"/>
  <c r="CO40" i="8"/>
  <c r="CO39" i="8"/>
  <c r="CO38" i="8"/>
  <c r="CO37" i="8"/>
  <c r="CO36" i="8"/>
  <c r="R53" i="8"/>
  <c r="DS53" i="8" s="1"/>
  <c r="R52" i="8"/>
  <c r="U52" i="8" s="1"/>
  <c r="R47" i="8"/>
  <c r="U47" i="8" s="1"/>
  <c r="R17" i="8"/>
  <c r="U17" i="8" s="1"/>
  <c r="R16" i="8"/>
  <c r="R15" i="8"/>
  <c r="U15" i="8" s="1"/>
  <c r="CT32" i="8"/>
  <c r="CT27" i="8"/>
  <c r="CT26" i="8"/>
  <c r="CT25" i="8"/>
  <c r="CT24" i="8"/>
  <c r="CT23" i="8"/>
  <c r="CT22" i="8"/>
  <c r="CT20" i="8"/>
  <c r="CT19" i="8"/>
  <c r="CT18" i="8"/>
  <c r="CT14" i="8"/>
  <c r="CT13" i="8"/>
  <c r="CT12" i="8"/>
  <c r="CQ11" i="8"/>
  <c r="CT11" i="8" s="1"/>
  <c r="CQ10" i="8"/>
  <c r="CT10" i="8" s="1"/>
  <c r="CT9" i="8"/>
  <c r="DW43" i="8"/>
  <c r="K48" i="8"/>
  <c r="N48" i="8" s="1"/>
  <c r="K47" i="8"/>
  <c r="N47" i="8" s="1"/>
  <c r="DO43" i="8"/>
  <c r="DE43" i="8"/>
  <c r="DH43" i="8" s="1"/>
  <c r="CX43" i="8"/>
  <c r="DA43" i="8" s="1"/>
  <c r="CJ43" i="8"/>
  <c r="CM43" i="8" s="1"/>
  <c r="CF43" i="8"/>
  <c r="BY43" i="8"/>
  <c r="BO43" i="8"/>
  <c r="BR43" i="8" s="1"/>
  <c r="BH43" i="8"/>
  <c r="BK43" i="8" s="1"/>
  <c r="BD43" i="8"/>
  <c r="AT43" i="8"/>
  <c r="AW43" i="8" s="1"/>
  <c r="AM43" i="8"/>
  <c r="AP43" i="8" s="1"/>
  <c r="AF43" i="8"/>
  <c r="AI43" i="8" s="1"/>
  <c r="Y43" i="8"/>
  <c r="AB43" i="8" s="1"/>
  <c r="R43" i="8"/>
  <c r="U43" i="8" s="1"/>
  <c r="K43" i="8"/>
  <c r="N43" i="8" s="1"/>
  <c r="D49" i="8"/>
  <c r="DS49" i="8" s="1"/>
  <c r="D50" i="8"/>
  <c r="G50" i="8" s="1"/>
  <c r="D51" i="8"/>
  <c r="G51" i="8" s="1"/>
  <c r="D48" i="8"/>
  <c r="G48" i="8" s="1"/>
  <c r="D47" i="8"/>
  <c r="G47" i="8" s="1"/>
  <c r="K17" i="8"/>
  <c r="N17" i="8" s="1"/>
  <c r="K16" i="8"/>
  <c r="N16" i="8" s="1"/>
  <c r="K15" i="8"/>
  <c r="N15" i="8" s="1"/>
  <c r="K12" i="8"/>
  <c r="N12" i="8" s="1"/>
  <c r="K11" i="8"/>
  <c r="N11" i="8" s="1"/>
  <c r="K10" i="8"/>
  <c r="N10" i="8" s="1"/>
  <c r="K9" i="8"/>
  <c r="N9" i="8" s="1"/>
  <c r="DW14" i="8"/>
  <c r="DO14" i="8"/>
  <c r="DH14" i="8"/>
  <c r="DA14" i="8"/>
  <c r="CM14" i="8"/>
  <c r="CF14" i="8"/>
  <c r="BY14" i="8"/>
  <c r="BK14" i="8"/>
  <c r="BD14" i="8"/>
  <c r="AI14" i="8"/>
  <c r="AB14" i="8"/>
  <c r="U14" i="8"/>
  <c r="N14" i="8"/>
  <c r="D17" i="8"/>
  <c r="D16" i="8"/>
  <c r="G16" i="8" s="1"/>
  <c r="D15" i="8"/>
  <c r="G15" i="8" s="1"/>
  <c r="D14" i="8"/>
  <c r="G14" i="8" s="1"/>
  <c r="D13" i="8"/>
  <c r="DO46" i="8"/>
  <c r="DO45" i="8"/>
  <c r="DO44" i="8"/>
  <c r="DE46" i="8"/>
  <c r="DH46" i="8" s="1"/>
  <c r="DE45" i="8"/>
  <c r="DH45" i="8" s="1"/>
  <c r="DE44" i="8"/>
  <c r="DH44" i="8" s="1"/>
  <c r="CX46" i="8"/>
  <c r="DA46" i="8" s="1"/>
  <c r="CX45" i="8"/>
  <c r="DA45" i="8" s="1"/>
  <c r="CX44" i="8"/>
  <c r="DA44" i="8" s="1"/>
  <c r="CJ46" i="8"/>
  <c r="CM46" i="8" s="1"/>
  <c r="CJ45" i="8"/>
  <c r="CM45" i="8" s="1"/>
  <c r="CJ44" i="8"/>
  <c r="CM44" i="8" s="1"/>
  <c r="CF46" i="8"/>
  <c r="CF45" i="8"/>
  <c r="CC44" i="8"/>
  <c r="CF44" i="8" s="1"/>
  <c r="BY53" i="8"/>
  <c r="BY52" i="8"/>
  <c r="BY51" i="8"/>
  <c r="BY50" i="8"/>
  <c r="BY49" i="8"/>
  <c r="BY48" i="8"/>
  <c r="BY47" i="8"/>
  <c r="BY46" i="8"/>
  <c r="BY45" i="8"/>
  <c r="BY44" i="8"/>
  <c r="BR53" i="8"/>
  <c r="BR52" i="8"/>
  <c r="BR50" i="8"/>
  <c r="BR49" i="8"/>
  <c r="BR48" i="8"/>
  <c r="BR47" i="8"/>
  <c r="BR46" i="8"/>
  <c r="BO45" i="8"/>
  <c r="BR45" i="8" s="1"/>
  <c r="BO44" i="8"/>
  <c r="BR44" i="8"/>
  <c r="BK53" i="8"/>
  <c r="BK52" i="8"/>
  <c r="BK51" i="8"/>
  <c r="BK50" i="8"/>
  <c r="BK49" i="8"/>
  <c r="BK48" i="8"/>
  <c r="BK47" i="8"/>
  <c r="BH46" i="8"/>
  <c r="BK46" i="8" s="1"/>
  <c r="BH45" i="8"/>
  <c r="BK45" i="8" s="1"/>
  <c r="BH44" i="8"/>
  <c r="BK44" i="8" s="1"/>
  <c r="BD53" i="8"/>
  <c r="BD50" i="8"/>
  <c r="BD49" i="8"/>
  <c r="BD48" i="8"/>
  <c r="BD47" i="8"/>
  <c r="BD46" i="8"/>
  <c r="BD45" i="8"/>
  <c r="BA44" i="8"/>
  <c r="BD44" i="8" s="1"/>
  <c r="AW53" i="8"/>
  <c r="AW52" i="8"/>
  <c r="AW50" i="8"/>
  <c r="AW49" i="8"/>
  <c r="AW48" i="8"/>
  <c r="AW46" i="8"/>
  <c r="AW45" i="8"/>
  <c r="AT44" i="8"/>
  <c r="AW44" i="8" s="1"/>
  <c r="AP53" i="8"/>
  <c r="AP52" i="8"/>
  <c r="AP51" i="8"/>
  <c r="AP50" i="8"/>
  <c r="AP48" i="8"/>
  <c r="AP47" i="8"/>
  <c r="AP46" i="8"/>
  <c r="AP45" i="8"/>
  <c r="AM44" i="8"/>
  <c r="AP44" i="8" s="1"/>
  <c r="AI53" i="8"/>
  <c r="AI52" i="8"/>
  <c r="AI50" i="8"/>
  <c r="AI49" i="8"/>
  <c r="AI48" i="8"/>
  <c r="AI46" i="8"/>
  <c r="AF45" i="8"/>
  <c r="AI45" i="8"/>
  <c r="AF44" i="8"/>
  <c r="AI44" i="8" s="1"/>
  <c r="AB53" i="8"/>
  <c r="AB52" i="8"/>
  <c r="AB51" i="8"/>
  <c r="AB50" i="8"/>
  <c r="AB49" i="8"/>
  <c r="AB48" i="8"/>
  <c r="AB46" i="8"/>
  <c r="AB45" i="8"/>
  <c r="Y44" i="8"/>
  <c r="AB44" i="8" s="1"/>
  <c r="U51" i="8"/>
  <c r="U50" i="8"/>
  <c r="U49" i="8"/>
  <c r="U48" i="8"/>
  <c r="U46" i="8"/>
  <c r="R45" i="8"/>
  <c r="U45" i="8" s="1"/>
  <c r="R44" i="8"/>
  <c r="U44" i="8" s="1"/>
  <c r="N53" i="8"/>
  <c r="N52" i="8"/>
  <c r="N51" i="8"/>
  <c r="N50" i="8"/>
  <c r="N49" i="8"/>
  <c r="N46" i="8"/>
  <c r="N45" i="8"/>
  <c r="K44" i="8"/>
  <c r="N44" i="8" s="1"/>
  <c r="DO32" i="8"/>
  <c r="DO27" i="8"/>
  <c r="DO26" i="8"/>
  <c r="DO25" i="8"/>
  <c r="DO24" i="8"/>
  <c r="DO23" i="8"/>
  <c r="DO22" i="8"/>
  <c r="DO21" i="8"/>
  <c r="DO20" i="8"/>
  <c r="DO19" i="8"/>
  <c r="DO18" i="8"/>
  <c r="DO17" i="8"/>
  <c r="DO16" i="8"/>
  <c r="DO15" i="8"/>
  <c r="DO13" i="8"/>
  <c r="DO12" i="8"/>
  <c r="DO11" i="8"/>
  <c r="DO10" i="8"/>
  <c r="DO9" i="8"/>
  <c r="DH32" i="8"/>
  <c r="DH27" i="8"/>
  <c r="DH26" i="8"/>
  <c r="DH25" i="8"/>
  <c r="DH24" i="8"/>
  <c r="DH23" i="8"/>
  <c r="DH22" i="8"/>
  <c r="DH21" i="8"/>
  <c r="DH20" i="8"/>
  <c r="DH19" i="8"/>
  <c r="DH18" i="8"/>
  <c r="DH17" i="8"/>
  <c r="DH13" i="8"/>
  <c r="DE11" i="8"/>
  <c r="DH11" i="8" s="1"/>
  <c r="DE10" i="8"/>
  <c r="DH9" i="8"/>
  <c r="DA32" i="8"/>
  <c r="DA27" i="8"/>
  <c r="DA26" i="8"/>
  <c r="DA25" i="8"/>
  <c r="DA24" i="8"/>
  <c r="DA23" i="8"/>
  <c r="DA22" i="8"/>
  <c r="DA21" i="8"/>
  <c r="DA20" i="8"/>
  <c r="DA19" i="8"/>
  <c r="DA18" i="8"/>
  <c r="DA17" i="8"/>
  <c r="DA16" i="8"/>
  <c r="DA13" i="8"/>
  <c r="CX12" i="8"/>
  <c r="DA12" i="8" s="1"/>
  <c r="DA11" i="8"/>
  <c r="CX10" i="8"/>
  <c r="DA10" i="8" s="1"/>
  <c r="DA9" i="8"/>
  <c r="CM32" i="8"/>
  <c r="CM27" i="8"/>
  <c r="CM26" i="8"/>
  <c r="CM25" i="8"/>
  <c r="CM24" i="8"/>
  <c r="CM23" i="8"/>
  <c r="CM22" i="8"/>
  <c r="CM21" i="8"/>
  <c r="CM20" i="8"/>
  <c r="CM19" i="8"/>
  <c r="CM18" i="8"/>
  <c r="CM17" i="8"/>
  <c r="CM16" i="8"/>
  <c r="CM13" i="8"/>
  <c r="CJ12" i="8"/>
  <c r="CM12" i="8" s="1"/>
  <c r="CJ10" i="8"/>
  <c r="CM10" i="8" s="1"/>
  <c r="CM9" i="8"/>
  <c r="CF32" i="8"/>
  <c r="CF27" i="8"/>
  <c r="CF26" i="8"/>
  <c r="CF25" i="8"/>
  <c r="CF24" i="8"/>
  <c r="CF23" i="8"/>
  <c r="CF22" i="8"/>
  <c r="CF21" i="8"/>
  <c r="CF20" i="8"/>
  <c r="CF19" i="8"/>
  <c r="CF18" i="8"/>
  <c r="CF17" i="8"/>
  <c r="CF16" i="8"/>
  <c r="CF15" i="8"/>
  <c r="CF13" i="8"/>
  <c r="CC12" i="8"/>
  <c r="CF12" i="8" s="1"/>
  <c r="CF11" i="8"/>
  <c r="CC10" i="8"/>
  <c r="CF10" i="8" s="1"/>
  <c r="CF9" i="8"/>
  <c r="BY32" i="8"/>
  <c r="BY27" i="8"/>
  <c r="BY26" i="8"/>
  <c r="BY25" i="8"/>
  <c r="BY24" i="8"/>
  <c r="BY23" i="8"/>
  <c r="BY22" i="8"/>
  <c r="BY21" i="8"/>
  <c r="BY20" i="8"/>
  <c r="BY19" i="8"/>
  <c r="BY18" i="8"/>
  <c r="BY17" i="8"/>
  <c r="BY16" i="8"/>
  <c r="BY13" i="8"/>
  <c r="BV12" i="8"/>
  <c r="BY12" i="8" s="1"/>
  <c r="BY11" i="8"/>
  <c r="BV10" i="8"/>
  <c r="BY10" i="8"/>
  <c r="BY9" i="8"/>
  <c r="BR32" i="8"/>
  <c r="BR27" i="8"/>
  <c r="BR26" i="8"/>
  <c r="BR25" i="8"/>
  <c r="BR24" i="8"/>
  <c r="BR23" i="8"/>
  <c r="BR20" i="8"/>
  <c r="BR19" i="8"/>
  <c r="BR18" i="8"/>
  <c r="BR17" i="8"/>
  <c r="BR13" i="8"/>
  <c r="BO12" i="8"/>
  <c r="BR12" i="8" s="1"/>
  <c r="BO11" i="8"/>
  <c r="BR11" i="8" s="1"/>
  <c r="BO10" i="8"/>
  <c r="BR10" i="8" s="1"/>
  <c r="BR9" i="8"/>
  <c r="BD32" i="8"/>
  <c r="BD27" i="8"/>
  <c r="BD26" i="8"/>
  <c r="BD25" i="8"/>
  <c r="BD24" i="8"/>
  <c r="BD23" i="8"/>
  <c r="BD22" i="8"/>
  <c r="BD21" i="8"/>
  <c r="BD20" i="8"/>
  <c r="BD19" i="8"/>
  <c r="BD18" i="8"/>
  <c r="BD17" i="8"/>
  <c r="BD16" i="8"/>
  <c r="BD15" i="8"/>
  <c r="BD12" i="8"/>
  <c r="BD11" i="8"/>
  <c r="BA10" i="8"/>
  <c r="BD10" i="8" s="1"/>
  <c r="BD9" i="8"/>
  <c r="AW32" i="8"/>
  <c r="AW27" i="8"/>
  <c r="AW22" i="8"/>
  <c r="AW19" i="8"/>
  <c r="AW18" i="8"/>
  <c r="AW17" i="8"/>
  <c r="AW13" i="8"/>
  <c r="AT12" i="8"/>
  <c r="AW12" i="8" s="1"/>
  <c r="AW11" i="8"/>
  <c r="AT10" i="8"/>
  <c r="AW10" i="8" s="1"/>
  <c r="AT9" i="8"/>
  <c r="AW9" i="8" s="1"/>
  <c r="AP32" i="8"/>
  <c r="AP27" i="8"/>
  <c r="AP26" i="8"/>
  <c r="AP25" i="8"/>
  <c r="AP24" i="8"/>
  <c r="AP23" i="8"/>
  <c r="AP21" i="8"/>
  <c r="AP20" i="8"/>
  <c r="AP19" i="8"/>
  <c r="AP18" i="8"/>
  <c r="AM12" i="8"/>
  <c r="AP12" i="8" s="1"/>
  <c r="AM11" i="8"/>
  <c r="AP11" i="8" s="1"/>
  <c r="AM10" i="8"/>
  <c r="AP10" i="8" s="1"/>
  <c r="AP9" i="8"/>
  <c r="AI32" i="8"/>
  <c r="AI27" i="8"/>
  <c r="AI26" i="8"/>
  <c r="AI25" i="8"/>
  <c r="AI24" i="8"/>
  <c r="AI23" i="8"/>
  <c r="AI22" i="8"/>
  <c r="AI21" i="8"/>
  <c r="AI20" i="8"/>
  <c r="AI18" i="8"/>
  <c r="AI17" i="8"/>
  <c r="AI13" i="8"/>
  <c r="AF12" i="8"/>
  <c r="AF11" i="8"/>
  <c r="AI11" i="8" s="1"/>
  <c r="AF10" i="8"/>
  <c r="AI10" i="8" s="1"/>
  <c r="AI9" i="8"/>
  <c r="AB32" i="8"/>
  <c r="AB27" i="8"/>
  <c r="AB26" i="8"/>
  <c r="AB25" i="8"/>
  <c r="AB24" i="8"/>
  <c r="AB23" i="8"/>
  <c r="AB22" i="8"/>
  <c r="AB21" i="8"/>
  <c r="AB20" i="8"/>
  <c r="AB19" i="8"/>
  <c r="AB16" i="8"/>
  <c r="AB13" i="8"/>
  <c r="Y12" i="8"/>
  <c r="AB12" i="8" s="1"/>
  <c r="Y11" i="8"/>
  <c r="AB11" i="8" s="1"/>
  <c r="Y10" i="8"/>
  <c r="AB10" i="8" s="1"/>
  <c r="Y9" i="8"/>
  <c r="AB9" i="8" s="1"/>
  <c r="U32" i="8"/>
  <c r="U27" i="8"/>
  <c r="U26" i="8"/>
  <c r="U25" i="8"/>
  <c r="U24" i="8"/>
  <c r="U23" i="8"/>
  <c r="U22" i="8"/>
  <c r="U21" i="8"/>
  <c r="U20" i="8"/>
  <c r="U19" i="8"/>
  <c r="U18" i="8"/>
  <c r="U13" i="8"/>
  <c r="R12" i="8"/>
  <c r="U12" i="8" s="1"/>
  <c r="R11" i="8"/>
  <c r="U11" i="8"/>
  <c r="R10" i="8"/>
  <c r="U10" i="8" s="1"/>
  <c r="R9" i="8"/>
  <c r="U9" i="8" s="1"/>
  <c r="N32" i="8"/>
  <c r="N27" i="8"/>
  <c r="N26" i="8"/>
  <c r="N25" i="8"/>
  <c r="N24" i="8"/>
  <c r="N23" i="8"/>
  <c r="N22" i="8"/>
  <c r="N21" i="8"/>
  <c r="N20" i="8"/>
  <c r="N19" i="8"/>
  <c r="N18" i="8"/>
  <c r="N13" i="8"/>
  <c r="DW56" i="8"/>
  <c r="DW55" i="8"/>
  <c r="DW54" i="8"/>
  <c r="DW53" i="8"/>
  <c r="G53" i="8"/>
  <c r="DW52" i="8"/>
  <c r="G52" i="8"/>
  <c r="DW51" i="8"/>
  <c r="DW50" i="8"/>
  <c r="DW49" i="8"/>
  <c r="DW48" i="8"/>
  <c r="DW47" i="8"/>
  <c r="DW46" i="8"/>
  <c r="D46" i="8"/>
  <c r="G46" i="8" s="1"/>
  <c r="DW45" i="8"/>
  <c r="D45" i="8"/>
  <c r="DW44" i="8"/>
  <c r="D44" i="8"/>
  <c r="G44" i="8" s="1"/>
  <c r="DQ40" i="8"/>
  <c r="DJ40" i="8"/>
  <c r="DC40" i="8"/>
  <c r="CV40" i="8"/>
  <c r="CH40" i="8"/>
  <c r="CA40" i="8"/>
  <c r="BT40" i="8"/>
  <c r="BM40" i="8"/>
  <c r="BF40" i="8"/>
  <c r="AY40" i="8"/>
  <c r="AR40" i="8"/>
  <c r="AK40" i="8"/>
  <c r="AD40" i="8"/>
  <c r="W40" i="8"/>
  <c r="P40" i="8"/>
  <c r="I40" i="8"/>
  <c r="B40" i="8"/>
  <c r="DQ39" i="8"/>
  <c r="DJ39" i="8"/>
  <c r="DC39" i="8"/>
  <c r="CV39" i="8"/>
  <c r="CH39" i="8"/>
  <c r="CA39" i="8"/>
  <c r="BT39" i="8"/>
  <c r="BM39" i="8"/>
  <c r="BF39" i="8"/>
  <c r="AY39" i="8"/>
  <c r="AR39" i="8"/>
  <c r="AK39" i="8"/>
  <c r="AD39" i="8"/>
  <c r="W39" i="8"/>
  <c r="P39" i="8"/>
  <c r="I39" i="8"/>
  <c r="B39" i="8"/>
  <c r="DQ38" i="8"/>
  <c r="DJ38" i="8"/>
  <c r="DC38" i="8"/>
  <c r="CV38" i="8"/>
  <c r="CH38" i="8"/>
  <c r="CA38" i="8"/>
  <c r="BT38" i="8"/>
  <c r="BM38" i="8"/>
  <c r="BF38" i="8"/>
  <c r="AY38" i="8"/>
  <c r="AR38" i="8"/>
  <c r="AK38" i="8"/>
  <c r="AD38" i="8"/>
  <c r="W38" i="8"/>
  <c r="P38" i="8"/>
  <c r="I38" i="8"/>
  <c r="B38" i="8"/>
  <c r="DJ37" i="8"/>
  <c r="DC37" i="8"/>
  <c r="CV37" i="8"/>
  <c r="CH37" i="8"/>
  <c r="CA37" i="8"/>
  <c r="BT37" i="8"/>
  <c r="BM37" i="8"/>
  <c r="BF37" i="8"/>
  <c r="AY37" i="8"/>
  <c r="AR37" i="8"/>
  <c r="AK37" i="8"/>
  <c r="AD37" i="8"/>
  <c r="W37" i="8"/>
  <c r="P37" i="8"/>
  <c r="I37" i="8"/>
  <c r="B37" i="8"/>
  <c r="DJ36" i="8"/>
  <c r="DC36" i="8"/>
  <c r="CV36" i="8"/>
  <c r="CH36" i="8"/>
  <c r="CA36" i="8"/>
  <c r="BT36" i="8"/>
  <c r="BM36" i="8"/>
  <c r="BF36" i="8"/>
  <c r="AY36" i="8"/>
  <c r="AR36" i="8"/>
  <c r="AK36" i="8"/>
  <c r="AD36" i="8"/>
  <c r="W36" i="8"/>
  <c r="P36" i="8"/>
  <c r="I36" i="8"/>
  <c r="B36" i="8"/>
  <c r="DQ35" i="8"/>
  <c r="B35" i="8"/>
  <c r="DW32" i="8"/>
  <c r="G32" i="8"/>
  <c r="DW28" i="8"/>
  <c r="DW27" i="8"/>
  <c r="BK27" i="8"/>
  <c r="G27" i="8"/>
  <c r="DW26" i="8"/>
  <c r="BK26" i="8"/>
  <c r="G26" i="8"/>
  <c r="DW25" i="8"/>
  <c r="BK25" i="8"/>
  <c r="G25" i="8"/>
  <c r="DW24" i="8"/>
  <c r="BK24" i="8"/>
  <c r="G24" i="8"/>
  <c r="DW23" i="8"/>
  <c r="BK23" i="8"/>
  <c r="G23" i="8"/>
  <c r="DW22" i="8"/>
  <c r="BK22" i="8"/>
  <c r="G22" i="8"/>
  <c r="DW21" i="8"/>
  <c r="BK21" i="8"/>
  <c r="G21" i="8"/>
  <c r="DW20" i="8"/>
  <c r="BK20" i="8"/>
  <c r="G20" i="8"/>
  <c r="DW19" i="8"/>
  <c r="BK19" i="8"/>
  <c r="G19" i="8"/>
  <c r="DW18" i="8"/>
  <c r="BK18" i="8"/>
  <c r="G18" i="8"/>
  <c r="DW17" i="8"/>
  <c r="BK17" i="8"/>
  <c r="DW16" i="8"/>
  <c r="BK16" i="8"/>
  <c r="DW15" i="8"/>
  <c r="BK15" i="8"/>
  <c r="DW13" i="8"/>
  <c r="BK13" i="8"/>
  <c r="DW12" i="8"/>
  <c r="BK12" i="8"/>
  <c r="D12" i="8"/>
  <c r="G12" i="8" s="1"/>
  <c r="DW11" i="8"/>
  <c r="BK11" i="8"/>
  <c r="D11" i="8"/>
  <c r="G11" i="8" s="1"/>
  <c r="DW10" i="8"/>
  <c r="BK10" i="8"/>
  <c r="D10" i="8"/>
  <c r="DW9" i="8"/>
  <c r="BK9" i="8"/>
  <c r="D9" i="8"/>
  <c r="BH30" i="7"/>
  <c r="BH28" i="7"/>
  <c r="BK28" i="7" s="1"/>
  <c r="BH10" i="7"/>
  <c r="BK10" i="7" s="1"/>
  <c r="BH9" i="7"/>
  <c r="BK9" i="7" s="1"/>
  <c r="BH53" i="7"/>
  <c r="BK53" i="7" s="1"/>
  <c r="BA27" i="7"/>
  <c r="BA14" i="7"/>
  <c r="BA13" i="7"/>
  <c r="BA12" i="7"/>
  <c r="BA11" i="7"/>
  <c r="BD11" i="7" s="1"/>
  <c r="BA10" i="7"/>
  <c r="BD10" i="7" s="1"/>
  <c r="BA9" i="7"/>
  <c r="BA57" i="7"/>
  <c r="BA54" i="7"/>
  <c r="BD54" i="7" s="1"/>
  <c r="BA53" i="7"/>
  <c r="BD53" i="7" s="1"/>
  <c r="BA48" i="7"/>
  <c r="BD48" i="7" s="1"/>
  <c r="AF30" i="7"/>
  <c r="CJ30" i="7" s="1"/>
  <c r="AF29" i="7"/>
  <c r="AF25" i="7"/>
  <c r="AI25" i="7" s="1"/>
  <c r="AF24" i="7"/>
  <c r="AF23" i="7"/>
  <c r="AI23" i="7" s="1"/>
  <c r="AF20" i="7"/>
  <c r="AI20" i="7" s="1"/>
  <c r="AF14" i="7"/>
  <c r="AI14" i="7" s="1"/>
  <c r="AF13" i="7"/>
  <c r="AI13" i="7"/>
  <c r="AF12" i="7"/>
  <c r="AI12" i="7" s="1"/>
  <c r="AF11" i="7"/>
  <c r="AI11" i="7" s="1"/>
  <c r="AF10" i="7"/>
  <c r="AI10" i="7" s="1"/>
  <c r="AF9" i="7"/>
  <c r="AF57" i="7"/>
  <c r="AI57" i="7" s="1"/>
  <c r="AF56" i="7"/>
  <c r="CJ56" i="7" s="1"/>
  <c r="AF53" i="7"/>
  <c r="AI53" i="7" s="1"/>
  <c r="AF50" i="7"/>
  <c r="AI50" i="7" s="1"/>
  <c r="CN30" i="7"/>
  <c r="CN29" i="7"/>
  <c r="Y28" i="7"/>
  <c r="Y25" i="7"/>
  <c r="Y19" i="7"/>
  <c r="AB19" i="7" s="1"/>
  <c r="Y13" i="7"/>
  <c r="AB13" i="7" s="1"/>
  <c r="Y11" i="7"/>
  <c r="AB11" i="7" s="1"/>
  <c r="Y10" i="7"/>
  <c r="AB10" i="7" s="1"/>
  <c r="Y9" i="7"/>
  <c r="AB9" i="7" s="1"/>
  <c r="Y53" i="7"/>
  <c r="AB53" i="7" s="1"/>
  <c r="Y48" i="7"/>
  <c r="CN28" i="7"/>
  <c r="R10" i="7"/>
  <c r="U10" i="7" s="1"/>
  <c r="CN62" i="7"/>
  <c r="CL62" i="7"/>
  <c r="CK62" i="7"/>
  <c r="CJ62" i="7"/>
  <c r="CM62" i="7" s="1"/>
  <c r="CF62" i="7"/>
  <c r="BY62" i="7"/>
  <c r="BR62" i="7"/>
  <c r="BK62" i="7"/>
  <c r="BD62" i="7"/>
  <c r="AW62" i="7"/>
  <c r="AP62" i="7"/>
  <c r="AI62" i="7"/>
  <c r="AB62" i="7"/>
  <c r="U62" i="7"/>
  <c r="CN61" i="7"/>
  <c r="CL61" i="7"/>
  <c r="CK61" i="7"/>
  <c r="CJ61" i="7"/>
  <c r="CF61" i="7"/>
  <c r="BY61" i="7"/>
  <c r="BR61" i="7"/>
  <c r="BK61" i="7"/>
  <c r="BD61" i="7"/>
  <c r="AW61" i="7"/>
  <c r="AP61" i="7"/>
  <c r="AI61" i="7"/>
  <c r="AB61" i="7"/>
  <c r="U61" i="7"/>
  <c r="CN60" i="7"/>
  <c r="CL60" i="7"/>
  <c r="CK60" i="7"/>
  <c r="CJ60" i="7"/>
  <c r="CF60" i="7"/>
  <c r="BY60" i="7"/>
  <c r="BR60" i="7"/>
  <c r="BK60" i="7"/>
  <c r="BD60" i="7"/>
  <c r="AW60" i="7"/>
  <c r="AP60" i="7"/>
  <c r="AI60" i="7"/>
  <c r="AB60" i="7"/>
  <c r="U60" i="7"/>
  <c r="CN59" i="7"/>
  <c r="CL59" i="7"/>
  <c r="CK59" i="7"/>
  <c r="CJ59" i="7"/>
  <c r="CF59" i="7"/>
  <c r="BY59" i="7"/>
  <c r="BR59" i="7"/>
  <c r="BK59" i="7"/>
  <c r="BD59" i="7"/>
  <c r="AW59" i="7"/>
  <c r="AP59" i="7"/>
  <c r="AI59" i="7"/>
  <c r="AB59" i="7"/>
  <c r="U59" i="7"/>
  <c r="CN58" i="7"/>
  <c r="CL58" i="7"/>
  <c r="CK58" i="7"/>
  <c r="CJ58" i="7"/>
  <c r="CF58" i="7"/>
  <c r="BY58" i="7"/>
  <c r="BR58" i="7"/>
  <c r="BK58" i="7"/>
  <c r="BD58" i="7"/>
  <c r="AW58" i="7"/>
  <c r="AP58" i="7"/>
  <c r="AI58" i="7"/>
  <c r="AB58" i="7"/>
  <c r="U58" i="7"/>
  <c r="CN57" i="7"/>
  <c r="CL57" i="7"/>
  <c r="CK57" i="7"/>
  <c r="CF57" i="7"/>
  <c r="BY57" i="7"/>
  <c r="BR57" i="7"/>
  <c r="BK57" i="7"/>
  <c r="AW57" i="7"/>
  <c r="AP57" i="7"/>
  <c r="AB57" i="7"/>
  <c r="U57" i="7"/>
  <c r="CN56" i="7"/>
  <c r="CL56" i="7"/>
  <c r="CK56" i="7"/>
  <c r="CF56" i="7"/>
  <c r="BY56" i="7"/>
  <c r="BR56" i="7"/>
  <c r="BK56" i="7"/>
  <c r="BD56" i="7"/>
  <c r="AW56" i="7"/>
  <c r="AP56" i="7"/>
  <c r="AB56" i="7"/>
  <c r="U56" i="7"/>
  <c r="CN55" i="7"/>
  <c r="CL55" i="7"/>
  <c r="CK55" i="7"/>
  <c r="CF55" i="7"/>
  <c r="BY55" i="7"/>
  <c r="BR55" i="7"/>
  <c r="BK55" i="7"/>
  <c r="BD55" i="7"/>
  <c r="AW55" i="7"/>
  <c r="AP55" i="7"/>
  <c r="AI55" i="7"/>
  <c r="AB55" i="7"/>
  <c r="U55" i="7"/>
  <c r="CN54" i="7"/>
  <c r="CL54" i="7"/>
  <c r="CK54" i="7"/>
  <c r="CF54" i="7"/>
  <c r="BY54" i="7"/>
  <c r="BR54" i="7"/>
  <c r="BK54" i="7"/>
  <c r="AW54" i="7"/>
  <c r="AP54" i="7"/>
  <c r="AI54" i="7"/>
  <c r="AB54" i="7"/>
  <c r="U54" i="7"/>
  <c r="G56" i="7"/>
  <c r="N56" i="7"/>
  <c r="G55" i="7"/>
  <c r="G54" i="7"/>
  <c r="K55" i="7"/>
  <c r="N55" i="7" s="1"/>
  <c r="K54" i="7"/>
  <c r="K53" i="7"/>
  <c r="N53" i="7" s="1"/>
  <c r="K52" i="7"/>
  <c r="K51" i="7"/>
  <c r="N51" i="7" s="1"/>
  <c r="K50" i="7"/>
  <c r="K49" i="7"/>
  <c r="K48" i="7"/>
  <c r="N48" i="7" s="1"/>
  <c r="K47" i="7"/>
  <c r="CJ47" i="7" s="1"/>
  <c r="K25" i="7"/>
  <c r="K26" i="7"/>
  <c r="CJ26" i="7" s="1"/>
  <c r="K27" i="7"/>
  <c r="K24" i="7"/>
  <c r="N24" i="7" s="1"/>
  <c r="K23" i="7"/>
  <c r="K22" i="7"/>
  <c r="CJ22" i="7" s="1"/>
  <c r="K21" i="7"/>
  <c r="CJ21" i="7" s="1"/>
  <c r="K20" i="7"/>
  <c r="N20" i="7" s="1"/>
  <c r="K19" i="7"/>
  <c r="K18" i="7"/>
  <c r="N18" i="7" s="1"/>
  <c r="K17" i="7"/>
  <c r="K16" i="7"/>
  <c r="K15" i="7"/>
  <c r="K11" i="7"/>
  <c r="N11" i="7" s="1"/>
  <c r="K9" i="7"/>
  <c r="N9" i="7" s="1"/>
  <c r="CL32" i="7"/>
  <c r="CK32" i="7"/>
  <c r="CJ32" i="7"/>
  <c r="CF32" i="7"/>
  <c r="BY32" i="7"/>
  <c r="BR32" i="7"/>
  <c r="BK32" i="7"/>
  <c r="BD32" i="7"/>
  <c r="AW32" i="7"/>
  <c r="AP32" i="7"/>
  <c r="AI32" i="7"/>
  <c r="AB32" i="7"/>
  <c r="U32" i="7"/>
  <c r="N32" i="7"/>
  <c r="G32" i="7"/>
  <c r="CL31" i="7"/>
  <c r="CK31" i="7"/>
  <c r="CJ31" i="7"/>
  <c r="CF31" i="7"/>
  <c r="BY31" i="7"/>
  <c r="BR31" i="7"/>
  <c r="BK31" i="7"/>
  <c r="BD31" i="7"/>
  <c r="AW31" i="7"/>
  <c r="AP31" i="7"/>
  <c r="AI31" i="7"/>
  <c r="AB31" i="7"/>
  <c r="U31" i="7"/>
  <c r="N31" i="7"/>
  <c r="G31" i="7"/>
  <c r="CL30" i="7"/>
  <c r="CK30" i="7"/>
  <c r="CF30" i="7"/>
  <c r="BY30" i="7"/>
  <c r="BR30" i="7"/>
  <c r="BD30" i="7"/>
  <c r="AW30" i="7"/>
  <c r="AP30" i="7"/>
  <c r="AI30" i="7"/>
  <c r="AB30" i="7"/>
  <c r="U30" i="7"/>
  <c r="N30" i="7"/>
  <c r="G30" i="7"/>
  <c r="CL29" i="7"/>
  <c r="CK29" i="7"/>
  <c r="CF29" i="7"/>
  <c r="BY29" i="7"/>
  <c r="BR29" i="7"/>
  <c r="BK29" i="7"/>
  <c r="BD29" i="7"/>
  <c r="AW29" i="7"/>
  <c r="AP29" i="7"/>
  <c r="AB29" i="7"/>
  <c r="U29" i="7"/>
  <c r="N29" i="7"/>
  <c r="G29" i="7"/>
  <c r="CL28" i="7"/>
  <c r="CK28" i="7"/>
  <c r="CF28" i="7"/>
  <c r="BY28" i="7"/>
  <c r="BR28" i="7"/>
  <c r="BD28" i="7"/>
  <c r="AW28" i="7"/>
  <c r="AP28" i="7"/>
  <c r="AI28" i="7"/>
  <c r="U28" i="7"/>
  <c r="N28" i="7"/>
  <c r="G28" i="7"/>
  <c r="CL27" i="7"/>
  <c r="CK27" i="7"/>
  <c r="CF27" i="7"/>
  <c r="BY27" i="7"/>
  <c r="BR27" i="7"/>
  <c r="BK27" i="7"/>
  <c r="BD27" i="7"/>
  <c r="AW27" i="7"/>
  <c r="AP27" i="7"/>
  <c r="AI27" i="7"/>
  <c r="AB27" i="7"/>
  <c r="U27" i="7"/>
  <c r="G27" i="7"/>
  <c r="CL26" i="7"/>
  <c r="CK26" i="7"/>
  <c r="CF26" i="7"/>
  <c r="BY26" i="7"/>
  <c r="BR26" i="7"/>
  <c r="BK26" i="7"/>
  <c r="BD26" i="7"/>
  <c r="AW26" i="7"/>
  <c r="AP26" i="7"/>
  <c r="AI26" i="7"/>
  <c r="AB26" i="7"/>
  <c r="U26" i="7"/>
  <c r="G26" i="7"/>
  <c r="R46" i="7"/>
  <c r="U46" i="7" s="1"/>
  <c r="R45" i="7"/>
  <c r="U45" i="7" s="1"/>
  <c r="R44" i="7"/>
  <c r="CJ44" i="7" s="1"/>
  <c r="R14" i="7"/>
  <c r="CJ14" i="7" s="1"/>
  <c r="CM14" i="7" s="1"/>
  <c r="R13" i="7"/>
  <c r="U13" i="7" s="1"/>
  <c r="R12" i="7"/>
  <c r="U12" i="7" s="1"/>
  <c r="BZ47" i="5"/>
  <c r="BZ48" i="5"/>
  <c r="BZ49" i="5"/>
  <c r="BZ50" i="5"/>
  <c r="BZ51" i="5"/>
  <c r="BZ52" i="5"/>
  <c r="BZ53" i="5"/>
  <c r="BZ54" i="5"/>
  <c r="BZ46" i="5"/>
  <c r="BZ45" i="5"/>
  <c r="BZ44" i="5"/>
  <c r="BZ43" i="5"/>
  <c r="BZ42" i="5"/>
  <c r="BZ41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D11" i="7"/>
  <c r="D10" i="7"/>
  <c r="G10" i="7" s="1"/>
  <c r="D9" i="7"/>
  <c r="G9" i="7" s="1"/>
  <c r="CH1" i="7"/>
  <c r="CH36" i="7" s="1"/>
  <c r="U9" i="7"/>
  <c r="AI9" i="7"/>
  <c r="AP9" i="7"/>
  <c r="AW9" i="7"/>
  <c r="BR9" i="7"/>
  <c r="BY9" i="7"/>
  <c r="CF9" i="7"/>
  <c r="CK9" i="7"/>
  <c r="CL9" i="7"/>
  <c r="CN9" i="7"/>
  <c r="N10" i="7"/>
  <c r="AP10" i="7"/>
  <c r="AW10" i="7"/>
  <c r="BR10" i="7"/>
  <c r="BY10" i="7"/>
  <c r="CF10" i="7"/>
  <c r="CK10" i="7"/>
  <c r="CL10" i="7"/>
  <c r="CN10" i="7"/>
  <c r="U11" i="7"/>
  <c r="AP11" i="7"/>
  <c r="AW11" i="7"/>
  <c r="BK11" i="7"/>
  <c r="BR11" i="7"/>
  <c r="BY11" i="7"/>
  <c r="CF11" i="7"/>
  <c r="CK11" i="7"/>
  <c r="CL11" i="7"/>
  <c r="CN11" i="7"/>
  <c r="G12" i="7"/>
  <c r="N12" i="7"/>
  <c r="AB12" i="7"/>
  <c r="AP12" i="7"/>
  <c r="AW12" i="7"/>
  <c r="BD12" i="7"/>
  <c r="BK12" i="7"/>
  <c r="BR12" i="7"/>
  <c r="BY12" i="7"/>
  <c r="CF12" i="7"/>
  <c r="CK12" i="7"/>
  <c r="CL12" i="7"/>
  <c r="CN12" i="7"/>
  <c r="G13" i="7"/>
  <c r="N13" i="7"/>
  <c r="AP13" i="7"/>
  <c r="AW13" i="7"/>
  <c r="BD13" i="7"/>
  <c r="BK13" i="7"/>
  <c r="BR13" i="7"/>
  <c r="BY13" i="7"/>
  <c r="CF13" i="7"/>
  <c r="CK13" i="7"/>
  <c r="CL13" i="7"/>
  <c r="CN13" i="7"/>
  <c r="G14" i="7"/>
  <c r="N14" i="7"/>
  <c r="AB14" i="7"/>
  <c r="AP14" i="7"/>
  <c r="AW14" i="7"/>
  <c r="BD14" i="7"/>
  <c r="BK14" i="7"/>
  <c r="BR14" i="7"/>
  <c r="BY14" i="7"/>
  <c r="CF14" i="7"/>
  <c r="CK14" i="7"/>
  <c r="CL14" i="7"/>
  <c r="CN14" i="7"/>
  <c r="G15" i="7"/>
  <c r="N15" i="7"/>
  <c r="U15" i="7"/>
  <c r="AB15" i="7"/>
  <c r="AI15" i="7"/>
  <c r="AP15" i="7"/>
  <c r="AW15" i="7"/>
  <c r="BD15" i="7"/>
  <c r="BK15" i="7"/>
  <c r="BR15" i="7"/>
  <c r="BY15" i="7"/>
  <c r="CF15" i="7"/>
  <c r="CJ15" i="7"/>
  <c r="CK15" i="7"/>
  <c r="CL15" i="7"/>
  <c r="CN15" i="7"/>
  <c r="G16" i="7"/>
  <c r="U16" i="7"/>
  <c r="AB16" i="7"/>
  <c r="AI16" i="7"/>
  <c r="AP16" i="7"/>
  <c r="AW16" i="7"/>
  <c r="BD16" i="7"/>
  <c r="BK16" i="7"/>
  <c r="BR16" i="7"/>
  <c r="BY16" i="7"/>
  <c r="CF16" i="7"/>
  <c r="CK16" i="7"/>
  <c r="CL16" i="7"/>
  <c r="CN16" i="7"/>
  <c r="G17" i="7"/>
  <c r="U17" i="7"/>
  <c r="AB17" i="7"/>
  <c r="AI17" i="7"/>
  <c r="AP17" i="7"/>
  <c r="AW17" i="7"/>
  <c r="BD17" i="7"/>
  <c r="BK17" i="7"/>
  <c r="BR17" i="7"/>
  <c r="BY17" i="7"/>
  <c r="CF17" i="7"/>
  <c r="CK17" i="7"/>
  <c r="CL17" i="7"/>
  <c r="CN17" i="7"/>
  <c r="G18" i="7"/>
  <c r="U18" i="7"/>
  <c r="AB18" i="7"/>
  <c r="AI18" i="7"/>
  <c r="AP18" i="7"/>
  <c r="AW18" i="7"/>
  <c r="BD18" i="7"/>
  <c r="BK18" i="7"/>
  <c r="BR18" i="7"/>
  <c r="BY18" i="7"/>
  <c r="CF18" i="7"/>
  <c r="CJ18" i="7"/>
  <c r="CK18" i="7"/>
  <c r="CL18" i="7"/>
  <c r="CN18" i="7"/>
  <c r="G19" i="7"/>
  <c r="U19" i="7"/>
  <c r="AI19" i="7"/>
  <c r="AP19" i="7"/>
  <c r="AW19" i="7"/>
  <c r="BD19" i="7"/>
  <c r="BK19" i="7"/>
  <c r="BR19" i="7"/>
  <c r="BY19" i="7"/>
  <c r="CF19" i="7"/>
  <c r="CK19" i="7"/>
  <c r="CL19" i="7"/>
  <c r="CN19" i="7"/>
  <c r="G20" i="7"/>
  <c r="U20" i="7"/>
  <c r="AB20" i="7"/>
  <c r="AP20" i="7"/>
  <c r="AW20" i="7"/>
  <c r="BD20" i="7"/>
  <c r="BK20" i="7"/>
  <c r="BR20" i="7"/>
  <c r="BY20" i="7"/>
  <c r="CF20" i="7"/>
  <c r="CK20" i="7"/>
  <c r="CL20" i="7"/>
  <c r="CN20" i="7"/>
  <c r="G21" i="7"/>
  <c r="N21" i="7"/>
  <c r="U21" i="7"/>
  <c r="AB21" i="7"/>
  <c r="AI21" i="7"/>
  <c r="AP21" i="7"/>
  <c r="AW21" i="7"/>
  <c r="BD21" i="7"/>
  <c r="BK21" i="7"/>
  <c r="BR21" i="7"/>
  <c r="BY21" i="7"/>
  <c r="CF21" i="7"/>
  <c r="CK21" i="7"/>
  <c r="CL21" i="7"/>
  <c r="CN21" i="7"/>
  <c r="G22" i="7"/>
  <c r="N22" i="7"/>
  <c r="U22" i="7"/>
  <c r="AB22" i="7"/>
  <c r="AI22" i="7"/>
  <c r="AP22" i="7"/>
  <c r="AW22" i="7"/>
  <c r="BD22" i="7"/>
  <c r="BK22" i="7"/>
  <c r="BR22" i="7"/>
  <c r="BY22" i="7"/>
  <c r="CF22" i="7"/>
  <c r="CK22" i="7"/>
  <c r="CL22" i="7"/>
  <c r="CN22" i="7"/>
  <c r="G23" i="7"/>
  <c r="N23" i="7"/>
  <c r="U23" i="7"/>
  <c r="AB23" i="7"/>
  <c r="AP23" i="7"/>
  <c r="AW23" i="7"/>
  <c r="BD23" i="7"/>
  <c r="BK23" i="7"/>
  <c r="BR23" i="7"/>
  <c r="BY23" i="7"/>
  <c r="CF23" i="7"/>
  <c r="CK23" i="7"/>
  <c r="CL23" i="7"/>
  <c r="CN23" i="7"/>
  <c r="G24" i="7"/>
  <c r="U24" i="7"/>
  <c r="AB24" i="7"/>
  <c r="AP24" i="7"/>
  <c r="AW24" i="7"/>
  <c r="BD24" i="7"/>
  <c r="BK24" i="7"/>
  <c r="BR24" i="7"/>
  <c r="BY24" i="7"/>
  <c r="CF24" i="7"/>
  <c r="CK24" i="7"/>
  <c r="CL24" i="7"/>
  <c r="CN24" i="7"/>
  <c r="G25" i="7"/>
  <c r="U25" i="7"/>
  <c r="AB25" i="7"/>
  <c r="AP25" i="7"/>
  <c r="AW25" i="7"/>
  <c r="BD25" i="7"/>
  <c r="BK25" i="7"/>
  <c r="BR25" i="7"/>
  <c r="BY25" i="7"/>
  <c r="CF25" i="7"/>
  <c r="CK25" i="7"/>
  <c r="CL25" i="7"/>
  <c r="CN25" i="7"/>
  <c r="CN26" i="7"/>
  <c r="CN27" i="7"/>
  <c r="CJ33" i="7"/>
  <c r="CK33" i="7"/>
  <c r="CL33" i="7"/>
  <c r="B36" i="7"/>
  <c r="B38" i="7"/>
  <c r="I38" i="7"/>
  <c r="P38" i="7"/>
  <c r="W38" i="7"/>
  <c r="AD38" i="7"/>
  <c r="AK38" i="7"/>
  <c r="AR38" i="7"/>
  <c r="AY38" i="7"/>
  <c r="BF38" i="7"/>
  <c r="BM38" i="7"/>
  <c r="BT38" i="7"/>
  <c r="CA38" i="7"/>
  <c r="B39" i="7"/>
  <c r="I39" i="7"/>
  <c r="P39" i="7"/>
  <c r="W39" i="7"/>
  <c r="AD39" i="7"/>
  <c r="AK39" i="7"/>
  <c r="AR39" i="7"/>
  <c r="AY39" i="7"/>
  <c r="BF39" i="7"/>
  <c r="BM39" i="7"/>
  <c r="BT39" i="7"/>
  <c r="CA39" i="7"/>
  <c r="CH39" i="7"/>
  <c r="B40" i="7"/>
  <c r="I40" i="7"/>
  <c r="P40" i="7"/>
  <c r="W40" i="7"/>
  <c r="AD40" i="7"/>
  <c r="AK40" i="7"/>
  <c r="AR40" i="7"/>
  <c r="AY40" i="7"/>
  <c r="BF40" i="7"/>
  <c r="BM40" i="7"/>
  <c r="BT40" i="7"/>
  <c r="CA40" i="7"/>
  <c r="CH40" i="7"/>
  <c r="B41" i="7"/>
  <c r="I41" i="7"/>
  <c r="P41" i="7"/>
  <c r="W41" i="7"/>
  <c r="AD41" i="7"/>
  <c r="AK41" i="7"/>
  <c r="AR41" i="7"/>
  <c r="AY41" i="7"/>
  <c r="BF41" i="7"/>
  <c r="BM41" i="7"/>
  <c r="BT41" i="7"/>
  <c r="CA41" i="7"/>
  <c r="CH41" i="7"/>
  <c r="G44" i="7"/>
  <c r="N44" i="7"/>
  <c r="AB44" i="7"/>
  <c r="AI44" i="7"/>
  <c r="AP44" i="7"/>
  <c r="AW44" i="7"/>
  <c r="BD44" i="7"/>
  <c r="BK44" i="7"/>
  <c r="BR44" i="7"/>
  <c r="BY44" i="7"/>
  <c r="CF44" i="7"/>
  <c r="CK44" i="7"/>
  <c r="CL44" i="7"/>
  <c r="CN44" i="7"/>
  <c r="G45" i="7"/>
  <c r="N45" i="7"/>
  <c r="AB45" i="7"/>
  <c r="AI45" i="7"/>
  <c r="AP45" i="7"/>
  <c r="AW45" i="7"/>
  <c r="BD45" i="7"/>
  <c r="BK45" i="7"/>
  <c r="BR45" i="7"/>
  <c r="BY45" i="7"/>
  <c r="CF45" i="7"/>
  <c r="CK45" i="7"/>
  <c r="CL45" i="7"/>
  <c r="CN45" i="7"/>
  <c r="G46" i="7"/>
  <c r="N46" i="7"/>
  <c r="AB46" i="7"/>
  <c r="AI46" i="7"/>
  <c r="AP46" i="7"/>
  <c r="AW46" i="7"/>
  <c r="BD46" i="7"/>
  <c r="BK46" i="7"/>
  <c r="BR46" i="7"/>
  <c r="BY46" i="7"/>
  <c r="CF46" i="7"/>
  <c r="CJ46" i="7"/>
  <c r="CM46" i="7" s="1"/>
  <c r="CK46" i="7"/>
  <c r="CL46" i="7"/>
  <c r="CN46" i="7"/>
  <c r="G47" i="7"/>
  <c r="U47" i="7"/>
  <c r="AB47" i="7"/>
  <c r="AI47" i="7"/>
  <c r="AP47" i="7"/>
  <c r="AW47" i="7"/>
  <c r="BD47" i="7"/>
  <c r="BK47" i="7"/>
  <c r="BR47" i="7"/>
  <c r="BY47" i="7"/>
  <c r="CF47" i="7"/>
  <c r="CK47" i="7"/>
  <c r="CL47" i="7"/>
  <c r="CN47" i="7"/>
  <c r="G48" i="7"/>
  <c r="U48" i="7"/>
  <c r="AI48" i="7"/>
  <c r="AP48" i="7"/>
  <c r="AW48" i="7"/>
  <c r="BK48" i="7"/>
  <c r="BR48" i="7"/>
  <c r="BY48" i="7"/>
  <c r="CF48" i="7"/>
  <c r="CK48" i="7"/>
  <c r="CL48" i="7"/>
  <c r="CN48" i="7"/>
  <c r="G49" i="7"/>
  <c r="U49" i="7"/>
  <c r="AB49" i="7"/>
  <c r="AI49" i="7"/>
  <c r="AP49" i="7"/>
  <c r="AW49" i="7"/>
  <c r="BD49" i="7"/>
  <c r="BK49" i="7"/>
  <c r="BR49" i="7"/>
  <c r="BY49" i="7"/>
  <c r="CF49" i="7"/>
  <c r="CK49" i="7"/>
  <c r="CL49" i="7"/>
  <c r="CN49" i="7"/>
  <c r="G50" i="7"/>
  <c r="N50" i="7"/>
  <c r="U50" i="7"/>
  <c r="AB50" i="7"/>
  <c r="AP50" i="7"/>
  <c r="AW50" i="7"/>
  <c r="BD50" i="7"/>
  <c r="BK50" i="7"/>
  <c r="BR50" i="7"/>
  <c r="BY50" i="7"/>
  <c r="CF50" i="7"/>
  <c r="CK50" i="7"/>
  <c r="CL50" i="7"/>
  <c r="CN50" i="7"/>
  <c r="G51" i="7"/>
  <c r="U51" i="7"/>
  <c r="AB51" i="7"/>
  <c r="AI51" i="7"/>
  <c r="AP51" i="7"/>
  <c r="AW51" i="7"/>
  <c r="BD51" i="7"/>
  <c r="BK51" i="7"/>
  <c r="BR51" i="7"/>
  <c r="BY51" i="7"/>
  <c r="CF51" i="7"/>
  <c r="CK51" i="7"/>
  <c r="CL51" i="7"/>
  <c r="CN51" i="7"/>
  <c r="G52" i="7"/>
  <c r="U52" i="7"/>
  <c r="AB52" i="7"/>
  <c r="AI52" i="7"/>
  <c r="AP52" i="7"/>
  <c r="AW52" i="7"/>
  <c r="BD52" i="7"/>
  <c r="BK52" i="7"/>
  <c r="BR52" i="7"/>
  <c r="BY52" i="7"/>
  <c r="CF52" i="7"/>
  <c r="CK52" i="7"/>
  <c r="CL52" i="7"/>
  <c r="CN52" i="7"/>
  <c r="G53" i="7"/>
  <c r="U53" i="7"/>
  <c r="AP53" i="7"/>
  <c r="AW53" i="7"/>
  <c r="BR53" i="7"/>
  <c r="BY53" i="7"/>
  <c r="CF53" i="7"/>
  <c r="CK53" i="7"/>
  <c r="CL53" i="7"/>
  <c r="CN53" i="7"/>
  <c r="DE11" i="6"/>
  <c r="DH11" i="6" s="1"/>
  <c r="DE13" i="6"/>
  <c r="DE14" i="6"/>
  <c r="DE15" i="6"/>
  <c r="DH15" i="6" s="1"/>
  <c r="DE16" i="6"/>
  <c r="DH16" i="6" s="1"/>
  <c r="DE23" i="6"/>
  <c r="DE25" i="6"/>
  <c r="DM53" i="6"/>
  <c r="DN53" i="6"/>
  <c r="DM52" i="6"/>
  <c r="DN52" i="6"/>
  <c r="DE42" i="6"/>
  <c r="DE53" i="6"/>
  <c r="DE52" i="6"/>
  <c r="DH52" i="6" s="1"/>
  <c r="DE51" i="6"/>
  <c r="DL51" i="6" s="1"/>
  <c r="DH51" i="6"/>
  <c r="DP53" i="6"/>
  <c r="DP52" i="6"/>
  <c r="DP51" i="6"/>
  <c r="CX42" i="6"/>
  <c r="DA42" i="6" s="1"/>
  <c r="CX41" i="6"/>
  <c r="CX16" i="6"/>
  <c r="CX11" i="6"/>
  <c r="CX10" i="6"/>
  <c r="DA10" i="6" s="1"/>
  <c r="CQ41" i="6"/>
  <c r="CT41" i="6" s="1"/>
  <c r="CQ42" i="6"/>
  <c r="CT42" i="6" s="1"/>
  <c r="CQ14" i="6"/>
  <c r="CT14" i="6" s="1"/>
  <c r="CQ11" i="6"/>
  <c r="CT11" i="6" s="1"/>
  <c r="CQ10" i="6"/>
  <c r="CT10" i="6" s="1"/>
  <c r="CJ16" i="6"/>
  <c r="CM16" i="6" s="1"/>
  <c r="CJ14" i="6"/>
  <c r="CJ11" i="6"/>
  <c r="CM11" i="6" s="1"/>
  <c r="DM49" i="6"/>
  <c r="DN49" i="6"/>
  <c r="DM50" i="6"/>
  <c r="DN50" i="6"/>
  <c r="DM51" i="6"/>
  <c r="DN51" i="6"/>
  <c r="DN48" i="6"/>
  <c r="DM48" i="6"/>
  <c r="DN47" i="6"/>
  <c r="DM47" i="6"/>
  <c r="DN46" i="6"/>
  <c r="DM46" i="6"/>
  <c r="DN45" i="6"/>
  <c r="DM45" i="6"/>
  <c r="DN44" i="6"/>
  <c r="DM44" i="6"/>
  <c r="DN43" i="6"/>
  <c r="DM43" i="6"/>
  <c r="DN42" i="6"/>
  <c r="DM42" i="6"/>
  <c r="DN41" i="6"/>
  <c r="DM41" i="6"/>
  <c r="DM25" i="6"/>
  <c r="DN25" i="6"/>
  <c r="DM26" i="6"/>
  <c r="DN26" i="6"/>
  <c r="DM27" i="6"/>
  <c r="DN27" i="6"/>
  <c r="DN24" i="6"/>
  <c r="DM24" i="6"/>
  <c r="DN23" i="6"/>
  <c r="DM23" i="6"/>
  <c r="DN22" i="6"/>
  <c r="DM22" i="6"/>
  <c r="DN21" i="6"/>
  <c r="DM21" i="6"/>
  <c r="DN20" i="6"/>
  <c r="DM20" i="6"/>
  <c r="DN19" i="6"/>
  <c r="DM19" i="6"/>
  <c r="DN18" i="6"/>
  <c r="DM18" i="6"/>
  <c r="DN17" i="6"/>
  <c r="DM17" i="6"/>
  <c r="DN16" i="6"/>
  <c r="DM16" i="6"/>
  <c r="DN15" i="6"/>
  <c r="DM15" i="6"/>
  <c r="DN14" i="6"/>
  <c r="DM14" i="6"/>
  <c r="DN13" i="6"/>
  <c r="DM13" i="6"/>
  <c r="DN12" i="6"/>
  <c r="DM12" i="6"/>
  <c r="DN11" i="6"/>
  <c r="DM11" i="6"/>
  <c r="DN10" i="6"/>
  <c r="DM10" i="6"/>
  <c r="DN9" i="6"/>
  <c r="DM9" i="6"/>
  <c r="DA50" i="6"/>
  <c r="DA49" i="6"/>
  <c r="DA48" i="6"/>
  <c r="DA47" i="6"/>
  <c r="DA46" i="6"/>
  <c r="DA45" i="6"/>
  <c r="DA44" i="6"/>
  <c r="DA43" i="6"/>
  <c r="DA41" i="6"/>
  <c r="CV38" i="6"/>
  <c r="CV37" i="6"/>
  <c r="CV36" i="6"/>
  <c r="CV35" i="6"/>
  <c r="CV34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9" i="6"/>
  <c r="CJ42" i="6"/>
  <c r="CM42" i="6" s="1"/>
  <c r="CJ43" i="6"/>
  <c r="CM43" i="6" s="1"/>
  <c r="CJ41" i="6"/>
  <c r="CM41" i="6" s="1"/>
  <c r="CC11" i="6"/>
  <c r="CF11" i="6" s="1"/>
  <c r="BV20" i="6"/>
  <c r="BY20" i="6" s="1"/>
  <c r="BV16" i="6"/>
  <c r="BY16" i="6" s="1"/>
  <c r="BV14" i="6"/>
  <c r="BV13" i="6"/>
  <c r="BY13" i="6" s="1"/>
  <c r="BV11" i="6"/>
  <c r="BY11" i="6" s="1"/>
  <c r="BV10" i="6"/>
  <c r="BY10" i="6" s="1"/>
  <c r="BV9" i="6"/>
  <c r="BY9" i="6" s="1"/>
  <c r="BV42" i="6"/>
  <c r="BY42" i="6" s="1"/>
  <c r="BV41" i="6"/>
  <c r="BY41" i="6" s="1"/>
  <c r="BO46" i="6"/>
  <c r="BR46" i="6" s="1"/>
  <c r="BO44" i="6"/>
  <c r="BR44" i="6" s="1"/>
  <c r="BA46" i="6"/>
  <c r="BD46" i="6" s="1"/>
  <c r="BA44" i="6"/>
  <c r="BD44" i="6" s="1"/>
  <c r="BA43" i="6"/>
  <c r="BD43" i="6" s="1"/>
  <c r="BA42" i="6"/>
  <c r="BA41" i="6"/>
  <c r="BD41" i="6" s="1"/>
  <c r="BO20" i="6"/>
  <c r="BR20" i="6" s="1"/>
  <c r="BO16" i="6"/>
  <c r="BR16" i="6" s="1"/>
  <c r="BO13" i="6"/>
  <c r="BO11" i="6"/>
  <c r="BR11" i="6" s="1"/>
  <c r="BO9" i="6"/>
  <c r="BA27" i="6"/>
  <c r="DL27" i="6" s="1"/>
  <c r="DP27" i="6"/>
  <c r="BA11" i="6"/>
  <c r="BA10" i="6"/>
  <c r="BD10" i="6" s="1"/>
  <c r="BA9" i="6"/>
  <c r="BD9" i="6" s="1"/>
  <c r="DH26" i="6"/>
  <c r="DH25" i="6"/>
  <c r="DH24" i="6"/>
  <c r="DH22" i="6"/>
  <c r="DH21" i="6"/>
  <c r="DH20" i="6"/>
  <c r="DH19" i="6"/>
  <c r="DH18" i="6"/>
  <c r="DH17" i="6"/>
  <c r="DH14" i="6"/>
  <c r="DH13" i="6"/>
  <c r="DH12" i="6"/>
  <c r="DH10" i="6"/>
  <c r="DH9" i="6"/>
  <c r="CT26" i="6"/>
  <c r="CT25" i="6"/>
  <c r="CT24" i="6"/>
  <c r="CT23" i="6"/>
  <c r="CT22" i="6"/>
  <c r="CT21" i="6"/>
  <c r="CT20" i="6"/>
  <c r="CT19" i="6"/>
  <c r="CT18" i="6"/>
  <c r="CT17" i="6"/>
  <c r="CT16" i="6"/>
  <c r="CT15" i="6"/>
  <c r="CT13" i="6"/>
  <c r="CT12" i="6"/>
  <c r="CT9" i="6"/>
  <c r="CM26" i="6"/>
  <c r="CM25" i="6"/>
  <c r="CM24" i="6"/>
  <c r="CM23" i="6"/>
  <c r="CM22" i="6"/>
  <c r="CM21" i="6"/>
  <c r="CM20" i="6"/>
  <c r="CM19" i="6"/>
  <c r="CM18" i="6"/>
  <c r="CM17" i="6"/>
  <c r="CM15" i="6"/>
  <c r="CM14" i="6"/>
  <c r="CM13" i="6"/>
  <c r="CM12" i="6"/>
  <c r="CM10" i="6"/>
  <c r="CM9" i="6"/>
  <c r="CF26" i="6"/>
  <c r="CF25" i="6"/>
  <c r="CF24" i="6"/>
  <c r="CF23" i="6"/>
  <c r="CF22" i="6"/>
  <c r="CF21" i="6"/>
  <c r="CF20" i="6"/>
  <c r="CF19" i="6"/>
  <c r="CF18" i="6"/>
  <c r="CF17" i="6"/>
  <c r="CF16" i="6"/>
  <c r="CF15" i="6"/>
  <c r="CF14" i="6"/>
  <c r="CF13" i="6"/>
  <c r="CF12" i="6"/>
  <c r="CF10" i="6"/>
  <c r="CF9" i="6"/>
  <c r="BY26" i="6"/>
  <c r="BY25" i="6"/>
  <c r="BY24" i="6"/>
  <c r="BY23" i="6"/>
  <c r="BY22" i="6"/>
  <c r="BY21" i="6"/>
  <c r="BY19" i="6"/>
  <c r="BY18" i="6"/>
  <c r="BY17" i="6"/>
  <c r="BY15" i="6"/>
  <c r="BY14" i="6"/>
  <c r="BY12" i="6"/>
  <c r="BR26" i="6"/>
  <c r="BR25" i="6"/>
  <c r="BR24" i="6"/>
  <c r="BR23" i="6"/>
  <c r="BR22" i="6"/>
  <c r="BR21" i="6"/>
  <c r="BR19" i="6"/>
  <c r="BR18" i="6"/>
  <c r="BR17" i="6"/>
  <c r="BR15" i="6"/>
  <c r="BR14" i="6"/>
  <c r="BR13" i="6"/>
  <c r="BR12" i="6"/>
  <c r="BR10" i="6"/>
  <c r="BR9" i="6"/>
  <c r="BK26" i="6"/>
  <c r="BK25" i="6"/>
  <c r="BK24" i="6"/>
  <c r="BK23" i="6"/>
  <c r="BK22" i="6"/>
  <c r="BK21" i="6"/>
  <c r="BK20" i="6"/>
  <c r="BK19" i="6"/>
  <c r="BK18" i="6"/>
  <c r="BK17" i="6"/>
  <c r="BK16" i="6"/>
  <c r="BK15" i="6"/>
  <c r="BK14" i="6"/>
  <c r="BK13" i="6"/>
  <c r="BK12" i="6"/>
  <c r="BK11" i="6"/>
  <c r="BK10" i="6"/>
  <c r="BK9" i="6"/>
  <c r="BD26" i="6"/>
  <c r="BD25" i="6"/>
  <c r="BD24" i="6"/>
  <c r="BD23" i="6"/>
  <c r="BD22" i="6"/>
  <c r="BD21" i="6"/>
  <c r="BD20" i="6"/>
  <c r="BD19" i="6"/>
  <c r="BD18" i="6"/>
  <c r="BD17" i="6"/>
  <c r="BD16" i="6"/>
  <c r="BD15" i="6"/>
  <c r="BD14" i="6"/>
  <c r="BD13" i="6"/>
  <c r="BD12" i="6"/>
  <c r="BD11" i="6"/>
  <c r="AT24" i="6"/>
  <c r="DL24" i="6" s="1"/>
  <c r="AT25" i="6"/>
  <c r="AW25" i="6" s="1"/>
  <c r="DL25" i="6"/>
  <c r="DO25" i="6" s="1"/>
  <c r="AT26" i="6"/>
  <c r="AW26" i="6" s="1"/>
  <c r="AT23" i="6"/>
  <c r="AT22" i="6"/>
  <c r="AW22" i="6" s="1"/>
  <c r="DL22" i="6"/>
  <c r="AT21" i="6"/>
  <c r="DL21" i="6" s="1"/>
  <c r="AT20" i="6"/>
  <c r="DL20" i="6" s="1"/>
  <c r="AT19" i="6"/>
  <c r="DL19" i="6" s="1"/>
  <c r="DO19" i="6" s="1"/>
  <c r="AT18" i="6"/>
  <c r="AW18" i="6" s="1"/>
  <c r="AT17" i="6"/>
  <c r="AW17" i="6" s="1"/>
  <c r="AT16" i="6"/>
  <c r="AW16" i="6" s="1"/>
  <c r="AT11" i="6"/>
  <c r="AW11" i="6" s="1"/>
  <c r="AT10" i="6"/>
  <c r="AT9" i="6"/>
  <c r="AP26" i="6"/>
  <c r="AP25" i="6"/>
  <c r="AP24" i="6"/>
  <c r="AP23" i="6"/>
  <c r="AP22" i="6"/>
  <c r="AP21" i="6"/>
  <c r="AP20" i="6"/>
  <c r="AP19" i="6"/>
  <c r="AI21" i="6"/>
  <c r="AI22" i="6"/>
  <c r="AI23" i="6"/>
  <c r="AI24" i="6"/>
  <c r="AI25" i="6"/>
  <c r="AI26" i="6"/>
  <c r="AI19" i="6"/>
  <c r="AI20" i="6"/>
  <c r="AB30" i="6"/>
  <c r="AB26" i="6"/>
  <c r="AB25" i="6"/>
  <c r="AB24" i="6"/>
  <c r="AB23" i="6"/>
  <c r="AB22" i="6"/>
  <c r="AB21" i="6"/>
  <c r="AB20" i="6"/>
  <c r="AB19" i="6"/>
  <c r="U23" i="6"/>
  <c r="U22" i="6"/>
  <c r="U21" i="6"/>
  <c r="U20" i="6"/>
  <c r="U19" i="6"/>
  <c r="U30" i="6"/>
  <c r="U26" i="6"/>
  <c r="U25" i="6"/>
  <c r="U24" i="6"/>
  <c r="N23" i="6"/>
  <c r="N24" i="6"/>
  <c r="N25" i="6"/>
  <c r="N26" i="6"/>
  <c r="N30" i="6"/>
  <c r="N22" i="6"/>
  <c r="N21" i="6"/>
  <c r="N20" i="6"/>
  <c r="N19" i="6"/>
  <c r="G30" i="6"/>
  <c r="G25" i="6"/>
  <c r="G24" i="6"/>
  <c r="G21" i="6"/>
  <c r="G20" i="6"/>
  <c r="G19" i="6"/>
  <c r="DP25" i="6"/>
  <c r="DP24" i="6"/>
  <c r="DP21" i="6"/>
  <c r="DP20" i="6"/>
  <c r="DP19" i="6"/>
  <c r="AT50" i="6"/>
  <c r="DL50" i="6" s="1"/>
  <c r="AT49" i="6"/>
  <c r="AW49" i="6" s="1"/>
  <c r="AT48" i="6"/>
  <c r="AT47" i="6"/>
  <c r="AW47" i="6" s="1"/>
  <c r="AT44" i="6"/>
  <c r="AT43" i="6"/>
  <c r="AW43" i="6" s="1"/>
  <c r="AT42" i="6"/>
  <c r="AW42" i="6" s="1"/>
  <c r="AT41" i="6"/>
  <c r="AW41" i="6" s="1"/>
  <c r="AM46" i="6"/>
  <c r="AP46" i="6" s="1"/>
  <c r="AM44" i="6"/>
  <c r="AP44" i="6" s="1"/>
  <c r="AM43" i="6"/>
  <c r="AP43" i="6" s="1"/>
  <c r="AM42" i="6"/>
  <c r="AP42" i="6" s="1"/>
  <c r="AM41" i="6"/>
  <c r="AF47" i="6"/>
  <c r="AI47" i="6" s="1"/>
  <c r="AF46" i="6"/>
  <c r="AF45" i="6"/>
  <c r="DL45" i="6" s="1"/>
  <c r="AF44" i="6"/>
  <c r="AI44" i="6" s="1"/>
  <c r="AF43" i="6"/>
  <c r="AI43" i="6" s="1"/>
  <c r="AF42" i="6"/>
  <c r="AI42" i="6" s="1"/>
  <c r="AF41" i="6"/>
  <c r="AI41" i="6" s="1"/>
  <c r="AM16" i="6"/>
  <c r="AP16" i="6" s="1"/>
  <c r="AM14" i="6"/>
  <c r="AP14" i="6" s="1"/>
  <c r="AM13" i="6"/>
  <c r="AM10" i="6"/>
  <c r="AP10" i="6" s="1"/>
  <c r="AM11" i="6"/>
  <c r="DL30" i="6"/>
  <c r="DM30" i="6"/>
  <c r="DN30" i="6"/>
  <c r="AF18" i="6"/>
  <c r="AF17" i="6"/>
  <c r="AF14" i="6"/>
  <c r="AF13" i="6"/>
  <c r="AF11" i="6"/>
  <c r="AI11" i="6" s="1"/>
  <c r="AF10" i="6"/>
  <c r="AF9" i="6"/>
  <c r="AI9" i="6" s="1"/>
  <c r="Y16" i="6"/>
  <c r="AB16" i="6" s="1"/>
  <c r="Y9" i="6"/>
  <c r="AB9" i="6" s="1"/>
  <c r="R44" i="6"/>
  <c r="R43" i="6"/>
  <c r="U43" i="6" s="1"/>
  <c r="R42" i="6"/>
  <c r="U42" i="6" s="1"/>
  <c r="R41" i="6"/>
  <c r="U41" i="6" s="1"/>
  <c r="R16" i="6"/>
  <c r="R15" i="6"/>
  <c r="U15" i="6" s="1"/>
  <c r="R14" i="6"/>
  <c r="U14" i="6" s="1"/>
  <c r="R11" i="6"/>
  <c r="U11" i="6" s="1"/>
  <c r="R10" i="6"/>
  <c r="U10" i="6" s="1"/>
  <c r="R9" i="6"/>
  <c r="K41" i="6"/>
  <c r="K13" i="6"/>
  <c r="N13" i="6" s="1"/>
  <c r="K11" i="6"/>
  <c r="N11" i="6" s="1"/>
  <c r="K10" i="6"/>
  <c r="K9" i="6"/>
  <c r="N9" i="6" s="1"/>
  <c r="D41" i="6"/>
  <c r="G41" i="6" s="1"/>
  <c r="D42" i="6"/>
  <c r="D43" i="6"/>
  <c r="D9" i="6"/>
  <c r="G9" i="6" s="1"/>
  <c r="D10" i="6"/>
  <c r="G10" i="6" s="1"/>
  <c r="D11" i="6"/>
  <c r="G11" i="6" s="1"/>
  <c r="D12" i="6"/>
  <c r="DL12" i="6" s="1"/>
  <c r="DO12" i="6" s="1"/>
  <c r="CF50" i="6"/>
  <c r="CF49" i="6"/>
  <c r="CF48" i="6"/>
  <c r="CF47" i="6"/>
  <c r="CF46" i="6"/>
  <c r="CF45" i="6"/>
  <c r="CF44" i="6"/>
  <c r="CF43" i="6"/>
  <c r="CF42" i="6"/>
  <c r="CF41" i="6"/>
  <c r="CA38" i="6"/>
  <c r="CA37" i="6"/>
  <c r="CA36" i="6"/>
  <c r="CA35" i="6"/>
  <c r="CA34" i="6"/>
  <c r="CT50" i="6"/>
  <c r="CT49" i="6"/>
  <c r="CT48" i="6"/>
  <c r="CT47" i="6"/>
  <c r="CT46" i="6"/>
  <c r="CT45" i="6"/>
  <c r="CT44" i="6"/>
  <c r="CT43" i="6"/>
  <c r="CM50" i="6"/>
  <c r="CM49" i="6"/>
  <c r="CM48" i="6"/>
  <c r="CM47" i="6"/>
  <c r="CM46" i="6"/>
  <c r="CM45" i="6"/>
  <c r="CM44" i="6"/>
  <c r="BY50" i="6"/>
  <c r="BY49" i="6"/>
  <c r="BY48" i="6"/>
  <c r="BY47" i="6"/>
  <c r="BY46" i="6"/>
  <c r="BY45" i="6"/>
  <c r="BY44" i="6"/>
  <c r="BY43" i="6"/>
  <c r="BR50" i="6"/>
  <c r="BR49" i="6"/>
  <c r="BR48" i="6"/>
  <c r="BR47" i="6"/>
  <c r="BR45" i="6"/>
  <c r="BR43" i="6"/>
  <c r="BR42" i="6"/>
  <c r="BR41" i="6"/>
  <c r="BK50" i="6"/>
  <c r="BK49" i="6"/>
  <c r="BK48" i="6"/>
  <c r="BK47" i="6"/>
  <c r="BK46" i="6"/>
  <c r="BK45" i="6"/>
  <c r="BK44" i="6"/>
  <c r="BK43" i="6"/>
  <c r="BK42" i="6"/>
  <c r="BK41" i="6"/>
  <c r="BD50" i="6"/>
  <c r="BD49" i="6"/>
  <c r="BD48" i="6"/>
  <c r="BD47" i="6"/>
  <c r="BD45" i="6"/>
  <c r="BD42" i="6"/>
  <c r="AW50" i="6"/>
  <c r="AW46" i="6"/>
  <c r="AW45" i="6"/>
  <c r="AW44" i="6"/>
  <c r="AP50" i="6"/>
  <c r="AP49" i="6"/>
  <c r="AP48" i="6"/>
  <c r="AP47" i="6"/>
  <c r="AP45" i="6"/>
  <c r="AP41" i="6"/>
  <c r="AI50" i="6"/>
  <c r="AI49" i="6"/>
  <c r="AI48" i="6"/>
  <c r="AB50" i="6"/>
  <c r="AB49" i="6"/>
  <c r="AB48" i="6"/>
  <c r="AB47" i="6"/>
  <c r="AB46" i="6"/>
  <c r="AB45" i="6"/>
  <c r="AB44" i="6"/>
  <c r="AB43" i="6"/>
  <c r="AB42" i="6"/>
  <c r="AB41" i="6"/>
  <c r="N45" i="6"/>
  <c r="N46" i="6"/>
  <c r="N47" i="6"/>
  <c r="N48" i="6"/>
  <c r="N49" i="6"/>
  <c r="N50" i="6"/>
  <c r="U50" i="6"/>
  <c r="U49" i="6"/>
  <c r="U48" i="6"/>
  <c r="U47" i="6"/>
  <c r="U46" i="6"/>
  <c r="U45" i="6"/>
  <c r="G49" i="6"/>
  <c r="G50" i="6"/>
  <c r="G48" i="6"/>
  <c r="G47" i="6"/>
  <c r="G16" i="6"/>
  <c r="G15" i="6"/>
  <c r="G14" i="6"/>
  <c r="G13" i="6"/>
  <c r="AK38" i="6"/>
  <c r="AK37" i="6"/>
  <c r="AK36" i="6"/>
  <c r="AK35" i="6"/>
  <c r="AK34" i="6"/>
  <c r="AP18" i="6"/>
  <c r="AP17" i="6"/>
  <c r="AP15" i="6"/>
  <c r="AP13" i="6"/>
  <c r="AP12" i="6"/>
  <c r="AP11" i="6"/>
  <c r="AP9" i="6"/>
  <c r="DC34" i="6"/>
  <c r="CO34" i="6"/>
  <c r="CH34" i="6"/>
  <c r="BT34" i="6"/>
  <c r="BM34" i="6"/>
  <c r="BF34" i="6"/>
  <c r="AY34" i="6"/>
  <c r="AR34" i="6"/>
  <c r="AD34" i="6"/>
  <c r="W34" i="6"/>
  <c r="P34" i="6"/>
  <c r="I34" i="6"/>
  <c r="B34" i="6"/>
  <c r="AD38" i="6"/>
  <c r="AD37" i="6"/>
  <c r="AD36" i="6"/>
  <c r="AD35" i="6"/>
  <c r="AI16" i="6"/>
  <c r="AI15" i="6"/>
  <c r="AI14" i="6"/>
  <c r="AI13" i="6"/>
  <c r="AI12" i="6"/>
  <c r="AI10" i="6"/>
  <c r="B33" i="6"/>
  <c r="DO51" i="6"/>
  <c r="DP50" i="6"/>
  <c r="DH50" i="6"/>
  <c r="DP49" i="6"/>
  <c r="DH49" i="6"/>
  <c r="DP48" i="6"/>
  <c r="DH48" i="6"/>
  <c r="DP47" i="6"/>
  <c r="DH47" i="6"/>
  <c r="DP46" i="6"/>
  <c r="DH46" i="6"/>
  <c r="G46" i="6"/>
  <c r="DP45" i="6"/>
  <c r="DH45" i="6"/>
  <c r="G45" i="6"/>
  <c r="DP44" i="6"/>
  <c r="DH44" i="6"/>
  <c r="N44" i="6"/>
  <c r="G44" i="6"/>
  <c r="DP43" i="6"/>
  <c r="DH43" i="6"/>
  <c r="N43" i="6"/>
  <c r="DP42" i="6"/>
  <c r="DH42" i="6"/>
  <c r="N42" i="6"/>
  <c r="G42" i="6"/>
  <c r="DP41" i="6"/>
  <c r="DH41" i="6"/>
  <c r="N41" i="6"/>
  <c r="DJ38" i="6"/>
  <c r="DC38" i="6"/>
  <c r="CO38" i="6"/>
  <c r="CH38" i="6"/>
  <c r="BT38" i="6"/>
  <c r="BM38" i="6"/>
  <c r="BF38" i="6"/>
  <c r="AY38" i="6"/>
  <c r="AR38" i="6"/>
  <c r="W38" i="6"/>
  <c r="P38" i="6"/>
  <c r="I38" i="6"/>
  <c r="B38" i="6"/>
  <c r="DJ37" i="6"/>
  <c r="DC37" i="6"/>
  <c r="CO37" i="6"/>
  <c r="CH37" i="6"/>
  <c r="BT37" i="6"/>
  <c r="BM37" i="6"/>
  <c r="BF37" i="6"/>
  <c r="AY37" i="6"/>
  <c r="AR37" i="6"/>
  <c r="W37" i="6"/>
  <c r="P37" i="6"/>
  <c r="I37" i="6"/>
  <c r="B37" i="6"/>
  <c r="DJ36" i="6"/>
  <c r="DC36" i="6"/>
  <c r="CO36" i="6"/>
  <c r="CH36" i="6"/>
  <c r="BT36" i="6"/>
  <c r="BM36" i="6"/>
  <c r="BF36" i="6"/>
  <c r="AY36" i="6"/>
  <c r="AR36" i="6"/>
  <c r="W36" i="6"/>
  <c r="P36" i="6"/>
  <c r="I36" i="6"/>
  <c r="B36" i="6"/>
  <c r="DC35" i="6"/>
  <c r="CO35" i="6"/>
  <c r="CH35" i="6"/>
  <c r="BT35" i="6"/>
  <c r="BM35" i="6"/>
  <c r="BF35" i="6"/>
  <c r="AY35" i="6"/>
  <c r="AR35" i="6"/>
  <c r="W35" i="6"/>
  <c r="P35" i="6"/>
  <c r="I35" i="6"/>
  <c r="B35" i="6"/>
  <c r="DJ33" i="6"/>
  <c r="DP30" i="6"/>
  <c r="BR30" i="6"/>
  <c r="AW30" i="6"/>
  <c r="DP26" i="6"/>
  <c r="G26" i="6"/>
  <c r="DP23" i="6"/>
  <c r="G23" i="6"/>
  <c r="DP22" i="6"/>
  <c r="G22" i="6"/>
  <c r="DP18" i="6"/>
  <c r="AB18" i="6"/>
  <c r="U18" i="6"/>
  <c r="N18" i="6"/>
  <c r="G18" i="6"/>
  <c r="DP17" i="6"/>
  <c r="AB17" i="6"/>
  <c r="U17" i="6"/>
  <c r="N17" i="6"/>
  <c r="G17" i="6"/>
  <c r="DP16" i="6"/>
  <c r="N16" i="6"/>
  <c r="DP15" i="6"/>
  <c r="AW15" i="6"/>
  <c r="AB15" i="6"/>
  <c r="N15" i="6"/>
  <c r="DP14" i="6"/>
  <c r="AW14" i="6"/>
  <c r="AB14" i="6"/>
  <c r="N14" i="6"/>
  <c r="DP13" i="6"/>
  <c r="AW13" i="6"/>
  <c r="AB13" i="6"/>
  <c r="U13" i="6"/>
  <c r="DP12" i="6"/>
  <c r="AW12" i="6"/>
  <c r="AB12" i="6"/>
  <c r="U12" i="6"/>
  <c r="N12" i="6"/>
  <c r="DP11" i="6"/>
  <c r="AB11" i="6"/>
  <c r="DP10" i="6"/>
  <c r="AW10" i="6"/>
  <c r="AB10" i="6"/>
  <c r="DP9" i="6"/>
  <c r="AW9" i="6"/>
  <c r="U9" i="6"/>
  <c r="B36" i="4"/>
  <c r="CP57" i="4"/>
  <c r="BX54" i="5"/>
  <c r="BW54" i="5"/>
  <c r="BY54" i="5" s="1"/>
  <c r="BV54" i="5"/>
  <c r="AP54" i="5"/>
  <c r="BX53" i="5"/>
  <c r="BW53" i="5"/>
  <c r="BV53" i="5"/>
  <c r="AP53" i="5"/>
  <c r="BX52" i="5"/>
  <c r="BW52" i="5"/>
  <c r="BY52" i="5" s="1"/>
  <c r="BV52" i="5"/>
  <c r="AP52" i="5"/>
  <c r="BX51" i="5"/>
  <c r="BW51" i="5"/>
  <c r="BV51" i="5"/>
  <c r="AP51" i="5"/>
  <c r="BX50" i="5"/>
  <c r="BW50" i="5"/>
  <c r="BV50" i="5"/>
  <c r="BR50" i="5"/>
  <c r="BK50" i="5"/>
  <c r="BD50" i="5"/>
  <c r="AW50" i="5"/>
  <c r="AP50" i="5"/>
  <c r="AI50" i="5"/>
  <c r="AB50" i="5"/>
  <c r="U50" i="5"/>
  <c r="N50" i="5"/>
  <c r="BX49" i="5"/>
  <c r="BY49" i="5" s="1"/>
  <c r="BW49" i="5"/>
  <c r="BV49" i="5"/>
  <c r="BR49" i="5"/>
  <c r="BK49" i="5"/>
  <c r="BD49" i="5"/>
  <c r="AW49" i="5"/>
  <c r="AP49" i="5"/>
  <c r="AI49" i="5"/>
  <c r="AB49" i="5"/>
  <c r="U49" i="5"/>
  <c r="N49" i="5"/>
  <c r="BX48" i="5"/>
  <c r="BW48" i="5"/>
  <c r="BV48" i="5"/>
  <c r="BR48" i="5"/>
  <c r="BK48" i="5"/>
  <c r="BD48" i="5"/>
  <c r="AW48" i="5"/>
  <c r="AP48" i="5"/>
  <c r="AI48" i="5"/>
  <c r="AB48" i="5"/>
  <c r="U48" i="5"/>
  <c r="N48" i="5"/>
  <c r="BX47" i="5"/>
  <c r="BY47" i="5" s="1"/>
  <c r="BW47" i="5"/>
  <c r="BV47" i="5"/>
  <c r="BR47" i="5"/>
  <c r="BK47" i="5"/>
  <c r="BD47" i="5"/>
  <c r="AW47" i="5"/>
  <c r="AP47" i="5"/>
  <c r="AI47" i="5"/>
  <c r="AB47" i="5"/>
  <c r="U47" i="5"/>
  <c r="N47" i="5"/>
  <c r="BX46" i="5"/>
  <c r="BW46" i="5"/>
  <c r="BV46" i="5"/>
  <c r="BR46" i="5"/>
  <c r="BK46" i="5"/>
  <c r="BD46" i="5"/>
  <c r="AW46" i="5"/>
  <c r="AP46" i="5"/>
  <c r="AI46" i="5"/>
  <c r="AB46" i="5"/>
  <c r="U46" i="5"/>
  <c r="N46" i="5"/>
  <c r="BX45" i="5"/>
  <c r="BW45" i="5"/>
  <c r="BV45" i="5"/>
  <c r="BR45" i="5"/>
  <c r="BK45" i="5"/>
  <c r="BD45" i="5"/>
  <c r="AW45" i="5"/>
  <c r="AP45" i="5"/>
  <c r="AI45" i="5"/>
  <c r="AB45" i="5"/>
  <c r="U45" i="5"/>
  <c r="N45" i="5"/>
  <c r="BX44" i="5"/>
  <c r="BW44" i="5"/>
  <c r="BV44" i="5"/>
  <c r="BR44" i="5"/>
  <c r="BK44" i="5"/>
  <c r="BD44" i="5"/>
  <c r="AW44" i="5"/>
  <c r="AP44" i="5"/>
  <c r="AI44" i="5"/>
  <c r="AB44" i="5"/>
  <c r="U44" i="5"/>
  <c r="N44" i="5"/>
  <c r="G44" i="5"/>
  <c r="BX43" i="5"/>
  <c r="BW43" i="5"/>
  <c r="BV43" i="5"/>
  <c r="BR43" i="5"/>
  <c r="BK43" i="5"/>
  <c r="BD43" i="5"/>
  <c r="AW43" i="5"/>
  <c r="AP43" i="5"/>
  <c r="AI43" i="5"/>
  <c r="AB43" i="5"/>
  <c r="U43" i="5"/>
  <c r="N43" i="5"/>
  <c r="G43" i="5"/>
  <c r="BX42" i="5"/>
  <c r="BW42" i="5"/>
  <c r="BV42" i="5"/>
  <c r="BY42" i="5" s="1"/>
  <c r="BR42" i="5"/>
  <c r="BK42" i="5"/>
  <c r="BD42" i="5"/>
  <c r="AW42" i="5"/>
  <c r="AP42" i="5"/>
  <c r="AI42" i="5"/>
  <c r="AB42" i="5"/>
  <c r="U42" i="5"/>
  <c r="N42" i="5"/>
  <c r="G42" i="5"/>
  <c r="BX41" i="5"/>
  <c r="BW41" i="5"/>
  <c r="BR41" i="5"/>
  <c r="BK41" i="5"/>
  <c r="BD41" i="5"/>
  <c r="AW41" i="5"/>
  <c r="AM41" i="5"/>
  <c r="AI41" i="5"/>
  <c r="AB41" i="5"/>
  <c r="U41" i="5"/>
  <c r="N41" i="5"/>
  <c r="G41" i="5"/>
  <c r="BX40" i="5"/>
  <c r="BW40" i="5"/>
  <c r="BV40" i="5"/>
  <c r="BM38" i="5"/>
  <c r="BF38" i="5"/>
  <c r="AY38" i="5"/>
  <c r="AR38" i="5"/>
  <c r="AK38" i="5"/>
  <c r="AD38" i="5"/>
  <c r="W38" i="5"/>
  <c r="P38" i="5"/>
  <c r="I38" i="5"/>
  <c r="B38" i="5"/>
  <c r="BM37" i="5"/>
  <c r="BF37" i="5"/>
  <c r="AY37" i="5"/>
  <c r="AR37" i="5"/>
  <c r="AK37" i="5"/>
  <c r="AD37" i="5"/>
  <c r="W37" i="5"/>
  <c r="P37" i="5"/>
  <c r="I37" i="5"/>
  <c r="B37" i="5"/>
  <c r="BM36" i="5"/>
  <c r="BF36" i="5"/>
  <c r="AY36" i="5"/>
  <c r="AR36" i="5"/>
  <c r="AK36" i="5"/>
  <c r="AD36" i="5"/>
  <c r="W36" i="5"/>
  <c r="P36" i="5"/>
  <c r="I36" i="5"/>
  <c r="B36" i="5"/>
  <c r="BM35" i="5"/>
  <c r="BF35" i="5"/>
  <c r="AY35" i="5"/>
  <c r="AR35" i="5"/>
  <c r="AK35" i="5"/>
  <c r="AD35" i="5"/>
  <c r="W35" i="5"/>
  <c r="P35" i="5"/>
  <c r="I35" i="5"/>
  <c r="B35" i="5"/>
  <c r="BX26" i="5"/>
  <c r="BW26" i="5"/>
  <c r="BV26" i="5"/>
  <c r="AP26" i="5"/>
  <c r="BX25" i="5"/>
  <c r="BW25" i="5"/>
  <c r="BV25" i="5"/>
  <c r="AP25" i="5"/>
  <c r="BX24" i="5"/>
  <c r="BW24" i="5"/>
  <c r="BV24" i="5"/>
  <c r="BY24" i="5" s="1"/>
  <c r="AP24" i="5"/>
  <c r="BX23" i="5"/>
  <c r="BW23" i="5"/>
  <c r="BV23" i="5"/>
  <c r="AP23" i="5"/>
  <c r="BX22" i="5"/>
  <c r="BW22" i="5"/>
  <c r="BV22" i="5"/>
  <c r="BD22" i="5"/>
  <c r="AP22" i="5"/>
  <c r="BX21" i="5"/>
  <c r="BW21" i="5"/>
  <c r="BY21" i="5" s="1"/>
  <c r="BV21" i="5"/>
  <c r="BD21" i="5"/>
  <c r="AP21" i="5"/>
  <c r="AB21" i="5"/>
  <c r="U21" i="5"/>
  <c r="BX20" i="5"/>
  <c r="BW20" i="5"/>
  <c r="BV20" i="5"/>
  <c r="BY20" i="5" s="1"/>
  <c r="BD20" i="5"/>
  <c r="AP20" i="5"/>
  <c r="AB20" i="5"/>
  <c r="U20" i="5"/>
  <c r="BX19" i="5"/>
  <c r="BW19" i="5"/>
  <c r="BV19" i="5"/>
  <c r="BD19" i="5"/>
  <c r="AP19" i="5"/>
  <c r="AB19" i="5"/>
  <c r="U19" i="5"/>
  <c r="N19" i="5"/>
  <c r="G19" i="5"/>
  <c r="BX18" i="5"/>
  <c r="BW18" i="5"/>
  <c r="BV18" i="5"/>
  <c r="BR18" i="5"/>
  <c r="BK18" i="5"/>
  <c r="BD18" i="5"/>
  <c r="AW18" i="5"/>
  <c r="AP18" i="5"/>
  <c r="AI18" i="5"/>
  <c r="AB18" i="5"/>
  <c r="U18" i="5"/>
  <c r="N18" i="5"/>
  <c r="G18" i="5"/>
  <c r="BX17" i="5"/>
  <c r="BW17" i="5"/>
  <c r="BV17" i="5"/>
  <c r="BY17" i="5" s="1"/>
  <c r="BR17" i="5"/>
  <c r="BK17" i="5"/>
  <c r="BD17" i="5"/>
  <c r="AW17" i="5"/>
  <c r="AP17" i="5"/>
  <c r="AI17" i="5"/>
  <c r="AB17" i="5"/>
  <c r="U17" i="5"/>
  <c r="N17" i="5"/>
  <c r="G17" i="5"/>
  <c r="BX16" i="5"/>
  <c r="BW16" i="5"/>
  <c r="BV16" i="5"/>
  <c r="BR16" i="5"/>
  <c r="BK16" i="5"/>
  <c r="BD16" i="5"/>
  <c r="AW16" i="5"/>
  <c r="AP16" i="5"/>
  <c r="AI16" i="5"/>
  <c r="AB16" i="5"/>
  <c r="U16" i="5"/>
  <c r="N16" i="5"/>
  <c r="G16" i="5"/>
  <c r="BX15" i="5"/>
  <c r="BW15" i="5"/>
  <c r="BV15" i="5"/>
  <c r="BR15" i="5"/>
  <c r="BK15" i="5"/>
  <c r="BD15" i="5"/>
  <c r="AW15" i="5"/>
  <c r="AP15" i="5"/>
  <c r="AI15" i="5"/>
  <c r="AB15" i="5"/>
  <c r="U15" i="5"/>
  <c r="N15" i="5"/>
  <c r="G15" i="5"/>
  <c r="BX14" i="5"/>
  <c r="BW14" i="5"/>
  <c r="BV14" i="5"/>
  <c r="BR14" i="5"/>
  <c r="BK14" i="5"/>
  <c r="BD14" i="5"/>
  <c r="AW14" i="5"/>
  <c r="AP14" i="5"/>
  <c r="AI14" i="5"/>
  <c r="AB14" i="5"/>
  <c r="U14" i="5"/>
  <c r="N14" i="5"/>
  <c r="G14" i="5"/>
  <c r="BX13" i="5"/>
  <c r="BW13" i="5"/>
  <c r="BV13" i="5"/>
  <c r="BR13" i="5"/>
  <c r="BK13" i="5"/>
  <c r="BD13" i="5"/>
  <c r="AW13" i="5"/>
  <c r="AP13" i="5"/>
  <c r="AI13" i="5"/>
  <c r="AB13" i="5"/>
  <c r="U13" i="5"/>
  <c r="N13" i="5"/>
  <c r="G13" i="5"/>
  <c r="BX12" i="5"/>
  <c r="BW12" i="5"/>
  <c r="BY12" i="5" s="1"/>
  <c r="BV12" i="5"/>
  <c r="BR12" i="5"/>
  <c r="BK12" i="5"/>
  <c r="BD12" i="5"/>
  <c r="AW12" i="5"/>
  <c r="AP12" i="5"/>
  <c r="AI12" i="5"/>
  <c r="AB12" i="5"/>
  <c r="U12" i="5"/>
  <c r="N12" i="5"/>
  <c r="G12" i="5"/>
  <c r="BX11" i="5"/>
  <c r="BY11" i="5" s="1"/>
  <c r="BW11" i="5"/>
  <c r="BV11" i="5"/>
  <c r="BR11" i="5"/>
  <c r="BK11" i="5"/>
  <c r="BD11" i="5"/>
  <c r="AW11" i="5"/>
  <c r="AP11" i="5"/>
  <c r="AI11" i="5"/>
  <c r="AB11" i="5"/>
  <c r="U11" i="5"/>
  <c r="N11" i="5"/>
  <c r="G11" i="5"/>
  <c r="BX10" i="5"/>
  <c r="BW10" i="5"/>
  <c r="BV10" i="5"/>
  <c r="BR10" i="5"/>
  <c r="BK10" i="5"/>
  <c r="BD10" i="5"/>
  <c r="AW10" i="5"/>
  <c r="AP10" i="5"/>
  <c r="AI10" i="5"/>
  <c r="AB10" i="5"/>
  <c r="U10" i="5"/>
  <c r="N10" i="5"/>
  <c r="G10" i="5"/>
  <c r="BX9" i="5"/>
  <c r="BW9" i="5"/>
  <c r="BV9" i="5"/>
  <c r="BR9" i="5"/>
  <c r="BK9" i="5"/>
  <c r="BD9" i="5"/>
  <c r="AW9" i="5"/>
  <c r="AP9" i="5"/>
  <c r="AI9" i="5"/>
  <c r="AB9" i="5"/>
  <c r="U9" i="5"/>
  <c r="N9" i="5"/>
  <c r="G9" i="5"/>
  <c r="CH1" i="4"/>
  <c r="CH36" i="4" s="1"/>
  <c r="BY26" i="4"/>
  <c r="BY25" i="4"/>
  <c r="BY24" i="4"/>
  <c r="BY23" i="4"/>
  <c r="BY22" i="4"/>
  <c r="BY21" i="4"/>
  <c r="BY20" i="4"/>
  <c r="BY19" i="4"/>
  <c r="BY18" i="4"/>
  <c r="BY17" i="4"/>
  <c r="BY16" i="4"/>
  <c r="BY15" i="4"/>
  <c r="BY14" i="4"/>
  <c r="BY13" i="4"/>
  <c r="BY12" i="4"/>
  <c r="BY11" i="4"/>
  <c r="BY10" i="4"/>
  <c r="BY9" i="4"/>
  <c r="CF26" i="4"/>
  <c r="CF25" i="4"/>
  <c r="CF24" i="4"/>
  <c r="CF23" i="4"/>
  <c r="CF22" i="4"/>
  <c r="BD26" i="4"/>
  <c r="BK26" i="4"/>
  <c r="BY53" i="4"/>
  <c r="BY52" i="4"/>
  <c r="BY51" i="4"/>
  <c r="BY50" i="4"/>
  <c r="BY49" i="4"/>
  <c r="BR53" i="4"/>
  <c r="BR52" i="4"/>
  <c r="BR51" i="4"/>
  <c r="BR50" i="4"/>
  <c r="BR49" i="4"/>
  <c r="BK53" i="4"/>
  <c r="BK52" i="4"/>
  <c r="BK51" i="4"/>
  <c r="BK50" i="4"/>
  <c r="BK49" i="4"/>
  <c r="BD49" i="4"/>
  <c r="BD50" i="4"/>
  <c r="BD51" i="4"/>
  <c r="BD52" i="4"/>
  <c r="BD53" i="4"/>
  <c r="G53" i="4"/>
  <c r="G52" i="4"/>
  <c r="G51" i="4"/>
  <c r="G50" i="4"/>
  <c r="N53" i="4"/>
  <c r="N52" i="4"/>
  <c r="N51" i="4"/>
  <c r="N50" i="4"/>
  <c r="U53" i="4"/>
  <c r="U52" i="4"/>
  <c r="U51" i="4"/>
  <c r="U50" i="4"/>
  <c r="AB53" i="4"/>
  <c r="AB52" i="4"/>
  <c r="AB51" i="4"/>
  <c r="AB50" i="4"/>
  <c r="AW53" i="4"/>
  <c r="AW52" i="4"/>
  <c r="AW51" i="4"/>
  <c r="AW50" i="4"/>
  <c r="AP53" i="4"/>
  <c r="AP52" i="4"/>
  <c r="AP51" i="4"/>
  <c r="AP50" i="4"/>
  <c r="AI51" i="4"/>
  <c r="AI52" i="4"/>
  <c r="AI53" i="4"/>
  <c r="BR26" i="4"/>
  <c r="BR25" i="4"/>
  <c r="BR24" i="4"/>
  <c r="BR23" i="4"/>
  <c r="BR22" i="4"/>
  <c r="BK25" i="4"/>
  <c r="BK24" i="4"/>
  <c r="BK23" i="4"/>
  <c r="BK22" i="4"/>
  <c r="AB25" i="4"/>
  <c r="AB24" i="4"/>
  <c r="AB23" i="4"/>
  <c r="AB22" i="4"/>
  <c r="U25" i="4"/>
  <c r="U24" i="4"/>
  <c r="U23" i="4"/>
  <c r="U22" i="4"/>
  <c r="N25" i="4"/>
  <c r="N24" i="4"/>
  <c r="N23" i="4"/>
  <c r="N22" i="4"/>
  <c r="G25" i="4"/>
  <c r="G24" i="4"/>
  <c r="G23" i="4"/>
  <c r="G22" i="4"/>
  <c r="AI22" i="4"/>
  <c r="AI23" i="4"/>
  <c r="AI24" i="4"/>
  <c r="AI25" i="4"/>
  <c r="AP25" i="4"/>
  <c r="AP24" i="4"/>
  <c r="AP23" i="4"/>
  <c r="AP22" i="4"/>
  <c r="AW25" i="4"/>
  <c r="AW24" i="4"/>
  <c r="AW23" i="4"/>
  <c r="AW22" i="4"/>
  <c r="BD22" i="4"/>
  <c r="BD23" i="4"/>
  <c r="BD24" i="4"/>
  <c r="BD25" i="4"/>
  <c r="CL58" i="4"/>
  <c r="CK58" i="4"/>
  <c r="CJ58" i="4"/>
  <c r="CL57" i="4"/>
  <c r="CK57" i="4"/>
  <c r="CJ57" i="4"/>
  <c r="CL56" i="4"/>
  <c r="CK56" i="4"/>
  <c r="CJ56" i="4"/>
  <c r="CL55" i="4"/>
  <c r="CK55" i="4"/>
  <c r="CJ55" i="4"/>
  <c r="CL54" i="4"/>
  <c r="CK54" i="4"/>
  <c r="CJ54" i="4"/>
  <c r="CN53" i="4"/>
  <c r="CL53" i="4"/>
  <c r="CK53" i="4"/>
  <c r="CJ53" i="4"/>
  <c r="CF53" i="4"/>
  <c r="CN52" i="4"/>
  <c r="CL52" i="4"/>
  <c r="CK52" i="4"/>
  <c r="CJ52" i="4"/>
  <c r="CF52" i="4"/>
  <c r="CN51" i="4"/>
  <c r="CL51" i="4"/>
  <c r="CK51" i="4"/>
  <c r="CJ51" i="4"/>
  <c r="CM51" i="4" s="1"/>
  <c r="CF51" i="4"/>
  <c r="CN50" i="4"/>
  <c r="CL50" i="4"/>
  <c r="CK50" i="4"/>
  <c r="CJ50" i="4"/>
  <c r="CF50" i="4"/>
  <c r="AI50" i="4"/>
  <c r="CN49" i="4"/>
  <c r="CL49" i="4"/>
  <c r="CK49" i="4"/>
  <c r="CJ49" i="4"/>
  <c r="CF49" i="4"/>
  <c r="AW49" i="4"/>
  <c r="AP49" i="4"/>
  <c r="AI49" i="4"/>
  <c r="AB49" i="4"/>
  <c r="U49" i="4"/>
  <c r="N49" i="4"/>
  <c r="G49" i="4"/>
  <c r="CN48" i="4"/>
  <c r="CL48" i="4"/>
  <c r="CK48" i="4"/>
  <c r="CM48" i="4" s="1"/>
  <c r="CJ48" i="4"/>
  <c r="CF48" i="4"/>
  <c r="BY48" i="4"/>
  <c r="BR48" i="4"/>
  <c r="BK48" i="4"/>
  <c r="BD48" i="4"/>
  <c r="AW48" i="4"/>
  <c r="AP48" i="4"/>
  <c r="AI48" i="4"/>
  <c r="AB48" i="4"/>
  <c r="U48" i="4"/>
  <c r="N48" i="4"/>
  <c r="G48" i="4"/>
  <c r="CN47" i="4"/>
  <c r="CL47" i="4"/>
  <c r="CK47" i="4"/>
  <c r="CM47" i="4" s="1"/>
  <c r="CJ47" i="4"/>
  <c r="CF47" i="4"/>
  <c r="BY47" i="4"/>
  <c r="BR47" i="4"/>
  <c r="BK47" i="4"/>
  <c r="BD47" i="4"/>
  <c r="AW47" i="4"/>
  <c r="AP47" i="4"/>
  <c r="AI47" i="4"/>
  <c r="AB47" i="4"/>
  <c r="U47" i="4"/>
  <c r="N47" i="4"/>
  <c r="G47" i="4"/>
  <c r="CN46" i="4"/>
  <c r="CL46" i="4"/>
  <c r="CK46" i="4"/>
  <c r="CM46" i="4" s="1"/>
  <c r="CJ46" i="4"/>
  <c r="CF46" i="4"/>
  <c r="BY46" i="4"/>
  <c r="BR46" i="4"/>
  <c r="BK46" i="4"/>
  <c r="BD46" i="4"/>
  <c r="AW46" i="4"/>
  <c r="AP46" i="4"/>
  <c r="AI46" i="4"/>
  <c r="AB46" i="4"/>
  <c r="U46" i="4"/>
  <c r="N46" i="4"/>
  <c r="G46" i="4"/>
  <c r="CN45" i="4"/>
  <c r="CL45" i="4"/>
  <c r="CK45" i="4"/>
  <c r="CM45" i="4" s="1"/>
  <c r="CJ45" i="4"/>
  <c r="CF45" i="4"/>
  <c r="BY45" i="4"/>
  <c r="BR45" i="4"/>
  <c r="BK45" i="4"/>
  <c r="BD45" i="4"/>
  <c r="AW45" i="4"/>
  <c r="AP45" i="4"/>
  <c r="AI45" i="4"/>
  <c r="AB45" i="4"/>
  <c r="U45" i="4"/>
  <c r="N45" i="4"/>
  <c r="G45" i="4"/>
  <c r="CN44" i="4"/>
  <c r="CL44" i="4"/>
  <c r="CK44" i="4"/>
  <c r="CM44" i="4" s="1"/>
  <c r="CJ44" i="4"/>
  <c r="CF44" i="4"/>
  <c r="BY44" i="4"/>
  <c r="BR44" i="4"/>
  <c r="BK44" i="4"/>
  <c r="BD44" i="4"/>
  <c r="AW44" i="4"/>
  <c r="AP44" i="4"/>
  <c r="AI44" i="4"/>
  <c r="AB44" i="4"/>
  <c r="U44" i="4"/>
  <c r="N44" i="4"/>
  <c r="G44" i="4"/>
  <c r="CH41" i="4"/>
  <c r="CA41" i="4"/>
  <c r="BT41" i="4"/>
  <c r="BM41" i="4"/>
  <c r="BF41" i="4"/>
  <c r="AY41" i="4"/>
  <c r="AR41" i="4"/>
  <c r="AK41" i="4"/>
  <c r="AD41" i="4"/>
  <c r="W41" i="4"/>
  <c r="P41" i="4"/>
  <c r="I41" i="4"/>
  <c r="B41" i="4"/>
  <c r="CH40" i="4"/>
  <c r="CA40" i="4"/>
  <c r="BT40" i="4"/>
  <c r="BM40" i="4"/>
  <c r="BF40" i="4"/>
  <c r="AY40" i="4"/>
  <c r="AR40" i="4"/>
  <c r="AK40" i="4"/>
  <c r="AD40" i="4"/>
  <c r="W40" i="4"/>
  <c r="P40" i="4"/>
  <c r="I40" i="4"/>
  <c r="B40" i="4"/>
  <c r="CH39" i="4"/>
  <c r="CA39" i="4"/>
  <c r="BT39" i="4"/>
  <c r="BM39" i="4"/>
  <c r="BF39" i="4"/>
  <c r="AY39" i="4"/>
  <c r="AR39" i="4"/>
  <c r="AK39" i="4"/>
  <c r="AD39" i="4"/>
  <c r="W39" i="4"/>
  <c r="P39" i="4"/>
  <c r="I39" i="4"/>
  <c r="B39" i="4"/>
  <c r="CA38" i="4"/>
  <c r="BT38" i="4"/>
  <c r="BM38" i="4"/>
  <c r="BF38" i="4"/>
  <c r="AY38" i="4"/>
  <c r="AR38" i="4"/>
  <c r="AK38" i="4"/>
  <c r="AD38" i="4"/>
  <c r="W38" i="4"/>
  <c r="P38" i="4"/>
  <c r="I38" i="4"/>
  <c r="B38" i="4"/>
  <c r="CL33" i="4"/>
  <c r="CK33" i="4"/>
  <c r="CJ33" i="4"/>
  <c r="CM33" i="4" s="1"/>
  <c r="CL32" i="4"/>
  <c r="CK32" i="4"/>
  <c r="CJ32" i="4"/>
  <c r="CL31" i="4"/>
  <c r="CK31" i="4"/>
  <c r="CJ31" i="4"/>
  <c r="CL30" i="4"/>
  <c r="CK30" i="4"/>
  <c r="CJ30" i="4"/>
  <c r="CL29" i="4"/>
  <c r="CK29" i="4"/>
  <c r="CJ29" i="4"/>
  <c r="CL28" i="4"/>
  <c r="CK28" i="4"/>
  <c r="CJ28" i="4"/>
  <c r="CN27" i="4"/>
  <c r="CL27" i="4"/>
  <c r="CK27" i="4"/>
  <c r="CJ27" i="4"/>
  <c r="CN26" i="4"/>
  <c r="CL26" i="4"/>
  <c r="CK26" i="4"/>
  <c r="CJ26" i="4"/>
  <c r="CN25" i="4"/>
  <c r="CL25" i="4"/>
  <c r="CK25" i="4"/>
  <c r="CJ25" i="4"/>
  <c r="CN24" i="4"/>
  <c r="CL24" i="4"/>
  <c r="CK24" i="4"/>
  <c r="CJ24" i="4"/>
  <c r="CN23" i="4"/>
  <c r="CL23" i="4"/>
  <c r="CK23" i="4"/>
  <c r="CJ23" i="4"/>
  <c r="CN22" i="4"/>
  <c r="CL22" i="4"/>
  <c r="CK22" i="4"/>
  <c r="CJ22" i="4"/>
  <c r="CN21" i="4"/>
  <c r="CL21" i="4"/>
  <c r="CK21" i="4"/>
  <c r="CJ21" i="4"/>
  <c r="CF21" i="4"/>
  <c r="BR21" i="4"/>
  <c r="BK21" i="4"/>
  <c r="BD21" i="4"/>
  <c r="AW21" i="4"/>
  <c r="AP21" i="4"/>
  <c r="AI21" i="4"/>
  <c r="AB21" i="4"/>
  <c r="U21" i="4"/>
  <c r="N21" i="4"/>
  <c r="G21" i="4"/>
  <c r="CN20" i="4"/>
  <c r="CL20" i="4"/>
  <c r="CM20" i="4" s="1"/>
  <c r="CK20" i="4"/>
  <c r="CJ20" i="4"/>
  <c r="CF20" i="4"/>
  <c r="BR20" i="4"/>
  <c r="BK20" i="4"/>
  <c r="BD20" i="4"/>
  <c r="AW20" i="4"/>
  <c r="AP20" i="4"/>
  <c r="AI20" i="4"/>
  <c r="AB20" i="4"/>
  <c r="U20" i="4"/>
  <c r="N20" i="4"/>
  <c r="G20" i="4"/>
  <c r="CN19" i="4"/>
  <c r="CL19" i="4"/>
  <c r="CK19" i="4"/>
  <c r="CM19" i="4" s="1"/>
  <c r="CJ19" i="4"/>
  <c r="CF19" i="4"/>
  <c r="BR19" i="4"/>
  <c r="BK19" i="4"/>
  <c r="BD19" i="4"/>
  <c r="AW19" i="4"/>
  <c r="AP19" i="4"/>
  <c r="AI19" i="4"/>
  <c r="AB19" i="4"/>
  <c r="U19" i="4"/>
  <c r="N19" i="4"/>
  <c r="G19" i="4"/>
  <c r="CN18" i="4"/>
  <c r="CL18" i="4"/>
  <c r="CK18" i="4"/>
  <c r="CJ18" i="4"/>
  <c r="CF18" i="4"/>
  <c r="BR18" i="4"/>
  <c r="BK18" i="4"/>
  <c r="BD18" i="4"/>
  <c r="AW18" i="4"/>
  <c r="AP18" i="4"/>
  <c r="AI18" i="4"/>
  <c r="AB18" i="4"/>
  <c r="U18" i="4"/>
  <c r="N18" i="4"/>
  <c r="G18" i="4"/>
  <c r="CN17" i="4"/>
  <c r="CL17" i="4"/>
  <c r="CK17" i="4"/>
  <c r="CJ17" i="4"/>
  <c r="CF17" i="4"/>
  <c r="BR17" i="4"/>
  <c r="BK17" i="4"/>
  <c r="BD17" i="4"/>
  <c r="AW17" i="4"/>
  <c r="AP17" i="4"/>
  <c r="AI17" i="4"/>
  <c r="AB17" i="4"/>
  <c r="U17" i="4"/>
  <c r="N17" i="4"/>
  <c r="G17" i="4"/>
  <c r="CN16" i="4"/>
  <c r="CL16" i="4"/>
  <c r="CK16" i="4"/>
  <c r="CJ16" i="4"/>
  <c r="CF16" i="4"/>
  <c r="BR16" i="4"/>
  <c r="BK16" i="4"/>
  <c r="BD16" i="4"/>
  <c r="AW16" i="4"/>
  <c r="AP16" i="4"/>
  <c r="AI16" i="4"/>
  <c r="AB16" i="4"/>
  <c r="U16" i="4"/>
  <c r="N16" i="4"/>
  <c r="G16" i="4"/>
  <c r="CN15" i="4"/>
  <c r="CL15" i="4"/>
  <c r="CK15" i="4"/>
  <c r="CJ15" i="4"/>
  <c r="CM15" i="4" s="1"/>
  <c r="CF15" i="4"/>
  <c r="BR15" i="4"/>
  <c r="BK15" i="4"/>
  <c r="BD15" i="4"/>
  <c r="AW15" i="4"/>
  <c r="AP15" i="4"/>
  <c r="AI15" i="4"/>
  <c r="AB15" i="4"/>
  <c r="U15" i="4"/>
  <c r="N15" i="4"/>
  <c r="G15" i="4"/>
  <c r="CN14" i="4"/>
  <c r="CL14" i="4"/>
  <c r="CK14" i="4"/>
  <c r="CJ14" i="4"/>
  <c r="CF14" i="4"/>
  <c r="BR14" i="4"/>
  <c r="BK14" i="4"/>
  <c r="BD14" i="4"/>
  <c r="AW14" i="4"/>
  <c r="AP14" i="4"/>
  <c r="AI14" i="4"/>
  <c r="AB14" i="4"/>
  <c r="U14" i="4"/>
  <c r="N14" i="4"/>
  <c r="G14" i="4"/>
  <c r="CN13" i="4"/>
  <c r="CL13" i="4"/>
  <c r="CK13" i="4"/>
  <c r="CJ13" i="4"/>
  <c r="CF13" i="4"/>
  <c r="BR13" i="4"/>
  <c r="BK13" i="4"/>
  <c r="BD13" i="4"/>
  <c r="AW13" i="4"/>
  <c r="AP13" i="4"/>
  <c r="AI13" i="4"/>
  <c r="AB13" i="4"/>
  <c r="U13" i="4"/>
  <c r="N13" i="4"/>
  <c r="G13" i="4"/>
  <c r="CN12" i="4"/>
  <c r="CL12" i="4"/>
  <c r="CM12" i="4" s="1"/>
  <c r="CK12" i="4"/>
  <c r="CJ12" i="4"/>
  <c r="CF12" i="4"/>
  <c r="BR12" i="4"/>
  <c r="BK12" i="4"/>
  <c r="BD12" i="4"/>
  <c r="AW12" i="4"/>
  <c r="AP12" i="4"/>
  <c r="AI12" i="4"/>
  <c r="AB12" i="4"/>
  <c r="U12" i="4"/>
  <c r="N12" i="4"/>
  <c r="G12" i="4"/>
  <c r="CN11" i="4"/>
  <c r="CL11" i="4"/>
  <c r="CK11" i="4"/>
  <c r="CM11" i="4" s="1"/>
  <c r="CJ11" i="4"/>
  <c r="CF11" i="4"/>
  <c r="BR11" i="4"/>
  <c r="BK11" i="4"/>
  <c r="BD11" i="4"/>
  <c r="AW11" i="4"/>
  <c r="AP11" i="4"/>
  <c r="AI11" i="4"/>
  <c r="AB11" i="4"/>
  <c r="U11" i="4"/>
  <c r="N11" i="4"/>
  <c r="G11" i="4"/>
  <c r="CN10" i="4"/>
  <c r="CL10" i="4"/>
  <c r="CK10" i="4"/>
  <c r="CJ10" i="4"/>
  <c r="CF10" i="4"/>
  <c r="BR10" i="4"/>
  <c r="BK10" i="4"/>
  <c r="BD10" i="4"/>
  <c r="AW10" i="4"/>
  <c r="AP10" i="4"/>
  <c r="AI10" i="4"/>
  <c r="AB10" i="4"/>
  <c r="U10" i="4"/>
  <c r="N10" i="4"/>
  <c r="G10" i="4"/>
  <c r="CN9" i="4"/>
  <c r="CL9" i="4"/>
  <c r="CK9" i="4"/>
  <c r="CJ9" i="4"/>
  <c r="CF9" i="4"/>
  <c r="BR9" i="4"/>
  <c r="BK9" i="4"/>
  <c r="BD9" i="4"/>
  <c r="AW9" i="4"/>
  <c r="AP9" i="4"/>
  <c r="AI9" i="4"/>
  <c r="AB9" i="4"/>
  <c r="U9" i="4"/>
  <c r="N9" i="4"/>
  <c r="G9" i="4"/>
  <c r="CF53" i="3"/>
  <c r="CF50" i="3"/>
  <c r="CF52" i="3"/>
  <c r="CF51" i="3"/>
  <c r="BD23" i="3"/>
  <c r="BD22" i="3"/>
  <c r="AI52" i="3"/>
  <c r="AI51" i="3"/>
  <c r="AI50" i="3"/>
  <c r="AI22" i="3"/>
  <c r="CH36" i="3"/>
  <c r="CL58" i="3"/>
  <c r="CK58" i="3"/>
  <c r="CJ58" i="3"/>
  <c r="CL57" i="3"/>
  <c r="CK57" i="3"/>
  <c r="CJ57" i="3"/>
  <c r="CL56" i="3"/>
  <c r="CK56" i="3"/>
  <c r="CJ56" i="3"/>
  <c r="CL55" i="3"/>
  <c r="CK55" i="3"/>
  <c r="CJ55" i="3"/>
  <c r="CL54" i="3"/>
  <c r="CK54" i="3"/>
  <c r="CJ54" i="3"/>
  <c r="CL53" i="3"/>
  <c r="CK53" i="3"/>
  <c r="CJ53" i="3"/>
  <c r="CL52" i="3"/>
  <c r="CK52" i="3"/>
  <c r="CJ52" i="3"/>
  <c r="CL51" i="3"/>
  <c r="CK51" i="3"/>
  <c r="CJ51" i="3"/>
  <c r="CL50" i="3"/>
  <c r="CK50" i="3"/>
  <c r="CJ50" i="3"/>
  <c r="CM50" i="3" s="1"/>
  <c r="CL49" i="3"/>
  <c r="CK49" i="3"/>
  <c r="CJ49" i="3"/>
  <c r="CL48" i="3"/>
  <c r="CK48" i="3"/>
  <c r="CJ48" i="3"/>
  <c r="CL47" i="3"/>
  <c r="CK47" i="3"/>
  <c r="CJ47" i="3"/>
  <c r="CL46" i="3"/>
  <c r="CK46" i="3"/>
  <c r="CJ46" i="3"/>
  <c r="CM46" i="3" s="1"/>
  <c r="CL45" i="3"/>
  <c r="CK45" i="3"/>
  <c r="CJ45" i="3"/>
  <c r="CM45" i="3" s="1"/>
  <c r="CL44" i="3"/>
  <c r="CK44" i="3"/>
  <c r="CJ44" i="3"/>
  <c r="CL33" i="3"/>
  <c r="CK33" i="3"/>
  <c r="CJ33" i="3"/>
  <c r="CM33" i="3" s="1"/>
  <c r="CL32" i="3"/>
  <c r="CK32" i="3"/>
  <c r="CJ32" i="3"/>
  <c r="CL31" i="3"/>
  <c r="CK31" i="3"/>
  <c r="CJ31" i="3"/>
  <c r="CL30" i="3"/>
  <c r="CK30" i="3"/>
  <c r="CJ30" i="3"/>
  <c r="CL29" i="3"/>
  <c r="CK29" i="3"/>
  <c r="CJ29" i="3"/>
  <c r="CL28" i="3"/>
  <c r="CK28" i="3"/>
  <c r="CJ28" i="3"/>
  <c r="CL27" i="3"/>
  <c r="CK27" i="3"/>
  <c r="CJ27" i="3"/>
  <c r="CL26" i="3"/>
  <c r="CK26" i="3"/>
  <c r="CJ26" i="3"/>
  <c r="CL25" i="3"/>
  <c r="CK25" i="3"/>
  <c r="CJ25" i="3"/>
  <c r="CL24" i="3"/>
  <c r="CK24" i="3"/>
  <c r="CJ24" i="3"/>
  <c r="CL23" i="3"/>
  <c r="CK23" i="3"/>
  <c r="CJ23" i="3"/>
  <c r="CL22" i="3"/>
  <c r="CK22" i="3"/>
  <c r="CM22" i="3" s="1"/>
  <c r="CJ22" i="3"/>
  <c r="CL21" i="3"/>
  <c r="CK21" i="3"/>
  <c r="CJ21" i="3"/>
  <c r="CL20" i="3"/>
  <c r="CK20" i="3"/>
  <c r="CJ20" i="3"/>
  <c r="CM20" i="3" s="1"/>
  <c r="CL19" i="3"/>
  <c r="CK19" i="3"/>
  <c r="CJ19" i="3"/>
  <c r="CL18" i="3"/>
  <c r="CK18" i="3"/>
  <c r="CJ18" i="3"/>
  <c r="CL17" i="3"/>
  <c r="CK17" i="3"/>
  <c r="CJ17" i="3"/>
  <c r="CL16" i="3"/>
  <c r="CK16" i="3"/>
  <c r="CM16" i="3" s="1"/>
  <c r="CJ16" i="3"/>
  <c r="CL15" i="3"/>
  <c r="CK15" i="3"/>
  <c r="CJ15" i="3"/>
  <c r="CM15" i="3" s="1"/>
  <c r="CL14" i="3"/>
  <c r="CK14" i="3"/>
  <c r="CJ14" i="3"/>
  <c r="CL13" i="3"/>
  <c r="CM13" i="3" s="1"/>
  <c r="CK13" i="3"/>
  <c r="CJ13" i="3"/>
  <c r="CL12" i="3"/>
  <c r="CK12" i="3"/>
  <c r="CJ12" i="3"/>
  <c r="CL11" i="3"/>
  <c r="CM11" i="3" s="1"/>
  <c r="CK11" i="3"/>
  <c r="CJ11" i="3"/>
  <c r="CL10" i="3"/>
  <c r="CK10" i="3"/>
  <c r="CJ10" i="3"/>
  <c r="CL9" i="3"/>
  <c r="CK9" i="3"/>
  <c r="CJ9" i="3"/>
  <c r="CN45" i="3"/>
  <c r="CF45" i="3"/>
  <c r="BY45" i="3"/>
  <c r="BR45" i="3"/>
  <c r="BK45" i="3"/>
  <c r="BD45" i="3"/>
  <c r="AW45" i="3"/>
  <c r="AP45" i="3"/>
  <c r="AI45" i="3"/>
  <c r="AB45" i="3"/>
  <c r="U45" i="3"/>
  <c r="N45" i="3"/>
  <c r="G45" i="3"/>
  <c r="CN44" i="3"/>
  <c r="CF44" i="3"/>
  <c r="BY44" i="3"/>
  <c r="BR44" i="3"/>
  <c r="BK44" i="3"/>
  <c r="BD44" i="3"/>
  <c r="AW44" i="3"/>
  <c r="AP44" i="3"/>
  <c r="AI44" i="3"/>
  <c r="AB44" i="3"/>
  <c r="U44" i="3"/>
  <c r="N44" i="3"/>
  <c r="G44" i="3"/>
  <c r="CN11" i="3"/>
  <c r="CF11" i="3"/>
  <c r="BY11" i="3"/>
  <c r="BR11" i="3"/>
  <c r="BK11" i="3"/>
  <c r="BD11" i="3"/>
  <c r="AW11" i="3"/>
  <c r="AP11" i="3"/>
  <c r="AI11" i="3"/>
  <c r="AB11" i="3"/>
  <c r="U11" i="3"/>
  <c r="N11" i="3"/>
  <c r="G11" i="3"/>
  <c r="CN13" i="3"/>
  <c r="CF13" i="3"/>
  <c r="BY13" i="3"/>
  <c r="BR13" i="3"/>
  <c r="BK13" i="3"/>
  <c r="BD13" i="3"/>
  <c r="AW13" i="3"/>
  <c r="AP13" i="3"/>
  <c r="AI13" i="3"/>
  <c r="AB13" i="3"/>
  <c r="U13" i="3"/>
  <c r="N13" i="3"/>
  <c r="G13" i="3"/>
  <c r="CN14" i="3"/>
  <c r="CF14" i="3"/>
  <c r="BY14" i="3"/>
  <c r="BR14" i="3"/>
  <c r="BK14" i="3"/>
  <c r="BD14" i="3"/>
  <c r="AW14" i="3"/>
  <c r="AP14" i="3"/>
  <c r="AI14" i="3"/>
  <c r="AB14" i="3"/>
  <c r="U14" i="3"/>
  <c r="N14" i="3"/>
  <c r="G14" i="3"/>
  <c r="G49" i="3"/>
  <c r="G48" i="3"/>
  <c r="G47" i="3"/>
  <c r="G46" i="3"/>
  <c r="B41" i="3"/>
  <c r="B40" i="3"/>
  <c r="B39" i="3"/>
  <c r="B38" i="3"/>
  <c r="G21" i="3"/>
  <c r="G20" i="3"/>
  <c r="G19" i="3"/>
  <c r="G18" i="3"/>
  <c r="G17" i="3"/>
  <c r="G16" i="3"/>
  <c r="G15" i="3"/>
  <c r="G12" i="3"/>
  <c r="G10" i="3"/>
  <c r="G9" i="3"/>
  <c r="N49" i="3"/>
  <c r="N48" i="3"/>
  <c r="N47" i="3"/>
  <c r="N46" i="3"/>
  <c r="I41" i="3"/>
  <c r="I40" i="3"/>
  <c r="I39" i="3"/>
  <c r="I38" i="3"/>
  <c r="N21" i="3"/>
  <c r="N20" i="3"/>
  <c r="N19" i="3"/>
  <c r="N18" i="3"/>
  <c r="N17" i="3"/>
  <c r="N16" i="3"/>
  <c r="N15" i="3"/>
  <c r="N12" i="3"/>
  <c r="N10" i="3"/>
  <c r="N9" i="3"/>
  <c r="CF49" i="3"/>
  <c r="CF48" i="3"/>
  <c r="CF47" i="3"/>
  <c r="CF46" i="3"/>
  <c r="BY49" i="3"/>
  <c r="BY48" i="3"/>
  <c r="BY47" i="3"/>
  <c r="BY46" i="3"/>
  <c r="BR49" i="3"/>
  <c r="BR48" i="3"/>
  <c r="BR47" i="3"/>
  <c r="BR46" i="3"/>
  <c r="BK49" i="3"/>
  <c r="BK48" i="3"/>
  <c r="BK47" i="3"/>
  <c r="BK46" i="3"/>
  <c r="BD49" i="3"/>
  <c r="BD48" i="3"/>
  <c r="BD47" i="3"/>
  <c r="BD46" i="3"/>
  <c r="AW49" i="3"/>
  <c r="AW48" i="3"/>
  <c r="AW47" i="3"/>
  <c r="AW46" i="3"/>
  <c r="AP49" i="3"/>
  <c r="AP48" i="3"/>
  <c r="AP47" i="3"/>
  <c r="AP46" i="3"/>
  <c r="AI49" i="3"/>
  <c r="AI48" i="3"/>
  <c r="AI47" i="3"/>
  <c r="AI46" i="3"/>
  <c r="AB49" i="3"/>
  <c r="AB48" i="3"/>
  <c r="AB47" i="3"/>
  <c r="AB46" i="3"/>
  <c r="CF21" i="3"/>
  <c r="CF20" i="3"/>
  <c r="CF19" i="3"/>
  <c r="CF18" i="3"/>
  <c r="CF17" i="3"/>
  <c r="CF16" i="3"/>
  <c r="CF15" i="3"/>
  <c r="CF12" i="3"/>
  <c r="CF10" i="3"/>
  <c r="CF9" i="3"/>
  <c r="BY21" i="3"/>
  <c r="BY20" i="3"/>
  <c r="BY19" i="3"/>
  <c r="BY18" i="3"/>
  <c r="BY17" i="3"/>
  <c r="BY16" i="3"/>
  <c r="BY15" i="3"/>
  <c r="BY12" i="3"/>
  <c r="BY10" i="3"/>
  <c r="BY9" i="3"/>
  <c r="BR21" i="3"/>
  <c r="BR20" i="3"/>
  <c r="BR19" i="3"/>
  <c r="BR18" i="3"/>
  <c r="BR17" i="3"/>
  <c r="BR16" i="3"/>
  <c r="BR15" i="3"/>
  <c r="BR12" i="3"/>
  <c r="BR10" i="3"/>
  <c r="BR9" i="3"/>
  <c r="BK21" i="3"/>
  <c r="BK20" i="3"/>
  <c r="BK19" i="3"/>
  <c r="BK18" i="3"/>
  <c r="BK17" i="3"/>
  <c r="BK16" i="3"/>
  <c r="BK15" i="3"/>
  <c r="BK12" i="3"/>
  <c r="BK10" i="3"/>
  <c r="BK9" i="3"/>
  <c r="BD21" i="3"/>
  <c r="BD20" i="3"/>
  <c r="BD19" i="3"/>
  <c r="BD18" i="3"/>
  <c r="BD17" i="3"/>
  <c r="BD16" i="3"/>
  <c r="BD15" i="3"/>
  <c r="BD12" i="3"/>
  <c r="BD10" i="3"/>
  <c r="BD9" i="3"/>
  <c r="AW21" i="3"/>
  <c r="AW20" i="3"/>
  <c r="AW19" i="3"/>
  <c r="AW18" i="3"/>
  <c r="AW17" i="3"/>
  <c r="AW16" i="3"/>
  <c r="AW15" i="3"/>
  <c r="AW12" i="3"/>
  <c r="AW10" i="3"/>
  <c r="AW9" i="3"/>
  <c r="AP21" i="3"/>
  <c r="AP20" i="3"/>
  <c r="AP19" i="3"/>
  <c r="AP18" i="3"/>
  <c r="AP17" i="3"/>
  <c r="AP16" i="3"/>
  <c r="AP15" i="3"/>
  <c r="AP12" i="3"/>
  <c r="AP10" i="3"/>
  <c r="AP9" i="3"/>
  <c r="AI21" i="3"/>
  <c r="AI20" i="3"/>
  <c r="AI19" i="3"/>
  <c r="AI18" i="3"/>
  <c r="AI17" i="3"/>
  <c r="AI16" i="3"/>
  <c r="AI15" i="3"/>
  <c r="AI12" i="3"/>
  <c r="AI10" i="3"/>
  <c r="AI9" i="3"/>
  <c r="AB21" i="3"/>
  <c r="AB20" i="3"/>
  <c r="AB19" i="3"/>
  <c r="AB18" i="3"/>
  <c r="AB17" i="3"/>
  <c r="AB16" i="3"/>
  <c r="AB15" i="3"/>
  <c r="AB12" i="3"/>
  <c r="AB10" i="3"/>
  <c r="AB9" i="3"/>
  <c r="CN53" i="3"/>
  <c r="CN52" i="3"/>
  <c r="CN51" i="3"/>
  <c r="CN50" i="3"/>
  <c r="CN49" i="3"/>
  <c r="U49" i="3"/>
  <c r="CN48" i="3"/>
  <c r="U48" i="3"/>
  <c r="CN47" i="3"/>
  <c r="U47" i="3"/>
  <c r="CN46" i="3"/>
  <c r="U46" i="3"/>
  <c r="CH41" i="3"/>
  <c r="CA41" i="3"/>
  <c r="BT41" i="3"/>
  <c r="BM41" i="3"/>
  <c r="BF41" i="3"/>
  <c r="AY41" i="3"/>
  <c r="AR41" i="3"/>
  <c r="AK41" i="3"/>
  <c r="AD41" i="3"/>
  <c r="W41" i="3"/>
  <c r="P41" i="3"/>
  <c r="CH40" i="3"/>
  <c r="CA40" i="3"/>
  <c r="BT40" i="3"/>
  <c r="BM40" i="3"/>
  <c r="BF40" i="3"/>
  <c r="AY40" i="3"/>
  <c r="AR40" i="3"/>
  <c r="AK40" i="3"/>
  <c r="AD40" i="3"/>
  <c r="W40" i="3"/>
  <c r="P40" i="3"/>
  <c r="CH39" i="3"/>
  <c r="CA39" i="3"/>
  <c r="BT39" i="3"/>
  <c r="BM39" i="3"/>
  <c r="BF39" i="3"/>
  <c r="AY39" i="3"/>
  <c r="AR39" i="3"/>
  <c r="AK39" i="3"/>
  <c r="AD39" i="3"/>
  <c r="W39" i="3"/>
  <c r="P39" i="3"/>
  <c r="CA38" i="3"/>
  <c r="BT38" i="3"/>
  <c r="BM38" i="3"/>
  <c r="BF38" i="3"/>
  <c r="AY38" i="3"/>
  <c r="AR38" i="3"/>
  <c r="AK38" i="3"/>
  <c r="AD38" i="3"/>
  <c r="W38" i="3"/>
  <c r="P38" i="3"/>
  <c r="CN27" i="3"/>
  <c r="CN26" i="3"/>
  <c r="CN25" i="3"/>
  <c r="CN24" i="3"/>
  <c r="CN23" i="3"/>
  <c r="CN22" i="3"/>
  <c r="CN21" i="3"/>
  <c r="U21" i="3"/>
  <c r="CN20" i="3"/>
  <c r="U20" i="3"/>
  <c r="CN19" i="3"/>
  <c r="U19" i="3"/>
  <c r="CN18" i="3"/>
  <c r="U18" i="3"/>
  <c r="CN17" i="3"/>
  <c r="U17" i="3"/>
  <c r="CN16" i="3"/>
  <c r="U16" i="3"/>
  <c r="CN15" i="3"/>
  <c r="U15" i="3"/>
  <c r="CN12" i="3"/>
  <c r="U12" i="3"/>
  <c r="CN10" i="3"/>
  <c r="U10" i="3"/>
  <c r="CN9" i="3"/>
  <c r="U9" i="3"/>
  <c r="BZ48" i="1"/>
  <c r="BZ47" i="1"/>
  <c r="BZ46" i="1"/>
  <c r="BT38" i="1"/>
  <c r="BT37" i="1"/>
  <c r="BT36" i="1"/>
  <c r="BZ45" i="1"/>
  <c r="BZ44" i="1"/>
  <c r="BZ43" i="1"/>
  <c r="BZ42" i="1"/>
  <c r="BZ41" i="1"/>
  <c r="BZ24" i="1"/>
  <c r="BZ23" i="1"/>
  <c r="BZ22" i="1"/>
  <c r="BZ21" i="1"/>
  <c r="BZ20" i="1"/>
  <c r="BZ19" i="1"/>
  <c r="BZ18" i="1"/>
  <c r="BZ17" i="1"/>
  <c r="BZ16" i="1"/>
  <c r="BZ15" i="1"/>
  <c r="BZ14" i="1"/>
  <c r="BZ13" i="1"/>
  <c r="BZ12" i="1"/>
  <c r="BZ11" i="1"/>
  <c r="BZ10" i="1"/>
  <c r="BZ9" i="1"/>
  <c r="G44" i="1"/>
  <c r="N44" i="1"/>
  <c r="BX44" i="1"/>
  <c r="BW44" i="1"/>
  <c r="BV44" i="1"/>
  <c r="BR44" i="1"/>
  <c r="BK44" i="1"/>
  <c r="BD44" i="1"/>
  <c r="AW44" i="1"/>
  <c r="AP44" i="1"/>
  <c r="AI44" i="1"/>
  <c r="AB44" i="1"/>
  <c r="U44" i="1"/>
  <c r="BX30" i="1"/>
  <c r="BW30" i="1"/>
  <c r="BV30" i="1"/>
  <c r="BR30" i="1"/>
  <c r="BK30" i="1"/>
  <c r="BD30" i="1"/>
  <c r="AW30" i="1"/>
  <c r="AP30" i="1"/>
  <c r="AI30" i="1"/>
  <c r="AB30" i="1"/>
  <c r="U30" i="1"/>
  <c r="BX29" i="1"/>
  <c r="BW29" i="1"/>
  <c r="BV29" i="1"/>
  <c r="BR29" i="1"/>
  <c r="BK29" i="1"/>
  <c r="BD29" i="1"/>
  <c r="AW29" i="1"/>
  <c r="AP29" i="1"/>
  <c r="AI29" i="1"/>
  <c r="AB29" i="1"/>
  <c r="U29" i="1"/>
  <c r="BX28" i="1"/>
  <c r="BW28" i="1"/>
  <c r="BV28" i="1"/>
  <c r="BR28" i="1"/>
  <c r="BK28" i="1"/>
  <c r="BD28" i="1"/>
  <c r="AW28" i="1"/>
  <c r="AP28" i="1"/>
  <c r="AI28" i="1"/>
  <c r="AB28" i="1"/>
  <c r="U28" i="1"/>
  <c r="BX27" i="1"/>
  <c r="BW27" i="1"/>
  <c r="BV27" i="1"/>
  <c r="BR27" i="1"/>
  <c r="BK27" i="1"/>
  <c r="BD27" i="1"/>
  <c r="AW27" i="1"/>
  <c r="AP27" i="1"/>
  <c r="AI27" i="1"/>
  <c r="AB27" i="1"/>
  <c r="U27" i="1"/>
  <c r="BX26" i="1"/>
  <c r="BW26" i="1"/>
  <c r="BV26" i="1"/>
  <c r="BY26" i="1" s="1"/>
  <c r="BR26" i="1"/>
  <c r="BK26" i="1"/>
  <c r="BD26" i="1"/>
  <c r="AW26" i="1"/>
  <c r="AP26" i="1"/>
  <c r="AI26" i="1"/>
  <c r="AB26" i="1"/>
  <c r="U26" i="1"/>
  <c r="BX25" i="1"/>
  <c r="BW25" i="1"/>
  <c r="BV25" i="1"/>
  <c r="BR25" i="1"/>
  <c r="BK25" i="1"/>
  <c r="BD25" i="1"/>
  <c r="AW25" i="1"/>
  <c r="AP25" i="1"/>
  <c r="AI25" i="1"/>
  <c r="AB25" i="1"/>
  <c r="U25" i="1"/>
  <c r="BX24" i="1"/>
  <c r="BW24" i="1"/>
  <c r="BY24" i="1" s="1"/>
  <c r="BV24" i="1"/>
  <c r="BR24" i="1"/>
  <c r="BK24" i="1"/>
  <c r="BD24" i="1"/>
  <c r="AW24" i="1"/>
  <c r="AP24" i="1"/>
  <c r="AI24" i="1"/>
  <c r="AB24" i="1"/>
  <c r="U24" i="1"/>
  <c r="BX23" i="1"/>
  <c r="BW23" i="1"/>
  <c r="BV23" i="1"/>
  <c r="BR23" i="1"/>
  <c r="BK23" i="1"/>
  <c r="BD23" i="1"/>
  <c r="AW23" i="1"/>
  <c r="AP23" i="1"/>
  <c r="AI23" i="1"/>
  <c r="AB23" i="1"/>
  <c r="U23" i="1"/>
  <c r="BX22" i="1"/>
  <c r="BW22" i="1"/>
  <c r="BV22" i="1"/>
  <c r="BY22" i="1" s="1"/>
  <c r="BR22" i="1"/>
  <c r="BK22" i="1"/>
  <c r="BD22" i="1"/>
  <c r="AW22" i="1"/>
  <c r="AP22" i="1"/>
  <c r="AI22" i="1"/>
  <c r="AB22" i="1"/>
  <c r="U22" i="1"/>
  <c r="BX21" i="1"/>
  <c r="BW21" i="1"/>
  <c r="BV21" i="1"/>
  <c r="BR21" i="1"/>
  <c r="BK21" i="1"/>
  <c r="BD21" i="1"/>
  <c r="AW21" i="1"/>
  <c r="AP21" i="1"/>
  <c r="AI21" i="1"/>
  <c r="AB21" i="1"/>
  <c r="U21" i="1"/>
  <c r="BX20" i="1"/>
  <c r="BW20" i="1"/>
  <c r="BY20" i="1" s="1"/>
  <c r="BV20" i="1"/>
  <c r="BR20" i="1"/>
  <c r="BK20" i="1"/>
  <c r="BD20" i="1"/>
  <c r="AW20" i="1"/>
  <c r="AP20" i="1"/>
  <c r="AI20" i="1"/>
  <c r="AB20" i="1"/>
  <c r="U20" i="1"/>
  <c r="BX19" i="1"/>
  <c r="BW19" i="1"/>
  <c r="BV19" i="1"/>
  <c r="BR19" i="1"/>
  <c r="BK19" i="1"/>
  <c r="BD19" i="1"/>
  <c r="AW19" i="1"/>
  <c r="AP19" i="1"/>
  <c r="AI19" i="1"/>
  <c r="AB19" i="1"/>
  <c r="U19" i="1"/>
  <c r="N19" i="1"/>
  <c r="BM38" i="1"/>
  <c r="BM37" i="1"/>
  <c r="BM36" i="1"/>
  <c r="BM35" i="1"/>
  <c r="BF38" i="1"/>
  <c r="BF37" i="1"/>
  <c r="BF36" i="1"/>
  <c r="BF35" i="1"/>
  <c r="AY38" i="1"/>
  <c r="AY37" i="1"/>
  <c r="AY36" i="1"/>
  <c r="AY35" i="1"/>
  <c r="AR38" i="1"/>
  <c r="AR37" i="1"/>
  <c r="AR36" i="1"/>
  <c r="AR35" i="1"/>
  <c r="AK38" i="1"/>
  <c r="AK37" i="1"/>
  <c r="AK36" i="1"/>
  <c r="AK35" i="1"/>
  <c r="AD38" i="1"/>
  <c r="AD37" i="1"/>
  <c r="AD36" i="1"/>
  <c r="AD35" i="1"/>
  <c r="W38" i="1"/>
  <c r="W37" i="1"/>
  <c r="W36" i="1"/>
  <c r="W35" i="1"/>
  <c r="P38" i="1"/>
  <c r="P37" i="1"/>
  <c r="P36" i="1"/>
  <c r="P35" i="1"/>
  <c r="I38" i="1"/>
  <c r="I37" i="1"/>
  <c r="I36" i="1"/>
  <c r="I35" i="1"/>
  <c r="B38" i="1"/>
  <c r="B37" i="1"/>
  <c r="B36" i="1"/>
  <c r="B35" i="1"/>
  <c r="BX49" i="1"/>
  <c r="BW49" i="1"/>
  <c r="BV49" i="1"/>
  <c r="BX48" i="1"/>
  <c r="BW48" i="1"/>
  <c r="BV48" i="1"/>
  <c r="BX47" i="1"/>
  <c r="BW47" i="1"/>
  <c r="BV47" i="1"/>
  <c r="BX46" i="1"/>
  <c r="BW46" i="1"/>
  <c r="BV46" i="1"/>
  <c r="BX45" i="1"/>
  <c r="BW45" i="1"/>
  <c r="BV45" i="1"/>
  <c r="BY45" i="1" s="1"/>
  <c r="BX43" i="1"/>
  <c r="BW43" i="1"/>
  <c r="BV43" i="1"/>
  <c r="BX42" i="1"/>
  <c r="BW42" i="1"/>
  <c r="BV42" i="1"/>
  <c r="BX41" i="1"/>
  <c r="BW41" i="1"/>
  <c r="BV41" i="1"/>
  <c r="BX18" i="1"/>
  <c r="BW18" i="1"/>
  <c r="BV18" i="1"/>
  <c r="BX17" i="1"/>
  <c r="BW17" i="1"/>
  <c r="BV17" i="1"/>
  <c r="BX16" i="1"/>
  <c r="BW16" i="1"/>
  <c r="BV16" i="1"/>
  <c r="BX15" i="1"/>
  <c r="BW15" i="1"/>
  <c r="BV15" i="1"/>
  <c r="BX14" i="1"/>
  <c r="BW14" i="1"/>
  <c r="BV14" i="1"/>
  <c r="BX13" i="1"/>
  <c r="BW13" i="1"/>
  <c r="BV13" i="1"/>
  <c r="BX12" i="1"/>
  <c r="BW12" i="1"/>
  <c r="BV12" i="1"/>
  <c r="BX11" i="1"/>
  <c r="BW11" i="1"/>
  <c r="BV11" i="1"/>
  <c r="BX10" i="1"/>
  <c r="BW10" i="1"/>
  <c r="BV10" i="1"/>
  <c r="BX9" i="1"/>
  <c r="BW9" i="1"/>
  <c r="BV9" i="1"/>
  <c r="BY50" i="1"/>
  <c r="BR50" i="1"/>
  <c r="BR49" i="1"/>
  <c r="BR48" i="1"/>
  <c r="BR47" i="1"/>
  <c r="BR46" i="1"/>
  <c r="BR45" i="1"/>
  <c r="BR43" i="1"/>
  <c r="BR42" i="1"/>
  <c r="BR41" i="1"/>
  <c r="BR18" i="1"/>
  <c r="BR17" i="1"/>
  <c r="BR16" i="1"/>
  <c r="BR15" i="1"/>
  <c r="BR14" i="1"/>
  <c r="BR13" i="1"/>
  <c r="BR12" i="1"/>
  <c r="BR11" i="1"/>
  <c r="BR10" i="1"/>
  <c r="BR9" i="1"/>
  <c r="BK50" i="1"/>
  <c r="BK49" i="1"/>
  <c r="BK48" i="1"/>
  <c r="BK47" i="1"/>
  <c r="BK46" i="1"/>
  <c r="BK45" i="1"/>
  <c r="BK43" i="1"/>
  <c r="BK42" i="1"/>
  <c r="BK41" i="1"/>
  <c r="BK18" i="1"/>
  <c r="BK17" i="1"/>
  <c r="BK16" i="1"/>
  <c r="BK15" i="1"/>
  <c r="BK14" i="1"/>
  <c r="BK13" i="1"/>
  <c r="BK12" i="1"/>
  <c r="BK11" i="1"/>
  <c r="BK10" i="1"/>
  <c r="BK9" i="1"/>
  <c r="BD50" i="1"/>
  <c r="BD49" i="1"/>
  <c r="BD48" i="1"/>
  <c r="BD47" i="1"/>
  <c r="BD46" i="1"/>
  <c r="BD45" i="1"/>
  <c r="BD43" i="1"/>
  <c r="BD42" i="1"/>
  <c r="BD41" i="1"/>
  <c r="BD18" i="1"/>
  <c r="BD17" i="1"/>
  <c r="BD16" i="1"/>
  <c r="BD15" i="1"/>
  <c r="BD14" i="1"/>
  <c r="BD13" i="1"/>
  <c r="BD12" i="1"/>
  <c r="BD11" i="1"/>
  <c r="BD10" i="1"/>
  <c r="BD9" i="1"/>
  <c r="AW50" i="1"/>
  <c r="AW49" i="1"/>
  <c r="AW48" i="1"/>
  <c r="AW47" i="1"/>
  <c r="AW46" i="1"/>
  <c r="AW45" i="1"/>
  <c r="AW43" i="1"/>
  <c r="AW42" i="1"/>
  <c r="AW41" i="1"/>
  <c r="AW18" i="1"/>
  <c r="AW17" i="1"/>
  <c r="AW16" i="1"/>
  <c r="AW15" i="1"/>
  <c r="AW14" i="1"/>
  <c r="AW13" i="1"/>
  <c r="AW12" i="1"/>
  <c r="AW11" i="1"/>
  <c r="AW10" i="1"/>
  <c r="AW9" i="1"/>
  <c r="AP50" i="1"/>
  <c r="AP49" i="1"/>
  <c r="AP48" i="1"/>
  <c r="AP47" i="1"/>
  <c r="AP46" i="1"/>
  <c r="AP45" i="1"/>
  <c r="AP43" i="1"/>
  <c r="AP42" i="1"/>
  <c r="AP41" i="1"/>
  <c r="AP18" i="1"/>
  <c r="AP17" i="1"/>
  <c r="AP16" i="1"/>
  <c r="AP15" i="1"/>
  <c r="AP14" i="1"/>
  <c r="AP13" i="1"/>
  <c r="AP12" i="1"/>
  <c r="AP11" i="1"/>
  <c r="AP10" i="1"/>
  <c r="AP9" i="1"/>
  <c r="AI50" i="1"/>
  <c r="AI49" i="1"/>
  <c r="AI48" i="1"/>
  <c r="AI47" i="1"/>
  <c r="AI46" i="1"/>
  <c r="AI45" i="1"/>
  <c r="AI43" i="1"/>
  <c r="AI42" i="1"/>
  <c r="AI41" i="1"/>
  <c r="AI18" i="1"/>
  <c r="AI17" i="1"/>
  <c r="AI16" i="1"/>
  <c r="AI15" i="1"/>
  <c r="AI14" i="1"/>
  <c r="AI13" i="1"/>
  <c r="AI12" i="1"/>
  <c r="AI11" i="1"/>
  <c r="AI10" i="1"/>
  <c r="AI9" i="1"/>
  <c r="AB50" i="1"/>
  <c r="AB49" i="1"/>
  <c r="AB48" i="1"/>
  <c r="AB47" i="1"/>
  <c r="AB46" i="1"/>
  <c r="AB45" i="1"/>
  <c r="AB43" i="1"/>
  <c r="AB42" i="1"/>
  <c r="AB41" i="1"/>
  <c r="AB18" i="1"/>
  <c r="AB17" i="1"/>
  <c r="AB16" i="1"/>
  <c r="AB15" i="1"/>
  <c r="AB14" i="1"/>
  <c r="AB13" i="1"/>
  <c r="AB12" i="1"/>
  <c r="AB11" i="1"/>
  <c r="AB10" i="1"/>
  <c r="AB9" i="1"/>
  <c r="U50" i="1"/>
  <c r="U49" i="1"/>
  <c r="U48" i="1"/>
  <c r="U47" i="1"/>
  <c r="U46" i="1"/>
  <c r="U45" i="1"/>
  <c r="U43" i="1"/>
  <c r="U42" i="1"/>
  <c r="U41" i="1"/>
  <c r="U18" i="1"/>
  <c r="U17" i="1"/>
  <c r="U16" i="1"/>
  <c r="U15" i="1"/>
  <c r="U14" i="1"/>
  <c r="U13" i="1"/>
  <c r="U12" i="1"/>
  <c r="U11" i="1"/>
  <c r="U10" i="1"/>
  <c r="U9" i="1"/>
  <c r="N50" i="1"/>
  <c r="N49" i="1"/>
  <c r="N48" i="1"/>
  <c r="N47" i="1"/>
  <c r="N46" i="1"/>
  <c r="N45" i="1"/>
  <c r="N43" i="1"/>
  <c r="N42" i="1"/>
  <c r="N41" i="1"/>
  <c r="N18" i="1"/>
  <c r="N17" i="1"/>
  <c r="N16" i="1"/>
  <c r="N15" i="1"/>
  <c r="N14" i="1"/>
  <c r="N13" i="1"/>
  <c r="N12" i="1"/>
  <c r="N11" i="1"/>
  <c r="N10" i="1"/>
  <c r="N9" i="1"/>
  <c r="G14" i="1"/>
  <c r="G18" i="1"/>
  <c r="G43" i="1"/>
  <c r="G42" i="1"/>
  <c r="G17" i="1"/>
  <c r="G16" i="1"/>
  <c r="G15" i="1"/>
  <c r="G13" i="1"/>
  <c r="G12" i="1"/>
  <c r="G11" i="1"/>
  <c r="G10" i="1"/>
  <c r="G41" i="1"/>
  <c r="G9" i="1"/>
  <c r="CM26" i="4"/>
  <c r="U44" i="6"/>
  <c r="AW19" i="6"/>
  <c r="DL52" i="6"/>
  <c r="DO52" i="6" s="1"/>
  <c r="AW23" i="6"/>
  <c r="CM26" i="7"/>
  <c r="CM44" i="7"/>
  <c r="CJ45" i="7"/>
  <c r="BK30" i="7"/>
  <c r="G9" i="8"/>
  <c r="G17" i="8"/>
  <c r="CM56" i="10"/>
  <c r="CM32" i="10"/>
  <c r="G10" i="10"/>
  <c r="CJ22" i="10"/>
  <c r="CM22" i="10"/>
  <c r="G11" i="10"/>
  <c r="AW54" i="8"/>
  <c r="DS50" i="8"/>
  <c r="DS56" i="8"/>
  <c r="DS58" i="8"/>
  <c r="DV58" i="8" s="1"/>
  <c r="EQ58" i="8" s="1"/>
  <c r="DS60" i="8"/>
  <c r="DS29" i="8"/>
  <c r="DV29" i="8" s="1"/>
  <c r="EQ29" i="8" s="1"/>
  <c r="G45" i="8"/>
  <c r="U53" i="8"/>
  <c r="DH12" i="8"/>
  <c r="DH10" i="8"/>
  <c r="CM28" i="10"/>
  <c r="CJ26" i="10"/>
  <c r="CJ47" i="10"/>
  <c r="G59" i="11"/>
  <c r="G61" i="11"/>
  <c r="G63" i="11"/>
  <c r="G14" i="11"/>
  <c r="G11" i="11"/>
  <c r="G16" i="11"/>
  <c r="G48" i="11"/>
  <c r="G51" i="11"/>
  <c r="G57" i="11"/>
  <c r="BK60" i="11"/>
  <c r="BK51" i="11"/>
  <c r="AW61" i="11"/>
  <c r="DH59" i="11"/>
  <c r="DH60" i="11"/>
  <c r="DH63" i="11"/>
  <c r="DH48" i="11"/>
  <c r="DH52" i="11"/>
  <c r="DH53" i="11"/>
  <c r="EU33" i="11"/>
  <c r="EX33" i="11" s="1"/>
  <c r="EU29" i="11"/>
  <c r="EX29" i="11"/>
  <c r="FS29" i="11" s="1"/>
  <c r="EU27" i="11"/>
  <c r="EX27" i="11" s="1"/>
  <c r="FS27" i="11" s="1"/>
  <c r="EU65" i="11"/>
  <c r="G18" i="11"/>
  <c r="G54" i="11"/>
  <c r="N59" i="11"/>
  <c r="G16" i="12"/>
  <c r="G20" i="12"/>
  <c r="EW49" i="12"/>
  <c r="EW51" i="12"/>
  <c r="EW53" i="12"/>
  <c r="EW55" i="12"/>
  <c r="EW57" i="12"/>
  <c r="EW59" i="12"/>
  <c r="EW61" i="12"/>
  <c r="EW63" i="12"/>
  <c r="EW50" i="12"/>
  <c r="EW52" i="12"/>
  <c r="EW56" i="12"/>
  <c r="EW58" i="12"/>
  <c r="EW60" i="12"/>
  <c r="EW62" i="12"/>
  <c r="EX65" i="12"/>
  <c r="FS65" i="12" s="1"/>
  <c r="G9" i="12"/>
  <c r="G10" i="12"/>
  <c r="G13" i="12"/>
  <c r="G15" i="12"/>
  <c r="G18" i="12"/>
  <c r="G19" i="12"/>
  <c r="G21" i="12"/>
  <c r="G47" i="12"/>
  <c r="G53" i="12"/>
  <c r="G55" i="12"/>
  <c r="N56" i="12"/>
  <c r="N57" i="12"/>
  <c r="N58" i="12"/>
  <c r="N59" i="12"/>
  <c r="DO13" i="12"/>
  <c r="EU20" i="12"/>
  <c r="EX20" i="12" s="1"/>
  <c r="FS20" i="12" s="1"/>
  <c r="BY19" i="1" l="1"/>
  <c r="BY27" i="1"/>
  <c r="CM21" i="3"/>
  <c r="BY49" i="1"/>
  <c r="CM21" i="7"/>
  <c r="U14" i="7"/>
  <c r="CM22" i="7"/>
  <c r="CM56" i="7"/>
  <c r="DV27" i="8"/>
  <c r="CJ57" i="10"/>
  <c r="CM57" i="10" s="1"/>
  <c r="CM55" i="3"/>
  <c r="BK24" i="11"/>
  <c r="DS46" i="8"/>
  <c r="DV46" i="8" s="1"/>
  <c r="EQ46" i="8" s="1"/>
  <c r="DL26" i="6"/>
  <c r="BY44" i="1"/>
  <c r="EU63" i="11"/>
  <c r="EX63" i="11" s="1"/>
  <c r="FS63" i="11" s="1"/>
  <c r="CJ13" i="7"/>
  <c r="CM13" i="7" s="1"/>
  <c r="AW20" i="6"/>
  <c r="BY16" i="1"/>
  <c r="BY47" i="1"/>
  <c r="CM31" i="3"/>
  <c r="CM49" i="3"/>
  <c r="CM29" i="4"/>
  <c r="CM50" i="4"/>
  <c r="CM53" i="4"/>
  <c r="BY22" i="5"/>
  <c r="AI45" i="6"/>
  <c r="N26" i="7"/>
  <c r="DV54" i="8"/>
  <c r="DV59" i="8"/>
  <c r="CT62" i="8"/>
  <c r="AP58" i="10"/>
  <c r="EU30" i="11"/>
  <c r="EX30" i="11" s="1"/>
  <c r="FS30" i="11" s="1"/>
  <c r="EX65" i="11"/>
  <c r="FS65" i="11" s="1"/>
  <c r="EX34" i="12"/>
  <c r="G50" i="12"/>
  <c r="EX66" i="12"/>
  <c r="FS66" i="12" s="1"/>
  <c r="EU10" i="12"/>
  <c r="EX10" i="12" s="1"/>
  <c r="FS10" i="12" s="1"/>
  <c r="CM29" i="3"/>
  <c r="CJ46" i="10"/>
  <c r="CM46" i="10" s="1"/>
  <c r="AI56" i="7"/>
  <c r="CJ19" i="10"/>
  <c r="CM33" i="10"/>
  <c r="EU51" i="11"/>
  <c r="EU15" i="11"/>
  <c r="EX15" i="11" s="1"/>
  <c r="FS15" i="11" s="1"/>
  <c r="EU60" i="11"/>
  <c r="EX60" i="11" s="1"/>
  <c r="FS60" i="11" s="1"/>
  <c r="CM10" i="3"/>
  <c r="CM35" i="11"/>
  <c r="EU13" i="11"/>
  <c r="EX13" i="11" s="1"/>
  <c r="FS13" i="11" s="1"/>
  <c r="AW24" i="6"/>
  <c r="BY11" i="1"/>
  <c r="BY14" i="1"/>
  <c r="CM18" i="3"/>
  <c r="CM26" i="3"/>
  <c r="CM52" i="3"/>
  <c r="CM54" i="3"/>
  <c r="CM13" i="4"/>
  <c r="CM21" i="4"/>
  <c r="CM27" i="4"/>
  <c r="CM49" i="4"/>
  <c r="CM52" i="4"/>
  <c r="BY14" i="5"/>
  <c r="BY26" i="5"/>
  <c r="BY45" i="5"/>
  <c r="G12" i="6"/>
  <c r="DL18" i="6"/>
  <c r="CM33" i="7"/>
  <c r="CJ23" i="7"/>
  <c r="CM23" i="7" s="1"/>
  <c r="CM61" i="7"/>
  <c r="CM14" i="10"/>
  <c r="CM31" i="10"/>
  <c r="U28" i="10"/>
  <c r="BR62" i="10"/>
  <c r="EU20" i="11"/>
  <c r="EX20" i="11" s="1"/>
  <c r="FS20" i="11" s="1"/>
  <c r="EU58" i="12"/>
  <c r="CM30" i="4"/>
  <c r="CM54" i="4"/>
  <c r="DS13" i="8"/>
  <c r="EU26" i="11"/>
  <c r="EX26" i="11" s="1"/>
  <c r="FS26" i="11" s="1"/>
  <c r="EU51" i="12"/>
  <c r="EX51" i="12" s="1"/>
  <c r="FS51" i="12" s="1"/>
  <c r="AW27" i="12"/>
  <c r="CM24" i="3"/>
  <c r="CM28" i="4"/>
  <c r="BY19" i="5"/>
  <c r="DO21" i="6"/>
  <c r="DV18" i="8"/>
  <c r="EQ18" i="8" s="1"/>
  <c r="N17" i="10"/>
  <c r="BD60" i="10"/>
  <c r="EU14" i="11"/>
  <c r="EX14" i="11" s="1"/>
  <c r="FS14" i="11" s="1"/>
  <c r="EX36" i="12"/>
  <c r="EU53" i="12"/>
  <c r="EX53" i="12" s="1"/>
  <c r="FS53" i="12" s="1"/>
  <c r="BD27" i="6"/>
  <c r="BY12" i="1"/>
  <c r="CM47" i="3"/>
  <c r="CM24" i="4"/>
  <c r="BY18" i="5"/>
  <c r="EU53" i="11"/>
  <c r="EX53" i="11" s="1"/>
  <c r="FS53" i="11" s="1"/>
  <c r="CM47" i="10"/>
  <c r="G13" i="8"/>
  <c r="DV50" i="8"/>
  <c r="EQ50" i="8" s="1"/>
  <c r="BY10" i="1"/>
  <c r="BY42" i="1"/>
  <c r="BY28" i="1"/>
  <c r="BY30" i="1"/>
  <c r="CM17" i="3"/>
  <c r="CM9" i="4"/>
  <c r="CM16" i="4"/>
  <c r="CM22" i="4"/>
  <c r="CM31" i="4"/>
  <c r="AW21" i="6"/>
  <c r="CM31" i="7"/>
  <c r="CJ61" i="10"/>
  <c r="CM61" i="10" s="1"/>
  <c r="EX33" i="12"/>
  <c r="EX26" i="12"/>
  <c r="FS26" i="12" s="1"/>
  <c r="EQ48" i="12"/>
  <c r="CJ16" i="7"/>
  <c r="N16" i="7"/>
  <c r="BY41" i="1"/>
  <c r="CM53" i="3"/>
  <c r="CM10" i="4"/>
  <c r="CM18" i="4"/>
  <c r="BY9" i="5"/>
  <c r="BY48" i="5"/>
  <c r="N49" i="7"/>
  <c r="CJ49" i="7"/>
  <c r="DV53" i="8"/>
  <c r="EQ53" i="8" s="1"/>
  <c r="DS23" i="8"/>
  <c r="DV23" i="8" s="1"/>
  <c r="EQ23" i="8" s="1"/>
  <c r="AW23" i="8"/>
  <c r="DV61" i="8"/>
  <c r="CM62" i="10"/>
  <c r="CJ29" i="10"/>
  <c r="CM29" i="10" s="1"/>
  <c r="AP29" i="10"/>
  <c r="EX51" i="11"/>
  <c r="FS51" i="11" s="1"/>
  <c r="AB23" i="12"/>
  <c r="EU23" i="12"/>
  <c r="EX23" i="12" s="1"/>
  <c r="FS23" i="12" s="1"/>
  <c r="CJ45" i="10"/>
  <c r="CM45" i="10" s="1"/>
  <c r="DS48" i="8"/>
  <c r="DV48" i="8" s="1"/>
  <c r="EQ48" i="8" s="1"/>
  <c r="DS43" i="8"/>
  <c r="DV43" i="8" s="1"/>
  <c r="EQ43" i="8" s="1"/>
  <c r="BY29" i="1"/>
  <c r="CM44" i="3"/>
  <c r="CM51" i="3"/>
  <c r="CM17" i="4"/>
  <c r="CM32" i="4"/>
  <c r="CM55" i="4"/>
  <c r="BY15" i="5"/>
  <c r="DL13" i="6"/>
  <c r="DO13" i="6" s="1"/>
  <c r="DO22" i="6"/>
  <c r="CJ51" i="7"/>
  <c r="CM51" i="7" s="1"/>
  <c r="CM58" i="7"/>
  <c r="DS24" i="8"/>
  <c r="DV24" i="8" s="1"/>
  <c r="EQ24" i="8" s="1"/>
  <c r="AW55" i="8"/>
  <c r="DS55" i="8"/>
  <c r="DV55" i="8" s="1"/>
  <c r="EQ55" i="8" s="1"/>
  <c r="AW59" i="8"/>
  <c r="CM51" i="10"/>
  <c r="BY51" i="12"/>
  <c r="BY58" i="12"/>
  <c r="EU50" i="11"/>
  <c r="EX50" i="11" s="1"/>
  <c r="FS50" i="11" s="1"/>
  <c r="CJ27" i="10"/>
  <c r="CM27" i="10" s="1"/>
  <c r="AW48" i="6"/>
  <c r="DL48" i="6"/>
  <c r="DO48" i="6" s="1"/>
  <c r="CJ27" i="7"/>
  <c r="CM27" i="7" s="1"/>
  <c r="N27" i="7"/>
  <c r="EQ19" i="8"/>
  <c r="EX67" i="11"/>
  <c r="EU18" i="12"/>
  <c r="CF18" i="12"/>
  <c r="EU17" i="12"/>
  <c r="EX17" i="12" s="1"/>
  <c r="FS17" i="12" s="1"/>
  <c r="EU11" i="12"/>
  <c r="EX11" i="12" s="1"/>
  <c r="FS11" i="12" s="1"/>
  <c r="CJ49" i="10"/>
  <c r="CM49" i="10" s="1"/>
  <c r="DV60" i="8"/>
  <c r="EQ60" i="8" s="1"/>
  <c r="DS20" i="8"/>
  <c r="DV20" i="8" s="1"/>
  <c r="EQ20" i="8" s="1"/>
  <c r="BY15" i="1"/>
  <c r="BY23" i="1"/>
  <c r="CM30" i="3"/>
  <c r="CM32" i="3"/>
  <c r="CM14" i="4"/>
  <c r="BY23" i="5"/>
  <c r="BY51" i="5"/>
  <c r="DL49" i="6"/>
  <c r="DO49" i="6" s="1"/>
  <c r="DS16" i="8"/>
  <c r="DV16" i="8" s="1"/>
  <c r="EQ16" i="8" s="1"/>
  <c r="DV13" i="8"/>
  <c r="EQ13" i="8" s="1"/>
  <c r="N58" i="11"/>
  <c r="EU58" i="11"/>
  <c r="EX58" i="11" s="1"/>
  <c r="FS58" i="11" s="1"/>
  <c r="EX36" i="11"/>
  <c r="EU47" i="12"/>
  <c r="EX47" i="12" s="1"/>
  <c r="FS47" i="12" s="1"/>
  <c r="EX58" i="12"/>
  <c r="FS58" i="12" s="1"/>
  <c r="EU25" i="12"/>
  <c r="AB25" i="12"/>
  <c r="BY17" i="1"/>
  <c r="BY25" i="1"/>
  <c r="BY43" i="5"/>
  <c r="N47" i="7"/>
  <c r="N17" i="7"/>
  <c r="CJ17" i="7"/>
  <c r="CJ52" i="7"/>
  <c r="CM52" i="7" s="1"/>
  <c r="N52" i="7"/>
  <c r="AB18" i="8"/>
  <c r="EU52" i="12"/>
  <c r="EX52" i="12" s="1"/>
  <c r="FS52" i="12" s="1"/>
  <c r="EU17" i="11"/>
  <c r="EX17" i="11" s="1"/>
  <c r="FS17" i="11" s="1"/>
  <c r="CM45" i="7"/>
  <c r="BY13" i="1"/>
  <c r="BY18" i="1"/>
  <c r="BY21" i="1"/>
  <c r="CM25" i="3"/>
  <c r="CM27" i="3"/>
  <c r="BY25" i="5"/>
  <c r="BY53" i="5"/>
  <c r="G43" i="6"/>
  <c r="DL43" i="6"/>
  <c r="DO45" i="6"/>
  <c r="DO20" i="6"/>
  <c r="DS10" i="8"/>
  <c r="DV10" i="8" s="1"/>
  <c r="G10" i="8"/>
  <c r="DV49" i="8"/>
  <c r="EQ49" i="8" s="1"/>
  <c r="N54" i="11"/>
  <c r="EU54" i="11"/>
  <c r="EX54" i="11" s="1"/>
  <c r="FS54" i="11" s="1"/>
  <c r="EU19" i="11"/>
  <c r="EX19" i="11" s="1"/>
  <c r="FS19" i="11" s="1"/>
  <c r="G19" i="11"/>
  <c r="EX32" i="12"/>
  <c r="BD30" i="12"/>
  <c r="EU30" i="12"/>
  <c r="EX30" i="12" s="1"/>
  <c r="FS30" i="12" s="1"/>
  <c r="EU57" i="11"/>
  <c r="EX57" i="11" s="1"/>
  <c r="FS57" i="11" s="1"/>
  <c r="DS14" i="8"/>
  <c r="DV14" i="8" s="1"/>
  <c r="EQ14" i="8" s="1"/>
  <c r="CM23" i="3"/>
  <c r="CM28" i="3"/>
  <c r="CM25" i="4"/>
  <c r="BY16" i="5"/>
  <c r="AI46" i="6"/>
  <c r="DL46" i="6"/>
  <c r="DO46" i="6" s="1"/>
  <c r="DO27" i="6"/>
  <c r="DH53" i="6"/>
  <c r="DL53" i="6"/>
  <c r="DO53" i="6" s="1"/>
  <c r="CM47" i="7"/>
  <c r="DS22" i="8"/>
  <c r="DV22" i="8" s="1"/>
  <c r="EQ22" i="8" s="1"/>
  <c r="AP22" i="8"/>
  <c r="DS28" i="8"/>
  <c r="DV28" i="8" s="1"/>
  <c r="EQ28" i="8" s="1"/>
  <c r="BR28" i="8"/>
  <c r="EU23" i="11"/>
  <c r="EX23" i="11" s="1"/>
  <c r="FS23" i="11" s="1"/>
  <c r="AW23" i="11"/>
  <c r="EU62" i="12"/>
  <c r="EX62" i="12" s="1"/>
  <c r="FS62" i="12" s="1"/>
  <c r="BY62" i="12"/>
  <c r="EU56" i="11"/>
  <c r="EX56" i="11" s="1"/>
  <c r="FS56" i="11" s="1"/>
  <c r="EU61" i="11"/>
  <c r="EX61" i="11" s="1"/>
  <c r="FS61" i="11" s="1"/>
  <c r="CJ16" i="10"/>
  <c r="CM16" i="10" s="1"/>
  <c r="BY9" i="1"/>
  <c r="BY43" i="1"/>
  <c r="CM9" i="3"/>
  <c r="CM12" i="3"/>
  <c r="CM14" i="3"/>
  <c r="CM19" i="3"/>
  <c r="CM48" i="3"/>
  <c r="BY13" i="5"/>
  <c r="BY44" i="5"/>
  <c r="BY46" i="5"/>
  <c r="AI18" i="6"/>
  <c r="DL47" i="6"/>
  <c r="DO47" i="6" s="1"/>
  <c r="DO24" i="6"/>
  <c r="EQ54" i="8"/>
  <c r="N48" i="10"/>
  <c r="CJ48" i="10"/>
  <c r="EU59" i="11"/>
  <c r="EX59" i="11" s="1"/>
  <c r="FS59" i="11" s="1"/>
  <c r="BY50" i="5"/>
  <c r="DL44" i="6"/>
  <c r="DO44" i="6" s="1"/>
  <c r="DS45" i="8"/>
  <c r="DV45" i="8" s="1"/>
  <c r="EQ45" i="8" s="1"/>
  <c r="DS44" i="8"/>
  <c r="DV44" i="8" s="1"/>
  <c r="EQ44" i="8" s="1"/>
  <c r="CM19" i="10"/>
  <c r="CM60" i="10"/>
  <c r="CM53" i="10"/>
  <c r="CJ9" i="10"/>
  <c r="CM9" i="10" s="1"/>
  <c r="EU12" i="11"/>
  <c r="EX12" i="11" s="1"/>
  <c r="FS12" i="11" s="1"/>
  <c r="DO26" i="6"/>
  <c r="CJ21" i="10"/>
  <c r="CM21" i="10" s="1"/>
  <c r="EX66" i="11"/>
  <c r="FS66" i="11" s="1"/>
  <c r="EU21" i="12"/>
  <c r="EX21" i="12" s="1"/>
  <c r="FS21" i="12" s="1"/>
  <c r="EQ13" i="12"/>
  <c r="CM18" i="7"/>
  <c r="CM32" i="7"/>
  <c r="CM60" i="7"/>
  <c r="DS21" i="8"/>
  <c r="DV21" i="8" s="1"/>
  <c r="EQ21" i="8" s="1"/>
  <c r="DS57" i="8"/>
  <c r="DV57" i="8" s="1"/>
  <c r="EQ57" i="8" s="1"/>
  <c r="EU24" i="12"/>
  <c r="EX24" i="12" s="1"/>
  <c r="FS24" i="12" s="1"/>
  <c r="EQ54" i="12"/>
  <c r="DL42" i="6"/>
  <c r="DO42" i="6" s="1"/>
  <c r="CM30" i="7"/>
  <c r="CM59" i="7"/>
  <c r="CJ57" i="7"/>
  <c r="CM57" i="7" s="1"/>
  <c r="DV56" i="8"/>
  <c r="EQ56" i="8" s="1"/>
  <c r="CM34" i="10"/>
  <c r="CJ52" i="10"/>
  <c r="CM52" i="10" s="1"/>
  <c r="EU10" i="11"/>
  <c r="EX10" i="11" s="1"/>
  <c r="FS10" i="11" s="1"/>
  <c r="EX29" i="12"/>
  <c r="FS29" i="12" s="1"/>
  <c r="EX29" i="13"/>
  <c r="FS29" i="13" s="1"/>
  <c r="N19" i="7"/>
  <c r="CJ19" i="7"/>
  <c r="CM19" i="7" s="1"/>
  <c r="N54" i="7"/>
  <c r="CJ54" i="7"/>
  <c r="CM54" i="7" s="1"/>
  <c r="AI12" i="8"/>
  <c r="DS12" i="8"/>
  <c r="DV12" i="8" s="1"/>
  <c r="EQ12" i="8" s="1"/>
  <c r="BR19" i="12"/>
  <c r="EU19" i="12"/>
  <c r="EX19" i="12" s="1"/>
  <c r="FS19" i="12" s="1"/>
  <c r="EU12" i="12"/>
  <c r="EX12" i="12" s="1"/>
  <c r="FS12" i="12" s="1"/>
  <c r="G11" i="7"/>
  <c r="CJ11" i="7"/>
  <c r="CM11" i="7" s="1"/>
  <c r="DS51" i="8"/>
  <c r="DV51" i="8" s="1"/>
  <c r="EQ51" i="8" s="1"/>
  <c r="N10" i="10"/>
  <c r="CJ10" i="10"/>
  <c r="CM10" i="10" s="1"/>
  <c r="BR14" i="12"/>
  <c r="EU14" i="12"/>
  <c r="EX14" i="12" s="1"/>
  <c r="FS14" i="12" s="1"/>
  <c r="AI17" i="6"/>
  <c r="DL17" i="6"/>
  <c r="DO17" i="6" s="1"/>
  <c r="AB48" i="7"/>
  <c r="CJ48" i="7"/>
  <c r="CM48" i="7" s="1"/>
  <c r="CJ28" i="7"/>
  <c r="CM28" i="7" s="1"/>
  <c r="AB28" i="7"/>
  <c r="CJ24" i="7"/>
  <c r="CM24" i="7" s="1"/>
  <c r="AI24" i="7"/>
  <c r="BD9" i="7"/>
  <c r="CJ9" i="7"/>
  <c r="CM9" i="7" s="1"/>
  <c r="EQ10" i="8"/>
  <c r="U16" i="8"/>
  <c r="DS9" i="8"/>
  <c r="DV9" i="8" s="1"/>
  <c r="EQ9" i="8" s="1"/>
  <c r="BV41" i="5"/>
  <c r="BY41" i="5" s="1"/>
  <c r="AP41" i="5"/>
  <c r="DL10" i="6"/>
  <c r="DO10" i="6" s="1"/>
  <c r="DH23" i="6"/>
  <c r="DL23" i="6"/>
  <c r="DO23" i="6" s="1"/>
  <c r="DS11" i="8"/>
  <c r="DV11" i="8" s="1"/>
  <c r="EQ11" i="8" s="1"/>
  <c r="DS15" i="8"/>
  <c r="DV15" i="8" s="1"/>
  <c r="EQ15" i="8" s="1"/>
  <c r="G9" i="11"/>
  <c r="EU9" i="11"/>
  <c r="EX9" i="11" s="1"/>
  <c r="FS9" i="11" s="1"/>
  <c r="AP60" i="12"/>
  <c r="EU60" i="12"/>
  <c r="EX60" i="12" s="1"/>
  <c r="FS60" i="12" s="1"/>
  <c r="AP61" i="12"/>
  <c r="EU61" i="12"/>
  <c r="EX61" i="12" s="1"/>
  <c r="FS61" i="12" s="1"/>
  <c r="AP63" i="12"/>
  <c r="EU63" i="12"/>
  <c r="EX63" i="12" s="1"/>
  <c r="FS63" i="12" s="1"/>
  <c r="EU9" i="12"/>
  <c r="EX9" i="12" s="1"/>
  <c r="FS9" i="12" s="1"/>
  <c r="BR9" i="12"/>
  <c r="CM16" i="7"/>
  <c r="CM48" i="10"/>
  <c r="DH55" i="12"/>
  <c r="EU55" i="12"/>
  <c r="EX55" i="12" s="1"/>
  <c r="FS55" i="12" s="1"/>
  <c r="FS50" i="12"/>
  <c r="BY48" i="1"/>
  <c r="CM23" i="4"/>
  <c r="BY10" i="5"/>
  <c r="DL16" i="6"/>
  <c r="DO16" i="6" s="1"/>
  <c r="U16" i="6"/>
  <c r="EQ59" i="8"/>
  <c r="DS52" i="8"/>
  <c r="DV52" i="8" s="1"/>
  <c r="EQ52" i="8" s="1"/>
  <c r="BD52" i="8"/>
  <c r="EQ27" i="8"/>
  <c r="CM54" i="12"/>
  <c r="EU54" i="12"/>
  <c r="G20" i="13"/>
  <c r="EU20" i="13"/>
  <c r="EX20" i="13" s="1"/>
  <c r="FS20" i="13" s="1"/>
  <c r="AI57" i="13"/>
  <c r="EU57" i="13"/>
  <c r="EX57" i="13" s="1"/>
  <c r="FS57" i="13" s="1"/>
  <c r="BY46" i="1"/>
  <c r="CM17" i="7"/>
  <c r="N13" i="10"/>
  <c r="CJ13" i="10"/>
  <c r="CM13" i="10" s="1"/>
  <c r="U23" i="10"/>
  <c r="CJ23" i="10"/>
  <c r="CM23" i="10" s="1"/>
  <c r="BR18" i="10"/>
  <c r="CJ18" i="10"/>
  <c r="CM18" i="10" s="1"/>
  <c r="N25" i="7"/>
  <c r="CJ25" i="7"/>
  <c r="CM25" i="7" s="1"/>
  <c r="DL9" i="6"/>
  <c r="DO9" i="6" s="1"/>
  <c r="AB25" i="13"/>
  <c r="EU25" i="13"/>
  <c r="CJ11" i="10"/>
  <c r="CM11" i="10" s="1"/>
  <c r="DO18" i="6"/>
  <c r="CJ59" i="10"/>
  <c r="CM59" i="10" s="1"/>
  <c r="BD59" i="10"/>
  <c r="CJ64" i="10"/>
  <c r="CM64" i="10" s="1"/>
  <c r="BY64" i="10"/>
  <c r="U56" i="13"/>
  <c r="EU56" i="13"/>
  <c r="EX56" i="13" s="1"/>
  <c r="FS56" i="13" s="1"/>
  <c r="DL14" i="6"/>
  <c r="DO14" i="6" s="1"/>
  <c r="DS47" i="8"/>
  <c r="DV47" i="8" s="1"/>
  <c r="EQ47" i="8" s="1"/>
  <c r="BR21" i="12"/>
  <c r="G49" i="8"/>
  <c r="G20" i="11"/>
  <c r="EU48" i="12"/>
  <c r="EX48" i="12" s="1"/>
  <c r="FS48" i="12" s="1"/>
  <c r="EU56" i="12"/>
  <c r="EX56" i="12" s="1"/>
  <c r="FS56" i="12" s="1"/>
  <c r="EU55" i="11"/>
  <c r="EX55" i="11" s="1"/>
  <c r="FS55" i="11" s="1"/>
  <c r="DL15" i="6"/>
  <c r="DO15" i="6" s="1"/>
  <c r="DO30" i="6"/>
  <c r="DO50" i="6"/>
  <c r="U44" i="7"/>
  <c r="BD57" i="7"/>
  <c r="BD57" i="8"/>
  <c r="DV62" i="8"/>
  <c r="EQ62" i="8" s="1"/>
  <c r="DS26" i="8"/>
  <c r="DV26" i="8" s="1"/>
  <c r="EQ26" i="8" s="1"/>
  <c r="AP50" i="10"/>
  <c r="CJ50" i="10"/>
  <c r="CM50" i="10" s="1"/>
  <c r="EU48" i="11"/>
  <c r="EX48" i="11" s="1"/>
  <c r="FS48" i="11" s="1"/>
  <c r="EX64" i="11"/>
  <c r="FS64" i="11" s="1"/>
  <c r="EU54" i="13"/>
  <c r="EX54" i="13" s="1"/>
  <c r="FS54" i="13" s="1"/>
  <c r="DS25" i="8"/>
  <c r="DV25" i="8" s="1"/>
  <c r="EQ25" i="8" s="1"/>
  <c r="AW25" i="8"/>
  <c r="N10" i="6"/>
  <c r="CJ29" i="7"/>
  <c r="CM29" i="7" s="1"/>
  <c r="AI29" i="7"/>
  <c r="EU57" i="12"/>
  <c r="EX57" i="12" s="1"/>
  <c r="FS57" i="12" s="1"/>
  <c r="EW54" i="12"/>
  <c r="CJ15" i="10"/>
  <c r="CM15" i="10" s="1"/>
  <c r="EQ61" i="8"/>
  <c r="BR10" i="12"/>
  <c r="EU62" i="11"/>
  <c r="EX62" i="11" s="1"/>
  <c r="FS62" i="11" s="1"/>
  <c r="CJ12" i="7"/>
  <c r="CM12" i="7" s="1"/>
  <c r="CJ55" i="7"/>
  <c r="CM55" i="7" s="1"/>
  <c r="BD21" i="10"/>
  <c r="BY9" i="10"/>
  <c r="AP24" i="10"/>
  <c r="CJ24" i="10"/>
  <c r="CM24" i="10" s="1"/>
  <c r="CJ65" i="10"/>
  <c r="CM65" i="10" s="1"/>
  <c r="EU16" i="11"/>
  <c r="EX16" i="11" s="1"/>
  <c r="FS16" i="11" s="1"/>
  <c r="N13" i="12"/>
  <c r="EU13" i="12"/>
  <c r="EX13" i="12" s="1"/>
  <c r="FS13" i="12" s="1"/>
  <c r="AW29" i="12"/>
  <c r="EU50" i="13"/>
  <c r="CM15" i="7"/>
  <c r="CJ63" i="10"/>
  <c r="CM63" i="10" s="1"/>
  <c r="BY63" i="10"/>
  <c r="DO43" i="6"/>
  <c r="EU25" i="11"/>
  <c r="EX25" i="11" s="1"/>
  <c r="FS25" i="11" s="1"/>
  <c r="BK25" i="11"/>
  <c r="EW18" i="12"/>
  <c r="EQ18" i="12"/>
  <c r="EU49" i="12"/>
  <c r="EX49" i="12" s="1"/>
  <c r="FS49" i="12" s="1"/>
  <c r="G21" i="11"/>
  <c r="EU21" i="11"/>
  <c r="EX21" i="11" s="1"/>
  <c r="FS21" i="11" s="1"/>
  <c r="EW25" i="12"/>
  <c r="EX25" i="12" s="1"/>
  <c r="EQ25" i="12"/>
  <c r="EU52" i="11"/>
  <c r="EX52" i="11" s="1"/>
  <c r="FS52" i="11" s="1"/>
  <c r="DL11" i="6"/>
  <c r="DO11" i="6" s="1"/>
  <c r="CJ20" i="7"/>
  <c r="CM20" i="7" s="1"/>
  <c r="CJ10" i="7"/>
  <c r="CM10" i="7" s="1"/>
  <c r="DS17" i="8"/>
  <c r="DV17" i="8" s="1"/>
  <c r="EQ17" i="8" s="1"/>
  <c r="EU31" i="11"/>
  <c r="EX31" i="11" s="1"/>
  <c r="FS31" i="11" s="1"/>
  <c r="EU16" i="12"/>
  <c r="EX16" i="12" s="1"/>
  <c r="FS16" i="12" s="1"/>
  <c r="EU15" i="12"/>
  <c r="EX15" i="12" s="1"/>
  <c r="FS15" i="12" s="1"/>
  <c r="EU49" i="11"/>
  <c r="EX49" i="11" s="1"/>
  <c r="FS49" i="11" s="1"/>
  <c r="CJ54" i="10"/>
  <c r="CM54" i="10" s="1"/>
  <c r="CJ25" i="10"/>
  <c r="CM25" i="10" s="1"/>
  <c r="DL41" i="6"/>
  <c r="DO41" i="6" s="1"/>
  <c r="CJ50" i="7"/>
  <c r="CM50" i="7" s="1"/>
  <c r="CM49" i="7"/>
  <c r="CJ53" i="7"/>
  <c r="CM53" i="7" s="1"/>
  <c r="AP30" i="10"/>
  <c r="N12" i="10"/>
  <c r="CJ12" i="10"/>
  <c r="CM12" i="10" s="1"/>
  <c r="G47" i="11"/>
  <c r="EU47" i="11"/>
  <c r="EX47" i="11" s="1"/>
  <c r="FS47" i="11" s="1"/>
  <c r="DV32" i="8"/>
  <c r="AP32" i="10"/>
  <c r="EJ28" i="11"/>
  <c r="EU28" i="11"/>
  <c r="EX28" i="11" s="1"/>
  <c r="FS28" i="11" s="1"/>
  <c r="CJ55" i="10"/>
  <c r="CM55" i="10" s="1"/>
  <c r="BR32" i="11"/>
  <c r="EU32" i="11"/>
  <c r="EX32" i="11" s="1"/>
  <c r="EQ31" i="12"/>
  <c r="EU31" i="12"/>
  <c r="EX31" i="12" s="1"/>
  <c r="FS31" i="12" s="1"/>
  <c r="DV30" i="8"/>
  <c r="EQ30" i="8" s="1"/>
  <c r="EU11" i="11"/>
  <c r="EX11" i="11" s="1"/>
  <c r="FS11" i="11" s="1"/>
  <c r="EX34" i="11"/>
  <c r="EX35" i="12"/>
  <c r="EU18" i="11"/>
  <c r="EX18" i="11" s="1"/>
  <c r="FS18" i="11" s="1"/>
  <c r="AP59" i="12"/>
  <c r="EU59" i="12"/>
  <c r="EX59" i="12" s="1"/>
  <c r="FS59" i="12" s="1"/>
  <c r="EU16" i="13"/>
  <c r="EX16" i="13" s="1"/>
  <c r="FS16" i="13" s="1"/>
  <c r="EU24" i="13"/>
  <c r="G24" i="13"/>
  <c r="EU12" i="13"/>
  <c r="EX12" i="13" s="1"/>
  <c r="FS12" i="13" s="1"/>
  <c r="EU22" i="11"/>
  <c r="EX22" i="11" s="1"/>
  <c r="FS22" i="11" s="1"/>
  <c r="EU28" i="12"/>
  <c r="EX28" i="12" s="1"/>
  <c r="FS28" i="12" s="1"/>
  <c r="EU10" i="13"/>
  <c r="EU48" i="13"/>
  <c r="EX48" i="13" s="1"/>
  <c r="FS48" i="13" s="1"/>
  <c r="EU53" i="13"/>
  <c r="EX53" i="13" s="1"/>
  <c r="FS53" i="13" s="1"/>
  <c r="EU22" i="13"/>
  <c r="EX22" i="13" s="1"/>
  <c r="FS22" i="13" s="1"/>
  <c r="EU23" i="13"/>
  <c r="EX23" i="13" s="1"/>
  <c r="FS23" i="13" s="1"/>
  <c r="EU9" i="13"/>
  <c r="EX9" i="13" s="1"/>
  <c r="FS9" i="13" s="1"/>
  <c r="EU11" i="13"/>
  <c r="EX11" i="13" s="1"/>
  <c r="FS11" i="13" s="1"/>
  <c r="EU13" i="13"/>
  <c r="EX13" i="13" s="1"/>
  <c r="FS13" i="13" s="1"/>
  <c r="EU15" i="13"/>
  <c r="EX15" i="13" s="1"/>
  <c r="FS15" i="13" s="1"/>
  <c r="EU49" i="13"/>
  <c r="EX49" i="13" s="1"/>
  <c r="FS49" i="13" s="1"/>
  <c r="EU51" i="13"/>
  <c r="EX51" i="13" s="1"/>
  <c r="FS51" i="13" s="1"/>
  <c r="EU52" i="13"/>
  <c r="EX52" i="13" s="1"/>
  <c r="FS52" i="13" s="1"/>
  <c r="EU58" i="13"/>
  <c r="EU59" i="13"/>
  <c r="EX59" i="13" s="1"/>
  <c r="FS59" i="13" s="1"/>
  <c r="EU60" i="13"/>
  <c r="EX60" i="13" s="1"/>
  <c r="FS60" i="13" s="1"/>
  <c r="EU61" i="13"/>
  <c r="EU62" i="13"/>
  <c r="EX62" i="13" s="1"/>
  <c r="FS62" i="13" s="1"/>
  <c r="EU63" i="13"/>
  <c r="EX63" i="13" s="1"/>
  <c r="FS63" i="13" s="1"/>
  <c r="EU21" i="13"/>
  <c r="EX21" i="13" s="1"/>
  <c r="FS21" i="13" s="1"/>
  <c r="EU55" i="13"/>
  <c r="EX55" i="13" s="1"/>
  <c r="FS55" i="13" s="1"/>
  <c r="EU19" i="13"/>
  <c r="EX19" i="13" s="1"/>
  <c r="FS19" i="13" s="1"/>
  <c r="EX10" i="13"/>
  <c r="FS10" i="13" s="1"/>
  <c r="EX28" i="13"/>
  <c r="FS28" i="13" s="1"/>
  <c r="EX25" i="13"/>
  <c r="FS25" i="13" s="1"/>
  <c r="EX26" i="13"/>
  <c r="FS26" i="13" s="1"/>
  <c r="EX32" i="13"/>
  <c r="EX34" i="13"/>
  <c r="EX30" i="13"/>
  <c r="FS30" i="13" s="1"/>
  <c r="EX33" i="13"/>
  <c r="EX35" i="13"/>
  <c r="EX36" i="13"/>
  <c r="EX24" i="13"/>
  <c r="FS24" i="13" s="1"/>
  <c r="EX27" i="13"/>
  <c r="FS27" i="13" s="1"/>
  <c r="G15" i="13"/>
  <c r="EU18" i="13"/>
  <c r="EX18" i="13" s="1"/>
  <c r="FS18" i="13" s="1"/>
  <c r="EU14" i="13"/>
  <c r="EX14" i="13" s="1"/>
  <c r="FS14" i="13" s="1"/>
  <c r="EU17" i="13"/>
  <c r="EX17" i="13" s="1"/>
  <c r="FS17" i="13" s="1"/>
  <c r="G19" i="13"/>
  <c r="EX64" i="13"/>
  <c r="FS64" i="13" s="1"/>
  <c r="EX66" i="13"/>
  <c r="FS66" i="13" s="1"/>
  <c r="EX50" i="13"/>
  <c r="FS50" i="13" s="1"/>
  <c r="EX65" i="13"/>
  <c r="FS65" i="13" s="1"/>
  <c r="EX67" i="13"/>
  <c r="EX58" i="13"/>
  <c r="FS58" i="13" s="1"/>
  <c r="EX61" i="13"/>
  <c r="FS61" i="13" s="1"/>
  <c r="EU47" i="13"/>
  <c r="EX47" i="13" s="1"/>
  <c r="FS47" i="13" s="1"/>
  <c r="G48" i="13"/>
  <c r="G52" i="13"/>
  <c r="EX31" i="13"/>
  <c r="G9" i="13"/>
  <c r="G10" i="13"/>
  <c r="G11" i="13"/>
  <c r="G12" i="13"/>
  <c r="G13" i="13"/>
  <c r="G16" i="13"/>
  <c r="G49" i="13"/>
  <c r="G50" i="13"/>
  <c r="G51" i="13"/>
  <c r="FS25" i="12" l="1"/>
  <c r="EX18" i="12"/>
  <c r="FS18" i="12" s="1"/>
  <c r="EX54" i="12"/>
  <c r="FS54" i="12" s="1"/>
  <c r="FS31" i="13"/>
</calcChain>
</file>

<file path=xl/sharedStrings.xml><?xml version="1.0" encoding="utf-8"?>
<sst xmlns="http://schemas.openxmlformats.org/spreadsheetml/2006/main" count="9684" uniqueCount="1006">
  <si>
    <t xml:space="preserve">Eden Runners </t>
  </si>
  <si>
    <t>2008 Club Road Championships</t>
  </si>
  <si>
    <t>Event -&gt;</t>
  </si>
  <si>
    <t>GNW 1/2 Marathon</t>
  </si>
  <si>
    <t>Blackpool</t>
  </si>
  <si>
    <t>Date -&gt;</t>
  </si>
  <si>
    <t>Venue -&gt;</t>
  </si>
  <si>
    <t>Distance -&gt;</t>
  </si>
  <si>
    <t>Time</t>
  </si>
  <si>
    <t>PB Points</t>
  </si>
  <si>
    <t>Alan Marshall</t>
  </si>
  <si>
    <t>Ranking Points</t>
  </si>
  <si>
    <t>Men</t>
  </si>
  <si>
    <t>ER Ranking</t>
  </si>
  <si>
    <t>Completion Points</t>
  </si>
  <si>
    <t>Total Points this Event</t>
  </si>
  <si>
    <t>John Bridge</t>
  </si>
  <si>
    <t>Mark Nicholson</t>
  </si>
  <si>
    <t>Andrew Walker</t>
  </si>
  <si>
    <t>1/10</t>
  </si>
  <si>
    <t>2/10</t>
  </si>
  <si>
    <t>3/10</t>
  </si>
  <si>
    <t>4/10</t>
  </si>
  <si>
    <t>Tony Lowery</t>
  </si>
  <si>
    <t>5/10</t>
  </si>
  <si>
    <t>Ladies</t>
  </si>
  <si>
    <t>Julia King</t>
  </si>
  <si>
    <t>1/4</t>
  </si>
  <si>
    <t>Andrew Sharples</t>
  </si>
  <si>
    <t>6/10</t>
  </si>
  <si>
    <t>David Peacock</t>
  </si>
  <si>
    <t>7/10</t>
  </si>
  <si>
    <t>Kevin Whitemore</t>
  </si>
  <si>
    <t>8/10</t>
  </si>
  <si>
    <t>Susan Hammond</t>
  </si>
  <si>
    <t>2/4</t>
  </si>
  <si>
    <t>Karen Cummins</t>
  </si>
  <si>
    <t>3/4</t>
  </si>
  <si>
    <t>Vijay Patil</t>
  </si>
  <si>
    <t>9/10</t>
  </si>
  <si>
    <t>10/10</t>
  </si>
  <si>
    <t>4/4</t>
  </si>
  <si>
    <t>Three Bridges 10k</t>
  </si>
  <si>
    <t>Total Points</t>
  </si>
  <si>
    <t>Total Points All Events</t>
  </si>
  <si>
    <t>13.1m, (1st of 2)</t>
  </si>
  <si>
    <t>Round The Houses</t>
  </si>
  <si>
    <t>5.3m approx</t>
  </si>
  <si>
    <t>Keswick</t>
  </si>
  <si>
    <t>Wed 9/4/08</t>
  </si>
  <si>
    <t>Sun 24/2/08</t>
  </si>
  <si>
    <t>Sun 6/4/08</t>
  </si>
  <si>
    <t>Tees Valley Half Marathon</t>
  </si>
  <si>
    <t>13.1m (2nd of 2)</t>
  </si>
  <si>
    <t>Redcar</t>
  </si>
  <si>
    <t>Sun 20/4/08</t>
  </si>
  <si>
    <t>Golden Ball 5k</t>
  </si>
  <si>
    <t>5km (1st of 3)</t>
  </si>
  <si>
    <t>Snatchems, Morecambe</t>
  </si>
  <si>
    <t>Sun 11-5-08</t>
  </si>
  <si>
    <t>Paul Saager</t>
  </si>
  <si>
    <t>Stuart Stoddart</t>
  </si>
  <si>
    <t>No of ER Finishers</t>
  </si>
  <si>
    <t>Gill Dean</t>
  </si>
  <si>
    <t>1/3</t>
  </si>
  <si>
    <t>2/3</t>
  </si>
  <si>
    <t>3/3</t>
  </si>
  <si>
    <t>1/1</t>
  </si>
  <si>
    <t>1/6</t>
  </si>
  <si>
    <t>3/6</t>
  </si>
  <si>
    <t>4/6</t>
  </si>
  <si>
    <t>5/6</t>
  </si>
  <si>
    <t>6/6</t>
  </si>
  <si>
    <t>2/6</t>
  </si>
  <si>
    <t>Anthony Labram</t>
  </si>
  <si>
    <t>Robin Gillespie</t>
  </si>
  <si>
    <t>Shaun Hardisty</t>
  </si>
  <si>
    <t>Ian Horne</t>
  </si>
  <si>
    <t>John Nicholson</t>
  </si>
  <si>
    <t>1/2</t>
  </si>
  <si>
    <t>2/2</t>
  </si>
  <si>
    <t>Moorclose 10k</t>
  </si>
  <si>
    <t>10km (2nd of 3)</t>
  </si>
  <si>
    <t>Moorclose Leisure Centre, Workington</t>
  </si>
  <si>
    <t>Tuesday 20-5-08</t>
  </si>
  <si>
    <t xml:space="preserve"> '10k' (1st of 3)</t>
  </si>
  <si>
    <t>1/11</t>
  </si>
  <si>
    <t>2/11</t>
  </si>
  <si>
    <t>3/11</t>
  </si>
  <si>
    <t>4/11</t>
  </si>
  <si>
    <t>5/11</t>
  </si>
  <si>
    <t>6/11</t>
  </si>
  <si>
    <t>7/11</t>
  </si>
  <si>
    <t>8/11</t>
  </si>
  <si>
    <t>9/11</t>
  </si>
  <si>
    <t>10/11</t>
  </si>
  <si>
    <t>11/11</t>
  </si>
  <si>
    <t>Lancaster 5k</t>
  </si>
  <si>
    <t>Salt Ayre Stadium, Lancaster</t>
  </si>
  <si>
    <t>Saturday 31-5-08</t>
  </si>
  <si>
    <t>Newton Aycliffe 10k</t>
  </si>
  <si>
    <t>10km (3rd of 3)</t>
  </si>
  <si>
    <t>Newton Aycliffe,</t>
  </si>
  <si>
    <t>Sun 15-6-08</t>
  </si>
  <si>
    <t>5km (2nd of 3)</t>
  </si>
  <si>
    <t>5km (3rd of 3)</t>
  </si>
  <si>
    <t>Saturday 28-6-08</t>
  </si>
  <si>
    <t>Coastal Run</t>
  </si>
  <si>
    <t>13-14m</t>
  </si>
  <si>
    <t>Beadnell-Alnmouth</t>
  </si>
  <si>
    <t>Sunday 20-7-08</t>
  </si>
  <si>
    <t>Karen Heaviside</t>
  </si>
  <si>
    <t>1/8</t>
  </si>
  <si>
    <t>2/8</t>
  </si>
  <si>
    <t>3/8</t>
  </si>
  <si>
    <t>4/8</t>
  </si>
  <si>
    <t>5/8</t>
  </si>
  <si>
    <t>6/8</t>
  </si>
  <si>
    <t>7/8</t>
  </si>
  <si>
    <t>8/8</t>
  </si>
  <si>
    <t>after</t>
  </si>
  <si>
    <t>events</t>
  </si>
  <si>
    <t>2008 Road Race Championship</t>
  </si>
  <si>
    <t>LisaWaistell</t>
  </si>
  <si>
    <t>1/5</t>
  </si>
  <si>
    <t>2/5</t>
  </si>
  <si>
    <t>3/5</t>
  </si>
  <si>
    <t>4/5</t>
  </si>
  <si>
    <t>5/5</t>
  </si>
  <si>
    <t>Gill Douglas</t>
  </si>
  <si>
    <t>Sally Spence</t>
  </si>
  <si>
    <t>11=</t>
  </si>
  <si>
    <t>7=</t>
  </si>
  <si>
    <t>2009 Club Road Championships</t>
  </si>
  <si>
    <t>Craig Harding</t>
  </si>
  <si>
    <t>Joanne Briggs</t>
  </si>
  <si>
    <t>Lisa Waistell</t>
  </si>
  <si>
    <t>Chernobyl 10k</t>
  </si>
  <si>
    <t>Preston, Lancashire</t>
  </si>
  <si>
    <t>Sun 25-1-09</t>
  </si>
  <si>
    <t xml:space="preserve">Winter Warmer </t>
  </si>
  <si>
    <t>Blackburn, Lancashire</t>
  </si>
  <si>
    <t>Sun 8-2-09</t>
  </si>
  <si>
    <t>Dave Peacock</t>
  </si>
  <si>
    <t>Jan Ireland</t>
  </si>
  <si>
    <t>2/7</t>
  </si>
  <si>
    <t>3/7</t>
  </si>
  <si>
    <t>1/7</t>
  </si>
  <si>
    <t>7/7</t>
  </si>
  <si>
    <t>6/7</t>
  </si>
  <si>
    <t>5/7</t>
  </si>
  <si>
    <t>4/7</t>
  </si>
  <si>
    <t>13.1m, (1st of 3)</t>
  </si>
  <si>
    <t>Sun 22-2-09</t>
  </si>
  <si>
    <t>2009 Road Championships</t>
  </si>
  <si>
    <t>Stanley Park 10k</t>
  </si>
  <si>
    <t>10k (3rd of 4)</t>
  </si>
  <si>
    <t>10k (2nd of 4)</t>
  </si>
  <si>
    <t>10k (1st of 4)</t>
  </si>
  <si>
    <t>Sun 8-3-09</t>
  </si>
  <si>
    <t>Wed 15-4-09</t>
  </si>
  <si>
    <t>13.1m (2nd of 3)</t>
  </si>
  <si>
    <t>Sun 19-4-09</t>
  </si>
  <si>
    <t>Sun 10-5-09</t>
  </si>
  <si>
    <t>Tuesday 19-5-09</t>
  </si>
  <si>
    <t>10km (4th of 4)</t>
  </si>
  <si>
    <t>Saturday 30-5-09</t>
  </si>
  <si>
    <t>Sun 21-6-09</t>
  </si>
  <si>
    <t>13.1m (3rd of 3)</t>
  </si>
  <si>
    <t>Freckleton, Lancashire</t>
  </si>
  <si>
    <t>Freckleton Half Marathon</t>
  </si>
  <si>
    <t>Saturday 27-6-09</t>
  </si>
  <si>
    <t>Sunday 12-7-09</t>
  </si>
  <si>
    <t>Alex Davies</t>
  </si>
  <si>
    <t>Steve Bennett</t>
  </si>
  <si>
    <t>Shaun Graham</t>
  </si>
  <si>
    <t>Mary Ballantyne</t>
  </si>
  <si>
    <t>Gill Dean Sharples</t>
  </si>
  <si>
    <t>1/12</t>
  </si>
  <si>
    <t>2/12</t>
  </si>
  <si>
    <t>3/12</t>
  </si>
  <si>
    <t>4/12</t>
  </si>
  <si>
    <t>5/12</t>
  </si>
  <si>
    <t>6/12</t>
  </si>
  <si>
    <t>7/12</t>
  </si>
  <si>
    <t>8/12</t>
  </si>
  <si>
    <t>9/12</t>
  </si>
  <si>
    <t>10/12</t>
  </si>
  <si>
    <t>11/12</t>
  </si>
  <si>
    <t>12/12</t>
  </si>
  <si>
    <t>Phil Winskill</t>
  </si>
  <si>
    <t>2009 Club Autumn Series</t>
  </si>
  <si>
    <t>5k (1st of 1)</t>
  </si>
  <si>
    <t>Salt Ayre Stadium</t>
  </si>
  <si>
    <t>Sat 26-9-09</t>
  </si>
  <si>
    <t>Rotary Club Trail race</t>
  </si>
  <si>
    <t>10k(approx)</t>
  </si>
  <si>
    <t>Penrith, Cumbria</t>
  </si>
  <si>
    <t>Sun 11-10-09</t>
  </si>
  <si>
    <t>Derek Hurton</t>
  </si>
  <si>
    <t>Gerry Rusbridge</t>
  </si>
  <si>
    <t>Ron Kenyon</t>
  </si>
  <si>
    <t>Gillian Silson</t>
  </si>
  <si>
    <t>Richmond Castle 10k</t>
  </si>
  <si>
    <t>Sun 18-10-09</t>
  </si>
  <si>
    <t>Great Cumbrian Run</t>
  </si>
  <si>
    <t>Carlisle</t>
  </si>
  <si>
    <t>Sun 25-10-09</t>
  </si>
  <si>
    <t>Mark Bissell</t>
  </si>
  <si>
    <t>Mike Bell</t>
  </si>
  <si>
    <t>Helen Lawrence</t>
  </si>
  <si>
    <t>Derwentwater 10</t>
  </si>
  <si>
    <t>10m</t>
  </si>
  <si>
    <t>Sun 1-11-09</t>
  </si>
  <si>
    <t>1</t>
  </si>
  <si>
    <t>Lancaster Half Marathon</t>
  </si>
  <si>
    <t xml:space="preserve">Lancaster  </t>
  </si>
  <si>
    <t>Sun 8-11-09</t>
  </si>
  <si>
    <t>Steve Murdoch</t>
  </si>
  <si>
    <t>Preston 10m</t>
  </si>
  <si>
    <t>10m (2nd of 2)</t>
  </si>
  <si>
    <t>Preston, Lancs</t>
  </si>
  <si>
    <t>Sun 15-11-09</t>
  </si>
  <si>
    <t>Brampton to Carlisle</t>
  </si>
  <si>
    <t>9.3m (short course)</t>
  </si>
  <si>
    <t>Sat 21-11-09</t>
  </si>
  <si>
    <t>Dave Sargent</t>
  </si>
  <si>
    <t>Albi Douglas</t>
  </si>
  <si>
    <t>Wesham 10k</t>
  </si>
  <si>
    <t>Wesham , Preston</t>
  </si>
  <si>
    <t>Sat 28-11-09</t>
  </si>
  <si>
    <t>Karen Bridge</t>
  </si>
  <si>
    <t>2</t>
  </si>
  <si>
    <t>3</t>
  </si>
  <si>
    <t>Gt Langdale Xmas Pudding</t>
  </si>
  <si>
    <t>Langdale, Ambleside</t>
  </si>
  <si>
    <t>Sat 12 &amp; Sun 13-12-09</t>
  </si>
  <si>
    <t>Anne Wilson</t>
  </si>
  <si>
    <t>Chris Boyd</t>
  </si>
  <si>
    <t>Kathryn Westgarth</t>
  </si>
  <si>
    <t>Janet Wilson</t>
  </si>
  <si>
    <t>Vicki Boyd</t>
  </si>
  <si>
    <t>Sun 6-12-09</t>
  </si>
  <si>
    <t>Ulverston Xmas Pudding</t>
  </si>
  <si>
    <t>10k (3 of 4)</t>
  </si>
  <si>
    <t>10k (4 of 4)</t>
  </si>
  <si>
    <t>2008 Autumn Series Road Races</t>
  </si>
  <si>
    <t>Langdale Christmas Pudding</t>
  </si>
  <si>
    <t>5k</t>
  </si>
  <si>
    <t>13.1m (1st of 2)</t>
  </si>
  <si>
    <t>10k (1st of 2)</t>
  </si>
  <si>
    <t>10k (2nd of 2)</t>
  </si>
  <si>
    <t>Salwick, Preston</t>
  </si>
  <si>
    <t>Dungeon Ghyll, Langdale</t>
  </si>
  <si>
    <t>Sat 27-9-08</t>
  </si>
  <si>
    <t>Sun 19-10-08</t>
  </si>
  <si>
    <t>Sun 2-11-08</t>
  </si>
  <si>
    <t>Sun 9-11-08</t>
  </si>
  <si>
    <t>Sat 29-11-08</t>
  </si>
  <si>
    <t>Sun 14-12-08</t>
  </si>
  <si>
    <t>Alby Douglas</t>
  </si>
  <si>
    <t>Mark Nixon</t>
  </si>
  <si>
    <t>Charlie Day</t>
  </si>
  <si>
    <t>Will Bashall</t>
  </si>
  <si>
    <t>6</t>
  </si>
  <si>
    <t>7</t>
  </si>
  <si>
    <t>10</t>
  </si>
  <si>
    <t>4</t>
  </si>
  <si>
    <t>11</t>
  </si>
  <si>
    <t>Gill Dean-Sharples</t>
  </si>
  <si>
    <t>Anne-Marie Ramsay</t>
  </si>
  <si>
    <t>Stephanie Marshall</t>
  </si>
  <si>
    <t>Lisa Dixon</t>
  </si>
  <si>
    <t>Teresa Douglas</t>
  </si>
  <si>
    <t>Janet King</t>
  </si>
  <si>
    <t>10k (2 of 4)</t>
  </si>
  <si>
    <t>10k (1 of 4)</t>
  </si>
  <si>
    <t>13.1m (1 of 2)</t>
  </si>
  <si>
    <t>10m (1 of 2)</t>
  </si>
  <si>
    <t>2010 Club Road Championships</t>
  </si>
  <si>
    <t>Sun 24-1-10</t>
  </si>
  <si>
    <t>Sun 14-2-10</t>
  </si>
  <si>
    <t>10k (1st of 5)</t>
  </si>
  <si>
    <t>10k (2nd of 5)</t>
  </si>
  <si>
    <t>Sun 21-2-10</t>
  </si>
  <si>
    <t>Sat 13-3-10</t>
  </si>
  <si>
    <t>Dentdale 14m</t>
  </si>
  <si>
    <t>14m</t>
  </si>
  <si>
    <t xml:space="preserve">Dent </t>
  </si>
  <si>
    <t>Wed 14-4-10</t>
  </si>
  <si>
    <t>Race 1</t>
  </si>
  <si>
    <t>Race 2</t>
  </si>
  <si>
    <t>Race 3</t>
  </si>
  <si>
    <t>Race 4</t>
  </si>
  <si>
    <t>Race 5</t>
  </si>
  <si>
    <t>Race 6</t>
  </si>
  <si>
    <t>Race 7</t>
  </si>
  <si>
    <t>Race 8</t>
  </si>
  <si>
    <t>Race 9</t>
  </si>
  <si>
    <t>St George's Day 10k</t>
  </si>
  <si>
    <t>Langdale</t>
  </si>
  <si>
    <t>Sat 17/Sun 18-4-10</t>
  </si>
  <si>
    <t>Sun 2-5-10</t>
  </si>
  <si>
    <t>Tuesday 18-5-10 (TBC)</t>
  </si>
  <si>
    <t>10k (4th of 5)</t>
  </si>
  <si>
    <t>10k (3rd of 5)</t>
  </si>
  <si>
    <t>Lancaster</t>
  </si>
  <si>
    <t>Sun 11-4-10</t>
  </si>
  <si>
    <t>10km (5th of 5)</t>
  </si>
  <si>
    <t>Race 10</t>
  </si>
  <si>
    <t>Sun 20-6-10</t>
  </si>
  <si>
    <t>Saturday 29-5-10</t>
  </si>
  <si>
    <t>Race 11</t>
  </si>
  <si>
    <t>Race 12</t>
  </si>
  <si>
    <t>Race 13</t>
  </si>
  <si>
    <t>Saturday 26-6-10</t>
  </si>
  <si>
    <t>Race 14</t>
  </si>
  <si>
    <t>x2</t>
  </si>
  <si>
    <t>2010 Road Championships</t>
  </si>
  <si>
    <t>Great Grizedale Trail Race</t>
  </si>
  <si>
    <t>10m (really about 9.5m)</t>
  </si>
  <si>
    <t>Grizedale Forest, Hawkshead, Ambleside</t>
  </si>
  <si>
    <t>Sun 28-3-10</t>
  </si>
  <si>
    <t>Redcar Half Marathon</t>
  </si>
  <si>
    <t>Sun 13-6-10</t>
  </si>
  <si>
    <t>Sunday 18-7-10</t>
  </si>
  <si>
    <t>Emma Carrick</t>
  </si>
  <si>
    <t>Matt Taylor</t>
  </si>
  <si>
    <t>5</t>
  </si>
  <si>
    <t>Charlie Watson</t>
  </si>
  <si>
    <t>Angela Watson</t>
  </si>
  <si>
    <t>Vicky Higgins</t>
  </si>
  <si>
    <t>Graeme Higgins</t>
  </si>
  <si>
    <t>Mary Chappelhow</t>
  </si>
  <si>
    <t>8</t>
  </si>
  <si>
    <t>Kevin Scott</t>
  </si>
  <si>
    <t>9</t>
  </si>
  <si>
    <t>12</t>
  </si>
  <si>
    <t>Fraser Tyson</t>
  </si>
  <si>
    <t>13</t>
  </si>
  <si>
    <t>14</t>
  </si>
  <si>
    <t>Jon Tombs</t>
  </si>
  <si>
    <t>Redcar, Teesside</t>
  </si>
  <si>
    <t>Pennine Lancashire 5k</t>
  </si>
  <si>
    <t>Race 15</t>
  </si>
  <si>
    <t>Witton Park, Blackburn</t>
  </si>
  <si>
    <t>Sun 11-7-10</t>
  </si>
  <si>
    <t>Gill Dean-Sharples Dean</t>
  </si>
  <si>
    <t>all 15</t>
  </si>
  <si>
    <t>2010 Club Autumn Series</t>
  </si>
  <si>
    <t>Sat 25-09-10</t>
  </si>
  <si>
    <t>Sun 10-10-10</t>
  </si>
  <si>
    <t>13.1m</t>
  </si>
  <si>
    <t>Carlisle, Cumbria</t>
  </si>
  <si>
    <t>Sun 07-11-10</t>
  </si>
  <si>
    <t>Sat 20-11-10</t>
  </si>
  <si>
    <t>Sat 27-11-10</t>
  </si>
  <si>
    <t>Sun 05-12-10</t>
  </si>
  <si>
    <t>Race #1</t>
  </si>
  <si>
    <t>Race #2</t>
  </si>
  <si>
    <t>Race #3</t>
  </si>
  <si>
    <t>Race#5</t>
  </si>
  <si>
    <t>Race#6</t>
  </si>
  <si>
    <t>Race#7</t>
  </si>
  <si>
    <t>Position</t>
  </si>
  <si>
    <t>1=</t>
  </si>
  <si>
    <t>9=</t>
  </si>
  <si>
    <t>3=</t>
  </si>
  <si>
    <t>13=</t>
  </si>
  <si>
    <t>15=</t>
  </si>
  <si>
    <t>17=</t>
  </si>
  <si>
    <t>Positions</t>
  </si>
  <si>
    <t>Ally Walker</t>
  </si>
  <si>
    <t>Vicky Boyd</t>
  </si>
  <si>
    <t>Luke Walsh</t>
  </si>
  <si>
    <t>Berni Gilmartin</t>
  </si>
  <si>
    <t>Albie Douglas</t>
  </si>
  <si>
    <t>Shaun Silson</t>
  </si>
  <si>
    <t>Gudrun Ravetz</t>
  </si>
  <si>
    <t>Anja Phoenix</t>
  </si>
  <si>
    <t>Gill Silson</t>
  </si>
  <si>
    <t>Carol Sinkinson</t>
  </si>
  <si>
    <t>15</t>
  </si>
  <si>
    <t>Sat 11 &amp; Sun 12-12-10</t>
  </si>
  <si>
    <t>Race #4</t>
  </si>
  <si>
    <t>Race#8</t>
  </si>
  <si>
    <t>Stanley Park, Backpool</t>
  </si>
  <si>
    <t>Sun 24-10-10</t>
  </si>
  <si>
    <t>Autumn Breaker 10k</t>
  </si>
  <si>
    <t>Andy Walker</t>
  </si>
  <si>
    <t>10m (2 of 2)</t>
  </si>
  <si>
    <t>2011 Club Road Championships</t>
  </si>
  <si>
    <t>Sun 23-1-11</t>
  </si>
  <si>
    <t>Sun 06-2-11</t>
  </si>
  <si>
    <t>Sun 27-2-11</t>
  </si>
  <si>
    <t>Sun 27-3-11</t>
  </si>
  <si>
    <t>Wed 13-4-11</t>
  </si>
  <si>
    <t>Sat 16/Sun 17-4-11</t>
  </si>
  <si>
    <t>Sun 19-6-11</t>
  </si>
  <si>
    <t>Sunday 17-7-11</t>
  </si>
  <si>
    <t>Sat 12-3-11</t>
  </si>
  <si>
    <t>Sun 03-4-11</t>
  </si>
  <si>
    <t>Saturday 28-5-11</t>
  </si>
  <si>
    <t>Saturday 25-6-11</t>
  </si>
  <si>
    <t>2011 Road Championships</t>
  </si>
  <si>
    <t>Rachael Leach</t>
  </si>
  <si>
    <t>Eaglesfield Paddle 5k</t>
  </si>
  <si>
    <t>Eaglesfield School, Cockermouth</t>
  </si>
  <si>
    <t>Wed 13-7-11</t>
  </si>
  <si>
    <t>10k (6th of 6)</t>
  </si>
  <si>
    <t>Hawkshead, Ambleside</t>
  </si>
  <si>
    <t>Wed 22-6-11</t>
  </si>
  <si>
    <t>Race 16</t>
  </si>
  <si>
    <t>10km (5th of 6)</t>
  </si>
  <si>
    <t>10k (4th of 6)</t>
  </si>
  <si>
    <t>10k (1st of 6)</t>
  </si>
  <si>
    <t>10k (2nd of 6)</t>
  </si>
  <si>
    <t>10k (3rd of 6)</t>
  </si>
  <si>
    <t>Heather Eccles</t>
  </si>
  <si>
    <t>John French</t>
  </si>
  <si>
    <t>Tuesday 18-5-11 (TBC)</t>
  </si>
  <si>
    <t>Sun 12-6-11</t>
  </si>
  <si>
    <t>6=</t>
  </si>
  <si>
    <t>8=</t>
  </si>
  <si>
    <t xml:space="preserve">Positions after each race - </t>
  </si>
  <si>
    <t>Race no -</t>
  </si>
  <si>
    <t>Magnus Williams</t>
  </si>
  <si>
    <t>Phil Cooper</t>
  </si>
  <si>
    <t>Martin Hepworth</t>
  </si>
  <si>
    <t>Mark Burns</t>
  </si>
  <si>
    <t>Amanda Singleton</t>
  </si>
  <si>
    <t>Holly Marshall</t>
  </si>
  <si>
    <t>Paula Richardson</t>
  </si>
  <si>
    <t>Mary Chapelhow</t>
  </si>
  <si>
    <t>5=</t>
  </si>
  <si>
    <t>12=</t>
  </si>
  <si>
    <t>Emma Felton</t>
  </si>
  <si>
    <t>16=</t>
  </si>
  <si>
    <t>18=</t>
  </si>
  <si>
    <t>14=</t>
  </si>
  <si>
    <t>10=</t>
  </si>
  <si>
    <t>after 14</t>
  </si>
  <si>
    <t>19=</t>
  </si>
  <si>
    <t>Eden Runners</t>
  </si>
  <si>
    <t>2011 Road Race Championships</t>
  </si>
  <si>
    <t>2011 Club Autumn Series</t>
  </si>
  <si>
    <t>Sat 24-09-11</t>
  </si>
  <si>
    <t>Sun 2-10-11</t>
  </si>
  <si>
    <t>Sun 9-10-11</t>
  </si>
  <si>
    <t>Richmond, N Yorks</t>
  </si>
  <si>
    <t>Sun 16-10-11</t>
  </si>
  <si>
    <t>Stanley Park Autumn Breaker</t>
  </si>
  <si>
    <t>Sun 23-10-11</t>
  </si>
  <si>
    <t>Sun 06-11-11</t>
  </si>
  <si>
    <t>Race#9</t>
  </si>
  <si>
    <t>Sat 19-11-11</t>
  </si>
  <si>
    <t>Sat 26-11-11</t>
  </si>
  <si>
    <t>Sun 04-12-11</t>
  </si>
  <si>
    <t>Sat 10 &amp; Sun 11-12-11</t>
  </si>
  <si>
    <t>10k (3 of 5)</t>
  </si>
  <si>
    <t>10k (4 of 5)</t>
  </si>
  <si>
    <t>10k (5 of 5)</t>
  </si>
  <si>
    <t>Hackthorpe, Penrith, Cumbria</t>
  </si>
  <si>
    <t>Hawkshead 10k</t>
  </si>
  <si>
    <t>16</t>
  </si>
  <si>
    <t>Race</t>
  </si>
  <si>
    <t>17</t>
  </si>
  <si>
    <t>18</t>
  </si>
  <si>
    <t>19</t>
  </si>
  <si>
    <t>20</t>
  </si>
  <si>
    <t>21</t>
  </si>
  <si>
    <t>22</t>
  </si>
  <si>
    <t>23</t>
  </si>
  <si>
    <t>Points after #15</t>
  </si>
  <si>
    <t>Position after 15</t>
  </si>
  <si>
    <t>Charles Lowther</t>
  </si>
  <si>
    <t>Charles Watson</t>
  </si>
  <si>
    <t>Wade Tidbury</t>
  </si>
  <si>
    <t>Simon Woodrow</t>
  </si>
  <si>
    <t>Matty Taylor</t>
  </si>
  <si>
    <t>Alex Kirby</t>
  </si>
  <si>
    <t>Tanya Dixon</t>
  </si>
  <si>
    <t>Jackie Woodrow</t>
  </si>
  <si>
    <t>Ruth Hetherington</t>
  </si>
  <si>
    <t>Elena Saw</t>
  </si>
  <si>
    <t>Nicola Gaskell</t>
  </si>
  <si>
    <t>Sarah Walker</t>
  </si>
  <si>
    <t>Marina Powell-Currie</t>
  </si>
  <si>
    <t>Claire Marston</t>
  </si>
  <si>
    <t>Final Positions</t>
  </si>
  <si>
    <t>21=</t>
  </si>
  <si>
    <t>2012 Club Road Championships</t>
  </si>
  <si>
    <t>Race #</t>
  </si>
  <si>
    <t>Sun 29 January 2012</t>
  </si>
  <si>
    <t>Sun 26-2-12</t>
  </si>
  <si>
    <t>Sat 10-3-12</t>
  </si>
  <si>
    <t>Johnny French</t>
  </si>
  <si>
    <t>Emily Heaviside</t>
  </si>
  <si>
    <t>Alison Walker</t>
  </si>
  <si>
    <t>David Spence</t>
  </si>
  <si>
    <t>Caron Davidson</t>
  </si>
  <si>
    <t>Lorton School 10k</t>
  </si>
  <si>
    <t>Lorton, Cockermouth</t>
  </si>
  <si>
    <t>Sat 24-3-12</t>
  </si>
  <si>
    <t>Sun 01-4-12</t>
  </si>
  <si>
    <t>Wed 25-4-12</t>
  </si>
  <si>
    <t>Sat 21/Sun 22-4-12</t>
  </si>
  <si>
    <t>Carlisle Tri 10k</t>
  </si>
  <si>
    <t>10km (6th of 7)</t>
  </si>
  <si>
    <t>Carlisle Racecourse</t>
  </si>
  <si>
    <t>Saturday 26-5-12 (TBC)</t>
  </si>
  <si>
    <t>10k (7th of 7)</t>
  </si>
  <si>
    <t>10k (1st of 7)</t>
  </si>
  <si>
    <t>10k (2nd of 7)</t>
  </si>
  <si>
    <t>10k (3rd of 7)</t>
  </si>
  <si>
    <t>10k (4th of 7)</t>
  </si>
  <si>
    <t>10km (5th of 7)</t>
  </si>
  <si>
    <t>Sun 17-6-12</t>
  </si>
  <si>
    <t>Saturday 30-6-12 (TBC)</t>
  </si>
  <si>
    <t>Tuesday 15-5-12 (TBC)</t>
  </si>
  <si>
    <t>Sunday 1-7-12</t>
  </si>
  <si>
    <t>Burn Valley Run</t>
  </si>
  <si>
    <t>Masham, North Yorks</t>
  </si>
  <si>
    <t>Preston Guild 5k</t>
  </si>
  <si>
    <t>5km (1 of 3)</t>
  </si>
  <si>
    <t>BAE /EE Sports Ground, Avenham Park</t>
  </si>
  <si>
    <t>Mon 7-5-12 11am</t>
  </si>
  <si>
    <t>Wed 20-6-12</t>
  </si>
  <si>
    <t>Sunday 22-7-12</t>
  </si>
  <si>
    <t>Oli Blomfield</t>
  </si>
  <si>
    <t>Sarah Hiscoke</t>
  </si>
  <si>
    <t>Christine McCulloch</t>
  </si>
  <si>
    <t>Larry Horne</t>
  </si>
  <si>
    <t>Scott Newburn</t>
  </si>
  <si>
    <t>Jim Kenny</t>
  </si>
  <si>
    <t>Geoff Chapman</t>
  </si>
  <si>
    <t>Steve Patterson</t>
  </si>
  <si>
    <t>23=</t>
  </si>
  <si>
    <t>2012 Road Championships</t>
  </si>
  <si>
    <t>Wed 6-6-00</t>
  </si>
  <si>
    <t>Endmoor 10k</t>
  </si>
  <si>
    <t>10km</t>
  </si>
  <si>
    <t>Endmoor School, S Kendal</t>
  </si>
  <si>
    <t>Wed 11-7-12</t>
  </si>
  <si>
    <t>Louise Alston</t>
  </si>
  <si>
    <t>Stuart Reed</t>
  </si>
  <si>
    <t>after 16</t>
  </si>
  <si>
    <t>20=</t>
  </si>
  <si>
    <t>24=</t>
  </si>
  <si>
    <t>2013 Road Championships</t>
  </si>
  <si>
    <t>2013 Club Road Championships</t>
  </si>
  <si>
    <t>Resolution 10k</t>
  </si>
  <si>
    <t>Sun 20 January 2013</t>
  </si>
  <si>
    <t>Sun 27 January 2013</t>
  </si>
  <si>
    <t>Sun 10 February 2013</t>
  </si>
  <si>
    <t>Sat 9-3-13</t>
  </si>
  <si>
    <t>Richard Dayment</t>
  </si>
  <si>
    <t>Andy Thompson</t>
  </si>
  <si>
    <t>John Andrewartha</t>
  </si>
  <si>
    <t>Samantha Sugden</t>
  </si>
  <si>
    <t>Audrey Turnbull</t>
  </si>
  <si>
    <t>Finishers</t>
  </si>
  <si>
    <t>Tues 23-4-13</t>
  </si>
  <si>
    <t>Sun 28-04-13</t>
  </si>
  <si>
    <t xml:space="preserve">Blackpool Half </t>
  </si>
  <si>
    <t>13.1m (1)</t>
  </si>
  <si>
    <t>Sun 7 April 2013</t>
  </si>
  <si>
    <t>Sam Ware</t>
  </si>
  <si>
    <t>Anna Whitemore</t>
  </si>
  <si>
    <t>10k (5th of 7)</t>
  </si>
  <si>
    <t>10k (6th of 7)</t>
  </si>
  <si>
    <t>Hadrian's Wall Half Marathon</t>
  </si>
  <si>
    <t>Twice Brewed, Northumberland</t>
  </si>
  <si>
    <t>Carlisle ParkRun</t>
  </si>
  <si>
    <t>Sat 8 June 2013 9am</t>
  </si>
  <si>
    <t>Sun 16-6-2013 10am</t>
  </si>
  <si>
    <t>Wed 19-6-13 (7.30pm)</t>
  </si>
  <si>
    <t>Chances Park, Carlisle</t>
  </si>
  <si>
    <t>Tiffany Heaviside</t>
  </si>
  <si>
    <t>5k (1st of 3)</t>
  </si>
  <si>
    <t xml:space="preserve">Carlisle parkRun </t>
  </si>
  <si>
    <t>5k (2nd of 3)</t>
  </si>
  <si>
    <t>Sat 22-6-13 (9am)</t>
  </si>
  <si>
    <t>5k (3rd of 3)</t>
  </si>
  <si>
    <t>Eaglesfield, Cockermouth</t>
  </si>
  <si>
    <t>Wed 26-6-2013 7.30pm</t>
  </si>
  <si>
    <t>Wed 10-7-13 7.30pm</t>
  </si>
  <si>
    <t>Sunday 14-7-2013 10.30</t>
  </si>
  <si>
    <t>4=</t>
  </si>
  <si>
    <t>after 15</t>
  </si>
  <si>
    <t>2013 Autumn Series</t>
  </si>
  <si>
    <t>10k</t>
  </si>
  <si>
    <t>Hackthorpe</t>
  </si>
  <si>
    <t>Penrith 10k+ Trail</t>
  </si>
  <si>
    <t>Sun 13 October 2013</t>
  </si>
  <si>
    <t>Sat 2 November 2013</t>
  </si>
  <si>
    <t>10m (1st of 2)</t>
  </si>
  <si>
    <t>Brampton</t>
  </si>
  <si>
    <t>Sun 17 November 2013</t>
  </si>
  <si>
    <t>Sun 23November 2013</t>
  </si>
  <si>
    <t>Sat 23 November 2013</t>
  </si>
  <si>
    <t>Sat 21 December 2013</t>
  </si>
  <si>
    <t>Langdale Xpud</t>
  </si>
  <si>
    <t>Sat 14 December 2013</t>
  </si>
  <si>
    <t>Gary Jackson</t>
  </si>
  <si>
    <t>Christine McCullock</t>
  </si>
  <si>
    <t>Linda McGinley</t>
  </si>
  <si>
    <t>Katie Ainsworth</t>
  </si>
  <si>
    <t>Emma Cooper</t>
  </si>
  <si>
    <t>Angie Miller</t>
  </si>
  <si>
    <t>after 7</t>
  </si>
  <si>
    <t>2014 Club Road Championships</t>
  </si>
  <si>
    <t>Welcome Tavern 10k</t>
  </si>
  <si>
    <t>Sun 26 January 2014</t>
  </si>
  <si>
    <t>Sun 9 February 2014</t>
  </si>
  <si>
    <t>Jonny Cox</t>
  </si>
  <si>
    <t>Mark Shepherd</t>
  </si>
  <si>
    <t>Jim Scott</t>
  </si>
  <si>
    <t>Richard Hill</t>
  </si>
  <si>
    <t>Kathleen Taylor</t>
  </si>
  <si>
    <t>2014 Road Championships</t>
  </si>
  <si>
    <t>Sat 8 March 2014</t>
  </si>
  <si>
    <t>Sun 6 April 2014</t>
  </si>
  <si>
    <t xml:space="preserve">Penrith ParkRun </t>
  </si>
  <si>
    <t>Frenchfield</t>
  </si>
  <si>
    <t>Sat 22 February 2014</t>
  </si>
  <si>
    <t>Sat 15 March 2014</t>
  </si>
  <si>
    <t xml:space="preserve">Derek Hurton </t>
  </si>
  <si>
    <t>Dave Robinson</t>
  </si>
  <si>
    <t>Emma King</t>
  </si>
  <si>
    <t>2=</t>
  </si>
  <si>
    <t>Race 17</t>
  </si>
  <si>
    <t>Freckleton Half</t>
  </si>
  <si>
    <t>Lancaster 10k</t>
  </si>
  <si>
    <t>Freckleton, Preston</t>
  </si>
  <si>
    <t>Sat 17 May 2014</t>
  </si>
  <si>
    <t>Sat 7 June 2014</t>
  </si>
  <si>
    <t>Wed 18-6-14 (7.30pm)</t>
  </si>
  <si>
    <t xml:space="preserve">Sun 22 June 2014 </t>
  </si>
  <si>
    <t>Sun 29-6-2014 10am</t>
  </si>
  <si>
    <t>Wed 9-7-14 7.30pm</t>
  </si>
  <si>
    <t>Wed 16-7-14</t>
  </si>
  <si>
    <t>Sunday 20-7-2014 10.30</t>
  </si>
  <si>
    <t>13.1m (1 of 3)</t>
  </si>
  <si>
    <t>Michael Salkeld</t>
  </si>
  <si>
    <t>Sun 19 January 2014</t>
  </si>
  <si>
    <t>22=</t>
  </si>
  <si>
    <t>Tues 13 May 2014</t>
  </si>
  <si>
    <t>Wed 23 Apr 2014</t>
  </si>
  <si>
    <t>10k (8th of 8)</t>
  </si>
  <si>
    <t>10k (7th of 8)</t>
  </si>
  <si>
    <t>10k (6th of 8)</t>
  </si>
  <si>
    <t>10km (5th of 8)</t>
  </si>
  <si>
    <t>10k (4th of 8)</t>
  </si>
  <si>
    <t>10k (3rd of 8)</t>
  </si>
  <si>
    <t>10k (2nd of 8)</t>
  </si>
  <si>
    <t>10k (1st of 8)</t>
  </si>
  <si>
    <t>Jonathan Hemingway</t>
  </si>
  <si>
    <t>Karen Taylor</t>
  </si>
  <si>
    <t>26=</t>
  </si>
  <si>
    <t>Jeff Marshall</t>
  </si>
  <si>
    <t>25=</t>
  </si>
  <si>
    <t>27=</t>
  </si>
  <si>
    <t>Positions after -</t>
  </si>
  <si>
    <t>2015 Club Road Championships</t>
  </si>
  <si>
    <t>Sun 1 February 2015</t>
  </si>
  <si>
    <t>Andy Mingay</t>
  </si>
  <si>
    <t>John Oakey</t>
  </si>
  <si>
    <t>Christophe Menand</t>
  </si>
  <si>
    <t>Kerry Grinbergs</t>
  </si>
  <si>
    <t>Chloe Naylor</t>
  </si>
  <si>
    <t>Mary Beckett</t>
  </si>
  <si>
    <t>Wendy Matier</t>
  </si>
  <si>
    <t>Chris Bunker</t>
  </si>
  <si>
    <t>Joanne May</t>
  </si>
  <si>
    <t>Sarah Wright</t>
  </si>
  <si>
    <t>Diane Peacock</t>
  </si>
  <si>
    <t>Sun 8 February 2015</t>
  </si>
  <si>
    <t xml:space="preserve">Race </t>
  </si>
  <si>
    <t>Sat 14 March 2015</t>
  </si>
  <si>
    <t>Sat 18 April 2015</t>
  </si>
  <si>
    <t>Wed 22 Apr 2015</t>
  </si>
  <si>
    <t>Ewen Estill</t>
  </si>
  <si>
    <t>2015 Road Championships</t>
  </si>
  <si>
    <t>Clare Marston</t>
  </si>
  <si>
    <t>Kerry Davies</t>
  </si>
  <si>
    <t>Chris Bramley-Wright</t>
  </si>
  <si>
    <t>Dane Herd</t>
  </si>
  <si>
    <t>Tim Slater</t>
  </si>
  <si>
    <t>Helm Winds 10k</t>
  </si>
  <si>
    <t xml:space="preserve">Long Marton </t>
  </si>
  <si>
    <t>Race #6</t>
  </si>
  <si>
    <t>Race #7</t>
  </si>
  <si>
    <t>Sun 10 May 2015</t>
  </si>
  <si>
    <t>Tues 12 May 2015</t>
  </si>
  <si>
    <t>Paul Renwick</t>
  </si>
  <si>
    <t>Chris Lockley</t>
  </si>
  <si>
    <t>Keswick Parkrun</t>
  </si>
  <si>
    <t xml:space="preserve">Fitz Park </t>
  </si>
  <si>
    <t>Sun 23 May 2015</t>
  </si>
  <si>
    <t>Race #8</t>
  </si>
  <si>
    <t>Race #9</t>
  </si>
  <si>
    <t>Carlisle Parkrun</t>
  </si>
  <si>
    <t>Chances Park</t>
  </si>
  <si>
    <t>Sat 6 June 2015</t>
  </si>
  <si>
    <t>Race  #10</t>
  </si>
  <si>
    <t>Race #11</t>
  </si>
  <si>
    <t>Lambfoot Loop</t>
  </si>
  <si>
    <t>Cockermouth</t>
  </si>
  <si>
    <t>Tues 7 July 2015</t>
  </si>
  <si>
    <t>Wed 17 June 2015 (7.30pm)</t>
  </si>
  <si>
    <t>Ashley Howell</t>
  </si>
  <si>
    <t>Robin Witchell</t>
  </si>
  <si>
    <t>2016 Club Road Championships</t>
  </si>
  <si>
    <t>Sun 17 January 2016</t>
  </si>
  <si>
    <t>2016 Road Championships</t>
  </si>
  <si>
    <t>Sun 7 February 2016</t>
  </si>
  <si>
    <t xml:space="preserve">Keswick ParkRun </t>
  </si>
  <si>
    <t>5k (1st of 2)</t>
  </si>
  <si>
    <t>Sat 26 March 2016</t>
  </si>
  <si>
    <t xml:space="preserve">Keswick  </t>
  </si>
  <si>
    <t>Wed 20 Apr 2016</t>
  </si>
  <si>
    <t>Race #5</t>
  </si>
  <si>
    <t>Sun 8 May 2016</t>
  </si>
  <si>
    <t>Sun 5 June 2016</t>
  </si>
  <si>
    <t>Lazonby 10k</t>
  </si>
  <si>
    <t>5k (2nd of 2)</t>
  </si>
  <si>
    <t>Race  #8</t>
  </si>
  <si>
    <t>Wed Jun 15 2016</t>
  </si>
  <si>
    <t xml:space="preserve">Appleby  </t>
  </si>
  <si>
    <t>Appleby Rotary 10k</t>
  </si>
  <si>
    <t>Sun 26 June 2016</t>
  </si>
  <si>
    <t>Tues 5 July 2016</t>
  </si>
  <si>
    <t>10k (5th of 8)</t>
  </si>
  <si>
    <t>Race#4</t>
  </si>
  <si>
    <t>Race #10</t>
  </si>
  <si>
    <t>James Grinbergs</t>
  </si>
  <si>
    <t>Dave Evans</t>
  </si>
  <si>
    <t>Tony Brooke</t>
  </si>
  <si>
    <t>Anne Blues</t>
  </si>
  <si>
    <t>Mike Salkeld</t>
  </si>
  <si>
    <t>Francesca Hamilton</t>
  </si>
  <si>
    <t>Emma Neilsen</t>
  </si>
  <si>
    <t>Mark Ibbotson</t>
  </si>
  <si>
    <t>Rachel Poynter</t>
  </si>
  <si>
    <t>Andrew Hemsley</t>
  </si>
  <si>
    <t>Carolyn Burns</t>
  </si>
  <si>
    <t>Clare Ellison</t>
  </si>
  <si>
    <t>Juliet McAllister</t>
  </si>
  <si>
    <t>Hannah Mason</t>
  </si>
  <si>
    <t>Points after1</t>
  </si>
  <si>
    <t>After 2</t>
  </si>
  <si>
    <t>After3</t>
  </si>
  <si>
    <t>After 4</t>
  </si>
  <si>
    <t>After5</t>
  </si>
  <si>
    <t>After6</t>
  </si>
  <si>
    <t>After7</t>
  </si>
  <si>
    <t>After8</t>
  </si>
  <si>
    <t>After9</t>
  </si>
  <si>
    <t>After 10</t>
  </si>
  <si>
    <t>After 11</t>
  </si>
  <si>
    <t>Jonathan Cox</t>
  </si>
  <si>
    <t>Kate Turner</t>
  </si>
  <si>
    <t>Pauline Elliott</t>
  </si>
  <si>
    <t>Sat 4 June 2016</t>
  </si>
  <si>
    <t>Alison Phillips</t>
  </si>
  <si>
    <t>Jack Eyre</t>
  </si>
  <si>
    <t>Joseph Bird</t>
  </si>
  <si>
    <t>30=</t>
  </si>
  <si>
    <t>Jonathan Kent</t>
  </si>
  <si>
    <t>David Dicks</t>
  </si>
  <si>
    <t>Shiona Graham</t>
  </si>
  <si>
    <t>Claire Hebdige</t>
  </si>
  <si>
    <t>28=</t>
  </si>
  <si>
    <t>32=</t>
  </si>
  <si>
    <t>Linda Lee</t>
  </si>
  <si>
    <t>Chk0</t>
  </si>
  <si>
    <t>Chk5</t>
  </si>
  <si>
    <t>2017 Club Road Championships</t>
  </si>
  <si>
    <t>Sun 15 January 2017</t>
  </si>
  <si>
    <t>2017 Road Championships</t>
  </si>
  <si>
    <t>Mike Allison</t>
  </si>
  <si>
    <t>Emma Nielsen</t>
  </si>
  <si>
    <t>John Williams</t>
  </si>
  <si>
    <t>Mhairi Wear</t>
  </si>
  <si>
    <t>Ben Swinson</t>
  </si>
  <si>
    <t>Lisa Askins</t>
  </si>
  <si>
    <t>Lizzie Mason</t>
  </si>
  <si>
    <t>Donna Raeburn</t>
  </si>
  <si>
    <t>Fiona Stuart</t>
  </si>
  <si>
    <t>Lesley Allison</t>
  </si>
  <si>
    <t>Katy Livingston-Bray</t>
  </si>
  <si>
    <t>Lucy Tonkin</t>
  </si>
  <si>
    <t>Mark Foudy</t>
  </si>
  <si>
    <t>Steph Foudy</t>
  </si>
  <si>
    <t>Laura Kinnard</t>
  </si>
  <si>
    <t>Fiona Tidbury</t>
  </si>
  <si>
    <t>Claire Cannon-Park</t>
  </si>
  <si>
    <t>David Robinson</t>
  </si>
  <si>
    <t>Valentines 10k</t>
  </si>
  <si>
    <t>Sunday 12 Feb 2017</t>
  </si>
  <si>
    <t>Mothers Day 10k</t>
  </si>
  <si>
    <t>Sat March 25 2017</t>
  </si>
  <si>
    <t>Lazonby Village School</t>
  </si>
  <si>
    <t>Hawkshead Village</t>
  </si>
  <si>
    <t>Wed 14 June 2017</t>
  </si>
  <si>
    <t>Appleby Grammar School</t>
  </si>
  <si>
    <t>Sport in Action 10k</t>
  </si>
  <si>
    <t>Carlisle, Bitts Park</t>
  </si>
  <si>
    <t>Steven Purdham</t>
  </si>
  <si>
    <t>Charlotte Treloar</t>
  </si>
  <si>
    <t>Emma Oakey</t>
  </si>
  <si>
    <t>33=</t>
  </si>
  <si>
    <t>Sun 7 May 2017</t>
  </si>
  <si>
    <t>Wed 19 Apr 2017</t>
  </si>
  <si>
    <t>After 3</t>
  </si>
  <si>
    <t>James Simpson</t>
  </si>
  <si>
    <t>Nick Irlam</t>
  </si>
  <si>
    <t>Nigel Hierons</t>
  </si>
  <si>
    <t>10k (#3 of 9)</t>
  </si>
  <si>
    <t>5.3m</t>
  </si>
  <si>
    <t>10k (1st of 9)</t>
  </si>
  <si>
    <t>10k (2nd of 9)</t>
  </si>
  <si>
    <t>Jess Gillon</t>
  </si>
  <si>
    <t>Rob Daley</t>
  </si>
  <si>
    <t>Victoria Watson</t>
  </si>
  <si>
    <t>31=</t>
  </si>
  <si>
    <t>37=</t>
  </si>
  <si>
    <t>Alex Mitchell</t>
  </si>
  <si>
    <t>Roy Bottomley</t>
  </si>
  <si>
    <t>Stuart Lowthian</t>
  </si>
  <si>
    <t xml:space="preserve">Sun 4 June 2017 </t>
  </si>
  <si>
    <t>Gina Mumford</t>
  </si>
  <si>
    <t>Louise Simpson</t>
  </si>
  <si>
    <t>Sheila Bottomley</t>
  </si>
  <si>
    <t>36=</t>
  </si>
  <si>
    <t>42=</t>
  </si>
  <si>
    <t>After 5</t>
  </si>
  <si>
    <t>10k (#4 of 9)</t>
  </si>
  <si>
    <t>10k(#5 of 9)</t>
  </si>
  <si>
    <t>10k(#6 of 9)</t>
  </si>
  <si>
    <t>10k (#7 of 9)</t>
  </si>
  <si>
    <t>10k (#8 of 9)</t>
  </si>
  <si>
    <t>10k (#9 of 9)</t>
  </si>
  <si>
    <t>Tim Natrajan</t>
  </si>
  <si>
    <t>Suzy Gillon</t>
  </si>
  <si>
    <t>Helen Tyson</t>
  </si>
  <si>
    <t>Susan Pattinson</t>
  </si>
  <si>
    <t>35=</t>
  </si>
  <si>
    <t>39=</t>
  </si>
  <si>
    <t>44=</t>
  </si>
  <si>
    <t>47=</t>
  </si>
  <si>
    <t>After 6</t>
  </si>
  <si>
    <t>Joe Bird</t>
  </si>
  <si>
    <t>Juliet Eyre</t>
  </si>
  <si>
    <t>After 7</t>
  </si>
  <si>
    <t>34=</t>
  </si>
  <si>
    <t>45=</t>
  </si>
  <si>
    <t>48=</t>
  </si>
  <si>
    <t>Nigel McCombie</t>
  </si>
  <si>
    <t>Previous champs 10k PB upto Race #7</t>
  </si>
  <si>
    <t>After 8</t>
  </si>
  <si>
    <t>41=</t>
  </si>
  <si>
    <t xml:space="preserve">Sun 25 Jun 2017 </t>
  </si>
  <si>
    <t xml:space="preserve">Tues 4 Jul 2017 </t>
  </si>
  <si>
    <t>Sun 27 Aug  2017</t>
  </si>
  <si>
    <t>Previous champs 10k PB after Race #8</t>
  </si>
  <si>
    <t>Current champs 10k PB after Race #9</t>
  </si>
  <si>
    <t>After 9</t>
  </si>
  <si>
    <t>40=</t>
  </si>
  <si>
    <t>Rachael Cottam</t>
  </si>
  <si>
    <t>Justin Tracey</t>
  </si>
  <si>
    <t>Pete Askins</t>
  </si>
  <si>
    <t>David Johnson</t>
  </si>
  <si>
    <t>Ryan Brennand</t>
  </si>
  <si>
    <t>43=</t>
  </si>
  <si>
    <t>29=</t>
  </si>
  <si>
    <t xml:space="preserve">Total ERs </t>
  </si>
  <si>
    <t>2018 Club Road Championships</t>
  </si>
  <si>
    <t>2018 Road Championships</t>
  </si>
  <si>
    <t>Sun 21 January 2018</t>
  </si>
  <si>
    <t>Sunday 11 Feb 2018</t>
  </si>
  <si>
    <t>10k (3rd of 9)</t>
  </si>
  <si>
    <t>Sunday 15 Apr 2018</t>
  </si>
  <si>
    <t>Sun 13 May 2018</t>
  </si>
  <si>
    <t>Hangmans Noose 10k</t>
  </si>
  <si>
    <t>Sun 27 May 2018</t>
  </si>
  <si>
    <t>Wed 20 June 2018</t>
  </si>
  <si>
    <t xml:space="preserve">Sun 24 Jun 2018 </t>
  </si>
  <si>
    <t xml:space="preserve">Tues 3 Jul 2018 (TBC) </t>
  </si>
  <si>
    <t>Sun 26 Aug  2018</t>
  </si>
  <si>
    <t>Previous champs 10k PB after Race #1</t>
  </si>
  <si>
    <t>Current champs 10k PB after Race #2</t>
  </si>
  <si>
    <t>Ken Baker</t>
  </si>
  <si>
    <t>Richard Thorburn</t>
  </si>
  <si>
    <t>Mike Roberts</t>
  </si>
  <si>
    <t>Nicola King</t>
  </si>
  <si>
    <t>Suzanne Smith</t>
  </si>
  <si>
    <t>Carol Baker</t>
  </si>
  <si>
    <t>Olivia-Lucy Kidd</t>
  </si>
  <si>
    <t>Laura Benson</t>
  </si>
  <si>
    <t>Kathryn Metcalfe</t>
  </si>
  <si>
    <t>Lisa Bland</t>
  </si>
  <si>
    <t>Helen Graham</t>
  </si>
  <si>
    <t>Race#3</t>
  </si>
  <si>
    <t>Race  #7</t>
  </si>
  <si>
    <t>Sarah O'Leary</t>
  </si>
  <si>
    <t>Alison Rowsell</t>
  </si>
  <si>
    <t>Sophie Wilson</t>
  </si>
  <si>
    <t>Current champs 10k PB after Race #3</t>
  </si>
  <si>
    <t>Aaron Baglee</t>
  </si>
  <si>
    <t>John Davis</t>
  </si>
  <si>
    <t>Susanne Enhard</t>
  </si>
  <si>
    <t>Current champs 10k PB after Race #4</t>
  </si>
  <si>
    <t>1.01.51</t>
  </si>
  <si>
    <t>Current champs 10k PB after Race #5</t>
  </si>
  <si>
    <t>Current champs 10k PB after Race #6</t>
  </si>
  <si>
    <t>Current champs 10k PB after Race #7</t>
  </si>
  <si>
    <t>Current champs 10k PB after Race #8</t>
  </si>
  <si>
    <t>Paul Nickells</t>
  </si>
  <si>
    <t>Stephen Kay</t>
  </si>
  <si>
    <t>38=</t>
  </si>
  <si>
    <t>Anna McCombie</t>
  </si>
  <si>
    <t>Fiona Ferguson</t>
  </si>
  <si>
    <t>Mark Osborne</t>
  </si>
  <si>
    <t>Natasha Hannon</t>
  </si>
  <si>
    <t>Melanie Hetherington</t>
  </si>
  <si>
    <t>Chk</t>
  </si>
  <si>
    <t>2019 Club Road Championships</t>
  </si>
  <si>
    <t>Sun 20 January 2019</t>
  </si>
  <si>
    <t>10k (1st of 10)</t>
  </si>
  <si>
    <t>10k (2nd of 10)</t>
  </si>
  <si>
    <t>Sunday 10 Feb 2019</t>
  </si>
  <si>
    <t>Sunday 14 Apr 2019</t>
  </si>
  <si>
    <t>10k (3rd of 10)</t>
  </si>
  <si>
    <t>Keswick Round the Houses</t>
  </si>
  <si>
    <t>Fitz Park, Keswick</t>
  </si>
  <si>
    <t>Wed 24 April 2019</t>
  </si>
  <si>
    <t>Sun 12 May 2019</t>
  </si>
  <si>
    <t>Wed 19 June 2019</t>
  </si>
  <si>
    <t xml:space="preserve">Sun 30 Jun 2019 </t>
  </si>
  <si>
    <t>Netherhall 10k</t>
  </si>
  <si>
    <t>Maryport</t>
  </si>
  <si>
    <t xml:space="preserve">Wed 7 Aug 2019 </t>
  </si>
  <si>
    <t>Sun 25 Aug  2019</t>
  </si>
  <si>
    <t>10k (#10 of 10)</t>
  </si>
  <si>
    <t>Morecambe 10k</t>
  </si>
  <si>
    <t>The Promenade, Morecambe</t>
  </si>
  <si>
    <t>Sun 13 Oct 2019</t>
  </si>
  <si>
    <t>10k (#9 of 10)</t>
  </si>
  <si>
    <t>10k (#8 of 10)</t>
  </si>
  <si>
    <t>10k (#7 of 10)</t>
  </si>
  <si>
    <t>10k (#6 of 10)</t>
  </si>
  <si>
    <t>10k(#5 of 10)</t>
  </si>
  <si>
    <t>10k (#4 of 10)</t>
  </si>
  <si>
    <t>2019 Road Championships</t>
  </si>
  <si>
    <t>Danny Jones</t>
  </si>
  <si>
    <t>James Saxon</t>
  </si>
  <si>
    <t>David Baglee</t>
  </si>
  <si>
    <t>Paul McKeown</t>
  </si>
  <si>
    <t>Dave Johnson</t>
  </si>
  <si>
    <t>Mark Wilmot</t>
  </si>
  <si>
    <t>Ian Robinson</t>
  </si>
  <si>
    <t>Matt Beevis</t>
  </si>
  <si>
    <t>Simon Knell</t>
  </si>
  <si>
    <t>Current champs 10k PB after Race #1</t>
  </si>
  <si>
    <t>Sarah McIntosh</t>
  </si>
  <si>
    <t>Clare Kent</t>
  </si>
  <si>
    <t>Olivia Kidd</t>
  </si>
  <si>
    <t>Sally Blackmore</t>
  </si>
  <si>
    <t>Julie Gate</t>
  </si>
  <si>
    <t>Heather Heron</t>
  </si>
  <si>
    <t>Katherine Austwick</t>
  </si>
  <si>
    <t>Michael Parkin</t>
  </si>
  <si>
    <t>Jack Bray</t>
  </si>
  <si>
    <t>Pts</t>
  </si>
  <si>
    <t>name</t>
  </si>
  <si>
    <t>Nicky Parmley</t>
  </si>
  <si>
    <t>Elaine Malyn</t>
  </si>
  <si>
    <t>Richard Boyce</t>
  </si>
  <si>
    <t>4.2m</t>
  </si>
  <si>
    <t>Zeke Dixon</t>
  </si>
  <si>
    <t>Joseph Webb</t>
  </si>
  <si>
    <t>Andrew Dawson</t>
  </si>
  <si>
    <t>Pos</t>
  </si>
  <si>
    <t xml:space="preserve">Tues 2 Jul 2019 </t>
  </si>
  <si>
    <t>Current champs 10k PB after Race #10</t>
  </si>
  <si>
    <t>Chk 0</t>
  </si>
  <si>
    <t>46=</t>
  </si>
  <si>
    <t>Gary Milnes</t>
  </si>
  <si>
    <t>Jon Hemingway</t>
  </si>
  <si>
    <t>Nick Evans</t>
  </si>
  <si>
    <t>21=-</t>
  </si>
  <si>
    <t>Patrick Hall</t>
  </si>
  <si>
    <t>Paul Naylor</t>
  </si>
  <si>
    <t>Paul Wilson</t>
  </si>
  <si>
    <t>Carole Milnes</t>
  </si>
  <si>
    <t>Helen Nicholson</t>
  </si>
  <si>
    <t>Jenny Garbe</t>
  </si>
  <si>
    <t>Katie Bird</t>
  </si>
  <si>
    <t>Nicky Robinson</t>
  </si>
  <si>
    <t>Patsy Naylor</t>
  </si>
  <si>
    <t>Petrina Cassell</t>
  </si>
  <si>
    <t>Sarah Brennand</t>
  </si>
  <si>
    <t>Sarah Kidd</t>
  </si>
  <si>
    <t>Sophie Heron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</si>
</sst>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1"/>
      <color indexed="8"/>
      <name val="Geneva"/>
      <family val="2"/>
    </font>
    <font>
      <sz val="11"/>
      <color indexed="8"/>
      <name val="Geneva"/>
      <family val="2"/>
    </font>
    <font>
      <b/>
      <sz val="10"/>
      <color indexed="8"/>
      <name val="Geneva"/>
      <family val="2"/>
    </font>
    <font>
      <sz val="10"/>
      <color indexed="8"/>
      <name val="Geneva"/>
      <family val="2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10"/>
      <color indexed="8"/>
      <name val="Geneva"/>
    </font>
    <font>
      <b/>
      <sz val="11"/>
      <color indexed="8"/>
      <name val="Geneva"/>
    </font>
    <font>
      <sz val="9"/>
      <color theme="1"/>
      <name val="Calibri"/>
      <family val="2"/>
      <scheme val="minor"/>
    </font>
    <font>
      <sz val="8"/>
      <color indexed="8"/>
      <name val="Geneva"/>
      <family val="2"/>
    </font>
    <font>
      <i/>
      <sz val="10"/>
      <color indexed="8"/>
      <name val="Geneva"/>
    </font>
    <font>
      <b/>
      <sz val="10"/>
      <name val="Geneva"/>
      <family val="2"/>
    </font>
    <font>
      <sz val="10"/>
      <color indexed="8"/>
      <name val="Geneva"/>
    </font>
    <font>
      <b/>
      <sz val="8"/>
      <color indexed="8"/>
      <name val="Geneva"/>
    </font>
    <font>
      <sz val="8"/>
      <color indexed="8"/>
      <name val="Geneva"/>
    </font>
    <font>
      <i/>
      <sz val="8"/>
      <color indexed="8"/>
      <name val="Geneva"/>
    </font>
  </fonts>
  <fills count="3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70">
    <xf numFmtId="0" fontId="0" fillId="0" borderId="0" xfId="0"/>
    <xf numFmtId="0" fontId="0" fillId="0" borderId="1" xfId="0" applyBorder="1"/>
    <xf numFmtId="49" fontId="0" fillId="0" borderId="0" xfId="0" applyNumberFormat="1" applyBorder="1" applyAlignment="1">
      <alignment horizontal="center"/>
    </xf>
    <xf numFmtId="0" fontId="0" fillId="0" borderId="0" xfId="0" applyBorder="1"/>
    <xf numFmtId="21" fontId="0" fillId="0" borderId="1" xfId="0" applyNumberFormat="1" applyBorder="1"/>
    <xf numFmtId="0" fontId="0" fillId="0" borderId="2" xfId="0" applyBorder="1"/>
    <xf numFmtId="49" fontId="0" fillId="0" borderId="3" xfId="0" applyNumberFormat="1" applyBorder="1" applyAlignment="1">
      <alignment horizontal="center"/>
    </xf>
    <xf numFmtId="0" fontId="0" fillId="0" borderId="3" xfId="0" applyBorder="1"/>
    <xf numFmtId="0" fontId="3" fillId="0" borderId="0" xfId="0" applyFont="1"/>
    <xf numFmtId="49" fontId="3" fillId="0" borderId="0" xfId="0" applyNumberFormat="1" applyFont="1" applyAlignment="1">
      <alignment horizontal="center"/>
    </xf>
    <xf numFmtId="0" fontId="2" fillId="0" borderId="0" xfId="0" applyFont="1" applyFill="1"/>
    <xf numFmtId="0" fontId="2" fillId="2" borderId="0" xfId="0" applyFont="1" applyFill="1"/>
    <xf numFmtId="0" fontId="4" fillId="0" borderId="0" xfId="0" applyFont="1"/>
    <xf numFmtId="49" fontId="4" fillId="0" borderId="0" xfId="0" applyNumberFormat="1" applyFont="1" applyAlignment="1">
      <alignment horizontal="center"/>
    </xf>
    <xf numFmtId="0" fontId="5" fillId="0" borderId="0" xfId="0" applyFont="1"/>
    <xf numFmtId="49" fontId="5" fillId="0" borderId="0" xfId="0" applyNumberFormat="1" applyFont="1" applyAlignment="1">
      <alignment horizontal="center"/>
    </xf>
    <xf numFmtId="0" fontId="5" fillId="0" borderId="1" xfId="0" applyFont="1" applyBorder="1"/>
    <xf numFmtId="49" fontId="5" fillId="0" borderId="0" xfId="0" applyNumberFormat="1" applyFont="1" applyBorder="1" applyAlignment="1">
      <alignment horizontal="center" wrapText="1"/>
    </xf>
    <xf numFmtId="0" fontId="5" fillId="0" borderId="0" xfId="0" applyFont="1" applyBorder="1" applyAlignment="1">
      <alignment wrapText="1"/>
    </xf>
    <xf numFmtId="0" fontId="5" fillId="0" borderId="0" xfId="0" applyFont="1" applyBorder="1"/>
    <xf numFmtId="0" fontId="4" fillId="2" borderId="4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center"/>
    </xf>
    <xf numFmtId="0" fontId="4" fillId="2" borderId="4" xfId="0" applyFont="1" applyFill="1" applyBorder="1"/>
    <xf numFmtId="21" fontId="5" fillId="0" borderId="1" xfId="0" applyNumberFormat="1" applyFont="1" applyBorder="1"/>
    <xf numFmtId="0" fontId="5" fillId="3" borderId="0" xfId="0" applyFont="1" applyFill="1" applyBorder="1"/>
    <xf numFmtId="0" fontId="5" fillId="0" borderId="0" xfId="0" applyFont="1" applyFill="1" applyBorder="1"/>
    <xf numFmtId="0" fontId="5" fillId="0" borderId="2" xfId="0" applyFont="1" applyBorder="1"/>
    <xf numFmtId="49" fontId="5" fillId="0" borderId="3" xfId="0" applyNumberFormat="1" applyFont="1" applyBorder="1" applyAlignment="1">
      <alignment horizontal="center"/>
    </xf>
    <xf numFmtId="0" fontId="5" fillId="0" borderId="3" xfId="0" applyFont="1" applyBorder="1"/>
    <xf numFmtId="0" fontId="4" fillId="2" borderId="5" xfId="0" applyFont="1" applyFill="1" applyBorder="1"/>
    <xf numFmtId="0" fontId="4" fillId="0" borderId="0" xfId="0" applyFont="1" applyFill="1"/>
    <xf numFmtId="0" fontId="5" fillId="2" borderId="0" xfId="0" applyFont="1" applyFill="1"/>
    <xf numFmtId="0" fontId="5" fillId="0" borderId="0" xfId="0" applyFont="1" applyBorder="1" applyAlignment="1">
      <alignment textRotation="90" wrapText="1"/>
    </xf>
    <xf numFmtId="0" fontId="5" fillId="0" borderId="0" xfId="0" applyFont="1" applyBorder="1" applyAlignment="1">
      <alignment textRotation="90"/>
    </xf>
    <xf numFmtId="49" fontId="5" fillId="0" borderId="0" xfId="0" applyNumberFormat="1" applyFont="1" applyBorder="1" applyAlignment="1">
      <alignment horizontal="center" textRotation="90" wrapText="1"/>
    </xf>
    <xf numFmtId="0" fontId="5" fillId="4" borderId="0" xfId="0" applyFont="1" applyFill="1" applyBorder="1"/>
    <xf numFmtId="0" fontId="5" fillId="5" borderId="0" xfId="0" applyFont="1" applyFill="1" applyBorder="1"/>
    <xf numFmtId="0" fontId="6" fillId="0" borderId="0" xfId="0" applyFont="1"/>
    <xf numFmtId="49" fontId="6" fillId="0" borderId="0" xfId="0" applyNumberFormat="1" applyFont="1" applyAlignment="1">
      <alignment horizontal="center"/>
    </xf>
    <xf numFmtId="0" fontId="0" fillId="3" borderId="0" xfId="0" applyFill="1"/>
    <xf numFmtId="49" fontId="0" fillId="0" borderId="0" xfId="0" applyNumberFormat="1" applyAlignment="1">
      <alignment horizontal="center"/>
    </xf>
    <xf numFmtId="0" fontId="7" fillId="0" borderId="1" xfId="0" applyFont="1" applyBorder="1"/>
    <xf numFmtId="49" fontId="7" fillId="0" borderId="0" xfId="0" applyNumberFormat="1" applyFont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7" fillId="0" borderId="0" xfId="0" applyFont="1" applyBorder="1"/>
    <xf numFmtId="0" fontId="8" fillId="2" borderId="4" xfId="0" applyFont="1" applyFill="1" applyBorder="1" applyAlignment="1">
      <alignment wrapText="1"/>
    </xf>
    <xf numFmtId="0" fontId="6" fillId="2" borderId="4" xfId="0" applyFont="1" applyFill="1" applyBorder="1"/>
    <xf numFmtId="0" fontId="0" fillId="3" borderId="0" xfId="0" applyFill="1" applyBorder="1"/>
    <xf numFmtId="0" fontId="0" fillId="0" borderId="0" xfId="0" applyFill="1" applyBorder="1"/>
    <xf numFmtId="0" fontId="6" fillId="2" borderId="5" xfId="0" applyFont="1" applyFill="1" applyBorder="1"/>
    <xf numFmtId="0" fontId="6" fillId="0" borderId="0" xfId="0" applyFont="1" applyFill="1"/>
    <xf numFmtId="0" fontId="6" fillId="2" borderId="0" xfId="0" applyFont="1" applyFill="1"/>
    <xf numFmtId="0" fontId="5" fillId="2" borderId="0" xfId="0" applyFont="1" applyFill="1" applyBorder="1" applyAlignment="1">
      <alignment horizontal="center"/>
    </xf>
    <xf numFmtId="21" fontId="5" fillId="0" borderId="1" xfId="0" applyNumberFormat="1" applyFont="1" applyFill="1" applyBorder="1"/>
    <xf numFmtId="49" fontId="5" fillId="0" borderId="0" xfId="0" applyNumberFormat="1" applyFont="1" applyFill="1" applyBorder="1" applyAlignment="1">
      <alignment horizontal="center"/>
    </xf>
    <xf numFmtId="0" fontId="5" fillId="0" borderId="1" xfId="0" applyFont="1" applyFill="1" applyBorder="1"/>
    <xf numFmtId="49" fontId="5" fillId="6" borderId="0" xfId="0" applyNumberFormat="1" applyFont="1" applyFill="1" applyBorder="1" applyAlignment="1">
      <alignment horizontal="right"/>
    </xf>
    <xf numFmtId="1" fontId="5" fillId="6" borderId="0" xfId="0" applyNumberFormat="1" applyFont="1" applyFill="1" applyBorder="1" applyAlignment="1">
      <alignment horizontal="right"/>
    </xf>
    <xf numFmtId="0" fontId="5" fillId="7" borderId="0" xfId="0" applyFont="1" applyFill="1" applyBorder="1"/>
    <xf numFmtId="20" fontId="5" fillId="0" borderId="0" xfId="0" applyNumberFormat="1" applyFont="1"/>
    <xf numFmtId="49" fontId="5" fillId="0" borderId="0" xfId="0" applyNumberFormat="1" applyFont="1" applyBorder="1" applyAlignment="1">
      <alignment horizontal="right"/>
    </xf>
    <xf numFmtId="1" fontId="5" fillId="8" borderId="0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Fill="1"/>
    <xf numFmtId="21" fontId="5" fillId="0" borderId="0" xfId="0" applyNumberFormat="1" applyFont="1"/>
    <xf numFmtId="0" fontId="5" fillId="10" borderId="0" xfId="0" applyFont="1" applyFill="1" applyBorder="1"/>
    <xf numFmtId="0" fontId="5" fillId="11" borderId="0" xfId="0" applyFont="1" applyFill="1"/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Border="1"/>
    <xf numFmtId="14" fontId="5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/>
    <xf numFmtId="0" fontId="3" fillId="12" borderId="0" xfId="0" applyFont="1" applyFill="1"/>
    <xf numFmtId="0" fontId="5" fillId="12" borderId="0" xfId="0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0" fontId="5" fillId="12" borderId="0" xfId="0" applyFont="1" applyFill="1"/>
    <xf numFmtId="0" fontId="0" fillId="0" borderId="0" xfId="0" applyAlignment="1">
      <alignment horizontal="center"/>
    </xf>
    <xf numFmtId="1" fontId="5" fillId="0" borderId="0" xfId="0" applyNumberFormat="1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center"/>
    </xf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49" fontId="5" fillId="12" borderId="0" xfId="0" applyNumberFormat="1" applyFont="1" applyFill="1" applyBorder="1" applyAlignment="1">
      <alignment horizontal="right"/>
    </xf>
    <xf numFmtId="46" fontId="5" fillId="0" borderId="1" xfId="0" applyNumberFormat="1" applyFont="1" applyBorder="1"/>
    <xf numFmtId="0" fontId="5" fillId="17" borderId="0" xfId="0" applyFont="1" applyFill="1" applyBorder="1"/>
    <xf numFmtId="0" fontId="4" fillId="18" borderId="4" xfId="0" applyFont="1" applyFill="1" applyBorder="1"/>
    <xf numFmtId="0" fontId="5" fillId="18" borderId="0" xfId="0" applyFont="1" applyFill="1"/>
    <xf numFmtId="0" fontId="4" fillId="12" borderId="4" xfId="0" applyFont="1" applyFill="1" applyBorder="1"/>
    <xf numFmtId="0" fontId="4" fillId="19" borderId="4" xfId="0" applyFont="1" applyFill="1" applyBorder="1"/>
    <xf numFmtId="0" fontId="5" fillId="19" borderId="0" xfId="0" applyFont="1" applyFill="1"/>
    <xf numFmtId="0" fontId="4" fillId="20" borderId="4" xfId="0" applyFont="1" applyFill="1" applyBorder="1"/>
    <xf numFmtId="0" fontId="5" fillId="20" borderId="0" xfId="0" applyFont="1" applyFill="1"/>
    <xf numFmtId="0" fontId="9" fillId="0" borderId="0" xfId="0" applyFont="1" applyBorder="1" applyAlignment="1">
      <alignment textRotation="90" wrapText="1"/>
    </xf>
    <xf numFmtId="0" fontId="9" fillId="0" borderId="0" xfId="0" applyFont="1"/>
    <xf numFmtId="0" fontId="9" fillId="0" borderId="0" xfId="0" applyFont="1" applyFill="1" applyAlignment="1">
      <alignment horizontal="righ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5" fillId="21" borderId="0" xfId="0" applyFont="1" applyFill="1" applyBorder="1"/>
    <xf numFmtId="0" fontId="5" fillId="22" borderId="0" xfId="0" applyFont="1" applyFill="1"/>
    <xf numFmtId="0" fontId="5" fillId="22" borderId="0" xfId="0" applyFont="1" applyFill="1" applyAlignment="1">
      <alignment horizontal="right"/>
    </xf>
    <xf numFmtId="0" fontId="5" fillId="14" borderId="0" xfId="0" applyFont="1" applyFill="1"/>
    <xf numFmtId="0" fontId="5" fillId="18" borderId="0" xfId="0" applyFont="1" applyFill="1" applyAlignment="1">
      <alignment horizontal="right"/>
    </xf>
    <xf numFmtId="0" fontId="5" fillId="23" borderId="0" xfId="0" applyFont="1" applyFill="1"/>
    <xf numFmtId="21" fontId="5" fillId="10" borderId="1" xfId="0" applyNumberFormat="1" applyFont="1" applyFill="1" applyBorder="1"/>
    <xf numFmtId="1" fontId="5" fillId="24" borderId="0" xfId="0" applyNumberFormat="1" applyFont="1" applyFill="1" applyBorder="1" applyAlignment="1">
      <alignment horizontal="center"/>
    </xf>
    <xf numFmtId="21" fontId="5" fillId="25" borderId="1" xfId="0" applyNumberFormat="1" applyFont="1" applyFill="1" applyBorder="1"/>
    <xf numFmtId="0" fontId="5" fillId="26" borderId="0" xfId="0" applyFont="1" applyFill="1"/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21" fontId="5" fillId="0" borderId="1" xfId="0" applyNumberFormat="1" applyFont="1" applyBorder="1" applyAlignment="1">
      <alignment horizontal="right"/>
    </xf>
    <xf numFmtId="1" fontId="5" fillId="17" borderId="0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0" fontId="12" fillId="0" borderId="0" xfId="0" applyFont="1"/>
    <xf numFmtId="0" fontId="13" fillId="0" borderId="0" xfId="0" applyFont="1"/>
    <xf numFmtId="1" fontId="5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Border="1" applyAlignment="1">
      <alignment horizontal="right"/>
    </xf>
    <xf numFmtId="0" fontId="5" fillId="24" borderId="0" xfId="0" applyFont="1" applyFill="1" applyBorder="1"/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0" fontId="4" fillId="2" borderId="4" xfId="0" applyFont="1" applyFill="1" applyBorder="1"/>
    <xf numFmtId="0" fontId="4" fillId="2" borderId="4" xfId="0" applyFont="1" applyFill="1" applyBorder="1"/>
    <xf numFmtId="1" fontId="5" fillId="6" borderId="0" xfId="0" applyNumberFormat="1" applyFont="1" applyFill="1" applyBorder="1" applyAlignment="1">
      <alignment horizontal="right"/>
    </xf>
    <xf numFmtId="21" fontId="5" fillId="0" borderId="1" xfId="0" applyNumberFormat="1" applyFont="1" applyFill="1" applyBorder="1"/>
    <xf numFmtId="0" fontId="5" fillId="0" borderId="3" xfId="0" applyFont="1" applyBorder="1"/>
    <xf numFmtId="0" fontId="4" fillId="2" borderId="5" xfId="0" applyFont="1" applyFill="1" applyBorder="1"/>
    <xf numFmtId="0" fontId="5" fillId="24" borderId="10" xfId="0" applyFont="1" applyFill="1" applyBorder="1"/>
    <xf numFmtId="0" fontId="5" fillId="24" borderId="11" xfId="0" applyFont="1" applyFill="1" applyBorder="1"/>
    <xf numFmtId="0" fontId="5" fillId="0" borderId="13" xfId="0" applyFont="1" applyBorder="1"/>
    <xf numFmtId="1" fontId="5" fillId="0" borderId="0" xfId="0" applyNumberFormat="1" applyFont="1" applyBorder="1" applyAlignment="1">
      <alignment horizontal="center"/>
    </xf>
    <xf numFmtId="1" fontId="5" fillId="10" borderId="12" xfId="0" applyNumberFormat="1" applyFont="1" applyFill="1" applyBorder="1" applyAlignment="1">
      <alignment horizontal="center"/>
    </xf>
    <xf numFmtId="1" fontId="5" fillId="10" borderId="13" xfId="0" applyNumberFormat="1" applyFont="1" applyFill="1" applyBorder="1"/>
    <xf numFmtId="0" fontId="5" fillId="10" borderId="14" xfId="0" applyFont="1" applyFill="1" applyBorder="1"/>
    <xf numFmtId="2" fontId="5" fillId="24" borderId="9" xfId="0" applyNumberFormat="1" applyFont="1" applyFill="1" applyBorder="1"/>
    <xf numFmtId="0" fontId="5" fillId="10" borderId="3" xfId="0" applyFont="1" applyFill="1" applyBorder="1"/>
    <xf numFmtId="1" fontId="5" fillId="3" borderId="0" xfId="0" applyNumberFormat="1" applyFont="1" applyFill="1" applyBorder="1"/>
    <xf numFmtId="1" fontId="5" fillId="0" borderId="0" xfId="0" applyNumberFormat="1" applyFont="1" applyBorder="1"/>
    <xf numFmtId="1" fontId="4" fillId="2" borderId="4" xfId="0" applyNumberFormat="1" applyFont="1" applyFill="1" applyBorder="1"/>
    <xf numFmtId="1" fontId="5" fillId="0" borderId="2" xfId="0" applyNumberFormat="1" applyFont="1" applyBorder="1"/>
    <xf numFmtId="1" fontId="5" fillId="10" borderId="0" xfId="0" applyNumberFormat="1" applyFont="1" applyFill="1" applyBorder="1"/>
    <xf numFmtId="1" fontId="5" fillId="0" borderId="0" xfId="0" applyNumberFormat="1" applyFont="1" applyFill="1" applyBorder="1"/>
    <xf numFmtId="1" fontId="14" fillId="2" borderId="4" xfId="0" applyNumberFormat="1" applyFont="1" applyFill="1" applyBorder="1"/>
    <xf numFmtId="1" fontId="5" fillId="18" borderId="0" xfId="0" applyNumberFormat="1" applyFont="1" applyFill="1" applyBorder="1"/>
    <xf numFmtId="0" fontId="5" fillId="12" borderId="0" xfId="0" applyFont="1" applyFill="1" applyAlignment="1">
      <alignment wrapText="1"/>
    </xf>
    <xf numFmtId="21" fontId="5" fillId="12" borderId="0" xfId="0" applyNumberFormat="1" applyFont="1" applyFill="1" applyBorder="1"/>
    <xf numFmtId="21" fontId="5" fillId="18" borderId="0" xfId="0" applyNumberFormat="1" applyFont="1" applyFill="1" applyBorder="1"/>
    <xf numFmtId="1" fontId="5" fillId="10" borderId="15" xfId="0" applyNumberFormat="1" applyFont="1" applyFill="1" applyBorder="1" applyAlignment="1">
      <alignment horizontal="center"/>
    </xf>
    <xf numFmtId="1" fontId="5" fillId="10" borderId="3" xfId="0" applyNumberFormat="1" applyFont="1" applyFill="1" applyBorder="1"/>
    <xf numFmtId="0" fontId="5" fillId="10" borderId="16" xfId="0" applyFont="1" applyFill="1" applyBorder="1"/>
    <xf numFmtId="1" fontId="3" fillId="0" borderId="0" xfId="0" applyNumberFormat="1" applyFont="1"/>
    <xf numFmtId="21" fontId="5" fillId="0" borderId="0" xfId="0" applyNumberFormat="1" applyFont="1" applyBorder="1"/>
    <xf numFmtId="21" fontId="5" fillId="12" borderId="0" xfId="0" applyNumberFormat="1" applyFont="1" applyFill="1"/>
    <xf numFmtId="21" fontId="5" fillId="12" borderId="17" xfId="0" applyNumberFormat="1" applyFont="1" applyFill="1" applyBorder="1"/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0" fontId="3" fillId="12" borderId="0" xfId="0" applyFont="1" applyFill="1" applyAlignment="1">
      <alignment horizontal="right"/>
    </xf>
    <xf numFmtId="21" fontId="5" fillId="0" borderId="0" xfId="0" applyNumberFormat="1" applyFont="1" applyFill="1" applyBorder="1"/>
    <xf numFmtId="21" fontId="5" fillId="18" borderId="17" xfId="0" applyNumberFormat="1" applyFont="1" applyFill="1" applyBorder="1"/>
    <xf numFmtId="21" fontId="5" fillId="18" borderId="1" xfId="0" applyNumberFormat="1" applyFont="1" applyFill="1" applyBorder="1"/>
    <xf numFmtId="0" fontId="5" fillId="11" borderId="0" xfId="0" applyFont="1" applyFill="1" applyAlignment="1">
      <alignment horizontal="right"/>
    </xf>
    <xf numFmtId="0" fontId="3" fillId="0" borderId="0" xfId="0" applyFont="1" applyAlignment="1">
      <alignment horizontal="center"/>
    </xf>
    <xf numFmtId="0" fontId="3" fillId="1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22" borderId="0" xfId="0" applyFont="1" applyFill="1" applyAlignment="1">
      <alignment horizontal="center"/>
    </xf>
    <xf numFmtId="0" fontId="12" fillId="0" borderId="0" xfId="0" applyFont="1" applyAlignment="1"/>
    <xf numFmtId="0" fontId="5" fillId="11" borderId="0" xfId="0" applyFont="1" applyFill="1" applyAlignment="1">
      <alignment horizontal="center"/>
    </xf>
    <xf numFmtId="0" fontId="5" fillId="27" borderId="0" xfId="0" applyFont="1" applyFill="1" applyAlignment="1">
      <alignment horizontal="center"/>
    </xf>
    <xf numFmtId="0" fontId="5" fillId="27" borderId="0" xfId="0" applyFont="1" applyFill="1" applyAlignment="1">
      <alignment horizontal="right"/>
    </xf>
    <xf numFmtId="0" fontId="3" fillId="0" borderId="0" xfId="0" applyFont="1" applyAlignment="1">
      <alignment wrapText="1"/>
    </xf>
    <xf numFmtId="21" fontId="5" fillId="10" borderId="0" xfId="0" applyNumberFormat="1" applyFont="1" applyFill="1" applyBorder="1"/>
    <xf numFmtId="21" fontId="5" fillId="10" borderId="17" xfId="0" applyNumberFormat="1" applyFont="1" applyFill="1" applyBorder="1"/>
    <xf numFmtId="0" fontId="5" fillId="18" borderId="0" xfId="0" applyFont="1" applyFill="1" applyAlignment="1">
      <alignment horizontal="center"/>
    </xf>
    <xf numFmtId="0" fontId="5" fillId="1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0" fontId="15" fillId="27" borderId="0" xfId="0" applyFont="1" applyFill="1" applyAlignment="1">
      <alignment horizontal="center"/>
    </xf>
    <xf numFmtId="1" fontId="4" fillId="2" borderId="5" xfId="0" applyNumberFormat="1" applyFont="1" applyFill="1" applyBorder="1"/>
    <xf numFmtId="0" fontId="5" fillId="28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4" fontId="5" fillId="0" borderId="4" xfId="0" applyNumberFormat="1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5" fillId="9" borderId="1" xfId="0" applyNumberFormat="1" applyFont="1" applyFill="1" applyBorder="1" applyAlignment="1">
      <alignment horizontal="center"/>
    </xf>
    <xf numFmtId="14" fontId="5" fillId="9" borderId="0" xfId="0" applyNumberFormat="1" applyFont="1" applyFill="1" applyBorder="1" applyAlignment="1">
      <alignment horizontal="center"/>
    </xf>
    <xf numFmtId="14" fontId="5" fillId="9" borderId="4" xfId="0" applyNumberFormat="1" applyFont="1" applyFill="1" applyBorder="1" applyAlignment="1">
      <alignment horizontal="center"/>
    </xf>
    <xf numFmtId="0" fontId="5" fillId="24" borderId="1" xfId="0" applyFont="1" applyFill="1" applyBorder="1" applyAlignment="1">
      <alignment horizontal="center"/>
    </xf>
    <xf numFmtId="0" fontId="5" fillId="24" borderId="0" xfId="0" applyFont="1" applyFill="1" applyBorder="1" applyAlignment="1">
      <alignment horizontal="center"/>
    </xf>
    <xf numFmtId="0" fontId="5" fillId="24" borderId="4" xfId="0" applyFont="1" applyFill="1" applyBorder="1" applyAlignment="1">
      <alignment horizontal="center"/>
    </xf>
    <xf numFmtId="0" fontId="5" fillId="24" borderId="6" xfId="0" applyFont="1" applyFill="1" applyBorder="1" applyAlignment="1">
      <alignment horizontal="center"/>
    </xf>
    <xf numFmtId="0" fontId="5" fillId="24" borderId="7" xfId="0" applyFont="1" applyFill="1" applyBorder="1" applyAlignment="1">
      <alignment horizontal="center"/>
    </xf>
    <xf numFmtId="0" fontId="5" fillId="24" borderId="8" xfId="0" applyFont="1" applyFill="1" applyBorder="1" applyAlignment="1">
      <alignment horizontal="center"/>
    </xf>
    <xf numFmtId="14" fontId="5" fillId="24" borderId="1" xfId="0" applyNumberFormat="1" applyFont="1" applyFill="1" applyBorder="1" applyAlignment="1">
      <alignment horizontal="center"/>
    </xf>
    <xf numFmtId="14" fontId="5" fillId="24" borderId="0" xfId="0" applyNumberFormat="1" applyFont="1" applyFill="1" applyBorder="1" applyAlignment="1">
      <alignment horizontal="center"/>
    </xf>
    <xf numFmtId="14" fontId="5" fillId="24" borderId="4" xfId="0" applyNumberFormat="1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14" fontId="5" fillId="0" borderId="0" xfId="0" applyNumberFormat="1" applyFont="1" applyFill="1" applyBorder="1" applyAlignment="1">
      <alignment horizontal="center"/>
    </xf>
    <xf numFmtId="14" fontId="5" fillId="0" borderId="4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5" fillId="11" borderId="4" xfId="0" applyFont="1" applyFill="1" applyBorder="1" applyAlignment="1">
      <alignment horizontal="center"/>
    </xf>
    <xf numFmtId="0" fontId="16" fillId="0" borderId="0" xfId="0" applyFont="1"/>
    <xf numFmtId="0" fontId="17" fillId="0" borderId="0" xfId="0" applyFont="1"/>
    <xf numFmtId="0" fontId="5" fillId="2" borderId="0" xfId="0" applyFont="1" applyFill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17" fillId="12" borderId="0" xfId="0" applyFont="1" applyFill="1" applyAlignment="1">
      <alignment wrapText="1"/>
    </xf>
    <xf numFmtId="49" fontId="5" fillId="0" borderId="0" xfId="0" applyNumberFormat="1" applyFont="1" applyAlignment="1">
      <alignment horizontal="center" textRotation="90" wrapText="1"/>
    </xf>
    <xf numFmtId="0" fontId="5" fillId="0" borderId="0" xfId="0" applyFont="1" applyAlignment="1">
      <alignment textRotation="90" wrapText="1"/>
    </xf>
    <xf numFmtId="0" fontId="5" fillId="0" borderId="0" xfId="0" applyFont="1" applyAlignment="1">
      <alignment textRotation="90"/>
    </xf>
    <xf numFmtId="0" fontId="4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7" fillId="12" borderId="0" xfId="0" applyFont="1" applyFill="1"/>
    <xf numFmtId="0" fontId="12" fillId="12" borderId="0" xfId="0" applyFont="1" applyFill="1" applyAlignment="1">
      <alignment horizontal="center"/>
    </xf>
    <xf numFmtId="21" fontId="17" fillId="12" borderId="0" xfId="0" applyNumberFormat="1" applyFont="1" applyFill="1"/>
    <xf numFmtId="1" fontId="5" fillId="0" borderId="0" xfId="0" applyNumberFormat="1" applyFont="1" applyAlignment="1">
      <alignment horizontal="center"/>
    </xf>
    <xf numFmtId="1" fontId="5" fillId="6" borderId="0" xfId="0" applyNumberFormat="1" applyFont="1" applyFill="1" applyAlignment="1">
      <alignment horizontal="right"/>
    </xf>
    <xf numFmtId="1" fontId="5" fillId="3" borderId="0" xfId="0" applyNumberFormat="1" applyFont="1" applyFill="1"/>
    <xf numFmtId="1" fontId="5" fillId="0" borderId="0" xfId="0" applyNumberFormat="1" applyFont="1"/>
    <xf numFmtId="0" fontId="5" fillId="3" borderId="0" xfId="0" applyFont="1" applyFill="1"/>
    <xf numFmtId="49" fontId="5" fillId="6" borderId="0" xfId="0" applyNumberFormat="1" applyFont="1" applyFill="1" applyAlignment="1">
      <alignment horizontal="right"/>
    </xf>
    <xf numFmtId="1" fontId="5" fillId="17" borderId="0" xfId="0" applyNumberFormat="1" applyFont="1" applyFill="1" applyAlignment="1">
      <alignment horizontal="right"/>
    </xf>
    <xf numFmtId="1" fontId="5" fillId="24" borderId="0" xfId="0" applyNumberFormat="1" applyFont="1" applyFill="1" applyAlignment="1">
      <alignment horizontal="center"/>
    </xf>
    <xf numFmtId="1" fontId="5" fillId="0" borderId="0" xfId="0" applyNumberFormat="1" applyFont="1" applyAlignment="1">
      <alignment horizontal="right"/>
    </xf>
    <xf numFmtId="1" fontId="12" fillId="0" borderId="0" xfId="0" applyNumberFormat="1" applyFont="1"/>
    <xf numFmtId="21" fontId="17" fillId="10" borderId="0" xfId="0" applyNumberFormat="1" applyFont="1" applyFill="1"/>
    <xf numFmtId="1" fontId="5" fillId="10" borderId="0" xfId="0" applyNumberFormat="1" applyFont="1" applyFill="1"/>
    <xf numFmtId="1" fontId="5" fillId="29" borderId="0" xfId="0" applyNumberFormat="1" applyFont="1" applyFill="1" applyAlignment="1">
      <alignment horizontal="center"/>
    </xf>
    <xf numFmtId="0" fontId="18" fillId="0" borderId="0" xfId="0" applyFont="1"/>
    <xf numFmtId="0" fontId="5" fillId="24" borderId="2" xfId="0" applyFont="1" applyFill="1" applyBorder="1"/>
    <xf numFmtId="0" fontId="5" fillId="11" borderId="0" xfId="0" applyFont="1" applyFill="1" applyAlignment="1">
      <alignment horizontal="center"/>
    </xf>
    <xf numFmtId="21" fontId="17" fillId="12" borderId="17" xfId="0" applyNumberFormat="1" applyFont="1" applyFill="1" applyBorder="1"/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1299"/>
  <sheetViews>
    <sheetView topLeftCell="A17" zoomScaleNormal="100" workbookViewId="0">
      <pane xSplit="1" topLeftCell="B1" activePane="topRight" state="frozen"/>
      <selection pane="topRight" activeCell="B43" sqref="B43"/>
    </sheetView>
  </sheetViews>
  <sheetFormatPr defaultColWidth="9.109375" defaultRowHeight="13.8"/>
  <cols>
    <col min="1" max="1" width="20.109375" style="8" customWidth="1"/>
    <col min="2" max="2" width="10.6640625" style="8" customWidth="1"/>
    <col min="3" max="3" width="9.109375" style="9" customWidth="1"/>
    <col min="4" max="6" width="9.109375" style="8" customWidth="1"/>
    <col min="7" max="7" width="9.109375" style="11" customWidth="1"/>
    <col min="8" max="8" width="1.88671875" style="8" customWidth="1"/>
    <col min="9" max="14" width="9.109375" style="8" customWidth="1"/>
    <col min="15" max="15" width="1.88671875" style="8" customWidth="1"/>
    <col min="16" max="21" width="9.109375" style="8" customWidth="1"/>
    <col min="22" max="22" width="1.88671875" style="8" customWidth="1"/>
    <col min="23" max="28" width="9.109375" style="8" customWidth="1"/>
    <col min="29" max="29" width="1.88671875" style="8" customWidth="1"/>
    <col min="30" max="35" width="9.109375" style="8" customWidth="1"/>
    <col min="36" max="36" width="1.88671875" style="8" customWidth="1"/>
    <col min="37" max="39" width="9.109375" style="8" customWidth="1"/>
    <col min="40" max="40" width="8.88671875" style="8" customWidth="1"/>
    <col min="41" max="42" width="9.109375" style="8" customWidth="1"/>
    <col min="43" max="43" width="1.88671875" style="8" customWidth="1"/>
    <col min="44" max="49" width="9.109375" style="8" customWidth="1"/>
    <col min="50" max="50" width="1.88671875" style="8" customWidth="1"/>
    <col min="51" max="56" width="9.109375" style="8" customWidth="1"/>
    <col min="57" max="57" width="1.88671875" style="8" customWidth="1"/>
    <col min="58" max="58" width="10.109375" style="8" bestFit="1" customWidth="1"/>
    <col min="59" max="63" width="9.109375" style="8" customWidth="1"/>
    <col min="64" max="64" width="1.88671875" style="8" customWidth="1"/>
    <col min="65" max="65" width="10.109375" style="8" bestFit="1" customWidth="1"/>
    <col min="66" max="70" width="9.109375" style="8" customWidth="1"/>
    <col min="71" max="71" width="1.88671875" style="8" customWidth="1"/>
    <col min="72" max="16384" width="9.109375" style="8"/>
  </cols>
  <sheetData>
    <row r="1" spans="1:80">
      <c r="A1" s="12" t="s">
        <v>0</v>
      </c>
      <c r="B1" s="12" t="s">
        <v>1</v>
      </c>
      <c r="C1" s="13"/>
      <c r="D1" s="12"/>
      <c r="E1" s="12" t="s">
        <v>12</v>
      </c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92" t="s">
        <v>122</v>
      </c>
      <c r="BU1" s="192"/>
      <c r="BV1" s="192"/>
      <c r="BW1" s="192"/>
      <c r="BX1" s="192"/>
      <c r="BY1" s="192"/>
      <c r="BZ1" s="14"/>
      <c r="CA1" s="14"/>
      <c r="CB1" s="14"/>
    </row>
    <row r="2" spans="1:80" ht="14.4" thickBot="1">
      <c r="A2" s="14"/>
      <c r="B2" s="14"/>
      <c r="C2" s="15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</row>
    <row r="3" spans="1:80">
      <c r="A3" s="14" t="s">
        <v>2</v>
      </c>
      <c r="B3" s="193" t="s">
        <v>3</v>
      </c>
      <c r="C3" s="194"/>
      <c r="D3" s="194"/>
      <c r="E3" s="194"/>
      <c r="F3" s="194"/>
      <c r="G3" s="195"/>
      <c r="H3" s="14"/>
      <c r="I3" s="193" t="s">
        <v>42</v>
      </c>
      <c r="J3" s="194"/>
      <c r="K3" s="194"/>
      <c r="L3" s="194"/>
      <c r="M3" s="194"/>
      <c r="N3" s="195"/>
      <c r="O3" s="14"/>
      <c r="P3" s="193" t="s">
        <v>46</v>
      </c>
      <c r="Q3" s="194"/>
      <c r="R3" s="194"/>
      <c r="S3" s="194"/>
      <c r="T3" s="194"/>
      <c r="U3" s="195"/>
      <c r="V3" s="14"/>
      <c r="W3" s="193" t="s">
        <v>52</v>
      </c>
      <c r="X3" s="194"/>
      <c r="Y3" s="194"/>
      <c r="Z3" s="194"/>
      <c r="AA3" s="194"/>
      <c r="AB3" s="195"/>
      <c r="AC3" s="14"/>
      <c r="AD3" s="193" t="s">
        <v>56</v>
      </c>
      <c r="AE3" s="194"/>
      <c r="AF3" s="194"/>
      <c r="AG3" s="194"/>
      <c r="AH3" s="194"/>
      <c r="AI3" s="195"/>
      <c r="AJ3" s="14"/>
      <c r="AK3" s="193" t="s">
        <v>81</v>
      </c>
      <c r="AL3" s="194"/>
      <c r="AM3" s="194"/>
      <c r="AN3" s="194"/>
      <c r="AO3" s="194"/>
      <c r="AP3" s="195"/>
      <c r="AQ3" s="14"/>
      <c r="AR3" s="193" t="s">
        <v>97</v>
      </c>
      <c r="AS3" s="194"/>
      <c r="AT3" s="194"/>
      <c r="AU3" s="194"/>
      <c r="AV3" s="194"/>
      <c r="AW3" s="195"/>
      <c r="AX3" s="14"/>
      <c r="AY3" s="193" t="s">
        <v>100</v>
      </c>
      <c r="AZ3" s="194"/>
      <c r="BA3" s="194"/>
      <c r="BB3" s="194"/>
      <c r="BC3" s="194"/>
      <c r="BD3" s="195"/>
      <c r="BE3" s="14"/>
      <c r="BF3" s="193" t="s">
        <v>97</v>
      </c>
      <c r="BG3" s="194"/>
      <c r="BH3" s="194"/>
      <c r="BI3" s="194"/>
      <c r="BJ3" s="194"/>
      <c r="BK3" s="195"/>
      <c r="BL3" s="14"/>
      <c r="BM3" s="193" t="s">
        <v>107</v>
      </c>
      <c r="BN3" s="194"/>
      <c r="BO3" s="194"/>
      <c r="BP3" s="194"/>
      <c r="BQ3" s="194"/>
      <c r="BR3" s="195"/>
      <c r="BS3" s="14"/>
      <c r="BT3" s="193" t="s">
        <v>43</v>
      </c>
      <c r="BU3" s="194"/>
      <c r="BV3" s="194"/>
      <c r="BW3" s="194"/>
      <c r="BX3" s="194"/>
      <c r="BY3" s="195"/>
      <c r="BZ3" s="14"/>
      <c r="CA3" s="14"/>
      <c r="CB3" s="14"/>
    </row>
    <row r="4" spans="1:80">
      <c r="A4" s="14" t="s">
        <v>7</v>
      </c>
      <c r="B4" s="196" t="s">
        <v>45</v>
      </c>
      <c r="C4" s="197"/>
      <c r="D4" s="197"/>
      <c r="E4" s="197"/>
      <c r="F4" s="197"/>
      <c r="G4" s="198"/>
      <c r="H4" s="14"/>
      <c r="I4" s="196" t="s">
        <v>85</v>
      </c>
      <c r="J4" s="197"/>
      <c r="K4" s="197"/>
      <c r="L4" s="197"/>
      <c r="M4" s="197"/>
      <c r="N4" s="198"/>
      <c r="O4" s="14"/>
      <c r="P4" s="196" t="s">
        <v>47</v>
      </c>
      <c r="Q4" s="197"/>
      <c r="R4" s="197"/>
      <c r="S4" s="197"/>
      <c r="T4" s="197"/>
      <c r="U4" s="198"/>
      <c r="V4" s="14"/>
      <c r="W4" s="196" t="s">
        <v>53</v>
      </c>
      <c r="X4" s="197"/>
      <c r="Y4" s="197"/>
      <c r="Z4" s="197"/>
      <c r="AA4" s="197"/>
      <c r="AB4" s="198"/>
      <c r="AC4" s="14"/>
      <c r="AD4" s="196" t="s">
        <v>57</v>
      </c>
      <c r="AE4" s="197"/>
      <c r="AF4" s="197"/>
      <c r="AG4" s="197"/>
      <c r="AH4" s="197"/>
      <c r="AI4" s="198"/>
      <c r="AJ4" s="14"/>
      <c r="AK4" s="196" t="s">
        <v>82</v>
      </c>
      <c r="AL4" s="197"/>
      <c r="AM4" s="197"/>
      <c r="AN4" s="197"/>
      <c r="AO4" s="197"/>
      <c r="AP4" s="198"/>
      <c r="AQ4" s="14"/>
      <c r="AR4" s="196" t="s">
        <v>104</v>
      </c>
      <c r="AS4" s="197"/>
      <c r="AT4" s="197"/>
      <c r="AU4" s="197"/>
      <c r="AV4" s="197"/>
      <c r="AW4" s="198"/>
      <c r="AX4" s="14"/>
      <c r="AY4" s="196" t="s">
        <v>101</v>
      </c>
      <c r="AZ4" s="197"/>
      <c r="BA4" s="197"/>
      <c r="BB4" s="197"/>
      <c r="BC4" s="197"/>
      <c r="BD4" s="198"/>
      <c r="BE4" s="14"/>
      <c r="BF4" s="196" t="s">
        <v>105</v>
      </c>
      <c r="BG4" s="197"/>
      <c r="BH4" s="197"/>
      <c r="BI4" s="197"/>
      <c r="BJ4" s="197"/>
      <c r="BK4" s="198"/>
      <c r="BL4" s="14"/>
      <c r="BM4" s="196" t="s">
        <v>108</v>
      </c>
      <c r="BN4" s="197"/>
      <c r="BO4" s="197"/>
      <c r="BP4" s="197"/>
      <c r="BQ4" s="197"/>
      <c r="BR4" s="198"/>
      <c r="BS4" s="14"/>
      <c r="BT4" s="196" t="s">
        <v>120</v>
      </c>
      <c r="BU4" s="197"/>
      <c r="BV4" s="197"/>
      <c r="BW4" s="197"/>
      <c r="BX4" s="197"/>
      <c r="BY4" s="198"/>
      <c r="BZ4" s="14"/>
      <c r="CA4" s="14"/>
      <c r="CB4" s="14"/>
    </row>
    <row r="5" spans="1:80">
      <c r="A5" s="14" t="s">
        <v>6</v>
      </c>
      <c r="B5" s="196" t="s">
        <v>4</v>
      </c>
      <c r="C5" s="197"/>
      <c r="D5" s="197"/>
      <c r="E5" s="197"/>
      <c r="F5" s="197"/>
      <c r="G5" s="198"/>
      <c r="H5" s="14"/>
      <c r="I5" s="196" t="s">
        <v>98</v>
      </c>
      <c r="J5" s="197"/>
      <c r="K5" s="197"/>
      <c r="L5" s="197"/>
      <c r="M5" s="197"/>
      <c r="N5" s="198"/>
      <c r="O5" s="14"/>
      <c r="P5" s="196" t="s">
        <v>48</v>
      </c>
      <c r="Q5" s="197"/>
      <c r="R5" s="197"/>
      <c r="S5" s="197"/>
      <c r="T5" s="197"/>
      <c r="U5" s="198"/>
      <c r="V5" s="14"/>
      <c r="W5" s="196" t="s">
        <v>54</v>
      </c>
      <c r="X5" s="197"/>
      <c r="Y5" s="197"/>
      <c r="Z5" s="197"/>
      <c r="AA5" s="197"/>
      <c r="AB5" s="198"/>
      <c r="AC5" s="14"/>
      <c r="AD5" s="196" t="s">
        <v>58</v>
      </c>
      <c r="AE5" s="197"/>
      <c r="AF5" s="197"/>
      <c r="AG5" s="197"/>
      <c r="AH5" s="197"/>
      <c r="AI5" s="198"/>
      <c r="AJ5" s="14"/>
      <c r="AK5" s="196" t="s">
        <v>83</v>
      </c>
      <c r="AL5" s="197"/>
      <c r="AM5" s="197"/>
      <c r="AN5" s="197"/>
      <c r="AO5" s="197"/>
      <c r="AP5" s="198"/>
      <c r="AQ5" s="14"/>
      <c r="AR5" s="196" t="s">
        <v>98</v>
      </c>
      <c r="AS5" s="197"/>
      <c r="AT5" s="197"/>
      <c r="AU5" s="197"/>
      <c r="AV5" s="197"/>
      <c r="AW5" s="198"/>
      <c r="AX5" s="14"/>
      <c r="AY5" s="196" t="s">
        <v>102</v>
      </c>
      <c r="AZ5" s="197"/>
      <c r="BA5" s="197"/>
      <c r="BB5" s="197"/>
      <c r="BC5" s="197"/>
      <c r="BD5" s="198"/>
      <c r="BE5" s="14"/>
      <c r="BF5" s="196" t="s">
        <v>98</v>
      </c>
      <c r="BG5" s="197"/>
      <c r="BH5" s="197"/>
      <c r="BI5" s="197"/>
      <c r="BJ5" s="197"/>
      <c r="BK5" s="198"/>
      <c r="BL5" s="14"/>
      <c r="BM5" s="196" t="s">
        <v>109</v>
      </c>
      <c r="BN5" s="197"/>
      <c r="BO5" s="197"/>
      <c r="BP5" s="197"/>
      <c r="BQ5" s="197"/>
      <c r="BR5" s="198"/>
      <c r="BS5" s="14"/>
      <c r="BT5" s="202">
        <v>10</v>
      </c>
      <c r="BU5" s="203"/>
      <c r="BV5" s="203"/>
      <c r="BW5" s="203"/>
      <c r="BX5" s="203"/>
      <c r="BY5" s="204"/>
      <c r="BZ5" s="14"/>
      <c r="CA5" s="14"/>
      <c r="CB5" s="14"/>
    </row>
    <row r="6" spans="1:80">
      <c r="A6" s="14" t="s">
        <v>5</v>
      </c>
      <c r="B6" s="199" t="s">
        <v>50</v>
      </c>
      <c r="C6" s="200"/>
      <c r="D6" s="200"/>
      <c r="E6" s="200"/>
      <c r="F6" s="200"/>
      <c r="G6" s="201"/>
      <c r="H6" s="14"/>
      <c r="I6" s="199" t="s">
        <v>51</v>
      </c>
      <c r="J6" s="200"/>
      <c r="K6" s="200"/>
      <c r="L6" s="200"/>
      <c r="M6" s="200"/>
      <c r="N6" s="201"/>
      <c r="O6" s="14"/>
      <c r="P6" s="199" t="s">
        <v>49</v>
      </c>
      <c r="Q6" s="200"/>
      <c r="R6" s="200"/>
      <c r="S6" s="200"/>
      <c r="T6" s="200"/>
      <c r="U6" s="201"/>
      <c r="V6" s="14"/>
      <c r="W6" s="199" t="s">
        <v>55</v>
      </c>
      <c r="X6" s="200"/>
      <c r="Y6" s="200"/>
      <c r="Z6" s="200"/>
      <c r="AA6" s="200"/>
      <c r="AB6" s="201"/>
      <c r="AC6" s="14"/>
      <c r="AD6" s="199" t="s">
        <v>59</v>
      </c>
      <c r="AE6" s="200"/>
      <c r="AF6" s="200"/>
      <c r="AG6" s="200"/>
      <c r="AH6" s="200"/>
      <c r="AI6" s="201"/>
      <c r="AJ6" s="14"/>
      <c r="AK6" s="199" t="s">
        <v>84</v>
      </c>
      <c r="AL6" s="200"/>
      <c r="AM6" s="200"/>
      <c r="AN6" s="200"/>
      <c r="AO6" s="200"/>
      <c r="AP6" s="201"/>
      <c r="AQ6" s="14"/>
      <c r="AR6" s="199" t="s">
        <v>99</v>
      </c>
      <c r="AS6" s="200"/>
      <c r="AT6" s="200"/>
      <c r="AU6" s="200"/>
      <c r="AV6" s="200"/>
      <c r="AW6" s="201"/>
      <c r="AX6" s="14"/>
      <c r="AY6" s="199" t="s">
        <v>103</v>
      </c>
      <c r="AZ6" s="200"/>
      <c r="BA6" s="200"/>
      <c r="BB6" s="200"/>
      <c r="BC6" s="200"/>
      <c r="BD6" s="201"/>
      <c r="BE6" s="14"/>
      <c r="BF6" s="199" t="s">
        <v>106</v>
      </c>
      <c r="BG6" s="200"/>
      <c r="BH6" s="200"/>
      <c r="BI6" s="200"/>
      <c r="BJ6" s="200"/>
      <c r="BK6" s="201"/>
      <c r="BL6" s="14"/>
      <c r="BM6" s="199" t="s">
        <v>110</v>
      </c>
      <c r="BN6" s="200"/>
      <c r="BO6" s="200"/>
      <c r="BP6" s="200"/>
      <c r="BQ6" s="200"/>
      <c r="BR6" s="201"/>
      <c r="BS6" s="14"/>
      <c r="BT6" s="199" t="s">
        <v>121</v>
      </c>
      <c r="BU6" s="200"/>
      <c r="BV6" s="200"/>
      <c r="BW6" s="200"/>
      <c r="BX6" s="200"/>
      <c r="BY6" s="201"/>
      <c r="BZ6" s="14"/>
      <c r="CA6" s="14"/>
      <c r="CB6" s="14"/>
    </row>
    <row r="7" spans="1:80" ht="49.5" customHeight="1">
      <c r="A7" s="14"/>
      <c r="B7" s="16" t="s">
        <v>8</v>
      </c>
      <c r="C7" s="17" t="s">
        <v>13</v>
      </c>
      <c r="D7" s="18" t="s">
        <v>11</v>
      </c>
      <c r="E7" s="19" t="s">
        <v>9</v>
      </c>
      <c r="F7" s="18" t="s">
        <v>14</v>
      </c>
      <c r="G7" s="20" t="s">
        <v>15</v>
      </c>
      <c r="H7" s="14"/>
      <c r="I7" s="16" t="s">
        <v>8</v>
      </c>
      <c r="J7" s="17" t="s">
        <v>13</v>
      </c>
      <c r="K7" s="18" t="s">
        <v>11</v>
      </c>
      <c r="L7" s="19" t="s">
        <v>9</v>
      </c>
      <c r="M7" s="18" t="s">
        <v>14</v>
      </c>
      <c r="N7" s="20" t="s">
        <v>15</v>
      </c>
      <c r="O7" s="14"/>
      <c r="P7" s="16" t="s">
        <v>8</v>
      </c>
      <c r="Q7" s="17" t="s">
        <v>13</v>
      </c>
      <c r="R7" s="18" t="s">
        <v>11</v>
      </c>
      <c r="S7" s="19" t="s">
        <v>9</v>
      </c>
      <c r="T7" s="18" t="s">
        <v>14</v>
      </c>
      <c r="U7" s="20" t="s">
        <v>15</v>
      </c>
      <c r="V7" s="14"/>
      <c r="W7" s="16" t="s">
        <v>8</v>
      </c>
      <c r="X7" s="17" t="s">
        <v>13</v>
      </c>
      <c r="Y7" s="18" t="s">
        <v>11</v>
      </c>
      <c r="Z7" s="19" t="s">
        <v>9</v>
      </c>
      <c r="AA7" s="18" t="s">
        <v>14</v>
      </c>
      <c r="AB7" s="20" t="s">
        <v>15</v>
      </c>
      <c r="AC7" s="14"/>
      <c r="AD7" s="16" t="s">
        <v>8</v>
      </c>
      <c r="AE7" s="17" t="s">
        <v>13</v>
      </c>
      <c r="AF7" s="18" t="s">
        <v>11</v>
      </c>
      <c r="AG7" s="19" t="s">
        <v>9</v>
      </c>
      <c r="AH7" s="18" t="s">
        <v>14</v>
      </c>
      <c r="AI7" s="20" t="s">
        <v>15</v>
      </c>
      <c r="AJ7" s="14"/>
      <c r="AK7" s="16" t="s">
        <v>8</v>
      </c>
      <c r="AL7" s="17" t="s">
        <v>13</v>
      </c>
      <c r="AM7" s="18" t="s">
        <v>11</v>
      </c>
      <c r="AN7" s="19" t="s">
        <v>9</v>
      </c>
      <c r="AO7" s="18" t="s">
        <v>14</v>
      </c>
      <c r="AP7" s="20" t="s">
        <v>15</v>
      </c>
      <c r="AQ7" s="14"/>
      <c r="AR7" s="16" t="s">
        <v>8</v>
      </c>
      <c r="AS7" s="17" t="s">
        <v>13</v>
      </c>
      <c r="AT7" s="18" t="s">
        <v>11</v>
      </c>
      <c r="AU7" s="19" t="s">
        <v>9</v>
      </c>
      <c r="AV7" s="18" t="s">
        <v>14</v>
      </c>
      <c r="AW7" s="20" t="s">
        <v>15</v>
      </c>
      <c r="AX7" s="14"/>
      <c r="AY7" s="16" t="s">
        <v>8</v>
      </c>
      <c r="AZ7" s="17" t="s">
        <v>13</v>
      </c>
      <c r="BA7" s="18" t="s">
        <v>11</v>
      </c>
      <c r="BB7" s="19" t="s">
        <v>9</v>
      </c>
      <c r="BC7" s="18" t="s">
        <v>14</v>
      </c>
      <c r="BD7" s="20" t="s">
        <v>15</v>
      </c>
      <c r="BE7" s="14"/>
      <c r="BF7" s="16" t="s">
        <v>8</v>
      </c>
      <c r="BG7" s="17" t="s">
        <v>13</v>
      </c>
      <c r="BH7" s="18" t="s">
        <v>11</v>
      </c>
      <c r="BI7" s="19" t="s">
        <v>9</v>
      </c>
      <c r="BJ7" s="18" t="s">
        <v>14</v>
      </c>
      <c r="BK7" s="20" t="s">
        <v>15</v>
      </c>
      <c r="BL7" s="14"/>
      <c r="BM7" s="16" t="s">
        <v>8</v>
      </c>
      <c r="BN7" s="17" t="s">
        <v>13</v>
      </c>
      <c r="BO7" s="18" t="s">
        <v>11</v>
      </c>
      <c r="BP7" s="19" t="s">
        <v>9</v>
      </c>
      <c r="BQ7" s="18" t="s">
        <v>14</v>
      </c>
      <c r="BR7" s="20" t="s">
        <v>15</v>
      </c>
      <c r="BS7" s="14"/>
      <c r="BT7" s="16" t="s">
        <v>8</v>
      </c>
      <c r="BU7" s="17" t="s">
        <v>13</v>
      </c>
      <c r="BV7" s="18" t="s">
        <v>11</v>
      </c>
      <c r="BW7" s="19" t="s">
        <v>9</v>
      </c>
      <c r="BX7" s="18" t="s">
        <v>14</v>
      </c>
      <c r="BY7" s="20" t="s">
        <v>44</v>
      </c>
      <c r="BZ7" s="14"/>
      <c r="CA7" s="14"/>
      <c r="CB7" s="14"/>
    </row>
    <row r="8" spans="1:80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4"/>
      <c r="CB8" s="14" t="s">
        <v>364</v>
      </c>
    </row>
    <row r="9" spans="1:80">
      <c r="A9" s="14" t="s">
        <v>10</v>
      </c>
      <c r="B9" s="23">
        <v>6.0555555555555557E-2</v>
      </c>
      <c r="C9" s="21" t="s">
        <v>19</v>
      </c>
      <c r="D9" s="19">
        <v>10</v>
      </c>
      <c r="E9" s="24">
        <v>0</v>
      </c>
      <c r="F9" s="19">
        <v>5</v>
      </c>
      <c r="G9" s="22">
        <f t="shared" ref="G9:G18" si="0">D9+E9+F9</f>
        <v>15</v>
      </c>
      <c r="H9" s="14"/>
      <c r="I9" s="23">
        <v>2.6365740740740742E-2</v>
      </c>
      <c r="J9" s="21" t="s">
        <v>68</v>
      </c>
      <c r="K9" s="19">
        <v>6</v>
      </c>
      <c r="L9" s="24">
        <v>0</v>
      </c>
      <c r="M9" s="19">
        <v>5</v>
      </c>
      <c r="N9" s="22">
        <f t="shared" ref="N9:N18" si="1">K9+L9+M9</f>
        <v>11</v>
      </c>
      <c r="O9" s="14"/>
      <c r="P9" s="23">
        <v>2.3715277777777776E-2</v>
      </c>
      <c r="Q9" s="21" t="s">
        <v>87</v>
      </c>
      <c r="R9" s="19">
        <v>10</v>
      </c>
      <c r="S9" s="24">
        <v>0</v>
      </c>
      <c r="T9" s="19">
        <v>5</v>
      </c>
      <c r="U9" s="22">
        <f t="shared" ref="U9:U18" si="2">R9+S9+T9</f>
        <v>15</v>
      </c>
      <c r="V9" s="14"/>
      <c r="W9" s="23">
        <v>6.1122685185185183E-2</v>
      </c>
      <c r="X9" s="21" t="s">
        <v>27</v>
      </c>
      <c r="Y9" s="19">
        <v>4</v>
      </c>
      <c r="Z9" s="19">
        <v>0</v>
      </c>
      <c r="AA9" s="25">
        <v>5</v>
      </c>
      <c r="AB9" s="22">
        <f t="shared" ref="AB9:AB18" si="3">Y9+Z9+AA9</f>
        <v>9</v>
      </c>
      <c r="AC9" s="14"/>
      <c r="AD9" s="23">
        <v>1.3402777777777777E-2</v>
      </c>
      <c r="AE9" s="21" t="s">
        <v>112</v>
      </c>
      <c r="AF9" s="19">
        <v>8</v>
      </c>
      <c r="AG9" s="24">
        <v>0</v>
      </c>
      <c r="AH9" s="19">
        <v>5</v>
      </c>
      <c r="AI9" s="22">
        <f t="shared" ref="AI9:AI18" si="4">AF9+AG9+AH9</f>
        <v>13</v>
      </c>
      <c r="AJ9" s="14"/>
      <c r="AK9" s="23">
        <v>2.8194444444444442E-2</v>
      </c>
      <c r="AL9" s="21" t="s">
        <v>27</v>
      </c>
      <c r="AM9" s="19">
        <v>4</v>
      </c>
      <c r="AN9" s="24">
        <v>0</v>
      </c>
      <c r="AO9" s="19">
        <v>5</v>
      </c>
      <c r="AP9" s="22">
        <f t="shared" ref="AP9:AP18" si="5">AM9+AN9+AO9</f>
        <v>9</v>
      </c>
      <c r="AQ9" s="14"/>
      <c r="AR9" s="23"/>
      <c r="AS9" s="21"/>
      <c r="AT9" s="19"/>
      <c r="AU9" s="19"/>
      <c r="AV9" s="19"/>
      <c r="AW9" s="22">
        <f t="shared" ref="AW9:AW18" si="6">AT9+AU9+AV9</f>
        <v>0</v>
      </c>
      <c r="AX9" s="14"/>
      <c r="AY9" s="23"/>
      <c r="AZ9" s="21"/>
      <c r="BA9" s="19"/>
      <c r="BB9" s="19"/>
      <c r="BC9" s="19"/>
      <c r="BD9" s="22">
        <f t="shared" ref="BD9:BD18" si="7">BA9+BB9+BC9</f>
        <v>0</v>
      </c>
      <c r="BE9" s="14"/>
      <c r="BF9" s="23"/>
      <c r="BG9" s="21"/>
      <c r="BH9" s="19"/>
      <c r="BI9" s="19"/>
      <c r="BJ9" s="19"/>
      <c r="BK9" s="22">
        <f t="shared" ref="BK9:BK18" si="8">BH9+BI9+BJ9</f>
        <v>0</v>
      </c>
      <c r="BL9" s="14"/>
      <c r="BM9" s="23"/>
      <c r="BN9" s="21"/>
      <c r="BO9" s="19"/>
      <c r="BP9" s="24">
        <v>0</v>
      </c>
      <c r="BQ9" s="19"/>
      <c r="BR9" s="22">
        <f t="shared" ref="BR9:BR18" si="9">BO9+BP9+BQ9</f>
        <v>0</v>
      </c>
      <c r="BS9" s="14"/>
      <c r="BT9" s="23"/>
      <c r="BU9" s="21"/>
      <c r="BV9" s="19">
        <f t="shared" ref="BV9:BV18" si="10">D9+K9+R9+Y9+AF9+AM9+AT9+BA9+BH9+BO9</f>
        <v>42</v>
      </c>
      <c r="BW9" s="19">
        <f t="shared" ref="BW9:BW18" si="11">E9+L9+S9+Z9+AG9+AN9+AU9+BB9+BI9+BP9</f>
        <v>0</v>
      </c>
      <c r="BX9" s="19">
        <f t="shared" ref="BX9:BX18" si="12">F9+M9+T9+AA9+AH9+AO9+AV9+BC9+BJ9+BQ9</f>
        <v>30</v>
      </c>
      <c r="BY9" s="22">
        <f t="shared" ref="BY9:BY18" si="13">BV9+BW9+BX9</f>
        <v>72</v>
      </c>
      <c r="BZ9" s="14" t="str">
        <f t="shared" ref="BZ9:BZ24" si="14">A9</f>
        <v>Alan Marshall</v>
      </c>
      <c r="CA9" s="14"/>
      <c r="CB9" s="14">
        <v>4</v>
      </c>
    </row>
    <row r="10" spans="1:80">
      <c r="A10" s="14" t="s">
        <v>16</v>
      </c>
      <c r="B10" s="23">
        <v>6.3113425925925934E-2</v>
      </c>
      <c r="C10" s="21" t="s">
        <v>20</v>
      </c>
      <c r="D10" s="19">
        <v>9</v>
      </c>
      <c r="E10" s="24">
        <v>0</v>
      </c>
      <c r="F10" s="19">
        <v>5</v>
      </c>
      <c r="G10" s="22">
        <f t="shared" si="0"/>
        <v>14</v>
      </c>
      <c r="H10" s="14"/>
      <c r="I10" s="23"/>
      <c r="J10" s="21"/>
      <c r="K10" s="19"/>
      <c r="L10" s="24">
        <v>0</v>
      </c>
      <c r="M10" s="19"/>
      <c r="N10" s="22">
        <f t="shared" si="1"/>
        <v>0</v>
      </c>
      <c r="O10" s="14"/>
      <c r="P10" s="23"/>
      <c r="Q10" s="21"/>
      <c r="R10" s="19"/>
      <c r="S10" s="24">
        <v>0</v>
      </c>
      <c r="T10" s="19"/>
      <c r="U10" s="22">
        <f t="shared" si="2"/>
        <v>0</v>
      </c>
      <c r="V10" s="14"/>
      <c r="W10" s="23"/>
      <c r="X10" s="21"/>
      <c r="Y10" s="19"/>
      <c r="Z10" s="19"/>
      <c r="AA10" s="19"/>
      <c r="AB10" s="22">
        <f t="shared" si="3"/>
        <v>0</v>
      </c>
      <c r="AC10" s="14"/>
      <c r="AD10" s="23">
        <v>1.3703703703703704E-2</v>
      </c>
      <c r="AE10" s="21" t="s">
        <v>113</v>
      </c>
      <c r="AF10" s="19">
        <v>7</v>
      </c>
      <c r="AG10" s="24">
        <v>0</v>
      </c>
      <c r="AH10" s="19">
        <v>5</v>
      </c>
      <c r="AI10" s="22">
        <f t="shared" si="4"/>
        <v>12</v>
      </c>
      <c r="AJ10" s="14"/>
      <c r="AK10" s="23"/>
      <c r="AL10" s="21"/>
      <c r="AM10" s="19"/>
      <c r="AN10" s="24">
        <v>0</v>
      </c>
      <c r="AO10" s="19"/>
      <c r="AP10" s="22">
        <f t="shared" si="5"/>
        <v>0</v>
      </c>
      <c r="AQ10" s="14"/>
      <c r="AR10" s="23">
        <v>1.3321759259259261E-2</v>
      </c>
      <c r="AS10" s="21" t="s">
        <v>64</v>
      </c>
      <c r="AT10" s="19">
        <v>3</v>
      </c>
      <c r="AU10" s="19">
        <v>15</v>
      </c>
      <c r="AV10" s="19">
        <v>5</v>
      </c>
      <c r="AW10" s="22">
        <f t="shared" si="6"/>
        <v>23</v>
      </c>
      <c r="AX10" s="14"/>
      <c r="AY10" s="23"/>
      <c r="AZ10" s="21"/>
      <c r="BA10" s="19"/>
      <c r="BB10" s="19"/>
      <c r="BC10" s="19"/>
      <c r="BD10" s="22">
        <f t="shared" si="7"/>
        <v>0</v>
      </c>
      <c r="BE10" s="14"/>
      <c r="BF10" s="23">
        <v>1.3587962962962963E-2</v>
      </c>
      <c r="BG10" s="21" t="s">
        <v>124</v>
      </c>
      <c r="BH10" s="19">
        <v>5</v>
      </c>
      <c r="BI10" s="19">
        <v>0</v>
      </c>
      <c r="BJ10" s="19">
        <v>5</v>
      </c>
      <c r="BK10" s="22">
        <f t="shared" si="8"/>
        <v>10</v>
      </c>
      <c r="BL10" s="14"/>
      <c r="BM10" s="23"/>
      <c r="BN10" s="21"/>
      <c r="BO10" s="19"/>
      <c r="BP10" s="24">
        <v>0</v>
      </c>
      <c r="BQ10" s="19"/>
      <c r="BR10" s="22">
        <f t="shared" si="9"/>
        <v>0</v>
      </c>
      <c r="BS10" s="14"/>
      <c r="BT10" s="23"/>
      <c r="BU10" s="21"/>
      <c r="BV10" s="19">
        <f t="shared" si="10"/>
        <v>24</v>
      </c>
      <c r="BW10" s="19">
        <f t="shared" si="11"/>
        <v>15</v>
      </c>
      <c r="BX10" s="19">
        <f t="shared" si="12"/>
        <v>20</v>
      </c>
      <c r="BY10" s="22">
        <f t="shared" si="13"/>
        <v>59</v>
      </c>
      <c r="BZ10" s="14" t="str">
        <f t="shared" si="14"/>
        <v>John Bridge</v>
      </c>
      <c r="CA10" s="14"/>
      <c r="CB10" s="14">
        <v>5</v>
      </c>
    </row>
    <row r="11" spans="1:80">
      <c r="A11" s="14" t="s">
        <v>17</v>
      </c>
      <c r="B11" s="23">
        <v>6.3622685185185185E-2</v>
      </c>
      <c r="C11" s="21" t="s">
        <v>21</v>
      </c>
      <c r="D11" s="19">
        <v>8</v>
      </c>
      <c r="E11" s="24">
        <v>0</v>
      </c>
      <c r="F11" s="19">
        <v>5</v>
      </c>
      <c r="G11" s="22">
        <f t="shared" si="0"/>
        <v>13</v>
      </c>
      <c r="H11" s="14"/>
      <c r="I11" s="23"/>
      <c r="J11" s="21"/>
      <c r="K11" s="19"/>
      <c r="L11" s="24">
        <v>0</v>
      </c>
      <c r="M11" s="19"/>
      <c r="N11" s="22">
        <f t="shared" si="1"/>
        <v>0</v>
      </c>
      <c r="O11" s="14"/>
      <c r="P11" s="23"/>
      <c r="Q11" s="21"/>
      <c r="R11" s="19"/>
      <c r="S11" s="24">
        <v>0</v>
      </c>
      <c r="T11" s="19"/>
      <c r="U11" s="22">
        <f t="shared" si="2"/>
        <v>0</v>
      </c>
      <c r="V11" s="14"/>
      <c r="W11" s="23"/>
      <c r="X11" s="21"/>
      <c r="Y11" s="19"/>
      <c r="Z11" s="19"/>
      <c r="AA11" s="19"/>
      <c r="AB11" s="22">
        <f t="shared" si="3"/>
        <v>0</v>
      </c>
      <c r="AC11" s="14"/>
      <c r="AD11" s="23"/>
      <c r="AE11" s="21"/>
      <c r="AF11" s="19"/>
      <c r="AG11" s="24">
        <v>0</v>
      </c>
      <c r="AH11" s="19"/>
      <c r="AI11" s="22">
        <f t="shared" si="4"/>
        <v>0</v>
      </c>
      <c r="AJ11" s="14"/>
      <c r="AK11" s="23"/>
      <c r="AL11" s="21"/>
      <c r="AM11" s="19"/>
      <c r="AN11" s="24">
        <v>0</v>
      </c>
      <c r="AO11" s="19"/>
      <c r="AP11" s="22">
        <f t="shared" si="5"/>
        <v>0</v>
      </c>
      <c r="AQ11" s="14"/>
      <c r="AR11" s="23"/>
      <c r="AS11" s="21"/>
      <c r="AT11" s="19"/>
      <c r="AU11" s="19"/>
      <c r="AV11" s="19"/>
      <c r="AW11" s="22">
        <f t="shared" si="6"/>
        <v>0</v>
      </c>
      <c r="AX11" s="14"/>
      <c r="AY11" s="23"/>
      <c r="AZ11" s="21"/>
      <c r="BA11" s="19"/>
      <c r="BB11" s="19"/>
      <c r="BC11" s="19"/>
      <c r="BD11" s="22">
        <f t="shared" si="7"/>
        <v>0</v>
      </c>
      <c r="BE11" s="14"/>
      <c r="BF11" s="23"/>
      <c r="BG11" s="21"/>
      <c r="BH11" s="19"/>
      <c r="BI11" s="19"/>
      <c r="BJ11" s="19"/>
      <c r="BK11" s="22">
        <f t="shared" si="8"/>
        <v>0</v>
      </c>
      <c r="BL11" s="14"/>
      <c r="BM11" s="23"/>
      <c r="BN11" s="21"/>
      <c r="BO11" s="19"/>
      <c r="BP11" s="24">
        <v>0</v>
      </c>
      <c r="BQ11" s="19"/>
      <c r="BR11" s="22">
        <f t="shared" si="9"/>
        <v>0</v>
      </c>
      <c r="BS11" s="14"/>
      <c r="BT11" s="23"/>
      <c r="BU11" s="21"/>
      <c r="BV11" s="19">
        <f t="shared" si="10"/>
        <v>8</v>
      </c>
      <c r="BW11" s="19">
        <f t="shared" si="11"/>
        <v>0</v>
      </c>
      <c r="BX11" s="19">
        <f t="shared" si="12"/>
        <v>5</v>
      </c>
      <c r="BY11" s="22">
        <f t="shared" si="13"/>
        <v>13</v>
      </c>
      <c r="BZ11" s="14" t="str">
        <f t="shared" si="14"/>
        <v>Mark Nicholson</v>
      </c>
      <c r="CA11" s="14"/>
      <c r="CB11" s="14">
        <v>13</v>
      </c>
    </row>
    <row r="12" spans="1:80">
      <c r="A12" s="14" t="s">
        <v>18</v>
      </c>
      <c r="B12" s="23">
        <v>7.2303240740740737E-2</v>
      </c>
      <c r="C12" s="21" t="s">
        <v>22</v>
      </c>
      <c r="D12" s="19">
        <v>7</v>
      </c>
      <c r="E12" s="24">
        <v>0</v>
      </c>
      <c r="F12" s="19">
        <v>5</v>
      </c>
      <c r="G12" s="22">
        <f t="shared" si="0"/>
        <v>12</v>
      </c>
      <c r="H12" s="14"/>
      <c r="I12" s="23">
        <v>3.0358796296296297E-2</v>
      </c>
      <c r="J12" s="21" t="s">
        <v>69</v>
      </c>
      <c r="K12" s="19">
        <v>4</v>
      </c>
      <c r="L12" s="24">
        <v>0</v>
      </c>
      <c r="M12" s="19">
        <v>5</v>
      </c>
      <c r="N12" s="22">
        <f t="shared" si="1"/>
        <v>9</v>
      </c>
      <c r="O12" s="14"/>
      <c r="P12" s="23">
        <v>2.78125E-2</v>
      </c>
      <c r="Q12" s="21" t="s">
        <v>91</v>
      </c>
      <c r="R12" s="19">
        <v>6</v>
      </c>
      <c r="S12" s="24">
        <v>0</v>
      </c>
      <c r="T12" s="19">
        <v>5</v>
      </c>
      <c r="U12" s="22">
        <f t="shared" si="2"/>
        <v>11</v>
      </c>
      <c r="V12" s="14"/>
      <c r="W12" s="23"/>
      <c r="X12" s="21"/>
      <c r="Y12" s="19"/>
      <c r="Z12" s="19"/>
      <c r="AA12" s="19"/>
      <c r="AB12" s="22">
        <f t="shared" si="3"/>
        <v>0</v>
      </c>
      <c r="AC12" s="14"/>
      <c r="AD12" s="23">
        <v>1.5428240740740741E-2</v>
      </c>
      <c r="AE12" s="21" t="s">
        <v>116</v>
      </c>
      <c r="AF12" s="19">
        <v>4</v>
      </c>
      <c r="AG12" s="24">
        <v>0</v>
      </c>
      <c r="AH12" s="19">
        <v>5</v>
      </c>
      <c r="AI12" s="22">
        <f t="shared" si="4"/>
        <v>9</v>
      </c>
      <c r="AJ12" s="14"/>
      <c r="AK12" s="23">
        <v>3.1655092592592596E-2</v>
      </c>
      <c r="AL12" s="21" t="s">
        <v>35</v>
      </c>
      <c r="AM12" s="19">
        <v>3</v>
      </c>
      <c r="AN12" s="24">
        <v>0</v>
      </c>
      <c r="AO12" s="19">
        <v>5</v>
      </c>
      <c r="AP12" s="22">
        <f t="shared" si="5"/>
        <v>8</v>
      </c>
      <c r="AQ12" s="14"/>
      <c r="AR12" s="23"/>
      <c r="AS12" s="21"/>
      <c r="AT12" s="19"/>
      <c r="AU12" s="19"/>
      <c r="AV12" s="19"/>
      <c r="AW12" s="22">
        <f t="shared" si="6"/>
        <v>0</v>
      </c>
      <c r="AX12" s="14"/>
      <c r="AY12" s="23"/>
      <c r="AZ12" s="21"/>
      <c r="BA12" s="19"/>
      <c r="BB12" s="19"/>
      <c r="BC12" s="19"/>
      <c r="BD12" s="22">
        <f t="shared" si="7"/>
        <v>0</v>
      </c>
      <c r="BE12" s="14"/>
      <c r="BF12" s="23">
        <v>1.5092592592592593E-2</v>
      </c>
      <c r="BG12" s="21" t="s">
        <v>126</v>
      </c>
      <c r="BH12" s="19">
        <v>3</v>
      </c>
      <c r="BI12" s="19">
        <v>15</v>
      </c>
      <c r="BJ12" s="19">
        <v>5</v>
      </c>
      <c r="BK12" s="22">
        <f t="shared" si="8"/>
        <v>23</v>
      </c>
      <c r="BL12" s="14"/>
      <c r="BM12" s="23">
        <v>9.5787037037037046E-2</v>
      </c>
      <c r="BN12" s="21" t="s">
        <v>41</v>
      </c>
      <c r="BO12" s="19">
        <v>2</v>
      </c>
      <c r="BP12" s="24">
        <v>0</v>
      </c>
      <c r="BQ12" s="19">
        <v>10</v>
      </c>
      <c r="BR12" s="22">
        <f t="shared" si="9"/>
        <v>12</v>
      </c>
      <c r="BS12" s="14"/>
      <c r="BT12" s="23"/>
      <c r="BU12" s="21"/>
      <c r="BV12" s="19">
        <f t="shared" si="10"/>
        <v>29</v>
      </c>
      <c r="BW12" s="19">
        <f t="shared" si="11"/>
        <v>15</v>
      </c>
      <c r="BX12" s="19">
        <f t="shared" si="12"/>
        <v>40</v>
      </c>
      <c r="BY12" s="22">
        <f t="shared" si="13"/>
        <v>84</v>
      </c>
      <c r="BZ12" s="14" t="str">
        <f t="shared" si="14"/>
        <v>Andrew Walker</v>
      </c>
      <c r="CA12" s="14"/>
      <c r="CB12" s="14">
        <v>3</v>
      </c>
    </row>
    <row r="13" spans="1:80">
      <c r="A13" s="14" t="s">
        <v>23</v>
      </c>
      <c r="B13" s="23">
        <v>7.2361111111111112E-2</v>
      </c>
      <c r="C13" s="21" t="s">
        <v>24</v>
      </c>
      <c r="D13" s="19">
        <v>6</v>
      </c>
      <c r="E13" s="24">
        <v>0</v>
      </c>
      <c r="F13" s="19">
        <v>5</v>
      </c>
      <c r="G13" s="22">
        <f t="shared" si="0"/>
        <v>11</v>
      </c>
      <c r="H13" s="14"/>
      <c r="I13" s="23"/>
      <c r="J13" s="21"/>
      <c r="K13" s="19"/>
      <c r="L13" s="24">
        <v>0</v>
      </c>
      <c r="M13" s="19"/>
      <c r="N13" s="22">
        <f t="shared" si="1"/>
        <v>0</v>
      </c>
      <c r="O13" s="14"/>
      <c r="P13" s="23"/>
      <c r="Q13" s="21"/>
      <c r="R13" s="19"/>
      <c r="S13" s="24">
        <v>0</v>
      </c>
      <c r="T13" s="19"/>
      <c r="U13" s="22">
        <f t="shared" si="2"/>
        <v>0</v>
      </c>
      <c r="V13" s="14"/>
      <c r="W13" s="23"/>
      <c r="X13" s="21"/>
      <c r="Y13" s="19"/>
      <c r="Z13" s="19"/>
      <c r="AA13" s="19"/>
      <c r="AB13" s="22">
        <f t="shared" si="3"/>
        <v>0</v>
      </c>
      <c r="AC13" s="14"/>
      <c r="AD13" s="23">
        <v>1.6458333333333332E-2</v>
      </c>
      <c r="AE13" s="21" t="s">
        <v>117</v>
      </c>
      <c r="AF13" s="25">
        <v>3</v>
      </c>
      <c r="AG13" s="24">
        <v>0</v>
      </c>
      <c r="AH13" s="25">
        <v>5</v>
      </c>
      <c r="AI13" s="22">
        <f t="shared" si="4"/>
        <v>8</v>
      </c>
      <c r="AJ13" s="14"/>
      <c r="AK13" s="23"/>
      <c r="AL13" s="21"/>
      <c r="AM13" s="19"/>
      <c r="AN13" s="24">
        <v>0</v>
      </c>
      <c r="AO13" s="19"/>
      <c r="AP13" s="22">
        <f t="shared" si="5"/>
        <v>0</v>
      </c>
      <c r="AQ13" s="14"/>
      <c r="AR13" s="23"/>
      <c r="AS13" s="21"/>
      <c r="AT13" s="19"/>
      <c r="AU13" s="19"/>
      <c r="AV13" s="19"/>
      <c r="AW13" s="22">
        <f t="shared" si="6"/>
        <v>0</v>
      </c>
      <c r="AX13" s="14"/>
      <c r="AY13" s="23"/>
      <c r="AZ13" s="21"/>
      <c r="BA13" s="19"/>
      <c r="BB13" s="19"/>
      <c r="BC13" s="19"/>
      <c r="BD13" s="22">
        <f t="shared" si="7"/>
        <v>0</v>
      </c>
      <c r="BE13" s="14"/>
      <c r="BF13" s="23"/>
      <c r="BG13" s="21"/>
      <c r="BH13" s="19"/>
      <c r="BI13" s="19"/>
      <c r="BJ13" s="19"/>
      <c r="BK13" s="22">
        <f t="shared" si="8"/>
        <v>0</v>
      </c>
      <c r="BL13" s="14"/>
      <c r="BM13" s="23">
        <v>9.481481481481481E-2</v>
      </c>
      <c r="BN13" s="21" t="s">
        <v>37</v>
      </c>
      <c r="BO13" s="19">
        <v>4</v>
      </c>
      <c r="BP13" s="24">
        <v>0</v>
      </c>
      <c r="BQ13" s="19">
        <v>10</v>
      </c>
      <c r="BR13" s="22">
        <f t="shared" si="9"/>
        <v>14</v>
      </c>
      <c r="BS13" s="14"/>
      <c r="BT13" s="23"/>
      <c r="BU13" s="21"/>
      <c r="BV13" s="19">
        <f t="shared" si="10"/>
        <v>13</v>
      </c>
      <c r="BW13" s="19">
        <f t="shared" si="11"/>
        <v>0</v>
      </c>
      <c r="BX13" s="19">
        <f t="shared" si="12"/>
        <v>20</v>
      </c>
      <c r="BY13" s="22">
        <f t="shared" si="13"/>
        <v>33</v>
      </c>
      <c r="BZ13" s="14" t="str">
        <f t="shared" si="14"/>
        <v>Tony Lowery</v>
      </c>
      <c r="CA13" s="14"/>
      <c r="CB13" s="14">
        <v>9</v>
      </c>
    </row>
    <row r="14" spans="1:80">
      <c r="A14" s="14" t="s">
        <v>60</v>
      </c>
      <c r="B14" s="23">
        <v>7.3333333333333334E-2</v>
      </c>
      <c r="C14" s="21" t="s">
        <v>29</v>
      </c>
      <c r="D14" s="19">
        <v>5</v>
      </c>
      <c r="E14" s="24">
        <v>0</v>
      </c>
      <c r="F14" s="19">
        <v>5</v>
      </c>
      <c r="G14" s="22">
        <f t="shared" si="0"/>
        <v>10</v>
      </c>
      <c r="H14" s="14"/>
      <c r="I14" s="23"/>
      <c r="J14" s="21"/>
      <c r="K14" s="19"/>
      <c r="L14" s="24">
        <v>0</v>
      </c>
      <c r="M14" s="19"/>
      <c r="N14" s="22">
        <f t="shared" si="1"/>
        <v>0</v>
      </c>
      <c r="O14" s="14"/>
      <c r="P14" s="23">
        <v>2.8506944444444442E-2</v>
      </c>
      <c r="Q14" s="21" t="s">
        <v>93</v>
      </c>
      <c r="R14" s="19">
        <v>4</v>
      </c>
      <c r="S14" s="24">
        <v>0</v>
      </c>
      <c r="T14" s="19">
        <v>5</v>
      </c>
      <c r="U14" s="22">
        <f t="shared" si="2"/>
        <v>9</v>
      </c>
      <c r="V14" s="14"/>
      <c r="W14" s="23">
        <v>7.2245370370370363E-2</v>
      </c>
      <c r="X14" s="21" t="s">
        <v>35</v>
      </c>
      <c r="Y14" s="19">
        <v>3</v>
      </c>
      <c r="Z14" s="19">
        <v>15</v>
      </c>
      <c r="AA14" s="25">
        <v>5</v>
      </c>
      <c r="AB14" s="22">
        <f t="shared" si="3"/>
        <v>23</v>
      </c>
      <c r="AC14" s="14"/>
      <c r="AD14" s="23">
        <v>1.53125E-2</v>
      </c>
      <c r="AE14" s="21" t="s">
        <v>115</v>
      </c>
      <c r="AF14" s="19">
        <v>5</v>
      </c>
      <c r="AG14" s="24">
        <v>0</v>
      </c>
      <c r="AH14" s="25">
        <v>5</v>
      </c>
      <c r="AI14" s="22">
        <f t="shared" si="4"/>
        <v>10</v>
      </c>
      <c r="AJ14" s="14"/>
      <c r="AK14" s="23">
        <v>3.3703703703703701E-2</v>
      </c>
      <c r="AL14" s="21" t="s">
        <v>37</v>
      </c>
      <c r="AM14" s="19">
        <v>2</v>
      </c>
      <c r="AN14" s="24">
        <v>0</v>
      </c>
      <c r="AO14" s="19">
        <v>5</v>
      </c>
      <c r="AP14" s="22">
        <f t="shared" si="5"/>
        <v>7</v>
      </c>
      <c r="AQ14" s="14"/>
      <c r="AR14" s="23"/>
      <c r="AS14" s="21"/>
      <c r="AT14" s="19"/>
      <c r="AU14" s="19"/>
      <c r="AV14" s="19"/>
      <c r="AW14" s="22">
        <f t="shared" si="6"/>
        <v>0</v>
      </c>
      <c r="AX14" s="14"/>
      <c r="AY14" s="23">
        <v>3.2500000000000001E-2</v>
      </c>
      <c r="AZ14" s="21" t="s">
        <v>67</v>
      </c>
      <c r="BA14" s="19">
        <v>1</v>
      </c>
      <c r="BB14" s="19">
        <v>15</v>
      </c>
      <c r="BC14" s="19">
        <v>5</v>
      </c>
      <c r="BD14" s="22">
        <f t="shared" si="7"/>
        <v>21</v>
      </c>
      <c r="BE14" s="14"/>
      <c r="BF14" s="23"/>
      <c r="BG14" s="21"/>
      <c r="BH14" s="19"/>
      <c r="BI14" s="19"/>
      <c r="BJ14" s="19"/>
      <c r="BK14" s="22">
        <f t="shared" si="8"/>
        <v>0</v>
      </c>
      <c r="BL14" s="14"/>
      <c r="BM14" s="23">
        <v>7.9652777777777781E-2</v>
      </c>
      <c r="BN14" s="21" t="s">
        <v>27</v>
      </c>
      <c r="BO14" s="19">
        <v>8</v>
      </c>
      <c r="BP14" s="24">
        <v>0</v>
      </c>
      <c r="BQ14" s="19">
        <v>10</v>
      </c>
      <c r="BR14" s="22">
        <f t="shared" si="9"/>
        <v>18</v>
      </c>
      <c r="BS14" s="14"/>
      <c r="BT14" s="23"/>
      <c r="BU14" s="21"/>
      <c r="BV14" s="19">
        <f t="shared" si="10"/>
        <v>28</v>
      </c>
      <c r="BW14" s="19">
        <f t="shared" si="11"/>
        <v>30</v>
      </c>
      <c r="BX14" s="19">
        <f t="shared" si="12"/>
        <v>40</v>
      </c>
      <c r="BY14" s="22">
        <f t="shared" si="13"/>
        <v>98</v>
      </c>
      <c r="BZ14" s="14" t="str">
        <f t="shared" si="14"/>
        <v>Paul Saager</v>
      </c>
      <c r="CA14" s="14"/>
      <c r="CB14" s="14">
        <v>1</v>
      </c>
    </row>
    <row r="15" spans="1:80">
      <c r="A15" s="14" t="s">
        <v>28</v>
      </c>
      <c r="B15" s="23">
        <v>7.5995370370370366E-2</v>
      </c>
      <c r="C15" s="21" t="s">
        <v>31</v>
      </c>
      <c r="D15" s="19">
        <v>4</v>
      </c>
      <c r="E15" s="24">
        <v>0</v>
      </c>
      <c r="F15" s="19">
        <v>5</v>
      </c>
      <c r="G15" s="22">
        <f t="shared" si="0"/>
        <v>9</v>
      </c>
      <c r="H15" s="14"/>
      <c r="I15" s="23">
        <v>3.0543981481481481E-2</v>
      </c>
      <c r="J15" s="21" t="s">
        <v>70</v>
      </c>
      <c r="K15" s="19">
        <v>3</v>
      </c>
      <c r="L15" s="24">
        <v>0</v>
      </c>
      <c r="M15" s="19">
        <v>5</v>
      </c>
      <c r="N15" s="22">
        <f t="shared" si="1"/>
        <v>8</v>
      </c>
      <c r="O15" s="14"/>
      <c r="P15" s="23">
        <v>2.9178240740740741E-2</v>
      </c>
      <c r="Q15" s="21" t="s">
        <v>94</v>
      </c>
      <c r="R15" s="19">
        <v>3</v>
      </c>
      <c r="S15" s="24">
        <v>0</v>
      </c>
      <c r="T15" s="19">
        <v>5</v>
      </c>
      <c r="U15" s="22">
        <f t="shared" si="2"/>
        <v>8</v>
      </c>
      <c r="V15" s="14"/>
      <c r="W15" s="23"/>
      <c r="X15" s="21"/>
      <c r="Y15" s="19"/>
      <c r="Z15" s="19"/>
      <c r="AA15" s="19"/>
      <c r="AB15" s="22">
        <f t="shared" si="3"/>
        <v>0</v>
      </c>
      <c r="AC15" s="14"/>
      <c r="AD15" s="23"/>
      <c r="AE15" s="21"/>
      <c r="AF15" s="19"/>
      <c r="AG15" s="24">
        <v>0</v>
      </c>
      <c r="AH15" s="19"/>
      <c r="AI15" s="22">
        <f t="shared" si="4"/>
        <v>0</v>
      </c>
      <c r="AJ15" s="14"/>
      <c r="AK15" s="23"/>
      <c r="AL15" s="21"/>
      <c r="AM15" s="19"/>
      <c r="AN15" s="24">
        <v>0</v>
      </c>
      <c r="AO15" s="19"/>
      <c r="AP15" s="22">
        <f t="shared" si="5"/>
        <v>0</v>
      </c>
      <c r="AQ15" s="14"/>
      <c r="AR15" s="23">
        <v>1.5578703703703704E-2</v>
      </c>
      <c r="AS15" s="21" t="s">
        <v>65</v>
      </c>
      <c r="AT15" s="19">
        <v>2</v>
      </c>
      <c r="AU15" s="19">
        <v>0</v>
      </c>
      <c r="AV15" s="19">
        <v>5</v>
      </c>
      <c r="AW15" s="22">
        <f t="shared" si="6"/>
        <v>7</v>
      </c>
      <c r="AX15" s="14"/>
      <c r="AY15" s="23"/>
      <c r="AZ15" s="21"/>
      <c r="BA15" s="19"/>
      <c r="BB15" s="19"/>
      <c r="BC15" s="19"/>
      <c r="BD15" s="22">
        <f t="shared" si="7"/>
        <v>0</v>
      </c>
      <c r="BE15" s="14"/>
      <c r="BF15" s="23">
        <v>1.4965277777777779E-2</v>
      </c>
      <c r="BG15" s="21" t="s">
        <v>125</v>
      </c>
      <c r="BH15" s="19">
        <v>4</v>
      </c>
      <c r="BI15" s="19">
        <v>15</v>
      </c>
      <c r="BJ15" s="19">
        <v>5</v>
      </c>
      <c r="BK15" s="22">
        <f t="shared" si="8"/>
        <v>24</v>
      </c>
      <c r="BL15" s="14"/>
      <c r="BM15" s="23"/>
      <c r="BN15" s="21"/>
      <c r="BO15" s="19"/>
      <c r="BP15" s="24">
        <v>0</v>
      </c>
      <c r="BQ15" s="19"/>
      <c r="BR15" s="22">
        <f t="shared" si="9"/>
        <v>0</v>
      </c>
      <c r="BS15" s="14"/>
      <c r="BT15" s="23"/>
      <c r="BU15" s="21"/>
      <c r="BV15" s="19">
        <f t="shared" si="10"/>
        <v>16</v>
      </c>
      <c r="BW15" s="19">
        <f t="shared" si="11"/>
        <v>15</v>
      </c>
      <c r="BX15" s="19">
        <f t="shared" si="12"/>
        <v>25</v>
      </c>
      <c r="BY15" s="22">
        <f t="shared" si="13"/>
        <v>56</v>
      </c>
      <c r="BZ15" s="14" t="str">
        <f t="shared" si="14"/>
        <v>Andrew Sharples</v>
      </c>
      <c r="CA15" s="14"/>
      <c r="CB15" s="14">
        <v>6</v>
      </c>
    </row>
    <row r="16" spans="1:80">
      <c r="A16" s="14" t="s">
        <v>30</v>
      </c>
      <c r="B16" s="23">
        <v>8.1493055555555555E-2</v>
      </c>
      <c r="C16" s="21" t="s">
        <v>33</v>
      </c>
      <c r="D16" s="19">
        <v>3</v>
      </c>
      <c r="E16" s="24">
        <v>0</v>
      </c>
      <c r="F16" s="19">
        <v>5</v>
      </c>
      <c r="G16" s="22">
        <f t="shared" si="0"/>
        <v>8</v>
      </c>
      <c r="H16" s="14"/>
      <c r="I16" s="23">
        <v>3.3159722222222222E-2</v>
      </c>
      <c r="J16" s="21" t="s">
        <v>71</v>
      </c>
      <c r="K16" s="19">
        <v>2</v>
      </c>
      <c r="L16" s="24">
        <v>0</v>
      </c>
      <c r="M16" s="19">
        <v>5</v>
      </c>
      <c r="N16" s="22">
        <f t="shared" si="1"/>
        <v>7</v>
      </c>
      <c r="O16" s="14"/>
      <c r="P16" s="23"/>
      <c r="Q16" s="21"/>
      <c r="R16" s="19"/>
      <c r="S16" s="24">
        <v>0</v>
      </c>
      <c r="T16" s="19"/>
      <c r="U16" s="22">
        <f t="shared" si="2"/>
        <v>0</v>
      </c>
      <c r="V16" s="14"/>
      <c r="W16" s="23">
        <v>7.9027777777777766E-2</v>
      </c>
      <c r="X16" s="21" t="s">
        <v>37</v>
      </c>
      <c r="Y16" s="19">
        <v>2</v>
      </c>
      <c r="Z16" s="19">
        <v>15</v>
      </c>
      <c r="AA16" s="25">
        <v>5</v>
      </c>
      <c r="AB16" s="22">
        <f t="shared" si="3"/>
        <v>22</v>
      </c>
      <c r="AC16" s="14"/>
      <c r="AD16" s="23">
        <v>1.695601851851852E-2</v>
      </c>
      <c r="AE16" s="21" t="s">
        <v>118</v>
      </c>
      <c r="AF16" s="25">
        <v>2</v>
      </c>
      <c r="AG16" s="24">
        <v>0</v>
      </c>
      <c r="AH16" s="25">
        <v>5</v>
      </c>
      <c r="AI16" s="22">
        <f t="shared" si="4"/>
        <v>7</v>
      </c>
      <c r="AJ16" s="14"/>
      <c r="AK16" s="23"/>
      <c r="AL16" s="21"/>
      <c r="AM16" s="19"/>
      <c r="AN16" s="24">
        <v>0</v>
      </c>
      <c r="AO16" s="19"/>
      <c r="AP16" s="22">
        <f t="shared" si="5"/>
        <v>0</v>
      </c>
      <c r="AQ16" s="14"/>
      <c r="AR16" s="23"/>
      <c r="AS16" s="21"/>
      <c r="AT16" s="19"/>
      <c r="AU16" s="19"/>
      <c r="AV16" s="19"/>
      <c r="AW16" s="22">
        <f t="shared" si="6"/>
        <v>0</v>
      </c>
      <c r="AX16" s="14"/>
      <c r="AY16" s="23"/>
      <c r="AZ16" s="21"/>
      <c r="BA16" s="19"/>
      <c r="BB16" s="19"/>
      <c r="BC16" s="19"/>
      <c r="BD16" s="22">
        <f t="shared" si="7"/>
        <v>0</v>
      </c>
      <c r="BE16" s="14"/>
      <c r="BF16" s="23"/>
      <c r="BG16" s="21"/>
      <c r="BH16" s="19"/>
      <c r="BI16" s="19"/>
      <c r="BJ16" s="19"/>
      <c r="BK16" s="22">
        <f t="shared" si="8"/>
        <v>0</v>
      </c>
      <c r="BL16" s="14"/>
      <c r="BM16" s="23"/>
      <c r="BN16" s="21"/>
      <c r="BO16" s="19"/>
      <c r="BP16" s="24">
        <v>0</v>
      </c>
      <c r="BQ16" s="19"/>
      <c r="BR16" s="22">
        <f t="shared" si="9"/>
        <v>0</v>
      </c>
      <c r="BS16" s="14"/>
      <c r="BT16" s="23"/>
      <c r="BU16" s="21"/>
      <c r="BV16" s="19">
        <f t="shared" si="10"/>
        <v>9</v>
      </c>
      <c r="BW16" s="19">
        <f t="shared" si="11"/>
        <v>15</v>
      </c>
      <c r="BX16" s="19">
        <f t="shared" si="12"/>
        <v>20</v>
      </c>
      <c r="BY16" s="22">
        <f t="shared" si="13"/>
        <v>44</v>
      </c>
      <c r="BZ16" s="14" t="str">
        <f t="shared" si="14"/>
        <v>David Peacock</v>
      </c>
      <c r="CA16" s="14"/>
      <c r="CB16" s="14">
        <v>7</v>
      </c>
    </row>
    <row r="17" spans="1:80">
      <c r="A17" s="14" t="s">
        <v>32</v>
      </c>
      <c r="B17" s="23">
        <v>8.4027777777777771E-2</v>
      </c>
      <c r="C17" s="21" t="s">
        <v>39</v>
      </c>
      <c r="D17" s="19">
        <v>2</v>
      </c>
      <c r="E17" s="24">
        <v>0</v>
      </c>
      <c r="F17" s="19">
        <v>5</v>
      </c>
      <c r="G17" s="22">
        <f t="shared" si="0"/>
        <v>7</v>
      </c>
      <c r="H17" s="14"/>
      <c r="I17" s="23">
        <v>3.6331018518518519E-2</v>
      </c>
      <c r="J17" s="21" t="s">
        <v>72</v>
      </c>
      <c r="K17" s="19">
        <v>1</v>
      </c>
      <c r="L17" s="24">
        <v>0</v>
      </c>
      <c r="M17" s="25">
        <v>5</v>
      </c>
      <c r="N17" s="22">
        <f t="shared" si="1"/>
        <v>6</v>
      </c>
      <c r="O17" s="14"/>
      <c r="P17" s="23">
        <v>3.2002314814814817E-2</v>
      </c>
      <c r="Q17" s="21" t="s">
        <v>96</v>
      </c>
      <c r="R17" s="25">
        <v>1</v>
      </c>
      <c r="S17" s="24">
        <v>0</v>
      </c>
      <c r="T17" s="25">
        <v>5</v>
      </c>
      <c r="U17" s="22">
        <f t="shared" si="2"/>
        <v>6</v>
      </c>
      <c r="V17" s="14"/>
      <c r="W17" s="23">
        <v>8.9016203703703708E-2</v>
      </c>
      <c r="X17" s="21" t="s">
        <v>41</v>
      </c>
      <c r="Y17" s="19">
        <v>1</v>
      </c>
      <c r="Z17" s="19">
        <v>0</v>
      </c>
      <c r="AA17" s="25">
        <v>5</v>
      </c>
      <c r="AB17" s="22">
        <f t="shared" si="3"/>
        <v>6</v>
      </c>
      <c r="AC17" s="14"/>
      <c r="AD17" s="23">
        <v>1.726851851851852E-2</v>
      </c>
      <c r="AE17" s="21" t="s">
        <v>119</v>
      </c>
      <c r="AF17" s="25">
        <v>1</v>
      </c>
      <c r="AG17" s="24">
        <v>0</v>
      </c>
      <c r="AH17" s="25">
        <v>5</v>
      </c>
      <c r="AI17" s="22">
        <f t="shared" si="4"/>
        <v>6</v>
      </c>
      <c r="AJ17" s="14"/>
      <c r="AK17" s="23">
        <v>3.5694444444444445E-2</v>
      </c>
      <c r="AL17" s="21" t="s">
        <v>41</v>
      </c>
      <c r="AM17" s="19">
        <v>1</v>
      </c>
      <c r="AN17" s="24">
        <v>0</v>
      </c>
      <c r="AO17" s="19">
        <v>5</v>
      </c>
      <c r="AP17" s="22">
        <f t="shared" si="5"/>
        <v>6</v>
      </c>
      <c r="AQ17" s="14"/>
      <c r="AR17" s="23">
        <v>1.6446759259259262E-2</v>
      </c>
      <c r="AS17" s="21" t="s">
        <v>66</v>
      </c>
      <c r="AT17" s="19">
        <v>1</v>
      </c>
      <c r="AU17" s="19">
        <v>15</v>
      </c>
      <c r="AV17" s="19">
        <v>5</v>
      </c>
      <c r="AW17" s="22">
        <f t="shared" si="6"/>
        <v>21</v>
      </c>
      <c r="AX17" s="14"/>
      <c r="AY17" s="23"/>
      <c r="AZ17" s="21"/>
      <c r="BA17" s="19"/>
      <c r="BB17" s="19"/>
      <c r="BC17" s="19"/>
      <c r="BD17" s="22">
        <f t="shared" si="7"/>
        <v>0</v>
      </c>
      <c r="BE17" s="14"/>
      <c r="BF17" s="23">
        <v>1.5694444444444445E-2</v>
      </c>
      <c r="BG17" s="21" t="s">
        <v>128</v>
      </c>
      <c r="BH17" s="19">
        <v>1</v>
      </c>
      <c r="BI17" s="19">
        <v>15</v>
      </c>
      <c r="BJ17" s="19">
        <v>5</v>
      </c>
      <c r="BK17" s="22">
        <f t="shared" si="8"/>
        <v>21</v>
      </c>
      <c r="BL17" s="14"/>
      <c r="BM17" s="23">
        <v>8.89699074074074E-2</v>
      </c>
      <c r="BN17" s="21" t="s">
        <v>35</v>
      </c>
      <c r="BO17" s="19">
        <v>6</v>
      </c>
      <c r="BP17" s="24">
        <v>0</v>
      </c>
      <c r="BQ17" s="19">
        <v>10</v>
      </c>
      <c r="BR17" s="22">
        <f t="shared" si="9"/>
        <v>16</v>
      </c>
      <c r="BS17" s="14"/>
      <c r="BT17" s="23"/>
      <c r="BU17" s="21"/>
      <c r="BV17" s="19">
        <f t="shared" si="10"/>
        <v>15</v>
      </c>
      <c r="BW17" s="19">
        <f t="shared" si="11"/>
        <v>30</v>
      </c>
      <c r="BX17" s="19">
        <f t="shared" si="12"/>
        <v>50</v>
      </c>
      <c r="BY17" s="22">
        <f t="shared" si="13"/>
        <v>95</v>
      </c>
      <c r="BZ17" s="14" t="str">
        <f t="shared" si="14"/>
        <v>Kevin Whitemore</v>
      </c>
      <c r="CA17" s="14"/>
      <c r="CB17" s="14">
        <v>2</v>
      </c>
    </row>
    <row r="18" spans="1:80">
      <c r="A18" s="14" t="s">
        <v>38</v>
      </c>
      <c r="B18" s="23">
        <v>8.7523148148148155E-2</v>
      </c>
      <c r="C18" s="21" t="s">
        <v>40</v>
      </c>
      <c r="D18" s="19">
        <v>1</v>
      </c>
      <c r="E18" s="24">
        <v>0</v>
      </c>
      <c r="F18" s="19">
        <v>5</v>
      </c>
      <c r="G18" s="22">
        <f t="shared" si="0"/>
        <v>6</v>
      </c>
      <c r="H18" s="14"/>
      <c r="I18" s="23"/>
      <c r="J18" s="21"/>
      <c r="K18" s="19"/>
      <c r="L18" s="24">
        <v>0</v>
      </c>
      <c r="M18" s="19"/>
      <c r="N18" s="22">
        <f t="shared" si="1"/>
        <v>0</v>
      </c>
      <c r="O18" s="14"/>
      <c r="P18" s="23"/>
      <c r="Q18" s="21"/>
      <c r="R18" s="19"/>
      <c r="S18" s="24">
        <v>0</v>
      </c>
      <c r="T18" s="19"/>
      <c r="U18" s="22">
        <f t="shared" si="2"/>
        <v>0</v>
      </c>
      <c r="V18" s="14"/>
      <c r="W18" s="23"/>
      <c r="X18" s="21"/>
      <c r="Y18" s="19"/>
      <c r="Z18" s="19"/>
      <c r="AA18" s="19"/>
      <c r="AB18" s="22">
        <f t="shared" si="3"/>
        <v>0</v>
      </c>
      <c r="AC18" s="14"/>
      <c r="AD18" s="23"/>
      <c r="AE18" s="21"/>
      <c r="AF18" s="19"/>
      <c r="AG18" s="24">
        <v>0</v>
      </c>
      <c r="AH18" s="19"/>
      <c r="AI18" s="22">
        <f t="shared" si="4"/>
        <v>0</v>
      </c>
      <c r="AJ18" s="14"/>
      <c r="AK18" s="23"/>
      <c r="AL18" s="21"/>
      <c r="AM18" s="19"/>
      <c r="AN18" s="24">
        <v>0</v>
      </c>
      <c r="AO18" s="19"/>
      <c r="AP18" s="22">
        <f t="shared" si="5"/>
        <v>0</v>
      </c>
      <c r="AQ18" s="14"/>
      <c r="AR18" s="23"/>
      <c r="AS18" s="21"/>
      <c r="AT18" s="19"/>
      <c r="AU18" s="19"/>
      <c r="AV18" s="19"/>
      <c r="AW18" s="22">
        <f t="shared" si="6"/>
        <v>0</v>
      </c>
      <c r="AX18" s="14"/>
      <c r="AY18" s="23"/>
      <c r="AZ18" s="21"/>
      <c r="BA18" s="19"/>
      <c r="BB18" s="19"/>
      <c r="BC18" s="19"/>
      <c r="BD18" s="22">
        <f t="shared" si="7"/>
        <v>0</v>
      </c>
      <c r="BE18" s="14"/>
      <c r="BF18" s="23"/>
      <c r="BG18" s="21"/>
      <c r="BH18" s="19"/>
      <c r="BI18" s="19"/>
      <c r="BJ18" s="19"/>
      <c r="BK18" s="22">
        <f t="shared" si="8"/>
        <v>0</v>
      </c>
      <c r="BL18" s="14"/>
      <c r="BM18" s="23"/>
      <c r="BN18" s="21"/>
      <c r="BO18" s="19"/>
      <c r="BP18" s="24">
        <v>0</v>
      </c>
      <c r="BQ18" s="19"/>
      <c r="BR18" s="22">
        <f t="shared" si="9"/>
        <v>0</v>
      </c>
      <c r="BS18" s="14"/>
      <c r="BT18" s="23"/>
      <c r="BU18" s="21"/>
      <c r="BV18" s="19">
        <f t="shared" si="10"/>
        <v>1</v>
      </c>
      <c r="BW18" s="19">
        <f t="shared" si="11"/>
        <v>0</v>
      </c>
      <c r="BX18" s="19">
        <f t="shared" si="12"/>
        <v>5</v>
      </c>
      <c r="BY18" s="22">
        <f t="shared" si="13"/>
        <v>6</v>
      </c>
      <c r="BZ18" s="14" t="str">
        <f t="shared" si="14"/>
        <v>Vijay Patil</v>
      </c>
      <c r="CA18" s="14"/>
      <c r="CB18" s="14">
        <v>16</v>
      </c>
    </row>
    <row r="19" spans="1:80">
      <c r="A19" s="14" t="s">
        <v>61</v>
      </c>
      <c r="B19" s="16"/>
      <c r="C19" s="21"/>
      <c r="D19" s="19"/>
      <c r="E19" s="19"/>
      <c r="F19" s="19"/>
      <c r="G19" s="22"/>
      <c r="H19" s="14"/>
      <c r="I19" s="23">
        <v>2.7546296296296294E-2</v>
      </c>
      <c r="J19" s="21" t="s">
        <v>73</v>
      </c>
      <c r="K19" s="25">
        <v>5</v>
      </c>
      <c r="L19" s="24">
        <v>0</v>
      </c>
      <c r="M19" s="25">
        <v>5</v>
      </c>
      <c r="N19" s="22">
        <f>K19+L19+M19</f>
        <v>10</v>
      </c>
      <c r="O19" s="14"/>
      <c r="P19" s="23">
        <v>2.5231481481481483E-2</v>
      </c>
      <c r="Q19" s="21" t="s">
        <v>89</v>
      </c>
      <c r="R19" s="19">
        <v>8</v>
      </c>
      <c r="S19" s="24">
        <v>0</v>
      </c>
      <c r="T19" s="25">
        <v>5</v>
      </c>
      <c r="U19" s="22">
        <f t="shared" ref="U19:U30" si="15">R19+S19+T19</f>
        <v>13</v>
      </c>
      <c r="V19" s="14"/>
      <c r="W19" s="23"/>
      <c r="X19" s="21"/>
      <c r="Y19" s="19"/>
      <c r="Z19" s="19"/>
      <c r="AA19" s="19"/>
      <c r="AB19" s="22">
        <f t="shared" ref="AB19:AB30" si="16">Y19+Z19+AA19</f>
        <v>0</v>
      </c>
      <c r="AC19" s="14"/>
      <c r="AD19" s="23">
        <v>1.3773148148148147E-2</v>
      </c>
      <c r="AE19" s="21" t="s">
        <v>114</v>
      </c>
      <c r="AF19" s="19">
        <v>6</v>
      </c>
      <c r="AG19" s="24">
        <v>0</v>
      </c>
      <c r="AH19" s="25">
        <v>5</v>
      </c>
      <c r="AI19" s="22">
        <f t="shared" ref="AI19:AI30" si="17">AF19+AG19+AH19</f>
        <v>11</v>
      </c>
      <c r="AJ19" s="14"/>
      <c r="AK19" s="23"/>
      <c r="AL19" s="21"/>
      <c r="AM19" s="19"/>
      <c r="AN19" s="24">
        <v>0</v>
      </c>
      <c r="AO19" s="19"/>
      <c r="AP19" s="22">
        <f t="shared" ref="AP19:AP30" si="18">AM19+AN19+AO19</f>
        <v>0</v>
      </c>
      <c r="AQ19" s="14"/>
      <c r="AR19" s="23"/>
      <c r="AS19" s="21"/>
      <c r="AT19" s="19"/>
      <c r="AU19" s="19"/>
      <c r="AV19" s="19"/>
      <c r="AW19" s="22">
        <f t="shared" ref="AW19:AW30" si="19">AT19+AU19+AV19</f>
        <v>0</v>
      </c>
      <c r="AX19" s="14"/>
      <c r="AY19" s="23"/>
      <c r="AZ19" s="21"/>
      <c r="BA19" s="19"/>
      <c r="BB19" s="19"/>
      <c r="BC19" s="19"/>
      <c r="BD19" s="22">
        <f t="shared" ref="BD19:BD30" si="20">BA19+BB19+BC19</f>
        <v>0</v>
      </c>
      <c r="BE19" s="14"/>
      <c r="BF19" s="23"/>
      <c r="BG19" s="21"/>
      <c r="BH19" s="19"/>
      <c r="BI19" s="19"/>
      <c r="BJ19" s="19"/>
      <c r="BK19" s="22">
        <f t="shared" ref="BK19:BK30" si="21">BH19+BI19+BJ19</f>
        <v>0</v>
      </c>
      <c r="BL19" s="14"/>
      <c r="BM19" s="23"/>
      <c r="BN19" s="21"/>
      <c r="BO19" s="19"/>
      <c r="BP19" s="24">
        <v>0</v>
      </c>
      <c r="BQ19" s="19"/>
      <c r="BR19" s="22">
        <f t="shared" ref="BR19:BR30" si="22">BO19+BP19+BQ19</f>
        <v>0</v>
      </c>
      <c r="BS19" s="14"/>
      <c r="BT19" s="23"/>
      <c r="BU19" s="21"/>
      <c r="BV19" s="19">
        <f t="shared" ref="BV19:BV30" si="23">D19+K19+R19+Y19+AF19+AM19+AT19+BA19+BH19+BO19</f>
        <v>19</v>
      </c>
      <c r="BW19" s="19">
        <f t="shared" ref="BW19:BW30" si="24">E19+L19+S19+Z19+AG19+AN19+AU19+BB19+BI19+BP19</f>
        <v>0</v>
      </c>
      <c r="BX19" s="19">
        <f t="shared" ref="BX19:BX30" si="25">F19+M19+T19+AA19+AH19+AO19+AV19+BC19+BJ19+BQ19</f>
        <v>15</v>
      </c>
      <c r="BY19" s="22">
        <f t="shared" ref="BY19:BY30" si="26">BV19+BW19+BX19</f>
        <v>34</v>
      </c>
      <c r="BZ19" s="14" t="str">
        <f t="shared" si="14"/>
        <v>Stuart Stoddart</v>
      </c>
      <c r="CA19" s="14"/>
      <c r="CB19" s="14">
        <v>8</v>
      </c>
    </row>
    <row r="20" spans="1:80">
      <c r="A20" s="14" t="s">
        <v>74</v>
      </c>
      <c r="B20" s="16"/>
      <c r="C20" s="21"/>
      <c r="D20" s="19"/>
      <c r="E20" s="19"/>
      <c r="F20" s="19"/>
      <c r="G20" s="22"/>
      <c r="H20" s="14"/>
      <c r="I20" s="16"/>
      <c r="J20" s="21"/>
      <c r="K20" s="19"/>
      <c r="L20" s="19"/>
      <c r="M20" s="19"/>
      <c r="N20" s="22"/>
      <c r="O20" s="14"/>
      <c r="P20" s="23">
        <v>2.1412037037037035E-2</v>
      </c>
      <c r="Q20" s="21" t="s">
        <v>86</v>
      </c>
      <c r="R20" s="19">
        <v>11</v>
      </c>
      <c r="S20" s="24">
        <v>0</v>
      </c>
      <c r="T20" s="25">
        <v>5</v>
      </c>
      <c r="U20" s="22">
        <f t="shared" si="15"/>
        <v>16</v>
      </c>
      <c r="V20" s="14"/>
      <c r="W20" s="23"/>
      <c r="X20" s="21"/>
      <c r="Y20" s="19"/>
      <c r="Z20" s="19"/>
      <c r="AA20" s="19"/>
      <c r="AB20" s="22">
        <f t="shared" si="16"/>
        <v>0</v>
      </c>
      <c r="AC20" s="14"/>
      <c r="AD20" s="23"/>
      <c r="AE20" s="21"/>
      <c r="AF20" s="19"/>
      <c r="AG20" s="24">
        <v>0</v>
      </c>
      <c r="AH20" s="19"/>
      <c r="AI20" s="22">
        <f t="shared" si="17"/>
        <v>0</v>
      </c>
      <c r="AJ20" s="14"/>
      <c r="AK20" s="23"/>
      <c r="AL20" s="21"/>
      <c r="AM20" s="19"/>
      <c r="AN20" s="24">
        <v>0</v>
      </c>
      <c r="AO20" s="19"/>
      <c r="AP20" s="22">
        <f t="shared" si="18"/>
        <v>0</v>
      </c>
      <c r="AQ20" s="14"/>
      <c r="AR20" s="23"/>
      <c r="AS20" s="21"/>
      <c r="AT20" s="19"/>
      <c r="AU20" s="19"/>
      <c r="AV20" s="19"/>
      <c r="AW20" s="22">
        <f t="shared" si="19"/>
        <v>0</v>
      </c>
      <c r="AX20" s="14"/>
      <c r="AY20" s="23"/>
      <c r="AZ20" s="21"/>
      <c r="BA20" s="19"/>
      <c r="BB20" s="19"/>
      <c r="BC20" s="19"/>
      <c r="BD20" s="22">
        <f t="shared" si="20"/>
        <v>0</v>
      </c>
      <c r="BE20" s="14"/>
      <c r="BF20" s="23"/>
      <c r="BG20" s="21"/>
      <c r="BH20" s="19"/>
      <c r="BI20" s="19"/>
      <c r="BJ20" s="19"/>
      <c r="BK20" s="22">
        <f t="shared" si="21"/>
        <v>0</v>
      </c>
      <c r="BL20" s="14"/>
      <c r="BM20" s="23"/>
      <c r="BN20" s="21"/>
      <c r="BO20" s="19"/>
      <c r="BP20" s="24">
        <v>0</v>
      </c>
      <c r="BQ20" s="19"/>
      <c r="BR20" s="22">
        <f t="shared" si="22"/>
        <v>0</v>
      </c>
      <c r="BS20" s="14"/>
      <c r="BT20" s="23"/>
      <c r="BU20" s="21"/>
      <c r="BV20" s="19">
        <f t="shared" si="23"/>
        <v>11</v>
      </c>
      <c r="BW20" s="19">
        <f t="shared" si="24"/>
        <v>0</v>
      </c>
      <c r="BX20" s="19">
        <f t="shared" si="25"/>
        <v>5</v>
      </c>
      <c r="BY20" s="22">
        <f t="shared" si="26"/>
        <v>16</v>
      </c>
      <c r="BZ20" s="14" t="str">
        <f t="shared" si="14"/>
        <v>Anthony Labram</v>
      </c>
      <c r="CA20" s="14"/>
      <c r="CB20" s="14">
        <v>10</v>
      </c>
    </row>
    <row r="21" spans="1:80">
      <c r="A21" s="14" t="s">
        <v>75</v>
      </c>
      <c r="B21" s="16"/>
      <c r="C21" s="21"/>
      <c r="D21" s="19"/>
      <c r="E21" s="19"/>
      <c r="F21" s="19"/>
      <c r="G21" s="22"/>
      <c r="H21" s="14"/>
      <c r="I21" s="16"/>
      <c r="J21" s="21"/>
      <c r="K21" s="19"/>
      <c r="L21" s="19"/>
      <c r="M21" s="19"/>
      <c r="N21" s="22"/>
      <c r="O21" s="14"/>
      <c r="P21" s="23">
        <v>2.4409722222222222E-2</v>
      </c>
      <c r="Q21" s="21" t="s">
        <v>88</v>
      </c>
      <c r="R21" s="19">
        <v>9</v>
      </c>
      <c r="S21" s="24">
        <v>0</v>
      </c>
      <c r="T21" s="25">
        <v>5</v>
      </c>
      <c r="U21" s="22">
        <f t="shared" si="15"/>
        <v>14</v>
      </c>
      <c r="V21" s="14"/>
      <c r="W21" s="23"/>
      <c r="X21" s="21"/>
      <c r="Y21" s="19"/>
      <c r="Z21" s="19"/>
      <c r="AA21" s="19"/>
      <c r="AB21" s="22">
        <f t="shared" si="16"/>
        <v>0</v>
      </c>
      <c r="AC21" s="14"/>
      <c r="AD21" s="23"/>
      <c r="AE21" s="21"/>
      <c r="AF21" s="19"/>
      <c r="AG21" s="24">
        <v>0</v>
      </c>
      <c r="AH21" s="19"/>
      <c r="AI21" s="22">
        <f t="shared" si="17"/>
        <v>0</v>
      </c>
      <c r="AJ21" s="14"/>
      <c r="AK21" s="23"/>
      <c r="AL21" s="21"/>
      <c r="AM21" s="19"/>
      <c r="AN21" s="24">
        <v>0</v>
      </c>
      <c r="AO21" s="19"/>
      <c r="AP21" s="22">
        <f t="shared" si="18"/>
        <v>0</v>
      </c>
      <c r="AQ21" s="14"/>
      <c r="AR21" s="23"/>
      <c r="AS21" s="21"/>
      <c r="AT21" s="19"/>
      <c r="AU21" s="19"/>
      <c r="AV21" s="19"/>
      <c r="AW21" s="22">
        <f t="shared" si="19"/>
        <v>0</v>
      </c>
      <c r="AX21" s="14"/>
      <c r="AY21" s="23"/>
      <c r="AZ21" s="21"/>
      <c r="BA21" s="19"/>
      <c r="BB21" s="19"/>
      <c r="BC21" s="19"/>
      <c r="BD21" s="22">
        <f t="shared" si="20"/>
        <v>0</v>
      </c>
      <c r="BE21" s="14"/>
      <c r="BF21" s="23"/>
      <c r="BG21" s="21"/>
      <c r="BH21" s="19"/>
      <c r="BI21" s="19"/>
      <c r="BJ21" s="19"/>
      <c r="BK21" s="22">
        <f t="shared" si="21"/>
        <v>0</v>
      </c>
      <c r="BL21" s="14"/>
      <c r="BM21" s="23"/>
      <c r="BN21" s="21"/>
      <c r="BO21" s="19"/>
      <c r="BP21" s="24">
        <v>0</v>
      </c>
      <c r="BQ21" s="19"/>
      <c r="BR21" s="22">
        <f t="shared" si="22"/>
        <v>0</v>
      </c>
      <c r="BS21" s="14"/>
      <c r="BT21" s="23"/>
      <c r="BU21" s="21"/>
      <c r="BV21" s="19">
        <f t="shared" si="23"/>
        <v>9</v>
      </c>
      <c r="BW21" s="19">
        <f t="shared" si="24"/>
        <v>0</v>
      </c>
      <c r="BX21" s="19">
        <f t="shared" si="25"/>
        <v>5</v>
      </c>
      <c r="BY21" s="22">
        <f t="shared" si="26"/>
        <v>14</v>
      </c>
      <c r="BZ21" s="14" t="str">
        <f t="shared" si="14"/>
        <v>Robin Gillespie</v>
      </c>
      <c r="CA21" s="14"/>
      <c r="CB21" s="64" t="s">
        <v>131</v>
      </c>
    </row>
    <row r="22" spans="1:80">
      <c r="A22" s="14" t="s">
        <v>76</v>
      </c>
      <c r="B22" s="16"/>
      <c r="C22" s="21"/>
      <c r="D22" s="19"/>
      <c r="E22" s="19"/>
      <c r="F22" s="19"/>
      <c r="G22" s="22"/>
      <c r="H22" s="14"/>
      <c r="I22" s="16"/>
      <c r="J22" s="21"/>
      <c r="K22" s="19"/>
      <c r="L22" s="19"/>
      <c r="M22" s="19"/>
      <c r="N22" s="22"/>
      <c r="O22" s="14"/>
      <c r="P22" s="23">
        <v>2.6979166666666669E-2</v>
      </c>
      <c r="Q22" s="21" t="s">
        <v>90</v>
      </c>
      <c r="R22" s="25">
        <v>7</v>
      </c>
      <c r="S22" s="24">
        <v>0</v>
      </c>
      <c r="T22" s="25">
        <v>5</v>
      </c>
      <c r="U22" s="22">
        <f t="shared" si="15"/>
        <v>12</v>
      </c>
      <c r="V22" s="14"/>
      <c r="W22" s="23"/>
      <c r="X22" s="21"/>
      <c r="Y22" s="19"/>
      <c r="Z22" s="19"/>
      <c r="AA22" s="19"/>
      <c r="AB22" s="22">
        <f t="shared" si="16"/>
        <v>0</v>
      </c>
      <c r="AC22" s="14"/>
      <c r="AD22" s="23"/>
      <c r="AE22" s="21"/>
      <c r="AF22" s="19"/>
      <c r="AG22" s="24">
        <v>0</v>
      </c>
      <c r="AH22" s="19"/>
      <c r="AI22" s="22">
        <f t="shared" si="17"/>
        <v>0</v>
      </c>
      <c r="AJ22" s="14"/>
      <c r="AK22" s="23"/>
      <c r="AL22" s="21"/>
      <c r="AM22" s="19"/>
      <c r="AN22" s="24">
        <v>0</v>
      </c>
      <c r="AO22" s="19"/>
      <c r="AP22" s="22">
        <f t="shared" si="18"/>
        <v>0</v>
      </c>
      <c r="AQ22" s="14"/>
      <c r="AR22" s="23"/>
      <c r="AS22" s="21"/>
      <c r="AT22" s="19"/>
      <c r="AU22" s="19"/>
      <c r="AV22" s="19"/>
      <c r="AW22" s="22">
        <f t="shared" si="19"/>
        <v>0</v>
      </c>
      <c r="AX22" s="14"/>
      <c r="AY22" s="23"/>
      <c r="AZ22" s="21"/>
      <c r="BA22" s="19"/>
      <c r="BB22" s="19"/>
      <c r="BC22" s="19"/>
      <c r="BD22" s="22">
        <f t="shared" si="20"/>
        <v>0</v>
      </c>
      <c r="BE22" s="14"/>
      <c r="BF22" s="23"/>
      <c r="BG22" s="21"/>
      <c r="BH22" s="19"/>
      <c r="BI22" s="19"/>
      <c r="BJ22" s="19"/>
      <c r="BK22" s="22">
        <f t="shared" si="21"/>
        <v>0</v>
      </c>
      <c r="BL22" s="14"/>
      <c r="BM22" s="23"/>
      <c r="BN22" s="21"/>
      <c r="BO22" s="19"/>
      <c r="BP22" s="24">
        <v>0</v>
      </c>
      <c r="BQ22" s="19"/>
      <c r="BR22" s="22">
        <f t="shared" si="22"/>
        <v>0</v>
      </c>
      <c r="BS22" s="14"/>
      <c r="BT22" s="23"/>
      <c r="BU22" s="21"/>
      <c r="BV22" s="19">
        <f t="shared" si="23"/>
        <v>7</v>
      </c>
      <c r="BW22" s="19">
        <f t="shared" si="24"/>
        <v>0</v>
      </c>
      <c r="BX22" s="19">
        <f t="shared" si="25"/>
        <v>5</v>
      </c>
      <c r="BY22" s="22">
        <f t="shared" si="26"/>
        <v>12</v>
      </c>
      <c r="BZ22" s="14" t="str">
        <f t="shared" si="14"/>
        <v>Shaun Hardisty</v>
      </c>
      <c r="CA22" s="14"/>
      <c r="CB22" s="64">
        <v>14</v>
      </c>
    </row>
    <row r="23" spans="1:80">
      <c r="A23" s="14" t="s">
        <v>77</v>
      </c>
      <c r="B23" s="16"/>
      <c r="C23" s="21"/>
      <c r="D23" s="19"/>
      <c r="E23" s="19"/>
      <c r="F23" s="19"/>
      <c r="G23" s="22"/>
      <c r="H23" s="14"/>
      <c r="I23" s="16"/>
      <c r="J23" s="21"/>
      <c r="K23" s="19"/>
      <c r="L23" s="19"/>
      <c r="M23" s="19"/>
      <c r="N23" s="22"/>
      <c r="O23" s="14"/>
      <c r="P23" s="23">
        <v>2.809027777777778E-2</v>
      </c>
      <c r="Q23" s="21" t="s">
        <v>92</v>
      </c>
      <c r="R23" s="25">
        <v>5</v>
      </c>
      <c r="S23" s="24">
        <v>0</v>
      </c>
      <c r="T23" s="25">
        <v>5</v>
      </c>
      <c r="U23" s="22">
        <f t="shared" si="15"/>
        <v>10</v>
      </c>
      <c r="V23" s="14"/>
      <c r="W23" s="23"/>
      <c r="X23" s="21"/>
      <c r="Y23" s="19"/>
      <c r="Z23" s="19"/>
      <c r="AA23" s="19"/>
      <c r="AB23" s="22">
        <f t="shared" si="16"/>
        <v>0</v>
      </c>
      <c r="AC23" s="14"/>
      <c r="AD23" s="23"/>
      <c r="AE23" s="21"/>
      <c r="AF23" s="19"/>
      <c r="AG23" s="24">
        <v>0</v>
      </c>
      <c r="AH23" s="19"/>
      <c r="AI23" s="22">
        <f t="shared" si="17"/>
        <v>0</v>
      </c>
      <c r="AJ23" s="14"/>
      <c r="AK23" s="23"/>
      <c r="AL23" s="21"/>
      <c r="AM23" s="19"/>
      <c r="AN23" s="24">
        <v>0</v>
      </c>
      <c r="AO23" s="19"/>
      <c r="AP23" s="22">
        <f t="shared" si="18"/>
        <v>0</v>
      </c>
      <c r="AQ23" s="14"/>
      <c r="AR23" s="23"/>
      <c r="AS23" s="21"/>
      <c r="AT23" s="19"/>
      <c r="AU23" s="19"/>
      <c r="AV23" s="19"/>
      <c r="AW23" s="22">
        <f t="shared" si="19"/>
        <v>0</v>
      </c>
      <c r="AX23" s="14"/>
      <c r="AY23" s="23"/>
      <c r="AZ23" s="21"/>
      <c r="BA23" s="19"/>
      <c r="BB23" s="19"/>
      <c r="BC23" s="19"/>
      <c r="BD23" s="22">
        <f t="shared" si="20"/>
        <v>0</v>
      </c>
      <c r="BE23" s="14"/>
      <c r="BF23" s="23"/>
      <c r="BG23" s="21"/>
      <c r="BH23" s="19"/>
      <c r="BI23" s="19"/>
      <c r="BJ23" s="19"/>
      <c r="BK23" s="22">
        <f t="shared" si="21"/>
        <v>0</v>
      </c>
      <c r="BL23" s="14"/>
      <c r="BM23" s="23"/>
      <c r="BN23" s="21"/>
      <c r="BO23" s="19"/>
      <c r="BP23" s="24">
        <v>0</v>
      </c>
      <c r="BQ23" s="19"/>
      <c r="BR23" s="22">
        <f t="shared" si="22"/>
        <v>0</v>
      </c>
      <c r="BS23" s="14"/>
      <c r="BT23" s="23"/>
      <c r="BU23" s="21"/>
      <c r="BV23" s="19">
        <f t="shared" si="23"/>
        <v>5</v>
      </c>
      <c r="BW23" s="19">
        <f t="shared" si="24"/>
        <v>0</v>
      </c>
      <c r="BX23" s="19">
        <f t="shared" si="25"/>
        <v>5</v>
      </c>
      <c r="BY23" s="22">
        <f t="shared" si="26"/>
        <v>10</v>
      </c>
      <c r="BZ23" s="14" t="str">
        <f t="shared" si="14"/>
        <v>Ian Horne</v>
      </c>
      <c r="CA23" s="14"/>
      <c r="CB23" s="64">
        <v>15</v>
      </c>
    </row>
    <row r="24" spans="1:80">
      <c r="A24" s="14" t="s">
        <v>78</v>
      </c>
      <c r="B24" s="16"/>
      <c r="C24" s="21"/>
      <c r="D24" s="19"/>
      <c r="E24" s="19"/>
      <c r="F24" s="19"/>
      <c r="G24" s="22"/>
      <c r="H24" s="14"/>
      <c r="I24" s="16"/>
      <c r="J24" s="21"/>
      <c r="K24" s="19"/>
      <c r="L24" s="19"/>
      <c r="M24" s="19"/>
      <c r="N24" s="22"/>
      <c r="O24" s="14"/>
      <c r="P24" s="23">
        <v>3.0312499999999996E-2</v>
      </c>
      <c r="Q24" s="21" t="s">
        <v>95</v>
      </c>
      <c r="R24" s="25">
        <v>2</v>
      </c>
      <c r="S24" s="24">
        <v>0</v>
      </c>
      <c r="T24" s="25">
        <v>5</v>
      </c>
      <c r="U24" s="22">
        <f t="shared" si="15"/>
        <v>7</v>
      </c>
      <c r="V24" s="14"/>
      <c r="W24" s="23"/>
      <c r="X24" s="21"/>
      <c r="Y24" s="19"/>
      <c r="Z24" s="19"/>
      <c r="AA24" s="19"/>
      <c r="AB24" s="22">
        <f t="shared" si="16"/>
        <v>0</v>
      </c>
      <c r="AC24" s="14"/>
      <c r="AD24" s="23"/>
      <c r="AE24" s="21"/>
      <c r="AF24" s="19"/>
      <c r="AG24" s="24">
        <v>0</v>
      </c>
      <c r="AH24" s="19"/>
      <c r="AI24" s="22">
        <f t="shared" si="17"/>
        <v>0</v>
      </c>
      <c r="AJ24" s="14"/>
      <c r="AK24" s="23"/>
      <c r="AL24" s="21"/>
      <c r="AM24" s="19"/>
      <c r="AN24" s="24">
        <v>0</v>
      </c>
      <c r="AO24" s="19"/>
      <c r="AP24" s="22">
        <f t="shared" si="18"/>
        <v>0</v>
      </c>
      <c r="AQ24" s="14"/>
      <c r="AR24" s="23"/>
      <c r="AS24" s="21"/>
      <c r="AT24" s="19"/>
      <c r="AU24" s="19"/>
      <c r="AV24" s="19"/>
      <c r="AW24" s="22">
        <f t="shared" si="19"/>
        <v>0</v>
      </c>
      <c r="AX24" s="14"/>
      <c r="AY24" s="23"/>
      <c r="AZ24" s="21"/>
      <c r="BA24" s="19"/>
      <c r="BB24" s="19"/>
      <c r="BC24" s="19"/>
      <c r="BD24" s="22">
        <f t="shared" si="20"/>
        <v>0</v>
      </c>
      <c r="BE24" s="14"/>
      <c r="BF24" s="23">
        <v>1.5613425925925926E-2</v>
      </c>
      <c r="BG24" s="21" t="s">
        <v>127</v>
      </c>
      <c r="BH24" s="19">
        <v>2</v>
      </c>
      <c r="BI24" s="19">
        <v>0</v>
      </c>
      <c r="BJ24" s="19">
        <v>5</v>
      </c>
      <c r="BK24" s="22">
        <f t="shared" si="21"/>
        <v>7</v>
      </c>
      <c r="BL24" s="14"/>
      <c r="BM24" s="23"/>
      <c r="BN24" s="21"/>
      <c r="BO24" s="19"/>
      <c r="BP24" s="24">
        <v>0</v>
      </c>
      <c r="BQ24" s="19"/>
      <c r="BR24" s="22">
        <f t="shared" si="22"/>
        <v>0</v>
      </c>
      <c r="BS24" s="14"/>
      <c r="BT24" s="23"/>
      <c r="BU24" s="21"/>
      <c r="BV24" s="19">
        <f t="shared" si="23"/>
        <v>4</v>
      </c>
      <c r="BW24" s="19">
        <f t="shared" si="24"/>
        <v>0</v>
      </c>
      <c r="BX24" s="19">
        <f t="shared" si="25"/>
        <v>10</v>
      </c>
      <c r="BY24" s="22">
        <f t="shared" si="26"/>
        <v>14</v>
      </c>
      <c r="BZ24" s="14" t="str">
        <f t="shared" si="14"/>
        <v>John Nicholson</v>
      </c>
      <c r="CA24" s="14"/>
      <c r="CB24" s="64" t="s">
        <v>131</v>
      </c>
    </row>
    <row r="25" spans="1:80">
      <c r="A25" s="14"/>
      <c r="B25" s="16"/>
      <c r="C25" s="21"/>
      <c r="D25" s="19"/>
      <c r="E25" s="19"/>
      <c r="F25" s="19"/>
      <c r="G25" s="22"/>
      <c r="H25" s="14"/>
      <c r="I25" s="16"/>
      <c r="J25" s="21"/>
      <c r="K25" s="19"/>
      <c r="L25" s="19"/>
      <c r="M25" s="19"/>
      <c r="N25" s="22"/>
      <c r="O25" s="14"/>
      <c r="P25" s="23"/>
      <c r="Q25" s="21"/>
      <c r="R25" s="19"/>
      <c r="S25" s="24">
        <v>0</v>
      </c>
      <c r="T25" s="19"/>
      <c r="U25" s="22">
        <f t="shared" si="15"/>
        <v>0</v>
      </c>
      <c r="V25" s="14"/>
      <c r="W25" s="23"/>
      <c r="X25" s="21"/>
      <c r="Y25" s="19"/>
      <c r="Z25" s="19"/>
      <c r="AA25" s="19"/>
      <c r="AB25" s="22">
        <f t="shared" si="16"/>
        <v>0</v>
      </c>
      <c r="AC25" s="14"/>
      <c r="AD25" s="23"/>
      <c r="AE25" s="21"/>
      <c r="AF25" s="19"/>
      <c r="AG25" s="24">
        <v>0</v>
      </c>
      <c r="AH25" s="19"/>
      <c r="AI25" s="22">
        <f t="shared" si="17"/>
        <v>0</v>
      </c>
      <c r="AJ25" s="14"/>
      <c r="AK25" s="23"/>
      <c r="AL25" s="21"/>
      <c r="AM25" s="19"/>
      <c r="AN25" s="24">
        <v>0</v>
      </c>
      <c r="AO25" s="19"/>
      <c r="AP25" s="22">
        <f t="shared" si="18"/>
        <v>0</v>
      </c>
      <c r="AQ25" s="14"/>
      <c r="AR25" s="23"/>
      <c r="AS25" s="21"/>
      <c r="AT25" s="19"/>
      <c r="AU25" s="19"/>
      <c r="AV25" s="19"/>
      <c r="AW25" s="22">
        <f t="shared" si="19"/>
        <v>0</v>
      </c>
      <c r="AX25" s="14"/>
      <c r="AY25" s="23"/>
      <c r="AZ25" s="21"/>
      <c r="BA25" s="19"/>
      <c r="BB25" s="19"/>
      <c r="BC25" s="19"/>
      <c r="BD25" s="22">
        <f t="shared" si="20"/>
        <v>0</v>
      </c>
      <c r="BE25" s="14"/>
      <c r="BF25" s="23"/>
      <c r="BG25" s="21"/>
      <c r="BH25" s="19"/>
      <c r="BI25" s="19"/>
      <c r="BJ25" s="19"/>
      <c r="BK25" s="22">
        <f t="shared" si="21"/>
        <v>0</v>
      </c>
      <c r="BL25" s="14"/>
      <c r="BM25" s="23"/>
      <c r="BN25" s="21"/>
      <c r="BO25" s="19"/>
      <c r="BP25" s="24">
        <v>0</v>
      </c>
      <c r="BQ25" s="19"/>
      <c r="BR25" s="22">
        <f t="shared" si="22"/>
        <v>0</v>
      </c>
      <c r="BS25" s="14"/>
      <c r="BT25" s="23"/>
      <c r="BU25" s="21"/>
      <c r="BV25" s="19">
        <f t="shared" si="23"/>
        <v>0</v>
      </c>
      <c r="BW25" s="19">
        <f t="shared" si="24"/>
        <v>0</v>
      </c>
      <c r="BX25" s="19">
        <f t="shared" si="25"/>
        <v>0</v>
      </c>
      <c r="BY25" s="22">
        <f t="shared" si="26"/>
        <v>0</v>
      </c>
      <c r="BZ25" s="14"/>
      <c r="CA25" s="14"/>
      <c r="CB25" s="14"/>
    </row>
    <row r="26" spans="1:80">
      <c r="A26" s="14"/>
      <c r="B26" s="16"/>
      <c r="C26" s="21"/>
      <c r="D26" s="19"/>
      <c r="E26" s="19"/>
      <c r="F26" s="19"/>
      <c r="G26" s="22"/>
      <c r="H26" s="14"/>
      <c r="I26" s="16"/>
      <c r="J26" s="21"/>
      <c r="K26" s="19"/>
      <c r="L26" s="19"/>
      <c r="M26" s="19"/>
      <c r="N26" s="22"/>
      <c r="O26" s="14"/>
      <c r="P26" s="23"/>
      <c r="Q26" s="21"/>
      <c r="R26" s="19"/>
      <c r="S26" s="24">
        <v>0</v>
      </c>
      <c r="T26" s="19"/>
      <c r="U26" s="22">
        <f t="shared" si="15"/>
        <v>0</v>
      </c>
      <c r="V26" s="14"/>
      <c r="W26" s="23"/>
      <c r="X26" s="21"/>
      <c r="Y26" s="19"/>
      <c r="Z26" s="19"/>
      <c r="AA26" s="19"/>
      <c r="AB26" s="22">
        <f t="shared" si="16"/>
        <v>0</v>
      </c>
      <c r="AC26" s="14"/>
      <c r="AD26" s="23"/>
      <c r="AE26" s="21"/>
      <c r="AF26" s="19"/>
      <c r="AG26" s="24">
        <v>0</v>
      </c>
      <c r="AH26" s="19"/>
      <c r="AI26" s="22">
        <f t="shared" si="17"/>
        <v>0</v>
      </c>
      <c r="AJ26" s="14"/>
      <c r="AK26" s="23"/>
      <c r="AL26" s="21"/>
      <c r="AM26" s="19"/>
      <c r="AN26" s="24">
        <v>0</v>
      </c>
      <c r="AO26" s="19"/>
      <c r="AP26" s="22">
        <f t="shared" si="18"/>
        <v>0</v>
      </c>
      <c r="AQ26" s="14"/>
      <c r="AR26" s="23"/>
      <c r="AS26" s="21"/>
      <c r="AT26" s="19"/>
      <c r="AU26" s="19"/>
      <c r="AV26" s="19"/>
      <c r="AW26" s="22">
        <f t="shared" si="19"/>
        <v>0</v>
      </c>
      <c r="AX26" s="14"/>
      <c r="AY26" s="23"/>
      <c r="AZ26" s="21"/>
      <c r="BA26" s="19"/>
      <c r="BB26" s="19"/>
      <c r="BC26" s="19"/>
      <c r="BD26" s="22">
        <f t="shared" si="20"/>
        <v>0</v>
      </c>
      <c r="BE26" s="14"/>
      <c r="BF26" s="23"/>
      <c r="BG26" s="21"/>
      <c r="BH26" s="19"/>
      <c r="BI26" s="19"/>
      <c r="BJ26" s="19"/>
      <c r="BK26" s="22">
        <f t="shared" si="21"/>
        <v>0</v>
      </c>
      <c r="BL26" s="14"/>
      <c r="BM26" s="23"/>
      <c r="BN26" s="21"/>
      <c r="BO26" s="19"/>
      <c r="BP26" s="24">
        <v>0</v>
      </c>
      <c r="BQ26" s="19"/>
      <c r="BR26" s="22">
        <f t="shared" si="22"/>
        <v>0</v>
      </c>
      <c r="BS26" s="14"/>
      <c r="BT26" s="23"/>
      <c r="BU26" s="21"/>
      <c r="BV26" s="19">
        <f t="shared" si="23"/>
        <v>0</v>
      </c>
      <c r="BW26" s="19">
        <f t="shared" si="24"/>
        <v>0</v>
      </c>
      <c r="BX26" s="19">
        <f t="shared" si="25"/>
        <v>0</v>
      </c>
      <c r="BY26" s="22">
        <f t="shared" si="26"/>
        <v>0</v>
      </c>
      <c r="BZ26" s="14"/>
      <c r="CA26" s="14"/>
      <c r="CB26" s="14"/>
    </row>
    <row r="27" spans="1:80">
      <c r="A27" s="14"/>
      <c r="B27" s="16"/>
      <c r="C27" s="21"/>
      <c r="D27" s="19"/>
      <c r="E27" s="19"/>
      <c r="F27" s="19"/>
      <c r="G27" s="22"/>
      <c r="H27" s="14"/>
      <c r="I27" s="16"/>
      <c r="J27" s="21"/>
      <c r="K27" s="19"/>
      <c r="L27" s="19"/>
      <c r="M27" s="19"/>
      <c r="N27" s="22"/>
      <c r="O27" s="14"/>
      <c r="P27" s="23"/>
      <c r="Q27" s="21"/>
      <c r="R27" s="19"/>
      <c r="S27" s="24">
        <v>0</v>
      </c>
      <c r="T27" s="19"/>
      <c r="U27" s="22">
        <f t="shared" si="15"/>
        <v>0</v>
      </c>
      <c r="V27" s="14"/>
      <c r="W27" s="23"/>
      <c r="X27" s="21"/>
      <c r="Y27" s="19"/>
      <c r="Z27" s="19"/>
      <c r="AA27" s="19"/>
      <c r="AB27" s="22">
        <f t="shared" si="16"/>
        <v>0</v>
      </c>
      <c r="AC27" s="14"/>
      <c r="AD27" s="23"/>
      <c r="AE27" s="21"/>
      <c r="AF27" s="19"/>
      <c r="AG27" s="24">
        <v>0</v>
      </c>
      <c r="AH27" s="19"/>
      <c r="AI27" s="22">
        <f t="shared" si="17"/>
        <v>0</v>
      </c>
      <c r="AJ27" s="14"/>
      <c r="AK27" s="23"/>
      <c r="AL27" s="21"/>
      <c r="AM27" s="19"/>
      <c r="AN27" s="24">
        <v>0</v>
      </c>
      <c r="AO27" s="19"/>
      <c r="AP27" s="22">
        <f t="shared" si="18"/>
        <v>0</v>
      </c>
      <c r="AQ27" s="14"/>
      <c r="AR27" s="23"/>
      <c r="AS27" s="21"/>
      <c r="AT27" s="19"/>
      <c r="AU27" s="19"/>
      <c r="AV27" s="19"/>
      <c r="AW27" s="22">
        <f t="shared" si="19"/>
        <v>0</v>
      </c>
      <c r="AX27" s="14"/>
      <c r="AY27" s="23"/>
      <c r="AZ27" s="21"/>
      <c r="BA27" s="19"/>
      <c r="BB27" s="19"/>
      <c r="BC27" s="19"/>
      <c r="BD27" s="22">
        <f t="shared" si="20"/>
        <v>0</v>
      </c>
      <c r="BE27" s="14"/>
      <c r="BF27" s="23"/>
      <c r="BG27" s="21"/>
      <c r="BH27" s="19"/>
      <c r="BI27" s="19"/>
      <c r="BJ27" s="19"/>
      <c r="BK27" s="22">
        <f t="shared" si="21"/>
        <v>0</v>
      </c>
      <c r="BL27" s="14"/>
      <c r="BM27" s="23"/>
      <c r="BN27" s="21"/>
      <c r="BO27" s="19"/>
      <c r="BP27" s="24">
        <v>0</v>
      </c>
      <c r="BQ27" s="19"/>
      <c r="BR27" s="22">
        <f t="shared" si="22"/>
        <v>0</v>
      </c>
      <c r="BS27" s="14"/>
      <c r="BT27" s="23"/>
      <c r="BU27" s="21"/>
      <c r="BV27" s="19">
        <f t="shared" si="23"/>
        <v>0</v>
      </c>
      <c r="BW27" s="19">
        <f t="shared" si="24"/>
        <v>0</v>
      </c>
      <c r="BX27" s="19">
        <f t="shared" si="25"/>
        <v>0</v>
      </c>
      <c r="BY27" s="22">
        <f t="shared" si="26"/>
        <v>0</v>
      </c>
      <c r="BZ27" s="14"/>
      <c r="CA27" s="14"/>
      <c r="CB27" s="14"/>
    </row>
    <row r="28" spans="1:80">
      <c r="A28" s="14"/>
      <c r="B28" s="16"/>
      <c r="C28" s="21"/>
      <c r="D28" s="19"/>
      <c r="E28" s="19"/>
      <c r="F28" s="19"/>
      <c r="G28" s="22"/>
      <c r="H28" s="14"/>
      <c r="I28" s="16"/>
      <c r="J28" s="21"/>
      <c r="K28" s="19"/>
      <c r="L28" s="19"/>
      <c r="M28" s="19"/>
      <c r="N28" s="22"/>
      <c r="O28" s="14"/>
      <c r="P28" s="23"/>
      <c r="Q28" s="21"/>
      <c r="R28" s="19"/>
      <c r="S28" s="24">
        <v>0</v>
      </c>
      <c r="T28" s="19"/>
      <c r="U28" s="22">
        <f t="shared" si="15"/>
        <v>0</v>
      </c>
      <c r="V28" s="14"/>
      <c r="W28" s="23"/>
      <c r="X28" s="21"/>
      <c r="Y28" s="19"/>
      <c r="Z28" s="19"/>
      <c r="AA28" s="19"/>
      <c r="AB28" s="22">
        <f t="shared" si="16"/>
        <v>0</v>
      </c>
      <c r="AC28" s="14"/>
      <c r="AD28" s="23"/>
      <c r="AE28" s="21"/>
      <c r="AF28" s="19"/>
      <c r="AG28" s="24">
        <v>0</v>
      </c>
      <c r="AH28" s="19"/>
      <c r="AI28" s="22">
        <f t="shared" si="17"/>
        <v>0</v>
      </c>
      <c r="AJ28" s="14"/>
      <c r="AK28" s="23"/>
      <c r="AL28" s="21"/>
      <c r="AM28" s="19"/>
      <c r="AN28" s="24">
        <v>0</v>
      </c>
      <c r="AO28" s="19"/>
      <c r="AP28" s="22">
        <f t="shared" si="18"/>
        <v>0</v>
      </c>
      <c r="AQ28" s="14"/>
      <c r="AR28" s="23"/>
      <c r="AS28" s="21"/>
      <c r="AT28" s="19"/>
      <c r="AU28" s="19"/>
      <c r="AV28" s="19"/>
      <c r="AW28" s="22">
        <f t="shared" si="19"/>
        <v>0</v>
      </c>
      <c r="AX28" s="14"/>
      <c r="AY28" s="23"/>
      <c r="AZ28" s="21"/>
      <c r="BA28" s="19"/>
      <c r="BB28" s="19"/>
      <c r="BC28" s="19"/>
      <c r="BD28" s="22">
        <f t="shared" si="20"/>
        <v>0</v>
      </c>
      <c r="BE28" s="14"/>
      <c r="BF28" s="23"/>
      <c r="BG28" s="21"/>
      <c r="BH28" s="19"/>
      <c r="BI28" s="19"/>
      <c r="BJ28" s="19"/>
      <c r="BK28" s="22">
        <f t="shared" si="21"/>
        <v>0</v>
      </c>
      <c r="BL28" s="14"/>
      <c r="BM28" s="23"/>
      <c r="BN28" s="21"/>
      <c r="BO28" s="19"/>
      <c r="BP28" s="24">
        <v>0</v>
      </c>
      <c r="BQ28" s="19"/>
      <c r="BR28" s="22">
        <f t="shared" si="22"/>
        <v>0</v>
      </c>
      <c r="BS28" s="14"/>
      <c r="BT28" s="23"/>
      <c r="BU28" s="21"/>
      <c r="BV28" s="19">
        <f t="shared" si="23"/>
        <v>0</v>
      </c>
      <c r="BW28" s="19">
        <f t="shared" si="24"/>
        <v>0</v>
      </c>
      <c r="BX28" s="19">
        <f t="shared" si="25"/>
        <v>0</v>
      </c>
      <c r="BY28" s="22">
        <f t="shared" si="26"/>
        <v>0</v>
      </c>
      <c r="BZ28" s="14"/>
      <c r="CA28" s="14"/>
      <c r="CB28" s="14"/>
    </row>
    <row r="29" spans="1:80">
      <c r="A29" s="14"/>
      <c r="B29" s="16"/>
      <c r="C29" s="21"/>
      <c r="D29" s="19"/>
      <c r="E29" s="19"/>
      <c r="F29" s="19"/>
      <c r="G29" s="22"/>
      <c r="H29" s="14"/>
      <c r="I29" s="16"/>
      <c r="J29" s="21"/>
      <c r="K29" s="19"/>
      <c r="L29" s="19"/>
      <c r="M29" s="19"/>
      <c r="N29" s="22"/>
      <c r="O29" s="14"/>
      <c r="P29" s="23"/>
      <c r="Q29" s="21"/>
      <c r="R29" s="19"/>
      <c r="S29" s="24">
        <v>0</v>
      </c>
      <c r="T29" s="19"/>
      <c r="U29" s="22">
        <f t="shared" si="15"/>
        <v>0</v>
      </c>
      <c r="V29" s="14"/>
      <c r="W29" s="23"/>
      <c r="X29" s="21"/>
      <c r="Y29" s="19"/>
      <c r="Z29" s="19"/>
      <c r="AA29" s="19"/>
      <c r="AB29" s="22">
        <f t="shared" si="16"/>
        <v>0</v>
      </c>
      <c r="AC29" s="14"/>
      <c r="AD29" s="23"/>
      <c r="AE29" s="21"/>
      <c r="AF29" s="19"/>
      <c r="AG29" s="24">
        <v>0</v>
      </c>
      <c r="AH29" s="19"/>
      <c r="AI29" s="22">
        <f t="shared" si="17"/>
        <v>0</v>
      </c>
      <c r="AJ29" s="14"/>
      <c r="AK29" s="23"/>
      <c r="AL29" s="21"/>
      <c r="AM29" s="19"/>
      <c r="AN29" s="24">
        <v>0</v>
      </c>
      <c r="AO29" s="19"/>
      <c r="AP29" s="22">
        <f t="shared" si="18"/>
        <v>0</v>
      </c>
      <c r="AQ29" s="14"/>
      <c r="AR29" s="23"/>
      <c r="AS29" s="21"/>
      <c r="AT29" s="19"/>
      <c r="AU29" s="19"/>
      <c r="AV29" s="19"/>
      <c r="AW29" s="22">
        <f t="shared" si="19"/>
        <v>0</v>
      </c>
      <c r="AX29" s="14"/>
      <c r="AY29" s="23"/>
      <c r="AZ29" s="21"/>
      <c r="BA29" s="19"/>
      <c r="BB29" s="19"/>
      <c r="BC29" s="19"/>
      <c r="BD29" s="22">
        <f t="shared" si="20"/>
        <v>0</v>
      </c>
      <c r="BE29" s="14"/>
      <c r="BF29" s="23"/>
      <c r="BG29" s="21"/>
      <c r="BH29" s="19"/>
      <c r="BI29" s="19"/>
      <c r="BJ29" s="19"/>
      <c r="BK29" s="22">
        <f t="shared" si="21"/>
        <v>0</v>
      </c>
      <c r="BL29" s="14"/>
      <c r="BM29" s="23"/>
      <c r="BN29" s="21"/>
      <c r="BO29" s="19"/>
      <c r="BP29" s="24">
        <v>0</v>
      </c>
      <c r="BQ29" s="19"/>
      <c r="BR29" s="22">
        <f t="shared" si="22"/>
        <v>0</v>
      </c>
      <c r="BS29" s="14"/>
      <c r="BT29" s="23"/>
      <c r="BU29" s="21"/>
      <c r="BV29" s="19">
        <f t="shared" si="23"/>
        <v>0</v>
      </c>
      <c r="BW29" s="19">
        <f t="shared" si="24"/>
        <v>0</v>
      </c>
      <c r="BX29" s="19">
        <f t="shared" si="25"/>
        <v>0</v>
      </c>
      <c r="BY29" s="22">
        <f t="shared" si="26"/>
        <v>0</v>
      </c>
      <c r="BZ29" s="14"/>
      <c r="CA29" s="14"/>
      <c r="CB29" s="14"/>
    </row>
    <row r="30" spans="1:80">
      <c r="A30" s="14"/>
      <c r="B30" s="16"/>
      <c r="C30" s="21"/>
      <c r="D30" s="19"/>
      <c r="E30" s="19"/>
      <c r="F30" s="19"/>
      <c r="G30" s="22"/>
      <c r="H30" s="14"/>
      <c r="I30" s="16"/>
      <c r="J30" s="21"/>
      <c r="K30" s="19"/>
      <c r="L30" s="19"/>
      <c r="M30" s="19"/>
      <c r="N30" s="22"/>
      <c r="O30" s="14"/>
      <c r="P30" s="23"/>
      <c r="Q30" s="21"/>
      <c r="R30" s="19"/>
      <c r="S30" s="24">
        <v>0</v>
      </c>
      <c r="T30" s="19"/>
      <c r="U30" s="22">
        <f t="shared" si="15"/>
        <v>0</v>
      </c>
      <c r="V30" s="14"/>
      <c r="W30" s="23"/>
      <c r="X30" s="21"/>
      <c r="Y30" s="19"/>
      <c r="Z30" s="19"/>
      <c r="AA30" s="19"/>
      <c r="AB30" s="22">
        <f t="shared" si="16"/>
        <v>0</v>
      </c>
      <c r="AC30" s="14"/>
      <c r="AD30" s="23"/>
      <c r="AE30" s="21"/>
      <c r="AF30" s="19"/>
      <c r="AG30" s="24">
        <v>0</v>
      </c>
      <c r="AH30" s="19"/>
      <c r="AI30" s="22">
        <f t="shared" si="17"/>
        <v>0</v>
      </c>
      <c r="AJ30" s="14"/>
      <c r="AK30" s="23"/>
      <c r="AL30" s="21"/>
      <c r="AM30" s="19"/>
      <c r="AN30" s="24">
        <v>0</v>
      </c>
      <c r="AO30" s="19"/>
      <c r="AP30" s="22">
        <f t="shared" si="18"/>
        <v>0</v>
      </c>
      <c r="AQ30" s="14"/>
      <c r="AR30" s="23"/>
      <c r="AS30" s="21"/>
      <c r="AT30" s="19"/>
      <c r="AU30" s="19"/>
      <c r="AV30" s="19"/>
      <c r="AW30" s="22">
        <f t="shared" si="19"/>
        <v>0</v>
      </c>
      <c r="AX30" s="14"/>
      <c r="AY30" s="23"/>
      <c r="AZ30" s="21"/>
      <c r="BA30" s="19"/>
      <c r="BB30" s="19"/>
      <c r="BC30" s="19"/>
      <c r="BD30" s="22">
        <f t="shared" si="20"/>
        <v>0</v>
      </c>
      <c r="BE30" s="14"/>
      <c r="BF30" s="23"/>
      <c r="BG30" s="21"/>
      <c r="BH30" s="19"/>
      <c r="BI30" s="19"/>
      <c r="BJ30" s="19"/>
      <c r="BK30" s="22">
        <f t="shared" si="21"/>
        <v>0</v>
      </c>
      <c r="BL30" s="14"/>
      <c r="BM30" s="23"/>
      <c r="BN30" s="21"/>
      <c r="BO30" s="19"/>
      <c r="BP30" s="24">
        <v>0</v>
      </c>
      <c r="BQ30" s="19"/>
      <c r="BR30" s="22">
        <f t="shared" si="22"/>
        <v>0</v>
      </c>
      <c r="BS30" s="14"/>
      <c r="BT30" s="23"/>
      <c r="BU30" s="21"/>
      <c r="BV30" s="19">
        <f t="shared" si="23"/>
        <v>0</v>
      </c>
      <c r="BW30" s="19">
        <f t="shared" si="24"/>
        <v>0</v>
      </c>
      <c r="BX30" s="19">
        <f t="shared" si="25"/>
        <v>0</v>
      </c>
      <c r="BY30" s="22">
        <f t="shared" si="26"/>
        <v>0</v>
      </c>
      <c r="BZ30" s="14"/>
      <c r="CA30" s="14"/>
      <c r="CB30" s="14"/>
    </row>
    <row r="31" spans="1:80" ht="14.4" thickBot="1">
      <c r="A31" s="14" t="s">
        <v>62</v>
      </c>
      <c r="B31" s="26">
        <v>10</v>
      </c>
      <c r="C31" s="27"/>
      <c r="D31" s="28"/>
      <c r="E31" s="28"/>
      <c r="F31" s="28"/>
      <c r="G31" s="29"/>
      <c r="H31" s="14"/>
      <c r="I31" s="26">
        <v>6</v>
      </c>
      <c r="J31" s="27"/>
      <c r="K31" s="28"/>
      <c r="L31" s="28"/>
      <c r="M31" s="28"/>
      <c r="N31" s="29"/>
      <c r="O31" s="14"/>
      <c r="P31" s="26">
        <v>11</v>
      </c>
      <c r="Q31" s="27"/>
      <c r="R31" s="28"/>
      <c r="S31" s="28"/>
      <c r="T31" s="28"/>
      <c r="U31" s="29"/>
      <c r="V31" s="14"/>
      <c r="W31" s="26">
        <v>4</v>
      </c>
      <c r="X31" s="27"/>
      <c r="Y31" s="28"/>
      <c r="Z31" s="28"/>
      <c r="AA31" s="28"/>
      <c r="AB31" s="29"/>
      <c r="AC31" s="14"/>
      <c r="AD31" s="26">
        <v>8</v>
      </c>
      <c r="AE31" s="27"/>
      <c r="AF31" s="28"/>
      <c r="AG31" s="28"/>
      <c r="AH31" s="28"/>
      <c r="AI31" s="29"/>
      <c r="AJ31" s="14"/>
      <c r="AK31" s="26">
        <v>4</v>
      </c>
      <c r="AL31" s="27"/>
      <c r="AM31" s="28"/>
      <c r="AN31" s="28"/>
      <c r="AO31" s="28"/>
      <c r="AP31" s="29"/>
      <c r="AQ31" s="14"/>
      <c r="AR31" s="26">
        <v>3</v>
      </c>
      <c r="AS31" s="27"/>
      <c r="AT31" s="28"/>
      <c r="AU31" s="28"/>
      <c r="AV31" s="28"/>
      <c r="AW31" s="29"/>
      <c r="AX31" s="14"/>
      <c r="AY31" s="26">
        <v>1</v>
      </c>
      <c r="AZ31" s="28"/>
      <c r="BA31" s="28"/>
      <c r="BB31" s="28"/>
      <c r="BC31" s="28"/>
      <c r="BD31" s="29"/>
      <c r="BE31" s="14"/>
      <c r="BF31" s="26">
        <v>5</v>
      </c>
      <c r="BG31" s="27"/>
      <c r="BH31" s="28"/>
      <c r="BI31" s="28"/>
      <c r="BJ31" s="28"/>
      <c r="BK31" s="29"/>
      <c r="BL31" s="14"/>
      <c r="BM31" s="26">
        <v>4</v>
      </c>
      <c r="BN31" s="27"/>
      <c r="BO31" s="28"/>
      <c r="BP31" s="28"/>
      <c r="BQ31" s="28"/>
      <c r="BR31" s="29"/>
      <c r="BS31" s="14"/>
      <c r="BT31" s="26"/>
      <c r="BU31" s="27"/>
      <c r="BV31" s="28"/>
      <c r="BW31" s="28"/>
      <c r="BX31" s="28"/>
      <c r="BY31" s="29"/>
      <c r="BZ31" s="14"/>
      <c r="CA31" s="14"/>
      <c r="CB31" s="14"/>
    </row>
    <row r="32" spans="1:80">
      <c r="A32" s="14"/>
      <c r="B32" s="14"/>
      <c r="C32" s="15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</row>
    <row r="33" spans="1:80">
      <c r="A33" s="12" t="s">
        <v>0</v>
      </c>
      <c r="B33" s="12" t="s">
        <v>1</v>
      </c>
      <c r="C33" s="13"/>
      <c r="D33" s="12"/>
      <c r="E33" s="12" t="s">
        <v>25</v>
      </c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92" t="s">
        <v>122</v>
      </c>
      <c r="BU33" s="192"/>
      <c r="BV33" s="192"/>
      <c r="BW33" s="192"/>
      <c r="BX33" s="192"/>
      <c r="BY33" s="192"/>
      <c r="BZ33" s="14"/>
      <c r="CA33" s="14"/>
      <c r="CB33" s="14"/>
    </row>
    <row r="34" spans="1:80" ht="14.4" thickBot="1">
      <c r="A34" s="14"/>
      <c r="B34" s="14"/>
      <c r="C34" s="15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</row>
    <row r="35" spans="1:80">
      <c r="A35" s="14" t="s">
        <v>2</v>
      </c>
      <c r="B35" s="193" t="str">
        <f>B3</f>
        <v>GNW 1/2 Marathon</v>
      </c>
      <c r="C35" s="194"/>
      <c r="D35" s="194"/>
      <c r="E35" s="194"/>
      <c r="F35" s="194"/>
      <c r="G35" s="195"/>
      <c r="H35" s="14"/>
      <c r="I35" s="193" t="str">
        <f>I3</f>
        <v>Three Bridges 10k</v>
      </c>
      <c r="J35" s="194"/>
      <c r="K35" s="194"/>
      <c r="L35" s="194"/>
      <c r="M35" s="194"/>
      <c r="N35" s="195"/>
      <c r="O35" s="14"/>
      <c r="P35" s="193" t="str">
        <f>P3</f>
        <v>Round The Houses</v>
      </c>
      <c r="Q35" s="194"/>
      <c r="R35" s="194"/>
      <c r="S35" s="194"/>
      <c r="T35" s="194"/>
      <c r="U35" s="195"/>
      <c r="V35" s="14"/>
      <c r="W35" s="193" t="str">
        <f>W3</f>
        <v>Tees Valley Half Marathon</v>
      </c>
      <c r="X35" s="194"/>
      <c r="Y35" s="194"/>
      <c r="Z35" s="194"/>
      <c r="AA35" s="194"/>
      <c r="AB35" s="195"/>
      <c r="AC35" s="14"/>
      <c r="AD35" s="193" t="str">
        <f>AD3</f>
        <v>Golden Ball 5k</v>
      </c>
      <c r="AE35" s="194"/>
      <c r="AF35" s="194"/>
      <c r="AG35" s="194"/>
      <c r="AH35" s="194"/>
      <c r="AI35" s="195"/>
      <c r="AJ35" s="14"/>
      <c r="AK35" s="193" t="str">
        <f>AK3</f>
        <v>Moorclose 10k</v>
      </c>
      <c r="AL35" s="194"/>
      <c r="AM35" s="194"/>
      <c r="AN35" s="194"/>
      <c r="AO35" s="194"/>
      <c r="AP35" s="195"/>
      <c r="AQ35" s="14"/>
      <c r="AR35" s="193" t="str">
        <f>AR3</f>
        <v>Lancaster 5k</v>
      </c>
      <c r="AS35" s="194"/>
      <c r="AT35" s="194"/>
      <c r="AU35" s="194"/>
      <c r="AV35" s="194"/>
      <c r="AW35" s="195"/>
      <c r="AX35" s="14"/>
      <c r="AY35" s="193" t="str">
        <f>AY3</f>
        <v>Newton Aycliffe 10k</v>
      </c>
      <c r="AZ35" s="194"/>
      <c r="BA35" s="194"/>
      <c r="BB35" s="194"/>
      <c r="BC35" s="194"/>
      <c r="BD35" s="195"/>
      <c r="BE35" s="14"/>
      <c r="BF35" s="193" t="str">
        <f>BF3</f>
        <v>Lancaster 5k</v>
      </c>
      <c r="BG35" s="194"/>
      <c r="BH35" s="194"/>
      <c r="BI35" s="194"/>
      <c r="BJ35" s="194"/>
      <c r="BK35" s="195"/>
      <c r="BL35" s="14"/>
      <c r="BM35" s="193" t="str">
        <f>BM3</f>
        <v>Coastal Run</v>
      </c>
      <c r="BN35" s="194"/>
      <c r="BO35" s="194"/>
      <c r="BP35" s="194"/>
      <c r="BQ35" s="194"/>
      <c r="BR35" s="195"/>
      <c r="BS35" s="14"/>
      <c r="BT35" s="193" t="s">
        <v>43</v>
      </c>
      <c r="BU35" s="194"/>
      <c r="BV35" s="194"/>
      <c r="BW35" s="194"/>
      <c r="BX35" s="194"/>
      <c r="BY35" s="195"/>
      <c r="BZ35" s="14"/>
      <c r="CA35" s="14"/>
      <c r="CB35" s="14"/>
    </row>
    <row r="36" spans="1:80">
      <c r="A36" s="14" t="s">
        <v>7</v>
      </c>
      <c r="B36" s="196" t="str">
        <f>B4</f>
        <v>13.1m, (1st of 2)</v>
      </c>
      <c r="C36" s="197"/>
      <c r="D36" s="197"/>
      <c r="E36" s="197"/>
      <c r="F36" s="197"/>
      <c r="G36" s="198"/>
      <c r="H36" s="14"/>
      <c r="I36" s="196" t="str">
        <f>I4</f>
        <v xml:space="preserve"> '10k' (1st of 3)</v>
      </c>
      <c r="J36" s="197"/>
      <c r="K36" s="197"/>
      <c r="L36" s="197"/>
      <c r="M36" s="197"/>
      <c r="N36" s="198"/>
      <c r="O36" s="14"/>
      <c r="P36" s="196" t="str">
        <f>P4</f>
        <v>5.3m approx</v>
      </c>
      <c r="Q36" s="197"/>
      <c r="R36" s="197"/>
      <c r="S36" s="197"/>
      <c r="T36" s="197"/>
      <c r="U36" s="198"/>
      <c r="V36" s="14"/>
      <c r="W36" s="196" t="str">
        <f>W4</f>
        <v>13.1m (2nd of 2)</v>
      </c>
      <c r="X36" s="197"/>
      <c r="Y36" s="197"/>
      <c r="Z36" s="197"/>
      <c r="AA36" s="197"/>
      <c r="AB36" s="198"/>
      <c r="AC36" s="14"/>
      <c r="AD36" s="196" t="str">
        <f>AD4</f>
        <v>5km (1st of 3)</v>
      </c>
      <c r="AE36" s="197"/>
      <c r="AF36" s="197"/>
      <c r="AG36" s="197"/>
      <c r="AH36" s="197"/>
      <c r="AI36" s="198"/>
      <c r="AJ36" s="14"/>
      <c r="AK36" s="196" t="str">
        <f>AK4</f>
        <v>10km (2nd of 3)</v>
      </c>
      <c r="AL36" s="197"/>
      <c r="AM36" s="197"/>
      <c r="AN36" s="197"/>
      <c r="AO36" s="197"/>
      <c r="AP36" s="198"/>
      <c r="AQ36" s="14"/>
      <c r="AR36" s="196" t="str">
        <f>AR4</f>
        <v>5km (2nd of 3)</v>
      </c>
      <c r="AS36" s="197"/>
      <c r="AT36" s="197"/>
      <c r="AU36" s="197"/>
      <c r="AV36" s="197"/>
      <c r="AW36" s="198"/>
      <c r="AX36" s="14"/>
      <c r="AY36" s="196" t="str">
        <f>AY4</f>
        <v>10km (3rd of 3)</v>
      </c>
      <c r="AZ36" s="197"/>
      <c r="BA36" s="197"/>
      <c r="BB36" s="197"/>
      <c r="BC36" s="197"/>
      <c r="BD36" s="198"/>
      <c r="BE36" s="14"/>
      <c r="BF36" s="196" t="str">
        <f>BF4</f>
        <v>5km (3rd of 3)</v>
      </c>
      <c r="BG36" s="197"/>
      <c r="BH36" s="197"/>
      <c r="BI36" s="197"/>
      <c r="BJ36" s="197"/>
      <c r="BK36" s="198"/>
      <c r="BL36" s="14"/>
      <c r="BM36" s="196" t="str">
        <f>BM4</f>
        <v>13-14m</v>
      </c>
      <c r="BN36" s="197"/>
      <c r="BO36" s="197"/>
      <c r="BP36" s="197"/>
      <c r="BQ36" s="197"/>
      <c r="BR36" s="198"/>
      <c r="BS36" s="14"/>
      <c r="BT36" s="196" t="str">
        <f>BT4</f>
        <v>after</v>
      </c>
      <c r="BU36" s="197"/>
      <c r="BV36" s="197"/>
      <c r="BW36" s="197"/>
      <c r="BX36" s="197"/>
      <c r="BY36" s="198"/>
      <c r="BZ36" s="14"/>
      <c r="CA36" s="14"/>
      <c r="CB36" s="14"/>
    </row>
    <row r="37" spans="1:80">
      <c r="A37" s="14" t="s">
        <v>6</v>
      </c>
      <c r="B37" s="196" t="str">
        <f>B5</f>
        <v>Blackpool</v>
      </c>
      <c r="C37" s="197"/>
      <c r="D37" s="197"/>
      <c r="E37" s="197"/>
      <c r="F37" s="197"/>
      <c r="G37" s="198"/>
      <c r="H37" s="14"/>
      <c r="I37" s="196" t="str">
        <f>I5</f>
        <v>Salt Ayre Stadium, Lancaster</v>
      </c>
      <c r="J37" s="197"/>
      <c r="K37" s="197"/>
      <c r="L37" s="197"/>
      <c r="M37" s="197"/>
      <c r="N37" s="198"/>
      <c r="O37" s="14"/>
      <c r="P37" s="196" t="str">
        <f>P5</f>
        <v>Keswick</v>
      </c>
      <c r="Q37" s="197"/>
      <c r="R37" s="197"/>
      <c r="S37" s="197"/>
      <c r="T37" s="197"/>
      <c r="U37" s="198"/>
      <c r="V37" s="14"/>
      <c r="W37" s="196" t="str">
        <f>W5</f>
        <v>Redcar</v>
      </c>
      <c r="X37" s="197"/>
      <c r="Y37" s="197"/>
      <c r="Z37" s="197"/>
      <c r="AA37" s="197"/>
      <c r="AB37" s="198"/>
      <c r="AC37" s="14"/>
      <c r="AD37" s="196" t="str">
        <f>AD5</f>
        <v>Snatchems, Morecambe</v>
      </c>
      <c r="AE37" s="197"/>
      <c r="AF37" s="197"/>
      <c r="AG37" s="197"/>
      <c r="AH37" s="197"/>
      <c r="AI37" s="198"/>
      <c r="AJ37" s="14"/>
      <c r="AK37" s="196" t="str">
        <f>AK5</f>
        <v>Moorclose Leisure Centre, Workington</v>
      </c>
      <c r="AL37" s="197"/>
      <c r="AM37" s="197"/>
      <c r="AN37" s="197"/>
      <c r="AO37" s="197"/>
      <c r="AP37" s="198"/>
      <c r="AQ37" s="14"/>
      <c r="AR37" s="196" t="str">
        <f>AR5</f>
        <v>Salt Ayre Stadium, Lancaster</v>
      </c>
      <c r="AS37" s="197"/>
      <c r="AT37" s="197"/>
      <c r="AU37" s="197"/>
      <c r="AV37" s="197"/>
      <c r="AW37" s="198"/>
      <c r="AX37" s="14"/>
      <c r="AY37" s="196" t="str">
        <f>AY5</f>
        <v>Newton Aycliffe,</v>
      </c>
      <c r="AZ37" s="197"/>
      <c r="BA37" s="197"/>
      <c r="BB37" s="197"/>
      <c r="BC37" s="197"/>
      <c r="BD37" s="198"/>
      <c r="BE37" s="14"/>
      <c r="BF37" s="196" t="str">
        <f>BF5</f>
        <v>Salt Ayre Stadium, Lancaster</v>
      </c>
      <c r="BG37" s="197"/>
      <c r="BH37" s="197"/>
      <c r="BI37" s="197"/>
      <c r="BJ37" s="197"/>
      <c r="BK37" s="198"/>
      <c r="BL37" s="14"/>
      <c r="BM37" s="196" t="str">
        <f>BM5</f>
        <v>Beadnell-Alnmouth</v>
      </c>
      <c r="BN37" s="197"/>
      <c r="BO37" s="197"/>
      <c r="BP37" s="197"/>
      <c r="BQ37" s="197"/>
      <c r="BR37" s="198"/>
      <c r="BS37" s="14"/>
      <c r="BT37" s="202">
        <f>BT5</f>
        <v>10</v>
      </c>
      <c r="BU37" s="203"/>
      <c r="BV37" s="203"/>
      <c r="BW37" s="203"/>
      <c r="BX37" s="203"/>
      <c r="BY37" s="204"/>
      <c r="BZ37" s="14"/>
      <c r="CA37" s="14"/>
      <c r="CB37" s="14"/>
    </row>
    <row r="38" spans="1:80">
      <c r="A38" s="14" t="s">
        <v>5</v>
      </c>
      <c r="B38" s="199" t="str">
        <f>B6</f>
        <v>Sun 24/2/08</v>
      </c>
      <c r="C38" s="200"/>
      <c r="D38" s="200"/>
      <c r="E38" s="200"/>
      <c r="F38" s="200"/>
      <c r="G38" s="201"/>
      <c r="H38" s="14"/>
      <c r="I38" s="199" t="str">
        <f>I6</f>
        <v>Sun 6/4/08</v>
      </c>
      <c r="J38" s="200"/>
      <c r="K38" s="200"/>
      <c r="L38" s="200"/>
      <c r="M38" s="200"/>
      <c r="N38" s="201"/>
      <c r="O38" s="14"/>
      <c r="P38" s="199" t="str">
        <f>P6</f>
        <v>Wed 9/4/08</v>
      </c>
      <c r="Q38" s="200"/>
      <c r="R38" s="200"/>
      <c r="S38" s="200"/>
      <c r="T38" s="200"/>
      <c r="U38" s="201"/>
      <c r="V38" s="14"/>
      <c r="W38" s="199" t="str">
        <f>W6</f>
        <v>Sun 20/4/08</v>
      </c>
      <c r="X38" s="200"/>
      <c r="Y38" s="200"/>
      <c r="Z38" s="200"/>
      <c r="AA38" s="200"/>
      <c r="AB38" s="201"/>
      <c r="AC38" s="14"/>
      <c r="AD38" s="199" t="str">
        <f>AD6</f>
        <v>Sun 11-5-08</v>
      </c>
      <c r="AE38" s="200"/>
      <c r="AF38" s="200"/>
      <c r="AG38" s="200"/>
      <c r="AH38" s="200"/>
      <c r="AI38" s="201"/>
      <c r="AJ38" s="14"/>
      <c r="AK38" s="199" t="str">
        <f>AK6</f>
        <v>Tuesday 20-5-08</v>
      </c>
      <c r="AL38" s="200"/>
      <c r="AM38" s="200"/>
      <c r="AN38" s="200"/>
      <c r="AO38" s="200"/>
      <c r="AP38" s="201"/>
      <c r="AQ38" s="14"/>
      <c r="AR38" s="199" t="str">
        <f>AR6</f>
        <v>Saturday 31-5-08</v>
      </c>
      <c r="AS38" s="200"/>
      <c r="AT38" s="200"/>
      <c r="AU38" s="200"/>
      <c r="AV38" s="200"/>
      <c r="AW38" s="201"/>
      <c r="AX38" s="14"/>
      <c r="AY38" s="199" t="str">
        <f>AY6</f>
        <v>Sun 15-6-08</v>
      </c>
      <c r="AZ38" s="200"/>
      <c r="BA38" s="200"/>
      <c r="BB38" s="200"/>
      <c r="BC38" s="200"/>
      <c r="BD38" s="201"/>
      <c r="BE38" s="14"/>
      <c r="BF38" s="199" t="str">
        <f>BF6</f>
        <v>Saturday 28-6-08</v>
      </c>
      <c r="BG38" s="200"/>
      <c r="BH38" s="200"/>
      <c r="BI38" s="200"/>
      <c r="BJ38" s="200"/>
      <c r="BK38" s="201"/>
      <c r="BL38" s="14"/>
      <c r="BM38" s="199" t="str">
        <f>BM6</f>
        <v>Sunday 20-7-08</v>
      </c>
      <c r="BN38" s="200"/>
      <c r="BO38" s="200"/>
      <c r="BP38" s="200"/>
      <c r="BQ38" s="200"/>
      <c r="BR38" s="201"/>
      <c r="BS38" s="14"/>
      <c r="BT38" s="196" t="str">
        <f>BT6</f>
        <v>events</v>
      </c>
      <c r="BU38" s="197"/>
      <c r="BV38" s="197"/>
      <c r="BW38" s="197"/>
      <c r="BX38" s="197"/>
      <c r="BY38" s="198"/>
      <c r="BZ38" s="14"/>
      <c r="CA38" s="14"/>
      <c r="CB38" s="14"/>
    </row>
    <row r="39" spans="1:80" ht="48.75" customHeight="1">
      <c r="A39" s="14"/>
      <c r="B39" s="16" t="s">
        <v>8</v>
      </c>
      <c r="C39" s="17" t="s">
        <v>13</v>
      </c>
      <c r="D39" s="18" t="s">
        <v>11</v>
      </c>
      <c r="E39" s="19" t="s">
        <v>9</v>
      </c>
      <c r="F39" s="18" t="s">
        <v>14</v>
      </c>
      <c r="G39" s="20" t="s">
        <v>15</v>
      </c>
      <c r="H39" s="14"/>
      <c r="I39" s="16" t="s">
        <v>8</v>
      </c>
      <c r="J39" s="17" t="s">
        <v>13</v>
      </c>
      <c r="K39" s="18" t="s">
        <v>11</v>
      </c>
      <c r="L39" s="19" t="s">
        <v>9</v>
      </c>
      <c r="M39" s="18" t="s">
        <v>14</v>
      </c>
      <c r="N39" s="20" t="s">
        <v>15</v>
      </c>
      <c r="O39" s="14"/>
      <c r="P39" s="16" t="s">
        <v>8</v>
      </c>
      <c r="Q39" s="17" t="s">
        <v>13</v>
      </c>
      <c r="R39" s="18" t="s">
        <v>11</v>
      </c>
      <c r="S39" s="19" t="s">
        <v>9</v>
      </c>
      <c r="T39" s="18" t="s">
        <v>14</v>
      </c>
      <c r="U39" s="20" t="s">
        <v>15</v>
      </c>
      <c r="V39" s="14"/>
      <c r="W39" s="16" t="s">
        <v>8</v>
      </c>
      <c r="X39" s="17" t="s">
        <v>13</v>
      </c>
      <c r="Y39" s="18" t="s">
        <v>11</v>
      </c>
      <c r="Z39" s="19" t="s">
        <v>9</v>
      </c>
      <c r="AA39" s="18" t="s">
        <v>14</v>
      </c>
      <c r="AB39" s="20" t="s">
        <v>15</v>
      </c>
      <c r="AC39" s="14"/>
      <c r="AD39" s="16" t="s">
        <v>8</v>
      </c>
      <c r="AE39" s="17" t="s">
        <v>13</v>
      </c>
      <c r="AF39" s="18" t="s">
        <v>11</v>
      </c>
      <c r="AG39" s="19" t="s">
        <v>9</v>
      </c>
      <c r="AH39" s="18" t="s">
        <v>14</v>
      </c>
      <c r="AI39" s="20" t="s">
        <v>15</v>
      </c>
      <c r="AJ39" s="14"/>
      <c r="AK39" s="16" t="s">
        <v>8</v>
      </c>
      <c r="AL39" s="17" t="s">
        <v>13</v>
      </c>
      <c r="AM39" s="18" t="s">
        <v>11</v>
      </c>
      <c r="AN39" s="19" t="s">
        <v>9</v>
      </c>
      <c r="AO39" s="18" t="s">
        <v>14</v>
      </c>
      <c r="AP39" s="20" t="s">
        <v>15</v>
      </c>
      <c r="AQ39" s="14"/>
      <c r="AR39" s="16" t="s">
        <v>8</v>
      </c>
      <c r="AS39" s="17" t="s">
        <v>13</v>
      </c>
      <c r="AT39" s="18" t="s">
        <v>11</v>
      </c>
      <c r="AU39" s="19" t="s">
        <v>9</v>
      </c>
      <c r="AV39" s="18" t="s">
        <v>14</v>
      </c>
      <c r="AW39" s="20" t="s">
        <v>15</v>
      </c>
      <c r="AX39" s="14"/>
      <c r="AY39" s="16" t="s">
        <v>8</v>
      </c>
      <c r="AZ39" s="17" t="s">
        <v>13</v>
      </c>
      <c r="BA39" s="18" t="s">
        <v>11</v>
      </c>
      <c r="BB39" s="19" t="s">
        <v>9</v>
      </c>
      <c r="BC39" s="18" t="s">
        <v>14</v>
      </c>
      <c r="BD39" s="20" t="s">
        <v>15</v>
      </c>
      <c r="BE39" s="14"/>
      <c r="BF39" s="16" t="s">
        <v>8</v>
      </c>
      <c r="BG39" s="17" t="s">
        <v>13</v>
      </c>
      <c r="BH39" s="18" t="s">
        <v>11</v>
      </c>
      <c r="BI39" s="19" t="s">
        <v>9</v>
      </c>
      <c r="BJ39" s="18" t="s">
        <v>14</v>
      </c>
      <c r="BK39" s="20" t="s">
        <v>15</v>
      </c>
      <c r="BL39" s="14"/>
      <c r="BM39" s="16" t="s">
        <v>8</v>
      </c>
      <c r="BN39" s="17" t="s">
        <v>13</v>
      </c>
      <c r="BO39" s="18" t="s">
        <v>11</v>
      </c>
      <c r="BP39" s="19" t="s">
        <v>9</v>
      </c>
      <c r="BQ39" s="18" t="s">
        <v>14</v>
      </c>
      <c r="BR39" s="20" t="s">
        <v>15</v>
      </c>
      <c r="BS39" s="14"/>
      <c r="BT39" s="16" t="s">
        <v>8</v>
      </c>
      <c r="BU39" s="17" t="s">
        <v>13</v>
      </c>
      <c r="BV39" s="18" t="s">
        <v>11</v>
      </c>
      <c r="BW39" s="19" t="s">
        <v>9</v>
      </c>
      <c r="BX39" s="18" t="s">
        <v>14</v>
      </c>
      <c r="BY39" s="20" t="s">
        <v>44</v>
      </c>
      <c r="BZ39" s="14"/>
      <c r="CA39" s="14"/>
      <c r="CB39" s="14"/>
    </row>
    <row r="40" spans="1:80">
      <c r="A40" s="14"/>
      <c r="B40" s="16"/>
      <c r="C40" s="21"/>
      <c r="D40" s="19"/>
      <c r="E40" s="19"/>
      <c r="F40" s="19"/>
      <c r="G40" s="22"/>
      <c r="H40" s="14"/>
      <c r="I40" s="16"/>
      <c r="J40" s="21"/>
      <c r="K40" s="19"/>
      <c r="L40" s="19"/>
      <c r="M40" s="19"/>
      <c r="N40" s="22"/>
      <c r="O40" s="14"/>
      <c r="P40" s="16"/>
      <c r="Q40" s="21"/>
      <c r="R40" s="19"/>
      <c r="S40" s="19"/>
      <c r="T40" s="19"/>
      <c r="U40" s="22"/>
      <c r="V40" s="14"/>
      <c r="W40" s="16"/>
      <c r="X40" s="21"/>
      <c r="Y40" s="19"/>
      <c r="Z40" s="19"/>
      <c r="AA40" s="19"/>
      <c r="AB40" s="22"/>
      <c r="AC40" s="14"/>
      <c r="AD40" s="16"/>
      <c r="AE40" s="21"/>
      <c r="AF40" s="19"/>
      <c r="AG40" s="19"/>
      <c r="AH40" s="19"/>
      <c r="AI40" s="22"/>
      <c r="AJ40" s="14"/>
      <c r="AK40" s="16"/>
      <c r="AL40" s="21"/>
      <c r="AM40" s="19"/>
      <c r="AN40" s="19"/>
      <c r="AO40" s="19"/>
      <c r="AP40" s="22"/>
      <c r="AQ40" s="14"/>
      <c r="AR40" s="16"/>
      <c r="AS40" s="21"/>
      <c r="AT40" s="19"/>
      <c r="AU40" s="19"/>
      <c r="AV40" s="19"/>
      <c r="AW40" s="22"/>
      <c r="AX40" s="14"/>
      <c r="AY40" s="16"/>
      <c r="AZ40" s="21"/>
      <c r="BA40" s="19"/>
      <c r="BB40" s="19"/>
      <c r="BC40" s="19"/>
      <c r="BD40" s="22"/>
      <c r="BE40" s="14"/>
      <c r="BF40" s="16"/>
      <c r="BG40" s="21"/>
      <c r="BH40" s="19"/>
      <c r="BI40" s="19"/>
      <c r="BJ40" s="19"/>
      <c r="BK40" s="22"/>
      <c r="BL40" s="14"/>
      <c r="BM40" s="16"/>
      <c r="BN40" s="21"/>
      <c r="BO40" s="19"/>
      <c r="BP40" s="19"/>
      <c r="BQ40" s="19"/>
      <c r="BR40" s="22"/>
      <c r="BS40" s="14"/>
      <c r="BT40" s="16"/>
      <c r="BU40" s="21"/>
      <c r="BV40" s="19"/>
      <c r="BW40" s="19"/>
      <c r="BX40" s="19"/>
      <c r="BY40" s="22"/>
      <c r="BZ40" s="14"/>
      <c r="CA40" s="14"/>
      <c r="CB40" s="14" t="s">
        <v>364</v>
      </c>
    </row>
    <row r="41" spans="1:80">
      <c r="A41" s="14" t="s">
        <v>26</v>
      </c>
      <c r="B41" s="23">
        <v>7.273148148148148E-2</v>
      </c>
      <c r="C41" s="21" t="s">
        <v>64</v>
      </c>
      <c r="D41" s="19">
        <v>3</v>
      </c>
      <c r="E41" s="24">
        <v>0</v>
      </c>
      <c r="F41" s="19">
        <v>5</v>
      </c>
      <c r="G41" s="22">
        <f>D41+E41+F41</f>
        <v>8</v>
      </c>
      <c r="H41" s="14"/>
      <c r="I41" s="23"/>
      <c r="J41" s="21"/>
      <c r="K41" s="19"/>
      <c r="L41" s="24">
        <v>0</v>
      </c>
      <c r="M41" s="19"/>
      <c r="N41" s="22">
        <f t="shared" ref="N41:N50" si="27">K41+L41+M41</f>
        <v>0</v>
      </c>
      <c r="O41" s="14"/>
      <c r="P41" s="23">
        <v>2.8229166666666666E-2</v>
      </c>
      <c r="Q41" s="21" t="s">
        <v>79</v>
      </c>
      <c r="R41" s="19">
        <v>2</v>
      </c>
      <c r="S41" s="24">
        <v>0</v>
      </c>
      <c r="T41" s="19">
        <v>5</v>
      </c>
      <c r="U41" s="22">
        <f t="shared" ref="U41:U50" si="28">R41+S41+T41</f>
        <v>7</v>
      </c>
      <c r="V41" s="14"/>
      <c r="W41" s="23">
        <v>7.1967592592592597E-2</v>
      </c>
      <c r="X41" s="21" t="s">
        <v>67</v>
      </c>
      <c r="Y41" s="19">
        <v>1</v>
      </c>
      <c r="Z41" s="19">
        <v>15</v>
      </c>
      <c r="AA41" s="25">
        <v>5</v>
      </c>
      <c r="AB41" s="22">
        <f t="shared" ref="AB41:AB50" si="29">Y41+Z41+AA41</f>
        <v>21</v>
      </c>
      <c r="AC41" s="14"/>
      <c r="AD41" s="23">
        <v>1.5902777777777776E-2</v>
      </c>
      <c r="AE41" s="21" t="s">
        <v>65</v>
      </c>
      <c r="AF41" s="19">
        <v>2</v>
      </c>
      <c r="AG41" s="24">
        <v>0</v>
      </c>
      <c r="AH41" s="19">
        <v>5</v>
      </c>
      <c r="AI41" s="22">
        <f t="shared" ref="AI41:AI50" si="30">AF41+AG41+AH41</f>
        <v>7</v>
      </c>
      <c r="AJ41" s="14"/>
      <c r="AK41" s="23"/>
      <c r="AL41" s="21"/>
      <c r="AM41" s="19"/>
      <c r="AN41" s="24">
        <v>0</v>
      </c>
      <c r="AO41" s="19"/>
      <c r="AP41" s="22">
        <f t="shared" ref="AP41:AP50" si="31">AM41+AN41+AO41</f>
        <v>0</v>
      </c>
      <c r="AQ41" s="14"/>
      <c r="AR41" s="23"/>
      <c r="AS41" s="21"/>
      <c r="AT41" s="19"/>
      <c r="AU41" s="19"/>
      <c r="AV41" s="19"/>
      <c r="AW41" s="22">
        <f t="shared" ref="AW41:AW50" si="32">AT41+AU41+AV41</f>
        <v>0</v>
      </c>
      <c r="AX41" s="14"/>
      <c r="AY41" s="23">
        <v>3.3217592592592597E-2</v>
      </c>
      <c r="AZ41" s="21" t="s">
        <v>67</v>
      </c>
      <c r="BA41" s="19">
        <v>1</v>
      </c>
      <c r="BB41" s="19">
        <v>0</v>
      </c>
      <c r="BC41" s="19">
        <v>5</v>
      </c>
      <c r="BD41" s="22">
        <f t="shared" ref="BD41:BD50" si="33">BA41+BB41+BC41</f>
        <v>6</v>
      </c>
      <c r="BE41" s="14"/>
      <c r="BF41" s="23">
        <v>1.539351851851852E-2</v>
      </c>
      <c r="BG41" s="21" t="s">
        <v>65</v>
      </c>
      <c r="BH41" s="19">
        <v>2</v>
      </c>
      <c r="BI41" s="19">
        <v>15</v>
      </c>
      <c r="BJ41" s="19">
        <v>5</v>
      </c>
      <c r="BK41" s="22">
        <f t="shared" ref="BK41:BK50" si="34">BH41+BI41+BJ41</f>
        <v>22</v>
      </c>
      <c r="BL41" s="14"/>
      <c r="BM41" s="23">
        <v>7.678240740740741E-2</v>
      </c>
      <c r="BN41" s="21" t="s">
        <v>27</v>
      </c>
      <c r="BO41" s="19">
        <v>8</v>
      </c>
      <c r="BP41" s="24">
        <v>0</v>
      </c>
      <c r="BQ41" s="19">
        <v>10</v>
      </c>
      <c r="BR41" s="22">
        <f t="shared" ref="BR41:BR50" si="35">BO41+BP41+BQ41</f>
        <v>18</v>
      </c>
      <c r="BS41" s="14"/>
      <c r="BT41" s="23"/>
      <c r="BU41" s="21"/>
      <c r="BV41" s="19">
        <f t="shared" ref="BV41:BV49" si="36">D41+K41+R41+Y41+AF41+AM41+AT41+BA41+BH41+BO41</f>
        <v>19</v>
      </c>
      <c r="BW41" s="19">
        <f t="shared" ref="BW41:BW49" si="37">E41+L41+S41+Z41+AG41+AN41+AU41+BB41+BI41+BP41</f>
        <v>30</v>
      </c>
      <c r="BX41" s="19">
        <f t="shared" ref="BX41:BX49" si="38">F41+M41+T41+AA41+AH41+AO41+AV41+BC41+BJ41+BQ41</f>
        <v>40</v>
      </c>
      <c r="BY41" s="22">
        <f t="shared" ref="BY41:BY50" si="39">BV41+BW41+BX41</f>
        <v>89</v>
      </c>
      <c r="BZ41" s="14" t="str">
        <f t="shared" ref="BZ41:BZ48" si="40">A41</f>
        <v>Julia King</v>
      </c>
      <c r="CA41" s="14"/>
      <c r="CB41" s="14">
        <v>1</v>
      </c>
    </row>
    <row r="42" spans="1:80">
      <c r="A42" s="14" t="s">
        <v>34</v>
      </c>
      <c r="B42" s="23">
        <v>8.4907407407407418E-2</v>
      </c>
      <c r="C42" s="21" t="s">
        <v>65</v>
      </c>
      <c r="D42" s="19">
        <v>2</v>
      </c>
      <c r="E42" s="24">
        <v>0</v>
      </c>
      <c r="F42" s="19">
        <v>5</v>
      </c>
      <c r="G42" s="22">
        <f>D42+E42+F42</f>
        <v>7</v>
      </c>
      <c r="H42" s="14"/>
      <c r="I42" s="23">
        <v>3.4942129629629635E-2</v>
      </c>
      <c r="J42" s="21" t="s">
        <v>67</v>
      </c>
      <c r="K42" s="19">
        <v>1</v>
      </c>
      <c r="L42" s="24">
        <v>0</v>
      </c>
      <c r="M42" s="19">
        <v>5</v>
      </c>
      <c r="N42" s="22">
        <f t="shared" si="27"/>
        <v>6</v>
      </c>
      <c r="O42" s="14"/>
      <c r="P42" s="23"/>
      <c r="Q42" s="21"/>
      <c r="R42" s="19"/>
      <c r="S42" s="24">
        <v>0</v>
      </c>
      <c r="T42" s="19"/>
      <c r="U42" s="22">
        <f t="shared" si="28"/>
        <v>0</v>
      </c>
      <c r="V42" s="14"/>
      <c r="W42" s="23"/>
      <c r="X42" s="21"/>
      <c r="Y42" s="19"/>
      <c r="Z42" s="19"/>
      <c r="AA42" s="19"/>
      <c r="AB42" s="22">
        <f t="shared" si="29"/>
        <v>0</v>
      </c>
      <c r="AC42" s="14"/>
      <c r="AD42" s="23">
        <v>1.7754629629629631E-2</v>
      </c>
      <c r="AE42" s="21" t="s">
        <v>66</v>
      </c>
      <c r="AF42" s="19">
        <v>1</v>
      </c>
      <c r="AG42" s="24">
        <v>0</v>
      </c>
      <c r="AH42" s="19">
        <v>5</v>
      </c>
      <c r="AI42" s="22">
        <f t="shared" si="30"/>
        <v>6</v>
      </c>
      <c r="AJ42" s="14"/>
      <c r="AK42" s="23"/>
      <c r="AL42" s="21"/>
      <c r="AM42" s="19"/>
      <c r="AN42" s="24">
        <v>0</v>
      </c>
      <c r="AO42" s="19"/>
      <c r="AP42" s="22">
        <f t="shared" si="31"/>
        <v>0</v>
      </c>
      <c r="AQ42" s="14"/>
      <c r="AR42" s="23"/>
      <c r="AS42" s="21"/>
      <c r="AT42" s="19"/>
      <c r="AU42" s="19"/>
      <c r="AV42" s="19"/>
      <c r="AW42" s="22">
        <f t="shared" si="32"/>
        <v>0</v>
      </c>
      <c r="AX42" s="14"/>
      <c r="AY42" s="23"/>
      <c r="AZ42" s="21"/>
      <c r="BA42" s="19"/>
      <c r="BB42" s="19"/>
      <c r="BC42" s="19"/>
      <c r="BD42" s="22">
        <f t="shared" si="33"/>
        <v>0</v>
      </c>
      <c r="BE42" s="14"/>
      <c r="BF42" s="23"/>
      <c r="BG42" s="21"/>
      <c r="BH42" s="19"/>
      <c r="BI42" s="19"/>
      <c r="BJ42" s="19"/>
      <c r="BK42" s="22">
        <f t="shared" si="34"/>
        <v>0</v>
      </c>
      <c r="BL42" s="14"/>
      <c r="BM42" s="23"/>
      <c r="BN42" s="21"/>
      <c r="BO42" s="19"/>
      <c r="BP42" s="24">
        <v>0</v>
      </c>
      <c r="BQ42" s="19"/>
      <c r="BR42" s="22">
        <f t="shared" si="35"/>
        <v>0</v>
      </c>
      <c r="BS42" s="14"/>
      <c r="BT42" s="23"/>
      <c r="BU42" s="21"/>
      <c r="BV42" s="19">
        <f t="shared" si="36"/>
        <v>4</v>
      </c>
      <c r="BW42" s="19">
        <f t="shared" si="37"/>
        <v>0</v>
      </c>
      <c r="BX42" s="19">
        <f t="shared" si="38"/>
        <v>15</v>
      </c>
      <c r="BY42" s="22">
        <f t="shared" si="39"/>
        <v>19</v>
      </c>
      <c r="BZ42" s="14" t="str">
        <f t="shared" si="40"/>
        <v>Susan Hammond</v>
      </c>
      <c r="CA42" s="14"/>
      <c r="CB42" s="14">
        <v>3</v>
      </c>
    </row>
    <row r="43" spans="1:80">
      <c r="A43" s="14" t="s">
        <v>36</v>
      </c>
      <c r="B43" s="23">
        <v>8.7233796296296295E-2</v>
      </c>
      <c r="C43" s="21" t="s">
        <v>66</v>
      </c>
      <c r="D43" s="19">
        <v>1</v>
      </c>
      <c r="E43" s="24">
        <v>0</v>
      </c>
      <c r="F43" s="19">
        <v>5</v>
      </c>
      <c r="G43" s="22">
        <f>D43+E43+F43</f>
        <v>6</v>
      </c>
      <c r="H43" s="14"/>
      <c r="I43" s="23"/>
      <c r="J43" s="21"/>
      <c r="K43" s="19"/>
      <c r="L43" s="24">
        <v>0</v>
      </c>
      <c r="M43" s="19"/>
      <c r="N43" s="22">
        <f t="shared" si="27"/>
        <v>0</v>
      </c>
      <c r="O43" s="14"/>
      <c r="P43" s="23"/>
      <c r="Q43" s="21"/>
      <c r="R43" s="19"/>
      <c r="S43" s="24">
        <v>0</v>
      </c>
      <c r="T43" s="19"/>
      <c r="U43" s="22">
        <f t="shared" si="28"/>
        <v>0</v>
      </c>
      <c r="V43" s="14"/>
      <c r="W43" s="23"/>
      <c r="X43" s="21"/>
      <c r="Y43" s="19"/>
      <c r="Z43" s="19"/>
      <c r="AA43" s="19"/>
      <c r="AB43" s="22">
        <f t="shared" si="29"/>
        <v>0</v>
      </c>
      <c r="AC43" s="14"/>
      <c r="AD43" s="23"/>
      <c r="AE43" s="21"/>
      <c r="AF43" s="19"/>
      <c r="AG43" s="24">
        <v>0</v>
      </c>
      <c r="AH43" s="19"/>
      <c r="AI43" s="22">
        <f t="shared" si="30"/>
        <v>0</v>
      </c>
      <c r="AJ43" s="14"/>
      <c r="AK43" s="23"/>
      <c r="AL43" s="21"/>
      <c r="AM43" s="19"/>
      <c r="AN43" s="24">
        <v>0</v>
      </c>
      <c r="AO43" s="19"/>
      <c r="AP43" s="22">
        <f t="shared" si="31"/>
        <v>0</v>
      </c>
      <c r="AQ43" s="14"/>
      <c r="AR43" s="23"/>
      <c r="AS43" s="21"/>
      <c r="AT43" s="19"/>
      <c r="AU43" s="19"/>
      <c r="AV43" s="19"/>
      <c r="AW43" s="22">
        <f t="shared" si="32"/>
        <v>0</v>
      </c>
      <c r="AX43" s="14"/>
      <c r="AY43" s="23"/>
      <c r="AZ43" s="21"/>
      <c r="BA43" s="19"/>
      <c r="BB43" s="19"/>
      <c r="BC43" s="19"/>
      <c r="BD43" s="22">
        <f t="shared" si="33"/>
        <v>0</v>
      </c>
      <c r="BE43" s="14"/>
      <c r="BF43" s="23"/>
      <c r="BG43" s="21"/>
      <c r="BH43" s="19"/>
      <c r="BI43" s="19"/>
      <c r="BJ43" s="19"/>
      <c r="BK43" s="22">
        <f t="shared" si="34"/>
        <v>0</v>
      </c>
      <c r="BL43" s="14"/>
      <c r="BM43" s="23">
        <v>9.3275462962962963E-2</v>
      </c>
      <c r="BN43" s="21" t="s">
        <v>41</v>
      </c>
      <c r="BO43" s="19">
        <v>2</v>
      </c>
      <c r="BP43" s="24">
        <v>0</v>
      </c>
      <c r="BQ43" s="19">
        <v>10</v>
      </c>
      <c r="BR43" s="22">
        <f t="shared" si="35"/>
        <v>12</v>
      </c>
      <c r="BS43" s="14"/>
      <c r="BT43" s="23"/>
      <c r="BU43" s="21"/>
      <c r="BV43" s="19">
        <f t="shared" si="36"/>
        <v>3</v>
      </c>
      <c r="BW43" s="19">
        <f t="shared" si="37"/>
        <v>0</v>
      </c>
      <c r="BX43" s="19">
        <f t="shared" si="38"/>
        <v>15</v>
      </c>
      <c r="BY43" s="22">
        <f t="shared" si="39"/>
        <v>18</v>
      </c>
      <c r="BZ43" s="14" t="str">
        <f t="shared" si="40"/>
        <v>Karen Cummins</v>
      </c>
      <c r="CA43" s="14"/>
      <c r="CB43" s="14">
        <v>4</v>
      </c>
    </row>
    <row r="44" spans="1:80">
      <c r="A44" s="14" t="s">
        <v>63</v>
      </c>
      <c r="B44" s="23"/>
      <c r="C44" s="21"/>
      <c r="D44" s="25"/>
      <c r="E44" s="24"/>
      <c r="F44" s="25"/>
      <c r="G44" s="22">
        <f>D44+E44+F44</f>
        <v>0</v>
      </c>
      <c r="H44" s="14"/>
      <c r="I44" s="23"/>
      <c r="J44" s="21"/>
      <c r="K44" s="19"/>
      <c r="L44" s="24"/>
      <c r="M44" s="19"/>
      <c r="N44" s="22">
        <f t="shared" si="27"/>
        <v>0</v>
      </c>
      <c r="O44" s="14"/>
      <c r="P44" s="23">
        <v>3.1828703703703706E-2</v>
      </c>
      <c r="Q44" s="21" t="s">
        <v>80</v>
      </c>
      <c r="R44" s="19">
        <v>1</v>
      </c>
      <c r="S44" s="24">
        <v>0</v>
      </c>
      <c r="T44" s="19">
        <v>5</v>
      </c>
      <c r="U44" s="22">
        <f>R44+S44+T44</f>
        <v>6</v>
      </c>
      <c r="V44" s="14"/>
      <c r="W44" s="23"/>
      <c r="X44" s="21"/>
      <c r="Y44" s="19"/>
      <c r="Z44" s="19"/>
      <c r="AA44" s="19"/>
      <c r="AB44" s="22">
        <f>Y44+Z44+AA44</f>
        <v>0</v>
      </c>
      <c r="AC44" s="14"/>
      <c r="AD44" s="23"/>
      <c r="AE44" s="21"/>
      <c r="AF44" s="19"/>
      <c r="AG44" s="24">
        <v>0</v>
      </c>
      <c r="AH44" s="19"/>
      <c r="AI44" s="22">
        <f>AF44+AG44+AH44</f>
        <v>0</v>
      </c>
      <c r="AJ44" s="14"/>
      <c r="AK44" s="23"/>
      <c r="AL44" s="21"/>
      <c r="AM44" s="19"/>
      <c r="AN44" s="24">
        <v>0</v>
      </c>
      <c r="AO44" s="19"/>
      <c r="AP44" s="22">
        <f>AM44+AN44+AO44</f>
        <v>0</v>
      </c>
      <c r="AQ44" s="14"/>
      <c r="AR44" s="23"/>
      <c r="AS44" s="21"/>
      <c r="AT44" s="19"/>
      <c r="AU44" s="19"/>
      <c r="AV44" s="19"/>
      <c r="AW44" s="22">
        <f>AT44+AU44+AV44</f>
        <v>0</v>
      </c>
      <c r="AX44" s="14"/>
      <c r="AY44" s="23"/>
      <c r="AZ44" s="21"/>
      <c r="BA44" s="19"/>
      <c r="BB44" s="19"/>
      <c r="BC44" s="19"/>
      <c r="BD44" s="22">
        <f>BA44+BB44+BC44</f>
        <v>0</v>
      </c>
      <c r="BE44" s="14"/>
      <c r="BF44" s="23"/>
      <c r="BG44" s="21"/>
      <c r="BH44" s="19"/>
      <c r="BI44" s="19"/>
      <c r="BJ44" s="19"/>
      <c r="BK44" s="22">
        <f>BH44+BI44+BJ44</f>
        <v>0</v>
      </c>
      <c r="BL44" s="14"/>
      <c r="BM44" s="23"/>
      <c r="BN44" s="21"/>
      <c r="BO44" s="19"/>
      <c r="BP44" s="24">
        <v>0</v>
      </c>
      <c r="BQ44" s="19"/>
      <c r="BR44" s="22">
        <f>BO44+BP44+BQ44</f>
        <v>0</v>
      </c>
      <c r="BS44" s="14"/>
      <c r="BT44" s="23"/>
      <c r="BU44" s="21"/>
      <c r="BV44" s="19">
        <f>D44+K44+R44+Y44+AF44+AM44+AT44+BA44+BH44+BO44</f>
        <v>1</v>
      </c>
      <c r="BW44" s="19">
        <f>E44+L44+S44+Z44+AG44+AN44+AU44+BB44+BI44+BP44</f>
        <v>0</v>
      </c>
      <c r="BX44" s="19">
        <f>F44+M44+T44+AA44+AH44+AO44+AV44+BC44+BJ44+BQ44</f>
        <v>5</v>
      </c>
      <c r="BY44" s="22">
        <f>BV44+BW44+BX44</f>
        <v>6</v>
      </c>
      <c r="BZ44" s="14" t="str">
        <f t="shared" si="40"/>
        <v>Gill Dean</v>
      </c>
      <c r="CA44" s="14"/>
      <c r="CB44" s="64" t="s">
        <v>132</v>
      </c>
    </row>
    <row r="45" spans="1:80">
      <c r="A45" s="14" t="s">
        <v>111</v>
      </c>
      <c r="B45" s="16"/>
      <c r="C45" s="21"/>
      <c r="D45" s="19"/>
      <c r="E45" s="19"/>
      <c r="F45" s="19"/>
      <c r="G45" s="22"/>
      <c r="H45" s="14"/>
      <c r="I45" s="23"/>
      <c r="J45" s="21"/>
      <c r="K45" s="19"/>
      <c r="L45" s="19"/>
      <c r="M45" s="19"/>
      <c r="N45" s="22">
        <f t="shared" si="27"/>
        <v>0</v>
      </c>
      <c r="O45" s="14"/>
      <c r="P45" s="23"/>
      <c r="Q45" s="21"/>
      <c r="R45" s="19"/>
      <c r="S45" s="19"/>
      <c r="T45" s="19"/>
      <c r="U45" s="22">
        <f t="shared" si="28"/>
        <v>0</v>
      </c>
      <c r="V45" s="14"/>
      <c r="W45" s="23"/>
      <c r="X45" s="21"/>
      <c r="Y45" s="19"/>
      <c r="Z45" s="19"/>
      <c r="AA45" s="19"/>
      <c r="AB45" s="22">
        <f t="shared" si="29"/>
        <v>0</v>
      </c>
      <c r="AC45" s="14"/>
      <c r="AD45" s="23">
        <v>1.3611111111111114E-2</v>
      </c>
      <c r="AE45" s="21" t="s">
        <v>64</v>
      </c>
      <c r="AF45" s="19">
        <v>3</v>
      </c>
      <c r="AG45" s="24">
        <v>0</v>
      </c>
      <c r="AH45" s="19">
        <v>5</v>
      </c>
      <c r="AI45" s="22">
        <f t="shared" si="30"/>
        <v>8</v>
      </c>
      <c r="AJ45" s="14"/>
      <c r="AK45" s="23"/>
      <c r="AL45" s="21"/>
      <c r="AM45" s="19"/>
      <c r="AN45" s="24">
        <v>0</v>
      </c>
      <c r="AO45" s="19"/>
      <c r="AP45" s="22">
        <f t="shared" si="31"/>
        <v>0</v>
      </c>
      <c r="AQ45" s="14"/>
      <c r="AR45" s="23">
        <v>1.3356481481481483E-2</v>
      </c>
      <c r="AS45" s="21" t="s">
        <v>67</v>
      </c>
      <c r="AT45" s="19">
        <v>1</v>
      </c>
      <c r="AU45" s="19">
        <v>15</v>
      </c>
      <c r="AV45" s="19">
        <v>5</v>
      </c>
      <c r="AW45" s="22">
        <f t="shared" si="32"/>
        <v>21</v>
      </c>
      <c r="AX45" s="14"/>
      <c r="AY45" s="23"/>
      <c r="AZ45" s="21"/>
      <c r="BA45" s="19"/>
      <c r="BB45" s="19"/>
      <c r="BC45" s="19"/>
      <c r="BD45" s="22">
        <f t="shared" si="33"/>
        <v>0</v>
      </c>
      <c r="BE45" s="14"/>
      <c r="BF45" s="23">
        <v>1.3518518518518518E-2</v>
      </c>
      <c r="BG45" s="21" t="s">
        <v>64</v>
      </c>
      <c r="BH45" s="19">
        <v>3</v>
      </c>
      <c r="BI45" s="19">
        <v>0</v>
      </c>
      <c r="BJ45" s="19">
        <v>5</v>
      </c>
      <c r="BK45" s="22">
        <f t="shared" si="34"/>
        <v>8</v>
      </c>
      <c r="BL45" s="14"/>
      <c r="BM45" s="23"/>
      <c r="BN45" s="21"/>
      <c r="BO45" s="19"/>
      <c r="BP45" s="24">
        <v>0</v>
      </c>
      <c r="BQ45" s="19"/>
      <c r="BR45" s="22">
        <f t="shared" si="35"/>
        <v>0</v>
      </c>
      <c r="BS45" s="14"/>
      <c r="BT45" s="23"/>
      <c r="BU45" s="21"/>
      <c r="BV45" s="19">
        <f t="shared" si="36"/>
        <v>7</v>
      </c>
      <c r="BW45" s="19">
        <f t="shared" si="37"/>
        <v>15</v>
      </c>
      <c r="BX45" s="19">
        <f t="shared" si="38"/>
        <v>15</v>
      </c>
      <c r="BY45" s="22">
        <f t="shared" si="39"/>
        <v>37</v>
      </c>
      <c r="BZ45" s="14" t="str">
        <f t="shared" si="40"/>
        <v>Karen Heaviside</v>
      </c>
      <c r="CA45" s="14"/>
      <c r="CB45" s="64">
        <v>2</v>
      </c>
    </row>
    <row r="46" spans="1:80">
      <c r="A46" s="14" t="s">
        <v>123</v>
      </c>
      <c r="B46" s="16"/>
      <c r="C46" s="21"/>
      <c r="D46" s="19"/>
      <c r="E46" s="19"/>
      <c r="F46" s="19"/>
      <c r="G46" s="22"/>
      <c r="H46" s="14"/>
      <c r="I46" s="23"/>
      <c r="J46" s="21"/>
      <c r="K46" s="19"/>
      <c r="L46" s="19"/>
      <c r="M46" s="19"/>
      <c r="N46" s="22">
        <f t="shared" si="27"/>
        <v>0</v>
      </c>
      <c r="O46" s="14"/>
      <c r="P46" s="23"/>
      <c r="Q46" s="21"/>
      <c r="R46" s="19"/>
      <c r="S46" s="19"/>
      <c r="T46" s="19"/>
      <c r="U46" s="22">
        <f t="shared" si="28"/>
        <v>0</v>
      </c>
      <c r="V46" s="14"/>
      <c r="W46" s="23"/>
      <c r="X46" s="21"/>
      <c r="Y46" s="19"/>
      <c r="Z46" s="19"/>
      <c r="AA46" s="19"/>
      <c r="AB46" s="22">
        <f t="shared" si="29"/>
        <v>0</v>
      </c>
      <c r="AC46" s="14"/>
      <c r="AD46" s="23"/>
      <c r="AE46" s="21"/>
      <c r="AF46" s="19"/>
      <c r="AG46" s="19"/>
      <c r="AH46" s="19"/>
      <c r="AI46" s="22">
        <f t="shared" si="30"/>
        <v>0</v>
      </c>
      <c r="AJ46" s="14"/>
      <c r="AK46" s="23"/>
      <c r="AL46" s="21"/>
      <c r="AM46" s="19"/>
      <c r="AN46" s="19"/>
      <c r="AO46" s="19"/>
      <c r="AP46" s="22">
        <f t="shared" si="31"/>
        <v>0</v>
      </c>
      <c r="AQ46" s="14"/>
      <c r="AR46" s="23"/>
      <c r="AS46" s="21"/>
      <c r="AT46" s="19"/>
      <c r="AU46" s="19"/>
      <c r="AV46" s="19"/>
      <c r="AW46" s="22">
        <f t="shared" si="32"/>
        <v>0</v>
      </c>
      <c r="AX46" s="14"/>
      <c r="AY46" s="23"/>
      <c r="AZ46" s="21"/>
      <c r="BA46" s="19"/>
      <c r="BB46" s="19"/>
      <c r="BC46" s="19"/>
      <c r="BD46" s="22">
        <f t="shared" si="33"/>
        <v>0</v>
      </c>
      <c r="BE46" s="14"/>
      <c r="BF46" s="23">
        <v>1.7638888888888888E-2</v>
      </c>
      <c r="BG46" s="21" t="s">
        <v>66</v>
      </c>
      <c r="BH46" s="19">
        <v>1</v>
      </c>
      <c r="BI46" s="19">
        <v>0</v>
      </c>
      <c r="BJ46" s="19">
        <v>5</v>
      </c>
      <c r="BK46" s="22">
        <f t="shared" si="34"/>
        <v>6</v>
      </c>
      <c r="BL46" s="14"/>
      <c r="BM46" s="23"/>
      <c r="BN46" s="21"/>
      <c r="BO46" s="19"/>
      <c r="BP46" s="24">
        <v>0</v>
      </c>
      <c r="BQ46" s="19"/>
      <c r="BR46" s="22">
        <f t="shared" si="35"/>
        <v>0</v>
      </c>
      <c r="BS46" s="14"/>
      <c r="BT46" s="23"/>
      <c r="BU46" s="21"/>
      <c r="BV46" s="19">
        <f t="shared" si="36"/>
        <v>1</v>
      </c>
      <c r="BW46" s="19">
        <f t="shared" si="37"/>
        <v>0</v>
      </c>
      <c r="BX46" s="19">
        <f t="shared" si="38"/>
        <v>5</v>
      </c>
      <c r="BY46" s="22">
        <f t="shared" si="39"/>
        <v>6</v>
      </c>
      <c r="BZ46" s="14" t="str">
        <f t="shared" si="40"/>
        <v>LisaWaistell</v>
      </c>
      <c r="CA46" s="14"/>
      <c r="CB46" s="64" t="s">
        <v>132</v>
      </c>
    </row>
    <row r="47" spans="1:80">
      <c r="A47" s="14" t="s">
        <v>129</v>
      </c>
      <c r="B47" s="16"/>
      <c r="C47" s="21"/>
      <c r="D47" s="19"/>
      <c r="E47" s="19"/>
      <c r="F47" s="19"/>
      <c r="G47" s="22"/>
      <c r="H47" s="14"/>
      <c r="I47" s="23"/>
      <c r="J47" s="21"/>
      <c r="K47" s="19"/>
      <c r="L47" s="19"/>
      <c r="M47" s="19"/>
      <c r="N47" s="22">
        <f t="shared" si="27"/>
        <v>0</v>
      </c>
      <c r="O47" s="14"/>
      <c r="P47" s="23"/>
      <c r="Q47" s="21"/>
      <c r="R47" s="19"/>
      <c r="S47" s="19"/>
      <c r="T47" s="19"/>
      <c r="U47" s="22">
        <f t="shared" si="28"/>
        <v>0</v>
      </c>
      <c r="V47" s="14"/>
      <c r="W47" s="23"/>
      <c r="X47" s="21"/>
      <c r="Y47" s="19"/>
      <c r="Z47" s="19"/>
      <c r="AA47" s="19"/>
      <c r="AB47" s="22">
        <f t="shared" si="29"/>
        <v>0</v>
      </c>
      <c r="AC47" s="14"/>
      <c r="AD47" s="23"/>
      <c r="AE47" s="21"/>
      <c r="AF47" s="19"/>
      <c r="AG47" s="19"/>
      <c r="AH47" s="19"/>
      <c r="AI47" s="22">
        <f t="shared" si="30"/>
        <v>0</v>
      </c>
      <c r="AJ47" s="14"/>
      <c r="AK47" s="23"/>
      <c r="AL47" s="21"/>
      <c r="AM47" s="19"/>
      <c r="AN47" s="19"/>
      <c r="AO47" s="19"/>
      <c r="AP47" s="22">
        <f t="shared" si="31"/>
        <v>0</v>
      </c>
      <c r="AQ47" s="14"/>
      <c r="AR47" s="23"/>
      <c r="AS47" s="21"/>
      <c r="AT47" s="19"/>
      <c r="AU47" s="19"/>
      <c r="AV47" s="19"/>
      <c r="AW47" s="22">
        <f t="shared" si="32"/>
        <v>0</v>
      </c>
      <c r="AX47" s="14"/>
      <c r="AY47" s="23"/>
      <c r="AZ47" s="21"/>
      <c r="BA47" s="19"/>
      <c r="BB47" s="19"/>
      <c r="BC47" s="19"/>
      <c r="BD47" s="22">
        <f t="shared" si="33"/>
        <v>0</v>
      </c>
      <c r="BE47" s="14"/>
      <c r="BF47" s="23"/>
      <c r="BG47" s="21"/>
      <c r="BH47" s="19"/>
      <c r="BI47" s="19"/>
      <c r="BJ47" s="19"/>
      <c r="BK47" s="22">
        <f t="shared" si="34"/>
        <v>0</v>
      </c>
      <c r="BL47" s="14"/>
      <c r="BM47" s="23">
        <v>8.0879629629629635E-2</v>
      </c>
      <c r="BN47" s="21" t="s">
        <v>35</v>
      </c>
      <c r="BO47" s="19">
        <v>6</v>
      </c>
      <c r="BP47" s="24">
        <v>0</v>
      </c>
      <c r="BQ47" s="19">
        <v>10</v>
      </c>
      <c r="BR47" s="22">
        <f t="shared" si="35"/>
        <v>16</v>
      </c>
      <c r="BS47" s="14"/>
      <c r="BT47" s="23"/>
      <c r="BU47" s="21"/>
      <c r="BV47" s="19">
        <f t="shared" si="36"/>
        <v>6</v>
      </c>
      <c r="BW47" s="19">
        <f t="shared" si="37"/>
        <v>0</v>
      </c>
      <c r="BX47" s="19">
        <f t="shared" si="38"/>
        <v>10</v>
      </c>
      <c r="BY47" s="22">
        <f t="shared" si="39"/>
        <v>16</v>
      </c>
      <c r="BZ47" s="14" t="str">
        <f t="shared" si="40"/>
        <v>Gill Douglas</v>
      </c>
      <c r="CA47" s="14"/>
      <c r="CB47" s="14">
        <v>5</v>
      </c>
    </row>
    <row r="48" spans="1:80">
      <c r="A48" s="14" t="s">
        <v>130</v>
      </c>
      <c r="B48" s="16"/>
      <c r="C48" s="21"/>
      <c r="D48" s="19"/>
      <c r="E48" s="19"/>
      <c r="F48" s="19"/>
      <c r="G48" s="22"/>
      <c r="H48" s="14"/>
      <c r="I48" s="23"/>
      <c r="J48" s="21"/>
      <c r="K48" s="19"/>
      <c r="L48" s="19"/>
      <c r="M48" s="19"/>
      <c r="N48" s="22">
        <f t="shared" si="27"/>
        <v>0</v>
      </c>
      <c r="O48" s="14"/>
      <c r="P48" s="23"/>
      <c r="Q48" s="21"/>
      <c r="R48" s="19"/>
      <c r="S48" s="19"/>
      <c r="T48" s="19"/>
      <c r="U48" s="22">
        <f t="shared" si="28"/>
        <v>0</v>
      </c>
      <c r="V48" s="14"/>
      <c r="W48" s="23"/>
      <c r="X48" s="21"/>
      <c r="Y48" s="19"/>
      <c r="Z48" s="19"/>
      <c r="AA48" s="19"/>
      <c r="AB48" s="22">
        <f t="shared" si="29"/>
        <v>0</v>
      </c>
      <c r="AC48" s="14"/>
      <c r="AD48" s="23"/>
      <c r="AE48" s="21"/>
      <c r="AF48" s="19"/>
      <c r="AG48" s="19"/>
      <c r="AH48" s="19"/>
      <c r="AI48" s="22">
        <f t="shared" si="30"/>
        <v>0</v>
      </c>
      <c r="AJ48" s="14"/>
      <c r="AK48" s="23"/>
      <c r="AL48" s="21"/>
      <c r="AM48" s="19"/>
      <c r="AN48" s="19"/>
      <c r="AO48" s="19"/>
      <c r="AP48" s="22">
        <f t="shared" si="31"/>
        <v>0</v>
      </c>
      <c r="AQ48" s="14"/>
      <c r="AR48" s="23"/>
      <c r="AS48" s="21"/>
      <c r="AT48" s="19"/>
      <c r="AU48" s="19"/>
      <c r="AV48" s="19"/>
      <c r="AW48" s="22">
        <f t="shared" si="32"/>
        <v>0</v>
      </c>
      <c r="AX48" s="14"/>
      <c r="AY48" s="23"/>
      <c r="AZ48" s="21"/>
      <c r="BA48" s="19"/>
      <c r="BB48" s="19"/>
      <c r="BC48" s="19"/>
      <c r="BD48" s="22">
        <f t="shared" si="33"/>
        <v>0</v>
      </c>
      <c r="BE48" s="14"/>
      <c r="BF48" s="23"/>
      <c r="BG48" s="21"/>
      <c r="BH48" s="19"/>
      <c r="BI48" s="19"/>
      <c r="BJ48" s="19"/>
      <c r="BK48" s="22">
        <f t="shared" si="34"/>
        <v>0</v>
      </c>
      <c r="BL48" s="14"/>
      <c r="BM48" s="23">
        <v>8.4270833333333336E-2</v>
      </c>
      <c r="BN48" s="21" t="s">
        <v>37</v>
      </c>
      <c r="BO48" s="19">
        <v>4</v>
      </c>
      <c r="BP48" s="24">
        <v>0</v>
      </c>
      <c r="BQ48" s="19">
        <v>10</v>
      </c>
      <c r="BR48" s="22">
        <f t="shared" si="35"/>
        <v>14</v>
      </c>
      <c r="BS48" s="14"/>
      <c r="BT48" s="23"/>
      <c r="BU48" s="21"/>
      <c r="BV48" s="19">
        <f t="shared" si="36"/>
        <v>4</v>
      </c>
      <c r="BW48" s="19">
        <f t="shared" si="37"/>
        <v>0</v>
      </c>
      <c r="BX48" s="19">
        <f t="shared" si="38"/>
        <v>10</v>
      </c>
      <c r="BY48" s="22">
        <f t="shared" si="39"/>
        <v>14</v>
      </c>
      <c r="BZ48" s="14" t="str">
        <f t="shared" si="40"/>
        <v>Sally Spence</v>
      </c>
      <c r="CA48" s="14"/>
      <c r="CB48" s="14">
        <v>6</v>
      </c>
    </row>
    <row r="49" spans="1:80">
      <c r="A49" s="14"/>
      <c r="B49" s="16"/>
      <c r="C49" s="21"/>
      <c r="D49" s="19"/>
      <c r="E49" s="19"/>
      <c r="F49" s="19"/>
      <c r="G49" s="22"/>
      <c r="H49" s="14"/>
      <c r="I49" s="23"/>
      <c r="J49" s="21"/>
      <c r="K49" s="19"/>
      <c r="L49" s="19"/>
      <c r="M49" s="19"/>
      <c r="N49" s="22">
        <f t="shared" si="27"/>
        <v>0</v>
      </c>
      <c r="O49" s="14"/>
      <c r="P49" s="23"/>
      <c r="Q49" s="21"/>
      <c r="R49" s="19"/>
      <c r="S49" s="19"/>
      <c r="T49" s="19"/>
      <c r="U49" s="22">
        <f t="shared" si="28"/>
        <v>0</v>
      </c>
      <c r="V49" s="14"/>
      <c r="W49" s="23"/>
      <c r="X49" s="21"/>
      <c r="Y49" s="19"/>
      <c r="Z49" s="19"/>
      <c r="AA49" s="19"/>
      <c r="AB49" s="22">
        <f t="shared" si="29"/>
        <v>0</v>
      </c>
      <c r="AC49" s="14"/>
      <c r="AD49" s="23"/>
      <c r="AE49" s="21"/>
      <c r="AF49" s="19"/>
      <c r="AG49" s="19"/>
      <c r="AH49" s="19"/>
      <c r="AI49" s="22">
        <f t="shared" si="30"/>
        <v>0</v>
      </c>
      <c r="AJ49" s="14"/>
      <c r="AK49" s="23"/>
      <c r="AL49" s="21"/>
      <c r="AM49" s="19"/>
      <c r="AN49" s="19"/>
      <c r="AO49" s="19"/>
      <c r="AP49" s="22">
        <f t="shared" si="31"/>
        <v>0</v>
      </c>
      <c r="AQ49" s="14"/>
      <c r="AR49" s="23"/>
      <c r="AS49" s="21"/>
      <c r="AT49" s="19"/>
      <c r="AU49" s="19"/>
      <c r="AV49" s="19"/>
      <c r="AW49" s="22">
        <f t="shared" si="32"/>
        <v>0</v>
      </c>
      <c r="AX49" s="14"/>
      <c r="AY49" s="23"/>
      <c r="AZ49" s="21"/>
      <c r="BA49" s="19"/>
      <c r="BB49" s="19"/>
      <c r="BC49" s="19"/>
      <c r="BD49" s="22">
        <f t="shared" si="33"/>
        <v>0</v>
      </c>
      <c r="BE49" s="14"/>
      <c r="BF49" s="23"/>
      <c r="BG49" s="21"/>
      <c r="BH49" s="19"/>
      <c r="BI49" s="19"/>
      <c r="BJ49" s="19"/>
      <c r="BK49" s="22">
        <f t="shared" si="34"/>
        <v>0</v>
      </c>
      <c r="BL49" s="14"/>
      <c r="BM49" s="23"/>
      <c r="BN49" s="21"/>
      <c r="BO49" s="19"/>
      <c r="BP49" s="19"/>
      <c r="BQ49" s="19"/>
      <c r="BR49" s="22">
        <f t="shared" si="35"/>
        <v>0</v>
      </c>
      <c r="BS49" s="14"/>
      <c r="BT49" s="23"/>
      <c r="BU49" s="21"/>
      <c r="BV49" s="19">
        <f t="shared" si="36"/>
        <v>0</v>
      </c>
      <c r="BW49" s="19">
        <f t="shared" si="37"/>
        <v>0</v>
      </c>
      <c r="BX49" s="19">
        <f t="shared" si="38"/>
        <v>0</v>
      </c>
      <c r="BY49" s="22">
        <f t="shared" si="39"/>
        <v>0</v>
      </c>
      <c r="BZ49" s="14"/>
      <c r="CA49" s="14"/>
      <c r="CB49" s="14"/>
    </row>
    <row r="50" spans="1:80">
      <c r="A50" s="14"/>
      <c r="B50" s="16"/>
      <c r="C50" s="21"/>
      <c r="D50" s="19"/>
      <c r="E50" s="19"/>
      <c r="F50" s="19"/>
      <c r="G50" s="22"/>
      <c r="H50" s="14"/>
      <c r="I50" s="23"/>
      <c r="J50" s="21"/>
      <c r="K50" s="19"/>
      <c r="L50" s="19"/>
      <c r="M50" s="19"/>
      <c r="N50" s="22">
        <f t="shared" si="27"/>
        <v>0</v>
      </c>
      <c r="O50" s="14"/>
      <c r="P50" s="23"/>
      <c r="Q50" s="21"/>
      <c r="R50" s="19"/>
      <c r="S50" s="19"/>
      <c r="T50" s="19"/>
      <c r="U50" s="22">
        <f t="shared" si="28"/>
        <v>0</v>
      </c>
      <c r="V50" s="14"/>
      <c r="W50" s="23"/>
      <c r="X50" s="21"/>
      <c r="Y50" s="19"/>
      <c r="Z50" s="19"/>
      <c r="AA50" s="19"/>
      <c r="AB50" s="22">
        <f t="shared" si="29"/>
        <v>0</v>
      </c>
      <c r="AC50" s="14"/>
      <c r="AD50" s="23"/>
      <c r="AE50" s="21"/>
      <c r="AF50" s="19"/>
      <c r="AG50" s="19"/>
      <c r="AH50" s="19"/>
      <c r="AI50" s="22">
        <f t="shared" si="30"/>
        <v>0</v>
      </c>
      <c r="AJ50" s="14"/>
      <c r="AK50" s="23"/>
      <c r="AL50" s="21"/>
      <c r="AM50" s="19"/>
      <c r="AN50" s="19"/>
      <c r="AO50" s="19"/>
      <c r="AP50" s="22">
        <f t="shared" si="31"/>
        <v>0</v>
      </c>
      <c r="AQ50" s="14"/>
      <c r="AR50" s="23"/>
      <c r="AS50" s="21"/>
      <c r="AT50" s="19"/>
      <c r="AU50" s="19"/>
      <c r="AV50" s="19"/>
      <c r="AW50" s="22">
        <f t="shared" si="32"/>
        <v>0</v>
      </c>
      <c r="AX50" s="14"/>
      <c r="AY50" s="23"/>
      <c r="AZ50" s="21"/>
      <c r="BA50" s="19"/>
      <c r="BB50" s="19"/>
      <c r="BC50" s="19"/>
      <c r="BD50" s="22">
        <f t="shared" si="33"/>
        <v>0</v>
      </c>
      <c r="BE50" s="14"/>
      <c r="BF50" s="23"/>
      <c r="BG50" s="21"/>
      <c r="BH50" s="19"/>
      <c r="BI50" s="19"/>
      <c r="BJ50" s="19"/>
      <c r="BK50" s="22">
        <f t="shared" si="34"/>
        <v>0</v>
      </c>
      <c r="BL50" s="14"/>
      <c r="BM50" s="23"/>
      <c r="BN50" s="21"/>
      <c r="BO50" s="19"/>
      <c r="BP50" s="19"/>
      <c r="BQ50" s="19"/>
      <c r="BR50" s="22">
        <f t="shared" si="35"/>
        <v>0</v>
      </c>
      <c r="BS50" s="14"/>
      <c r="BT50" s="23"/>
      <c r="BU50" s="21"/>
      <c r="BV50" s="19"/>
      <c r="BW50" s="19"/>
      <c r="BX50" s="19"/>
      <c r="BY50" s="22">
        <f t="shared" si="39"/>
        <v>0</v>
      </c>
      <c r="BZ50" s="14"/>
      <c r="CA50" s="14"/>
      <c r="CB50" s="14"/>
    </row>
    <row r="51" spans="1:80">
      <c r="A51" s="14"/>
      <c r="B51" s="16"/>
      <c r="C51" s="21"/>
      <c r="D51" s="19"/>
      <c r="E51" s="19"/>
      <c r="F51" s="19"/>
      <c r="G51" s="22"/>
      <c r="H51" s="14"/>
      <c r="I51" s="16"/>
      <c r="J51" s="21"/>
      <c r="K51" s="19"/>
      <c r="L51" s="19"/>
      <c r="M51" s="19"/>
      <c r="N51" s="22"/>
      <c r="O51" s="14"/>
      <c r="P51" s="16"/>
      <c r="Q51" s="21"/>
      <c r="R51" s="19"/>
      <c r="S51" s="19"/>
      <c r="T51" s="19"/>
      <c r="U51" s="22"/>
      <c r="V51" s="14"/>
      <c r="W51" s="16"/>
      <c r="X51" s="21"/>
      <c r="Y51" s="19"/>
      <c r="Z51" s="19"/>
      <c r="AA51" s="19"/>
      <c r="AB51" s="22"/>
      <c r="AC51" s="14"/>
      <c r="AD51" s="16"/>
      <c r="AE51" s="21"/>
      <c r="AF51" s="19"/>
      <c r="AG51" s="19"/>
      <c r="AH51" s="19"/>
      <c r="AI51" s="22"/>
      <c r="AJ51" s="14"/>
      <c r="AK51" s="16"/>
      <c r="AL51" s="21"/>
      <c r="AM51" s="19"/>
      <c r="AN51" s="19"/>
      <c r="AO51" s="19"/>
      <c r="AP51" s="22"/>
      <c r="AQ51" s="14"/>
      <c r="AR51" s="16"/>
      <c r="AS51" s="21"/>
      <c r="AT51" s="19"/>
      <c r="AU51" s="19"/>
      <c r="AV51" s="19"/>
      <c r="AW51" s="22"/>
      <c r="AX51" s="14"/>
      <c r="AY51" s="16"/>
      <c r="AZ51" s="21"/>
      <c r="BA51" s="19"/>
      <c r="BB51" s="19"/>
      <c r="BC51" s="19"/>
      <c r="BD51" s="22"/>
      <c r="BE51" s="14"/>
      <c r="BF51" s="16"/>
      <c r="BG51" s="21"/>
      <c r="BH51" s="19"/>
      <c r="BI51" s="19"/>
      <c r="BJ51" s="19"/>
      <c r="BK51" s="22"/>
      <c r="BL51" s="14"/>
      <c r="BM51" s="16"/>
      <c r="BN51" s="21"/>
      <c r="BO51" s="19"/>
      <c r="BP51" s="19"/>
      <c r="BQ51" s="19"/>
      <c r="BR51" s="22"/>
      <c r="BS51" s="14"/>
      <c r="BT51" s="16"/>
      <c r="BU51" s="21"/>
      <c r="BV51" s="19"/>
      <c r="BW51" s="19"/>
      <c r="BX51" s="19"/>
      <c r="BY51" s="22"/>
      <c r="BZ51" s="14"/>
      <c r="CA51" s="14"/>
      <c r="CB51" s="14"/>
    </row>
    <row r="52" spans="1:80">
      <c r="A52" s="14"/>
      <c r="B52" s="16"/>
      <c r="C52" s="21"/>
      <c r="D52" s="19"/>
      <c r="E52" s="19"/>
      <c r="F52" s="19"/>
      <c r="G52" s="22"/>
      <c r="H52" s="14"/>
      <c r="I52" s="16"/>
      <c r="J52" s="21"/>
      <c r="K52" s="19"/>
      <c r="L52" s="19"/>
      <c r="M52" s="19"/>
      <c r="N52" s="22"/>
      <c r="O52" s="14"/>
      <c r="P52" s="16"/>
      <c r="Q52" s="21"/>
      <c r="R52" s="19"/>
      <c r="S52" s="19"/>
      <c r="T52" s="19"/>
      <c r="U52" s="22"/>
      <c r="V52" s="14"/>
      <c r="W52" s="16"/>
      <c r="X52" s="21"/>
      <c r="Y52" s="19"/>
      <c r="Z52" s="19"/>
      <c r="AA52" s="19"/>
      <c r="AB52" s="22"/>
      <c r="AC52" s="14"/>
      <c r="AD52" s="16"/>
      <c r="AE52" s="21"/>
      <c r="AF52" s="19"/>
      <c r="AG52" s="19"/>
      <c r="AH52" s="19"/>
      <c r="AI52" s="22"/>
      <c r="AJ52" s="14"/>
      <c r="AK52" s="16"/>
      <c r="AL52" s="21"/>
      <c r="AM52" s="19"/>
      <c r="AN52" s="19"/>
      <c r="AO52" s="19"/>
      <c r="AP52" s="22"/>
      <c r="AQ52" s="14"/>
      <c r="AR52" s="16"/>
      <c r="AS52" s="21"/>
      <c r="AT52" s="19"/>
      <c r="AU52" s="19"/>
      <c r="AV52" s="19"/>
      <c r="AW52" s="22"/>
      <c r="AX52" s="14"/>
      <c r="AY52" s="16"/>
      <c r="AZ52" s="21"/>
      <c r="BA52" s="19"/>
      <c r="BB52" s="19"/>
      <c r="BC52" s="19"/>
      <c r="BD52" s="22"/>
      <c r="BE52" s="14"/>
      <c r="BF52" s="16"/>
      <c r="BG52" s="21"/>
      <c r="BH52" s="19"/>
      <c r="BI52" s="19"/>
      <c r="BJ52" s="19"/>
      <c r="BK52" s="22"/>
      <c r="BL52" s="14"/>
      <c r="BM52" s="16"/>
      <c r="BN52" s="21"/>
      <c r="BO52" s="19"/>
      <c r="BP52" s="19"/>
      <c r="BQ52" s="19"/>
      <c r="BR52" s="22"/>
      <c r="BS52" s="14"/>
      <c r="BT52" s="16"/>
      <c r="BU52" s="21"/>
      <c r="BV52" s="19"/>
      <c r="BW52" s="19"/>
      <c r="BX52" s="19"/>
      <c r="BY52" s="22"/>
      <c r="BZ52" s="14"/>
      <c r="CA52" s="14"/>
      <c r="CB52" s="14"/>
    </row>
    <row r="53" spans="1:80">
      <c r="A53" s="14"/>
      <c r="B53" s="16"/>
      <c r="C53" s="21"/>
      <c r="D53" s="19"/>
      <c r="E53" s="19"/>
      <c r="F53" s="19"/>
      <c r="G53" s="22"/>
      <c r="H53" s="14"/>
      <c r="I53" s="16"/>
      <c r="J53" s="21"/>
      <c r="K53" s="19"/>
      <c r="L53" s="19"/>
      <c r="M53" s="19"/>
      <c r="N53" s="22"/>
      <c r="O53" s="14"/>
      <c r="P53" s="16"/>
      <c r="Q53" s="21"/>
      <c r="R53" s="19"/>
      <c r="S53" s="19"/>
      <c r="T53" s="19"/>
      <c r="U53" s="22"/>
      <c r="V53" s="14"/>
      <c r="W53" s="16"/>
      <c r="X53" s="21"/>
      <c r="Y53" s="19"/>
      <c r="Z53" s="19"/>
      <c r="AA53" s="19"/>
      <c r="AB53" s="22"/>
      <c r="AC53" s="14"/>
      <c r="AD53" s="16"/>
      <c r="AE53" s="21"/>
      <c r="AF53" s="19"/>
      <c r="AG53" s="19"/>
      <c r="AH53" s="19"/>
      <c r="AI53" s="22"/>
      <c r="AJ53" s="14"/>
      <c r="AK53" s="16"/>
      <c r="AL53" s="21"/>
      <c r="AM53" s="19"/>
      <c r="AN53" s="19"/>
      <c r="AO53" s="19"/>
      <c r="AP53" s="22"/>
      <c r="AQ53" s="14"/>
      <c r="AR53" s="16"/>
      <c r="AS53" s="21"/>
      <c r="AT53" s="19"/>
      <c r="AU53" s="19"/>
      <c r="AV53" s="19"/>
      <c r="AW53" s="22"/>
      <c r="AX53" s="14"/>
      <c r="AY53" s="16"/>
      <c r="AZ53" s="21"/>
      <c r="BA53" s="19"/>
      <c r="BB53" s="19"/>
      <c r="BC53" s="19"/>
      <c r="BD53" s="22"/>
      <c r="BE53" s="14"/>
      <c r="BF53" s="16"/>
      <c r="BG53" s="21"/>
      <c r="BH53" s="19"/>
      <c r="BI53" s="19"/>
      <c r="BJ53" s="19"/>
      <c r="BK53" s="22"/>
      <c r="BL53" s="14"/>
      <c r="BM53" s="16"/>
      <c r="BN53" s="21"/>
      <c r="BO53" s="19"/>
      <c r="BP53" s="19"/>
      <c r="BQ53" s="19"/>
      <c r="BR53" s="22"/>
      <c r="BS53" s="14"/>
      <c r="BT53" s="16"/>
      <c r="BU53" s="21"/>
      <c r="BV53" s="19"/>
      <c r="BW53" s="19"/>
      <c r="BX53" s="19"/>
      <c r="BY53" s="22"/>
      <c r="BZ53" s="14"/>
      <c r="CA53" s="14"/>
      <c r="CB53" s="14"/>
    </row>
    <row r="54" spans="1:80">
      <c r="A54" s="14"/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16"/>
      <c r="AS54" s="21"/>
      <c r="AT54" s="19"/>
      <c r="AU54" s="19"/>
      <c r="AV54" s="19"/>
      <c r="AW54" s="22"/>
      <c r="AX54" s="14"/>
      <c r="AY54" s="16"/>
      <c r="AZ54" s="21"/>
      <c r="BA54" s="19"/>
      <c r="BB54" s="19"/>
      <c r="BC54" s="19"/>
      <c r="BD54" s="22"/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/>
      <c r="BS54" s="14"/>
      <c r="BT54" s="16"/>
      <c r="BU54" s="21"/>
      <c r="BV54" s="19"/>
      <c r="BW54" s="19"/>
      <c r="BX54" s="19"/>
      <c r="BY54" s="22"/>
      <c r="BZ54" s="14"/>
      <c r="CA54" s="14"/>
      <c r="CB54" s="14"/>
    </row>
    <row r="55" spans="1:80">
      <c r="A55" s="14"/>
      <c r="B55" s="16"/>
      <c r="C55" s="21"/>
      <c r="D55" s="19"/>
      <c r="E55" s="19"/>
      <c r="F55" s="19"/>
      <c r="G55" s="22"/>
      <c r="H55" s="14"/>
      <c r="I55" s="16"/>
      <c r="J55" s="21"/>
      <c r="K55" s="19"/>
      <c r="L55" s="19"/>
      <c r="M55" s="19"/>
      <c r="N55" s="22"/>
      <c r="O55" s="14"/>
      <c r="P55" s="16"/>
      <c r="Q55" s="21"/>
      <c r="R55" s="19"/>
      <c r="S55" s="19"/>
      <c r="T55" s="19"/>
      <c r="U55" s="22"/>
      <c r="V55" s="14"/>
      <c r="W55" s="16"/>
      <c r="X55" s="21"/>
      <c r="Y55" s="19"/>
      <c r="Z55" s="19"/>
      <c r="AA55" s="19"/>
      <c r="AB55" s="22"/>
      <c r="AC55" s="14"/>
      <c r="AD55" s="16"/>
      <c r="AE55" s="21"/>
      <c r="AF55" s="19"/>
      <c r="AG55" s="19"/>
      <c r="AH55" s="19"/>
      <c r="AI55" s="22"/>
      <c r="AJ55" s="14"/>
      <c r="AK55" s="16"/>
      <c r="AL55" s="21"/>
      <c r="AM55" s="19"/>
      <c r="AN55" s="19"/>
      <c r="AO55" s="19"/>
      <c r="AP55" s="22"/>
      <c r="AQ55" s="14"/>
      <c r="AR55" s="16"/>
      <c r="AS55" s="21"/>
      <c r="AT55" s="19"/>
      <c r="AU55" s="19"/>
      <c r="AV55" s="19"/>
      <c r="AW55" s="22"/>
      <c r="AX55" s="14"/>
      <c r="AY55" s="16"/>
      <c r="AZ55" s="21"/>
      <c r="BA55" s="19"/>
      <c r="BB55" s="19"/>
      <c r="BC55" s="19"/>
      <c r="BD55" s="22"/>
      <c r="BE55" s="14"/>
      <c r="BF55" s="16"/>
      <c r="BG55" s="21"/>
      <c r="BH55" s="19"/>
      <c r="BI55" s="19"/>
      <c r="BJ55" s="19"/>
      <c r="BK55" s="22"/>
      <c r="BL55" s="14"/>
      <c r="BM55" s="16"/>
      <c r="BN55" s="21"/>
      <c r="BO55" s="19"/>
      <c r="BP55" s="19"/>
      <c r="BQ55" s="19"/>
      <c r="BR55" s="22"/>
      <c r="BS55" s="14"/>
      <c r="BT55" s="16"/>
      <c r="BU55" s="21"/>
      <c r="BV55" s="19"/>
      <c r="BW55" s="19"/>
      <c r="BX55" s="19"/>
      <c r="BY55" s="22"/>
      <c r="BZ55" s="14"/>
      <c r="CA55" s="14"/>
      <c r="CB55" s="14"/>
    </row>
    <row r="56" spans="1:80">
      <c r="A56" s="14"/>
      <c r="B56" s="16"/>
      <c r="C56" s="21"/>
      <c r="D56" s="19"/>
      <c r="E56" s="19"/>
      <c r="F56" s="19"/>
      <c r="G56" s="22"/>
      <c r="H56" s="14"/>
      <c r="I56" s="16"/>
      <c r="J56" s="21"/>
      <c r="K56" s="19"/>
      <c r="L56" s="19"/>
      <c r="M56" s="19"/>
      <c r="N56" s="22"/>
      <c r="O56" s="14"/>
      <c r="P56" s="16"/>
      <c r="Q56" s="21"/>
      <c r="R56" s="19"/>
      <c r="S56" s="19"/>
      <c r="T56" s="19"/>
      <c r="U56" s="22"/>
      <c r="V56" s="14"/>
      <c r="W56" s="16"/>
      <c r="X56" s="21"/>
      <c r="Y56" s="19"/>
      <c r="Z56" s="19"/>
      <c r="AA56" s="19"/>
      <c r="AB56" s="22"/>
      <c r="AC56" s="14"/>
      <c r="AD56" s="16"/>
      <c r="AE56" s="21"/>
      <c r="AF56" s="19"/>
      <c r="AG56" s="19"/>
      <c r="AH56" s="19"/>
      <c r="AI56" s="22"/>
      <c r="AJ56" s="14"/>
      <c r="AK56" s="16"/>
      <c r="AL56" s="21"/>
      <c r="AM56" s="19"/>
      <c r="AN56" s="19"/>
      <c r="AO56" s="19"/>
      <c r="AP56" s="22"/>
      <c r="AQ56" s="14"/>
      <c r="AR56" s="16"/>
      <c r="AS56" s="21"/>
      <c r="AT56" s="19"/>
      <c r="AU56" s="19"/>
      <c r="AV56" s="19"/>
      <c r="AW56" s="22"/>
      <c r="AX56" s="14"/>
      <c r="AY56" s="16"/>
      <c r="AZ56" s="21"/>
      <c r="BA56" s="19"/>
      <c r="BB56" s="19"/>
      <c r="BC56" s="19"/>
      <c r="BD56" s="22"/>
      <c r="BE56" s="14"/>
      <c r="BF56" s="16"/>
      <c r="BG56" s="21"/>
      <c r="BH56" s="19"/>
      <c r="BI56" s="19"/>
      <c r="BJ56" s="19"/>
      <c r="BK56" s="22"/>
      <c r="BL56" s="14"/>
      <c r="BM56" s="16"/>
      <c r="BN56" s="21"/>
      <c r="BO56" s="19"/>
      <c r="BP56" s="19"/>
      <c r="BQ56" s="19"/>
      <c r="BR56" s="22"/>
      <c r="BS56" s="14"/>
      <c r="BT56" s="16"/>
      <c r="BU56" s="21"/>
      <c r="BV56" s="19"/>
      <c r="BW56" s="19"/>
      <c r="BX56" s="19"/>
      <c r="BY56" s="22"/>
      <c r="BZ56" s="14"/>
      <c r="CA56" s="14"/>
      <c r="CB56" s="14"/>
    </row>
    <row r="57" spans="1:80">
      <c r="A57" s="14"/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/>
      <c r="V57" s="14"/>
      <c r="W57" s="16"/>
      <c r="X57" s="21"/>
      <c r="Y57" s="19"/>
      <c r="Z57" s="19"/>
      <c r="AA57" s="19"/>
      <c r="AB57" s="22"/>
      <c r="AC57" s="14"/>
      <c r="AD57" s="16"/>
      <c r="AE57" s="21"/>
      <c r="AF57" s="19"/>
      <c r="AG57" s="19"/>
      <c r="AH57" s="19"/>
      <c r="AI57" s="22"/>
      <c r="AJ57" s="14"/>
      <c r="AK57" s="16"/>
      <c r="AL57" s="21"/>
      <c r="AM57" s="19"/>
      <c r="AN57" s="19"/>
      <c r="AO57" s="19"/>
      <c r="AP57" s="22"/>
      <c r="AQ57" s="14"/>
      <c r="AR57" s="16"/>
      <c r="AS57" s="21"/>
      <c r="AT57" s="19"/>
      <c r="AU57" s="19"/>
      <c r="AV57" s="19"/>
      <c r="AW57" s="22"/>
      <c r="AX57" s="14"/>
      <c r="AY57" s="16"/>
      <c r="AZ57" s="21"/>
      <c r="BA57" s="19"/>
      <c r="BB57" s="19"/>
      <c r="BC57" s="19"/>
      <c r="BD57" s="22"/>
      <c r="BE57" s="14"/>
      <c r="BF57" s="16"/>
      <c r="BG57" s="21"/>
      <c r="BH57" s="19"/>
      <c r="BI57" s="19"/>
      <c r="BJ57" s="19"/>
      <c r="BK57" s="22"/>
      <c r="BL57" s="14"/>
      <c r="BM57" s="16"/>
      <c r="BN57" s="21"/>
      <c r="BO57" s="19"/>
      <c r="BP57" s="19"/>
      <c r="BQ57" s="19"/>
      <c r="BR57" s="22"/>
      <c r="BS57" s="14"/>
      <c r="BT57" s="16"/>
      <c r="BU57" s="21"/>
      <c r="BV57" s="19"/>
      <c r="BW57" s="19"/>
      <c r="BX57" s="19"/>
      <c r="BY57" s="22"/>
      <c r="BZ57" s="14"/>
      <c r="CA57" s="14"/>
      <c r="CB57" s="14"/>
    </row>
    <row r="58" spans="1:80">
      <c r="A58" s="14"/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16"/>
      <c r="AL58" s="21"/>
      <c r="AM58" s="19"/>
      <c r="AN58" s="19"/>
      <c r="AO58" s="19"/>
      <c r="AP58" s="22"/>
      <c r="AQ58" s="14"/>
      <c r="AR58" s="16"/>
      <c r="AS58" s="21"/>
      <c r="AT58" s="19"/>
      <c r="AU58" s="19"/>
      <c r="AV58" s="19"/>
      <c r="AW58" s="22"/>
      <c r="AX58" s="14"/>
      <c r="AY58" s="16"/>
      <c r="AZ58" s="21"/>
      <c r="BA58" s="19"/>
      <c r="BB58" s="19"/>
      <c r="BC58" s="19"/>
      <c r="BD58" s="22"/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/>
      <c r="BS58" s="14"/>
      <c r="BT58" s="16"/>
      <c r="BU58" s="21"/>
      <c r="BV58" s="19"/>
      <c r="BW58" s="19"/>
      <c r="BX58" s="19"/>
      <c r="BY58" s="22"/>
      <c r="BZ58" s="14"/>
      <c r="CA58" s="14"/>
      <c r="CB58" s="14"/>
    </row>
    <row r="59" spans="1:80">
      <c r="A59" s="14"/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/>
      <c r="AQ59" s="14"/>
      <c r="AR59" s="16"/>
      <c r="AS59" s="21"/>
      <c r="AT59" s="19"/>
      <c r="AU59" s="19"/>
      <c r="AV59" s="19"/>
      <c r="AW59" s="22"/>
      <c r="AX59" s="14"/>
      <c r="AY59" s="16"/>
      <c r="AZ59" s="21"/>
      <c r="BA59" s="19"/>
      <c r="BB59" s="19"/>
      <c r="BC59" s="19"/>
      <c r="BD59" s="22"/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/>
      <c r="BS59" s="14"/>
      <c r="BT59" s="16"/>
      <c r="BU59" s="21"/>
      <c r="BV59" s="19"/>
      <c r="BW59" s="19"/>
      <c r="BX59" s="19"/>
      <c r="BY59" s="22"/>
      <c r="BZ59" s="14"/>
      <c r="CA59" s="14"/>
      <c r="CB59" s="14"/>
    </row>
    <row r="60" spans="1:80">
      <c r="A60" s="14"/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/>
      <c r="AQ60" s="14"/>
      <c r="AR60" s="16"/>
      <c r="AS60" s="21"/>
      <c r="AT60" s="19"/>
      <c r="AU60" s="19"/>
      <c r="AV60" s="19"/>
      <c r="AW60" s="22"/>
      <c r="AX60" s="14"/>
      <c r="AY60" s="16"/>
      <c r="AZ60" s="21"/>
      <c r="BA60" s="19"/>
      <c r="BB60" s="19"/>
      <c r="BC60" s="19"/>
      <c r="BD60" s="22"/>
      <c r="BE60" s="14"/>
      <c r="BF60" s="16"/>
      <c r="BG60" s="21"/>
      <c r="BH60" s="19"/>
      <c r="BI60" s="19"/>
      <c r="BJ60" s="19"/>
      <c r="BK60" s="22"/>
      <c r="BL60" s="14"/>
      <c r="BM60" s="16"/>
      <c r="BN60" s="21"/>
      <c r="BO60" s="19"/>
      <c r="BP60" s="19"/>
      <c r="BQ60" s="19"/>
      <c r="BR60" s="22"/>
      <c r="BS60" s="14"/>
      <c r="BT60" s="16"/>
      <c r="BU60" s="21"/>
      <c r="BV60" s="19"/>
      <c r="BW60" s="19"/>
      <c r="BX60" s="19"/>
      <c r="BY60" s="22"/>
      <c r="BZ60" s="14"/>
      <c r="CA60" s="14"/>
      <c r="CB60" s="14"/>
    </row>
    <row r="61" spans="1:80">
      <c r="A61" s="14"/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/>
      <c r="AQ61" s="14"/>
      <c r="AR61" s="16"/>
      <c r="AS61" s="21"/>
      <c r="AT61" s="19"/>
      <c r="AU61" s="19"/>
      <c r="AV61" s="19"/>
      <c r="AW61" s="22"/>
      <c r="AX61" s="14"/>
      <c r="AY61" s="16"/>
      <c r="AZ61" s="21"/>
      <c r="BA61" s="19"/>
      <c r="BB61" s="19"/>
      <c r="BC61" s="19"/>
      <c r="BD61" s="22"/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/>
      <c r="BS61" s="14"/>
      <c r="BT61" s="16"/>
      <c r="BU61" s="21"/>
      <c r="BV61" s="19"/>
      <c r="BW61" s="19"/>
      <c r="BX61" s="19"/>
      <c r="BY61" s="22"/>
      <c r="BZ61" s="14"/>
      <c r="CA61" s="14"/>
      <c r="CB61" s="14"/>
    </row>
    <row r="62" spans="1:80">
      <c r="A62" s="14"/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/>
      <c r="AQ62" s="14"/>
      <c r="AR62" s="16"/>
      <c r="AS62" s="21"/>
      <c r="AT62" s="19"/>
      <c r="AU62" s="19"/>
      <c r="AV62" s="19"/>
      <c r="AW62" s="22"/>
      <c r="AX62" s="14"/>
      <c r="AY62" s="16"/>
      <c r="AZ62" s="21"/>
      <c r="BA62" s="19"/>
      <c r="BB62" s="19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16"/>
      <c r="BN62" s="21"/>
      <c r="BO62" s="19"/>
      <c r="BP62" s="19"/>
      <c r="BQ62" s="19"/>
      <c r="BR62" s="22"/>
      <c r="BS62" s="14"/>
      <c r="BT62" s="16"/>
      <c r="BU62" s="21"/>
      <c r="BV62" s="19"/>
      <c r="BW62" s="19"/>
      <c r="BX62" s="19"/>
      <c r="BY62" s="22"/>
      <c r="BZ62" s="14"/>
      <c r="CA62" s="14"/>
      <c r="CB62" s="14"/>
    </row>
    <row r="63" spans="1:80" ht="14.4" thickBot="1">
      <c r="A63" s="14" t="s">
        <v>62</v>
      </c>
      <c r="B63" s="26">
        <v>4</v>
      </c>
      <c r="C63" s="27"/>
      <c r="D63" s="28"/>
      <c r="E63" s="28"/>
      <c r="F63" s="28"/>
      <c r="G63" s="29"/>
      <c r="H63" s="14"/>
      <c r="I63" s="26">
        <v>1</v>
      </c>
      <c r="J63" s="27"/>
      <c r="K63" s="28"/>
      <c r="L63" s="28"/>
      <c r="M63" s="28"/>
      <c r="N63" s="29"/>
      <c r="O63" s="14"/>
      <c r="P63" s="26">
        <v>2</v>
      </c>
      <c r="Q63" s="27"/>
      <c r="R63" s="28"/>
      <c r="S63" s="28"/>
      <c r="T63" s="28"/>
      <c r="U63" s="29"/>
      <c r="V63" s="14"/>
      <c r="W63" s="26">
        <v>1</v>
      </c>
      <c r="X63" s="27"/>
      <c r="Y63" s="28"/>
      <c r="Z63" s="28"/>
      <c r="AA63" s="28"/>
      <c r="AB63" s="29"/>
      <c r="AC63" s="14"/>
      <c r="AD63" s="26">
        <v>3</v>
      </c>
      <c r="AE63" s="27"/>
      <c r="AF63" s="28"/>
      <c r="AG63" s="28"/>
      <c r="AH63" s="28"/>
      <c r="AI63" s="29"/>
      <c r="AJ63" s="14"/>
      <c r="AK63" s="26">
        <v>0</v>
      </c>
      <c r="AL63" s="27"/>
      <c r="AM63" s="28"/>
      <c r="AN63" s="28"/>
      <c r="AO63" s="28"/>
      <c r="AP63" s="29"/>
      <c r="AQ63" s="14"/>
      <c r="AR63" s="26">
        <v>1</v>
      </c>
      <c r="AS63" s="27"/>
      <c r="AT63" s="28"/>
      <c r="AU63" s="28"/>
      <c r="AV63" s="28"/>
      <c r="AW63" s="29"/>
      <c r="AX63" s="14"/>
      <c r="AY63" s="26">
        <v>1</v>
      </c>
      <c r="AZ63" s="28"/>
      <c r="BA63" s="28"/>
      <c r="BB63" s="28"/>
      <c r="BC63" s="28"/>
      <c r="BD63" s="29"/>
      <c r="BE63" s="14"/>
      <c r="BF63" s="26">
        <v>3</v>
      </c>
      <c r="BG63" s="27"/>
      <c r="BH63" s="28"/>
      <c r="BI63" s="28"/>
      <c r="BJ63" s="28"/>
      <c r="BK63" s="29"/>
      <c r="BL63" s="14"/>
      <c r="BM63" s="26">
        <v>4</v>
      </c>
      <c r="BN63" s="27"/>
      <c r="BO63" s="28"/>
      <c r="BP63" s="28"/>
      <c r="BQ63" s="28"/>
      <c r="BR63" s="29"/>
      <c r="BS63" s="14"/>
      <c r="BT63" s="26"/>
      <c r="BU63" s="27"/>
      <c r="BV63" s="28"/>
      <c r="BW63" s="28"/>
      <c r="BX63" s="28"/>
      <c r="BY63" s="29"/>
      <c r="BZ63" s="14"/>
      <c r="CA63" s="14"/>
      <c r="CB63" s="14"/>
    </row>
    <row r="64" spans="1:80">
      <c r="A64" s="14"/>
      <c r="B64" s="14"/>
      <c r="C64" s="15"/>
      <c r="D64" s="14"/>
      <c r="E64" s="14"/>
      <c r="F64" s="14"/>
      <c r="G64" s="30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</row>
    <row r="65" spans="1:80">
      <c r="A65" s="14"/>
      <c r="B65" s="14"/>
      <c r="C65" s="15"/>
      <c r="D65" s="14"/>
      <c r="E65" s="14"/>
      <c r="F65" s="14"/>
      <c r="G65" s="30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</row>
    <row r="66" spans="1:80">
      <c r="G66" s="10"/>
    </row>
    <row r="67" spans="1:80">
      <c r="G67" s="10"/>
    </row>
    <row r="68" spans="1:80">
      <c r="G68" s="10"/>
    </row>
    <row r="69" spans="1:80">
      <c r="G69" s="10"/>
    </row>
    <row r="70" spans="1:80">
      <c r="G70" s="10"/>
    </row>
    <row r="71" spans="1:80">
      <c r="G71" s="10"/>
    </row>
    <row r="72" spans="1:80">
      <c r="G72" s="10"/>
    </row>
    <row r="73" spans="1:80">
      <c r="G73" s="10"/>
    </row>
    <row r="74" spans="1:80">
      <c r="G74" s="10"/>
    </row>
    <row r="75" spans="1:80">
      <c r="G75" s="10"/>
    </row>
    <row r="76" spans="1:80">
      <c r="G76" s="10"/>
    </row>
    <row r="77" spans="1:80">
      <c r="G77" s="10"/>
    </row>
    <row r="78" spans="1:80">
      <c r="G78" s="10"/>
    </row>
    <row r="79" spans="1:80">
      <c r="G79" s="10"/>
    </row>
    <row r="80" spans="1:80">
      <c r="G80" s="10"/>
    </row>
    <row r="81" spans="7:7">
      <c r="G81" s="10"/>
    </row>
    <row r="82" spans="7:7">
      <c r="G82" s="10"/>
    </row>
    <row r="83" spans="7:7">
      <c r="G83" s="10"/>
    </row>
    <row r="84" spans="7:7">
      <c r="G84" s="10"/>
    </row>
    <row r="85" spans="7:7">
      <c r="G85" s="10"/>
    </row>
    <row r="86" spans="7:7">
      <c r="G86" s="10"/>
    </row>
    <row r="87" spans="7:7">
      <c r="G87" s="10"/>
    </row>
    <row r="88" spans="7:7">
      <c r="G88" s="10"/>
    </row>
    <row r="89" spans="7:7">
      <c r="G89" s="10"/>
    </row>
    <row r="90" spans="7:7">
      <c r="G90" s="10"/>
    </row>
    <row r="91" spans="7:7">
      <c r="G91" s="10"/>
    </row>
    <row r="92" spans="7:7">
      <c r="G92" s="10"/>
    </row>
    <row r="93" spans="7:7">
      <c r="G93" s="10"/>
    </row>
    <row r="94" spans="7:7">
      <c r="G94" s="10"/>
    </row>
    <row r="95" spans="7:7">
      <c r="G95" s="10"/>
    </row>
    <row r="96" spans="7:7">
      <c r="G96" s="10"/>
    </row>
    <row r="97" spans="7:7">
      <c r="G97" s="10"/>
    </row>
    <row r="98" spans="7:7">
      <c r="G98" s="10"/>
    </row>
    <row r="99" spans="7:7">
      <c r="G99" s="10"/>
    </row>
    <row r="100" spans="7:7">
      <c r="G100" s="10"/>
    </row>
    <row r="101" spans="7:7">
      <c r="G101" s="10"/>
    </row>
    <row r="102" spans="7:7">
      <c r="G102" s="10"/>
    </row>
    <row r="103" spans="7:7">
      <c r="G103" s="10"/>
    </row>
    <row r="104" spans="7:7">
      <c r="G104" s="10"/>
    </row>
    <row r="105" spans="7:7">
      <c r="G105" s="10"/>
    </row>
    <row r="106" spans="7:7">
      <c r="G106" s="10"/>
    </row>
    <row r="107" spans="7:7">
      <c r="G107" s="10"/>
    </row>
    <row r="108" spans="7:7">
      <c r="G108" s="10"/>
    </row>
    <row r="109" spans="7:7">
      <c r="G109" s="10"/>
    </row>
    <row r="110" spans="7:7">
      <c r="G110" s="10"/>
    </row>
    <row r="111" spans="7:7">
      <c r="G111" s="10"/>
    </row>
    <row r="112" spans="7:7">
      <c r="G112" s="10"/>
    </row>
    <row r="113" spans="7:7">
      <c r="G113" s="10"/>
    </row>
    <row r="114" spans="7:7">
      <c r="G114" s="10"/>
    </row>
    <row r="115" spans="7:7">
      <c r="G115" s="10"/>
    </row>
    <row r="116" spans="7:7">
      <c r="G116" s="10"/>
    </row>
    <row r="117" spans="7:7">
      <c r="G117" s="10"/>
    </row>
    <row r="118" spans="7:7">
      <c r="G118" s="10"/>
    </row>
    <row r="119" spans="7:7">
      <c r="G119" s="10"/>
    </row>
    <row r="120" spans="7:7">
      <c r="G120" s="10"/>
    </row>
    <row r="121" spans="7:7">
      <c r="G121" s="10"/>
    </row>
    <row r="122" spans="7:7">
      <c r="G122" s="10"/>
    </row>
    <row r="123" spans="7:7">
      <c r="G123" s="10"/>
    </row>
    <row r="124" spans="7:7">
      <c r="G124" s="10"/>
    </row>
    <row r="125" spans="7:7">
      <c r="G125" s="10"/>
    </row>
    <row r="126" spans="7:7">
      <c r="G126" s="10"/>
    </row>
    <row r="127" spans="7:7">
      <c r="G127" s="10"/>
    </row>
    <row r="128" spans="7:7">
      <c r="G128" s="10"/>
    </row>
    <row r="129" spans="7:7">
      <c r="G129" s="10"/>
    </row>
    <row r="130" spans="7:7">
      <c r="G130" s="10"/>
    </row>
    <row r="131" spans="7:7">
      <c r="G131" s="10"/>
    </row>
    <row r="132" spans="7:7">
      <c r="G132" s="10"/>
    </row>
    <row r="133" spans="7:7">
      <c r="G133" s="10"/>
    </row>
    <row r="134" spans="7:7">
      <c r="G134" s="10"/>
    </row>
    <row r="135" spans="7:7">
      <c r="G135" s="10"/>
    </row>
    <row r="136" spans="7:7">
      <c r="G136" s="10"/>
    </row>
    <row r="137" spans="7:7">
      <c r="G137" s="10"/>
    </row>
    <row r="138" spans="7:7">
      <c r="G138" s="10"/>
    </row>
    <row r="139" spans="7:7">
      <c r="G139" s="10"/>
    </row>
    <row r="140" spans="7:7">
      <c r="G140" s="10"/>
    </row>
    <row r="141" spans="7:7">
      <c r="G141" s="10"/>
    </row>
    <row r="142" spans="7:7">
      <c r="G142" s="10"/>
    </row>
    <row r="143" spans="7:7">
      <c r="G143" s="10"/>
    </row>
    <row r="144" spans="7:7">
      <c r="G144" s="10"/>
    </row>
    <row r="145" spans="7:7">
      <c r="G145" s="10"/>
    </row>
    <row r="146" spans="7:7">
      <c r="G146" s="10"/>
    </row>
    <row r="147" spans="7:7">
      <c r="G147" s="10"/>
    </row>
    <row r="148" spans="7:7">
      <c r="G148" s="10"/>
    </row>
    <row r="149" spans="7:7">
      <c r="G149" s="10"/>
    </row>
    <row r="150" spans="7:7">
      <c r="G150" s="10"/>
    </row>
    <row r="151" spans="7:7">
      <c r="G151" s="10"/>
    </row>
    <row r="152" spans="7:7">
      <c r="G152" s="10"/>
    </row>
    <row r="153" spans="7:7">
      <c r="G153" s="10"/>
    </row>
    <row r="154" spans="7:7">
      <c r="G154" s="10"/>
    </row>
    <row r="155" spans="7:7">
      <c r="G155" s="10"/>
    </row>
    <row r="156" spans="7:7">
      <c r="G156" s="10"/>
    </row>
    <row r="157" spans="7:7">
      <c r="G157" s="10"/>
    </row>
    <row r="158" spans="7:7">
      <c r="G158" s="10"/>
    </row>
    <row r="159" spans="7:7">
      <c r="G159" s="10"/>
    </row>
    <row r="160" spans="7:7">
      <c r="G160" s="10"/>
    </row>
    <row r="161" spans="7:7">
      <c r="G161" s="10"/>
    </row>
    <row r="162" spans="7:7">
      <c r="G162" s="10"/>
    </row>
    <row r="163" spans="7:7">
      <c r="G163" s="10"/>
    </row>
    <row r="164" spans="7:7">
      <c r="G164" s="10"/>
    </row>
    <row r="165" spans="7:7">
      <c r="G165" s="10"/>
    </row>
    <row r="166" spans="7:7">
      <c r="G166" s="10"/>
    </row>
    <row r="167" spans="7:7">
      <c r="G167" s="10"/>
    </row>
    <row r="168" spans="7:7">
      <c r="G168" s="10"/>
    </row>
    <row r="169" spans="7:7">
      <c r="G169" s="10"/>
    </row>
    <row r="170" spans="7:7">
      <c r="G170" s="10"/>
    </row>
    <row r="171" spans="7:7">
      <c r="G171" s="10"/>
    </row>
    <row r="172" spans="7:7">
      <c r="G172" s="10"/>
    </row>
    <row r="173" spans="7:7">
      <c r="G173" s="10"/>
    </row>
    <row r="174" spans="7:7">
      <c r="G174" s="10"/>
    </row>
    <row r="175" spans="7:7">
      <c r="G175" s="10"/>
    </row>
    <row r="176" spans="7:7">
      <c r="G176" s="10"/>
    </row>
    <row r="177" spans="7:7">
      <c r="G177" s="10"/>
    </row>
    <row r="178" spans="7:7">
      <c r="G178" s="10"/>
    </row>
    <row r="179" spans="7:7">
      <c r="G179" s="10"/>
    </row>
    <row r="180" spans="7:7">
      <c r="G180" s="10"/>
    </row>
    <row r="181" spans="7:7">
      <c r="G181" s="10"/>
    </row>
    <row r="182" spans="7:7">
      <c r="G182" s="10"/>
    </row>
    <row r="183" spans="7:7">
      <c r="G183" s="10"/>
    </row>
    <row r="184" spans="7:7">
      <c r="G184" s="10"/>
    </row>
    <row r="185" spans="7:7">
      <c r="G185" s="10"/>
    </row>
    <row r="186" spans="7:7">
      <c r="G186" s="10"/>
    </row>
    <row r="187" spans="7:7">
      <c r="G187" s="10"/>
    </row>
    <row r="188" spans="7:7">
      <c r="G188" s="10"/>
    </row>
    <row r="189" spans="7:7">
      <c r="G189" s="10"/>
    </row>
    <row r="190" spans="7:7">
      <c r="G190" s="10"/>
    </row>
    <row r="191" spans="7:7">
      <c r="G191" s="10"/>
    </row>
    <row r="192" spans="7:7">
      <c r="G192" s="10"/>
    </row>
    <row r="193" spans="7:7">
      <c r="G193" s="10"/>
    </row>
    <row r="194" spans="7:7">
      <c r="G194" s="10"/>
    </row>
    <row r="195" spans="7:7">
      <c r="G195" s="10"/>
    </row>
    <row r="196" spans="7:7">
      <c r="G196" s="10"/>
    </row>
    <row r="197" spans="7:7">
      <c r="G197" s="10"/>
    </row>
    <row r="198" spans="7:7">
      <c r="G198" s="10"/>
    </row>
    <row r="199" spans="7:7">
      <c r="G199" s="10"/>
    </row>
    <row r="200" spans="7:7">
      <c r="G200" s="10"/>
    </row>
    <row r="201" spans="7:7">
      <c r="G201" s="10"/>
    </row>
    <row r="202" spans="7:7">
      <c r="G202" s="10"/>
    </row>
    <row r="203" spans="7:7">
      <c r="G203" s="10"/>
    </row>
    <row r="204" spans="7:7">
      <c r="G204" s="10"/>
    </row>
    <row r="205" spans="7:7">
      <c r="G205" s="10"/>
    </row>
    <row r="206" spans="7:7">
      <c r="G206" s="10"/>
    </row>
    <row r="207" spans="7:7">
      <c r="G207" s="10"/>
    </row>
    <row r="208" spans="7:7">
      <c r="G208" s="10"/>
    </row>
    <row r="209" spans="7:7">
      <c r="G209" s="10"/>
    </row>
    <row r="210" spans="7:7">
      <c r="G210" s="10"/>
    </row>
    <row r="211" spans="7:7">
      <c r="G211" s="10"/>
    </row>
    <row r="212" spans="7:7">
      <c r="G212" s="10"/>
    </row>
    <row r="213" spans="7:7">
      <c r="G213" s="10"/>
    </row>
    <row r="214" spans="7:7">
      <c r="G214" s="10"/>
    </row>
    <row r="215" spans="7:7">
      <c r="G215" s="10"/>
    </row>
    <row r="216" spans="7:7">
      <c r="G216" s="10"/>
    </row>
    <row r="217" spans="7:7">
      <c r="G217" s="10"/>
    </row>
    <row r="218" spans="7:7">
      <c r="G218" s="10"/>
    </row>
    <row r="219" spans="7:7">
      <c r="G219" s="10"/>
    </row>
    <row r="220" spans="7:7">
      <c r="G220" s="10"/>
    </row>
    <row r="221" spans="7:7">
      <c r="G221" s="10"/>
    </row>
    <row r="222" spans="7:7">
      <c r="G222" s="10"/>
    </row>
    <row r="223" spans="7:7">
      <c r="G223" s="10"/>
    </row>
    <row r="224" spans="7:7">
      <c r="G224" s="10"/>
    </row>
    <row r="225" spans="7:7">
      <c r="G225" s="10"/>
    </row>
    <row r="226" spans="7:7">
      <c r="G226" s="10"/>
    </row>
    <row r="227" spans="7:7">
      <c r="G227" s="10"/>
    </row>
    <row r="228" spans="7:7">
      <c r="G228" s="10"/>
    </row>
    <row r="229" spans="7:7">
      <c r="G229" s="10"/>
    </row>
    <row r="230" spans="7:7">
      <c r="G230" s="10"/>
    </row>
    <row r="231" spans="7:7">
      <c r="G231" s="10"/>
    </row>
    <row r="232" spans="7:7">
      <c r="G232" s="10"/>
    </row>
    <row r="233" spans="7:7">
      <c r="G233" s="10"/>
    </row>
    <row r="234" spans="7:7">
      <c r="G234" s="10"/>
    </row>
    <row r="235" spans="7:7">
      <c r="G235" s="10"/>
    </row>
    <row r="236" spans="7:7">
      <c r="G236" s="10"/>
    </row>
    <row r="237" spans="7:7">
      <c r="G237" s="10"/>
    </row>
    <row r="238" spans="7:7">
      <c r="G238" s="10"/>
    </row>
    <row r="239" spans="7:7">
      <c r="G239" s="10"/>
    </row>
    <row r="240" spans="7:7">
      <c r="G240" s="10"/>
    </row>
    <row r="241" spans="7:7">
      <c r="G241" s="10"/>
    </row>
    <row r="242" spans="7:7">
      <c r="G242" s="10"/>
    </row>
    <row r="243" spans="7:7">
      <c r="G243" s="10"/>
    </row>
    <row r="244" spans="7:7">
      <c r="G244" s="10"/>
    </row>
    <row r="245" spans="7:7">
      <c r="G245" s="10"/>
    </row>
    <row r="246" spans="7:7">
      <c r="G246" s="10"/>
    </row>
    <row r="247" spans="7:7">
      <c r="G247" s="10"/>
    </row>
    <row r="248" spans="7:7">
      <c r="G248" s="10"/>
    </row>
    <row r="249" spans="7:7">
      <c r="G249" s="10"/>
    </row>
    <row r="250" spans="7:7">
      <c r="G250" s="10"/>
    </row>
    <row r="251" spans="7:7">
      <c r="G251" s="10"/>
    </row>
    <row r="252" spans="7:7">
      <c r="G252" s="10"/>
    </row>
    <row r="253" spans="7:7">
      <c r="G253" s="10"/>
    </row>
    <row r="254" spans="7:7">
      <c r="G254" s="10"/>
    </row>
    <row r="255" spans="7:7">
      <c r="G255" s="10"/>
    </row>
    <row r="256" spans="7:7">
      <c r="G256" s="10"/>
    </row>
    <row r="257" spans="7:7">
      <c r="G257" s="10"/>
    </row>
    <row r="258" spans="7:7">
      <c r="G258" s="10"/>
    </row>
    <row r="259" spans="7:7">
      <c r="G259" s="10"/>
    </row>
    <row r="260" spans="7:7">
      <c r="G260" s="10"/>
    </row>
    <row r="261" spans="7:7">
      <c r="G261" s="10"/>
    </row>
    <row r="262" spans="7:7">
      <c r="G262" s="10"/>
    </row>
    <row r="263" spans="7:7">
      <c r="G263" s="10"/>
    </row>
    <row r="264" spans="7:7">
      <c r="G264" s="10"/>
    </row>
    <row r="265" spans="7:7">
      <c r="G265" s="10"/>
    </row>
    <row r="266" spans="7:7">
      <c r="G266" s="10"/>
    </row>
    <row r="267" spans="7:7">
      <c r="G267" s="10"/>
    </row>
    <row r="268" spans="7:7">
      <c r="G268" s="10"/>
    </row>
    <row r="269" spans="7:7">
      <c r="G269" s="10"/>
    </row>
    <row r="270" spans="7:7">
      <c r="G270" s="10"/>
    </row>
    <row r="271" spans="7:7">
      <c r="G271" s="10"/>
    </row>
    <row r="272" spans="7:7">
      <c r="G272" s="10"/>
    </row>
    <row r="273" spans="7:7">
      <c r="G273" s="10"/>
    </row>
    <row r="274" spans="7:7">
      <c r="G274" s="10"/>
    </row>
    <row r="275" spans="7:7">
      <c r="G275" s="10"/>
    </row>
    <row r="276" spans="7:7">
      <c r="G276" s="10"/>
    </row>
    <row r="277" spans="7:7">
      <c r="G277" s="10"/>
    </row>
    <row r="278" spans="7:7">
      <c r="G278" s="10"/>
    </row>
    <row r="279" spans="7:7">
      <c r="G279" s="10"/>
    </row>
    <row r="280" spans="7:7">
      <c r="G280" s="10"/>
    </row>
    <row r="281" spans="7:7">
      <c r="G281" s="10"/>
    </row>
    <row r="282" spans="7:7">
      <c r="G282" s="10"/>
    </row>
    <row r="283" spans="7:7">
      <c r="G283" s="10"/>
    </row>
    <row r="284" spans="7:7">
      <c r="G284" s="10"/>
    </row>
    <row r="285" spans="7:7">
      <c r="G285" s="10"/>
    </row>
    <row r="286" spans="7:7">
      <c r="G286" s="10"/>
    </row>
    <row r="287" spans="7:7">
      <c r="G287" s="10"/>
    </row>
    <row r="288" spans="7:7">
      <c r="G288" s="10"/>
    </row>
    <row r="289" spans="7:7">
      <c r="G289" s="10"/>
    </row>
    <row r="290" spans="7:7">
      <c r="G290" s="10"/>
    </row>
    <row r="291" spans="7:7">
      <c r="G291" s="10"/>
    </row>
    <row r="292" spans="7:7">
      <c r="G292" s="10"/>
    </row>
    <row r="293" spans="7:7">
      <c r="G293" s="10"/>
    </row>
    <row r="294" spans="7:7">
      <c r="G294" s="10"/>
    </row>
    <row r="295" spans="7:7">
      <c r="G295" s="10"/>
    </row>
    <row r="296" spans="7:7">
      <c r="G296" s="10"/>
    </row>
    <row r="297" spans="7:7">
      <c r="G297" s="10"/>
    </row>
    <row r="298" spans="7:7">
      <c r="G298" s="10"/>
    </row>
    <row r="299" spans="7:7">
      <c r="G299" s="10"/>
    </row>
    <row r="300" spans="7:7">
      <c r="G300" s="10"/>
    </row>
    <row r="301" spans="7:7">
      <c r="G301" s="10"/>
    </row>
    <row r="302" spans="7:7">
      <c r="G302" s="10"/>
    </row>
    <row r="303" spans="7:7">
      <c r="G303" s="10"/>
    </row>
    <row r="304" spans="7:7">
      <c r="G304" s="10"/>
    </row>
    <row r="305" spans="7:7">
      <c r="G305" s="10"/>
    </row>
    <row r="306" spans="7:7">
      <c r="G306" s="10"/>
    </row>
    <row r="307" spans="7:7">
      <c r="G307" s="10"/>
    </row>
    <row r="308" spans="7:7">
      <c r="G308" s="10"/>
    </row>
    <row r="309" spans="7:7">
      <c r="G309" s="10"/>
    </row>
    <row r="310" spans="7:7">
      <c r="G310" s="10"/>
    </row>
    <row r="311" spans="7:7">
      <c r="G311" s="10"/>
    </row>
    <row r="312" spans="7:7">
      <c r="G312" s="10"/>
    </row>
    <row r="313" spans="7:7">
      <c r="G313" s="10"/>
    </row>
    <row r="314" spans="7:7">
      <c r="G314" s="10"/>
    </row>
    <row r="315" spans="7:7">
      <c r="G315" s="10"/>
    </row>
    <row r="316" spans="7:7">
      <c r="G316" s="10"/>
    </row>
    <row r="317" spans="7:7">
      <c r="G317" s="10"/>
    </row>
    <row r="318" spans="7:7">
      <c r="G318" s="10"/>
    </row>
    <row r="319" spans="7:7">
      <c r="G319" s="10"/>
    </row>
    <row r="320" spans="7:7">
      <c r="G320" s="10"/>
    </row>
    <row r="321" spans="7:7">
      <c r="G321" s="10"/>
    </row>
    <row r="322" spans="7:7">
      <c r="G322" s="10"/>
    </row>
    <row r="323" spans="7:7">
      <c r="G323" s="10"/>
    </row>
    <row r="324" spans="7:7">
      <c r="G324" s="10"/>
    </row>
    <row r="325" spans="7:7">
      <c r="G325" s="10"/>
    </row>
    <row r="326" spans="7:7">
      <c r="G326" s="10"/>
    </row>
    <row r="327" spans="7:7">
      <c r="G327" s="10"/>
    </row>
    <row r="328" spans="7:7">
      <c r="G328" s="10"/>
    </row>
    <row r="329" spans="7:7">
      <c r="G329" s="10"/>
    </row>
    <row r="330" spans="7:7">
      <c r="G330" s="10"/>
    </row>
    <row r="331" spans="7:7">
      <c r="G331" s="10"/>
    </row>
    <row r="332" spans="7:7">
      <c r="G332" s="10"/>
    </row>
    <row r="333" spans="7:7">
      <c r="G333" s="10"/>
    </row>
    <row r="334" spans="7:7">
      <c r="G334" s="10"/>
    </row>
    <row r="335" spans="7:7">
      <c r="G335" s="10"/>
    </row>
    <row r="336" spans="7:7">
      <c r="G336" s="10"/>
    </row>
    <row r="337" spans="7:7">
      <c r="G337" s="10"/>
    </row>
    <row r="338" spans="7:7">
      <c r="G338" s="10"/>
    </row>
    <row r="339" spans="7:7">
      <c r="G339" s="10"/>
    </row>
    <row r="340" spans="7:7">
      <c r="G340" s="10"/>
    </row>
    <row r="341" spans="7:7">
      <c r="G341" s="10"/>
    </row>
    <row r="342" spans="7:7">
      <c r="G342" s="10"/>
    </row>
    <row r="343" spans="7:7">
      <c r="G343" s="10"/>
    </row>
    <row r="344" spans="7:7">
      <c r="G344" s="10"/>
    </row>
    <row r="345" spans="7:7">
      <c r="G345" s="10"/>
    </row>
    <row r="346" spans="7:7">
      <c r="G346" s="10"/>
    </row>
    <row r="347" spans="7:7">
      <c r="G347" s="10"/>
    </row>
    <row r="348" spans="7:7">
      <c r="G348" s="10"/>
    </row>
    <row r="349" spans="7:7">
      <c r="G349" s="10"/>
    </row>
    <row r="350" spans="7:7">
      <c r="G350" s="10"/>
    </row>
    <row r="351" spans="7:7">
      <c r="G351" s="10"/>
    </row>
    <row r="352" spans="7:7">
      <c r="G352" s="10"/>
    </row>
    <row r="353" spans="7:7">
      <c r="G353" s="10"/>
    </row>
    <row r="354" spans="7:7">
      <c r="G354" s="10"/>
    </row>
    <row r="355" spans="7:7">
      <c r="G355" s="10"/>
    </row>
    <row r="356" spans="7:7">
      <c r="G356" s="10"/>
    </row>
    <row r="357" spans="7:7">
      <c r="G357" s="10"/>
    </row>
    <row r="358" spans="7:7">
      <c r="G358" s="10"/>
    </row>
    <row r="359" spans="7:7">
      <c r="G359" s="10"/>
    </row>
    <row r="360" spans="7:7">
      <c r="G360" s="10"/>
    </row>
    <row r="361" spans="7:7">
      <c r="G361" s="10"/>
    </row>
    <row r="362" spans="7:7">
      <c r="G362" s="10"/>
    </row>
    <row r="363" spans="7:7">
      <c r="G363" s="10"/>
    </row>
    <row r="364" spans="7:7">
      <c r="G364" s="10"/>
    </row>
    <row r="365" spans="7:7">
      <c r="G365" s="10"/>
    </row>
    <row r="366" spans="7:7">
      <c r="G366" s="10"/>
    </row>
    <row r="367" spans="7:7">
      <c r="G367" s="10"/>
    </row>
    <row r="368" spans="7:7">
      <c r="G368" s="10"/>
    </row>
    <row r="369" spans="7:7">
      <c r="G369" s="10"/>
    </row>
    <row r="370" spans="7:7">
      <c r="G370" s="10"/>
    </row>
    <row r="371" spans="7:7">
      <c r="G371" s="10"/>
    </row>
    <row r="372" spans="7:7">
      <c r="G372" s="10"/>
    </row>
    <row r="373" spans="7:7">
      <c r="G373" s="10"/>
    </row>
    <row r="374" spans="7:7">
      <c r="G374" s="10"/>
    </row>
    <row r="375" spans="7:7">
      <c r="G375" s="10"/>
    </row>
    <row r="376" spans="7:7">
      <c r="G376" s="10"/>
    </row>
    <row r="377" spans="7:7">
      <c r="G377" s="10"/>
    </row>
    <row r="378" spans="7:7">
      <c r="G378" s="10"/>
    </row>
    <row r="379" spans="7:7">
      <c r="G379" s="10"/>
    </row>
    <row r="380" spans="7:7">
      <c r="G380" s="10"/>
    </row>
    <row r="381" spans="7:7">
      <c r="G381" s="10"/>
    </row>
    <row r="382" spans="7:7">
      <c r="G382" s="10"/>
    </row>
    <row r="383" spans="7:7">
      <c r="G383" s="10"/>
    </row>
    <row r="384" spans="7:7">
      <c r="G384" s="10"/>
    </row>
    <row r="385" spans="7:7">
      <c r="G385" s="10"/>
    </row>
    <row r="386" spans="7:7">
      <c r="G386" s="10"/>
    </row>
    <row r="387" spans="7:7">
      <c r="G387" s="10"/>
    </row>
    <row r="388" spans="7:7">
      <c r="G388" s="10"/>
    </row>
    <row r="389" spans="7:7">
      <c r="G389" s="10"/>
    </row>
    <row r="390" spans="7:7">
      <c r="G390" s="10"/>
    </row>
    <row r="391" spans="7:7">
      <c r="G391" s="10"/>
    </row>
    <row r="392" spans="7:7">
      <c r="G392" s="10"/>
    </row>
    <row r="393" spans="7:7">
      <c r="G393" s="10"/>
    </row>
    <row r="394" spans="7:7">
      <c r="G394" s="10"/>
    </row>
    <row r="395" spans="7:7">
      <c r="G395" s="10"/>
    </row>
    <row r="396" spans="7:7">
      <c r="G396" s="10"/>
    </row>
    <row r="397" spans="7:7">
      <c r="G397" s="10"/>
    </row>
    <row r="398" spans="7:7">
      <c r="G398" s="10"/>
    </row>
    <row r="399" spans="7:7">
      <c r="G399" s="10"/>
    </row>
    <row r="400" spans="7:7">
      <c r="G400" s="10"/>
    </row>
    <row r="401" spans="7:7">
      <c r="G401" s="10"/>
    </row>
    <row r="402" spans="7:7">
      <c r="G402" s="10"/>
    </row>
    <row r="403" spans="7:7">
      <c r="G403" s="10"/>
    </row>
    <row r="404" spans="7:7">
      <c r="G404" s="10"/>
    </row>
    <row r="405" spans="7:7">
      <c r="G405" s="10"/>
    </row>
    <row r="406" spans="7:7">
      <c r="G406" s="10"/>
    </row>
    <row r="407" spans="7:7">
      <c r="G407" s="10"/>
    </row>
    <row r="408" spans="7:7">
      <c r="G408" s="10"/>
    </row>
    <row r="409" spans="7:7">
      <c r="G409" s="10"/>
    </row>
    <row r="410" spans="7:7">
      <c r="G410" s="10"/>
    </row>
    <row r="411" spans="7:7">
      <c r="G411" s="10"/>
    </row>
    <row r="412" spans="7:7">
      <c r="G412" s="10"/>
    </row>
    <row r="413" spans="7:7">
      <c r="G413" s="10"/>
    </row>
    <row r="414" spans="7:7">
      <c r="G414" s="10"/>
    </row>
    <row r="415" spans="7:7">
      <c r="G415" s="10"/>
    </row>
    <row r="416" spans="7:7">
      <c r="G416" s="10"/>
    </row>
    <row r="417" spans="7:7">
      <c r="G417" s="10"/>
    </row>
    <row r="418" spans="7:7">
      <c r="G418" s="10"/>
    </row>
    <row r="419" spans="7:7">
      <c r="G419" s="10"/>
    </row>
    <row r="420" spans="7:7">
      <c r="G420" s="10"/>
    </row>
    <row r="421" spans="7:7">
      <c r="G421" s="10"/>
    </row>
    <row r="422" spans="7:7">
      <c r="G422" s="10"/>
    </row>
    <row r="423" spans="7:7">
      <c r="G423" s="10"/>
    </row>
    <row r="424" spans="7:7">
      <c r="G424" s="10"/>
    </row>
    <row r="425" spans="7:7">
      <c r="G425" s="10"/>
    </row>
    <row r="426" spans="7:7">
      <c r="G426" s="10"/>
    </row>
    <row r="427" spans="7:7">
      <c r="G427" s="10"/>
    </row>
    <row r="428" spans="7:7">
      <c r="G428" s="10"/>
    </row>
    <row r="429" spans="7:7">
      <c r="G429" s="10"/>
    </row>
    <row r="430" spans="7:7">
      <c r="G430" s="10"/>
    </row>
    <row r="431" spans="7:7">
      <c r="G431" s="10"/>
    </row>
    <row r="432" spans="7:7">
      <c r="G432" s="10"/>
    </row>
    <row r="433" spans="7:7">
      <c r="G433" s="10"/>
    </row>
    <row r="434" spans="7:7">
      <c r="G434" s="10"/>
    </row>
    <row r="435" spans="7:7">
      <c r="G435" s="10"/>
    </row>
    <row r="436" spans="7:7">
      <c r="G436" s="10"/>
    </row>
    <row r="437" spans="7:7">
      <c r="G437" s="10"/>
    </row>
    <row r="438" spans="7:7">
      <c r="G438" s="10"/>
    </row>
    <row r="439" spans="7:7">
      <c r="G439" s="10"/>
    </row>
    <row r="440" spans="7:7">
      <c r="G440" s="10"/>
    </row>
    <row r="441" spans="7:7">
      <c r="G441" s="10"/>
    </row>
    <row r="442" spans="7:7">
      <c r="G442" s="10"/>
    </row>
    <row r="443" spans="7:7">
      <c r="G443" s="10"/>
    </row>
    <row r="444" spans="7:7">
      <c r="G444" s="10"/>
    </row>
    <row r="445" spans="7:7">
      <c r="G445" s="10"/>
    </row>
    <row r="446" spans="7:7">
      <c r="G446" s="10"/>
    </row>
    <row r="447" spans="7:7">
      <c r="G447" s="10"/>
    </row>
    <row r="448" spans="7:7">
      <c r="G448" s="10"/>
    </row>
    <row r="449" spans="7:7">
      <c r="G449" s="10"/>
    </row>
    <row r="450" spans="7:7">
      <c r="G450" s="10"/>
    </row>
    <row r="451" spans="7:7">
      <c r="G451" s="10"/>
    </row>
    <row r="452" spans="7:7">
      <c r="G452" s="10"/>
    </row>
    <row r="453" spans="7:7">
      <c r="G453" s="10"/>
    </row>
    <row r="454" spans="7:7">
      <c r="G454" s="10"/>
    </row>
    <row r="455" spans="7:7">
      <c r="G455" s="10"/>
    </row>
    <row r="456" spans="7:7">
      <c r="G456" s="10"/>
    </row>
    <row r="457" spans="7:7">
      <c r="G457" s="10"/>
    </row>
    <row r="458" spans="7:7">
      <c r="G458" s="10"/>
    </row>
    <row r="459" spans="7:7">
      <c r="G459" s="10"/>
    </row>
    <row r="460" spans="7:7">
      <c r="G460" s="10"/>
    </row>
    <row r="461" spans="7:7">
      <c r="G461" s="10"/>
    </row>
    <row r="462" spans="7:7">
      <c r="G462" s="10"/>
    </row>
    <row r="463" spans="7:7">
      <c r="G463" s="10"/>
    </row>
    <row r="464" spans="7:7">
      <c r="G464" s="10"/>
    </row>
    <row r="465" spans="7:7">
      <c r="G465" s="10"/>
    </row>
    <row r="466" spans="7:7">
      <c r="G466" s="10"/>
    </row>
    <row r="467" spans="7:7">
      <c r="G467" s="10"/>
    </row>
    <row r="468" spans="7:7">
      <c r="G468" s="10"/>
    </row>
    <row r="469" spans="7:7">
      <c r="G469" s="10"/>
    </row>
    <row r="470" spans="7:7">
      <c r="G470" s="10"/>
    </row>
    <row r="471" spans="7:7">
      <c r="G471" s="10"/>
    </row>
    <row r="472" spans="7:7">
      <c r="G472" s="10"/>
    </row>
    <row r="473" spans="7:7">
      <c r="G473" s="10"/>
    </row>
    <row r="474" spans="7:7">
      <c r="G474" s="10"/>
    </row>
    <row r="475" spans="7:7">
      <c r="G475" s="10"/>
    </row>
    <row r="476" spans="7:7">
      <c r="G476" s="10"/>
    </row>
    <row r="477" spans="7:7">
      <c r="G477" s="10"/>
    </row>
    <row r="478" spans="7:7">
      <c r="G478" s="10"/>
    </row>
    <row r="479" spans="7:7">
      <c r="G479" s="10"/>
    </row>
    <row r="480" spans="7:7">
      <c r="G480" s="10"/>
    </row>
    <row r="481" spans="7:7">
      <c r="G481" s="10"/>
    </row>
    <row r="482" spans="7:7">
      <c r="G482" s="10"/>
    </row>
    <row r="483" spans="7:7">
      <c r="G483" s="10"/>
    </row>
    <row r="484" spans="7:7">
      <c r="G484" s="10"/>
    </row>
    <row r="485" spans="7:7">
      <c r="G485" s="10"/>
    </row>
    <row r="486" spans="7:7">
      <c r="G486" s="10"/>
    </row>
    <row r="487" spans="7:7">
      <c r="G487" s="10"/>
    </row>
    <row r="488" spans="7:7">
      <c r="G488" s="10"/>
    </row>
    <row r="489" spans="7:7">
      <c r="G489" s="10"/>
    </row>
    <row r="490" spans="7:7">
      <c r="G490" s="10"/>
    </row>
    <row r="491" spans="7:7">
      <c r="G491" s="10"/>
    </row>
    <row r="492" spans="7:7">
      <c r="G492" s="10"/>
    </row>
    <row r="493" spans="7:7">
      <c r="G493" s="10"/>
    </row>
    <row r="494" spans="7:7">
      <c r="G494" s="10"/>
    </row>
    <row r="495" spans="7:7">
      <c r="G495" s="10"/>
    </row>
    <row r="496" spans="7:7">
      <c r="G496" s="10"/>
    </row>
    <row r="497" spans="7:7">
      <c r="G497" s="10"/>
    </row>
    <row r="498" spans="7:7">
      <c r="G498" s="10"/>
    </row>
    <row r="499" spans="7:7">
      <c r="G499" s="10"/>
    </row>
    <row r="500" spans="7:7">
      <c r="G500" s="10"/>
    </row>
    <row r="501" spans="7:7">
      <c r="G501" s="10"/>
    </row>
    <row r="502" spans="7:7">
      <c r="G502" s="10"/>
    </row>
    <row r="503" spans="7:7">
      <c r="G503" s="10"/>
    </row>
    <row r="504" spans="7:7">
      <c r="G504" s="10"/>
    </row>
    <row r="505" spans="7:7">
      <c r="G505" s="10"/>
    </row>
    <row r="506" spans="7:7">
      <c r="G506" s="10"/>
    </row>
    <row r="507" spans="7:7">
      <c r="G507" s="10"/>
    </row>
    <row r="508" spans="7:7">
      <c r="G508" s="10"/>
    </row>
    <row r="509" spans="7:7">
      <c r="G509" s="10"/>
    </row>
    <row r="510" spans="7:7">
      <c r="G510" s="10"/>
    </row>
    <row r="511" spans="7:7">
      <c r="G511" s="10"/>
    </row>
    <row r="512" spans="7:7">
      <c r="G512" s="10"/>
    </row>
    <row r="513" spans="7:7">
      <c r="G513" s="10"/>
    </row>
    <row r="514" spans="7:7">
      <c r="G514" s="10"/>
    </row>
    <row r="515" spans="7:7">
      <c r="G515" s="10"/>
    </row>
    <row r="516" spans="7:7">
      <c r="G516" s="10"/>
    </row>
    <row r="517" spans="7:7">
      <c r="G517" s="10"/>
    </row>
    <row r="518" spans="7:7">
      <c r="G518" s="10"/>
    </row>
    <row r="519" spans="7:7">
      <c r="G519" s="10"/>
    </row>
    <row r="520" spans="7:7">
      <c r="G520" s="10"/>
    </row>
    <row r="521" spans="7:7">
      <c r="G521" s="10"/>
    </row>
    <row r="522" spans="7:7">
      <c r="G522" s="10"/>
    </row>
    <row r="523" spans="7:7">
      <c r="G523" s="10"/>
    </row>
    <row r="524" spans="7:7">
      <c r="G524" s="10"/>
    </row>
    <row r="525" spans="7:7">
      <c r="G525" s="10"/>
    </row>
    <row r="526" spans="7:7">
      <c r="G526" s="10"/>
    </row>
    <row r="527" spans="7:7">
      <c r="G527" s="10"/>
    </row>
    <row r="528" spans="7:7">
      <c r="G528" s="10"/>
    </row>
    <row r="529" spans="7:7">
      <c r="G529" s="10"/>
    </row>
    <row r="530" spans="7:7">
      <c r="G530" s="10"/>
    </row>
    <row r="531" spans="7:7">
      <c r="G531" s="10"/>
    </row>
    <row r="532" spans="7:7">
      <c r="G532" s="10"/>
    </row>
    <row r="533" spans="7:7">
      <c r="G533" s="10"/>
    </row>
    <row r="534" spans="7:7">
      <c r="G534" s="10"/>
    </row>
    <row r="535" spans="7:7">
      <c r="G535" s="10"/>
    </row>
    <row r="536" spans="7:7">
      <c r="G536" s="10"/>
    </row>
    <row r="537" spans="7:7">
      <c r="G537" s="10"/>
    </row>
    <row r="538" spans="7:7">
      <c r="G538" s="10"/>
    </row>
    <row r="539" spans="7:7">
      <c r="G539" s="10"/>
    </row>
    <row r="540" spans="7:7">
      <c r="G540" s="10"/>
    </row>
    <row r="541" spans="7:7">
      <c r="G541" s="10"/>
    </row>
    <row r="542" spans="7:7">
      <c r="G542" s="10"/>
    </row>
    <row r="543" spans="7:7">
      <c r="G543" s="10"/>
    </row>
    <row r="544" spans="7:7">
      <c r="G544" s="10"/>
    </row>
    <row r="545" spans="7:7">
      <c r="G545" s="10"/>
    </row>
    <row r="546" spans="7:7">
      <c r="G546" s="10"/>
    </row>
    <row r="547" spans="7:7">
      <c r="G547" s="10"/>
    </row>
    <row r="548" spans="7:7">
      <c r="G548" s="10"/>
    </row>
    <row r="549" spans="7:7">
      <c r="G549" s="10"/>
    </row>
    <row r="550" spans="7:7">
      <c r="G550" s="10"/>
    </row>
    <row r="551" spans="7:7">
      <c r="G551" s="10"/>
    </row>
    <row r="552" spans="7:7">
      <c r="G552" s="10"/>
    </row>
    <row r="553" spans="7:7">
      <c r="G553" s="10"/>
    </row>
    <row r="554" spans="7:7">
      <c r="G554" s="10"/>
    </row>
    <row r="555" spans="7:7">
      <c r="G555" s="10"/>
    </row>
    <row r="556" spans="7:7">
      <c r="G556" s="10"/>
    </row>
    <row r="557" spans="7:7">
      <c r="G557" s="10"/>
    </row>
    <row r="558" spans="7:7">
      <c r="G558" s="10"/>
    </row>
    <row r="559" spans="7:7">
      <c r="G559" s="10"/>
    </row>
    <row r="560" spans="7:7">
      <c r="G560" s="10"/>
    </row>
    <row r="561" spans="7:7">
      <c r="G561" s="10"/>
    </row>
    <row r="562" spans="7:7">
      <c r="G562" s="10"/>
    </row>
    <row r="563" spans="7:7">
      <c r="G563" s="10"/>
    </row>
    <row r="564" spans="7:7">
      <c r="G564" s="10"/>
    </row>
    <row r="565" spans="7:7">
      <c r="G565" s="10"/>
    </row>
    <row r="566" spans="7:7">
      <c r="G566" s="10"/>
    </row>
    <row r="567" spans="7:7">
      <c r="G567" s="10"/>
    </row>
    <row r="568" spans="7:7">
      <c r="G568" s="10"/>
    </row>
    <row r="569" spans="7:7">
      <c r="G569" s="10"/>
    </row>
    <row r="570" spans="7:7">
      <c r="G570" s="10"/>
    </row>
    <row r="571" spans="7:7">
      <c r="G571" s="10"/>
    </row>
    <row r="572" spans="7:7">
      <c r="G572" s="10"/>
    </row>
    <row r="573" spans="7:7">
      <c r="G573" s="10"/>
    </row>
    <row r="574" spans="7:7">
      <c r="G574" s="10"/>
    </row>
    <row r="575" spans="7:7">
      <c r="G575" s="10"/>
    </row>
    <row r="576" spans="7:7">
      <c r="G576" s="10"/>
    </row>
    <row r="577" spans="7:7">
      <c r="G577" s="10"/>
    </row>
    <row r="578" spans="7:7">
      <c r="G578" s="10"/>
    </row>
    <row r="579" spans="7:7">
      <c r="G579" s="10"/>
    </row>
    <row r="580" spans="7:7">
      <c r="G580" s="10"/>
    </row>
    <row r="581" spans="7:7">
      <c r="G581" s="10"/>
    </row>
    <row r="582" spans="7:7">
      <c r="G582" s="10"/>
    </row>
    <row r="583" spans="7:7">
      <c r="G583" s="10"/>
    </row>
    <row r="584" spans="7:7">
      <c r="G584" s="10"/>
    </row>
    <row r="585" spans="7:7">
      <c r="G585" s="10"/>
    </row>
    <row r="586" spans="7:7">
      <c r="G586" s="10"/>
    </row>
    <row r="587" spans="7:7">
      <c r="G587" s="10"/>
    </row>
    <row r="588" spans="7:7">
      <c r="G588" s="10"/>
    </row>
    <row r="589" spans="7:7">
      <c r="G589" s="10"/>
    </row>
    <row r="590" spans="7:7">
      <c r="G590" s="10"/>
    </row>
    <row r="591" spans="7:7">
      <c r="G591" s="10"/>
    </row>
    <row r="592" spans="7:7">
      <c r="G592" s="10"/>
    </row>
    <row r="593" spans="7:7">
      <c r="G593" s="10"/>
    </row>
    <row r="594" spans="7:7">
      <c r="G594" s="10"/>
    </row>
    <row r="595" spans="7:7">
      <c r="G595" s="10"/>
    </row>
    <row r="596" spans="7:7">
      <c r="G596" s="10"/>
    </row>
    <row r="597" spans="7:7">
      <c r="G597" s="10"/>
    </row>
    <row r="598" spans="7:7">
      <c r="G598" s="10"/>
    </row>
    <row r="599" spans="7:7">
      <c r="G599" s="10"/>
    </row>
    <row r="600" spans="7:7">
      <c r="G600" s="10"/>
    </row>
    <row r="601" spans="7:7">
      <c r="G601" s="10"/>
    </row>
    <row r="602" spans="7:7">
      <c r="G602" s="10"/>
    </row>
    <row r="603" spans="7:7">
      <c r="G603" s="10"/>
    </row>
    <row r="604" spans="7:7">
      <c r="G604" s="10"/>
    </row>
    <row r="605" spans="7:7">
      <c r="G605" s="10"/>
    </row>
    <row r="606" spans="7:7">
      <c r="G606" s="10"/>
    </row>
    <row r="607" spans="7:7">
      <c r="G607" s="10"/>
    </row>
    <row r="608" spans="7:7">
      <c r="G608" s="10"/>
    </row>
    <row r="609" spans="7:7">
      <c r="G609" s="10"/>
    </row>
    <row r="610" spans="7:7">
      <c r="G610" s="10"/>
    </row>
    <row r="611" spans="7:7">
      <c r="G611" s="10"/>
    </row>
    <row r="612" spans="7:7">
      <c r="G612" s="10"/>
    </row>
    <row r="613" spans="7:7">
      <c r="G613" s="10"/>
    </row>
    <row r="614" spans="7:7">
      <c r="G614" s="10"/>
    </row>
    <row r="615" spans="7:7">
      <c r="G615" s="10"/>
    </row>
    <row r="616" spans="7:7">
      <c r="G616" s="10"/>
    </row>
    <row r="617" spans="7:7">
      <c r="G617" s="10"/>
    </row>
    <row r="618" spans="7:7">
      <c r="G618" s="10"/>
    </row>
    <row r="619" spans="7:7">
      <c r="G619" s="10"/>
    </row>
    <row r="620" spans="7:7">
      <c r="G620" s="10"/>
    </row>
    <row r="621" spans="7:7">
      <c r="G621" s="10"/>
    </row>
    <row r="622" spans="7:7">
      <c r="G622" s="10"/>
    </row>
    <row r="623" spans="7:7">
      <c r="G623" s="10"/>
    </row>
    <row r="624" spans="7:7">
      <c r="G624" s="10"/>
    </row>
    <row r="625" spans="7:7">
      <c r="G625" s="10"/>
    </row>
    <row r="626" spans="7:7">
      <c r="G626" s="10"/>
    </row>
    <row r="627" spans="7:7">
      <c r="G627" s="10"/>
    </row>
    <row r="628" spans="7:7">
      <c r="G628" s="10"/>
    </row>
    <row r="629" spans="7:7">
      <c r="G629" s="10"/>
    </row>
    <row r="630" spans="7:7">
      <c r="G630" s="10"/>
    </row>
    <row r="631" spans="7:7">
      <c r="G631" s="10"/>
    </row>
    <row r="632" spans="7:7">
      <c r="G632" s="10"/>
    </row>
    <row r="633" spans="7:7">
      <c r="G633" s="10"/>
    </row>
    <row r="634" spans="7:7">
      <c r="G634" s="10"/>
    </row>
    <row r="635" spans="7:7">
      <c r="G635" s="10"/>
    </row>
    <row r="636" spans="7:7">
      <c r="G636" s="10"/>
    </row>
    <row r="637" spans="7:7">
      <c r="G637" s="10"/>
    </row>
    <row r="638" spans="7:7">
      <c r="G638" s="10"/>
    </row>
    <row r="639" spans="7:7">
      <c r="G639" s="10"/>
    </row>
    <row r="640" spans="7:7">
      <c r="G640" s="10"/>
    </row>
    <row r="641" spans="7:7">
      <c r="G641" s="10"/>
    </row>
    <row r="642" spans="7:7">
      <c r="G642" s="10"/>
    </row>
    <row r="643" spans="7:7">
      <c r="G643" s="10"/>
    </row>
    <row r="644" spans="7:7">
      <c r="G644" s="10"/>
    </row>
    <row r="645" spans="7:7">
      <c r="G645" s="10"/>
    </row>
    <row r="646" spans="7:7">
      <c r="G646" s="10"/>
    </row>
    <row r="647" spans="7:7">
      <c r="G647" s="10"/>
    </row>
    <row r="648" spans="7:7">
      <c r="G648" s="10"/>
    </row>
    <row r="649" spans="7:7">
      <c r="G649" s="10"/>
    </row>
    <row r="650" spans="7:7">
      <c r="G650" s="10"/>
    </row>
    <row r="651" spans="7:7">
      <c r="G651" s="10"/>
    </row>
    <row r="652" spans="7:7">
      <c r="G652" s="10"/>
    </row>
    <row r="653" spans="7:7">
      <c r="G653" s="10"/>
    </row>
    <row r="654" spans="7:7">
      <c r="G654" s="10"/>
    </row>
    <row r="655" spans="7:7">
      <c r="G655" s="10"/>
    </row>
    <row r="656" spans="7:7">
      <c r="G656" s="10"/>
    </row>
    <row r="657" spans="7:7">
      <c r="G657" s="10"/>
    </row>
    <row r="658" spans="7:7">
      <c r="G658" s="10"/>
    </row>
    <row r="659" spans="7:7">
      <c r="G659" s="10"/>
    </row>
    <row r="660" spans="7:7">
      <c r="G660" s="10"/>
    </row>
    <row r="661" spans="7:7">
      <c r="G661" s="10"/>
    </row>
    <row r="662" spans="7:7">
      <c r="G662" s="10"/>
    </row>
    <row r="663" spans="7:7">
      <c r="G663" s="10"/>
    </row>
    <row r="664" spans="7:7">
      <c r="G664" s="10"/>
    </row>
    <row r="665" spans="7:7">
      <c r="G665" s="10"/>
    </row>
    <row r="666" spans="7:7">
      <c r="G666" s="10"/>
    </row>
    <row r="667" spans="7:7">
      <c r="G667" s="10"/>
    </row>
    <row r="668" spans="7:7">
      <c r="G668" s="10"/>
    </row>
    <row r="669" spans="7:7">
      <c r="G669" s="10"/>
    </row>
    <row r="670" spans="7:7">
      <c r="G670" s="10"/>
    </row>
    <row r="671" spans="7:7">
      <c r="G671" s="10"/>
    </row>
    <row r="672" spans="7:7">
      <c r="G672" s="10"/>
    </row>
    <row r="673" spans="7:7">
      <c r="G673" s="10"/>
    </row>
    <row r="674" spans="7:7">
      <c r="G674" s="10"/>
    </row>
    <row r="675" spans="7:7">
      <c r="G675" s="10"/>
    </row>
    <row r="676" spans="7:7">
      <c r="G676" s="10"/>
    </row>
    <row r="677" spans="7:7">
      <c r="G677" s="10"/>
    </row>
    <row r="678" spans="7:7">
      <c r="G678" s="10"/>
    </row>
    <row r="679" spans="7:7">
      <c r="G679" s="10"/>
    </row>
    <row r="680" spans="7:7">
      <c r="G680" s="10"/>
    </row>
    <row r="681" spans="7:7">
      <c r="G681" s="10"/>
    </row>
    <row r="682" spans="7:7">
      <c r="G682" s="10"/>
    </row>
    <row r="683" spans="7:7">
      <c r="G683" s="10"/>
    </row>
    <row r="684" spans="7:7">
      <c r="G684" s="10"/>
    </row>
    <row r="685" spans="7:7">
      <c r="G685" s="10"/>
    </row>
    <row r="686" spans="7:7">
      <c r="G686" s="10"/>
    </row>
    <row r="687" spans="7:7">
      <c r="G687" s="10"/>
    </row>
    <row r="688" spans="7:7">
      <c r="G688" s="10"/>
    </row>
    <row r="689" spans="7:7">
      <c r="G689" s="10"/>
    </row>
    <row r="690" spans="7:7">
      <c r="G690" s="10"/>
    </row>
    <row r="691" spans="7:7">
      <c r="G691" s="10"/>
    </row>
    <row r="692" spans="7:7">
      <c r="G692" s="10"/>
    </row>
    <row r="693" spans="7:7">
      <c r="G693" s="10"/>
    </row>
    <row r="694" spans="7:7">
      <c r="G694" s="10"/>
    </row>
    <row r="695" spans="7:7">
      <c r="G695" s="10"/>
    </row>
    <row r="696" spans="7:7">
      <c r="G696" s="10"/>
    </row>
    <row r="697" spans="7:7">
      <c r="G697" s="10"/>
    </row>
    <row r="698" spans="7:7">
      <c r="G698" s="10"/>
    </row>
    <row r="699" spans="7:7">
      <c r="G699" s="10"/>
    </row>
    <row r="700" spans="7:7">
      <c r="G700" s="10"/>
    </row>
    <row r="701" spans="7:7">
      <c r="G701" s="10"/>
    </row>
    <row r="702" spans="7:7">
      <c r="G702" s="10"/>
    </row>
    <row r="703" spans="7:7">
      <c r="G703" s="10"/>
    </row>
    <row r="704" spans="7:7">
      <c r="G704" s="10"/>
    </row>
    <row r="705" spans="7:7">
      <c r="G705" s="10"/>
    </row>
    <row r="706" spans="7:7">
      <c r="G706" s="10"/>
    </row>
    <row r="707" spans="7:7">
      <c r="G707" s="10"/>
    </row>
    <row r="708" spans="7:7">
      <c r="G708" s="10"/>
    </row>
    <row r="709" spans="7:7">
      <c r="G709" s="10"/>
    </row>
    <row r="710" spans="7:7">
      <c r="G710" s="10"/>
    </row>
    <row r="711" spans="7:7">
      <c r="G711" s="10"/>
    </row>
    <row r="712" spans="7:7">
      <c r="G712" s="10"/>
    </row>
    <row r="713" spans="7:7">
      <c r="G713" s="10"/>
    </row>
    <row r="714" spans="7:7">
      <c r="G714" s="10"/>
    </row>
    <row r="715" spans="7:7">
      <c r="G715" s="10"/>
    </row>
    <row r="716" spans="7:7">
      <c r="G716" s="10"/>
    </row>
    <row r="717" spans="7:7">
      <c r="G717" s="10"/>
    </row>
    <row r="718" spans="7:7">
      <c r="G718" s="10"/>
    </row>
    <row r="719" spans="7:7">
      <c r="G719" s="10"/>
    </row>
    <row r="720" spans="7:7">
      <c r="G720" s="10"/>
    </row>
    <row r="721" spans="7:7">
      <c r="G721" s="10"/>
    </row>
    <row r="722" spans="7:7">
      <c r="G722" s="10"/>
    </row>
    <row r="723" spans="7:7">
      <c r="G723" s="10"/>
    </row>
    <row r="724" spans="7:7">
      <c r="G724" s="10"/>
    </row>
    <row r="725" spans="7:7">
      <c r="G725" s="10"/>
    </row>
    <row r="726" spans="7:7">
      <c r="G726" s="10"/>
    </row>
    <row r="727" spans="7:7">
      <c r="G727" s="10"/>
    </row>
    <row r="728" spans="7:7">
      <c r="G728" s="10"/>
    </row>
    <row r="729" spans="7:7">
      <c r="G729" s="10"/>
    </row>
    <row r="730" spans="7:7">
      <c r="G730" s="10"/>
    </row>
    <row r="731" spans="7:7">
      <c r="G731" s="10"/>
    </row>
    <row r="732" spans="7:7">
      <c r="G732" s="10"/>
    </row>
    <row r="733" spans="7:7">
      <c r="G733" s="10"/>
    </row>
    <row r="734" spans="7:7">
      <c r="G734" s="10"/>
    </row>
    <row r="735" spans="7:7">
      <c r="G735" s="10"/>
    </row>
    <row r="736" spans="7:7">
      <c r="G736" s="10"/>
    </row>
    <row r="737" spans="7:7">
      <c r="G737" s="10"/>
    </row>
    <row r="738" spans="7:7">
      <c r="G738" s="10"/>
    </row>
    <row r="739" spans="7:7">
      <c r="G739" s="10"/>
    </row>
    <row r="740" spans="7:7">
      <c r="G740" s="10"/>
    </row>
    <row r="741" spans="7:7">
      <c r="G741" s="10"/>
    </row>
    <row r="742" spans="7:7">
      <c r="G742" s="10"/>
    </row>
    <row r="743" spans="7:7">
      <c r="G743" s="10"/>
    </row>
    <row r="744" spans="7:7">
      <c r="G744" s="10"/>
    </row>
    <row r="745" spans="7:7">
      <c r="G745" s="10"/>
    </row>
    <row r="746" spans="7:7">
      <c r="G746" s="10"/>
    </row>
    <row r="747" spans="7:7">
      <c r="G747" s="10"/>
    </row>
    <row r="748" spans="7:7">
      <c r="G748" s="10"/>
    </row>
    <row r="749" spans="7:7">
      <c r="G749" s="10"/>
    </row>
    <row r="750" spans="7:7">
      <c r="G750" s="10"/>
    </row>
    <row r="751" spans="7:7">
      <c r="G751" s="10"/>
    </row>
    <row r="752" spans="7:7">
      <c r="G752" s="10"/>
    </row>
    <row r="753" spans="7:7">
      <c r="G753" s="10"/>
    </row>
    <row r="754" spans="7:7">
      <c r="G754" s="10"/>
    </row>
    <row r="755" spans="7:7">
      <c r="G755" s="10"/>
    </row>
    <row r="756" spans="7:7">
      <c r="G756" s="10"/>
    </row>
    <row r="757" spans="7:7">
      <c r="G757" s="10"/>
    </row>
    <row r="758" spans="7:7">
      <c r="G758" s="10"/>
    </row>
    <row r="759" spans="7:7">
      <c r="G759" s="10"/>
    </row>
    <row r="760" spans="7:7">
      <c r="G760" s="10"/>
    </row>
    <row r="761" spans="7:7">
      <c r="G761" s="10"/>
    </row>
    <row r="762" spans="7:7">
      <c r="G762" s="10"/>
    </row>
    <row r="763" spans="7:7">
      <c r="G763" s="10"/>
    </row>
    <row r="764" spans="7:7">
      <c r="G764" s="10"/>
    </row>
    <row r="765" spans="7:7">
      <c r="G765" s="10"/>
    </row>
    <row r="766" spans="7:7">
      <c r="G766" s="10"/>
    </row>
    <row r="767" spans="7:7">
      <c r="G767" s="10"/>
    </row>
    <row r="768" spans="7:7">
      <c r="G768" s="10"/>
    </row>
    <row r="769" spans="7:7">
      <c r="G769" s="10"/>
    </row>
    <row r="770" spans="7:7">
      <c r="G770" s="10"/>
    </row>
    <row r="771" spans="7:7">
      <c r="G771" s="10"/>
    </row>
    <row r="772" spans="7:7">
      <c r="G772" s="10"/>
    </row>
    <row r="773" spans="7:7">
      <c r="G773" s="10"/>
    </row>
    <row r="774" spans="7:7">
      <c r="G774" s="10"/>
    </row>
    <row r="775" spans="7:7">
      <c r="G775" s="10"/>
    </row>
    <row r="776" spans="7:7">
      <c r="G776" s="10"/>
    </row>
    <row r="777" spans="7:7">
      <c r="G777" s="10"/>
    </row>
    <row r="778" spans="7:7">
      <c r="G778" s="10"/>
    </row>
    <row r="779" spans="7:7">
      <c r="G779" s="10"/>
    </row>
    <row r="780" spans="7:7">
      <c r="G780" s="10"/>
    </row>
    <row r="781" spans="7:7">
      <c r="G781" s="10"/>
    </row>
    <row r="782" spans="7:7">
      <c r="G782" s="10"/>
    </row>
    <row r="783" spans="7:7">
      <c r="G783" s="10"/>
    </row>
    <row r="784" spans="7:7">
      <c r="G784" s="10"/>
    </row>
    <row r="785" spans="7:7">
      <c r="G785" s="10"/>
    </row>
    <row r="786" spans="7:7">
      <c r="G786" s="10"/>
    </row>
    <row r="787" spans="7:7">
      <c r="G787" s="10"/>
    </row>
    <row r="788" spans="7:7">
      <c r="G788" s="10"/>
    </row>
    <row r="789" spans="7:7">
      <c r="G789" s="10"/>
    </row>
    <row r="790" spans="7:7">
      <c r="G790" s="10"/>
    </row>
    <row r="791" spans="7:7">
      <c r="G791" s="10"/>
    </row>
    <row r="792" spans="7:7">
      <c r="G792" s="10"/>
    </row>
    <row r="793" spans="7:7">
      <c r="G793" s="10"/>
    </row>
    <row r="794" spans="7:7">
      <c r="G794" s="10"/>
    </row>
    <row r="795" spans="7:7">
      <c r="G795" s="10"/>
    </row>
    <row r="796" spans="7:7">
      <c r="G796" s="10"/>
    </row>
    <row r="797" spans="7:7">
      <c r="G797" s="10"/>
    </row>
    <row r="798" spans="7:7">
      <c r="G798" s="10"/>
    </row>
    <row r="799" spans="7:7">
      <c r="G799" s="10"/>
    </row>
    <row r="800" spans="7:7">
      <c r="G800" s="10"/>
    </row>
    <row r="801" spans="7:7">
      <c r="G801" s="10"/>
    </row>
    <row r="802" spans="7:7">
      <c r="G802" s="10"/>
    </row>
    <row r="803" spans="7:7">
      <c r="G803" s="10"/>
    </row>
    <row r="804" spans="7:7">
      <c r="G804" s="10"/>
    </row>
    <row r="805" spans="7:7">
      <c r="G805" s="10"/>
    </row>
    <row r="806" spans="7:7">
      <c r="G806" s="10"/>
    </row>
    <row r="807" spans="7:7">
      <c r="G807" s="10"/>
    </row>
    <row r="808" spans="7:7">
      <c r="G808" s="10"/>
    </row>
    <row r="809" spans="7:7">
      <c r="G809" s="10"/>
    </row>
    <row r="810" spans="7:7">
      <c r="G810" s="10"/>
    </row>
    <row r="811" spans="7:7">
      <c r="G811" s="10"/>
    </row>
    <row r="812" spans="7:7">
      <c r="G812" s="10"/>
    </row>
    <row r="813" spans="7:7">
      <c r="G813" s="10"/>
    </row>
    <row r="814" spans="7:7">
      <c r="G814" s="10"/>
    </row>
    <row r="815" spans="7:7">
      <c r="G815" s="10"/>
    </row>
    <row r="816" spans="7:7">
      <c r="G816" s="10"/>
    </row>
    <row r="817" spans="7:7">
      <c r="G817" s="10"/>
    </row>
    <row r="818" spans="7:7">
      <c r="G818" s="10"/>
    </row>
    <row r="819" spans="7:7">
      <c r="G819" s="10"/>
    </row>
    <row r="820" spans="7:7">
      <c r="G820" s="10"/>
    </row>
    <row r="821" spans="7:7">
      <c r="G821" s="10"/>
    </row>
    <row r="822" spans="7:7">
      <c r="G822" s="10"/>
    </row>
    <row r="823" spans="7:7">
      <c r="G823" s="10"/>
    </row>
    <row r="824" spans="7:7">
      <c r="G824" s="10"/>
    </row>
    <row r="825" spans="7:7">
      <c r="G825" s="10"/>
    </row>
    <row r="826" spans="7:7">
      <c r="G826" s="10"/>
    </row>
    <row r="827" spans="7:7">
      <c r="G827" s="10"/>
    </row>
    <row r="828" spans="7:7">
      <c r="G828" s="10"/>
    </row>
    <row r="829" spans="7:7">
      <c r="G829" s="10"/>
    </row>
    <row r="830" spans="7:7">
      <c r="G830" s="10"/>
    </row>
    <row r="831" spans="7:7">
      <c r="G831" s="10"/>
    </row>
    <row r="832" spans="7:7">
      <c r="G832" s="10"/>
    </row>
    <row r="833" spans="7:7">
      <c r="G833" s="10"/>
    </row>
    <row r="834" spans="7:7">
      <c r="G834" s="10"/>
    </row>
    <row r="835" spans="7:7">
      <c r="G835" s="10"/>
    </row>
    <row r="836" spans="7:7">
      <c r="G836" s="10"/>
    </row>
    <row r="837" spans="7:7">
      <c r="G837" s="10"/>
    </row>
    <row r="838" spans="7:7">
      <c r="G838" s="10"/>
    </row>
    <row r="839" spans="7:7">
      <c r="G839" s="10"/>
    </row>
    <row r="840" spans="7:7">
      <c r="G840" s="10"/>
    </row>
    <row r="841" spans="7:7">
      <c r="G841" s="10"/>
    </row>
    <row r="842" spans="7:7">
      <c r="G842" s="10"/>
    </row>
    <row r="843" spans="7:7">
      <c r="G843" s="10"/>
    </row>
    <row r="844" spans="7:7">
      <c r="G844" s="10"/>
    </row>
    <row r="845" spans="7:7">
      <c r="G845" s="10"/>
    </row>
    <row r="846" spans="7:7">
      <c r="G846" s="10"/>
    </row>
    <row r="847" spans="7:7">
      <c r="G847" s="10"/>
    </row>
    <row r="848" spans="7:7">
      <c r="G848" s="10"/>
    </row>
    <row r="849" spans="7:7">
      <c r="G849" s="10"/>
    </row>
    <row r="850" spans="7:7">
      <c r="G850" s="10"/>
    </row>
    <row r="851" spans="7:7">
      <c r="G851" s="10"/>
    </row>
    <row r="852" spans="7:7">
      <c r="G852" s="10"/>
    </row>
    <row r="853" spans="7:7">
      <c r="G853" s="10"/>
    </row>
    <row r="854" spans="7:7">
      <c r="G854" s="10"/>
    </row>
    <row r="855" spans="7:7">
      <c r="G855" s="10"/>
    </row>
    <row r="856" spans="7:7">
      <c r="G856" s="10"/>
    </row>
    <row r="857" spans="7:7">
      <c r="G857" s="10"/>
    </row>
    <row r="858" spans="7:7">
      <c r="G858" s="10"/>
    </row>
    <row r="859" spans="7:7">
      <c r="G859" s="10"/>
    </row>
    <row r="860" spans="7:7">
      <c r="G860" s="10"/>
    </row>
    <row r="861" spans="7:7">
      <c r="G861" s="10"/>
    </row>
    <row r="862" spans="7:7">
      <c r="G862" s="10"/>
    </row>
    <row r="863" spans="7:7">
      <c r="G863" s="10"/>
    </row>
    <row r="864" spans="7:7">
      <c r="G864" s="10"/>
    </row>
    <row r="865" spans="7:7">
      <c r="G865" s="10"/>
    </row>
    <row r="866" spans="7:7">
      <c r="G866" s="10"/>
    </row>
    <row r="867" spans="7:7">
      <c r="G867" s="10"/>
    </row>
    <row r="868" spans="7:7">
      <c r="G868" s="10"/>
    </row>
    <row r="869" spans="7:7">
      <c r="G869" s="10"/>
    </row>
    <row r="870" spans="7:7">
      <c r="G870" s="10"/>
    </row>
    <row r="871" spans="7:7">
      <c r="G871" s="10"/>
    </row>
    <row r="872" spans="7:7">
      <c r="G872" s="10"/>
    </row>
    <row r="873" spans="7:7">
      <c r="G873" s="10"/>
    </row>
    <row r="874" spans="7:7">
      <c r="G874" s="10"/>
    </row>
    <row r="875" spans="7:7">
      <c r="G875" s="10"/>
    </row>
    <row r="876" spans="7:7">
      <c r="G876" s="10"/>
    </row>
    <row r="877" spans="7:7">
      <c r="G877" s="10"/>
    </row>
    <row r="878" spans="7:7">
      <c r="G878" s="10"/>
    </row>
    <row r="879" spans="7:7">
      <c r="G879" s="10"/>
    </row>
    <row r="880" spans="7:7">
      <c r="G880" s="10"/>
    </row>
    <row r="881" spans="7:7">
      <c r="G881" s="10"/>
    </row>
    <row r="882" spans="7:7">
      <c r="G882" s="10"/>
    </row>
    <row r="883" spans="7:7">
      <c r="G883" s="10"/>
    </row>
    <row r="884" spans="7:7">
      <c r="G884" s="10"/>
    </row>
    <row r="885" spans="7:7">
      <c r="G885" s="10"/>
    </row>
    <row r="886" spans="7:7">
      <c r="G886" s="10"/>
    </row>
    <row r="887" spans="7:7">
      <c r="G887" s="10"/>
    </row>
    <row r="888" spans="7:7">
      <c r="G888" s="10"/>
    </row>
    <row r="889" spans="7:7">
      <c r="G889" s="10"/>
    </row>
    <row r="890" spans="7:7">
      <c r="G890" s="10"/>
    </row>
    <row r="891" spans="7:7">
      <c r="G891" s="10"/>
    </row>
    <row r="892" spans="7:7">
      <c r="G892" s="10"/>
    </row>
    <row r="893" spans="7:7">
      <c r="G893" s="10"/>
    </row>
    <row r="894" spans="7:7">
      <c r="G894" s="10"/>
    </row>
    <row r="895" spans="7:7">
      <c r="G895" s="10"/>
    </row>
    <row r="896" spans="7:7">
      <c r="G896" s="10"/>
    </row>
    <row r="897" spans="7:7">
      <c r="G897" s="10"/>
    </row>
    <row r="898" spans="7:7">
      <c r="G898" s="10"/>
    </row>
    <row r="899" spans="7:7">
      <c r="G899" s="10"/>
    </row>
    <row r="900" spans="7:7">
      <c r="G900" s="10"/>
    </row>
    <row r="901" spans="7:7">
      <c r="G901" s="10"/>
    </row>
    <row r="902" spans="7:7">
      <c r="G902" s="10"/>
    </row>
    <row r="903" spans="7:7">
      <c r="G903" s="10"/>
    </row>
    <row r="904" spans="7:7">
      <c r="G904" s="10"/>
    </row>
    <row r="905" spans="7:7">
      <c r="G905" s="10"/>
    </row>
    <row r="906" spans="7:7">
      <c r="G906" s="10"/>
    </row>
    <row r="907" spans="7:7">
      <c r="G907" s="10"/>
    </row>
    <row r="908" spans="7:7">
      <c r="G908" s="10"/>
    </row>
    <row r="909" spans="7:7">
      <c r="G909" s="10"/>
    </row>
    <row r="910" spans="7:7">
      <c r="G910" s="10"/>
    </row>
    <row r="911" spans="7:7">
      <c r="G911" s="10"/>
    </row>
    <row r="912" spans="7:7">
      <c r="G912" s="10"/>
    </row>
    <row r="913" spans="7:7">
      <c r="G913" s="10"/>
    </row>
    <row r="914" spans="7:7">
      <c r="G914" s="10"/>
    </row>
    <row r="915" spans="7:7">
      <c r="G915" s="10"/>
    </row>
    <row r="916" spans="7:7">
      <c r="G916" s="10"/>
    </row>
    <row r="917" spans="7:7">
      <c r="G917" s="10"/>
    </row>
    <row r="918" spans="7:7">
      <c r="G918" s="10"/>
    </row>
    <row r="919" spans="7:7">
      <c r="G919" s="10"/>
    </row>
    <row r="920" spans="7:7">
      <c r="G920" s="10"/>
    </row>
    <row r="921" spans="7:7">
      <c r="G921" s="10"/>
    </row>
    <row r="922" spans="7:7">
      <c r="G922" s="10"/>
    </row>
    <row r="923" spans="7:7">
      <c r="G923" s="10"/>
    </row>
    <row r="924" spans="7:7">
      <c r="G924" s="10"/>
    </row>
    <row r="925" spans="7:7">
      <c r="G925" s="10"/>
    </row>
    <row r="926" spans="7:7">
      <c r="G926" s="10"/>
    </row>
    <row r="927" spans="7:7">
      <c r="G927" s="10"/>
    </row>
    <row r="928" spans="7:7">
      <c r="G928" s="10"/>
    </row>
    <row r="929" spans="7:7">
      <c r="G929" s="10"/>
    </row>
    <row r="930" spans="7:7">
      <c r="G930" s="10"/>
    </row>
    <row r="931" spans="7:7">
      <c r="G931" s="10"/>
    </row>
    <row r="932" spans="7:7">
      <c r="G932" s="10"/>
    </row>
    <row r="933" spans="7:7">
      <c r="G933" s="10"/>
    </row>
    <row r="934" spans="7:7">
      <c r="G934" s="10"/>
    </row>
    <row r="935" spans="7:7">
      <c r="G935" s="10"/>
    </row>
    <row r="936" spans="7:7">
      <c r="G936" s="10"/>
    </row>
    <row r="937" spans="7:7">
      <c r="G937" s="10"/>
    </row>
    <row r="938" spans="7:7">
      <c r="G938" s="10"/>
    </row>
    <row r="939" spans="7:7">
      <c r="G939" s="10"/>
    </row>
    <row r="940" spans="7:7">
      <c r="G940" s="10"/>
    </row>
    <row r="941" spans="7:7">
      <c r="G941" s="10"/>
    </row>
    <row r="942" spans="7:7">
      <c r="G942" s="10"/>
    </row>
    <row r="943" spans="7:7">
      <c r="G943" s="10"/>
    </row>
    <row r="944" spans="7:7">
      <c r="G944" s="10"/>
    </row>
    <row r="945" spans="7:7">
      <c r="G945" s="10"/>
    </row>
    <row r="946" spans="7:7">
      <c r="G946" s="10"/>
    </row>
    <row r="947" spans="7:7">
      <c r="G947" s="10"/>
    </row>
    <row r="948" spans="7:7">
      <c r="G948" s="10"/>
    </row>
    <row r="949" spans="7:7">
      <c r="G949" s="10"/>
    </row>
    <row r="950" spans="7:7">
      <c r="G950" s="10"/>
    </row>
    <row r="951" spans="7:7">
      <c r="G951" s="10"/>
    </row>
    <row r="952" spans="7:7">
      <c r="G952" s="10"/>
    </row>
    <row r="953" spans="7:7">
      <c r="G953" s="10"/>
    </row>
    <row r="954" spans="7:7">
      <c r="G954" s="10"/>
    </row>
    <row r="955" spans="7:7">
      <c r="G955" s="10"/>
    </row>
    <row r="956" spans="7:7">
      <c r="G956" s="10"/>
    </row>
    <row r="957" spans="7:7">
      <c r="G957" s="10"/>
    </row>
    <row r="958" spans="7:7">
      <c r="G958" s="10"/>
    </row>
    <row r="959" spans="7:7">
      <c r="G959" s="10"/>
    </row>
    <row r="960" spans="7:7">
      <c r="G960" s="10"/>
    </row>
    <row r="961" spans="7:7">
      <c r="G961" s="10"/>
    </row>
    <row r="962" spans="7:7">
      <c r="G962" s="10"/>
    </row>
    <row r="963" spans="7:7">
      <c r="G963" s="10"/>
    </row>
    <row r="964" spans="7:7">
      <c r="G964" s="10"/>
    </row>
    <row r="965" spans="7:7">
      <c r="G965" s="10"/>
    </row>
    <row r="966" spans="7:7">
      <c r="G966" s="10"/>
    </row>
    <row r="967" spans="7:7">
      <c r="G967" s="10"/>
    </row>
    <row r="968" spans="7:7">
      <c r="G968" s="10"/>
    </row>
    <row r="969" spans="7:7">
      <c r="G969" s="10"/>
    </row>
    <row r="970" spans="7:7">
      <c r="G970" s="10"/>
    </row>
    <row r="971" spans="7:7">
      <c r="G971" s="10"/>
    </row>
    <row r="972" spans="7:7">
      <c r="G972" s="10"/>
    </row>
    <row r="973" spans="7:7">
      <c r="G973" s="10"/>
    </row>
    <row r="974" spans="7:7">
      <c r="G974" s="10"/>
    </row>
    <row r="975" spans="7:7">
      <c r="G975" s="10"/>
    </row>
    <row r="976" spans="7:7">
      <c r="G976" s="10"/>
    </row>
    <row r="977" spans="7:7">
      <c r="G977" s="10"/>
    </row>
    <row r="978" spans="7:7">
      <c r="G978" s="10"/>
    </row>
    <row r="979" spans="7:7">
      <c r="G979" s="10"/>
    </row>
    <row r="980" spans="7:7">
      <c r="G980" s="10"/>
    </row>
    <row r="981" spans="7:7">
      <c r="G981" s="10"/>
    </row>
    <row r="982" spans="7:7">
      <c r="G982" s="10"/>
    </row>
    <row r="983" spans="7:7">
      <c r="G983" s="10"/>
    </row>
    <row r="984" spans="7:7">
      <c r="G984" s="10"/>
    </row>
    <row r="985" spans="7:7">
      <c r="G985" s="10"/>
    </row>
    <row r="986" spans="7:7">
      <c r="G986" s="10"/>
    </row>
    <row r="987" spans="7:7">
      <c r="G987" s="10"/>
    </row>
    <row r="988" spans="7:7">
      <c r="G988" s="10"/>
    </row>
    <row r="989" spans="7:7">
      <c r="G989" s="10"/>
    </row>
    <row r="990" spans="7:7">
      <c r="G990" s="10"/>
    </row>
    <row r="991" spans="7:7">
      <c r="G991" s="10"/>
    </row>
    <row r="992" spans="7:7">
      <c r="G992" s="10"/>
    </row>
    <row r="993" spans="7:7">
      <c r="G993" s="10"/>
    </row>
    <row r="994" spans="7:7">
      <c r="G994" s="10"/>
    </row>
    <row r="995" spans="7:7">
      <c r="G995" s="10"/>
    </row>
    <row r="996" spans="7:7">
      <c r="G996" s="10"/>
    </row>
    <row r="997" spans="7:7">
      <c r="G997" s="10"/>
    </row>
    <row r="998" spans="7:7">
      <c r="G998" s="10"/>
    </row>
    <row r="999" spans="7:7">
      <c r="G999" s="10"/>
    </row>
    <row r="1000" spans="7:7">
      <c r="G1000" s="10"/>
    </row>
    <row r="1001" spans="7:7">
      <c r="G1001" s="10"/>
    </row>
    <row r="1002" spans="7:7">
      <c r="G1002" s="10"/>
    </row>
    <row r="1003" spans="7:7">
      <c r="G1003" s="10"/>
    </row>
    <row r="1004" spans="7:7">
      <c r="G1004" s="10"/>
    </row>
    <row r="1005" spans="7:7">
      <c r="G1005" s="10"/>
    </row>
    <row r="1006" spans="7:7">
      <c r="G1006" s="10"/>
    </row>
    <row r="1007" spans="7:7">
      <c r="G1007" s="10"/>
    </row>
    <row r="1008" spans="7:7">
      <c r="G1008" s="10"/>
    </row>
    <row r="1009" spans="7:7">
      <c r="G1009" s="10"/>
    </row>
    <row r="1010" spans="7:7">
      <c r="G1010" s="10"/>
    </row>
    <row r="1011" spans="7:7">
      <c r="G1011" s="10"/>
    </row>
    <row r="1012" spans="7:7">
      <c r="G1012" s="10"/>
    </row>
    <row r="1013" spans="7:7">
      <c r="G1013" s="10"/>
    </row>
    <row r="1014" spans="7:7">
      <c r="G1014" s="10"/>
    </row>
    <row r="1015" spans="7:7">
      <c r="G1015" s="10"/>
    </row>
    <row r="1016" spans="7:7">
      <c r="G1016" s="10"/>
    </row>
    <row r="1017" spans="7:7">
      <c r="G1017" s="10"/>
    </row>
    <row r="1018" spans="7:7">
      <c r="G1018" s="10"/>
    </row>
    <row r="1019" spans="7:7">
      <c r="G1019" s="10"/>
    </row>
    <row r="1020" spans="7:7">
      <c r="G1020" s="10"/>
    </row>
    <row r="1021" spans="7:7">
      <c r="G1021" s="10"/>
    </row>
    <row r="1022" spans="7:7">
      <c r="G1022" s="10"/>
    </row>
    <row r="1023" spans="7:7">
      <c r="G1023" s="10"/>
    </row>
    <row r="1024" spans="7:7">
      <c r="G1024" s="10"/>
    </row>
    <row r="1025" spans="7:7">
      <c r="G1025" s="10"/>
    </row>
    <row r="1026" spans="7:7">
      <c r="G1026" s="10"/>
    </row>
    <row r="1027" spans="7:7">
      <c r="G1027" s="10"/>
    </row>
    <row r="1028" spans="7:7">
      <c r="G1028" s="10"/>
    </row>
    <row r="1029" spans="7:7">
      <c r="G1029" s="10"/>
    </row>
    <row r="1030" spans="7:7">
      <c r="G1030" s="10"/>
    </row>
    <row r="1031" spans="7:7">
      <c r="G1031" s="10"/>
    </row>
    <row r="1032" spans="7:7">
      <c r="G1032" s="10"/>
    </row>
    <row r="1033" spans="7:7">
      <c r="G1033" s="10"/>
    </row>
    <row r="1034" spans="7:7">
      <c r="G1034" s="10"/>
    </row>
    <row r="1035" spans="7:7">
      <c r="G1035" s="10"/>
    </row>
    <row r="1036" spans="7:7">
      <c r="G1036" s="10"/>
    </row>
    <row r="1037" spans="7:7">
      <c r="G1037" s="10"/>
    </row>
    <row r="1038" spans="7:7">
      <c r="G1038" s="10"/>
    </row>
    <row r="1039" spans="7:7">
      <c r="G1039" s="10"/>
    </row>
    <row r="1040" spans="7:7">
      <c r="G1040" s="10"/>
    </row>
    <row r="1041" spans="7:7">
      <c r="G1041" s="10"/>
    </row>
    <row r="1042" spans="7:7">
      <c r="G1042" s="10"/>
    </row>
    <row r="1043" spans="7:7">
      <c r="G1043" s="10"/>
    </row>
    <row r="1044" spans="7:7">
      <c r="G1044" s="10"/>
    </row>
    <row r="1045" spans="7:7">
      <c r="G1045" s="10"/>
    </row>
    <row r="1046" spans="7:7">
      <c r="G1046" s="10"/>
    </row>
    <row r="1047" spans="7:7">
      <c r="G1047" s="10"/>
    </row>
    <row r="1048" spans="7:7">
      <c r="G1048" s="10"/>
    </row>
    <row r="1049" spans="7:7">
      <c r="G1049" s="10"/>
    </row>
    <row r="1050" spans="7:7">
      <c r="G1050" s="10"/>
    </row>
    <row r="1051" spans="7:7">
      <c r="G1051" s="10"/>
    </row>
    <row r="1052" spans="7:7">
      <c r="G1052" s="10"/>
    </row>
    <row r="1053" spans="7:7">
      <c r="G1053" s="10"/>
    </row>
    <row r="1054" spans="7:7">
      <c r="G1054" s="10"/>
    </row>
    <row r="1055" spans="7:7">
      <c r="G1055" s="10"/>
    </row>
    <row r="1056" spans="7:7">
      <c r="G1056" s="10"/>
    </row>
    <row r="1057" spans="7:7">
      <c r="G1057" s="10"/>
    </row>
    <row r="1058" spans="7:7">
      <c r="G1058" s="10"/>
    </row>
    <row r="1059" spans="7:7">
      <c r="G1059" s="10"/>
    </row>
    <row r="1060" spans="7:7">
      <c r="G1060" s="10"/>
    </row>
    <row r="1061" spans="7:7">
      <c r="G1061" s="10"/>
    </row>
    <row r="1062" spans="7:7">
      <c r="G1062" s="10"/>
    </row>
    <row r="1063" spans="7:7">
      <c r="G1063" s="10"/>
    </row>
    <row r="1064" spans="7:7">
      <c r="G1064" s="10"/>
    </row>
    <row r="1065" spans="7:7">
      <c r="G1065" s="10"/>
    </row>
    <row r="1066" spans="7:7">
      <c r="G1066" s="10"/>
    </row>
    <row r="1067" spans="7:7">
      <c r="G1067" s="10"/>
    </row>
    <row r="1068" spans="7:7">
      <c r="G1068" s="10"/>
    </row>
    <row r="1069" spans="7:7">
      <c r="G1069" s="10"/>
    </row>
    <row r="1070" spans="7:7">
      <c r="G1070" s="10"/>
    </row>
    <row r="1071" spans="7:7">
      <c r="G1071" s="10"/>
    </row>
    <row r="1072" spans="7:7">
      <c r="G1072" s="10"/>
    </row>
    <row r="1073" spans="7:7">
      <c r="G1073" s="10"/>
    </row>
    <row r="1074" spans="7:7">
      <c r="G1074" s="10"/>
    </row>
    <row r="1075" spans="7:7">
      <c r="G1075" s="10"/>
    </row>
    <row r="1076" spans="7:7">
      <c r="G1076" s="10"/>
    </row>
    <row r="1077" spans="7:7">
      <c r="G1077" s="10"/>
    </row>
    <row r="1078" spans="7:7">
      <c r="G1078" s="10"/>
    </row>
    <row r="1079" spans="7:7">
      <c r="G1079" s="10"/>
    </row>
    <row r="1080" spans="7:7">
      <c r="G1080" s="10"/>
    </row>
    <row r="1081" spans="7:7">
      <c r="G1081" s="10"/>
    </row>
    <row r="1082" spans="7:7">
      <c r="G1082" s="10"/>
    </row>
    <row r="1083" spans="7:7">
      <c r="G1083" s="10"/>
    </row>
    <row r="1084" spans="7:7">
      <c r="G1084" s="10"/>
    </row>
    <row r="1085" spans="7:7">
      <c r="G1085" s="10"/>
    </row>
    <row r="1086" spans="7:7">
      <c r="G1086" s="10"/>
    </row>
    <row r="1087" spans="7:7">
      <c r="G1087" s="10"/>
    </row>
    <row r="1088" spans="7:7">
      <c r="G1088" s="10"/>
    </row>
    <row r="1089" spans="7:7">
      <c r="G1089" s="10"/>
    </row>
    <row r="1090" spans="7:7">
      <c r="G1090" s="10"/>
    </row>
    <row r="1091" spans="7:7">
      <c r="G1091" s="10"/>
    </row>
    <row r="1092" spans="7:7">
      <c r="G1092" s="10"/>
    </row>
    <row r="1093" spans="7:7">
      <c r="G1093" s="10"/>
    </row>
    <row r="1094" spans="7:7">
      <c r="G1094" s="10"/>
    </row>
    <row r="1095" spans="7:7">
      <c r="G1095" s="10"/>
    </row>
    <row r="1096" spans="7:7">
      <c r="G1096" s="10"/>
    </row>
    <row r="1097" spans="7:7">
      <c r="G1097" s="10"/>
    </row>
    <row r="1098" spans="7:7">
      <c r="G1098" s="10"/>
    </row>
    <row r="1099" spans="7:7">
      <c r="G1099" s="10"/>
    </row>
    <row r="1100" spans="7:7">
      <c r="G1100" s="10"/>
    </row>
    <row r="1101" spans="7:7">
      <c r="G1101" s="10"/>
    </row>
    <row r="1102" spans="7:7">
      <c r="G1102" s="10"/>
    </row>
    <row r="1103" spans="7:7">
      <c r="G1103" s="10"/>
    </row>
    <row r="1104" spans="7:7">
      <c r="G1104" s="10"/>
    </row>
    <row r="1105" spans="7:7">
      <c r="G1105" s="10"/>
    </row>
    <row r="1106" spans="7:7">
      <c r="G1106" s="10"/>
    </row>
    <row r="1107" spans="7:7">
      <c r="G1107" s="10"/>
    </row>
    <row r="1108" spans="7:7">
      <c r="G1108" s="10"/>
    </row>
    <row r="1109" spans="7:7">
      <c r="G1109" s="10"/>
    </row>
    <row r="1110" spans="7:7">
      <c r="G1110" s="10"/>
    </row>
    <row r="1111" spans="7:7">
      <c r="G1111" s="10"/>
    </row>
    <row r="1112" spans="7:7">
      <c r="G1112" s="10"/>
    </row>
    <row r="1113" spans="7:7">
      <c r="G1113" s="10"/>
    </row>
    <row r="1114" spans="7:7">
      <c r="G1114" s="10"/>
    </row>
    <row r="1115" spans="7:7">
      <c r="G1115" s="10"/>
    </row>
    <row r="1116" spans="7:7">
      <c r="G1116" s="10"/>
    </row>
    <row r="1117" spans="7:7">
      <c r="G1117" s="10"/>
    </row>
    <row r="1118" spans="7:7">
      <c r="G1118" s="10"/>
    </row>
    <row r="1119" spans="7:7">
      <c r="G1119" s="10"/>
    </row>
    <row r="1120" spans="7:7">
      <c r="G1120" s="10"/>
    </row>
    <row r="1121" spans="7:7">
      <c r="G1121" s="10"/>
    </row>
    <row r="1122" spans="7:7">
      <c r="G1122" s="10"/>
    </row>
    <row r="1123" spans="7:7">
      <c r="G1123" s="10"/>
    </row>
    <row r="1124" spans="7:7">
      <c r="G1124" s="10"/>
    </row>
    <row r="1125" spans="7:7">
      <c r="G1125" s="10"/>
    </row>
    <row r="1126" spans="7:7">
      <c r="G1126" s="10"/>
    </row>
    <row r="1127" spans="7:7">
      <c r="G1127" s="10"/>
    </row>
    <row r="1128" spans="7:7">
      <c r="G1128" s="10"/>
    </row>
    <row r="1129" spans="7:7">
      <c r="G1129" s="10"/>
    </row>
    <row r="1130" spans="7:7">
      <c r="G1130" s="10"/>
    </row>
    <row r="1131" spans="7:7">
      <c r="G1131" s="10"/>
    </row>
    <row r="1132" spans="7:7">
      <c r="G1132" s="10"/>
    </row>
    <row r="1133" spans="7:7">
      <c r="G1133" s="10"/>
    </row>
    <row r="1134" spans="7:7">
      <c r="G1134" s="10"/>
    </row>
    <row r="1135" spans="7:7">
      <c r="G1135" s="10"/>
    </row>
    <row r="1136" spans="7:7">
      <c r="G1136" s="10"/>
    </row>
    <row r="1137" spans="7:7">
      <c r="G1137" s="10"/>
    </row>
    <row r="1138" spans="7:7">
      <c r="G1138" s="10"/>
    </row>
    <row r="1139" spans="7:7">
      <c r="G1139" s="10"/>
    </row>
    <row r="1140" spans="7:7">
      <c r="G1140" s="10"/>
    </row>
    <row r="1141" spans="7:7">
      <c r="G1141" s="10"/>
    </row>
    <row r="1142" spans="7:7">
      <c r="G1142" s="10"/>
    </row>
    <row r="1143" spans="7:7">
      <c r="G1143" s="10"/>
    </row>
    <row r="1144" spans="7:7">
      <c r="G1144" s="10"/>
    </row>
    <row r="1145" spans="7:7">
      <c r="G1145" s="10"/>
    </row>
    <row r="1146" spans="7:7">
      <c r="G1146" s="10"/>
    </row>
    <row r="1147" spans="7:7">
      <c r="G1147" s="10"/>
    </row>
    <row r="1148" spans="7:7">
      <c r="G1148" s="10"/>
    </row>
    <row r="1149" spans="7:7">
      <c r="G1149" s="10"/>
    </row>
    <row r="1150" spans="7:7">
      <c r="G1150" s="10"/>
    </row>
    <row r="1151" spans="7:7">
      <c r="G1151" s="10"/>
    </row>
    <row r="1152" spans="7:7">
      <c r="G1152" s="10"/>
    </row>
    <row r="1153" spans="7:7">
      <c r="G1153" s="10"/>
    </row>
    <row r="1154" spans="7:7">
      <c r="G1154" s="10"/>
    </row>
    <row r="1155" spans="7:7">
      <c r="G1155" s="10"/>
    </row>
    <row r="1156" spans="7:7">
      <c r="G1156" s="10"/>
    </row>
    <row r="1157" spans="7:7">
      <c r="G1157" s="10"/>
    </row>
    <row r="1158" spans="7:7">
      <c r="G1158" s="10"/>
    </row>
    <row r="1159" spans="7:7">
      <c r="G1159" s="10"/>
    </row>
    <row r="1160" spans="7:7">
      <c r="G1160" s="10"/>
    </row>
    <row r="1161" spans="7:7">
      <c r="G1161" s="10"/>
    </row>
    <row r="1162" spans="7:7">
      <c r="G1162" s="10"/>
    </row>
    <row r="1163" spans="7:7">
      <c r="G1163" s="10"/>
    </row>
    <row r="1164" spans="7:7">
      <c r="G1164" s="10"/>
    </row>
    <row r="1165" spans="7:7">
      <c r="G1165" s="10"/>
    </row>
    <row r="1166" spans="7:7">
      <c r="G1166" s="10"/>
    </row>
    <row r="1167" spans="7:7">
      <c r="G1167" s="10"/>
    </row>
    <row r="1168" spans="7:7">
      <c r="G1168" s="10"/>
    </row>
    <row r="1169" spans="7:7">
      <c r="G1169" s="10"/>
    </row>
    <row r="1170" spans="7:7">
      <c r="G1170" s="10"/>
    </row>
    <row r="1171" spans="7:7">
      <c r="G1171" s="10"/>
    </row>
    <row r="1172" spans="7:7">
      <c r="G1172" s="10"/>
    </row>
    <row r="1173" spans="7:7">
      <c r="G1173" s="10"/>
    </row>
    <row r="1174" spans="7:7">
      <c r="G1174" s="10"/>
    </row>
    <row r="1175" spans="7:7">
      <c r="G1175" s="10"/>
    </row>
    <row r="1176" spans="7:7">
      <c r="G1176" s="10"/>
    </row>
    <row r="1177" spans="7:7">
      <c r="G1177" s="10"/>
    </row>
    <row r="1178" spans="7:7">
      <c r="G1178" s="10"/>
    </row>
    <row r="1179" spans="7:7">
      <c r="G1179" s="10"/>
    </row>
    <row r="1180" spans="7:7">
      <c r="G1180" s="10"/>
    </row>
    <row r="1181" spans="7:7">
      <c r="G1181" s="10"/>
    </row>
    <row r="1182" spans="7:7">
      <c r="G1182" s="10"/>
    </row>
    <row r="1183" spans="7:7">
      <c r="G1183" s="10"/>
    </row>
    <row r="1184" spans="7:7">
      <c r="G1184" s="10"/>
    </row>
    <row r="1185" spans="7:7">
      <c r="G1185" s="10"/>
    </row>
    <row r="1186" spans="7:7">
      <c r="G1186" s="10"/>
    </row>
    <row r="1187" spans="7:7">
      <c r="G1187" s="10"/>
    </row>
    <row r="1188" spans="7:7">
      <c r="G1188" s="10"/>
    </row>
    <row r="1189" spans="7:7">
      <c r="G1189" s="10"/>
    </row>
    <row r="1190" spans="7:7">
      <c r="G1190" s="10"/>
    </row>
    <row r="1191" spans="7:7">
      <c r="G1191" s="10"/>
    </row>
    <row r="1192" spans="7:7">
      <c r="G1192" s="10"/>
    </row>
    <row r="1193" spans="7:7">
      <c r="G1193" s="10"/>
    </row>
    <row r="1194" spans="7:7">
      <c r="G1194" s="10"/>
    </row>
    <row r="1195" spans="7:7">
      <c r="G1195" s="10"/>
    </row>
    <row r="1196" spans="7:7">
      <c r="G1196" s="10"/>
    </row>
    <row r="1197" spans="7:7">
      <c r="G1197" s="10"/>
    </row>
    <row r="1198" spans="7:7">
      <c r="G1198" s="10"/>
    </row>
    <row r="1199" spans="7:7">
      <c r="G1199" s="10"/>
    </row>
    <row r="1200" spans="7:7">
      <c r="G1200" s="10"/>
    </row>
    <row r="1201" spans="7:7">
      <c r="G1201" s="10"/>
    </row>
    <row r="1202" spans="7:7">
      <c r="G1202" s="10"/>
    </row>
    <row r="1203" spans="7:7">
      <c r="G1203" s="10"/>
    </row>
    <row r="1204" spans="7:7">
      <c r="G1204" s="10"/>
    </row>
    <row r="1205" spans="7:7">
      <c r="G1205" s="10"/>
    </row>
    <row r="1206" spans="7:7">
      <c r="G1206" s="10"/>
    </row>
    <row r="1207" spans="7:7">
      <c r="G1207" s="10"/>
    </row>
    <row r="1208" spans="7:7">
      <c r="G1208" s="10"/>
    </row>
    <row r="1209" spans="7:7">
      <c r="G1209" s="10"/>
    </row>
    <row r="1210" spans="7:7">
      <c r="G1210" s="10"/>
    </row>
    <row r="1211" spans="7:7">
      <c r="G1211" s="10"/>
    </row>
    <row r="1212" spans="7:7">
      <c r="G1212" s="10"/>
    </row>
    <row r="1213" spans="7:7">
      <c r="G1213" s="10"/>
    </row>
    <row r="1214" spans="7:7">
      <c r="G1214" s="10"/>
    </row>
    <row r="1215" spans="7:7">
      <c r="G1215" s="10"/>
    </row>
    <row r="1216" spans="7:7">
      <c r="G1216" s="10"/>
    </row>
    <row r="1217" spans="7:7">
      <c r="G1217" s="10"/>
    </row>
    <row r="1218" spans="7:7">
      <c r="G1218" s="10"/>
    </row>
    <row r="1219" spans="7:7">
      <c r="G1219" s="10"/>
    </row>
    <row r="1220" spans="7:7">
      <c r="G1220" s="10"/>
    </row>
    <row r="1221" spans="7:7">
      <c r="G1221" s="10"/>
    </row>
    <row r="1222" spans="7:7">
      <c r="G1222" s="10"/>
    </row>
    <row r="1223" spans="7:7">
      <c r="G1223" s="10"/>
    </row>
    <row r="1224" spans="7:7">
      <c r="G1224" s="10"/>
    </row>
    <row r="1225" spans="7:7">
      <c r="G1225" s="10"/>
    </row>
    <row r="1226" spans="7:7">
      <c r="G1226" s="10"/>
    </row>
    <row r="1227" spans="7:7">
      <c r="G1227" s="10"/>
    </row>
    <row r="1228" spans="7:7">
      <c r="G1228" s="10"/>
    </row>
    <row r="1229" spans="7:7">
      <c r="G1229" s="10"/>
    </row>
    <row r="1230" spans="7:7">
      <c r="G1230" s="10"/>
    </row>
    <row r="1231" spans="7:7">
      <c r="G1231" s="10"/>
    </row>
    <row r="1232" spans="7:7">
      <c r="G1232" s="10"/>
    </row>
    <row r="1233" spans="7:7">
      <c r="G1233" s="10"/>
    </row>
    <row r="1234" spans="7:7">
      <c r="G1234" s="10"/>
    </row>
    <row r="1235" spans="7:7">
      <c r="G1235" s="10"/>
    </row>
    <row r="1236" spans="7:7">
      <c r="G1236" s="10"/>
    </row>
    <row r="1237" spans="7:7">
      <c r="G1237" s="10"/>
    </row>
    <row r="1238" spans="7:7">
      <c r="G1238" s="10"/>
    </row>
    <row r="1239" spans="7:7">
      <c r="G1239" s="10"/>
    </row>
    <row r="1240" spans="7:7">
      <c r="G1240" s="10"/>
    </row>
    <row r="1241" spans="7:7">
      <c r="G1241" s="10"/>
    </row>
    <row r="1242" spans="7:7">
      <c r="G1242" s="10"/>
    </row>
    <row r="1243" spans="7:7">
      <c r="G1243" s="10"/>
    </row>
    <row r="1244" spans="7:7">
      <c r="G1244" s="10"/>
    </row>
    <row r="1245" spans="7:7">
      <c r="G1245" s="10"/>
    </row>
    <row r="1246" spans="7:7">
      <c r="G1246" s="10"/>
    </row>
    <row r="1247" spans="7:7">
      <c r="G1247" s="10"/>
    </row>
    <row r="1248" spans="7:7">
      <c r="G1248" s="10"/>
    </row>
    <row r="1249" spans="7:7">
      <c r="G1249" s="10"/>
    </row>
    <row r="1250" spans="7:7">
      <c r="G1250" s="10"/>
    </row>
    <row r="1251" spans="7:7">
      <c r="G1251" s="10"/>
    </row>
    <row r="1252" spans="7:7">
      <c r="G1252" s="10"/>
    </row>
    <row r="1253" spans="7:7">
      <c r="G1253" s="10"/>
    </row>
    <row r="1254" spans="7:7">
      <c r="G1254" s="10"/>
    </row>
    <row r="1255" spans="7:7">
      <c r="G1255" s="10"/>
    </row>
    <row r="1256" spans="7:7">
      <c r="G1256" s="10"/>
    </row>
    <row r="1257" spans="7:7">
      <c r="G1257" s="10"/>
    </row>
    <row r="1258" spans="7:7">
      <c r="G1258" s="10"/>
    </row>
    <row r="1259" spans="7:7">
      <c r="G1259" s="10"/>
    </row>
    <row r="1260" spans="7:7">
      <c r="G1260" s="10"/>
    </row>
    <row r="1261" spans="7:7">
      <c r="G1261" s="10"/>
    </row>
    <row r="1262" spans="7:7">
      <c r="G1262" s="10"/>
    </row>
    <row r="1263" spans="7:7">
      <c r="G1263" s="10"/>
    </row>
    <row r="1264" spans="7:7">
      <c r="G1264" s="10"/>
    </row>
    <row r="1265" spans="7:7">
      <c r="G1265" s="10"/>
    </row>
    <row r="1266" spans="7:7">
      <c r="G1266" s="10"/>
    </row>
    <row r="1267" spans="7:7">
      <c r="G1267" s="10"/>
    </row>
    <row r="1268" spans="7:7">
      <c r="G1268" s="10"/>
    </row>
    <row r="1269" spans="7:7">
      <c r="G1269" s="10"/>
    </row>
    <row r="1270" spans="7:7">
      <c r="G1270" s="10"/>
    </row>
    <row r="1271" spans="7:7">
      <c r="G1271" s="10"/>
    </row>
    <row r="1272" spans="7:7">
      <c r="G1272" s="10"/>
    </row>
    <row r="1273" spans="7:7">
      <c r="G1273" s="10"/>
    </row>
    <row r="1274" spans="7:7">
      <c r="G1274" s="10"/>
    </row>
    <row r="1275" spans="7:7">
      <c r="G1275" s="10"/>
    </row>
    <row r="1276" spans="7:7">
      <c r="G1276" s="10"/>
    </row>
    <row r="1277" spans="7:7">
      <c r="G1277" s="10"/>
    </row>
    <row r="1278" spans="7:7">
      <c r="G1278" s="10"/>
    </row>
    <row r="1279" spans="7:7">
      <c r="G1279" s="10"/>
    </row>
    <row r="1280" spans="7:7">
      <c r="G1280" s="10"/>
    </row>
    <row r="1281" spans="7:7">
      <c r="G1281" s="10"/>
    </row>
    <row r="1282" spans="7:7">
      <c r="G1282" s="10"/>
    </row>
    <row r="1283" spans="7:7">
      <c r="G1283" s="10"/>
    </row>
    <row r="1284" spans="7:7">
      <c r="G1284" s="10"/>
    </row>
    <row r="1285" spans="7:7">
      <c r="G1285" s="10"/>
    </row>
    <row r="1286" spans="7:7">
      <c r="G1286" s="10"/>
    </row>
    <row r="1287" spans="7:7">
      <c r="G1287" s="10"/>
    </row>
    <row r="1288" spans="7:7">
      <c r="G1288" s="10"/>
    </row>
    <row r="1289" spans="7:7">
      <c r="G1289" s="10"/>
    </row>
    <row r="1290" spans="7:7">
      <c r="G1290" s="10"/>
    </row>
    <row r="1291" spans="7:7">
      <c r="G1291" s="10"/>
    </row>
    <row r="1292" spans="7:7">
      <c r="G1292" s="10"/>
    </row>
    <row r="1293" spans="7:7">
      <c r="G1293" s="10"/>
    </row>
    <row r="1294" spans="7:7">
      <c r="G1294" s="10"/>
    </row>
    <row r="1295" spans="7:7">
      <c r="G1295" s="10"/>
    </row>
    <row r="1296" spans="7:7">
      <c r="G1296" s="10"/>
    </row>
    <row r="1297" spans="7:7">
      <c r="G1297" s="10"/>
    </row>
    <row r="1298" spans="7:7">
      <c r="G1298" s="10"/>
    </row>
    <row r="1299" spans="7:7">
      <c r="G1299" s="10"/>
    </row>
  </sheetData>
  <mergeCells count="90">
    <mergeCell ref="BM35:BR35"/>
    <mergeCell ref="BM36:BR36"/>
    <mergeCell ref="BT37:BY37"/>
    <mergeCell ref="BT38:BY38"/>
    <mergeCell ref="BT35:BY35"/>
    <mergeCell ref="BT36:BY36"/>
    <mergeCell ref="BM37:BR37"/>
    <mergeCell ref="BM38:BR38"/>
    <mergeCell ref="BT3:BY3"/>
    <mergeCell ref="BT4:BY4"/>
    <mergeCell ref="BT5:BY5"/>
    <mergeCell ref="BT6:BY6"/>
    <mergeCell ref="BM5:BR5"/>
    <mergeCell ref="BM6:BR6"/>
    <mergeCell ref="BM3:BR3"/>
    <mergeCell ref="BM4:BR4"/>
    <mergeCell ref="BF37:BK37"/>
    <mergeCell ref="BF38:BK38"/>
    <mergeCell ref="BF35:BK35"/>
    <mergeCell ref="BF36:BK36"/>
    <mergeCell ref="BF3:BK3"/>
    <mergeCell ref="BF4:BK4"/>
    <mergeCell ref="BF5:BK5"/>
    <mergeCell ref="BF6:BK6"/>
    <mergeCell ref="AR37:AW37"/>
    <mergeCell ref="AR38:AW38"/>
    <mergeCell ref="AY35:BD35"/>
    <mergeCell ref="AY36:BD36"/>
    <mergeCell ref="AY37:BD37"/>
    <mergeCell ref="AY38:BD38"/>
    <mergeCell ref="AR35:AW35"/>
    <mergeCell ref="AR36:AW36"/>
    <mergeCell ref="AY3:BD3"/>
    <mergeCell ref="AY4:BD4"/>
    <mergeCell ref="AY5:BD5"/>
    <mergeCell ref="AY6:BD6"/>
    <mergeCell ref="AR3:AW3"/>
    <mergeCell ref="AR4:AW4"/>
    <mergeCell ref="AR5:AW5"/>
    <mergeCell ref="AR6:AW6"/>
    <mergeCell ref="AK38:AP38"/>
    <mergeCell ref="AK35:AP35"/>
    <mergeCell ref="AK36:AP36"/>
    <mergeCell ref="AD3:AI3"/>
    <mergeCell ref="AD4:AI4"/>
    <mergeCell ref="AD5:AI5"/>
    <mergeCell ref="AD6:AI6"/>
    <mergeCell ref="AD35:AI35"/>
    <mergeCell ref="AD36:AI36"/>
    <mergeCell ref="AK3:AP3"/>
    <mergeCell ref="AK4:AP4"/>
    <mergeCell ref="AK5:AP5"/>
    <mergeCell ref="AK6:AP6"/>
    <mergeCell ref="AK37:AP37"/>
    <mergeCell ref="P5:U5"/>
    <mergeCell ref="P6:U6"/>
    <mergeCell ref="W37:AB37"/>
    <mergeCell ref="W38:AB38"/>
    <mergeCell ref="AD37:AI37"/>
    <mergeCell ref="AD38:AI38"/>
    <mergeCell ref="P35:U35"/>
    <mergeCell ref="P36:U36"/>
    <mergeCell ref="W35:AB35"/>
    <mergeCell ref="W36:AB36"/>
    <mergeCell ref="P37:U37"/>
    <mergeCell ref="P38:U38"/>
    <mergeCell ref="I35:N35"/>
    <mergeCell ref="I36:N36"/>
    <mergeCell ref="I37:N37"/>
    <mergeCell ref="I38:N38"/>
    <mergeCell ref="B35:G35"/>
    <mergeCell ref="B36:G36"/>
    <mergeCell ref="B37:G37"/>
    <mergeCell ref="B38:G38"/>
    <mergeCell ref="BT1:BY1"/>
    <mergeCell ref="BT33:BY33"/>
    <mergeCell ref="B3:G3"/>
    <mergeCell ref="B4:G4"/>
    <mergeCell ref="I3:N3"/>
    <mergeCell ref="I4:N4"/>
    <mergeCell ref="I5:N5"/>
    <mergeCell ref="I6:N6"/>
    <mergeCell ref="B5:G5"/>
    <mergeCell ref="B6:G6"/>
    <mergeCell ref="W3:AB3"/>
    <mergeCell ref="W4:AB4"/>
    <mergeCell ref="W5:AB5"/>
    <mergeCell ref="W6:AB6"/>
    <mergeCell ref="P3:U3"/>
    <mergeCell ref="P4:U4"/>
  </mergeCells>
  <phoneticPr fontId="1" type="noConversion"/>
  <printOptions gridLines="1"/>
  <pageMargins left="0" right="0" top="0" bottom="0" header="0.31496062992125984" footer="0.31496062992125984"/>
  <pageSetup scale="37" fitToWidth="2" orientation="landscape" r:id="rId1"/>
  <colBreaks count="1" manualBreakCount="1">
    <brk id="4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T1304"/>
  <sheetViews>
    <sheetView topLeftCell="A34" zoomScaleNormal="100" workbookViewId="0">
      <pane xSplit="1" topLeftCell="AB1" activePane="topRight" state="frozen"/>
      <selection pane="topRight" activeCell="AB53" sqref="AB53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hidden="1" customWidth="1"/>
    <col min="10" max="10" width="5" style="9" hidden="1" customWidth="1"/>
    <col min="11" max="13" width="5" style="8" hidden="1" customWidth="1"/>
    <col min="14" max="14" width="9.109375" style="11" hidden="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hidden="1" customWidth="1"/>
    <col min="38" max="41" width="5" style="8" hidden="1" customWidth="1"/>
    <col min="42" max="42" width="9.109375" style="8" hidden="1" customWidth="1"/>
    <col min="43" max="43" width="1.88671875" style="8" customWidth="1"/>
    <col min="44" max="44" width="9.109375" style="8" customWidth="1"/>
    <col min="45" max="48" width="5" style="8" customWidth="1"/>
    <col min="49" max="49" width="9.109375" style="8" customWidth="1"/>
    <col min="50" max="50" width="1.88671875" style="8" customWidth="1"/>
    <col min="51" max="51" width="9.109375" style="8" hidden="1" customWidth="1"/>
    <col min="52" max="55" width="5" style="8" hidden="1" customWidth="1"/>
    <col min="56" max="56" width="9.109375" style="8" hidden="1" customWidth="1"/>
    <col min="57" max="57" width="1.88671875" style="8" customWidth="1"/>
    <col min="58" max="58" width="9.109375" style="8" customWidth="1"/>
    <col min="59" max="62" width="5" style="8" customWidth="1"/>
    <col min="63" max="63" width="9.109375" style="8" customWidth="1"/>
    <col min="64" max="64" width="1.88671875" style="8" customWidth="1"/>
    <col min="65" max="65" width="9.109375" style="8" customWidth="1"/>
    <col min="66" max="69" width="5" style="8" customWidth="1"/>
    <col min="70" max="70" width="9.109375" style="8" customWidth="1"/>
    <col min="71" max="71" width="1.88671875" style="8" customWidth="1"/>
    <col min="72" max="72" width="9.109375" style="8" customWidth="1"/>
    <col min="73" max="76" width="5" style="8" customWidth="1"/>
    <col min="77" max="77" width="9.109375" style="8" customWidth="1"/>
    <col min="78" max="78" width="1.88671875" style="8" customWidth="1"/>
    <col min="79" max="79" width="9.109375" style="8" customWidth="1"/>
    <col min="80" max="83" width="5" style="8" customWidth="1"/>
    <col min="84" max="84" width="9.109375" style="8" customWidth="1"/>
    <col min="85" max="85" width="1.88671875" style="8" customWidth="1"/>
    <col min="86" max="86" width="9.109375" style="8" customWidth="1"/>
    <col min="87" max="90" width="5" style="8" customWidth="1"/>
    <col min="91" max="91" width="9.109375" style="8" customWidth="1"/>
    <col min="92" max="92" width="1.88671875" style="8" customWidth="1"/>
    <col min="93" max="93" width="9.109375" style="8" hidden="1" customWidth="1"/>
    <col min="94" max="97" width="5" style="8" hidden="1" customWidth="1"/>
    <col min="98" max="98" width="9.109375" style="8" hidden="1" customWidth="1"/>
    <col min="99" max="99" width="1.88671875" style="8" customWidth="1"/>
    <col min="100" max="100" width="9.109375" style="8" hidden="1" customWidth="1"/>
    <col min="101" max="104" width="5" style="8" hidden="1" customWidth="1"/>
    <col min="105" max="105" width="9.109375" style="8" hidden="1" customWidth="1"/>
    <col min="106" max="106" width="1.88671875" style="8" customWidth="1"/>
    <col min="107" max="107" width="9.109375" style="8" customWidth="1"/>
    <col min="108" max="111" width="5" style="8" customWidth="1"/>
    <col min="112" max="112" width="9.109375" style="8" customWidth="1"/>
    <col min="113" max="113" width="2.33203125" style="8" customWidth="1"/>
    <col min="114" max="114" width="9.109375" style="8" customWidth="1"/>
    <col min="115" max="118" width="5.6640625" style="8" customWidth="1"/>
    <col min="119" max="119" width="9.109375" style="8" customWidth="1"/>
    <col min="120" max="120" width="1.88671875" style="8" customWidth="1"/>
    <col min="121" max="121" width="10.109375" style="8" customWidth="1"/>
    <col min="122" max="125" width="5" style="8" customWidth="1"/>
    <col min="126" max="126" width="9.109375" style="8" customWidth="1"/>
    <col min="127" max="127" width="1.6640625" style="8" customWidth="1"/>
    <col min="128" max="128" width="10.109375" style="8" customWidth="1"/>
    <col min="129" max="132" width="5" style="8" customWidth="1"/>
    <col min="133" max="133" width="9.109375" style="8" customWidth="1"/>
    <col min="134" max="134" width="1.88671875" style="8" customWidth="1"/>
    <col min="135" max="135" width="10.109375" style="8" customWidth="1"/>
    <col min="136" max="139" width="5" style="8" customWidth="1"/>
    <col min="140" max="140" width="9.109375" style="8" customWidth="1"/>
    <col min="141" max="141" width="1.88671875" style="8" customWidth="1"/>
    <col min="142" max="142" width="10.109375" style="8" customWidth="1"/>
    <col min="143" max="146" width="5" style="8" customWidth="1"/>
    <col min="147" max="147" width="9.109375" style="8" customWidth="1"/>
    <col min="148" max="148" width="1.88671875" style="8" customWidth="1"/>
    <col min="149" max="152" width="9.109375" style="8" customWidth="1"/>
    <col min="153" max="153" width="11.33203125" style="8" customWidth="1"/>
    <col min="154" max="16384" width="9.109375" style="8"/>
  </cols>
  <sheetData>
    <row r="1" spans="1:176">
      <c r="A1" s="12" t="s">
        <v>0</v>
      </c>
      <c r="B1" s="12" t="s">
        <v>491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8"/>
      <c r="AK1" s="68"/>
      <c r="AL1" s="68"/>
      <c r="AM1" s="68"/>
      <c r="AN1" s="68"/>
      <c r="AO1" s="68"/>
      <c r="AP1" s="68"/>
      <c r="AQ1" s="68"/>
      <c r="AR1" s="14"/>
      <c r="AS1" s="14"/>
      <c r="AT1" s="14"/>
      <c r="AU1" s="14"/>
      <c r="AV1" s="14"/>
      <c r="AW1" s="14"/>
      <c r="AX1" s="68"/>
      <c r="AY1" s="68"/>
      <c r="AZ1" s="68"/>
      <c r="BA1" s="68"/>
      <c r="BB1" s="68"/>
      <c r="BC1" s="68"/>
      <c r="BD1" s="68"/>
      <c r="BE1" s="68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92" t="s">
        <v>538</v>
      </c>
      <c r="ET1" s="192"/>
      <c r="EU1" s="192"/>
      <c r="EV1" s="192"/>
      <c r="EW1" s="192"/>
      <c r="EX1" s="192"/>
      <c r="EY1" s="14"/>
      <c r="EZ1" s="14"/>
      <c r="FA1" s="14"/>
    </row>
    <row r="2" spans="1:176" ht="14.4" thickBot="1">
      <c r="A2" s="14"/>
      <c r="B2" s="105" t="s">
        <v>290</v>
      </c>
      <c r="C2" s="15"/>
      <c r="D2" s="14"/>
      <c r="E2" s="14"/>
      <c r="F2" s="14"/>
      <c r="G2" s="14"/>
      <c r="H2" s="14"/>
      <c r="I2" s="68" t="s">
        <v>492</v>
      </c>
      <c r="J2" s="15"/>
      <c r="K2" s="14"/>
      <c r="L2" s="14"/>
      <c r="M2" s="14"/>
      <c r="N2" s="14"/>
      <c r="O2" s="14"/>
      <c r="P2" s="105" t="s">
        <v>291</v>
      </c>
      <c r="Q2" s="15"/>
      <c r="R2" s="14"/>
      <c r="S2" s="14"/>
      <c r="T2" s="14"/>
      <c r="U2" s="14"/>
      <c r="V2" s="14"/>
      <c r="W2" s="105" t="s">
        <v>292</v>
      </c>
      <c r="X2" s="14"/>
      <c r="Y2" s="14"/>
      <c r="Z2" s="14"/>
      <c r="AA2" s="14"/>
      <c r="AB2" s="14"/>
      <c r="AC2" s="14"/>
      <c r="AD2" s="105" t="s">
        <v>293</v>
      </c>
      <c r="AE2" s="14"/>
      <c r="AF2" s="14"/>
      <c r="AG2" s="14"/>
      <c r="AH2" s="14"/>
      <c r="AI2" s="14"/>
      <c r="AJ2" s="14"/>
      <c r="AK2" s="68" t="s">
        <v>492</v>
      </c>
      <c r="AL2" s="14"/>
      <c r="AM2" s="14"/>
      <c r="AN2" s="14"/>
      <c r="AO2" s="14"/>
      <c r="AP2" s="14"/>
      <c r="AQ2" s="14"/>
      <c r="AR2" s="105" t="s">
        <v>294</v>
      </c>
      <c r="AS2" s="14"/>
      <c r="AT2" s="14"/>
      <c r="AU2" s="14"/>
      <c r="AV2" s="14"/>
      <c r="AW2" s="14"/>
      <c r="AX2" s="14"/>
      <c r="AY2" s="68" t="s">
        <v>492</v>
      </c>
      <c r="AZ2" s="14"/>
      <c r="BA2" s="14"/>
      <c r="BB2" s="14"/>
      <c r="BC2" s="14"/>
      <c r="BD2" s="14"/>
      <c r="BE2" s="14"/>
      <c r="BF2" s="105" t="s">
        <v>295</v>
      </c>
      <c r="BG2" s="14"/>
      <c r="BH2" s="14"/>
      <c r="BI2" s="14"/>
      <c r="BJ2" s="14"/>
      <c r="BK2" s="14"/>
      <c r="BL2" s="14"/>
      <c r="BM2" s="105" t="s">
        <v>296</v>
      </c>
      <c r="BN2" s="14"/>
      <c r="BO2" s="14"/>
      <c r="BP2" s="14"/>
      <c r="BQ2" s="14"/>
      <c r="BR2" s="14"/>
      <c r="BS2" s="14"/>
      <c r="BT2" s="105" t="s">
        <v>297</v>
      </c>
      <c r="BU2" s="14"/>
      <c r="BV2" s="14"/>
      <c r="BW2" s="14"/>
      <c r="BX2" s="14"/>
      <c r="BY2" s="14"/>
      <c r="BZ2" s="14"/>
      <c r="CA2" s="105" t="s">
        <v>298</v>
      </c>
      <c r="CB2" s="14"/>
      <c r="CC2" s="14"/>
      <c r="CD2" s="14"/>
      <c r="CE2" s="14"/>
      <c r="CF2" s="14"/>
      <c r="CG2" s="14"/>
      <c r="CH2" s="105" t="s">
        <v>309</v>
      </c>
      <c r="CI2" s="14"/>
      <c r="CJ2" s="14"/>
      <c r="CK2" s="14"/>
      <c r="CL2" s="14"/>
      <c r="CM2" s="14"/>
      <c r="CN2" s="14"/>
      <c r="CO2" s="68" t="s">
        <v>492</v>
      </c>
      <c r="CP2" s="14"/>
      <c r="CQ2" s="14"/>
      <c r="CR2" s="14"/>
      <c r="CS2" s="14"/>
      <c r="CT2" s="14"/>
      <c r="CU2" s="14"/>
      <c r="CV2" s="68" t="s">
        <v>492</v>
      </c>
      <c r="CW2" s="14"/>
      <c r="CX2" s="14"/>
      <c r="CY2" s="14"/>
      <c r="CZ2" s="14"/>
      <c r="DA2" s="14"/>
      <c r="DB2" s="14"/>
      <c r="DC2" s="105" t="s">
        <v>312</v>
      </c>
      <c r="DD2" s="14"/>
      <c r="DE2" s="14"/>
      <c r="DF2" s="14"/>
      <c r="DG2" s="14"/>
      <c r="DH2" s="14"/>
      <c r="DI2" s="14"/>
      <c r="DJ2" s="105" t="s">
        <v>313</v>
      </c>
      <c r="DK2" s="14"/>
      <c r="DL2" s="14"/>
      <c r="DM2" s="14"/>
      <c r="DN2" s="14"/>
      <c r="DO2" s="14"/>
      <c r="DP2" s="14"/>
      <c r="DQ2" s="105" t="s">
        <v>314</v>
      </c>
      <c r="DR2" s="14"/>
      <c r="DS2" s="14"/>
      <c r="DT2" s="14"/>
      <c r="DU2" s="14"/>
      <c r="DV2" s="14"/>
      <c r="DW2" s="14"/>
      <c r="DX2" s="105" t="s">
        <v>316</v>
      </c>
      <c r="DY2" s="14"/>
      <c r="DZ2" s="14"/>
      <c r="EA2" s="14"/>
      <c r="EB2" s="14"/>
      <c r="EC2" s="14"/>
      <c r="ED2" s="14"/>
      <c r="EE2" s="105" t="s">
        <v>344</v>
      </c>
      <c r="EF2" s="14"/>
      <c r="EG2" s="14"/>
      <c r="EH2" s="14"/>
      <c r="EI2" s="14"/>
      <c r="EJ2" s="14"/>
      <c r="EK2" s="14"/>
      <c r="EL2" s="105" t="s">
        <v>412</v>
      </c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6">
      <c r="A3" s="14" t="s">
        <v>2</v>
      </c>
      <c r="B3" s="193" t="s">
        <v>137</v>
      </c>
      <c r="C3" s="194"/>
      <c r="D3" s="194"/>
      <c r="E3" s="194"/>
      <c r="F3" s="194"/>
      <c r="G3" s="195"/>
      <c r="H3" s="14"/>
      <c r="I3" s="220" t="s">
        <v>140</v>
      </c>
      <c r="J3" s="221"/>
      <c r="K3" s="221"/>
      <c r="L3" s="221"/>
      <c r="M3" s="221"/>
      <c r="N3" s="222"/>
      <c r="O3" s="14"/>
      <c r="P3" s="193" t="s">
        <v>3</v>
      </c>
      <c r="Q3" s="194"/>
      <c r="R3" s="194"/>
      <c r="S3" s="194"/>
      <c r="T3" s="194"/>
      <c r="U3" s="195"/>
      <c r="V3" s="14"/>
      <c r="W3" s="193" t="s">
        <v>286</v>
      </c>
      <c r="X3" s="194"/>
      <c r="Y3" s="194"/>
      <c r="Z3" s="194"/>
      <c r="AA3" s="194"/>
      <c r="AB3" s="195"/>
      <c r="AC3" s="14"/>
      <c r="AD3" s="193" t="s">
        <v>501</v>
      </c>
      <c r="AE3" s="194"/>
      <c r="AF3" s="194"/>
      <c r="AG3" s="194"/>
      <c r="AH3" s="194"/>
      <c r="AI3" s="195"/>
      <c r="AJ3" s="14"/>
      <c r="AK3" s="220" t="s">
        <v>319</v>
      </c>
      <c r="AL3" s="221"/>
      <c r="AM3" s="221"/>
      <c r="AN3" s="221"/>
      <c r="AO3" s="221"/>
      <c r="AP3" s="222"/>
      <c r="AQ3" s="14"/>
      <c r="AR3" s="193" t="s">
        <v>42</v>
      </c>
      <c r="AS3" s="194"/>
      <c r="AT3" s="194"/>
      <c r="AU3" s="194"/>
      <c r="AV3" s="194"/>
      <c r="AW3" s="195"/>
      <c r="AX3" s="14"/>
      <c r="AY3" s="220" t="s">
        <v>46</v>
      </c>
      <c r="AZ3" s="221"/>
      <c r="BA3" s="221"/>
      <c r="BB3" s="221"/>
      <c r="BC3" s="221"/>
      <c r="BD3" s="222"/>
      <c r="BE3" s="14"/>
      <c r="BF3" s="193" t="s">
        <v>299</v>
      </c>
      <c r="BG3" s="194"/>
      <c r="BH3" s="194"/>
      <c r="BI3" s="194"/>
      <c r="BJ3" s="194"/>
      <c r="BK3" s="195"/>
      <c r="BL3" s="14"/>
      <c r="BM3" s="193" t="s">
        <v>46</v>
      </c>
      <c r="BN3" s="194"/>
      <c r="BO3" s="194"/>
      <c r="BP3" s="194"/>
      <c r="BQ3" s="194"/>
      <c r="BR3" s="195"/>
      <c r="BS3" s="14"/>
      <c r="BT3" s="193" t="s">
        <v>523</v>
      </c>
      <c r="BU3" s="194"/>
      <c r="BV3" s="194"/>
      <c r="BW3" s="194"/>
      <c r="BX3" s="194"/>
      <c r="BY3" s="195"/>
      <c r="BZ3" s="14"/>
      <c r="CA3" s="193" t="s">
        <v>81</v>
      </c>
      <c r="CB3" s="194"/>
      <c r="CC3" s="194"/>
      <c r="CD3" s="194"/>
      <c r="CE3" s="194"/>
      <c r="CF3" s="195"/>
      <c r="CG3" s="14"/>
      <c r="CH3" s="193" t="s">
        <v>97</v>
      </c>
      <c r="CI3" s="194"/>
      <c r="CJ3" s="194"/>
      <c r="CK3" s="194"/>
      <c r="CL3" s="194"/>
      <c r="CM3" s="195"/>
      <c r="CN3" s="14"/>
      <c r="CO3" s="220" t="s">
        <v>507</v>
      </c>
      <c r="CP3" s="221"/>
      <c r="CQ3" s="221"/>
      <c r="CR3" s="221"/>
      <c r="CS3" s="221"/>
      <c r="CT3" s="222"/>
      <c r="CU3" s="14"/>
      <c r="CV3" s="220" t="s">
        <v>323</v>
      </c>
      <c r="CW3" s="221"/>
      <c r="CX3" s="221"/>
      <c r="CY3" s="221"/>
      <c r="CZ3" s="221"/>
      <c r="DA3" s="222"/>
      <c r="DB3" s="14"/>
      <c r="DC3" s="193" t="s">
        <v>170</v>
      </c>
      <c r="DD3" s="194"/>
      <c r="DE3" s="194"/>
      <c r="DF3" s="194"/>
      <c r="DG3" s="194"/>
      <c r="DH3" s="195"/>
      <c r="DI3" s="69"/>
      <c r="DJ3" s="193" t="s">
        <v>463</v>
      </c>
      <c r="DK3" s="194"/>
      <c r="DL3" s="194"/>
      <c r="DM3" s="194"/>
      <c r="DN3" s="194"/>
      <c r="DO3" s="195"/>
      <c r="DP3" s="14"/>
      <c r="DQ3" s="193" t="s">
        <v>97</v>
      </c>
      <c r="DR3" s="194"/>
      <c r="DS3" s="194"/>
      <c r="DT3" s="194"/>
      <c r="DU3" s="194"/>
      <c r="DV3" s="195"/>
      <c r="DW3" s="69"/>
      <c r="DX3" s="193" t="s">
        <v>521</v>
      </c>
      <c r="DY3" s="194"/>
      <c r="DZ3" s="194"/>
      <c r="EA3" s="194"/>
      <c r="EB3" s="194"/>
      <c r="EC3" s="195"/>
      <c r="ED3" s="14"/>
      <c r="EE3" s="232" t="s">
        <v>540</v>
      </c>
      <c r="EF3" s="233"/>
      <c r="EG3" s="233"/>
      <c r="EH3" s="233"/>
      <c r="EI3" s="233"/>
      <c r="EJ3" s="234"/>
      <c r="EK3" s="14"/>
      <c r="EL3" s="193" t="s">
        <v>107</v>
      </c>
      <c r="EM3" s="194"/>
      <c r="EN3" s="194"/>
      <c r="EO3" s="194"/>
      <c r="EP3" s="194"/>
      <c r="EQ3" s="195"/>
      <c r="ER3" s="14"/>
      <c r="ES3" s="193" t="s">
        <v>43</v>
      </c>
      <c r="ET3" s="194"/>
      <c r="EU3" s="194"/>
      <c r="EV3" s="194"/>
      <c r="EW3" s="194"/>
      <c r="EX3" s="195"/>
      <c r="EY3" s="14"/>
      <c r="EZ3" s="14"/>
      <c r="FA3" s="14"/>
    </row>
    <row r="4" spans="1:176">
      <c r="A4" s="14" t="s">
        <v>7</v>
      </c>
      <c r="B4" s="196" t="s">
        <v>512</v>
      </c>
      <c r="C4" s="197"/>
      <c r="D4" s="197"/>
      <c r="E4" s="197"/>
      <c r="F4" s="197"/>
      <c r="G4" s="198"/>
      <c r="H4" s="14"/>
      <c r="I4" s="217" t="s">
        <v>416</v>
      </c>
      <c r="J4" s="218"/>
      <c r="K4" s="218"/>
      <c r="L4" s="218"/>
      <c r="M4" s="218"/>
      <c r="N4" s="219"/>
      <c r="O4" s="14"/>
      <c r="P4" s="196" t="s">
        <v>152</v>
      </c>
      <c r="Q4" s="197"/>
      <c r="R4" s="197"/>
      <c r="S4" s="197"/>
      <c r="T4" s="197"/>
      <c r="U4" s="198"/>
      <c r="V4" s="14"/>
      <c r="W4" s="196" t="s">
        <v>287</v>
      </c>
      <c r="X4" s="197"/>
      <c r="Y4" s="197"/>
      <c r="Z4" s="197"/>
      <c r="AA4" s="197"/>
      <c r="AB4" s="198"/>
      <c r="AC4" s="14"/>
      <c r="AD4" s="196" t="s">
        <v>513</v>
      </c>
      <c r="AE4" s="197"/>
      <c r="AF4" s="197"/>
      <c r="AG4" s="197"/>
      <c r="AH4" s="197"/>
      <c r="AI4" s="198"/>
      <c r="AJ4" s="14"/>
      <c r="AK4" s="217" t="s">
        <v>320</v>
      </c>
      <c r="AL4" s="218"/>
      <c r="AM4" s="218"/>
      <c r="AN4" s="218"/>
      <c r="AO4" s="218"/>
      <c r="AP4" s="219"/>
      <c r="AQ4" s="14"/>
      <c r="AR4" s="196" t="s">
        <v>514</v>
      </c>
      <c r="AS4" s="197"/>
      <c r="AT4" s="197"/>
      <c r="AU4" s="197"/>
      <c r="AV4" s="197"/>
      <c r="AW4" s="198"/>
      <c r="AX4" s="14"/>
      <c r="AY4" s="217" t="s">
        <v>47</v>
      </c>
      <c r="AZ4" s="218"/>
      <c r="BA4" s="218"/>
      <c r="BB4" s="218"/>
      <c r="BC4" s="218"/>
      <c r="BD4" s="219"/>
      <c r="BE4" s="14"/>
      <c r="BF4" s="196" t="s">
        <v>515</v>
      </c>
      <c r="BG4" s="197"/>
      <c r="BH4" s="197"/>
      <c r="BI4" s="197"/>
      <c r="BJ4" s="197"/>
      <c r="BK4" s="198"/>
      <c r="BL4" s="14"/>
      <c r="BM4" s="196" t="s">
        <v>47</v>
      </c>
      <c r="BN4" s="197"/>
      <c r="BO4" s="197"/>
      <c r="BP4" s="197"/>
      <c r="BQ4" s="197"/>
      <c r="BR4" s="198"/>
      <c r="BS4" s="14"/>
      <c r="BT4" s="196" t="s">
        <v>524</v>
      </c>
      <c r="BU4" s="197"/>
      <c r="BV4" s="197"/>
      <c r="BW4" s="197"/>
      <c r="BX4" s="197"/>
      <c r="BY4" s="198"/>
      <c r="BZ4" s="14"/>
      <c r="CA4" s="196" t="s">
        <v>516</v>
      </c>
      <c r="CB4" s="197"/>
      <c r="CC4" s="197"/>
      <c r="CD4" s="197"/>
      <c r="CE4" s="197"/>
      <c r="CF4" s="198"/>
      <c r="CG4" s="14"/>
      <c r="CH4" s="196" t="s">
        <v>104</v>
      </c>
      <c r="CI4" s="197"/>
      <c r="CJ4" s="197"/>
      <c r="CK4" s="197"/>
      <c r="CL4" s="197"/>
      <c r="CM4" s="198"/>
      <c r="CN4" s="14"/>
      <c r="CO4" s="217" t="s">
        <v>508</v>
      </c>
      <c r="CP4" s="218"/>
      <c r="CQ4" s="218"/>
      <c r="CR4" s="218"/>
      <c r="CS4" s="218"/>
      <c r="CT4" s="219"/>
      <c r="CU4" s="14"/>
      <c r="CV4" s="217" t="s">
        <v>161</v>
      </c>
      <c r="CW4" s="218"/>
      <c r="CX4" s="218"/>
      <c r="CY4" s="218"/>
      <c r="CZ4" s="218"/>
      <c r="DA4" s="219"/>
      <c r="DB4" s="14"/>
      <c r="DC4" s="196" t="s">
        <v>161</v>
      </c>
      <c r="DD4" s="197"/>
      <c r="DE4" s="197"/>
      <c r="DF4" s="197"/>
      <c r="DG4" s="197"/>
      <c r="DH4" s="198"/>
      <c r="DI4" s="69"/>
      <c r="DJ4" s="196" t="s">
        <v>511</v>
      </c>
      <c r="DK4" s="197"/>
      <c r="DL4" s="197"/>
      <c r="DM4" s="197"/>
      <c r="DN4" s="197"/>
      <c r="DO4" s="198"/>
      <c r="DP4" s="14"/>
      <c r="DQ4" s="196" t="s">
        <v>105</v>
      </c>
      <c r="DR4" s="197"/>
      <c r="DS4" s="197"/>
      <c r="DT4" s="197"/>
      <c r="DU4" s="197"/>
      <c r="DV4" s="198"/>
      <c r="DW4" s="69"/>
      <c r="DX4" s="196" t="s">
        <v>168</v>
      </c>
      <c r="DY4" s="197"/>
      <c r="DZ4" s="197"/>
      <c r="EA4" s="197"/>
      <c r="EB4" s="197"/>
      <c r="EC4" s="198"/>
      <c r="ED4" s="14"/>
      <c r="EE4" s="229" t="s">
        <v>541</v>
      </c>
      <c r="EF4" s="230"/>
      <c r="EG4" s="230"/>
      <c r="EH4" s="230"/>
      <c r="EI4" s="230"/>
      <c r="EJ4" s="231"/>
      <c r="EK4" s="14"/>
      <c r="EL4" s="196" t="s">
        <v>108</v>
      </c>
      <c r="EM4" s="197"/>
      <c r="EN4" s="197"/>
      <c r="EO4" s="197"/>
      <c r="EP4" s="197"/>
      <c r="EQ4" s="198"/>
      <c r="ER4" s="14"/>
      <c r="ES4" s="196" t="s">
        <v>120</v>
      </c>
      <c r="ET4" s="197"/>
      <c r="EU4" s="197"/>
      <c r="EV4" s="197"/>
      <c r="EW4" s="197"/>
      <c r="EX4" s="198"/>
      <c r="EY4" s="14"/>
      <c r="EZ4" s="14"/>
      <c r="FA4" s="14"/>
    </row>
    <row r="5" spans="1:176">
      <c r="A5" s="14" t="s">
        <v>6</v>
      </c>
      <c r="B5" s="196" t="s">
        <v>138</v>
      </c>
      <c r="C5" s="197"/>
      <c r="D5" s="197"/>
      <c r="E5" s="197"/>
      <c r="F5" s="197"/>
      <c r="G5" s="198"/>
      <c r="H5" s="14"/>
      <c r="I5" s="217" t="s">
        <v>141</v>
      </c>
      <c r="J5" s="218"/>
      <c r="K5" s="218"/>
      <c r="L5" s="218"/>
      <c r="M5" s="218"/>
      <c r="N5" s="219"/>
      <c r="O5" s="14"/>
      <c r="P5" s="196" t="s">
        <v>4</v>
      </c>
      <c r="Q5" s="197"/>
      <c r="R5" s="197"/>
      <c r="S5" s="197"/>
      <c r="T5" s="197"/>
      <c r="U5" s="198"/>
      <c r="V5" s="14"/>
      <c r="W5" s="196" t="s">
        <v>288</v>
      </c>
      <c r="X5" s="197"/>
      <c r="Y5" s="197"/>
      <c r="Z5" s="197"/>
      <c r="AA5" s="197"/>
      <c r="AB5" s="198"/>
      <c r="AC5" s="14"/>
      <c r="AD5" s="196" t="s">
        <v>502</v>
      </c>
      <c r="AE5" s="197"/>
      <c r="AF5" s="197"/>
      <c r="AG5" s="197"/>
      <c r="AH5" s="197"/>
      <c r="AI5" s="198"/>
      <c r="AJ5" s="14"/>
      <c r="AK5" s="217" t="s">
        <v>321</v>
      </c>
      <c r="AL5" s="218"/>
      <c r="AM5" s="218"/>
      <c r="AN5" s="218"/>
      <c r="AO5" s="218"/>
      <c r="AP5" s="219"/>
      <c r="AQ5" s="14"/>
      <c r="AR5" s="196" t="s">
        <v>306</v>
      </c>
      <c r="AS5" s="197"/>
      <c r="AT5" s="197"/>
      <c r="AU5" s="197"/>
      <c r="AV5" s="197"/>
      <c r="AW5" s="198"/>
      <c r="AX5" s="14"/>
      <c r="AY5" s="217" t="s">
        <v>48</v>
      </c>
      <c r="AZ5" s="218"/>
      <c r="BA5" s="218"/>
      <c r="BB5" s="218"/>
      <c r="BC5" s="218"/>
      <c r="BD5" s="219"/>
      <c r="BE5" s="14"/>
      <c r="BF5" s="196" t="s">
        <v>300</v>
      </c>
      <c r="BG5" s="197"/>
      <c r="BH5" s="197"/>
      <c r="BI5" s="197"/>
      <c r="BJ5" s="197"/>
      <c r="BK5" s="198"/>
      <c r="BL5" s="14"/>
      <c r="BM5" s="196" t="s">
        <v>48</v>
      </c>
      <c r="BN5" s="197"/>
      <c r="BO5" s="197"/>
      <c r="BP5" s="197"/>
      <c r="BQ5" s="197"/>
      <c r="BR5" s="198"/>
      <c r="BS5" s="14"/>
      <c r="BT5" s="196" t="s">
        <v>525</v>
      </c>
      <c r="BU5" s="197"/>
      <c r="BV5" s="197"/>
      <c r="BW5" s="197"/>
      <c r="BX5" s="197"/>
      <c r="BY5" s="198"/>
      <c r="BZ5" s="14"/>
      <c r="CA5" s="196" t="s">
        <v>83</v>
      </c>
      <c r="CB5" s="197"/>
      <c r="CC5" s="197"/>
      <c r="CD5" s="197"/>
      <c r="CE5" s="197"/>
      <c r="CF5" s="198"/>
      <c r="CG5" s="14"/>
      <c r="CH5" s="196" t="s">
        <v>98</v>
      </c>
      <c r="CI5" s="197"/>
      <c r="CJ5" s="197"/>
      <c r="CK5" s="197"/>
      <c r="CL5" s="197"/>
      <c r="CM5" s="198"/>
      <c r="CN5" s="14"/>
      <c r="CO5" s="217" t="s">
        <v>509</v>
      </c>
      <c r="CP5" s="218"/>
      <c r="CQ5" s="218"/>
      <c r="CR5" s="218"/>
      <c r="CS5" s="218"/>
      <c r="CT5" s="219"/>
      <c r="CU5" s="14"/>
      <c r="CV5" s="217" t="s">
        <v>342</v>
      </c>
      <c r="CW5" s="218"/>
      <c r="CX5" s="218"/>
      <c r="CY5" s="218"/>
      <c r="CZ5" s="218"/>
      <c r="DA5" s="219"/>
      <c r="DB5" s="14"/>
      <c r="DC5" s="196" t="s">
        <v>169</v>
      </c>
      <c r="DD5" s="197"/>
      <c r="DE5" s="197"/>
      <c r="DF5" s="197"/>
      <c r="DG5" s="197"/>
      <c r="DH5" s="198"/>
      <c r="DI5" s="69"/>
      <c r="DJ5" s="196" t="s">
        <v>410</v>
      </c>
      <c r="DK5" s="197"/>
      <c r="DL5" s="197"/>
      <c r="DM5" s="197"/>
      <c r="DN5" s="197"/>
      <c r="DO5" s="198"/>
      <c r="DP5" s="14"/>
      <c r="DQ5" s="196" t="s">
        <v>98</v>
      </c>
      <c r="DR5" s="197"/>
      <c r="DS5" s="197"/>
      <c r="DT5" s="197"/>
      <c r="DU5" s="197"/>
      <c r="DV5" s="198"/>
      <c r="DW5" s="69"/>
      <c r="DX5" s="196" t="s">
        <v>522</v>
      </c>
      <c r="DY5" s="197"/>
      <c r="DZ5" s="197"/>
      <c r="EA5" s="197"/>
      <c r="EB5" s="197"/>
      <c r="EC5" s="198"/>
      <c r="ED5" s="14"/>
      <c r="EE5" s="229" t="s">
        <v>542</v>
      </c>
      <c r="EF5" s="230"/>
      <c r="EG5" s="230"/>
      <c r="EH5" s="230"/>
      <c r="EI5" s="230"/>
      <c r="EJ5" s="231"/>
      <c r="EK5" s="14"/>
      <c r="EL5" s="196" t="s">
        <v>109</v>
      </c>
      <c r="EM5" s="197"/>
      <c r="EN5" s="197"/>
      <c r="EO5" s="197"/>
      <c r="EP5" s="197"/>
      <c r="EQ5" s="198"/>
      <c r="ER5" s="14"/>
      <c r="ES5" s="202">
        <v>16</v>
      </c>
      <c r="ET5" s="203"/>
      <c r="EU5" s="203"/>
      <c r="EV5" s="203"/>
      <c r="EW5" s="203"/>
      <c r="EX5" s="204"/>
      <c r="EY5" s="14"/>
      <c r="EZ5" s="14"/>
      <c r="FA5" s="14"/>
    </row>
    <row r="6" spans="1:176">
      <c r="A6" s="14" t="s">
        <v>5</v>
      </c>
      <c r="B6" s="199" t="s">
        <v>493</v>
      </c>
      <c r="C6" s="200"/>
      <c r="D6" s="200"/>
      <c r="E6" s="200"/>
      <c r="F6" s="200"/>
      <c r="G6" s="201"/>
      <c r="H6" s="14"/>
      <c r="I6" s="223"/>
      <c r="J6" s="224"/>
      <c r="K6" s="224"/>
      <c r="L6" s="224"/>
      <c r="M6" s="224"/>
      <c r="N6" s="225"/>
      <c r="O6" s="14"/>
      <c r="P6" s="199" t="s">
        <v>494</v>
      </c>
      <c r="Q6" s="200"/>
      <c r="R6" s="200"/>
      <c r="S6" s="200"/>
      <c r="T6" s="200"/>
      <c r="U6" s="201"/>
      <c r="V6" s="14"/>
      <c r="W6" s="199" t="s">
        <v>495</v>
      </c>
      <c r="X6" s="200"/>
      <c r="Y6" s="200"/>
      <c r="Z6" s="200"/>
      <c r="AA6" s="200"/>
      <c r="AB6" s="201"/>
      <c r="AC6" s="14"/>
      <c r="AD6" s="199" t="s">
        <v>503</v>
      </c>
      <c r="AE6" s="200"/>
      <c r="AF6" s="200"/>
      <c r="AG6" s="200"/>
      <c r="AH6" s="200"/>
      <c r="AI6" s="201"/>
      <c r="AJ6" s="14"/>
      <c r="AK6" s="223"/>
      <c r="AL6" s="224"/>
      <c r="AM6" s="224"/>
      <c r="AN6" s="224"/>
      <c r="AO6" s="224"/>
      <c r="AP6" s="225"/>
      <c r="AQ6" s="14"/>
      <c r="AR6" s="199" t="s">
        <v>504</v>
      </c>
      <c r="AS6" s="200"/>
      <c r="AT6" s="200"/>
      <c r="AU6" s="200"/>
      <c r="AV6" s="200"/>
      <c r="AW6" s="201"/>
      <c r="AX6" s="14"/>
      <c r="AY6" s="223"/>
      <c r="AZ6" s="224"/>
      <c r="BA6" s="224"/>
      <c r="BB6" s="224"/>
      <c r="BC6" s="224"/>
      <c r="BD6" s="225"/>
      <c r="BE6" s="14"/>
      <c r="BF6" s="199" t="s">
        <v>506</v>
      </c>
      <c r="BG6" s="200"/>
      <c r="BH6" s="200"/>
      <c r="BI6" s="200"/>
      <c r="BJ6" s="200"/>
      <c r="BK6" s="201"/>
      <c r="BL6" s="14"/>
      <c r="BM6" s="199" t="s">
        <v>505</v>
      </c>
      <c r="BN6" s="200"/>
      <c r="BO6" s="200"/>
      <c r="BP6" s="200"/>
      <c r="BQ6" s="200"/>
      <c r="BR6" s="201"/>
      <c r="BS6" s="14"/>
      <c r="BT6" s="199" t="s">
        <v>526</v>
      </c>
      <c r="BU6" s="200"/>
      <c r="BV6" s="200"/>
      <c r="BW6" s="200"/>
      <c r="BX6" s="200"/>
      <c r="BY6" s="201"/>
      <c r="BZ6" s="14"/>
      <c r="CA6" s="199" t="s">
        <v>519</v>
      </c>
      <c r="CB6" s="200"/>
      <c r="CC6" s="200"/>
      <c r="CD6" s="200"/>
      <c r="CE6" s="200"/>
      <c r="CF6" s="201"/>
      <c r="CG6" s="14"/>
      <c r="CH6" s="199" t="s">
        <v>510</v>
      </c>
      <c r="CI6" s="200"/>
      <c r="CJ6" s="200"/>
      <c r="CK6" s="200"/>
      <c r="CL6" s="200"/>
      <c r="CM6" s="201"/>
      <c r="CN6" s="14"/>
      <c r="CO6" s="223" t="s">
        <v>539</v>
      </c>
      <c r="CP6" s="224"/>
      <c r="CQ6" s="224"/>
      <c r="CR6" s="224"/>
      <c r="CS6" s="224"/>
      <c r="CT6" s="225"/>
      <c r="CU6" s="14"/>
      <c r="CV6" s="223"/>
      <c r="CW6" s="224"/>
      <c r="CX6" s="224"/>
      <c r="CY6" s="224"/>
      <c r="CZ6" s="224"/>
      <c r="DA6" s="225"/>
      <c r="DB6" s="14"/>
      <c r="DC6" s="199" t="s">
        <v>517</v>
      </c>
      <c r="DD6" s="200"/>
      <c r="DE6" s="200"/>
      <c r="DF6" s="200"/>
      <c r="DG6" s="200"/>
      <c r="DH6" s="201"/>
      <c r="DI6" s="73"/>
      <c r="DJ6" s="199" t="s">
        <v>527</v>
      </c>
      <c r="DK6" s="200"/>
      <c r="DL6" s="200"/>
      <c r="DM6" s="200"/>
      <c r="DN6" s="200"/>
      <c r="DO6" s="201"/>
      <c r="DP6" s="14"/>
      <c r="DQ6" s="199" t="s">
        <v>518</v>
      </c>
      <c r="DR6" s="200"/>
      <c r="DS6" s="200"/>
      <c r="DT6" s="200"/>
      <c r="DU6" s="200"/>
      <c r="DV6" s="201"/>
      <c r="DW6" s="70"/>
      <c r="DX6" s="199" t="s">
        <v>520</v>
      </c>
      <c r="DY6" s="200"/>
      <c r="DZ6" s="200"/>
      <c r="EA6" s="200"/>
      <c r="EB6" s="200"/>
      <c r="EC6" s="201"/>
      <c r="ED6" s="14"/>
      <c r="EE6" s="226" t="s">
        <v>543</v>
      </c>
      <c r="EF6" s="227"/>
      <c r="EG6" s="227"/>
      <c r="EH6" s="227"/>
      <c r="EI6" s="227"/>
      <c r="EJ6" s="228"/>
      <c r="EK6" s="14"/>
      <c r="EL6" s="199" t="s">
        <v>528</v>
      </c>
      <c r="EM6" s="200"/>
      <c r="EN6" s="200"/>
      <c r="EO6" s="200"/>
      <c r="EP6" s="200"/>
      <c r="EQ6" s="201"/>
      <c r="ER6" s="14"/>
      <c r="ES6" s="199" t="s">
        <v>121</v>
      </c>
      <c r="ET6" s="200"/>
      <c r="EU6" s="200"/>
      <c r="EV6" s="200"/>
      <c r="EW6" s="200"/>
      <c r="EX6" s="201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6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4" t="s">
        <v>371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S7" s="8" t="s">
        <v>473</v>
      </c>
      <c r="FT7" s="8" t="s">
        <v>474</v>
      </c>
    </row>
    <row r="8" spans="1:176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52" t="s">
        <v>317</v>
      </c>
      <c r="EO8" s="19"/>
      <c r="EP8" s="52" t="s">
        <v>317</v>
      </c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 t="s">
        <v>546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9">
        <v>16</v>
      </c>
    </row>
    <row r="9" spans="1:176">
      <c r="A9" s="14" t="s">
        <v>496</v>
      </c>
      <c r="B9" s="23">
        <v>2.4120370370370372E-2</v>
      </c>
      <c r="C9" s="21" t="s">
        <v>214</v>
      </c>
      <c r="D9" s="56">
        <f t="shared" ref="D9:D21" si="0">(B$37+1)-C9</f>
        <v>13</v>
      </c>
      <c r="E9" s="24">
        <v>0</v>
      </c>
      <c r="F9" s="19">
        <v>5</v>
      </c>
      <c r="G9" s="22">
        <f t="shared" ref="G9:G36" si="1">D9+E9+F9</f>
        <v>18</v>
      </c>
      <c r="H9" s="14"/>
      <c r="I9" s="23"/>
      <c r="J9" s="21"/>
      <c r="K9" s="56">
        <f t="shared" ref="K9:K17" si="2">(I$37+1)-J9</f>
        <v>0</v>
      </c>
      <c r="L9" s="24">
        <v>0</v>
      </c>
      <c r="M9" s="19"/>
      <c r="N9" s="22">
        <f t="shared" ref="N9:N27" si="3">K9+L9+M9</f>
        <v>0</v>
      </c>
      <c r="O9" s="14"/>
      <c r="P9" s="23"/>
      <c r="Q9" s="21"/>
      <c r="R9" s="19"/>
      <c r="S9" s="24">
        <v>0</v>
      </c>
      <c r="T9" s="19"/>
      <c r="U9" s="22">
        <f t="shared" ref="U9:U27" si="4">R9+S9+T9</f>
        <v>0</v>
      </c>
      <c r="V9" s="14"/>
      <c r="W9" s="23">
        <v>5.7233796296296297E-2</v>
      </c>
      <c r="X9" s="21" t="s">
        <v>214</v>
      </c>
      <c r="Y9" s="56">
        <f>(W$37+1)-X9</f>
        <v>6</v>
      </c>
      <c r="Z9" s="24">
        <v>0</v>
      </c>
      <c r="AA9" s="19">
        <v>5</v>
      </c>
      <c r="AB9" s="22">
        <f t="shared" ref="AB9:AB27" si="5">Y9+Z9+AA9</f>
        <v>11</v>
      </c>
      <c r="AC9" s="14"/>
      <c r="AD9" s="23"/>
      <c r="AE9" s="21"/>
      <c r="AF9" s="19"/>
      <c r="AG9" s="24">
        <v>0</v>
      </c>
      <c r="AH9" s="19"/>
      <c r="AI9" s="22">
        <f t="shared" ref="AI9:AI27" si="6">AF9+AG9+AH9</f>
        <v>0</v>
      </c>
      <c r="AJ9" s="14"/>
      <c r="AK9" s="23"/>
      <c r="AL9" s="21"/>
      <c r="AM9" s="56">
        <f t="shared" ref="AM9:AM17" si="7">(AK$37+1)-AL9</f>
        <v>0</v>
      </c>
      <c r="AN9" s="24">
        <v>0</v>
      </c>
      <c r="AO9" s="19"/>
      <c r="AP9" s="22">
        <f t="shared" ref="AP9:AP27" si="8">AM9+AN9+AO9</f>
        <v>0</v>
      </c>
      <c r="AQ9" s="14"/>
      <c r="AR9" s="23">
        <v>2.3784722222222221E-2</v>
      </c>
      <c r="AS9" s="21" t="s">
        <v>214</v>
      </c>
      <c r="AT9" s="56">
        <f>(AR$37+1)-AS9</f>
        <v>4</v>
      </c>
      <c r="AU9" s="67">
        <v>15</v>
      </c>
      <c r="AV9" s="19">
        <v>5</v>
      </c>
      <c r="AW9" s="22">
        <f t="shared" ref="AW9:AW27" si="9">AT9+AU9+AV9</f>
        <v>24</v>
      </c>
      <c r="AX9" s="14"/>
      <c r="AY9" s="23"/>
      <c r="AZ9" s="21"/>
      <c r="BA9" s="56">
        <f t="shared" ref="BA9:BA17" si="10">(AY$37+1)-AZ9</f>
        <v>0</v>
      </c>
      <c r="BB9" s="24">
        <v>0</v>
      </c>
      <c r="BC9" s="19"/>
      <c r="BD9" s="22">
        <f t="shared" ref="BD9:BD27" si="11">BA9+BB9+BC9</f>
        <v>0</v>
      </c>
      <c r="BE9" s="14"/>
      <c r="BF9" s="23">
        <v>2.3865740740740743E-2</v>
      </c>
      <c r="BG9" s="21" t="s">
        <v>214</v>
      </c>
      <c r="BH9" s="56">
        <f>(BF$37+1)-BG9</f>
        <v>4</v>
      </c>
      <c r="BI9" s="24">
        <v>0</v>
      </c>
      <c r="BJ9" s="19">
        <v>5</v>
      </c>
      <c r="BK9" s="22">
        <f t="shared" ref="BK9:BK27" si="12">BH9+BI9+BJ9</f>
        <v>9</v>
      </c>
      <c r="BL9" s="14"/>
      <c r="BM9" s="23">
        <v>2.045138888888889E-2</v>
      </c>
      <c r="BN9" s="21" t="s">
        <v>214</v>
      </c>
      <c r="BO9" s="56">
        <f>(BM$37+1)-BN9</f>
        <v>14</v>
      </c>
      <c r="BP9" s="24">
        <v>0</v>
      </c>
      <c r="BQ9" s="19">
        <v>5</v>
      </c>
      <c r="BR9" s="22">
        <f t="shared" ref="BR9:BR33" si="13">BO9+BP9+BQ9</f>
        <v>19</v>
      </c>
      <c r="BS9" s="14"/>
      <c r="BT9" s="23"/>
      <c r="BU9" s="21"/>
      <c r="BV9" s="19"/>
      <c r="BW9" s="24">
        <v>0</v>
      </c>
      <c r="BX9" s="19"/>
      <c r="BY9" s="22">
        <f t="shared" ref="BY9:BY27" si="14">BV9+BW9+BX9</f>
        <v>0</v>
      </c>
      <c r="BZ9" s="14"/>
      <c r="CA9" s="23">
        <v>2.3495370370370371E-2</v>
      </c>
      <c r="CB9" s="21" t="s">
        <v>214</v>
      </c>
      <c r="CC9" s="56">
        <f>(CA$37+1)-CB9</f>
        <v>2</v>
      </c>
      <c r="CD9" s="67">
        <v>15</v>
      </c>
      <c r="CE9" s="19">
        <v>5</v>
      </c>
      <c r="CF9" s="22">
        <f t="shared" ref="CF9:CF27" si="15">CC9+CD9+CE9</f>
        <v>22</v>
      </c>
      <c r="CG9" s="14"/>
      <c r="CH9" s="23"/>
      <c r="CI9" s="21"/>
      <c r="CJ9" s="19"/>
      <c r="CK9" s="24">
        <v>0</v>
      </c>
      <c r="CL9" s="19"/>
      <c r="CM9" s="22">
        <f t="shared" ref="CM9:CM15" si="16">CJ9+CK9+CL9</f>
        <v>0</v>
      </c>
      <c r="CN9" s="14"/>
      <c r="CO9" s="23"/>
      <c r="CP9" s="21"/>
      <c r="CQ9" s="56">
        <f t="shared" ref="CQ9:CQ17" si="17">(CO$37+1)-CP9</f>
        <v>0</v>
      </c>
      <c r="CR9" s="24">
        <v>0</v>
      </c>
      <c r="CS9" s="19"/>
      <c r="CT9" s="22">
        <f t="shared" ref="CT9:CT27" si="18">CQ9+CR9+CS9</f>
        <v>0</v>
      </c>
      <c r="CU9" s="14"/>
      <c r="CV9" s="23"/>
      <c r="CW9" s="21"/>
      <c r="CX9" s="56">
        <f t="shared" ref="CX9:CX17" si="19">(CV$37+1)-CW9</f>
        <v>0</v>
      </c>
      <c r="CY9" s="24">
        <v>0</v>
      </c>
      <c r="CZ9" s="19"/>
      <c r="DA9" s="22">
        <f t="shared" ref="DA9:DA27" si="20">CX9+CY9+CZ9</f>
        <v>0</v>
      </c>
      <c r="DB9" s="14"/>
      <c r="DC9" s="23"/>
      <c r="DD9" s="21"/>
      <c r="DE9" s="19"/>
      <c r="DF9" s="24">
        <v>0</v>
      </c>
      <c r="DG9" s="19"/>
      <c r="DH9" s="22">
        <f t="shared" ref="DH9:DH27" si="21">DE9+DF9+DG9</f>
        <v>0</v>
      </c>
      <c r="DI9" s="75"/>
      <c r="DJ9" s="23">
        <v>2.3993055555555556E-2</v>
      </c>
      <c r="DK9" s="21" t="s">
        <v>214</v>
      </c>
      <c r="DL9" s="56">
        <f>(DJ$37+1)-DK9</f>
        <v>2</v>
      </c>
      <c r="DM9" s="24">
        <v>0</v>
      </c>
      <c r="DN9" s="19">
        <v>5</v>
      </c>
      <c r="DO9" s="22">
        <f t="shared" ref="DO9:DO27" si="22">DL9+DM9+DN9</f>
        <v>7</v>
      </c>
      <c r="DP9" s="14"/>
      <c r="DQ9" s="23"/>
      <c r="DR9" s="21"/>
      <c r="DS9" s="19"/>
      <c r="DT9" s="24">
        <v>0</v>
      </c>
      <c r="DU9" s="19"/>
      <c r="DV9" s="22">
        <f t="shared" ref="DV9:DV27" si="23">DS9+DT9+DU9</f>
        <v>0</v>
      </c>
      <c r="DW9" s="14"/>
      <c r="DX9" s="23"/>
      <c r="DY9" s="21"/>
      <c r="DZ9" s="19"/>
      <c r="EA9" s="24">
        <v>0</v>
      </c>
      <c r="EB9" s="19"/>
      <c r="EC9" s="22">
        <f t="shared" ref="EC9:EC27" si="24">DZ9+EA9+EB9</f>
        <v>0</v>
      </c>
      <c r="ED9" s="14"/>
      <c r="EE9" s="23"/>
      <c r="EF9" s="21"/>
      <c r="EG9" s="19"/>
      <c r="EH9" s="24">
        <v>0</v>
      </c>
      <c r="EI9" s="19"/>
      <c r="EJ9" s="22">
        <f t="shared" ref="EJ9:EJ27" si="25">EG9+EH9+EI9</f>
        <v>0</v>
      </c>
      <c r="EK9" s="14"/>
      <c r="EL9" s="23"/>
      <c r="EM9" s="21"/>
      <c r="EN9" s="19"/>
      <c r="EO9" s="24">
        <v>0</v>
      </c>
      <c r="EP9" s="19"/>
      <c r="EQ9" s="22">
        <f t="shared" ref="EQ9:EQ27" si="26">EN9+EO9+EP9</f>
        <v>0</v>
      </c>
      <c r="ER9" s="14"/>
      <c r="ES9" s="16"/>
      <c r="ET9" s="21"/>
      <c r="EU9" s="82">
        <f t="shared" ref="EU9:EU33" si="27">SUM(D9+K9+R9+Y9+AF9+AM9+AT9+BA9+BH9+BO9+BV9+CC9+CJ9+CQ9+CX9+DE9+DL9+DS9+DZ9+EG9+EN9)</f>
        <v>45</v>
      </c>
      <c r="EV9" s="82">
        <f t="shared" ref="EV9:EV33" si="28">SUM(E9+L9+S9+Z9+AG9+AN9+AU9+BB9+BI9+BP9+BW9+CD9+CK9+CR9+CY9+DF9+DM9+DT9+EA9+EH9+EO9)</f>
        <v>30</v>
      </c>
      <c r="EW9" s="82">
        <f t="shared" ref="EW9:EW33" si="29">SUM(F9+M9+T9+AA9+AH9+AO9+AV9+BC9+BJ9+BQ9+BX9+CE9+CL9+CS9+CZ9+DG9+DN9+DU9+EB9+EI9+EP9)</f>
        <v>35</v>
      </c>
      <c r="EX9" s="22">
        <f t="shared" ref="EX9:EX27" si="30">EU9+EV9+EW9</f>
        <v>110</v>
      </c>
      <c r="EY9" s="14" t="str">
        <f t="shared" ref="EY9:EY36" si="31">A9</f>
        <v>Johnny French</v>
      </c>
      <c r="EZ9" s="14"/>
      <c r="FA9" s="108">
        <f>FJ9</f>
        <v>1</v>
      </c>
      <c r="FB9" s="77"/>
      <c r="FC9" s="77"/>
      <c r="FD9" s="77"/>
      <c r="FE9" s="77">
        <v>4</v>
      </c>
      <c r="FF9" s="77">
        <v>2</v>
      </c>
      <c r="FG9" s="77"/>
      <c r="FH9" s="77">
        <v>1</v>
      </c>
      <c r="FI9" s="77"/>
      <c r="FJ9" s="77">
        <v>1</v>
      </c>
      <c r="FK9" s="77"/>
      <c r="FL9" s="77"/>
      <c r="FM9" s="77"/>
      <c r="FN9" s="77"/>
      <c r="FO9" s="77"/>
      <c r="FP9" s="77"/>
      <c r="FQ9" s="77"/>
      <c r="FS9" s="8">
        <f t="shared" ref="FS9:FS31" si="32">EX9-EQ9</f>
        <v>110</v>
      </c>
      <c r="FT9" s="8">
        <v>9</v>
      </c>
    </row>
    <row r="10" spans="1:176">
      <c r="A10" s="14" t="s">
        <v>332</v>
      </c>
      <c r="B10" s="23">
        <v>2.6458333333333334E-2</v>
      </c>
      <c r="C10" s="21" t="s">
        <v>232</v>
      </c>
      <c r="D10" s="56">
        <f t="shared" si="0"/>
        <v>12</v>
      </c>
      <c r="E10" s="24">
        <v>0</v>
      </c>
      <c r="F10" s="19">
        <v>5</v>
      </c>
      <c r="G10" s="22">
        <f t="shared" si="1"/>
        <v>17</v>
      </c>
      <c r="H10" s="14"/>
      <c r="I10" s="23"/>
      <c r="J10" s="21"/>
      <c r="K10" s="56">
        <f t="shared" si="2"/>
        <v>0</v>
      </c>
      <c r="L10" s="24">
        <v>0</v>
      </c>
      <c r="M10" s="19"/>
      <c r="N10" s="22">
        <f t="shared" si="3"/>
        <v>0</v>
      </c>
      <c r="O10" s="14"/>
      <c r="P10" s="23"/>
      <c r="Q10" s="21"/>
      <c r="R10" s="19"/>
      <c r="S10" s="24">
        <v>0</v>
      </c>
      <c r="T10" s="19"/>
      <c r="U10" s="22">
        <f t="shared" si="4"/>
        <v>0</v>
      </c>
      <c r="V10" s="14"/>
      <c r="W10" s="23"/>
      <c r="X10" s="21"/>
      <c r="Y10" s="19"/>
      <c r="Z10" s="24">
        <v>0</v>
      </c>
      <c r="AA10" s="19"/>
      <c r="AB10" s="22">
        <f t="shared" si="5"/>
        <v>0</v>
      </c>
      <c r="AC10" s="14"/>
      <c r="AD10" s="23"/>
      <c r="AE10" s="21"/>
      <c r="AF10" s="19"/>
      <c r="AG10" s="24">
        <v>0</v>
      </c>
      <c r="AH10" s="19"/>
      <c r="AI10" s="22">
        <f t="shared" si="6"/>
        <v>0</v>
      </c>
      <c r="AJ10" s="14"/>
      <c r="AK10" s="23"/>
      <c r="AL10" s="21"/>
      <c r="AM10" s="56">
        <f t="shared" si="7"/>
        <v>0</v>
      </c>
      <c r="AN10" s="24">
        <v>0</v>
      </c>
      <c r="AO10" s="19"/>
      <c r="AP10" s="22">
        <f t="shared" si="8"/>
        <v>0</v>
      </c>
      <c r="AQ10" s="14"/>
      <c r="AR10" s="23"/>
      <c r="AS10" s="21"/>
      <c r="AT10" s="19"/>
      <c r="AU10" s="24">
        <v>0</v>
      </c>
      <c r="AV10" s="19"/>
      <c r="AW10" s="22">
        <f t="shared" si="9"/>
        <v>0</v>
      </c>
      <c r="AX10" s="14"/>
      <c r="AY10" s="23"/>
      <c r="AZ10" s="21"/>
      <c r="BA10" s="56">
        <f t="shared" si="10"/>
        <v>0</v>
      </c>
      <c r="BB10" s="24">
        <v>0</v>
      </c>
      <c r="BC10" s="19"/>
      <c r="BD10" s="22">
        <f t="shared" si="11"/>
        <v>0</v>
      </c>
      <c r="BE10" s="59"/>
      <c r="BF10" s="23"/>
      <c r="BG10" s="21"/>
      <c r="BH10" s="19"/>
      <c r="BI10" s="24">
        <v>0</v>
      </c>
      <c r="BJ10" s="19"/>
      <c r="BK10" s="22">
        <f t="shared" si="12"/>
        <v>0</v>
      </c>
      <c r="BL10" s="14"/>
      <c r="BM10" s="23"/>
      <c r="BN10" s="21"/>
      <c r="BO10" s="19"/>
      <c r="BP10" s="24">
        <v>0</v>
      </c>
      <c r="BQ10" s="19"/>
      <c r="BR10" s="22">
        <f t="shared" si="13"/>
        <v>0</v>
      </c>
      <c r="BS10" s="14"/>
      <c r="BT10" s="23"/>
      <c r="BU10" s="21"/>
      <c r="BV10" s="19"/>
      <c r="BW10" s="24">
        <v>0</v>
      </c>
      <c r="BX10" s="19"/>
      <c r="BY10" s="22">
        <f t="shared" si="14"/>
        <v>0</v>
      </c>
      <c r="BZ10" s="14"/>
      <c r="CA10" s="23"/>
      <c r="CB10" s="21"/>
      <c r="CC10" s="19"/>
      <c r="CD10" s="24">
        <v>0</v>
      </c>
      <c r="CE10" s="19"/>
      <c r="CF10" s="22">
        <f t="shared" si="15"/>
        <v>0</v>
      </c>
      <c r="CG10" s="14"/>
      <c r="CH10" s="23"/>
      <c r="CI10" s="21"/>
      <c r="CJ10" s="19"/>
      <c r="CK10" s="24">
        <v>0</v>
      </c>
      <c r="CL10" s="19"/>
      <c r="CM10" s="22">
        <f t="shared" si="16"/>
        <v>0</v>
      </c>
      <c r="CN10" s="14"/>
      <c r="CO10" s="23"/>
      <c r="CP10" s="21"/>
      <c r="CQ10" s="56">
        <f t="shared" si="17"/>
        <v>0</v>
      </c>
      <c r="CR10" s="24">
        <v>0</v>
      </c>
      <c r="CS10" s="19"/>
      <c r="CT10" s="22">
        <f t="shared" si="18"/>
        <v>0</v>
      </c>
      <c r="CU10" s="14"/>
      <c r="CV10" s="23"/>
      <c r="CW10" s="21"/>
      <c r="CX10" s="56">
        <f t="shared" si="19"/>
        <v>0</v>
      </c>
      <c r="CY10" s="24">
        <v>0</v>
      </c>
      <c r="CZ10" s="19"/>
      <c r="DA10" s="22">
        <f t="shared" si="20"/>
        <v>0</v>
      </c>
      <c r="DB10" s="14"/>
      <c r="DC10" s="23"/>
      <c r="DD10" s="21"/>
      <c r="DE10" s="19"/>
      <c r="DF10" s="24">
        <v>0</v>
      </c>
      <c r="DG10" s="19"/>
      <c r="DH10" s="22">
        <f t="shared" si="21"/>
        <v>0</v>
      </c>
      <c r="DI10" s="75"/>
      <c r="DJ10" s="23"/>
      <c r="DK10" s="21"/>
      <c r="DL10" s="19"/>
      <c r="DM10" s="24">
        <v>0</v>
      </c>
      <c r="DN10" s="19"/>
      <c r="DO10" s="22">
        <f t="shared" si="22"/>
        <v>0</v>
      </c>
      <c r="DP10" s="14"/>
      <c r="DQ10" s="23"/>
      <c r="DR10" s="21"/>
      <c r="DS10" s="19"/>
      <c r="DT10" s="24">
        <v>0</v>
      </c>
      <c r="DU10" s="19"/>
      <c r="DV10" s="22">
        <f t="shared" si="23"/>
        <v>0</v>
      </c>
      <c r="DW10" s="14"/>
      <c r="DX10" s="23"/>
      <c r="DY10" s="21"/>
      <c r="DZ10" s="19"/>
      <c r="EA10" s="24">
        <v>0</v>
      </c>
      <c r="EB10" s="19"/>
      <c r="EC10" s="22">
        <f t="shared" si="24"/>
        <v>0</v>
      </c>
      <c r="ED10" s="14"/>
      <c r="EE10" s="23"/>
      <c r="EF10" s="21"/>
      <c r="EG10" s="19"/>
      <c r="EH10" s="24">
        <v>0</v>
      </c>
      <c r="EI10" s="19"/>
      <c r="EJ10" s="22">
        <f t="shared" si="25"/>
        <v>0</v>
      </c>
      <c r="EK10" s="14"/>
      <c r="EL10" s="23"/>
      <c r="EM10" s="21"/>
      <c r="EN10" s="19"/>
      <c r="EO10" s="24">
        <v>0</v>
      </c>
      <c r="EP10" s="19"/>
      <c r="EQ10" s="22">
        <f t="shared" si="26"/>
        <v>0</v>
      </c>
      <c r="ER10" s="14"/>
      <c r="ES10" s="16"/>
      <c r="ET10" s="21"/>
      <c r="EU10" s="82">
        <f t="shared" si="27"/>
        <v>12</v>
      </c>
      <c r="EV10" s="82">
        <f t="shared" si="28"/>
        <v>0</v>
      </c>
      <c r="EW10" s="82">
        <f t="shared" si="29"/>
        <v>5</v>
      </c>
      <c r="EX10" s="22">
        <f t="shared" si="30"/>
        <v>17</v>
      </c>
      <c r="EY10" s="14" t="str">
        <f t="shared" si="31"/>
        <v>Graeme Higgins</v>
      </c>
      <c r="EZ10" s="14"/>
      <c r="FA10" s="106" t="s">
        <v>437</v>
      </c>
      <c r="FB10" s="77"/>
      <c r="FC10" s="77"/>
      <c r="FD10" s="77"/>
      <c r="FE10" s="77" t="s">
        <v>366</v>
      </c>
      <c r="FF10" s="77" t="s">
        <v>366</v>
      </c>
      <c r="FG10" s="77"/>
      <c r="FH10" s="77" t="s">
        <v>368</v>
      </c>
      <c r="FI10" s="77"/>
      <c r="FJ10" s="77" t="s">
        <v>368</v>
      </c>
      <c r="FK10" s="77"/>
      <c r="FL10" s="77"/>
      <c r="FM10" s="77"/>
      <c r="FN10" s="77"/>
      <c r="FO10" s="77"/>
      <c r="FP10" s="77"/>
      <c r="FQ10" s="77"/>
      <c r="FS10" s="8">
        <f t="shared" si="32"/>
        <v>17</v>
      </c>
      <c r="FT10" s="8">
        <v>2</v>
      </c>
    </row>
    <row r="11" spans="1:176">
      <c r="A11" s="14" t="s">
        <v>335</v>
      </c>
      <c r="B11" s="23">
        <v>2.9328703703703704E-2</v>
      </c>
      <c r="C11" s="21" t="s">
        <v>233</v>
      </c>
      <c r="D11" s="56">
        <f t="shared" si="0"/>
        <v>11</v>
      </c>
      <c r="E11" s="24">
        <v>0</v>
      </c>
      <c r="F11" s="19">
        <v>5</v>
      </c>
      <c r="G11" s="22">
        <f>D11+E11+F11</f>
        <v>16</v>
      </c>
      <c r="H11" s="14"/>
      <c r="I11" s="23"/>
      <c r="J11" s="21"/>
      <c r="K11" s="56">
        <f t="shared" si="2"/>
        <v>0</v>
      </c>
      <c r="L11" s="24">
        <v>0</v>
      </c>
      <c r="M11" s="19"/>
      <c r="N11" s="22">
        <f t="shared" si="3"/>
        <v>0</v>
      </c>
      <c r="O11" s="14"/>
      <c r="P11" s="23">
        <v>6.2824074074074074E-2</v>
      </c>
      <c r="Q11" s="21" t="s">
        <v>232</v>
      </c>
      <c r="R11" s="56">
        <f>(P$37+1)-Q11</f>
        <v>6</v>
      </c>
      <c r="S11" s="24">
        <v>0</v>
      </c>
      <c r="T11" s="19">
        <v>5</v>
      </c>
      <c r="U11" s="22">
        <f t="shared" si="4"/>
        <v>11</v>
      </c>
      <c r="V11" s="14"/>
      <c r="W11" s="23">
        <v>7.2673611111111105E-2</v>
      </c>
      <c r="X11" s="21" t="s">
        <v>233</v>
      </c>
      <c r="Y11" s="56">
        <f>(W$37+1)-X11</f>
        <v>4</v>
      </c>
      <c r="Z11" s="24">
        <v>0</v>
      </c>
      <c r="AA11" s="19">
        <v>5</v>
      </c>
      <c r="AB11" s="22">
        <f t="shared" si="5"/>
        <v>9</v>
      </c>
      <c r="AC11" s="14"/>
      <c r="AD11" s="23">
        <v>3.0567129629629628E-2</v>
      </c>
      <c r="AE11" s="21" t="s">
        <v>214</v>
      </c>
      <c r="AF11" s="56">
        <f>(AD$37+1)-AE11</f>
        <v>5</v>
      </c>
      <c r="AG11" s="24">
        <v>0</v>
      </c>
      <c r="AH11" s="19">
        <v>5</v>
      </c>
      <c r="AI11" s="22">
        <f t="shared" si="6"/>
        <v>10</v>
      </c>
      <c r="AJ11" s="14"/>
      <c r="AK11" s="23"/>
      <c r="AL11" s="21"/>
      <c r="AM11" s="56">
        <f t="shared" si="7"/>
        <v>0</v>
      </c>
      <c r="AN11" s="24">
        <v>0</v>
      </c>
      <c r="AO11" s="19"/>
      <c r="AP11" s="22">
        <f t="shared" si="8"/>
        <v>0</v>
      </c>
      <c r="AQ11" s="14"/>
      <c r="AR11" s="23"/>
      <c r="AS11" s="21"/>
      <c r="AT11" s="19"/>
      <c r="AU11" s="24">
        <v>0</v>
      </c>
      <c r="AV11" s="19"/>
      <c r="AW11" s="22">
        <f t="shared" si="9"/>
        <v>0</v>
      </c>
      <c r="AX11" s="14"/>
      <c r="AY11" s="23"/>
      <c r="AZ11" s="21"/>
      <c r="BA11" s="56">
        <f t="shared" si="10"/>
        <v>0</v>
      </c>
      <c r="BB11" s="24">
        <v>0</v>
      </c>
      <c r="BC11" s="19"/>
      <c r="BD11" s="22">
        <f t="shared" si="11"/>
        <v>0</v>
      </c>
      <c r="BE11" s="14"/>
      <c r="BF11" s="23"/>
      <c r="BG11" s="21"/>
      <c r="BH11" s="19"/>
      <c r="BI11" s="24">
        <v>0</v>
      </c>
      <c r="BJ11" s="19"/>
      <c r="BK11" s="22">
        <f t="shared" si="12"/>
        <v>0</v>
      </c>
      <c r="BL11" s="14"/>
      <c r="BM11" s="23"/>
      <c r="BN11" s="21"/>
      <c r="BO11" s="19"/>
      <c r="BP11" s="24">
        <v>0</v>
      </c>
      <c r="BQ11" s="19"/>
      <c r="BR11" s="22">
        <f t="shared" si="13"/>
        <v>0</v>
      </c>
      <c r="BS11" s="14"/>
      <c r="BT11" s="23"/>
      <c r="BU11" s="21"/>
      <c r="BV11" s="19"/>
      <c r="BW11" s="24">
        <v>0</v>
      </c>
      <c r="BX11" s="19"/>
      <c r="BY11" s="22">
        <f t="shared" si="14"/>
        <v>0</v>
      </c>
      <c r="BZ11" s="14"/>
      <c r="CA11" s="23"/>
      <c r="CB11" s="21"/>
      <c r="CC11" s="19"/>
      <c r="CD11" s="24">
        <v>0</v>
      </c>
      <c r="CE11" s="19"/>
      <c r="CF11" s="22">
        <f t="shared" si="15"/>
        <v>0</v>
      </c>
      <c r="CG11" s="14"/>
      <c r="CH11" s="23"/>
      <c r="CI11" s="21"/>
      <c r="CJ11" s="19"/>
      <c r="CK11" s="24">
        <v>0</v>
      </c>
      <c r="CL11" s="19"/>
      <c r="CM11" s="22">
        <f t="shared" si="16"/>
        <v>0</v>
      </c>
      <c r="CN11" s="14"/>
      <c r="CO11" s="23"/>
      <c r="CP11" s="21"/>
      <c r="CQ11" s="56">
        <f t="shared" si="17"/>
        <v>0</v>
      </c>
      <c r="CR11" s="24">
        <v>0</v>
      </c>
      <c r="CS11" s="19"/>
      <c r="CT11" s="22">
        <f t="shared" si="18"/>
        <v>0</v>
      </c>
      <c r="CU11" s="14"/>
      <c r="CV11" s="23"/>
      <c r="CW11" s="21"/>
      <c r="CX11" s="56">
        <f t="shared" si="19"/>
        <v>0</v>
      </c>
      <c r="CY11" s="24">
        <v>0</v>
      </c>
      <c r="CZ11" s="19"/>
      <c r="DA11" s="22">
        <f t="shared" si="20"/>
        <v>0</v>
      </c>
      <c r="DB11" s="14"/>
      <c r="DC11" s="23"/>
      <c r="DD11" s="21"/>
      <c r="DE11" s="19"/>
      <c r="DF11" s="24">
        <v>0</v>
      </c>
      <c r="DG11" s="19"/>
      <c r="DH11" s="22">
        <f t="shared" si="21"/>
        <v>0</v>
      </c>
      <c r="DI11" s="75"/>
      <c r="DJ11" s="23"/>
      <c r="DK11" s="21"/>
      <c r="DL11" s="19"/>
      <c r="DM11" s="24">
        <v>0</v>
      </c>
      <c r="DN11" s="19"/>
      <c r="DO11" s="22">
        <f t="shared" si="22"/>
        <v>0</v>
      </c>
      <c r="DP11" s="14"/>
      <c r="DQ11" s="23"/>
      <c r="DR11" s="21"/>
      <c r="DS11" s="19"/>
      <c r="DT11" s="24">
        <v>0</v>
      </c>
      <c r="DU11" s="19"/>
      <c r="DV11" s="22">
        <f t="shared" si="23"/>
        <v>0</v>
      </c>
      <c r="DW11" s="14"/>
      <c r="DX11" s="23"/>
      <c r="DY11" s="21"/>
      <c r="DZ11" s="19"/>
      <c r="EA11" s="24">
        <v>0</v>
      </c>
      <c r="EB11" s="19"/>
      <c r="EC11" s="22">
        <f t="shared" si="24"/>
        <v>0</v>
      </c>
      <c r="ED11" s="14"/>
      <c r="EE11" s="23"/>
      <c r="EF11" s="21"/>
      <c r="EG11" s="19"/>
      <c r="EH11" s="24">
        <v>0</v>
      </c>
      <c r="EI11" s="19"/>
      <c r="EJ11" s="22">
        <f t="shared" si="25"/>
        <v>0</v>
      </c>
      <c r="EK11" s="14"/>
      <c r="EL11" s="23"/>
      <c r="EM11" s="21"/>
      <c r="EN11" s="19"/>
      <c r="EO11" s="24">
        <v>0</v>
      </c>
      <c r="EP11" s="19"/>
      <c r="EQ11" s="22">
        <f t="shared" si="26"/>
        <v>0</v>
      </c>
      <c r="ER11" s="14"/>
      <c r="ES11" s="16"/>
      <c r="ET11" s="21"/>
      <c r="EU11" s="82">
        <f t="shared" si="27"/>
        <v>26</v>
      </c>
      <c r="EV11" s="82">
        <f t="shared" si="28"/>
        <v>0</v>
      </c>
      <c r="EW11" s="82">
        <f t="shared" si="29"/>
        <v>20</v>
      </c>
      <c r="EX11" s="22">
        <f t="shared" si="30"/>
        <v>46</v>
      </c>
      <c r="EY11" s="14" t="str">
        <f>A11</f>
        <v>Kevin Scott</v>
      </c>
      <c r="EZ11" s="14"/>
      <c r="FA11" s="106">
        <v>7</v>
      </c>
      <c r="FB11" s="77"/>
      <c r="FC11" s="77"/>
      <c r="FD11" s="77"/>
      <c r="FE11" s="77">
        <v>1</v>
      </c>
      <c r="FF11" s="77">
        <v>3</v>
      </c>
      <c r="FG11" s="77"/>
      <c r="FH11" s="77">
        <v>4</v>
      </c>
      <c r="FI11" s="77"/>
      <c r="FJ11" s="77">
        <v>5</v>
      </c>
      <c r="FK11" s="77"/>
      <c r="FL11" s="77"/>
      <c r="FM11" s="77"/>
      <c r="FN11" s="77"/>
      <c r="FO11" s="77"/>
      <c r="FP11" s="77"/>
      <c r="FQ11" s="77"/>
      <c r="FS11" s="8">
        <f t="shared" si="32"/>
        <v>46</v>
      </c>
      <c r="FT11" s="8">
        <v>5</v>
      </c>
    </row>
    <row r="12" spans="1:176">
      <c r="A12" s="14" t="s">
        <v>175</v>
      </c>
      <c r="B12" s="23">
        <v>3.1111111111111107E-2</v>
      </c>
      <c r="C12" s="21" t="s">
        <v>267</v>
      </c>
      <c r="D12" s="56">
        <f t="shared" si="0"/>
        <v>10</v>
      </c>
      <c r="E12" s="24">
        <v>0</v>
      </c>
      <c r="F12" s="19">
        <v>5</v>
      </c>
      <c r="G12" s="22">
        <f t="shared" si="1"/>
        <v>15</v>
      </c>
      <c r="H12" s="14"/>
      <c r="I12" s="23"/>
      <c r="J12" s="21"/>
      <c r="K12" s="56">
        <f t="shared" si="2"/>
        <v>0</v>
      </c>
      <c r="L12" s="24">
        <v>0</v>
      </c>
      <c r="M12" s="19"/>
      <c r="N12" s="22">
        <f t="shared" si="3"/>
        <v>0</v>
      </c>
      <c r="O12" s="14"/>
      <c r="P12" s="23">
        <v>6.7777777777777784E-2</v>
      </c>
      <c r="Q12" s="21" t="s">
        <v>233</v>
      </c>
      <c r="R12" s="56">
        <f>(P$37+1)-Q12</f>
        <v>5</v>
      </c>
      <c r="S12" s="24">
        <v>0</v>
      </c>
      <c r="T12" s="19">
        <v>5</v>
      </c>
      <c r="U12" s="22">
        <f t="shared" si="4"/>
        <v>10</v>
      </c>
      <c r="V12" s="14"/>
      <c r="W12" s="23"/>
      <c r="X12" s="21"/>
      <c r="Y12" s="19"/>
      <c r="Z12" s="24">
        <v>0</v>
      </c>
      <c r="AA12" s="19"/>
      <c r="AB12" s="22">
        <f t="shared" si="5"/>
        <v>0</v>
      </c>
      <c r="AC12" s="14"/>
      <c r="AD12" s="23">
        <v>3.2256944444444442E-2</v>
      </c>
      <c r="AE12" s="21" t="s">
        <v>232</v>
      </c>
      <c r="AF12" s="56">
        <f>(AD$37+1)-AE12</f>
        <v>4</v>
      </c>
      <c r="AG12" s="24">
        <v>0</v>
      </c>
      <c r="AH12" s="19">
        <v>5</v>
      </c>
      <c r="AI12" s="22">
        <f t="shared" si="6"/>
        <v>9</v>
      </c>
      <c r="AJ12" s="14"/>
      <c r="AK12" s="23"/>
      <c r="AL12" s="21"/>
      <c r="AM12" s="56">
        <f t="shared" si="7"/>
        <v>0</v>
      </c>
      <c r="AN12" s="24">
        <v>0</v>
      </c>
      <c r="AO12" s="19"/>
      <c r="AP12" s="22">
        <f t="shared" si="8"/>
        <v>0</v>
      </c>
      <c r="AQ12" s="14"/>
      <c r="AR12" s="23"/>
      <c r="AS12" s="21"/>
      <c r="AT12" s="19"/>
      <c r="AU12" s="24">
        <v>0</v>
      </c>
      <c r="AV12" s="19"/>
      <c r="AW12" s="22">
        <f t="shared" si="9"/>
        <v>0</v>
      </c>
      <c r="AX12" s="14"/>
      <c r="AY12" s="23"/>
      <c r="AZ12" s="21"/>
      <c r="BA12" s="56">
        <f t="shared" si="10"/>
        <v>0</v>
      </c>
      <c r="BB12" s="24">
        <v>0</v>
      </c>
      <c r="BC12" s="19"/>
      <c r="BD12" s="22">
        <f t="shared" si="11"/>
        <v>0</v>
      </c>
      <c r="BE12" s="14"/>
      <c r="BF12" s="23"/>
      <c r="BG12" s="21"/>
      <c r="BH12" s="19"/>
      <c r="BI12" s="24">
        <v>0</v>
      </c>
      <c r="BJ12" s="19"/>
      <c r="BK12" s="22">
        <f t="shared" si="12"/>
        <v>0</v>
      </c>
      <c r="BL12" s="14"/>
      <c r="BM12" s="23"/>
      <c r="BN12" s="21"/>
      <c r="BO12" s="19"/>
      <c r="BP12" s="24">
        <v>0</v>
      </c>
      <c r="BQ12" s="19"/>
      <c r="BR12" s="22">
        <f t="shared" si="13"/>
        <v>0</v>
      </c>
      <c r="BS12" s="14"/>
      <c r="BT12" s="23"/>
      <c r="BU12" s="21"/>
      <c r="BV12" s="19"/>
      <c r="BW12" s="24">
        <v>0</v>
      </c>
      <c r="BX12" s="19"/>
      <c r="BY12" s="22">
        <f t="shared" si="14"/>
        <v>0</v>
      </c>
      <c r="BZ12" s="14"/>
      <c r="CA12" s="23"/>
      <c r="CB12" s="21"/>
      <c r="CC12" s="19"/>
      <c r="CD12" s="24">
        <v>0</v>
      </c>
      <c r="CE12" s="19"/>
      <c r="CF12" s="22">
        <f t="shared" si="15"/>
        <v>0</v>
      </c>
      <c r="CG12" s="14"/>
      <c r="CH12" s="23"/>
      <c r="CI12" s="21"/>
      <c r="CJ12" s="19"/>
      <c r="CK12" s="24">
        <v>0</v>
      </c>
      <c r="CL12" s="19"/>
      <c r="CM12" s="22">
        <f t="shared" si="16"/>
        <v>0</v>
      </c>
      <c r="CN12" s="14"/>
      <c r="CO12" s="23"/>
      <c r="CP12" s="21"/>
      <c r="CQ12" s="56">
        <f t="shared" si="17"/>
        <v>0</v>
      </c>
      <c r="CR12" s="24">
        <v>0</v>
      </c>
      <c r="CS12" s="19"/>
      <c r="CT12" s="22">
        <f t="shared" si="18"/>
        <v>0</v>
      </c>
      <c r="CU12" s="14"/>
      <c r="CV12" s="23"/>
      <c r="CW12" s="21"/>
      <c r="CX12" s="56">
        <f t="shared" si="19"/>
        <v>0</v>
      </c>
      <c r="CY12" s="24">
        <v>0</v>
      </c>
      <c r="CZ12" s="19"/>
      <c r="DA12" s="22">
        <f t="shared" si="20"/>
        <v>0</v>
      </c>
      <c r="DB12" s="14"/>
      <c r="DC12" s="23"/>
      <c r="DD12" s="21"/>
      <c r="DE12" s="19"/>
      <c r="DF12" s="24">
        <v>0</v>
      </c>
      <c r="DG12" s="19"/>
      <c r="DH12" s="22">
        <f t="shared" si="21"/>
        <v>0</v>
      </c>
      <c r="DI12" s="75"/>
      <c r="DJ12" s="23"/>
      <c r="DK12" s="21"/>
      <c r="DL12" s="19"/>
      <c r="DM12" s="24">
        <v>0</v>
      </c>
      <c r="DN12" s="19"/>
      <c r="DO12" s="22">
        <f t="shared" si="22"/>
        <v>0</v>
      </c>
      <c r="DP12" s="14"/>
      <c r="DQ12" s="23"/>
      <c r="DR12" s="21"/>
      <c r="DS12" s="19"/>
      <c r="DT12" s="24">
        <v>0</v>
      </c>
      <c r="DU12" s="19"/>
      <c r="DV12" s="22">
        <f t="shared" si="23"/>
        <v>0</v>
      </c>
      <c r="DW12" s="14"/>
      <c r="DX12" s="23"/>
      <c r="DY12" s="21"/>
      <c r="DZ12" s="19"/>
      <c r="EA12" s="24">
        <v>0</v>
      </c>
      <c r="EB12" s="19"/>
      <c r="EC12" s="22">
        <f t="shared" si="24"/>
        <v>0</v>
      </c>
      <c r="ED12" s="14"/>
      <c r="EE12" s="23"/>
      <c r="EF12" s="21"/>
      <c r="EG12" s="19"/>
      <c r="EH12" s="24">
        <v>0</v>
      </c>
      <c r="EI12" s="19"/>
      <c r="EJ12" s="22">
        <f t="shared" si="25"/>
        <v>0</v>
      </c>
      <c r="EK12" s="14"/>
      <c r="EL12" s="23"/>
      <c r="EM12" s="21"/>
      <c r="EN12" s="19"/>
      <c r="EO12" s="24">
        <v>0</v>
      </c>
      <c r="EP12" s="19"/>
      <c r="EQ12" s="22">
        <f t="shared" si="26"/>
        <v>0</v>
      </c>
      <c r="ER12" s="14"/>
      <c r="ES12" s="16"/>
      <c r="ET12" s="21"/>
      <c r="EU12" s="82">
        <f t="shared" si="27"/>
        <v>19</v>
      </c>
      <c r="EV12" s="82">
        <f t="shared" si="28"/>
        <v>0</v>
      </c>
      <c r="EW12" s="82">
        <f t="shared" si="29"/>
        <v>15</v>
      </c>
      <c r="EX12" s="22">
        <f t="shared" si="30"/>
        <v>34</v>
      </c>
      <c r="EY12" s="14" t="str">
        <f t="shared" si="31"/>
        <v>Shaun Graham</v>
      </c>
      <c r="EZ12" s="14"/>
      <c r="FA12" s="106">
        <v>11</v>
      </c>
      <c r="FB12" s="77"/>
      <c r="FC12" s="77"/>
      <c r="FD12" s="77"/>
      <c r="FE12" s="77">
        <v>3</v>
      </c>
      <c r="FF12" s="77">
        <v>5</v>
      </c>
      <c r="FG12" s="77"/>
      <c r="FH12" s="77">
        <v>5</v>
      </c>
      <c r="FI12" s="77"/>
      <c r="FJ12" s="77">
        <v>6</v>
      </c>
      <c r="FK12" s="77"/>
      <c r="FL12" s="77"/>
      <c r="FM12" s="77"/>
      <c r="FN12" s="77"/>
      <c r="FO12" s="77"/>
      <c r="FP12" s="77"/>
      <c r="FQ12" s="77"/>
      <c r="FS12" s="8">
        <f t="shared" si="32"/>
        <v>34</v>
      </c>
      <c r="FT12" s="8">
        <v>3</v>
      </c>
    </row>
    <row r="13" spans="1:176">
      <c r="A13" s="14" t="s">
        <v>16</v>
      </c>
      <c r="B13" s="23">
        <v>3.1539351851851853E-2</v>
      </c>
      <c r="C13" s="21" t="s">
        <v>328</v>
      </c>
      <c r="D13" s="56">
        <f t="shared" si="0"/>
        <v>9</v>
      </c>
      <c r="E13" s="24">
        <v>0</v>
      </c>
      <c r="F13" s="19">
        <v>5</v>
      </c>
      <c r="G13" s="22">
        <f t="shared" si="1"/>
        <v>14</v>
      </c>
      <c r="H13" s="14"/>
      <c r="I13" s="23"/>
      <c r="J13" s="21"/>
      <c r="K13" s="56">
        <f t="shared" si="2"/>
        <v>0</v>
      </c>
      <c r="L13" s="24">
        <v>0</v>
      </c>
      <c r="M13" s="19"/>
      <c r="N13" s="22">
        <f t="shared" si="3"/>
        <v>0</v>
      </c>
      <c r="O13" s="14"/>
      <c r="P13" s="23"/>
      <c r="Q13" s="21"/>
      <c r="R13" s="19"/>
      <c r="S13" s="24">
        <v>0</v>
      </c>
      <c r="T13" s="19"/>
      <c r="U13" s="22">
        <f t="shared" si="4"/>
        <v>0</v>
      </c>
      <c r="V13" s="14"/>
      <c r="W13" s="23">
        <v>7.4548611111111107E-2</v>
      </c>
      <c r="X13" s="21" t="s">
        <v>267</v>
      </c>
      <c r="Y13" s="56">
        <f>(W$37+1)-X13</f>
        <v>3</v>
      </c>
      <c r="Z13" s="24">
        <v>0</v>
      </c>
      <c r="AA13" s="19">
        <v>5</v>
      </c>
      <c r="AB13" s="22">
        <f t="shared" si="5"/>
        <v>8</v>
      </c>
      <c r="AC13" s="14"/>
      <c r="AD13" s="23"/>
      <c r="AE13" s="21"/>
      <c r="AF13" s="19"/>
      <c r="AG13" s="24">
        <v>0</v>
      </c>
      <c r="AH13" s="19"/>
      <c r="AI13" s="22">
        <f t="shared" si="6"/>
        <v>0</v>
      </c>
      <c r="AJ13" s="14"/>
      <c r="AK13" s="23"/>
      <c r="AL13" s="21"/>
      <c r="AM13" s="56">
        <f t="shared" si="7"/>
        <v>0</v>
      </c>
      <c r="AN13" s="24">
        <v>0</v>
      </c>
      <c r="AO13" s="19"/>
      <c r="AP13" s="22">
        <f t="shared" si="8"/>
        <v>0</v>
      </c>
      <c r="AQ13" s="14"/>
      <c r="AR13" s="23"/>
      <c r="AS13" s="21"/>
      <c r="AT13" s="19"/>
      <c r="AU13" s="24">
        <v>0</v>
      </c>
      <c r="AV13" s="19"/>
      <c r="AW13" s="22">
        <f t="shared" si="9"/>
        <v>0</v>
      </c>
      <c r="AX13" s="14"/>
      <c r="AY13" s="23"/>
      <c r="AZ13" s="21"/>
      <c r="BA13" s="56">
        <f t="shared" si="10"/>
        <v>0</v>
      </c>
      <c r="BB13" s="24">
        <v>0</v>
      </c>
      <c r="BC13" s="19"/>
      <c r="BD13" s="22">
        <f t="shared" si="11"/>
        <v>0</v>
      </c>
      <c r="BE13" s="14"/>
      <c r="BF13" s="23"/>
      <c r="BG13" s="21"/>
      <c r="BH13" s="19"/>
      <c r="BI13" s="24">
        <v>0</v>
      </c>
      <c r="BJ13" s="19"/>
      <c r="BK13" s="22">
        <f t="shared" si="12"/>
        <v>0</v>
      </c>
      <c r="BL13" s="14"/>
      <c r="BM13" s="23"/>
      <c r="BN13" s="21"/>
      <c r="BO13" s="19"/>
      <c r="BP13" s="24">
        <v>0</v>
      </c>
      <c r="BQ13" s="19"/>
      <c r="BR13" s="22">
        <f t="shared" si="13"/>
        <v>0</v>
      </c>
      <c r="BS13" s="14"/>
      <c r="BT13" s="23">
        <v>1.4641203703703703E-2</v>
      </c>
      <c r="BU13" s="21" t="s">
        <v>214</v>
      </c>
      <c r="BV13" s="56">
        <f>(BT$37+1)-BU13</f>
        <v>2</v>
      </c>
      <c r="BW13" s="24">
        <v>0</v>
      </c>
      <c r="BX13" s="19">
        <v>5</v>
      </c>
      <c r="BY13" s="22">
        <f t="shared" si="14"/>
        <v>7</v>
      </c>
      <c r="BZ13" s="14"/>
      <c r="CA13" s="23">
        <v>2.8900462962962961E-2</v>
      </c>
      <c r="CB13" s="21" t="s">
        <v>232</v>
      </c>
      <c r="CC13" s="56">
        <f>(CA$37+1)-CB13</f>
        <v>1</v>
      </c>
      <c r="CD13" s="67">
        <v>15</v>
      </c>
      <c r="CE13" s="19">
        <v>5</v>
      </c>
      <c r="CF13" s="22">
        <f t="shared" si="15"/>
        <v>21</v>
      </c>
      <c r="CG13" s="14"/>
      <c r="CH13" s="23"/>
      <c r="CI13" s="21"/>
      <c r="CJ13" s="19"/>
      <c r="CK13" s="24">
        <v>0</v>
      </c>
      <c r="CL13" s="19"/>
      <c r="CM13" s="22">
        <f t="shared" si="16"/>
        <v>0</v>
      </c>
      <c r="CN13" s="14"/>
      <c r="CO13" s="23"/>
      <c r="CP13" s="21"/>
      <c r="CQ13" s="56">
        <f t="shared" si="17"/>
        <v>0</v>
      </c>
      <c r="CR13" s="24">
        <v>0</v>
      </c>
      <c r="CS13" s="19"/>
      <c r="CT13" s="22">
        <f t="shared" si="18"/>
        <v>0</v>
      </c>
      <c r="CU13" s="14"/>
      <c r="CV13" s="23"/>
      <c r="CW13" s="21"/>
      <c r="CX13" s="56">
        <f t="shared" si="19"/>
        <v>0</v>
      </c>
      <c r="CY13" s="24">
        <v>0</v>
      </c>
      <c r="CZ13" s="19"/>
      <c r="DA13" s="22">
        <f t="shared" si="20"/>
        <v>0</v>
      </c>
      <c r="DB13" s="14"/>
      <c r="DC13" s="23">
        <v>6.9907407407407404E-2</v>
      </c>
      <c r="DD13" s="21" t="s">
        <v>214</v>
      </c>
      <c r="DE13" s="56">
        <f>(DC$37+1)-DD13</f>
        <v>1</v>
      </c>
      <c r="DF13" s="24">
        <v>0</v>
      </c>
      <c r="DG13" s="19">
        <v>5</v>
      </c>
      <c r="DH13" s="22">
        <f t="shared" si="21"/>
        <v>6</v>
      </c>
      <c r="DI13" s="75"/>
      <c r="DJ13" s="23"/>
      <c r="DK13" s="21"/>
      <c r="DL13" s="19"/>
      <c r="DM13" s="24">
        <v>0</v>
      </c>
      <c r="DN13" s="19"/>
      <c r="DO13" s="22">
        <f t="shared" si="22"/>
        <v>0</v>
      </c>
      <c r="DP13" s="14"/>
      <c r="DQ13" s="23">
        <v>1.3680555555555555E-2</v>
      </c>
      <c r="DR13" s="21" t="s">
        <v>214</v>
      </c>
      <c r="DS13" s="56">
        <f>(DQ$37+1)-DR13</f>
        <v>3</v>
      </c>
      <c r="DT13" s="67">
        <v>15</v>
      </c>
      <c r="DU13" s="19">
        <v>5</v>
      </c>
      <c r="DV13" s="22">
        <f t="shared" si="23"/>
        <v>23</v>
      </c>
      <c r="DW13" s="14"/>
      <c r="DX13" s="23">
        <v>7.1342592592592582E-2</v>
      </c>
      <c r="DY13" s="21" t="s">
        <v>214</v>
      </c>
      <c r="DZ13" s="56">
        <f>(DX$37+1)-DY13</f>
        <v>2</v>
      </c>
      <c r="EA13" s="24">
        <v>0</v>
      </c>
      <c r="EB13" s="19">
        <v>5</v>
      </c>
      <c r="EC13" s="22">
        <f t="shared" si="24"/>
        <v>7</v>
      </c>
      <c r="ED13" s="14"/>
      <c r="EE13" s="23"/>
      <c r="EF13" s="21"/>
      <c r="EG13" s="19"/>
      <c r="EH13" s="24">
        <v>0</v>
      </c>
      <c r="EI13" s="19"/>
      <c r="EJ13" s="22">
        <f t="shared" si="25"/>
        <v>0</v>
      </c>
      <c r="EK13" s="14"/>
      <c r="EL13" s="23"/>
      <c r="EM13" s="21"/>
      <c r="EN13" s="19"/>
      <c r="EO13" s="24">
        <v>0</v>
      </c>
      <c r="EP13" s="19"/>
      <c r="EQ13" s="22">
        <f t="shared" si="26"/>
        <v>0</v>
      </c>
      <c r="ER13" s="14"/>
      <c r="ES13" s="16"/>
      <c r="ET13" s="21"/>
      <c r="EU13" s="82">
        <f t="shared" si="27"/>
        <v>21</v>
      </c>
      <c r="EV13" s="82">
        <f t="shared" si="28"/>
        <v>30</v>
      </c>
      <c r="EW13" s="82">
        <f t="shared" si="29"/>
        <v>35</v>
      </c>
      <c r="EX13" s="22">
        <f t="shared" si="30"/>
        <v>86</v>
      </c>
      <c r="EY13" s="14" t="str">
        <f t="shared" si="31"/>
        <v>John Bridge</v>
      </c>
      <c r="EZ13" s="14"/>
      <c r="FA13" s="108">
        <v>2</v>
      </c>
      <c r="FB13" s="77"/>
      <c r="FC13" s="77"/>
      <c r="FD13" s="77"/>
      <c r="FE13" s="77" t="s">
        <v>434</v>
      </c>
      <c r="FF13" s="77" t="s">
        <v>422</v>
      </c>
      <c r="FG13" s="77"/>
      <c r="FH13" s="77" t="s">
        <v>423</v>
      </c>
      <c r="FI13" s="77"/>
      <c r="FJ13" s="77">
        <v>3</v>
      </c>
      <c r="FK13" s="77"/>
      <c r="FL13" s="77"/>
      <c r="FM13" s="77"/>
      <c r="FN13" s="77"/>
      <c r="FO13" s="77"/>
      <c r="FP13" s="77"/>
      <c r="FQ13" s="77"/>
      <c r="FS13" s="8">
        <f t="shared" si="32"/>
        <v>86</v>
      </c>
      <c r="FT13" s="8">
        <v>8</v>
      </c>
    </row>
    <row r="14" spans="1:176">
      <c r="A14" s="14" t="s">
        <v>477</v>
      </c>
      <c r="B14" s="23">
        <v>3.201388888888889E-2</v>
      </c>
      <c r="C14" s="21" t="s">
        <v>264</v>
      </c>
      <c r="D14" s="56">
        <f t="shared" si="0"/>
        <v>8</v>
      </c>
      <c r="E14" s="24">
        <v>0</v>
      </c>
      <c r="F14" s="19">
        <v>5</v>
      </c>
      <c r="G14" s="22">
        <f>D14+E14+F14</f>
        <v>13</v>
      </c>
      <c r="H14" s="14"/>
      <c r="I14" s="23"/>
      <c r="J14" s="21"/>
      <c r="K14" s="56">
        <f t="shared" si="2"/>
        <v>0</v>
      </c>
      <c r="L14" s="24">
        <v>0</v>
      </c>
      <c r="M14" s="19"/>
      <c r="N14" s="22">
        <f t="shared" si="3"/>
        <v>0</v>
      </c>
      <c r="O14" s="14"/>
      <c r="P14" s="23">
        <v>7.0543981481481485E-2</v>
      </c>
      <c r="Q14" s="21" t="s">
        <v>267</v>
      </c>
      <c r="R14" s="56">
        <f>(P$37+1)-Q14</f>
        <v>4</v>
      </c>
      <c r="S14" s="24">
        <v>0</v>
      </c>
      <c r="T14" s="19">
        <v>5</v>
      </c>
      <c r="U14" s="22">
        <f t="shared" si="4"/>
        <v>9</v>
      </c>
      <c r="V14" s="14"/>
      <c r="W14" s="23">
        <v>8.4409722222222219E-2</v>
      </c>
      <c r="X14" s="21" t="s">
        <v>328</v>
      </c>
      <c r="Y14" s="56">
        <f>(W$37+1)-X14</f>
        <v>2</v>
      </c>
      <c r="Z14" s="24">
        <v>0</v>
      </c>
      <c r="AA14" s="19">
        <v>5</v>
      </c>
      <c r="AB14" s="22">
        <f t="shared" si="5"/>
        <v>7</v>
      </c>
      <c r="AC14" s="14"/>
      <c r="AD14" s="23">
        <v>3.3993055555555561E-2</v>
      </c>
      <c r="AE14" s="21" t="s">
        <v>267</v>
      </c>
      <c r="AF14" s="56">
        <f>(AD$37+1)-AE14</f>
        <v>2</v>
      </c>
      <c r="AG14" s="24">
        <v>0</v>
      </c>
      <c r="AH14" s="19">
        <v>5</v>
      </c>
      <c r="AI14" s="22">
        <f t="shared" si="6"/>
        <v>7</v>
      </c>
      <c r="AJ14" s="14"/>
      <c r="AK14" s="23"/>
      <c r="AL14" s="21"/>
      <c r="AM14" s="56">
        <f t="shared" si="7"/>
        <v>0</v>
      </c>
      <c r="AN14" s="24">
        <v>0</v>
      </c>
      <c r="AO14" s="19"/>
      <c r="AP14" s="22">
        <f t="shared" si="8"/>
        <v>0</v>
      </c>
      <c r="AQ14" s="14"/>
      <c r="AR14" s="23">
        <v>3.15625E-2</v>
      </c>
      <c r="AS14" s="21" t="s">
        <v>233</v>
      </c>
      <c r="AT14" s="56">
        <f>(AR$37+1)-AS14</f>
        <v>2</v>
      </c>
      <c r="AU14" s="67">
        <v>15</v>
      </c>
      <c r="AV14" s="19">
        <v>5</v>
      </c>
      <c r="AW14" s="22">
        <f t="shared" si="9"/>
        <v>22</v>
      </c>
      <c r="AX14" s="14"/>
      <c r="AY14" s="23"/>
      <c r="AZ14" s="21"/>
      <c r="BA14" s="56">
        <f t="shared" si="10"/>
        <v>0</v>
      </c>
      <c r="BB14" s="24">
        <v>0</v>
      </c>
      <c r="BC14" s="19"/>
      <c r="BD14" s="22">
        <f t="shared" si="11"/>
        <v>0</v>
      </c>
      <c r="BE14" s="14"/>
      <c r="BF14" s="23">
        <v>3.3136574074074075E-2</v>
      </c>
      <c r="BG14" s="21" t="s">
        <v>267</v>
      </c>
      <c r="BH14" s="56">
        <f>(BF$37+1)-BG14</f>
        <v>1</v>
      </c>
      <c r="BI14" s="24">
        <v>0</v>
      </c>
      <c r="BJ14" s="19">
        <v>5</v>
      </c>
      <c r="BK14" s="22">
        <f t="shared" si="12"/>
        <v>6</v>
      </c>
      <c r="BL14" s="14"/>
      <c r="BM14" s="23"/>
      <c r="BN14" s="21"/>
      <c r="BO14" s="19"/>
      <c r="BP14" s="24">
        <v>0</v>
      </c>
      <c r="BQ14" s="19"/>
      <c r="BR14" s="22">
        <f t="shared" si="13"/>
        <v>0</v>
      </c>
      <c r="BS14" s="14"/>
      <c r="BT14" s="23"/>
      <c r="BU14" s="21"/>
      <c r="BV14" s="19"/>
      <c r="BW14" s="24">
        <v>0</v>
      </c>
      <c r="BX14" s="19"/>
      <c r="BY14" s="22">
        <f t="shared" si="14"/>
        <v>0</v>
      </c>
      <c r="BZ14" s="14"/>
      <c r="CA14" s="23"/>
      <c r="CB14" s="21"/>
      <c r="CC14" s="19"/>
      <c r="CD14" s="24">
        <v>0</v>
      </c>
      <c r="CE14" s="19"/>
      <c r="CF14" s="22">
        <f t="shared" si="15"/>
        <v>0</v>
      </c>
      <c r="CG14" s="14"/>
      <c r="CH14" s="23"/>
      <c r="CI14" s="21"/>
      <c r="CJ14" s="19"/>
      <c r="CK14" s="24">
        <v>0</v>
      </c>
      <c r="CL14" s="19"/>
      <c r="CM14" s="22">
        <f t="shared" si="16"/>
        <v>0</v>
      </c>
      <c r="CN14" s="14"/>
      <c r="CO14" s="23"/>
      <c r="CP14" s="21"/>
      <c r="CQ14" s="56">
        <f t="shared" si="17"/>
        <v>0</v>
      </c>
      <c r="CR14" s="24">
        <v>0</v>
      </c>
      <c r="CS14" s="19"/>
      <c r="CT14" s="22">
        <f t="shared" si="18"/>
        <v>0</v>
      </c>
      <c r="CU14" s="14"/>
      <c r="CV14" s="23"/>
      <c r="CW14" s="21"/>
      <c r="CX14" s="56">
        <f t="shared" si="19"/>
        <v>0</v>
      </c>
      <c r="CY14" s="24">
        <v>0</v>
      </c>
      <c r="CZ14" s="19"/>
      <c r="DA14" s="22">
        <f t="shared" si="20"/>
        <v>0</v>
      </c>
      <c r="DB14" s="14"/>
      <c r="DC14" s="23"/>
      <c r="DD14" s="21"/>
      <c r="DE14" s="19"/>
      <c r="DF14" s="24">
        <v>0</v>
      </c>
      <c r="DG14" s="19"/>
      <c r="DH14" s="22">
        <f t="shared" si="21"/>
        <v>0</v>
      </c>
      <c r="DI14" s="75"/>
      <c r="DJ14" s="23"/>
      <c r="DK14" s="21"/>
      <c r="DL14" s="19"/>
      <c r="DM14" s="24">
        <v>0</v>
      </c>
      <c r="DN14" s="19"/>
      <c r="DO14" s="22">
        <f t="shared" si="22"/>
        <v>0</v>
      </c>
      <c r="DP14" s="14"/>
      <c r="DQ14" s="23"/>
      <c r="DR14" s="21"/>
      <c r="DS14" s="19"/>
      <c r="DT14" s="24">
        <v>0</v>
      </c>
      <c r="DU14" s="19"/>
      <c r="DV14" s="22">
        <f t="shared" si="23"/>
        <v>0</v>
      </c>
      <c r="DW14" s="14"/>
      <c r="DX14" s="23">
        <v>8.111111111111112E-2</v>
      </c>
      <c r="DY14" s="21" t="s">
        <v>232</v>
      </c>
      <c r="DZ14" s="56">
        <f>(DX$37+1)-DY14</f>
        <v>1</v>
      </c>
      <c r="EA14" s="24">
        <v>0</v>
      </c>
      <c r="EB14" s="19">
        <v>5</v>
      </c>
      <c r="EC14" s="22">
        <f t="shared" si="24"/>
        <v>6</v>
      </c>
      <c r="ED14" s="14"/>
      <c r="EE14" s="23"/>
      <c r="EF14" s="21"/>
      <c r="EG14" s="19"/>
      <c r="EH14" s="24">
        <v>0</v>
      </c>
      <c r="EI14" s="19"/>
      <c r="EJ14" s="22">
        <f t="shared" si="25"/>
        <v>0</v>
      </c>
      <c r="EK14" s="14"/>
      <c r="EL14" s="23">
        <v>8.7326388888888884E-2</v>
      </c>
      <c r="EM14" s="21" t="s">
        <v>267</v>
      </c>
      <c r="EN14" s="56" t="s">
        <v>267</v>
      </c>
      <c r="EO14" s="24">
        <v>0</v>
      </c>
      <c r="EP14" s="19">
        <v>10</v>
      </c>
      <c r="EQ14" s="22">
        <f t="shared" si="26"/>
        <v>14</v>
      </c>
      <c r="ER14" s="14"/>
      <c r="ES14" s="16"/>
      <c r="ET14" s="21"/>
      <c r="EU14" s="82">
        <f t="shared" si="27"/>
        <v>24</v>
      </c>
      <c r="EV14" s="82">
        <f t="shared" si="28"/>
        <v>15</v>
      </c>
      <c r="EW14" s="82">
        <f t="shared" si="29"/>
        <v>45</v>
      </c>
      <c r="EX14" s="22">
        <f t="shared" si="30"/>
        <v>84</v>
      </c>
      <c r="EY14" s="14" t="str">
        <f>A14</f>
        <v>Wade Tidbury</v>
      </c>
      <c r="EZ14" s="14"/>
      <c r="FA14" s="108">
        <v>3</v>
      </c>
      <c r="FB14" s="77"/>
      <c r="FC14" s="77"/>
      <c r="FD14" s="77"/>
      <c r="FE14" s="77">
        <v>2</v>
      </c>
      <c r="FF14" s="77">
        <v>1</v>
      </c>
      <c r="FG14" s="77"/>
      <c r="FH14" s="77">
        <v>2</v>
      </c>
      <c r="FI14" s="77"/>
      <c r="FJ14" s="77">
        <v>2</v>
      </c>
      <c r="FK14" s="77"/>
      <c r="FL14" s="77"/>
      <c r="FM14" s="77"/>
      <c r="FN14" s="77"/>
      <c r="FO14" s="77"/>
      <c r="FP14" s="77"/>
      <c r="FQ14" s="77"/>
      <c r="FS14" s="8">
        <f t="shared" si="32"/>
        <v>70</v>
      </c>
      <c r="FT14" s="8">
        <v>6</v>
      </c>
    </row>
    <row r="15" spans="1:176">
      <c r="A15" s="14" t="s">
        <v>18</v>
      </c>
      <c r="B15" s="23">
        <v>3.2557870370370369E-2</v>
      </c>
      <c r="C15" s="21" t="s">
        <v>265</v>
      </c>
      <c r="D15" s="56">
        <f t="shared" si="0"/>
        <v>7</v>
      </c>
      <c r="E15" s="24">
        <v>0</v>
      </c>
      <c r="F15" s="19">
        <v>5</v>
      </c>
      <c r="G15" s="22">
        <f>D15+E15+F15</f>
        <v>12</v>
      </c>
      <c r="H15" s="14"/>
      <c r="I15" s="23"/>
      <c r="J15" s="21"/>
      <c r="K15" s="56">
        <f t="shared" si="2"/>
        <v>0</v>
      </c>
      <c r="L15" s="24">
        <v>0</v>
      </c>
      <c r="M15" s="19"/>
      <c r="N15" s="22">
        <f t="shared" si="3"/>
        <v>0</v>
      </c>
      <c r="O15" s="14"/>
      <c r="P15" s="23">
        <v>7.1145833333333339E-2</v>
      </c>
      <c r="Q15" s="21" t="s">
        <v>328</v>
      </c>
      <c r="R15" s="56">
        <f>(P$37+1)-Q15</f>
        <v>3</v>
      </c>
      <c r="S15" s="24">
        <v>0</v>
      </c>
      <c r="T15" s="19">
        <v>5</v>
      </c>
      <c r="U15" s="22">
        <f t="shared" si="4"/>
        <v>8</v>
      </c>
      <c r="V15" s="14"/>
      <c r="W15" s="23"/>
      <c r="X15" s="21"/>
      <c r="Y15" s="19"/>
      <c r="Z15" s="24">
        <v>0</v>
      </c>
      <c r="AA15" s="19"/>
      <c r="AB15" s="22">
        <f t="shared" si="5"/>
        <v>0</v>
      </c>
      <c r="AC15" s="14"/>
      <c r="AD15" s="23"/>
      <c r="AE15" s="21"/>
      <c r="AF15" s="19"/>
      <c r="AG15" s="24">
        <v>0</v>
      </c>
      <c r="AH15" s="19"/>
      <c r="AI15" s="22">
        <f t="shared" si="6"/>
        <v>0</v>
      </c>
      <c r="AJ15" s="14"/>
      <c r="AK15" s="23"/>
      <c r="AL15" s="21"/>
      <c r="AM15" s="56">
        <f t="shared" si="7"/>
        <v>0</v>
      </c>
      <c r="AN15" s="24">
        <v>0</v>
      </c>
      <c r="AO15" s="19"/>
      <c r="AP15" s="22">
        <f t="shared" si="8"/>
        <v>0</v>
      </c>
      <c r="AQ15" s="14"/>
      <c r="AR15" s="23"/>
      <c r="AS15" s="21"/>
      <c r="AT15" s="19"/>
      <c r="AU15" s="24">
        <v>0</v>
      </c>
      <c r="AV15" s="19"/>
      <c r="AW15" s="22">
        <f t="shared" si="9"/>
        <v>0</v>
      </c>
      <c r="AX15" s="14"/>
      <c r="AY15" s="23"/>
      <c r="AZ15" s="21"/>
      <c r="BA15" s="56">
        <f t="shared" si="10"/>
        <v>0</v>
      </c>
      <c r="BB15" s="24">
        <v>0</v>
      </c>
      <c r="BC15" s="19"/>
      <c r="BD15" s="22">
        <f t="shared" si="11"/>
        <v>0</v>
      </c>
      <c r="BE15" s="14"/>
      <c r="BF15" s="23"/>
      <c r="BG15" s="21"/>
      <c r="BH15" s="19"/>
      <c r="BI15" s="24">
        <v>0</v>
      </c>
      <c r="BJ15" s="19"/>
      <c r="BK15" s="22">
        <f t="shared" si="12"/>
        <v>0</v>
      </c>
      <c r="BL15" s="14"/>
      <c r="BM15" s="23">
        <v>2.6712962962962966E-2</v>
      </c>
      <c r="BN15" s="21" t="s">
        <v>268</v>
      </c>
      <c r="BO15" s="56">
        <f>(BM$37+1)-BN15</f>
        <v>4</v>
      </c>
      <c r="BP15" s="24">
        <v>0</v>
      </c>
      <c r="BQ15" s="19">
        <v>5</v>
      </c>
      <c r="BR15" s="22">
        <f t="shared" si="13"/>
        <v>9</v>
      </c>
      <c r="BS15" s="14"/>
      <c r="BT15" s="23"/>
      <c r="BU15" s="21"/>
      <c r="BV15" s="19"/>
      <c r="BW15" s="24">
        <v>0</v>
      </c>
      <c r="BX15" s="19"/>
      <c r="BY15" s="22">
        <f t="shared" si="14"/>
        <v>0</v>
      </c>
      <c r="BZ15" s="14"/>
      <c r="CA15" s="23"/>
      <c r="CB15" s="21"/>
      <c r="CC15" s="19"/>
      <c r="CD15" s="24">
        <v>0</v>
      </c>
      <c r="CE15" s="19"/>
      <c r="CF15" s="22">
        <f t="shared" si="15"/>
        <v>0</v>
      </c>
      <c r="CG15" s="14"/>
      <c r="CH15" s="23"/>
      <c r="CI15" s="21"/>
      <c r="CJ15" s="19"/>
      <c r="CK15" s="24">
        <v>0</v>
      </c>
      <c r="CL15" s="19"/>
      <c r="CM15" s="22">
        <f t="shared" si="16"/>
        <v>0</v>
      </c>
      <c r="CN15" s="14"/>
      <c r="CO15" s="23"/>
      <c r="CP15" s="21"/>
      <c r="CQ15" s="56">
        <f t="shared" si="17"/>
        <v>0</v>
      </c>
      <c r="CR15" s="24">
        <v>0</v>
      </c>
      <c r="CS15" s="19"/>
      <c r="CT15" s="22">
        <f t="shared" si="18"/>
        <v>0</v>
      </c>
      <c r="CU15" s="14"/>
      <c r="CV15" s="23"/>
      <c r="CW15" s="21"/>
      <c r="CX15" s="56">
        <f t="shared" si="19"/>
        <v>0</v>
      </c>
      <c r="CY15" s="24">
        <v>0</v>
      </c>
      <c r="CZ15" s="19"/>
      <c r="DA15" s="22">
        <f t="shared" si="20"/>
        <v>0</v>
      </c>
      <c r="DB15" s="14"/>
      <c r="DC15" s="23"/>
      <c r="DD15" s="21"/>
      <c r="DE15" s="19"/>
      <c r="DF15" s="24">
        <v>0</v>
      </c>
      <c r="DG15" s="19"/>
      <c r="DH15" s="22">
        <f t="shared" si="21"/>
        <v>0</v>
      </c>
      <c r="DI15" s="75"/>
      <c r="DJ15" s="23"/>
      <c r="DK15" s="21"/>
      <c r="DL15" s="19"/>
      <c r="DM15" s="24">
        <v>0</v>
      </c>
      <c r="DN15" s="19"/>
      <c r="DO15" s="22">
        <f t="shared" si="22"/>
        <v>0</v>
      </c>
      <c r="DP15" s="14"/>
      <c r="DQ15" s="23"/>
      <c r="DR15" s="21"/>
      <c r="DS15" s="19"/>
      <c r="DT15" s="24">
        <v>0</v>
      </c>
      <c r="DU15" s="19"/>
      <c r="DV15" s="22">
        <f t="shared" si="23"/>
        <v>0</v>
      </c>
      <c r="DW15" s="14"/>
      <c r="DX15" s="23"/>
      <c r="DY15" s="21"/>
      <c r="DZ15" s="19"/>
      <c r="EA15" s="24">
        <v>0</v>
      </c>
      <c r="EB15" s="19"/>
      <c r="EC15" s="22">
        <f t="shared" si="24"/>
        <v>0</v>
      </c>
      <c r="ED15" s="14"/>
      <c r="EE15" s="23"/>
      <c r="EF15" s="21"/>
      <c r="EG15" s="19"/>
      <c r="EH15" s="24">
        <v>0</v>
      </c>
      <c r="EI15" s="19"/>
      <c r="EJ15" s="22">
        <f t="shared" si="25"/>
        <v>0</v>
      </c>
      <c r="EK15" s="14"/>
      <c r="EL15" s="23">
        <v>7.9108796296296288E-2</v>
      </c>
      <c r="EM15" s="21" t="s">
        <v>232</v>
      </c>
      <c r="EN15" s="56" t="s">
        <v>334</v>
      </c>
      <c r="EO15" s="24">
        <v>0</v>
      </c>
      <c r="EP15" s="19">
        <v>10</v>
      </c>
      <c r="EQ15" s="22">
        <f t="shared" si="26"/>
        <v>18</v>
      </c>
      <c r="ER15" s="14"/>
      <c r="ES15" s="16"/>
      <c r="ET15" s="21"/>
      <c r="EU15" s="82">
        <f t="shared" si="27"/>
        <v>22</v>
      </c>
      <c r="EV15" s="82">
        <f t="shared" si="28"/>
        <v>0</v>
      </c>
      <c r="EW15" s="82">
        <f t="shared" si="29"/>
        <v>25</v>
      </c>
      <c r="EX15" s="22">
        <f t="shared" si="30"/>
        <v>47</v>
      </c>
      <c r="EY15" s="14" t="str">
        <f>A15</f>
        <v>Andrew Walker</v>
      </c>
      <c r="EZ15" s="14"/>
      <c r="FA15" s="106" t="s">
        <v>434</v>
      </c>
      <c r="FB15" s="77"/>
      <c r="FC15" s="77"/>
      <c r="FD15" s="77"/>
      <c r="FE15" s="77">
        <v>7</v>
      </c>
      <c r="FF15" s="77">
        <v>8</v>
      </c>
      <c r="FG15" s="77"/>
      <c r="FH15" s="77">
        <v>6</v>
      </c>
      <c r="FI15" s="77"/>
      <c r="FJ15" s="77">
        <v>7</v>
      </c>
      <c r="FK15" s="77"/>
      <c r="FL15" s="77"/>
      <c r="FM15" s="77"/>
      <c r="FN15" s="77"/>
      <c r="FO15" s="77"/>
      <c r="FP15" s="77"/>
      <c r="FQ15" s="77"/>
      <c r="FS15" s="8">
        <f t="shared" si="32"/>
        <v>29</v>
      </c>
      <c r="FT15" s="8">
        <v>1</v>
      </c>
    </row>
    <row r="16" spans="1:176">
      <c r="A16" s="14" t="s">
        <v>60</v>
      </c>
      <c r="B16" s="23">
        <v>3.2974537037037038E-2</v>
      </c>
      <c r="C16" s="21" t="s">
        <v>334</v>
      </c>
      <c r="D16" s="56">
        <f t="shared" si="0"/>
        <v>6</v>
      </c>
      <c r="E16" s="24">
        <v>0</v>
      </c>
      <c r="F16" s="19">
        <v>5</v>
      </c>
      <c r="G16" s="22">
        <f t="shared" si="1"/>
        <v>11</v>
      </c>
      <c r="H16" s="14"/>
      <c r="I16" s="23"/>
      <c r="J16" s="21"/>
      <c r="K16" s="56">
        <f t="shared" si="2"/>
        <v>0</v>
      </c>
      <c r="L16" s="24">
        <v>0</v>
      </c>
      <c r="M16" s="19"/>
      <c r="N16" s="22">
        <f t="shared" si="3"/>
        <v>0</v>
      </c>
      <c r="O16" s="14"/>
      <c r="P16" s="23"/>
      <c r="Q16" s="21"/>
      <c r="R16" s="19"/>
      <c r="S16" s="24">
        <v>0</v>
      </c>
      <c r="T16" s="19"/>
      <c r="U16" s="22">
        <f t="shared" si="4"/>
        <v>0</v>
      </c>
      <c r="V16" s="14"/>
      <c r="W16" s="23"/>
      <c r="X16" s="21"/>
      <c r="Y16" s="19"/>
      <c r="Z16" s="24">
        <v>0</v>
      </c>
      <c r="AA16" s="19"/>
      <c r="AB16" s="22">
        <f t="shared" si="5"/>
        <v>0</v>
      </c>
      <c r="AC16" s="14"/>
      <c r="AD16" s="23">
        <v>3.3726851851851855E-2</v>
      </c>
      <c r="AE16" s="21" t="s">
        <v>233</v>
      </c>
      <c r="AF16" s="56">
        <f>(AD$37+1)-AE16</f>
        <v>3</v>
      </c>
      <c r="AG16" s="24">
        <v>0</v>
      </c>
      <c r="AH16" s="19">
        <v>5</v>
      </c>
      <c r="AI16" s="22">
        <f t="shared" si="6"/>
        <v>8</v>
      </c>
      <c r="AJ16" s="14"/>
      <c r="AK16" s="23"/>
      <c r="AL16" s="21"/>
      <c r="AM16" s="56">
        <f t="shared" si="7"/>
        <v>0</v>
      </c>
      <c r="AN16" s="24">
        <v>0</v>
      </c>
      <c r="AO16" s="19"/>
      <c r="AP16" s="22">
        <f t="shared" si="8"/>
        <v>0</v>
      </c>
      <c r="AQ16" s="14"/>
      <c r="AR16" s="23">
        <v>3.2303240740740737E-2</v>
      </c>
      <c r="AS16" s="21" t="s">
        <v>267</v>
      </c>
      <c r="AT16" s="56">
        <f>(AR$37+1)-AS16</f>
        <v>1</v>
      </c>
      <c r="AU16" s="67">
        <v>15</v>
      </c>
      <c r="AV16" s="19">
        <v>5</v>
      </c>
      <c r="AW16" s="22">
        <f t="shared" si="9"/>
        <v>21</v>
      </c>
      <c r="AX16" s="14"/>
      <c r="AY16" s="23"/>
      <c r="AZ16" s="21"/>
      <c r="BA16" s="56">
        <f t="shared" si="10"/>
        <v>0</v>
      </c>
      <c r="BB16" s="24">
        <v>0</v>
      </c>
      <c r="BC16" s="19"/>
      <c r="BD16" s="22">
        <f t="shared" si="11"/>
        <v>0</v>
      </c>
      <c r="BE16" s="14"/>
      <c r="BF16" s="23"/>
      <c r="BG16" s="21"/>
      <c r="BH16" s="19"/>
      <c r="BI16" s="24">
        <v>0</v>
      </c>
      <c r="BJ16" s="19"/>
      <c r="BK16" s="22">
        <f t="shared" si="12"/>
        <v>0</v>
      </c>
      <c r="BL16" s="14"/>
      <c r="BM16" s="23">
        <v>2.8043981481481479E-2</v>
      </c>
      <c r="BN16" s="21" t="s">
        <v>339</v>
      </c>
      <c r="BO16" s="56">
        <f>(BM$37+1)-BN16</f>
        <v>2</v>
      </c>
      <c r="BP16" s="24">
        <v>0</v>
      </c>
      <c r="BQ16" s="19">
        <v>5</v>
      </c>
      <c r="BR16" s="22">
        <f t="shared" si="13"/>
        <v>7</v>
      </c>
      <c r="BS16" s="14"/>
      <c r="BT16" s="23"/>
      <c r="BU16" s="21"/>
      <c r="BV16" s="19"/>
      <c r="BW16" s="24">
        <v>0</v>
      </c>
      <c r="BX16" s="19"/>
      <c r="BY16" s="22">
        <f t="shared" si="14"/>
        <v>0</v>
      </c>
      <c r="BZ16" s="14"/>
      <c r="CA16" s="23"/>
      <c r="CB16" s="21"/>
      <c r="CC16" s="19"/>
      <c r="CD16" s="24">
        <v>0</v>
      </c>
      <c r="CE16" s="19"/>
      <c r="CF16" s="22">
        <f t="shared" si="15"/>
        <v>0</v>
      </c>
      <c r="CG16" s="14"/>
      <c r="CH16" s="23"/>
      <c r="CI16" s="21"/>
      <c r="CJ16" s="19"/>
      <c r="CK16" s="24">
        <v>0</v>
      </c>
      <c r="CL16" s="19"/>
      <c r="CM16" s="22">
        <f t="shared" ref="CM16:CM27" si="33">CJ16+CK16+CL16</f>
        <v>0</v>
      </c>
      <c r="CN16" s="14"/>
      <c r="CO16" s="23"/>
      <c r="CP16" s="21"/>
      <c r="CQ16" s="56">
        <f t="shared" si="17"/>
        <v>0</v>
      </c>
      <c r="CR16" s="24">
        <v>0</v>
      </c>
      <c r="CS16" s="19"/>
      <c r="CT16" s="22">
        <f t="shared" si="18"/>
        <v>0</v>
      </c>
      <c r="CU16" s="14"/>
      <c r="CV16" s="23"/>
      <c r="CW16" s="21"/>
      <c r="CX16" s="56">
        <f t="shared" si="19"/>
        <v>0</v>
      </c>
      <c r="CY16" s="24">
        <v>0</v>
      </c>
      <c r="CZ16" s="19"/>
      <c r="DA16" s="22">
        <f t="shared" si="20"/>
        <v>0</v>
      </c>
      <c r="DB16" s="14"/>
      <c r="DC16" s="23"/>
      <c r="DD16" s="21"/>
      <c r="DE16" s="19"/>
      <c r="DF16" s="24">
        <v>0</v>
      </c>
      <c r="DG16" s="19"/>
      <c r="DH16" s="22">
        <f t="shared" si="21"/>
        <v>0</v>
      </c>
      <c r="DI16" s="75"/>
      <c r="DJ16" s="23"/>
      <c r="DK16" s="21"/>
      <c r="DL16" s="19"/>
      <c r="DM16" s="24">
        <v>0</v>
      </c>
      <c r="DN16" s="19"/>
      <c r="DO16" s="22">
        <f t="shared" si="22"/>
        <v>0</v>
      </c>
      <c r="DP16" s="14"/>
      <c r="DQ16" s="23"/>
      <c r="DR16" s="21"/>
      <c r="DS16" s="19"/>
      <c r="DT16" s="24">
        <v>0</v>
      </c>
      <c r="DU16" s="19"/>
      <c r="DV16" s="22">
        <f t="shared" si="23"/>
        <v>0</v>
      </c>
      <c r="DW16" s="14"/>
      <c r="DX16" s="23"/>
      <c r="DY16" s="21"/>
      <c r="DZ16" s="19"/>
      <c r="EA16" s="24">
        <v>0</v>
      </c>
      <c r="EB16" s="19"/>
      <c r="EC16" s="22">
        <f t="shared" si="24"/>
        <v>0</v>
      </c>
      <c r="ED16" s="14"/>
      <c r="EE16" s="23"/>
      <c r="EF16" s="21"/>
      <c r="EG16" s="19"/>
      <c r="EH16" s="24">
        <v>0</v>
      </c>
      <c r="EI16" s="19"/>
      <c r="EJ16" s="22">
        <f t="shared" si="25"/>
        <v>0</v>
      </c>
      <c r="EK16" s="14"/>
      <c r="EL16" s="23"/>
      <c r="EM16" s="21"/>
      <c r="EN16" s="19"/>
      <c r="EO16" s="24">
        <v>0</v>
      </c>
      <c r="EP16" s="19"/>
      <c r="EQ16" s="22">
        <f t="shared" si="26"/>
        <v>0</v>
      </c>
      <c r="ER16" s="14"/>
      <c r="ES16" s="16"/>
      <c r="ET16" s="21"/>
      <c r="EU16" s="82">
        <f t="shared" si="27"/>
        <v>12</v>
      </c>
      <c r="EV16" s="82">
        <f t="shared" si="28"/>
        <v>15</v>
      </c>
      <c r="EW16" s="82">
        <f t="shared" si="29"/>
        <v>20</v>
      </c>
      <c r="EX16" s="22">
        <f t="shared" si="30"/>
        <v>47</v>
      </c>
      <c r="EY16" s="14" t="str">
        <f t="shared" si="31"/>
        <v>Paul Saager</v>
      </c>
      <c r="EZ16" s="14"/>
      <c r="FA16" s="106" t="s">
        <v>434</v>
      </c>
      <c r="FB16" s="77"/>
      <c r="FC16" s="77"/>
      <c r="FD16" s="77"/>
      <c r="FE16" s="77">
        <v>8</v>
      </c>
      <c r="FF16" s="77">
        <v>4</v>
      </c>
      <c r="FG16" s="77"/>
      <c r="FH16" s="77">
        <v>3</v>
      </c>
      <c r="FI16" s="77"/>
      <c r="FJ16" s="77">
        <v>4</v>
      </c>
      <c r="FK16" s="77"/>
      <c r="FL16" s="77"/>
      <c r="FM16" s="77"/>
      <c r="FN16" s="77"/>
      <c r="FO16" s="77"/>
      <c r="FP16" s="77"/>
      <c r="FQ16" s="77"/>
      <c r="FS16" s="8">
        <f t="shared" si="32"/>
        <v>47</v>
      </c>
      <c r="FT16" s="8">
        <v>4</v>
      </c>
    </row>
    <row r="17" spans="1:176">
      <c r="A17" s="14" t="s">
        <v>23</v>
      </c>
      <c r="B17" s="23">
        <v>3.3622685185185179E-2</v>
      </c>
      <c r="C17" s="21" t="s">
        <v>336</v>
      </c>
      <c r="D17" s="56">
        <f t="shared" si="0"/>
        <v>5</v>
      </c>
      <c r="E17" s="24">
        <v>0</v>
      </c>
      <c r="F17" s="19">
        <v>5</v>
      </c>
      <c r="G17" s="22">
        <f t="shared" si="1"/>
        <v>10</v>
      </c>
      <c r="H17" s="14"/>
      <c r="I17" s="23"/>
      <c r="J17" s="21"/>
      <c r="K17" s="56">
        <f t="shared" si="2"/>
        <v>0</v>
      </c>
      <c r="L17" s="24">
        <v>0</v>
      </c>
      <c r="M17" s="19"/>
      <c r="N17" s="22">
        <f t="shared" si="3"/>
        <v>0</v>
      </c>
      <c r="O17" s="14"/>
      <c r="P17" s="23">
        <v>7.2060185185185185E-2</v>
      </c>
      <c r="Q17" s="21" t="s">
        <v>264</v>
      </c>
      <c r="R17" s="56">
        <f>(P$37+1)-Q17</f>
        <v>2</v>
      </c>
      <c r="S17" s="24">
        <v>0</v>
      </c>
      <c r="T17" s="19">
        <v>5</v>
      </c>
      <c r="U17" s="22">
        <f t="shared" si="4"/>
        <v>7</v>
      </c>
      <c r="V17" s="14"/>
      <c r="W17" s="23"/>
      <c r="X17" s="21"/>
      <c r="Y17" s="19"/>
      <c r="Z17" s="24">
        <v>0</v>
      </c>
      <c r="AA17" s="19"/>
      <c r="AB17" s="22">
        <f t="shared" si="5"/>
        <v>0</v>
      </c>
      <c r="AC17" s="14"/>
      <c r="AD17" s="23"/>
      <c r="AE17" s="21"/>
      <c r="AF17" s="19"/>
      <c r="AG17" s="24">
        <v>0</v>
      </c>
      <c r="AH17" s="19"/>
      <c r="AI17" s="22">
        <f t="shared" si="6"/>
        <v>0</v>
      </c>
      <c r="AJ17" s="14"/>
      <c r="AK17" s="23"/>
      <c r="AL17" s="21"/>
      <c r="AM17" s="56">
        <f t="shared" si="7"/>
        <v>0</v>
      </c>
      <c r="AN17" s="24">
        <v>0</v>
      </c>
      <c r="AO17" s="19"/>
      <c r="AP17" s="22">
        <f t="shared" si="8"/>
        <v>0</v>
      </c>
      <c r="AQ17" s="14"/>
      <c r="AR17" s="23"/>
      <c r="AS17" s="21"/>
      <c r="AT17" s="19"/>
      <c r="AU17" s="24">
        <v>0</v>
      </c>
      <c r="AV17" s="19"/>
      <c r="AW17" s="22">
        <f t="shared" si="9"/>
        <v>0</v>
      </c>
      <c r="AX17" s="14"/>
      <c r="AY17" s="23"/>
      <c r="AZ17" s="21"/>
      <c r="BA17" s="56">
        <f t="shared" si="10"/>
        <v>0</v>
      </c>
      <c r="BB17" s="24">
        <v>0</v>
      </c>
      <c r="BC17" s="19"/>
      <c r="BD17" s="22">
        <f t="shared" si="11"/>
        <v>0</v>
      </c>
      <c r="BE17" s="14"/>
      <c r="BF17" s="23"/>
      <c r="BG17" s="21"/>
      <c r="BH17" s="19"/>
      <c r="BI17" s="24">
        <v>0</v>
      </c>
      <c r="BJ17" s="19"/>
      <c r="BK17" s="22">
        <f t="shared" si="12"/>
        <v>0</v>
      </c>
      <c r="BL17" s="14"/>
      <c r="BM17" s="23">
        <v>2.90162037037037E-2</v>
      </c>
      <c r="BN17" s="21" t="s">
        <v>340</v>
      </c>
      <c r="BO17" s="56">
        <f>(BM$37+1)-BN17</f>
        <v>1</v>
      </c>
      <c r="BP17" s="24">
        <v>0</v>
      </c>
      <c r="BQ17" s="19">
        <v>5</v>
      </c>
      <c r="BR17" s="22">
        <f t="shared" si="13"/>
        <v>6</v>
      </c>
      <c r="BS17" s="14"/>
      <c r="BT17" s="23"/>
      <c r="BU17" s="21"/>
      <c r="BV17" s="19"/>
      <c r="BW17" s="24">
        <v>0</v>
      </c>
      <c r="BX17" s="19"/>
      <c r="BY17" s="22">
        <f t="shared" si="14"/>
        <v>0</v>
      </c>
      <c r="BZ17" s="14"/>
      <c r="CA17" s="23"/>
      <c r="CB17" s="21"/>
      <c r="CC17" s="19"/>
      <c r="CD17" s="24">
        <v>0</v>
      </c>
      <c r="CE17" s="19"/>
      <c r="CF17" s="22">
        <f t="shared" si="15"/>
        <v>0</v>
      </c>
      <c r="CG17" s="14"/>
      <c r="CH17" s="23"/>
      <c r="CI17" s="21"/>
      <c r="CJ17" s="19"/>
      <c r="CK17" s="24">
        <v>0</v>
      </c>
      <c r="CL17" s="19"/>
      <c r="CM17" s="22">
        <f>CJ17+CK17+CL17</f>
        <v>0</v>
      </c>
      <c r="CN17" s="14"/>
      <c r="CO17" s="23"/>
      <c r="CP17" s="21"/>
      <c r="CQ17" s="56">
        <f t="shared" si="17"/>
        <v>0</v>
      </c>
      <c r="CR17" s="24">
        <v>0</v>
      </c>
      <c r="CS17" s="19"/>
      <c r="CT17" s="22">
        <f t="shared" si="18"/>
        <v>0</v>
      </c>
      <c r="CU17" s="14"/>
      <c r="CV17" s="23"/>
      <c r="CW17" s="21"/>
      <c r="CX17" s="56">
        <f t="shared" si="19"/>
        <v>0</v>
      </c>
      <c r="CY17" s="24">
        <v>0</v>
      </c>
      <c r="CZ17" s="19"/>
      <c r="DA17" s="22">
        <f t="shared" si="20"/>
        <v>0</v>
      </c>
      <c r="DB17" s="14"/>
      <c r="DC17" s="23"/>
      <c r="DD17" s="21"/>
      <c r="DE17" s="19"/>
      <c r="DF17" s="24">
        <v>0</v>
      </c>
      <c r="DG17" s="19"/>
      <c r="DH17" s="22">
        <f t="shared" si="21"/>
        <v>0</v>
      </c>
      <c r="DI17" s="75"/>
      <c r="DJ17" s="23"/>
      <c r="DK17" s="21"/>
      <c r="DL17" s="19"/>
      <c r="DM17" s="24">
        <v>0</v>
      </c>
      <c r="DN17" s="19"/>
      <c r="DO17" s="22">
        <f t="shared" si="22"/>
        <v>0</v>
      </c>
      <c r="DP17" s="14"/>
      <c r="DQ17" s="23"/>
      <c r="DR17" s="21"/>
      <c r="DS17" s="19"/>
      <c r="DT17" s="24">
        <v>0</v>
      </c>
      <c r="DU17" s="19"/>
      <c r="DV17" s="22">
        <f t="shared" si="23"/>
        <v>0</v>
      </c>
      <c r="DW17" s="14"/>
      <c r="DX17" s="23"/>
      <c r="DY17" s="21"/>
      <c r="DZ17" s="19"/>
      <c r="EA17" s="24">
        <v>0</v>
      </c>
      <c r="EB17" s="19"/>
      <c r="EC17" s="22">
        <f t="shared" si="24"/>
        <v>0</v>
      </c>
      <c r="ED17" s="14"/>
      <c r="EE17" s="23"/>
      <c r="EF17" s="21"/>
      <c r="EG17" s="19"/>
      <c r="EH17" s="24">
        <v>0</v>
      </c>
      <c r="EI17" s="19"/>
      <c r="EJ17" s="22">
        <f t="shared" si="25"/>
        <v>0</v>
      </c>
      <c r="EK17" s="14"/>
      <c r="EL17" s="23">
        <v>8.6747685185185178E-2</v>
      </c>
      <c r="EM17" s="21" t="s">
        <v>233</v>
      </c>
      <c r="EN17" s="56" t="s">
        <v>264</v>
      </c>
      <c r="EO17" s="24">
        <v>0</v>
      </c>
      <c r="EP17" s="19">
        <v>10</v>
      </c>
      <c r="EQ17" s="22">
        <f t="shared" si="26"/>
        <v>16</v>
      </c>
      <c r="ER17" s="14"/>
      <c r="ES17" s="16"/>
      <c r="ET17" s="21"/>
      <c r="EU17" s="82">
        <f t="shared" si="27"/>
        <v>14</v>
      </c>
      <c r="EV17" s="82">
        <f t="shared" si="28"/>
        <v>0</v>
      </c>
      <c r="EW17" s="82">
        <f t="shared" si="29"/>
        <v>25</v>
      </c>
      <c r="EX17" s="22">
        <f t="shared" si="30"/>
        <v>39</v>
      </c>
      <c r="EY17" s="14" t="str">
        <f t="shared" si="31"/>
        <v>Tony Lowery</v>
      </c>
      <c r="EZ17" s="14"/>
      <c r="FA17" s="106">
        <v>9</v>
      </c>
      <c r="FB17" s="77"/>
      <c r="FC17" s="77"/>
      <c r="FD17" s="77"/>
      <c r="FE17" s="77" t="s">
        <v>366</v>
      </c>
      <c r="FF17" s="77" t="s">
        <v>366</v>
      </c>
      <c r="FG17" s="77"/>
      <c r="FH17" s="77">
        <v>7</v>
      </c>
      <c r="FI17" s="77"/>
      <c r="FJ17" s="77">
        <v>8</v>
      </c>
      <c r="FK17" s="77"/>
      <c r="FL17" s="77"/>
      <c r="FM17" s="77"/>
      <c r="FN17" s="77"/>
      <c r="FO17" s="77"/>
      <c r="FP17" s="77"/>
      <c r="FQ17" s="77"/>
      <c r="FS17" s="8">
        <f t="shared" si="32"/>
        <v>23</v>
      </c>
      <c r="FT17" s="8" t="s">
        <v>440</v>
      </c>
    </row>
    <row r="18" spans="1:176">
      <c r="A18" s="14" t="s">
        <v>32</v>
      </c>
      <c r="B18" s="23">
        <v>3.5925925925925924E-2</v>
      </c>
      <c r="C18" s="21" t="s">
        <v>266</v>
      </c>
      <c r="D18" s="56">
        <f t="shared" si="0"/>
        <v>4</v>
      </c>
      <c r="E18" s="24">
        <v>0</v>
      </c>
      <c r="F18" s="19">
        <v>5</v>
      </c>
      <c r="G18" s="22">
        <f t="shared" si="1"/>
        <v>9</v>
      </c>
      <c r="H18" s="14"/>
      <c r="I18" s="23"/>
      <c r="J18" s="21"/>
      <c r="K18" s="19"/>
      <c r="L18" s="24">
        <v>0</v>
      </c>
      <c r="M18" s="19"/>
      <c r="N18" s="22">
        <f t="shared" si="3"/>
        <v>0</v>
      </c>
      <c r="O18" s="14"/>
      <c r="P18" s="23">
        <v>8.6331018518518529E-2</v>
      </c>
      <c r="Q18" s="21" t="s">
        <v>265</v>
      </c>
      <c r="R18" s="56">
        <f>(P$37+1)-Q18</f>
        <v>1</v>
      </c>
      <c r="S18" s="24">
        <v>0</v>
      </c>
      <c r="T18" s="19">
        <v>5</v>
      </c>
      <c r="U18" s="22">
        <f t="shared" si="4"/>
        <v>6</v>
      </c>
      <c r="V18" s="14"/>
      <c r="W18" s="23"/>
      <c r="X18" s="21"/>
      <c r="Y18" s="19"/>
      <c r="Z18" s="24">
        <v>0</v>
      </c>
      <c r="AA18" s="19"/>
      <c r="AB18" s="22">
        <f t="shared" si="5"/>
        <v>0</v>
      </c>
      <c r="AC18" s="14"/>
      <c r="AD18" s="23"/>
      <c r="AE18" s="21"/>
      <c r="AF18" s="19"/>
      <c r="AG18" s="24">
        <v>0</v>
      </c>
      <c r="AH18" s="19"/>
      <c r="AI18" s="22">
        <f t="shared" si="6"/>
        <v>0</v>
      </c>
      <c r="AJ18" s="14"/>
      <c r="AK18" s="23"/>
      <c r="AL18" s="21"/>
      <c r="AM18" s="19"/>
      <c r="AN18" s="24">
        <v>0</v>
      </c>
      <c r="AO18" s="19"/>
      <c r="AP18" s="22">
        <f t="shared" si="8"/>
        <v>0</v>
      </c>
      <c r="AQ18" s="14"/>
      <c r="AR18" s="23"/>
      <c r="AS18" s="21"/>
      <c r="AT18" s="19"/>
      <c r="AU18" s="24">
        <v>0</v>
      </c>
      <c r="AV18" s="19"/>
      <c r="AW18" s="22">
        <f t="shared" si="9"/>
        <v>0</v>
      </c>
      <c r="AX18" s="14"/>
      <c r="AY18" s="23"/>
      <c r="AZ18" s="21"/>
      <c r="BA18" s="19"/>
      <c r="BB18" s="24">
        <v>0</v>
      </c>
      <c r="BC18" s="19"/>
      <c r="BD18" s="22">
        <f t="shared" si="11"/>
        <v>0</v>
      </c>
      <c r="BE18" s="14"/>
      <c r="BF18" s="23"/>
      <c r="BG18" s="21"/>
      <c r="BH18" s="19"/>
      <c r="BI18" s="24">
        <v>0</v>
      </c>
      <c r="BJ18" s="19"/>
      <c r="BK18" s="22">
        <f t="shared" si="12"/>
        <v>0</v>
      </c>
      <c r="BL18" s="14"/>
      <c r="BM18" s="23"/>
      <c r="BN18" s="21"/>
      <c r="BO18" s="19"/>
      <c r="BP18" s="24">
        <v>0</v>
      </c>
      <c r="BQ18" s="19"/>
      <c r="BR18" s="22">
        <f t="shared" si="13"/>
        <v>0</v>
      </c>
      <c r="BS18" s="14"/>
      <c r="BT18" s="23">
        <v>1.6967592592592593E-2</v>
      </c>
      <c r="BU18" s="21" t="s">
        <v>232</v>
      </c>
      <c r="BV18" s="56">
        <f>(BT$37+1)-BU18</f>
        <v>1</v>
      </c>
      <c r="BW18" s="24">
        <v>0</v>
      </c>
      <c r="BX18" s="19">
        <v>5</v>
      </c>
      <c r="BY18" s="22">
        <f t="shared" si="14"/>
        <v>6</v>
      </c>
      <c r="BZ18" s="14"/>
      <c r="CA18" s="23"/>
      <c r="CB18" s="21"/>
      <c r="CC18" s="19"/>
      <c r="CD18" s="24">
        <v>0</v>
      </c>
      <c r="CE18" s="19"/>
      <c r="CF18" s="22">
        <f t="shared" si="15"/>
        <v>0</v>
      </c>
      <c r="CG18" s="14"/>
      <c r="CH18" s="23">
        <v>1.7858796296296296E-2</v>
      </c>
      <c r="CI18" s="21" t="s">
        <v>232</v>
      </c>
      <c r="CJ18" s="56">
        <f>(CH$37+1)-CI18</f>
        <v>1</v>
      </c>
      <c r="CK18" s="24">
        <v>0</v>
      </c>
      <c r="CL18" s="19">
        <v>5</v>
      </c>
      <c r="CM18" s="22">
        <f>CJ18+CK18+CL18</f>
        <v>6</v>
      </c>
      <c r="CN18" s="14"/>
      <c r="CO18" s="23"/>
      <c r="CP18" s="21"/>
      <c r="CQ18" s="19"/>
      <c r="CR18" s="24">
        <v>0</v>
      </c>
      <c r="CS18" s="19"/>
      <c r="CT18" s="22">
        <f t="shared" si="18"/>
        <v>0</v>
      </c>
      <c r="CU18" s="14"/>
      <c r="CV18" s="23"/>
      <c r="CW18" s="21"/>
      <c r="CX18" s="19"/>
      <c r="CY18" s="24">
        <v>0</v>
      </c>
      <c r="CZ18" s="19"/>
      <c r="DA18" s="22">
        <f t="shared" si="20"/>
        <v>0</v>
      </c>
      <c r="DB18" s="14"/>
      <c r="DC18" s="23"/>
      <c r="DD18" s="21"/>
      <c r="DE18" s="19"/>
      <c r="DF18" s="24">
        <v>0</v>
      </c>
      <c r="DG18" s="19"/>
      <c r="DH18" s="22">
        <f t="shared" si="21"/>
        <v>0</v>
      </c>
      <c r="DI18" s="75"/>
      <c r="DJ18" s="23"/>
      <c r="DK18" s="21"/>
      <c r="DL18" s="19"/>
      <c r="DM18" s="24">
        <v>0</v>
      </c>
      <c r="DN18" s="19"/>
      <c r="DO18" s="22">
        <f t="shared" si="22"/>
        <v>0</v>
      </c>
      <c r="DP18" s="14"/>
      <c r="DQ18" s="23">
        <v>1.6898148148148148E-2</v>
      </c>
      <c r="DR18" s="21" t="s">
        <v>233</v>
      </c>
      <c r="DS18" s="56">
        <f>(DQ$37+1)-DR18</f>
        <v>1</v>
      </c>
      <c r="DT18" s="67">
        <v>15</v>
      </c>
      <c r="DU18" s="19">
        <v>5</v>
      </c>
      <c r="DV18" s="22">
        <f t="shared" si="23"/>
        <v>21</v>
      </c>
      <c r="DW18" s="14"/>
      <c r="DX18" s="23"/>
      <c r="DY18" s="21"/>
      <c r="DZ18" s="19"/>
      <c r="EA18" s="24">
        <v>0</v>
      </c>
      <c r="EB18" s="19"/>
      <c r="EC18" s="22">
        <f t="shared" si="24"/>
        <v>0</v>
      </c>
      <c r="ED18" s="14"/>
      <c r="EE18" s="23"/>
      <c r="EF18" s="21"/>
      <c r="EG18" s="19"/>
      <c r="EH18" s="24">
        <v>0</v>
      </c>
      <c r="EI18" s="19"/>
      <c r="EJ18" s="22">
        <f t="shared" si="25"/>
        <v>0</v>
      </c>
      <c r="EK18" s="14"/>
      <c r="EL18" s="23">
        <v>0.10174768518518518</v>
      </c>
      <c r="EM18" s="21" t="s">
        <v>328</v>
      </c>
      <c r="EN18" s="56" t="s">
        <v>232</v>
      </c>
      <c r="EO18" s="24">
        <v>0</v>
      </c>
      <c r="EP18" s="19">
        <v>10</v>
      </c>
      <c r="EQ18" s="22">
        <f t="shared" si="26"/>
        <v>12</v>
      </c>
      <c r="ER18" s="14"/>
      <c r="ES18" s="16"/>
      <c r="ET18" s="21"/>
      <c r="EU18" s="82">
        <f t="shared" si="27"/>
        <v>10</v>
      </c>
      <c r="EV18" s="82">
        <f t="shared" si="28"/>
        <v>15</v>
      </c>
      <c r="EW18" s="82">
        <f t="shared" si="29"/>
        <v>35</v>
      </c>
      <c r="EX18" s="22">
        <f t="shared" si="30"/>
        <v>60</v>
      </c>
      <c r="EY18" s="14" t="str">
        <f t="shared" si="31"/>
        <v>Kevin Whitemore</v>
      </c>
      <c r="EZ18" s="14"/>
      <c r="FA18" s="106">
        <v>4</v>
      </c>
      <c r="FB18" s="77"/>
      <c r="FC18" s="77"/>
      <c r="FD18" s="77"/>
      <c r="FE18" s="77">
        <v>11</v>
      </c>
      <c r="FF18" s="77">
        <v>11</v>
      </c>
      <c r="FG18" s="77"/>
      <c r="FH18" s="77" t="s">
        <v>437</v>
      </c>
      <c r="FI18" s="77"/>
      <c r="FJ18" s="77" t="s">
        <v>437</v>
      </c>
      <c r="FK18" s="77"/>
      <c r="FL18" s="77"/>
      <c r="FM18" s="77"/>
      <c r="FN18" s="77"/>
      <c r="FO18" s="77"/>
      <c r="FP18" s="77"/>
      <c r="FQ18" s="77"/>
      <c r="FS18" s="8">
        <f t="shared" si="32"/>
        <v>48</v>
      </c>
      <c r="FT18" s="8">
        <v>18</v>
      </c>
    </row>
    <row r="19" spans="1:176">
      <c r="A19" s="14" t="s">
        <v>499</v>
      </c>
      <c r="B19" s="23">
        <v>3.6087962962962968E-2</v>
      </c>
      <c r="C19" s="21" t="s">
        <v>268</v>
      </c>
      <c r="D19" s="56">
        <f t="shared" si="0"/>
        <v>3</v>
      </c>
      <c r="E19" s="24">
        <v>0</v>
      </c>
      <c r="F19" s="19">
        <v>5</v>
      </c>
      <c r="G19" s="22">
        <f t="shared" si="1"/>
        <v>8</v>
      </c>
      <c r="H19" s="14"/>
      <c r="I19" s="23"/>
      <c r="J19" s="21"/>
      <c r="K19" s="19"/>
      <c r="L19" s="24">
        <v>0</v>
      </c>
      <c r="M19" s="19"/>
      <c r="N19" s="22">
        <f t="shared" si="3"/>
        <v>0</v>
      </c>
      <c r="O19" s="14"/>
      <c r="P19" s="23"/>
      <c r="Q19" s="21"/>
      <c r="R19" s="19"/>
      <c r="S19" s="24">
        <v>0</v>
      </c>
      <c r="T19" s="19"/>
      <c r="U19" s="22">
        <f t="shared" si="4"/>
        <v>0</v>
      </c>
      <c r="V19" s="14"/>
      <c r="W19" s="23">
        <v>9.8298611111111114E-2</v>
      </c>
      <c r="X19" s="21" t="s">
        <v>264</v>
      </c>
      <c r="Y19" s="56">
        <f>(W$37+1)-X19</f>
        <v>1</v>
      </c>
      <c r="Z19" s="24">
        <v>0</v>
      </c>
      <c r="AA19" s="19">
        <v>5</v>
      </c>
      <c r="AB19" s="22">
        <f t="shared" si="5"/>
        <v>6</v>
      </c>
      <c r="AC19" s="14"/>
      <c r="AD19" s="23"/>
      <c r="AE19" s="21"/>
      <c r="AF19" s="19"/>
      <c r="AG19" s="24">
        <v>0</v>
      </c>
      <c r="AH19" s="19"/>
      <c r="AI19" s="22">
        <f t="shared" si="6"/>
        <v>0</v>
      </c>
      <c r="AJ19" s="14"/>
      <c r="AK19" s="23"/>
      <c r="AL19" s="21"/>
      <c r="AM19" s="19"/>
      <c r="AN19" s="24">
        <v>0</v>
      </c>
      <c r="AO19" s="19"/>
      <c r="AP19" s="22">
        <f t="shared" si="8"/>
        <v>0</v>
      </c>
      <c r="AQ19" s="14"/>
      <c r="AR19" s="23"/>
      <c r="AS19" s="21"/>
      <c r="AT19" s="19"/>
      <c r="AU19" s="24">
        <v>0</v>
      </c>
      <c r="AV19" s="19"/>
      <c r="AW19" s="22">
        <f t="shared" si="9"/>
        <v>0</v>
      </c>
      <c r="AX19" s="14"/>
      <c r="AY19" s="23"/>
      <c r="AZ19" s="21"/>
      <c r="BA19" s="19"/>
      <c r="BB19" s="24">
        <v>0</v>
      </c>
      <c r="BC19" s="19"/>
      <c r="BD19" s="22">
        <f t="shared" si="11"/>
        <v>0</v>
      </c>
      <c r="BE19" s="14"/>
      <c r="BF19" s="23"/>
      <c r="BG19" s="21"/>
      <c r="BH19" s="19"/>
      <c r="BI19" s="24">
        <v>0</v>
      </c>
      <c r="BJ19" s="19"/>
      <c r="BK19" s="22">
        <f t="shared" si="12"/>
        <v>0</v>
      </c>
      <c r="BL19" s="14"/>
      <c r="BM19" s="23"/>
      <c r="BN19" s="21"/>
      <c r="BO19" s="19"/>
      <c r="BP19" s="24">
        <v>0</v>
      </c>
      <c r="BQ19" s="19"/>
      <c r="BR19" s="22">
        <f t="shared" si="13"/>
        <v>0</v>
      </c>
      <c r="BS19" s="14"/>
      <c r="BT19" s="23"/>
      <c r="BU19" s="21"/>
      <c r="BV19" s="19"/>
      <c r="BW19" s="24">
        <v>0</v>
      </c>
      <c r="BX19" s="19"/>
      <c r="BY19" s="22">
        <f t="shared" si="14"/>
        <v>0</v>
      </c>
      <c r="BZ19" s="14"/>
      <c r="CA19" s="23"/>
      <c r="CB19" s="21"/>
      <c r="CC19" s="19"/>
      <c r="CD19" s="24">
        <v>0</v>
      </c>
      <c r="CE19" s="19"/>
      <c r="CF19" s="22">
        <f t="shared" si="15"/>
        <v>0</v>
      </c>
      <c r="CG19" s="14"/>
      <c r="CH19" s="23"/>
      <c r="CI19" s="21"/>
      <c r="CJ19" s="19"/>
      <c r="CK19" s="24">
        <v>0</v>
      </c>
      <c r="CL19" s="19"/>
      <c r="CM19" s="22">
        <f t="shared" si="33"/>
        <v>0</v>
      </c>
      <c r="CN19" s="14"/>
      <c r="CO19" s="23"/>
      <c r="CP19" s="21"/>
      <c r="CQ19" s="19"/>
      <c r="CR19" s="24">
        <v>0</v>
      </c>
      <c r="CS19" s="19"/>
      <c r="CT19" s="22">
        <f t="shared" si="18"/>
        <v>0</v>
      </c>
      <c r="CU19" s="14"/>
      <c r="CV19" s="23"/>
      <c r="CW19" s="21"/>
      <c r="CX19" s="19"/>
      <c r="CY19" s="24">
        <v>0</v>
      </c>
      <c r="CZ19" s="19"/>
      <c r="DA19" s="22">
        <f t="shared" si="20"/>
        <v>0</v>
      </c>
      <c r="DB19" s="14"/>
      <c r="DC19" s="23"/>
      <c r="DD19" s="21"/>
      <c r="DE19" s="19"/>
      <c r="DF19" s="24">
        <v>0</v>
      </c>
      <c r="DG19" s="19"/>
      <c r="DH19" s="22">
        <f t="shared" si="21"/>
        <v>0</v>
      </c>
      <c r="DI19" s="75"/>
      <c r="DJ19" s="23"/>
      <c r="DK19" s="21"/>
      <c r="DL19" s="19"/>
      <c r="DM19" s="24">
        <v>0</v>
      </c>
      <c r="DN19" s="19"/>
      <c r="DO19" s="22">
        <f t="shared" si="22"/>
        <v>0</v>
      </c>
      <c r="DP19" s="14"/>
      <c r="DQ19" s="23"/>
      <c r="DR19" s="21"/>
      <c r="DS19" s="19"/>
      <c r="DT19" s="24">
        <v>0</v>
      </c>
      <c r="DU19" s="19"/>
      <c r="DV19" s="22">
        <f t="shared" si="23"/>
        <v>0</v>
      </c>
      <c r="DW19" s="14"/>
      <c r="DX19" s="23"/>
      <c r="DY19" s="21"/>
      <c r="DZ19" s="19"/>
      <c r="EA19" s="24">
        <v>0</v>
      </c>
      <c r="EB19" s="19"/>
      <c r="EC19" s="22">
        <f t="shared" si="24"/>
        <v>0</v>
      </c>
      <c r="ED19" s="14"/>
      <c r="EE19" s="23"/>
      <c r="EF19" s="21"/>
      <c r="EG19" s="19"/>
      <c r="EH19" s="24">
        <v>0</v>
      </c>
      <c r="EI19" s="19"/>
      <c r="EJ19" s="22">
        <f t="shared" si="25"/>
        <v>0</v>
      </c>
      <c r="EK19" s="14"/>
      <c r="EL19" s="23"/>
      <c r="EM19" s="21"/>
      <c r="EN19" s="19"/>
      <c r="EO19" s="24">
        <v>0</v>
      </c>
      <c r="EP19" s="19"/>
      <c r="EQ19" s="22">
        <f t="shared" si="26"/>
        <v>0</v>
      </c>
      <c r="ER19" s="14"/>
      <c r="ES19" s="23"/>
      <c r="ET19" s="21"/>
      <c r="EU19" s="82">
        <f t="shared" si="27"/>
        <v>4</v>
      </c>
      <c r="EV19" s="82">
        <f t="shared" si="28"/>
        <v>0</v>
      </c>
      <c r="EW19" s="82">
        <f t="shared" si="29"/>
        <v>10</v>
      </c>
      <c r="EX19" s="22">
        <f t="shared" si="30"/>
        <v>14</v>
      </c>
      <c r="EY19" s="14" t="str">
        <f t="shared" si="31"/>
        <v>David Spence</v>
      </c>
      <c r="EZ19" s="14"/>
      <c r="FA19" s="106">
        <v>19</v>
      </c>
      <c r="FB19" s="77"/>
      <c r="FC19" s="77"/>
      <c r="FD19" s="77"/>
      <c r="FE19" s="77">
        <v>12</v>
      </c>
      <c r="FF19" s="77">
        <v>12</v>
      </c>
      <c r="FG19" s="77"/>
      <c r="FH19" s="77">
        <v>18</v>
      </c>
      <c r="FI19" s="77"/>
      <c r="FJ19" s="77">
        <v>18</v>
      </c>
      <c r="FK19" s="77"/>
      <c r="FL19" s="77"/>
      <c r="FM19" s="77"/>
      <c r="FN19" s="77"/>
      <c r="FO19" s="77"/>
      <c r="FP19" s="77"/>
      <c r="FQ19" s="77"/>
      <c r="FS19" s="8">
        <f t="shared" si="32"/>
        <v>14</v>
      </c>
      <c r="FT19" s="8">
        <v>14</v>
      </c>
    </row>
    <row r="20" spans="1:176">
      <c r="A20" s="14" t="s">
        <v>377</v>
      </c>
      <c r="B20" s="23">
        <v>3.8819444444444441E-2</v>
      </c>
      <c r="C20" s="21" t="s">
        <v>337</v>
      </c>
      <c r="D20" s="56">
        <f t="shared" si="0"/>
        <v>2</v>
      </c>
      <c r="E20" s="24">
        <v>0</v>
      </c>
      <c r="F20" s="19">
        <v>5</v>
      </c>
      <c r="G20" s="22">
        <f t="shared" si="1"/>
        <v>7</v>
      </c>
      <c r="H20" s="14"/>
      <c r="I20" s="23"/>
      <c r="J20" s="21"/>
      <c r="K20" s="19"/>
      <c r="L20" s="24">
        <v>0</v>
      </c>
      <c r="M20" s="19"/>
      <c r="N20" s="22">
        <f t="shared" si="3"/>
        <v>0</v>
      </c>
      <c r="O20" s="14"/>
      <c r="P20" s="23"/>
      <c r="Q20" s="21"/>
      <c r="R20" s="19"/>
      <c r="S20" s="24">
        <v>0</v>
      </c>
      <c r="T20" s="19"/>
      <c r="U20" s="22">
        <f t="shared" si="4"/>
        <v>0</v>
      </c>
      <c r="V20" s="14"/>
      <c r="W20" s="23"/>
      <c r="X20" s="21"/>
      <c r="Y20" s="19"/>
      <c r="Z20" s="24">
        <v>0</v>
      </c>
      <c r="AA20" s="19"/>
      <c r="AB20" s="22">
        <f t="shared" si="5"/>
        <v>0</v>
      </c>
      <c r="AC20" s="14"/>
      <c r="AD20" s="23">
        <v>4.0787037037037038E-2</v>
      </c>
      <c r="AE20" s="21" t="s">
        <v>328</v>
      </c>
      <c r="AF20" s="56">
        <f>(AD$37+1)-AE20</f>
        <v>1</v>
      </c>
      <c r="AG20" s="24">
        <v>0</v>
      </c>
      <c r="AH20" s="19">
        <v>5</v>
      </c>
      <c r="AI20" s="22">
        <f t="shared" si="6"/>
        <v>6</v>
      </c>
      <c r="AJ20" s="14"/>
      <c r="AK20" s="23"/>
      <c r="AL20" s="21"/>
      <c r="AM20" s="19"/>
      <c r="AN20" s="24">
        <v>0</v>
      </c>
      <c r="AO20" s="19"/>
      <c r="AP20" s="22">
        <f t="shared" si="8"/>
        <v>0</v>
      </c>
      <c r="AQ20" s="14"/>
      <c r="AR20" s="23"/>
      <c r="AS20" s="21"/>
      <c r="AT20" s="19"/>
      <c r="AU20" s="24">
        <v>0</v>
      </c>
      <c r="AV20" s="19"/>
      <c r="AW20" s="22">
        <f t="shared" si="9"/>
        <v>0</v>
      </c>
      <c r="AX20" s="14"/>
      <c r="AY20" s="23"/>
      <c r="AZ20" s="21"/>
      <c r="BA20" s="19"/>
      <c r="BB20" s="24">
        <v>0</v>
      </c>
      <c r="BC20" s="19"/>
      <c r="BD20" s="22">
        <f t="shared" si="11"/>
        <v>0</v>
      </c>
      <c r="BE20" s="14"/>
      <c r="BF20" s="23"/>
      <c r="BG20" s="21"/>
      <c r="BH20" s="19"/>
      <c r="BI20" s="24">
        <v>0</v>
      </c>
      <c r="BJ20" s="19"/>
      <c r="BK20" s="22">
        <f t="shared" si="12"/>
        <v>0</v>
      </c>
      <c r="BL20" s="14"/>
      <c r="BM20" s="23"/>
      <c r="BN20" s="21"/>
      <c r="BO20" s="19"/>
      <c r="BP20" s="24">
        <v>0</v>
      </c>
      <c r="BQ20" s="19"/>
      <c r="BR20" s="22">
        <f t="shared" si="13"/>
        <v>0</v>
      </c>
      <c r="BS20" s="14"/>
      <c r="BT20" s="23"/>
      <c r="BU20" s="21"/>
      <c r="BV20" s="19"/>
      <c r="BW20" s="24">
        <v>0</v>
      </c>
      <c r="BX20" s="19"/>
      <c r="BY20" s="22">
        <f t="shared" si="14"/>
        <v>0</v>
      </c>
      <c r="BZ20" s="14"/>
      <c r="CA20" s="23"/>
      <c r="CB20" s="21"/>
      <c r="CC20" s="19"/>
      <c r="CD20" s="24">
        <v>0</v>
      </c>
      <c r="CE20" s="19"/>
      <c r="CF20" s="22">
        <f t="shared" si="15"/>
        <v>0</v>
      </c>
      <c r="CG20" s="14"/>
      <c r="CH20" s="23"/>
      <c r="CI20" s="21"/>
      <c r="CJ20" s="19"/>
      <c r="CK20" s="24">
        <v>0</v>
      </c>
      <c r="CL20" s="19"/>
      <c r="CM20" s="22">
        <f t="shared" si="33"/>
        <v>0</v>
      </c>
      <c r="CN20" s="14"/>
      <c r="CO20" s="23"/>
      <c r="CP20" s="21"/>
      <c r="CQ20" s="19"/>
      <c r="CR20" s="24">
        <v>0</v>
      </c>
      <c r="CS20" s="19"/>
      <c r="CT20" s="22">
        <f t="shared" si="18"/>
        <v>0</v>
      </c>
      <c r="CU20" s="14"/>
      <c r="CV20" s="23"/>
      <c r="CW20" s="21"/>
      <c r="CX20" s="19"/>
      <c r="CY20" s="24">
        <v>0</v>
      </c>
      <c r="CZ20" s="19"/>
      <c r="DA20" s="22">
        <f t="shared" si="20"/>
        <v>0</v>
      </c>
      <c r="DB20" s="14"/>
      <c r="DC20" s="23"/>
      <c r="DD20" s="21"/>
      <c r="DE20" s="19"/>
      <c r="DF20" s="24">
        <v>0</v>
      </c>
      <c r="DG20" s="19"/>
      <c r="DH20" s="22">
        <f t="shared" si="21"/>
        <v>0</v>
      </c>
      <c r="DI20" s="75"/>
      <c r="DJ20" s="23"/>
      <c r="DK20" s="21"/>
      <c r="DL20" s="19"/>
      <c r="DM20" s="24">
        <v>0</v>
      </c>
      <c r="DN20" s="19"/>
      <c r="DO20" s="22">
        <f t="shared" si="22"/>
        <v>0</v>
      </c>
      <c r="DP20" s="14"/>
      <c r="DQ20" s="23"/>
      <c r="DR20" s="21"/>
      <c r="DS20" s="19"/>
      <c r="DT20" s="24">
        <v>0</v>
      </c>
      <c r="DU20" s="19"/>
      <c r="DV20" s="22">
        <f t="shared" si="23"/>
        <v>0</v>
      </c>
      <c r="DW20" s="14"/>
      <c r="DX20" s="23"/>
      <c r="DY20" s="21"/>
      <c r="DZ20" s="19"/>
      <c r="EA20" s="24">
        <v>0</v>
      </c>
      <c r="EB20" s="19"/>
      <c r="EC20" s="22">
        <f t="shared" si="24"/>
        <v>0</v>
      </c>
      <c r="ED20" s="14"/>
      <c r="EE20" s="23"/>
      <c r="EF20" s="21"/>
      <c r="EG20" s="19"/>
      <c r="EH20" s="24">
        <v>0</v>
      </c>
      <c r="EI20" s="19"/>
      <c r="EJ20" s="22">
        <f t="shared" si="25"/>
        <v>0</v>
      </c>
      <c r="EK20" s="14"/>
      <c r="EL20" s="23"/>
      <c r="EM20" s="21"/>
      <c r="EN20" s="19"/>
      <c r="EO20" s="24">
        <v>0</v>
      </c>
      <c r="EP20" s="19"/>
      <c r="EQ20" s="22">
        <f t="shared" si="26"/>
        <v>0</v>
      </c>
      <c r="ER20" s="14"/>
      <c r="ES20" s="23"/>
      <c r="ET20" s="21"/>
      <c r="EU20" s="82">
        <f t="shared" si="27"/>
        <v>3</v>
      </c>
      <c r="EV20" s="82">
        <f t="shared" si="28"/>
        <v>0</v>
      </c>
      <c r="EW20" s="82">
        <f t="shared" si="29"/>
        <v>10</v>
      </c>
      <c r="EX20" s="22">
        <f t="shared" si="30"/>
        <v>13</v>
      </c>
      <c r="EY20" s="14" t="str">
        <f t="shared" si="31"/>
        <v>Shaun Silson</v>
      </c>
      <c r="EZ20" s="14"/>
      <c r="FA20" s="106" t="s">
        <v>547</v>
      </c>
      <c r="FB20" s="77"/>
      <c r="FC20" s="77"/>
      <c r="FD20" s="77"/>
      <c r="FE20" s="77">
        <v>13</v>
      </c>
      <c r="FF20" s="77">
        <v>13</v>
      </c>
      <c r="FG20" s="77"/>
      <c r="FH20" s="77" t="s">
        <v>442</v>
      </c>
      <c r="FI20" s="77"/>
      <c r="FJ20" s="77" t="s">
        <v>442</v>
      </c>
      <c r="FK20" s="77"/>
      <c r="FL20" s="77"/>
      <c r="FM20" s="77"/>
      <c r="FN20" s="77"/>
      <c r="FO20" s="77"/>
      <c r="FP20" s="77"/>
      <c r="FQ20" s="77"/>
      <c r="FS20" s="8">
        <f t="shared" si="32"/>
        <v>13</v>
      </c>
      <c r="FT20" s="8">
        <v>15</v>
      </c>
    </row>
    <row r="21" spans="1:176">
      <c r="A21" s="14" t="s">
        <v>30</v>
      </c>
      <c r="B21" s="23">
        <v>4.1504629629629627E-2</v>
      </c>
      <c r="C21" s="21" t="s">
        <v>339</v>
      </c>
      <c r="D21" s="56">
        <f t="shared" si="0"/>
        <v>1</v>
      </c>
      <c r="E21" s="24">
        <v>0</v>
      </c>
      <c r="F21" s="19">
        <v>5</v>
      </c>
      <c r="G21" s="22">
        <f t="shared" si="1"/>
        <v>6</v>
      </c>
      <c r="H21" s="14"/>
      <c r="I21" s="23"/>
      <c r="J21" s="21"/>
      <c r="K21" s="19"/>
      <c r="L21" s="24">
        <v>0</v>
      </c>
      <c r="M21" s="19"/>
      <c r="N21" s="22">
        <f t="shared" si="3"/>
        <v>0</v>
      </c>
      <c r="O21" s="14"/>
      <c r="P21" s="23"/>
      <c r="Q21" s="21"/>
      <c r="R21" s="19"/>
      <c r="S21" s="24">
        <v>0</v>
      </c>
      <c r="T21" s="19"/>
      <c r="U21" s="22">
        <f t="shared" si="4"/>
        <v>0</v>
      </c>
      <c r="V21" s="14"/>
      <c r="W21" s="23"/>
      <c r="X21" s="21"/>
      <c r="Y21" s="19"/>
      <c r="Z21" s="24">
        <v>0</v>
      </c>
      <c r="AA21" s="19"/>
      <c r="AB21" s="22">
        <f t="shared" si="5"/>
        <v>0</v>
      </c>
      <c r="AC21" s="14"/>
      <c r="AD21" s="23"/>
      <c r="AE21" s="21"/>
      <c r="AF21" s="19"/>
      <c r="AG21" s="24">
        <v>0</v>
      </c>
      <c r="AH21" s="19"/>
      <c r="AI21" s="22">
        <f t="shared" si="6"/>
        <v>0</v>
      </c>
      <c r="AJ21" s="14"/>
      <c r="AK21" s="23"/>
      <c r="AL21" s="21"/>
      <c r="AM21" s="19"/>
      <c r="AN21" s="24">
        <v>0</v>
      </c>
      <c r="AO21" s="19"/>
      <c r="AP21" s="22">
        <f t="shared" si="8"/>
        <v>0</v>
      </c>
      <c r="AQ21" s="14"/>
      <c r="AR21" s="23"/>
      <c r="AS21" s="21"/>
      <c r="AT21" s="19"/>
      <c r="AU21" s="24">
        <v>0</v>
      </c>
      <c r="AV21" s="19"/>
      <c r="AW21" s="22">
        <f t="shared" si="9"/>
        <v>0</v>
      </c>
      <c r="AX21" s="14"/>
      <c r="AY21" s="23"/>
      <c r="AZ21" s="21"/>
      <c r="BA21" s="19"/>
      <c r="BB21" s="24">
        <v>0</v>
      </c>
      <c r="BC21" s="19"/>
      <c r="BD21" s="22">
        <f t="shared" si="11"/>
        <v>0</v>
      </c>
      <c r="BE21" s="14"/>
      <c r="BF21" s="23"/>
      <c r="BG21" s="21"/>
      <c r="BH21" s="19"/>
      <c r="BI21" s="24">
        <v>0</v>
      </c>
      <c r="BJ21" s="19"/>
      <c r="BK21" s="22">
        <f t="shared" si="12"/>
        <v>0</v>
      </c>
      <c r="BL21" s="14"/>
      <c r="BM21" s="23"/>
      <c r="BN21" s="21"/>
      <c r="BO21" s="19"/>
      <c r="BP21" s="24">
        <v>0</v>
      </c>
      <c r="BQ21" s="19"/>
      <c r="BR21" s="22">
        <f t="shared" si="13"/>
        <v>0</v>
      </c>
      <c r="BS21" s="14"/>
      <c r="BT21" s="23"/>
      <c r="BU21" s="21"/>
      <c r="BV21" s="19"/>
      <c r="BW21" s="24">
        <v>0</v>
      </c>
      <c r="BX21" s="19"/>
      <c r="BY21" s="22">
        <f t="shared" si="14"/>
        <v>0</v>
      </c>
      <c r="BZ21" s="14"/>
      <c r="CA21" s="23"/>
      <c r="CB21" s="21"/>
      <c r="CC21" s="19"/>
      <c r="CD21" s="24">
        <v>0</v>
      </c>
      <c r="CE21" s="19"/>
      <c r="CF21" s="22">
        <f t="shared" si="15"/>
        <v>0</v>
      </c>
      <c r="CG21" s="14"/>
      <c r="CH21" s="23"/>
      <c r="CI21" s="21"/>
      <c r="CJ21" s="19"/>
      <c r="CK21" s="24">
        <v>0</v>
      </c>
      <c r="CL21" s="19"/>
      <c r="CM21" s="22">
        <f t="shared" si="33"/>
        <v>0</v>
      </c>
      <c r="CN21" s="14"/>
      <c r="CO21" s="23"/>
      <c r="CP21" s="21"/>
      <c r="CQ21" s="19"/>
      <c r="CR21" s="24">
        <v>0</v>
      </c>
      <c r="CS21" s="19"/>
      <c r="CT21" s="22">
        <f t="shared" si="18"/>
        <v>0</v>
      </c>
      <c r="CU21" s="14"/>
      <c r="CV21" s="23"/>
      <c r="CW21" s="21"/>
      <c r="CX21" s="19"/>
      <c r="CY21" s="24">
        <v>0</v>
      </c>
      <c r="CZ21" s="19"/>
      <c r="DA21" s="22">
        <f t="shared" si="20"/>
        <v>0</v>
      </c>
      <c r="DB21" s="14"/>
      <c r="DC21" s="23"/>
      <c r="DD21" s="21"/>
      <c r="DE21" s="19"/>
      <c r="DF21" s="24">
        <v>0</v>
      </c>
      <c r="DG21" s="19"/>
      <c r="DH21" s="22">
        <f t="shared" si="21"/>
        <v>0</v>
      </c>
      <c r="DI21" s="75"/>
      <c r="DJ21" s="23"/>
      <c r="DK21" s="21"/>
      <c r="DL21" s="19"/>
      <c r="DM21" s="24">
        <v>0</v>
      </c>
      <c r="DN21" s="19"/>
      <c r="DO21" s="22">
        <f t="shared" si="22"/>
        <v>0</v>
      </c>
      <c r="DP21" s="14"/>
      <c r="DQ21" s="23"/>
      <c r="DR21" s="21"/>
      <c r="DS21" s="19"/>
      <c r="DT21" s="24">
        <v>0</v>
      </c>
      <c r="DU21" s="19"/>
      <c r="DV21" s="22">
        <f t="shared" si="23"/>
        <v>0</v>
      </c>
      <c r="DW21" s="14"/>
      <c r="DX21" s="23"/>
      <c r="DY21" s="21"/>
      <c r="DZ21" s="19"/>
      <c r="EA21" s="24">
        <v>0</v>
      </c>
      <c r="EB21" s="19"/>
      <c r="EC21" s="22">
        <f t="shared" si="24"/>
        <v>0</v>
      </c>
      <c r="ED21" s="14"/>
      <c r="EE21" s="23"/>
      <c r="EF21" s="21"/>
      <c r="EG21" s="19"/>
      <c r="EH21" s="24">
        <v>0</v>
      </c>
      <c r="EI21" s="19"/>
      <c r="EJ21" s="22">
        <f t="shared" si="25"/>
        <v>0</v>
      </c>
      <c r="EK21" s="14"/>
      <c r="EL21" s="23"/>
      <c r="EM21" s="21"/>
      <c r="EN21" s="19"/>
      <c r="EO21" s="24">
        <v>0</v>
      </c>
      <c r="EP21" s="19"/>
      <c r="EQ21" s="22">
        <f t="shared" si="26"/>
        <v>0</v>
      </c>
      <c r="ER21" s="14"/>
      <c r="ES21" s="23"/>
      <c r="ET21" s="21"/>
      <c r="EU21" s="82">
        <f t="shared" si="27"/>
        <v>1</v>
      </c>
      <c r="EV21" s="82">
        <f t="shared" si="28"/>
        <v>0</v>
      </c>
      <c r="EW21" s="82">
        <f t="shared" si="29"/>
        <v>5</v>
      </c>
      <c r="EX21" s="22">
        <f t="shared" si="30"/>
        <v>6</v>
      </c>
      <c r="EY21" s="14" t="str">
        <f t="shared" si="31"/>
        <v>David Peacock</v>
      </c>
      <c r="EZ21" s="14"/>
      <c r="FA21" s="106">
        <v>27</v>
      </c>
      <c r="FB21" s="77"/>
      <c r="FC21" s="77"/>
      <c r="FD21" s="77"/>
      <c r="FE21" s="77">
        <v>14</v>
      </c>
      <c r="FF21" s="77">
        <v>15</v>
      </c>
      <c r="FG21" s="77"/>
      <c r="FH21" s="77">
        <v>25</v>
      </c>
      <c r="FI21" s="77"/>
      <c r="FJ21" s="77">
        <v>25</v>
      </c>
      <c r="FK21" s="77"/>
      <c r="FL21" s="77"/>
      <c r="FM21" s="77"/>
      <c r="FN21" s="77"/>
      <c r="FO21" s="77"/>
      <c r="FP21" s="77"/>
      <c r="FQ21" s="77"/>
      <c r="FS21" s="8">
        <f t="shared" si="32"/>
        <v>6</v>
      </c>
      <c r="FT21" s="8">
        <v>7</v>
      </c>
    </row>
    <row r="22" spans="1:176">
      <c r="A22" s="14" t="s">
        <v>529</v>
      </c>
      <c r="B22" s="23"/>
      <c r="C22" s="21"/>
      <c r="D22" s="19"/>
      <c r="E22" s="24">
        <v>0</v>
      </c>
      <c r="F22" s="19"/>
      <c r="G22" s="22">
        <f t="shared" si="1"/>
        <v>0</v>
      </c>
      <c r="H22" s="14"/>
      <c r="I22" s="23"/>
      <c r="J22" s="21"/>
      <c r="K22" s="19"/>
      <c r="L22" s="24">
        <v>0</v>
      </c>
      <c r="M22" s="19"/>
      <c r="N22" s="22">
        <f t="shared" si="3"/>
        <v>0</v>
      </c>
      <c r="O22" s="14"/>
      <c r="P22" s="23">
        <v>5.5081018518518515E-2</v>
      </c>
      <c r="Q22" s="21" t="s">
        <v>214</v>
      </c>
      <c r="R22" s="56">
        <f>(P$37+1)-Q22</f>
        <v>7</v>
      </c>
      <c r="S22" s="24">
        <v>0</v>
      </c>
      <c r="T22" s="19">
        <v>5</v>
      </c>
      <c r="U22" s="22">
        <f t="shared" si="4"/>
        <v>12</v>
      </c>
      <c r="V22" s="14"/>
      <c r="W22" s="23">
        <v>6.0682870370370373E-2</v>
      </c>
      <c r="X22" s="21" t="s">
        <v>232</v>
      </c>
      <c r="Y22" s="56">
        <f>(W$37+1)-X22</f>
        <v>5</v>
      </c>
      <c r="Z22" s="24">
        <v>0</v>
      </c>
      <c r="AA22" s="19">
        <v>5</v>
      </c>
      <c r="AB22" s="22">
        <f t="shared" si="5"/>
        <v>10</v>
      </c>
      <c r="AC22" s="14"/>
      <c r="AD22" s="23"/>
      <c r="AE22" s="21"/>
      <c r="AF22" s="19"/>
      <c r="AG22" s="24">
        <v>0</v>
      </c>
      <c r="AH22" s="19"/>
      <c r="AI22" s="22">
        <f t="shared" si="6"/>
        <v>0</v>
      </c>
      <c r="AJ22" s="14"/>
      <c r="AK22" s="23"/>
      <c r="AL22" s="21"/>
      <c r="AM22" s="19"/>
      <c r="AN22" s="24">
        <v>0</v>
      </c>
      <c r="AO22" s="19"/>
      <c r="AP22" s="22">
        <f t="shared" si="8"/>
        <v>0</v>
      </c>
      <c r="AQ22" s="14"/>
      <c r="AR22" s="23"/>
      <c r="AS22" s="21"/>
      <c r="AT22" s="19"/>
      <c r="AU22" s="24">
        <v>0</v>
      </c>
      <c r="AV22" s="19"/>
      <c r="AW22" s="22">
        <f t="shared" si="9"/>
        <v>0</v>
      </c>
      <c r="AX22" s="14"/>
      <c r="AY22" s="23"/>
      <c r="AZ22" s="21"/>
      <c r="BA22" s="19"/>
      <c r="BB22" s="24">
        <v>0</v>
      </c>
      <c r="BC22" s="19"/>
      <c r="BD22" s="22">
        <f t="shared" si="11"/>
        <v>0</v>
      </c>
      <c r="BE22" s="14"/>
      <c r="BF22" s="23"/>
      <c r="BG22" s="21"/>
      <c r="BH22" s="19"/>
      <c r="BI22" s="24">
        <v>0</v>
      </c>
      <c r="BJ22" s="19"/>
      <c r="BK22" s="22">
        <f t="shared" si="12"/>
        <v>0</v>
      </c>
      <c r="BL22" s="14"/>
      <c r="BM22" s="23"/>
      <c r="BN22" s="21"/>
      <c r="BO22" s="19"/>
      <c r="BP22" s="24">
        <v>0</v>
      </c>
      <c r="BQ22" s="19"/>
      <c r="BR22" s="22">
        <f t="shared" si="13"/>
        <v>0</v>
      </c>
      <c r="BS22" s="14"/>
      <c r="BT22" s="23"/>
      <c r="BU22" s="21"/>
      <c r="BV22" s="19"/>
      <c r="BW22" s="24">
        <v>0</v>
      </c>
      <c r="BX22" s="19"/>
      <c r="BY22" s="22">
        <f t="shared" si="14"/>
        <v>0</v>
      </c>
      <c r="BZ22" s="14"/>
      <c r="CA22" s="23"/>
      <c r="CB22" s="21"/>
      <c r="CC22" s="19"/>
      <c r="CD22" s="24">
        <v>0</v>
      </c>
      <c r="CE22" s="19"/>
      <c r="CF22" s="22">
        <f t="shared" si="15"/>
        <v>0</v>
      </c>
      <c r="CG22" s="14"/>
      <c r="CH22" s="23"/>
      <c r="CI22" s="21"/>
      <c r="CJ22" s="19"/>
      <c r="CK22" s="24">
        <v>0</v>
      </c>
      <c r="CL22" s="19"/>
      <c r="CM22" s="22">
        <f t="shared" si="33"/>
        <v>0</v>
      </c>
      <c r="CN22" s="14"/>
      <c r="CO22" s="23"/>
      <c r="CP22" s="21"/>
      <c r="CQ22" s="19"/>
      <c r="CR22" s="24">
        <v>0</v>
      </c>
      <c r="CS22" s="19"/>
      <c r="CT22" s="22">
        <f t="shared" si="18"/>
        <v>0</v>
      </c>
      <c r="CU22" s="14"/>
      <c r="CV22" s="23"/>
      <c r="CW22" s="21"/>
      <c r="CX22" s="19"/>
      <c r="CY22" s="24">
        <v>0</v>
      </c>
      <c r="CZ22" s="19"/>
      <c r="DA22" s="22">
        <f t="shared" si="20"/>
        <v>0</v>
      </c>
      <c r="DB22" s="14"/>
      <c r="DC22" s="23"/>
      <c r="DD22" s="21"/>
      <c r="DE22" s="19"/>
      <c r="DF22" s="24">
        <v>0</v>
      </c>
      <c r="DG22" s="19"/>
      <c r="DH22" s="22">
        <f t="shared" si="21"/>
        <v>0</v>
      </c>
      <c r="DI22" s="75"/>
      <c r="DJ22" s="23"/>
      <c r="DK22" s="21"/>
      <c r="DL22" s="19"/>
      <c r="DM22" s="24">
        <v>0</v>
      </c>
      <c r="DN22" s="19"/>
      <c r="DO22" s="22">
        <f t="shared" si="22"/>
        <v>0</v>
      </c>
      <c r="DP22" s="14"/>
      <c r="DQ22" s="23"/>
      <c r="DR22" s="21"/>
      <c r="DS22" s="19"/>
      <c r="DT22" s="24">
        <v>0</v>
      </c>
      <c r="DU22" s="19"/>
      <c r="DV22" s="22">
        <f t="shared" si="23"/>
        <v>0</v>
      </c>
      <c r="DW22" s="14"/>
      <c r="DX22" s="23"/>
      <c r="DY22" s="21"/>
      <c r="DZ22" s="19"/>
      <c r="EA22" s="24">
        <v>0</v>
      </c>
      <c r="EB22" s="19"/>
      <c r="EC22" s="22">
        <f t="shared" si="24"/>
        <v>0</v>
      </c>
      <c r="ED22" s="14"/>
      <c r="EE22" s="23"/>
      <c r="EF22" s="21"/>
      <c r="EG22" s="19"/>
      <c r="EH22" s="24">
        <v>0</v>
      </c>
      <c r="EI22" s="19"/>
      <c r="EJ22" s="22">
        <f t="shared" si="25"/>
        <v>0</v>
      </c>
      <c r="EK22" s="14"/>
      <c r="EL22" s="23"/>
      <c r="EM22" s="21"/>
      <c r="EN22" s="19"/>
      <c r="EO22" s="24">
        <v>0</v>
      </c>
      <c r="EP22" s="19"/>
      <c r="EQ22" s="22">
        <f t="shared" si="26"/>
        <v>0</v>
      </c>
      <c r="ER22" s="14"/>
      <c r="ES22" s="23"/>
      <c r="ET22" s="21"/>
      <c r="EU22" s="82">
        <f t="shared" si="27"/>
        <v>12</v>
      </c>
      <c r="EV22" s="82">
        <f t="shared" si="28"/>
        <v>0</v>
      </c>
      <c r="EW22" s="82">
        <f t="shared" si="29"/>
        <v>10</v>
      </c>
      <c r="EX22" s="22">
        <f t="shared" si="30"/>
        <v>22</v>
      </c>
      <c r="EY22" s="14" t="str">
        <f t="shared" si="31"/>
        <v>Oli Blomfield</v>
      </c>
      <c r="EZ22" s="14"/>
      <c r="FA22" s="106" t="s">
        <v>368</v>
      </c>
      <c r="FB22" s="77"/>
      <c r="FC22" s="77"/>
      <c r="FD22" s="77"/>
      <c r="FE22" s="77" t="s">
        <v>434</v>
      </c>
      <c r="FF22" s="77" t="s">
        <v>422</v>
      </c>
      <c r="FG22" s="77"/>
      <c r="FH22" s="77" t="s">
        <v>423</v>
      </c>
      <c r="FI22" s="77"/>
      <c r="FJ22" s="77" t="s">
        <v>366</v>
      </c>
      <c r="FK22" s="77"/>
      <c r="FL22" s="77"/>
      <c r="FM22" s="77"/>
      <c r="FN22" s="77"/>
      <c r="FO22" s="77"/>
      <c r="FP22" s="77"/>
      <c r="FQ22" s="77"/>
      <c r="FS22" s="8">
        <f t="shared" si="32"/>
        <v>22</v>
      </c>
      <c r="FT22" s="8" t="s">
        <v>440</v>
      </c>
    </row>
    <row r="23" spans="1:176">
      <c r="A23" s="14" t="s">
        <v>532</v>
      </c>
      <c r="B23" s="23"/>
      <c r="C23" s="21"/>
      <c r="D23" s="19"/>
      <c r="E23" s="24">
        <v>0</v>
      </c>
      <c r="F23" s="19"/>
      <c r="G23" s="22">
        <f t="shared" si="1"/>
        <v>0</v>
      </c>
      <c r="H23" s="14"/>
      <c r="I23" s="23"/>
      <c r="J23" s="21"/>
      <c r="K23" s="19"/>
      <c r="L23" s="24">
        <v>0</v>
      </c>
      <c r="M23" s="19"/>
      <c r="N23" s="22">
        <f t="shared" si="3"/>
        <v>0</v>
      </c>
      <c r="O23" s="14"/>
      <c r="P23" s="23"/>
      <c r="Q23" s="21"/>
      <c r="R23" s="19"/>
      <c r="S23" s="24">
        <v>0</v>
      </c>
      <c r="T23" s="19"/>
      <c r="U23" s="22">
        <f t="shared" si="4"/>
        <v>0</v>
      </c>
      <c r="V23" s="14"/>
      <c r="W23" s="23"/>
      <c r="X23" s="21"/>
      <c r="Y23" s="19"/>
      <c r="Z23" s="24">
        <v>0</v>
      </c>
      <c r="AA23" s="19"/>
      <c r="AB23" s="22">
        <f t="shared" si="5"/>
        <v>0</v>
      </c>
      <c r="AC23" s="14"/>
      <c r="AD23" s="23"/>
      <c r="AE23" s="21"/>
      <c r="AF23" s="19"/>
      <c r="AG23" s="24">
        <v>0</v>
      </c>
      <c r="AH23" s="19"/>
      <c r="AI23" s="22">
        <f t="shared" si="6"/>
        <v>0</v>
      </c>
      <c r="AJ23" s="14"/>
      <c r="AK23" s="23"/>
      <c r="AL23" s="21"/>
      <c r="AM23" s="19"/>
      <c r="AN23" s="24">
        <v>0</v>
      </c>
      <c r="AO23" s="19"/>
      <c r="AP23" s="22">
        <f t="shared" si="8"/>
        <v>0</v>
      </c>
      <c r="AQ23" s="14"/>
      <c r="AR23" s="23">
        <v>3.078703703703704E-2</v>
      </c>
      <c r="AS23" s="21" t="s">
        <v>232</v>
      </c>
      <c r="AT23" s="56">
        <f>(AR$37+1)-AS23</f>
        <v>3</v>
      </c>
      <c r="AU23" s="24">
        <v>0</v>
      </c>
      <c r="AV23" s="19">
        <v>5</v>
      </c>
      <c r="AW23" s="22">
        <f t="shared" si="9"/>
        <v>8</v>
      </c>
      <c r="AX23" s="14"/>
      <c r="AY23" s="23"/>
      <c r="AZ23" s="21"/>
      <c r="BA23" s="19"/>
      <c r="BB23" s="24">
        <v>0</v>
      </c>
      <c r="BC23" s="19"/>
      <c r="BD23" s="22">
        <f t="shared" si="11"/>
        <v>0</v>
      </c>
      <c r="BE23" s="14"/>
      <c r="BF23" s="23"/>
      <c r="BG23" s="21"/>
      <c r="BH23" s="19"/>
      <c r="BI23" s="24">
        <v>0</v>
      </c>
      <c r="BJ23" s="19"/>
      <c r="BK23" s="22">
        <f t="shared" si="12"/>
        <v>0</v>
      </c>
      <c r="BL23" s="14"/>
      <c r="BM23" s="23"/>
      <c r="BN23" s="21"/>
      <c r="BO23" s="19"/>
      <c r="BP23" s="24">
        <v>0</v>
      </c>
      <c r="BQ23" s="19"/>
      <c r="BR23" s="22">
        <f t="shared" si="13"/>
        <v>0</v>
      </c>
      <c r="BS23" s="14"/>
      <c r="BT23" s="23"/>
      <c r="BU23" s="21"/>
      <c r="BV23" s="19"/>
      <c r="BW23" s="24">
        <v>0</v>
      </c>
      <c r="BX23" s="19"/>
      <c r="BY23" s="22">
        <f t="shared" si="14"/>
        <v>0</v>
      </c>
      <c r="BZ23" s="14"/>
      <c r="CA23" s="23"/>
      <c r="CB23" s="21"/>
      <c r="CC23" s="19"/>
      <c r="CD23" s="24">
        <v>0</v>
      </c>
      <c r="CE23" s="19"/>
      <c r="CF23" s="22">
        <f t="shared" si="15"/>
        <v>0</v>
      </c>
      <c r="CG23" s="14"/>
      <c r="CH23" s="23"/>
      <c r="CI23" s="21"/>
      <c r="CJ23" s="19"/>
      <c r="CK23" s="24">
        <v>0</v>
      </c>
      <c r="CL23" s="19"/>
      <c r="CM23" s="22">
        <f t="shared" si="33"/>
        <v>0</v>
      </c>
      <c r="CN23" s="14"/>
      <c r="CO23" s="23"/>
      <c r="CP23" s="21"/>
      <c r="CQ23" s="19"/>
      <c r="CR23" s="24">
        <v>0</v>
      </c>
      <c r="CS23" s="19"/>
      <c r="CT23" s="22">
        <f t="shared" si="18"/>
        <v>0</v>
      </c>
      <c r="CU23" s="14"/>
      <c r="CV23" s="23"/>
      <c r="CW23" s="21"/>
      <c r="CX23" s="19"/>
      <c r="CY23" s="24">
        <v>0</v>
      </c>
      <c r="CZ23" s="19"/>
      <c r="DA23" s="22">
        <f t="shared" si="20"/>
        <v>0</v>
      </c>
      <c r="DB23" s="14"/>
      <c r="DC23" s="23"/>
      <c r="DD23" s="21"/>
      <c r="DE23" s="19"/>
      <c r="DF23" s="24">
        <v>0</v>
      </c>
      <c r="DG23" s="19"/>
      <c r="DH23" s="22">
        <f t="shared" si="21"/>
        <v>0</v>
      </c>
      <c r="DI23" s="75"/>
      <c r="DJ23" s="23"/>
      <c r="DK23" s="21"/>
      <c r="DL23" s="19"/>
      <c r="DM23" s="24">
        <v>0</v>
      </c>
      <c r="DN23" s="19"/>
      <c r="DO23" s="22">
        <f t="shared" si="22"/>
        <v>0</v>
      </c>
      <c r="DP23" s="14"/>
      <c r="DQ23" s="23"/>
      <c r="DR23" s="21"/>
      <c r="DS23" s="19"/>
      <c r="DT23" s="24">
        <v>0</v>
      </c>
      <c r="DU23" s="19"/>
      <c r="DV23" s="22">
        <f t="shared" si="23"/>
        <v>0</v>
      </c>
      <c r="DW23" s="14"/>
      <c r="DX23" s="23"/>
      <c r="DY23" s="21"/>
      <c r="DZ23" s="19"/>
      <c r="EA23" s="24">
        <v>0</v>
      </c>
      <c r="EB23" s="19"/>
      <c r="EC23" s="22">
        <f t="shared" si="24"/>
        <v>0</v>
      </c>
      <c r="ED23" s="14"/>
      <c r="EE23" s="23"/>
      <c r="EF23" s="21"/>
      <c r="EG23" s="19"/>
      <c r="EH23" s="24">
        <v>0</v>
      </c>
      <c r="EI23" s="19"/>
      <c r="EJ23" s="22">
        <f t="shared" si="25"/>
        <v>0</v>
      </c>
      <c r="EK23" s="14"/>
      <c r="EL23" s="23"/>
      <c r="EM23" s="21"/>
      <c r="EN23" s="19"/>
      <c r="EO23" s="24">
        <v>0</v>
      </c>
      <c r="EP23" s="19"/>
      <c r="EQ23" s="22">
        <f t="shared" si="26"/>
        <v>0</v>
      </c>
      <c r="ER23" s="14"/>
      <c r="ES23" s="23"/>
      <c r="ET23" s="21"/>
      <c r="EU23" s="82">
        <f t="shared" si="27"/>
        <v>3</v>
      </c>
      <c r="EV23" s="82">
        <f t="shared" si="28"/>
        <v>0</v>
      </c>
      <c r="EW23" s="82">
        <f t="shared" si="29"/>
        <v>5</v>
      </c>
      <c r="EX23" s="22">
        <f t="shared" si="30"/>
        <v>8</v>
      </c>
      <c r="EY23" s="14" t="str">
        <f t="shared" si="31"/>
        <v>Larry Horne</v>
      </c>
      <c r="EZ23" s="14"/>
      <c r="FA23" s="106" t="s">
        <v>548</v>
      </c>
      <c r="FB23" s="77"/>
      <c r="FC23" s="77"/>
      <c r="FD23" s="77"/>
      <c r="FE23" s="77"/>
      <c r="FF23" s="77">
        <v>14</v>
      </c>
      <c r="FG23" s="77"/>
      <c r="FH23" s="77" t="s">
        <v>537</v>
      </c>
      <c r="FI23" s="77"/>
      <c r="FJ23" s="77" t="s">
        <v>537</v>
      </c>
      <c r="FK23" s="77"/>
      <c r="FL23" s="77"/>
      <c r="FM23" s="77"/>
      <c r="FN23" s="77"/>
      <c r="FO23" s="77"/>
      <c r="FP23" s="77"/>
      <c r="FQ23" s="77"/>
      <c r="FS23" s="8">
        <f t="shared" si="32"/>
        <v>8</v>
      </c>
      <c r="FT23" s="8">
        <v>16</v>
      </c>
    </row>
    <row r="24" spans="1:176">
      <c r="A24" s="14" t="s">
        <v>10</v>
      </c>
      <c r="B24" s="23"/>
      <c r="C24" s="21"/>
      <c r="D24" s="19"/>
      <c r="E24" s="24">
        <v>0</v>
      </c>
      <c r="F24" s="19"/>
      <c r="G24" s="22">
        <f t="shared" si="1"/>
        <v>0</v>
      </c>
      <c r="H24" s="14"/>
      <c r="I24" s="23"/>
      <c r="J24" s="21"/>
      <c r="K24" s="19"/>
      <c r="L24" s="24">
        <v>0</v>
      </c>
      <c r="M24" s="19"/>
      <c r="N24" s="22">
        <f t="shared" si="3"/>
        <v>0</v>
      </c>
      <c r="O24" s="14"/>
      <c r="P24" s="23"/>
      <c r="Q24" s="21"/>
      <c r="R24" s="19"/>
      <c r="S24" s="24">
        <v>0</v>
      </c>
      <c r="T24" s="19"/>
      <c r="U24" s="22">
        <f t="shared" si="4"/>
        <v>0</v>
      </c>
      <c r="V24" s="14"/>
      <c r="W24" s="23"/>
      <c r="X24" s="21"/>
      <c r="Y24" s="19"/>
      <c r="Z24" s="24">
        <v>0</v>
      </c>
      <c r="AA24" s="19"/>
      <c r="AB24" s="22">
        <f t="shared" si="5"/>
        <v>0</v>
      </c>
      <c r="AC24" s="14"/>
      <c r="AD24" s="23"/>
      <c r="AE24" s="21"/>
      <c r="AF24" s="19"/>
      <c r="AG24" s="24">
        <v>0</v>
      </c>
      <c r="AH24" s="19"/>
      <c r="AI24" s="22">
        <f t="shared" si="6"/>
        <v>0</v>
      </c>
      <c r="AJ24" s="14"/>
      <c r="AK24" s="23"/>
      <c r="AL24" s="21"/>
      <c r="AM24" s="19"/>
      <c r="AN24" s="24">
        <v>0</v>
      </c>
      <c r="AO24" s="19"/>
      <c r="AP24" s="22">
        <f t="shared" si="8"/>
        <v>0</v>
      </c>
      <c r="AQ24" s="14"/>
      <c r="AR24" s="23"/>
      <c r="AS24" s="21"/>
      <c r="AT24" s="19"/>
      <c r="AU24" s="24">
        <v>0</v>
      </c>
      <c r="AV24" s="19"/>
      <c r="AW24" s="22">
        <f t="shared" si="9"/>
        <v>0</v>
      </c>
      <c r="AX24" s="14"/>
      <c r="AY24" s="23"/>
      <c r="AZ24" s="21"/>
      <c r="BA24" s="19"/>
      <c r="BB24" s="24">
        <v>0</v>
      </c>
      <c r="BC24" s="19"/>
      <c r="BD24" s="22">
        <f t="shared" si="11"/>
        <v>0</v>
      </c>
      <c r="BE24" s="14"/>
      <c r="BF24" s="23">
        <v>2.9039351851851854E-2</v>
      </c>
      <c r="BG24" s="21" t="s">
        <v>232</v>
      </c>
      <c r="BH24" s="56">
        <f>(BF$37+1)-BG24</f>
        <v>3</v>
      </c>
      <c r="BI24" s="24">
        <v>0</v>
      </c>
      <c r="BJ24" s="19">
        <v>5</v>
      </c>
      <c r="BK24" s="22">
        <f t="shared" si="12"/>
        <v>8</v>
      </c>
      <c r="BL24" s="14"/>
      <c r="BM24" s="23">
        <v>2.4456018518518519E-2</v>
      </c>
      <c r="BN24" s="21" t="s">
        <v>264</v>
      </c>
      <c r="BO24" s="56">
        <f t="shared" ref="BO24:BO33" si="34">(BM$37+1)-BN24</f>
        <v>9</v>
      </c>
      <c r="BP24" s="24">
        <v>0</v>
      </c>
      <c r="BQ24" s="19">
        <v>5</v>
      </c>
      <c r="BR24" s="22">
        <f t="shared" si="13"/>
        <v>14</v>
      </c>
      <c r="BS24" s="14"/>
      <c r="BT24" s="23"/>
      <c r="BU24" s="21"/>
      <c r="BV24" s="19"/>
      <c r="BW24" s="24">
        <v>0</v>
      </c>
      <c r="BX24" s="19"/>
      <c r="BY24" s="22">
        <f t="shared" si="14"/>
        <v>0</v>
      </c>
      <c r="BZ24" s="14"/>
      <c r="CA24" s="23"/>
      <c r="CB24" s="21"/>
      <c r="CC24" s="19"/>
      <c r="CD24" s="24">
        <v>0</v>
      </c>
      <c r="CE24" s="19"/>
      <c r="CF24" s="22">
        <f t="shared" si="15"/>
        <v>0</v>
      </c>
      <c r="CG24" s="14"/>
      <c r="CH24" s="23"/>
      <c r="CI24" s="21"/>
      <c r="CJ24" s="19"/>
      <c r="CK24" s="24">
        <v>0</v>
      </c>
      <c r="CL24" s="19"/>
      <c r="CM24" s="22">
        <f t="shared" si="33"/>
        <v>0</v>
      </c>
      <c r="CN24" s="14"/>
      <c r="CO24" s="23"/>
      <c r="CP24" s="21"/>
      <c r="CQ24" s="19"/>
      <c r="CR24" s="24">
        <v>0</v>
      </c>
      <c r="CS24" s="19"/>
      <c r="CT24" s="22">
        <f t="shared" si="18"/>
        <v>0</v>
      </c>
      <c r="CU24" s="14"/>
      <c r="CV24" s="23"/>
      <c r="CW24" s="21"/>
      <c r="CX24" s="19"/>
      <c r="CY24" s="24">
        <v>0</v>
      </c>
      <c r="CZ24" s="19"/>
      <c r="DA24" s="22">
        <f t="shared" si="20"/>
        <v>0</v>
      </c>
      <c r="DB24" s="14"/>
      <c r="DC24" s="23"/>
      <c r="DD24" s="21"/>
      <c r="DE24" s="19"/>
      <c r="DF24" s="24">
        <v>0</v>
      </c>
      <c r="DG24" s="19"/>
      <c r="DH24" s="22">
        <f t="shared" si="21"/>
        <v>0</v>
      </c>
      <c r="DI24" s="75"/>
      <c r="DJ24" s="23"/>
      <c r="DK24" s="21"/>
      <c r="DL24" s="19"/>
      <c r="DM24" s="24">
        <v>0</v>
      </c>
      <c r="DN24" s="19"/>
      <c r="DO24" s="22">
        <f t="shared" si="22"/>
        <v>0</v>
      </c>
      <c r="DP24" s="14"/>
      <c r="DQ24" s="23"/>
      <c r="DR24" s="21"/>
      <c r="DS24" s="19"/>
      <c r="DT24" s="24">
        <v>0</v>
      </c>
      <c r="DU24" s="19"/>
      <c r="DV24" s="22">
        <f t="shared" si="23"/>
        <v>0</v>
      </c>
      <c r="DW24" s="14"/>
      <c r="DX24" s="23"/>
      <c r="DY24" s="21"/>
      <c r="DZ24" s="19"/>
      <c r="EA24" s="24">
        <v>0</v>
      </c>
      <c r="EB24" s="19"/>
      <c r="EC24" s="22">
        <f t="shared" si="24"/>
        <v>0</v>
      </c>
      <c r="ED24" s="14"/>
      <c r="EE24" s="23"/>
      <c r="EF24" s="21"/>
      <c r="EG24" s="19"/>
      <c r="EH24" s="24">
        <v>0</v>
      </c>
      <c r="EI24" s="19"/>
      <c r="EJ24" s="22">
        <f t="shared" si="25"/>
        <v>0</v>
      </c>
      <c r="EK24" s="14"/>
      <c r="EL24" s="23"/>
      <c r="EM24" s="21"/>
      <c r="EN24" s="19"/>
      <c r="EO24" s="24">
        <v>0</v>
      </c>
      <c r="EP24" s="19"/>
      <c r="EQ24" s="22">
        <f t="shared" si="26"/>
        <v>0</v>
      </c>
      <c r="ER24" s="14"/>
      <c r="ES24" s="23"/>
      <c r="ET24" s="21"/>
      <c r="EU24" s="82">
        <f t="shared" si="27"/>
        <v>12</v>
      </c>
      <c r="EV24" s="82">
        <f t="shared" si="28"/>
        <v>0</v>
      </c>
      <c r="EW24" s="82">
        <f t="shared" si="29"/>
        <v>10</v>
      </c>
      <c r="EX24" s="22">
        <f t="shared" si="30"/>
        <v>22</v>
      </c>
      <c r="EY24" s="14" t="str">
        <f t="shared" si="31"/>
        <v>Alan Marshall</v>
      </c>
      <c r="EZ24" s="14"/>
      <c r="FA24" s="106" t="s">
        <v>368</v>
      </c>
      <c r="FB24" s="77"/>
      <c r="FC24" s="77"/>
      <c r="FD24" s="77"/>
      <c r="FE24" s="77"/>
      <c r="FF24" s="77"/>
      <c r="FG24" s="77"/>
      <c r="FH24" s="77" t="s">
        <v>423</v>
      </c>
      <c r="FI24" s="77"/>
      <c r="FJ24" s="77" t="s">
        <v>366</v>
      </c>
      <c r="FK24" s="77"/>
      <c r="FL24" s="77"/>
      <c r="FM24" s="77"/>
      <c r="FN24" s="77"/>
      <c r="FO24" s="77"/>
      <c r="FP24" s="77"/>
      <c r="FQ24" s="77"/>
      <c r="FS24" s="8">
        <f t="shared" si="32"/>
        <v>22</v>
      </c>
      <c r="FT24" s="8">
        <v>12</v>
      </c>
    </row>
    <row r="25" spans="1:176">
      <c r="A25" s="14" t="s">
        <v>329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3"/>
        <v>0</v>
      </c>
      <c r="O25" s="14"/>
      <c r="P25" s="23"/>
      <c r="Q25" s="21"/>
      <c r="R25" s="19"/>
      <c r="S25" s="24">
        <v>0</v>
      </c>
      <c r="T25" s="19"/>
      <c r="U25" s="22">
        <f t="shared" si="4"/>
        <v>0</v>
      </c>
      <c r="V25" s="14"/>
      <c r="W25" s="23"/>
      <c r="X25" s="21"/>
      <c r="Y25" s="19"/>
      <c r="Z25" s="24">
        <v>0</v>
      </c>
      <c r="AA25" s="19"/>
      <c r="AB25" s="22">
        <f t="shared" si="5"/>
        <v>0</v>
      </c>
      <c r="AC25" s="14"/>
      <c r="AD25" s="23"/>
      <c r="AE25" s="21"/>
      <c r="AF25" s="19"/>
      <c r="AG25" s="24">
        <v>0</v>
      </c>
      <c r="AH25" s="19"/>
      <c r="AI25" s="22">
        <f t="shared" si="6"/>
        <v>0</v>
      </c>
      <c r="AJ25" s="14"/>
      <c r="AK25" s="23"/>
      <c r="AL25" s="21"/>
      <c r="AM25" s="19"/>
      <c r="AN25" s="24">
        <v>0</v>
      </c>
      <c r="AO25" s="19"/>
      <c r="AP25" s="22">
        <f t="shared" si="8"/>
        <v>0</v>
      </c>
      <c r="AQ25" s="14"/>
      <c r="AR25" s="23"/>
      <c r="AS25" s="21"/>
      <c r="AT25" s="19"/>
      <c r="AU25" s="24">
        <v>0</v>
      </c>
      <c r="AV25" s="19"/>
      <c r="AW25" s="22">
        <f t="shared" si="9"/>
        <v>0</v>
      </c>
      <c r="AX25" s="14"/>
      <c r="AY25" s="23"/>
      <c r="AZ25" s="21"/>
      <c r="BA25" s="19"/>
      <c r="BB25" s="24">
        <v>0</v>
      </c>
      <c r="BC25" s="19"/>
      <c r="BD25" s="22">
        <f t="shared" si="11"/>
        <v>0</v>
      </c>
      <c r="BE25" s="14"/>
      <c r="BF25" s="23">
        <v>3.0138888888888885E-2</v>
      </c>
      <c r="BG25" s="21" t="s">
        <v>233</v>
      </c>
      <c r="BH25" s="56">
        <f>(BF$37+1)-BG25</f>
        <v>2</v>
      </c>
      <c r="BI25" s="24">
        <v>0</v>
      </c>
      <c r="BJ25" s="19">
        <v>5</v>
      </c>
      <c r="BK25" s="22">
        <f t="shared" si="12"/>
        <v>7</v>
      </c>
      <c r="BL25" s="14"/>
      <c r="BM25" s="23">
        <v>2.6238425925925925E-2</v>
      </c>
      <c r="BN25" s="21" t="s">
        <v>334</v>
      </c>
      <c r="BO25" s="56">
        <f t="shared" si="34"/>
        <v>7</v>
      </c>
      <c r="BP25" s="24">
        <v>0</v>
      </c>
      <c r="BQ25" s="19">
        <v>5</v>
      </c>
      <c r="BR25" s="22">
        <f t="shared" si="13"/>
        <v>12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>
        <v>0</v>
      </c>
      <c r="CE25" s="19"/>
      <c r="CF25" s="22">
        <f t="shared" si="15"/>
        <v>0</v>
      </c>
      <c r="CG25" s="14"/>
      <c r="CH25" s="23"/>
      <c r="CI25" s="21"/>
      <c r="CJ25" s="19"/>
      <c r="CK25" s="24">
        <v>0</v>
      </c>
      <c r="CL25" s="19"/>
      <c r="CM25" s="22">
        <f t="shared" si="33"/>
        <v>0</v>
      </c>
      <c r="CN25" s="14"/>
      <c r="CO25" s="23"/>
      <c r="CP25" s="21"/>
      <c r="CQ25" s="19"/>
      <c r="CR25" s="24">
        <v>0</v>
      </c>
      <c r="CS25" s="19"/>
      <c r="CT25" s="22">
        <f t="shared" si="18"/>
        <v>0</v>
      </c>
      <c r="CU25" s="14"/>
      <c r="CV25" s="23"/>
      <c r="CW25" s="21"/>
      <c r="CX25" s="19"/>
      <c r="CY25" s="24">
        <v>0</v>
      </c>
      <c r="CZ25" s="19"/>
      <c r="DA25" s="22">
        <f t="shared" si="20"/>
        <v>0</v>
      </c>
      <c r="DB25" s="14"/>
      <c r="DC25" s="23"/>
      <c r="DD25" s="21"/>
      <c r="DE25" s="19"/>
      <c r="DF25" s="24">
        <v>0</v>
      </c>
      <c r="DG25" s="19"/>
      <c r="DH25" s="22">
        <f t="shared" si="21"/>
        <v>0</v>
      </c>
      <c r="DI25" s="75"/>
      <c r="DJ25" s="23"/>
      <c r="DK25" s="21"/>
      <c r="DL25" s="19"/>
      <c r="DM25" s="24">
        <v>0</v>
      </c>
      <c r="DN25" s="19"/>
      <c r="DO25" s="22">
        <f t="shared" si="22"/>
        <v>0</v>
      </c>
      <c r="DP25" s="14"/>
      <c r="DQ25" s="23"/>
      <c r="DR25" s="21"/>
      <c r="DS25" s="19"/>
      <c r="DT25" s="24">
        <v>0</v>
      </c>
      <c r="DU25" s="19"/>
      <c r="DV25" s="22">
        <f t="shared" si="23"/>
        <v>0</v>
      </c>
      <c r="DW25" s="14"/>
      <c r="DX25" s="23"/>
      <c r="DY25" s="21"/>
      <c r="DZ25" s="19"/>
      <c r="EA25" s="24">
        <v>0</v>
      </c>
      <c r="EB25" s="19"/>
      <c r="EC25" s="22">
        <f t="shared" si="24"/>
        <v>0</v>
      </c>
      <c r="ED25" s="14"/>
      <c r="EE25" s="23"/>
      <c r="EF25" s="21"/>
      <c r="EG25" s="19"/>
      <c r="EH25" s="24">
        <v>0</v>
      </c>
      <c r="EI25" s="19"/>
      <c r="EJ25" s="22">
        <f t="shared" si="25"/>
        <v>0</v>
      </c>
      <c r="EK25" s="14"/>
      <c r="EL25" s="23"/>
      <c r="EM25" s="21"/>
      <c r="EN25" s="19"/>
      <c r="EO25" s="24">
        <v>0</v>
      </c>
      <c r="EP25" s="19"/>
      <c r="EQ25" s="22">
        <f t="shared" si="26"/>
        <v>0</v>
      </c>
      <c r="ER25" s="14"/>
      <c r="ES25" s="23"/>
      <c r="ET25" s="21"/>
      <c r="EU25" s="82">
        <f t="shared" si="27"/>
        <v>9</v>
      </c>
      <c r="EV25" s="82">
        <f t="shared" si="28"/>
        <v>0</v>
      </c>
      <c r="EW25" s="82">
        <f t="shared" si="29"/>
        <v>10</v>
      </c>
      <c r="EX25" s="22">
        <f t="shared" si="30"/>
        <v>19</v>
      </c>
      <c r="EY25" s="14" t="str">
        <f t="shared" si="31"/>
        <v>Charlie Watson</v>
      </c>
      <c r="EZ25" s="14"/>
      <c r="FA25" s="106">
        <v>15</v>
      </c>
      <c r="FB25" s="77"/>
      <c r="FC25" s="77"/>
      <c r="FD25" s="77"/>
      <c r="FE25" s="77"/>
      <c r="FF25" s="77"/>
      <c r="FG25" s="77"/>
      <c r="FH25" s="77">
        <v>11</v>
      </c>
      <c r="FI25" s="77"/>
      <c r="FJ25" s="77">
        <v>11</v>
      </c>
      <c r="FK25" s="77"/>
      <c r="FL25" s="77"/>
      <c r="FM25" s="77"/>
      <c r="FN25" s="77"/>
      <c r="FO25" s="77"/>
      <c r="FP25" s="77"/>
      <c r="FQ25" s="77"/>
      <c r="FS25" s="8">
        <f t="shared" si="32"/>
        <v>19</v>
      </c>
      <c r="FT25" s="8">
        <v>17</v>
      </c>
    </row>
    <row r="26" spans="1:176">
      <c r="A26" s="14" t="s">
        <v>427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3"/>
        <v>0</v>
      </c>
      <c r="O26" s="14"/>
      <c r="P26" s="23"/>
      <c r="Q26" s="21"/>
      <c r="R26" s="19"/>
      <c r="S26" s="24">
        <v>0</v>
      </c>
      <c r="T26" s="19"/>
      <c r="U26" s="22">
        <f t="shared" si="4"/>
        <v>0</v>
      </c>
      <c r="V26" s="14"/>
      <c r="W26" s="23"/>
      <c r="X26" s="21"/>
      <c r="Y26" s="19"/>
      <c r="Z26" s="24">
        <v>0</v>
      </c>
      <c r="AA26" s="19"/>
      <c r="AB26" s="22">
        <f t="shared" si="5"/>
        <v>0</v>
      </c>
      <c r="AC26" s="14"/>
      <c r="AD26" s="23"/>
      <c r="AE26" s="21"/>
      <c r="AF26" s="19"/>
      <c r="AG26" s="24">
        <v>0</v>
      </c>
      <c r="AH26" s="19"/>
      <c r="AI26" s="22">
        <f t="shared" si="6"/>
        <v>0</v>
      </c>
      <c r="AJ26" s="14"/>
      <c r="AK26" s="23"/>
      <c r="AL26" s="21"/>
      <c r="AM26" s="19"/>
      <c r="AN26" s="24">
        <v>0</v>
      </c>
      <c r="AO26" s="19"/>
      <c r="AP26" s="22">
        <f t="shared" si="8"/>
        <v>0</v>
      </c>
      <c r="AQ26" s="14"/>
      <c r="AR26" s="23"/>
      <c r="AS26" s="21"/>
      <c r="AT26" s="19"/>
      <c r="AU26" s="24">
        <v>0</v>
      </c>
      <c r="AV26" s="19"/>
      <c r="AW26" s="22">
        <f t="shared" si="9"/>
        <v>0</v>
      </c>
      <c r="AX26" s="14"/>
      <c r="AY26" s="23"/>
      <c r="AZ26" s="21"/>
      <c r="BA26" s="19"/>
      <c r="BB26" s="24">
        <v>0</v>
      </c>
      <c r="BC26" s="19"/>
      <c r="BD26" s="22">
        <f t="shared" si="11"/>
        <v>0</v>
      </c>
      <c r="BE26" s="14"/>
      <c r="BF26" s="23"/>
      <c r="BG26" s="21"/>
      <c r="BH26" s="19"/>
      <c r="BI26" s="24">
        <v>0</v>
      </c>
      <c r="BJ26" s="19"/>
      <c r="BK26" s="22">
        <f t="shared" si="12"/>
        <v>0</v>
      </c>
      <c r="BL26" s="14"/>
      <c r="BM26" s="23">
        <v>2.2141203703703705E-2</v>
      </c>
      <c r="BN26" s="21" t="s">
        <v>232</v>
      </c>
      <c r="BO26" s="56">
        <f t="shared" si="34"/>
        <v>13</v>
      </c>
      <c r="BP26" s="24">
        <v>0</v>
      </c>
      <c r="BQ26" s="19">
        <v>5</v>
      </c>
      <c r="BR26" s="22">
        <f t="shared" si="13"/>
        <v>18</v>
      </c>
      <c r="BS26" s="14"/>
      <c r="BT26" s="23"/>
      <c r="BU26" s="21"/>
      <c r="BV26" s="19"/>
      <c r="BW26" s="24">
        <v>0</v>
      </c>
      <c r="BX26" s="19"/>
      <c r="BY26" s="22">
        <f t="shared" si="14"/>
        <v>0</v>
      </c>
      <c r="BZ26" s="14"/>
      <c r="CA26" s="23"/>
      <c r="CB26" s="21"/>
      <c r="CC26" s="19"/>
      <c r="CD26" s="24">
        <v>0</v>
      </c>
      <c r="CE26" s="19"/>
      <c r="CF26" s="22">
        <f t="shared" si="15"/>
        <v>0</v>
      </c>
      <c r="CG26" s="14"/>
      <c r="CH26" s="23"/>
      <c r="CI26" s="21"/>
      <c r="CJ26" s="19"/>
      <c r="CK26" s="24">
        <v>0</v>
      </c>
      <c r="CL26" s="19"/>
      <c r="CM26" s="22">
        <f t="shared" si="33"/>
        <v>0</v>
      </c>
      <c r="CN26" s="14"/>
      <c r="CO26" s="23"/>
      <c r="CP26" s="21"/>
      <c r="CQ26" s="19"/>
      <c r="CR26" s="24">
        <v>0</v>
      </c>
      <c r="CS26" s="19"/>
      <c r="CT26" s="22">
        <f t="shared" si="18"/>
        <v>0</v>
      </c>
      <c r="CU26" s="14"/>
      <c r="CV26" s="23"/>
      <c r="CW26" s="21"/>
      <c r="CX26" s="19"/>
      <c r="CY26" s="24">
        <v>0</v>
      </c>
      <c r="CZ26" s="19"/>
      <c r="DA26" s="22">
        <f t="shared" si="20"/>
        <v>0</v>
      </c>
      <c r="DB26" s="14"/>
      <c r="DC26" s="23"/>
      <c r="DD26" s="21"/>
      <c r="DE26" s="19"/>
      <c r="DF26" s="24">
        <v>0</v>
      </c>
      <c r="DG26" s="19"/>
      <c r="DH26" s="22">
        <f t="shared" si="21"/>
        <v>0</v>
      </c>
      <c r="DI26" s="75"/>
      <c r="DJ26" s="23"/>
      <c r="DK26" s="21"/>
      <c r="DL26" s="19"/>
      <c r="DM26" s="24">
        <v>0</v>
      </c>
      <c r="DN26" s="19"/>
      <c r="DO26" s="22">
        <f t="shared" si="22"/>
        <v>0</v>
      </c>
      <c r="DP26" s="14"/>
      <c r="DQ26" s="23"/>
      <c r="DR26" s="21"/>
      <c r="DS26" s="19"/>
      <c r="DT26" s="24">
        <v>0</v>
      </c>
      <c r="DU26" s="19"/>
      <c r="DV26" s="22">
        <f t="shared" si="23"/>
        <v>0</v>
      </c>
      <c r="DW26" s="14"/>
      <c r="DX26" s="23"/>
      <c r="DY26" s="21"/>
      <c r="DZ26" s="19"/>
      <c r="EA26" s="24">
        <v>0</v>
      </c>
      <c r="EB26" s="19"/>
      <c r="EC26" s="22">
        <f t="shared" si="24"/>
        <v>0</v>
      </c>
      <c r="ED26" s="14"/>
      <c r="EE26" s="23"/>
      <c r="EF26" s="21"/>
      <c r="EG26" s="19"/>
      <c r="EH26" s="24">
        <v>0</v>
      </c>
      <c r="EI26" s="19"/>
      <c r="EJ26" s="22">
        <f t="shared" si="25"/>
        <v>0</v>
      </c>
      <c r="EK26" s="14"/>
      <c r="EL26" s="23">
        <v>6.0798611111111116E-2</v>
      </c>
      <c r="EM26" s="21" t="s">
        <v>214</v>
      </c>
      <c r="EN26" s="56" t="s">
        <v>266</v>
      </c>
      <c r="EO26" s="24">
        <v>0</v>
      </c>
      <c r="EP26" s="19">
        <v>10</v>
      </c>
      <c r="EQ26" s="22">
        <f t="shared" si="26"/>
        <v>20</v>
      </c>
      <c r="ER26" s="14"/>
      <c r="ES26" s="23"/>
      <c r="ET26" s="21"/>
      <c r="EU26" s="82">
        <f t="shared" si="27"/>
        <v>23</v>
      </c>
      <c r="EV26" s="82">
        <f t="shared" si="28"/>
        <v>0</v>
      </c>
      <c r="EW26" s="82">
        <f t="shared" si="29"/>
        <v>15</v>
      </c>
      <c r="EX26" s="22">
        <f t="shared" si="30"/>
        <v>38</v>
      </c>
      <c r="EY26" s="14" t="str">
        <f t="shared" si="31"/>
        <v>Phil Cooper</v>
      </c>
      <c r="EZ26" s="14"/>
      <c r="FA26" s="106">
        <v>10</v>
      </c>
      <c r="FB26" s="77"/>
      <c r="FC26" s="77"/>
      <c r="FD26" s="77"/>
      <c r="FE26" s="77"/>
      <c r="FF26" s="77"/>
      <c r="FG26" s="77"/>
      <c r="FH26" s="77">
        <v>12</v>
      </c>
      <c r="FI26" s="77"/>
      <c r="FJ26" s="77">
        <v>12</v>
      </c>
      <c r="FK26" s="77"/>
      <c r="FL26" s="77"/>
      <c r="FM26" s="77"/>
      <c r="FN26" s="77"/>
      <c r="FO26" s="77"/>
      <c r="FP26" s="77"/>
      <c r="FQ26" s="77"/>
      <c r="FS26" s="8">
        <f t="shared" si="32"/>
        <v>18</v>
      </c>
      <c r="FT26" s="8">
        <v>19</v>
      </c>
    </row>
    <row r="27" spans="1:176">
      <c r="A27" s="14" t="s">
        <v>533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3"/>
        <v>0</v>
      </c>
      <c r="O27" s="14"/>
      <c r="P27" s="23"/>
      <c r="Q27" s="21"/>
      <c r="R27" s="19"/>
      <c r="S27" s="24">
        <v>0</v>
      </c>
      <c r="T27" s="19"/>
      <c r="U27" s="22">
        <f t="shared" si="4"/>
        <v>0</v>
      </c>
      <c r="V27" s="14"/>
      <c r="W27" s="23"/>
      <c r="X27" s="21"/>
      <c r="Y27" s="19"/>
      <c r="Z27" s="24">
        <v>0</v>
      </c>
      <c r="AA27" s="19"/>
      <c r="AB27" s="22">
        <f t="shared" si="5"/>
        <v>0</v>
      </c>
      <c r="AC27" s="14"/>
      <c r="AD27" s="23"/>
      <c r="AE27" s="21"/>
      <c r="AF27" s="19"/>
      <c r="AG27" s="24">
        <v>0</v>
      </c>
      <c r="AH27" s="19"/>
      <c r="AI27" s="22">
        <f t="shared" si="6"/>
        <v>0</v>
      </c>
      <c r="AJ27" s="14"/>
      <c r="AK27" s="23"/>
      <c r="AL27" s="21"/>
      <c r="AM27" s="19"/>
      <c r="AN27" s="24">
        <v>0</v>
      </c>
      <c r="AO27" s="19"/>
      <c r="AP27" s="22">
        <f t="shared" si="8"/>
        <v>0</v>
      </c>
      <c r="AQ27" s="14"/>
      <c r="AR27" s="23"/>
      <c r="AS27" s="21"/>
      <c r="AT27" s="19"/>
      <c r="AU27" s="24">
        <v>0</v>
      </c>
      <c r="AV27" s="19"/>
      <c r="AW27" s="22">
        <f t="shared" si="9"/>
        <v>0</v>
      </c>
      <c r="AX27" s="14"/>
      <c r="AY27" s="23"/>
      <c r="AZ27" s="21"/>
      <c r="BA27" s="19"/>
      <c r="BB27" s="24">
        <v>0</v>
      </c>
      <c r="BC27" s="19"/>
      <c r="BD27" s="22">
        <f t="shared" si="11"/>
        <v>0</v>
      </c>
      <c r="BE27" s="14"/>
      <c r="BF27" s="23"/>
      <c r="BG27" s="21"/>
      <c r="BH27" s="19"/>
      <c r="BI27" s="24">
        <v>0</v>
      </c>
      <c r="BJ27" s="19"/>
      <c r="BK27" s="22">
        <f t="shared" si="12"/>
        <v>0</v>
      </c>
      <c r="BL27" s="14"/>
      <c r="BM27" s="23">
        <v>2.2488425925925926E-2</v>
      </c>
      <c r="BN27" s="21" t="s">
        <v>233</v>
      </c>
      <c r="BO27" s="56">
        <f t="shared" si="34"/>
        <v>12</v>
      </c>
      <c r="BP27" s="24">
        <v>0</v>
      </c>
      <c r="BQ27" s="19">
        <v>5</v>
      </c>
      <c r="BR27" s="22">
        <f t="shared" si="13"/>
        <v>17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>
        <v>0</v>
      </c>
      <c r="CE27" s="19"/>
      <c r="CF27" s="22">
        <f t="shared" si="15"/>
        <v>0</v>
      </c>
      <c r="CG27" s="14"/>
      <c r="CH27" s="23"/>
      <c r="CI27" s="21"/>
      <c r="CJ27" s="19"/>
      <c r="CK27" s="24">
        <v>0</v>
      </c>
      <c r="CL27" s="19"/>
      <c r="CM27" s="22">
        <f t="shared" si="33"/>
        <v>0</v>
      </c>
      <c r="CN27" s="14"/>
      <c r="CO27" s="23"/>
      <c r="CP27" s="21"/>
      <c r="CQ27" s="19"/>
      <c r="CR27" s="24">
        <v>0</v>
      </c>
      <c r="CS27" s="19"/>
      <c r="CT27" s="22">
        <f t="shared" si="18"/>
        <v>0</v>
      </c>
      <c r="CU27" s="14"/>
      <c r="CV27" s="23"/>
      <c r="CW27" s="21"/>
      <c r="CX27" s="19"/>
      <c r="CY27" s="24">
        <v>0</v>
      </c>
      <c r="CZ27" s="19"/>
      <c r="DA27" s="22">
        <f t="shared" si="20"/>
        <v>0</v>
      </c>
      <c r="DB27" s="14"/>
      <c r="DC27" s="23"/>
      <c r="DD27" s="21"/>
      <c r="DE27" s="19"/>
      <c r="DF27" s="24">
        <v>0</v>
      </c>
      <c r="DG27" s="19"/>
      <c r="DH27" s="22">
        <f t="shared" si="21"/>
        <v>0</v>
      </c>
      <c r="DI27" s="75"/>
      <c r="DJ27" s="23"/>
      <c r="DK27" s="21"/>
      <c r="DL27" s="19"/>
      <c r="DM27" s="24">
        <v>0</v>
      </c>
      <c r="DN27" s="19"/>
      <c r="DO27" s="22">
        <f t="shared" si="22"/>
        <v>0</v>
      </c>
      <c r="DP27" s="14"/>
      <c r="DQ27" s="23"/>
      <c r="DR27" s="21"/>
      <c r="DS27" s="19"/>
      <c r="DT27" s="24">
        <v>0</v>
      </c>
      <c r="DU27" s="19"/>
      <c r="DV27" s="22">
        <f t="shared" si="23"/>
        <v>0</v>
      </c>
      <c r="DW27" s="14"/>
      <c r="DX27" s="23"/>
      <c r="DY27" s="21"/>
      <c r="DZ27" s="19"/>
      <c r="EA27" s="24">
        <v>0</v>
      </c>
      <c r="EB27" s="19"/>
      <c r="EC27" s="22">
        <f t="shared" si="24"/>
        <v>0</v>
      </c>
      <c r="ED27" s="14"/>
      <c r="EE27" s="23"/>
      <c r="EF27" s="21"/>
      <c r="EG27" s="19"/>
      <c r="EH27" s="24">
        <v>0</v>
      </c>
      <c r="EI27" s="19"/>
      <c r="EJ27" s="22">
        <f t="shared" si="25"/>
        <v>0</v>
      </c>
      <c r="EK27" s="14"/>
      <c r="EL27" s="23"/>
      <c r="EM27" s="21"/>
      <c r="EN27" s="19"/>
      <c r="EO27" s="24">
        <v>0</v>
      </c>
      <c r="EP27" s="19"/>
      <c r="EQ27" s="22">
        <f t="shared" si="26"/>
        <v>0</v>
      </c>
      <c r="ER27" s="14"/>
      <c r="ES27" s="23"/>
      <c r="ET27" s="21"/>
      <c r="EU27" s="82">
        <f t="shared" si="27"/>
        <v>12</v>
      </c>
      <c r="EV27" s="82">
        <f t="shared" si="28"/>
        <v>0</v>
      </c>
      <c r="EW27" s="82">
        <f t="shared" si="29"/>
        <v>5</v>
      </c>
      <c r="EX27" s="22">
        <f t="shared" si="30"/>
        <v>17</v>
      </c>
      <c r="EY27" s="14" t="str">
        <f t="shared" si="31"/>
        <v>Scott Newburn</v>
      </c>
      <c r="EZ27" s="14"/>
      <c r="FA27" s="106" t="s">
        <v>437</v>
      </c>
      <c r="FB27" s="77"/>
      <c r="FC27" s="77"/>
      <c r="FD27" s="77"/>
      <c r="FE27" s="77"/>
      <c r="FF27" s="77"/>
      <c r="FG27" s="77"/>
      <c r="FH27" s="77" t="s">
        <v>368</v>
      </c>
      <c r="FI27" s="77"/>
      <c r="FJ27" s="77" t="s">
        <v>368</v>
      </c>
      <c r="FK27" s="77"/>
      <c r="FL27" s="77"/>
      <c r="FM27" s="77"/>
      <c r="FN27" s="77"/>
      <c r="FO27" s="77"/>
      <c r="FP27" s="77"/>
      <c r="FQ27" s="77"/>
      <c r="FS27" s="8">
        <f t="shared" si="32"/>
        <v>17</v>
      </c>
      <c r="FT27" s="8">
        <v>21</v>
      </c>
    </row>
    <row r="28" spans="1:176">
      <c r="A28" s="14" t="s">
        <v>534</v>
      </c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4"/>
      <c r="AO28" s="19"/>
      <c r="AP28" s="22"/>
      <c r="AQ28" s="14"/>
      <c r="AR28" s="23"/>
      <c r="AS28" s="21"/>
      <c r="AT28" s="19"/>
      <c r="AU28" s="24"/>
      <c r="AV28" s="19"/>
      <c r="AW28" s="22"/>
      <c r="AX28" s="14"/>
      <c r="AY28" s="23"/>
      <c r="AZ28" s="21"/>
      <c r="BA28" s="19"/>
      <c r="BB28" s="24"/>
      <c r="BC28" s="19"/>
      <c r="BD28" s="22"/>
      <c r="BE28" s="14"/>
      <c r="BF28" s="23"/>
      <c r="BG28" s="21"/>
      <c r="BH28" s="19"/>
      <c r="BI28" s="24"/>
      <c r="BJ28" s="19"/>
      <c r="BK28" s="22"/>
      <c r="BL28" s="14"/>
      <c r="BM28" s="23">
        <v>2.2812499999999999E-2</v>
      </c>
      <c r="BN28" s="21" t="s">
        <v>267</v>
      </c>
      <c r="BO28" s="56">
        <f t="shared" si="34"/>
        <v>11</v>
      </c>
      <c r="BP28" s="24">
        <v>0</v>
      </c>
      <c r="BQ28" s="19">
        <v>5</v>
      </c>
      <c r="BR28" s="22">
        <f t="shared" si="13"/>
        <v>16</v>
      </c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/>
      <c r="CE28" s="19"/>
      <c r="CF28" s="22"/>
      <c r="CG28" s="14"/>
      <c r="CH28" s="23"/>
      <c r="CI28" s="21"/>
      <c r="CJ28" s="19"/>
      <c r="CK28" s="24"/>
      <c r="CL28" s="19"/>
      <c r="CM28" s="22"/>
      <c r="CN28" s="14"/>
      <c r="CO28" s="23"/>
      <c r="CP28" s="21"/>
      <c r="CQ28" s="19"/>
      <c r="CR28" s="24"/>
      <c r="CS28" s="19"/>
      <c r="CT28" s="22"/>
      <c r="CU28" s="14"/>
      <c r="CV28" s="23"/>
      <c r="CW28" s="21"/>
      <c r="CX28" s="19"/>
      <c r="CY28" s="24"/>
      <c r="CZ28" s="19"/>
      <c r="DA28" s="22"/>
      <c r="DB28" s="14"/>
      <c r="DC28" s="23"/>
      <c r="DD28" s="21"/>
      <c r="DE28" s="19"/>
      <c r="DF28" s="24"/>
      <c r="DG28" s="19"/>
      <c r="DH28" s="22"/>
      <c r="DI28" s="75"/>
      <c r="DJ28" s="23"/>
      <c r="DK28" s="21"/>
      <c r="DL28" s="19"/>
      <c r="DM28" s="24"/>
      <c r="DN28" s="19"/>
      <c r="DO28" s="22"/>
      <c r="DP28" s="14"/>
      <c r="DQ28" s="23"/>
      <c r="DR28" s="21"/>
      <c r="DS28" s="19"/>
      <c r="DT28" s="24"/>
      <c r="DU28" s="19"/>
      <c r="DV28" s="22"/>
      <c r="DW28" s="14"/>
      <c r="DX28" s="23"/>
      <c r="DY28" s="21"/>
      <c r="DZ28" s="19"/>
      <c r="EA28" s="24"/>
      <c r="EB28" s="19"/>
      <c r="EC28" s="22"/>
      <c r="ED28" s="14"/>
      <c r="EE28" s="23">
        <v>2.6458333333333334E-2</v>
      </c>
      <c r="EF28" s="21" t="s">
        <v>232</v>
      </c>
      <c r="EG28" s="56">
        <f>(EE$37+1)-EF28</f>
        <v>2</v>
      </c>
      <c r="EH28" s="24">
        <v>0</v>
      </c>
      <c r="EI28" s="19">
        <v>5</v>
      </c>
      <c r="EJ28" s="22">
        <f>EG28+EH28+EI28</f>
        <v>7</v>
      </c>
      <c r="EK28" s="14"/>
      <c r="EL28" s="23"/>
      <c r="EM28" s="21"/>
      <c r="EN28" s="19"/>
      <c r="EO28" s="24"/>
      <c r="EP28" s="19"/>
      <c r="EQ28" s="22"/>
      <c r="ER28" s="14"/>
      <c r="ES28" s="23"/>
      <c r="ET28" s="21"/>
      <c r="EU28" s="82">
        <f t="shared" si="27"/>
        <v>13</v>
      </c>
      <c r="EV28" s="82">
        <f t="shared" si="28"/>
        <v>0</v>
      </c>
      <c r="EW28" s="82">
        <f t="shared" si="29"/>
        <v>10</v>
      </c>
      <c r="EX28" s="22">
        <f t="shared" ref="EX28:EX33" si="35">EU28+EV28+EW28</f>
        <v>23</v>
      </c>
      <c r="EY28" s="14" t="str">
        <f t="shared" si="31"/>
        <v>Jim Kenny</v>
      </c>
      <c r="EZ28" s="14"/>
      <c r="FA28" s="106">
        <v>12</v>
      </c>
      <c r="FB28" s="77"/>
      <c r="FC28" s="77"/>
      <c r="FD28" s="77"/>
      <c r="FE28" s="77"/>
      <c r="FF28" s="77"/>
      <c r="FG28" s="77"/>
      <c r="FH28" s="77">
        <v>15</v>
      </c>
      <c r="FI28" s="77"/>
      <c r="FJ28" s="77">
        <v>15</v>
      </c>
      <c r="FK28" s="77"/>
      <c r="FL28" s="77"/>
      <c r="FM28" s="77"/>
      <c r="FN28" s="77"/>
      <c r="FO28" s="77"/>
      <c r="FP28" s="77"/>
      <c r="FQ28" s="77"/>
      <c r="FS28" s="8">
        <f t="shared" si="32"/>
        <v>23</v>
      </c>
      <c r="FT28" s="8">
        <v>13</v>
      </c>
    </row>
    <row r="29" spans="1:176">
      <c r="A29" s="14" t="s">
        <v>428</v>
      </c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4"/>
      <c r="AO29" s="19"/>
      <c r="AP29" s="22"/>
      <c r="AQ29" s="14"/>
      <c r="AR29" s="23"/>
      <c r="AS29" s="21"/>
      <c r="AT29" s="19"/>
      <c r="AU29" s="24"/>
      <c r="AV29" s="19"/>
      <c r="AW29" s="22"/>
      <c r="AX29" s="14"/>
      <c r="AY29" s="23"/>
      <c r="AZ29" s="21"/>
      <c r="BA29" s="19"/>
      <c r="BB29" s="24"/>
      <c r="BC29" s="19"/>
      <c r="BD29" s="22"/>
      <c r="BE29" s="14"/>
      <c r="BF29" s="23"/>
      <c r="BG29" s="21"/>
      <c r="BH29" s="19"/>
      <c r="BI29" s="24"/>
      <c r="BJ29" s="19"/>
      <c r="BK29" s="22"/>
      <c r="BL29" s="14"/>
      <c r="BM29" s="23">
        <v>2.3252314814814812E-2</v>
      </c>
      <c r="BN29" s="21" t="s">
        <v>328</v>
      </c>
      <c r="BO29" s="56">
        <f t="shared" si="34"/>
        <v>10</v>
      </c>
      <c r="BP29" s="24">
        <v>0</v>
      </c>
      <c r="BQ29" s="19">
        <v>5</v>
      </c>
      <c r="BR29" s="22">
        <f t="shared" si="13"/>
        <v>15</v>
      </c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/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19"/>
      <c r="CR29" s="24"/>
      <c r="CS29" s="19"/>
      <c r="CT29" s="22"/>
      <c r="CU29" s="14"/>
      <c r="CV29" s="23"/>
      <c r="CW29" s="21"/>
      <c r="CX29" s="19"/>
      <c r="CY29" s="24"/>
      <c r="CZ29" s="19"/>
      <c r="DA29" s="22"/>
      <c r="DB29" s="14"/>
      <c r="DC29" s="23"/>
      <c r="DD29" s="21"/>
      <c r="DE29" s="19"/>
      <c r="DF29" s="24"/>
      <c r="DG29" s="19"/>
      <c r="DH29" s="22"/>
      <c r="DI29" s="75"/>
      <c r="DJ29" s="23"/>
      <c r="DK29" s="21"/>
      <c r="DL29" s="19"/>
      <c r="DM29" s="24"/>
      <c r="DN29" s="19"/>
      <c r="DO29" s="22"/>
      <c r="DP29" s="14"/>
      <c r="DQ29" s="23"/>
      <c r="DR29" s="21"/>
      <c r="DS29" s="19"/>
      <c r="DT29" s="24"/>
      <c r="DU29" s="19"/>
      <c r="DV29" s="22"/>
      <c r="DW29" s="14"/>
      <c r="DX29" s="23"/>
      <c r="DY29" s="21"/>
      <c r="DZ29" s="19"/>
      <c r="EA29" s="24"/>
      <c r="EB29" s="19"/>
      <c r="EC29" s="22"/>
      <c r="ED29" s="14"/>
      <c r="EE29" s="23"/>
      <c r="EF29" s="21"/>
      <c r="EG29" s="19"/>
      <c r="EH29" s="24"/>
      <c r="EI29" s="19"/>
      <c r="EJ29" s="22"/>
      <c r="EK29" s="14"/>
      <c r="EL29" s="23"/>
      <c r="EM29" s="21"/>
      <c r="EN29" s="19"/>
      <c r="EO29" s="24"/>
      <c r="EP29" s="19"/>
      <c r="EQ29" s="22"/>
      <c r="ER29" s="14"/>
      <c r="ES29" s="23"/>
      <c r="ET29" s="21"/>
      <c r="EU29" s="82">
        <f t="shared" si="27"/>
        <v>10</v>
      </c>
      <c r="EV29" s="82">
        <f t="shared" si="28"/>
        <v>0</v>
      </c>
      <c r="EW29" s="82">
        <f t="shared" si="29"/>
        <v>5</v>
      </c>
      <c r="EX29" s="22">
        <f t="shared" si="35"/>
        <v>15</v>
      </c>
      <c r="EY29" s="14" t="str">
        <f t="shared" si="31"/>
        <v>Martin Hepworth</v>
      </c>
      <c r="EZ29" s="14"/>
      <c r="FA29" s="106">
        <v>18</v>
      </c>
      <c r="FB29" s="77"/>
      <c r="FC29" s="77"/>
      <c r="FD29" s="77"/>
      <c r="FE29" s="77"/>
      <c r="FF29" s="77"/>
      <c r="FG29" s="77"/>
      <c r="FH29" s="77" t="s">
        <v>437</v>
      </c>
      <c r="FI29" s="77"/>
      <c r="FJ29" s="77" t="s">
        <v>437</v>
      </c>
      <c r="FK29" s="77"/>
      <c r="FL29" s="77"/>
      <c r="FM29" s="77"/>
      <c r="FN29" s="77"/>
      <c r="FO29" s="77"/>
      <c r="FP29" s="77"/>
      <c r="FQ29" s="77"/>
      <c r="FS29" s="8">
        <f t="shared" si="32"/>
        <v>15</v>
      </c>
      <c r="FT29" s="8">
        <v>20</v>
      </c>
    </row>
    <row r="30" spans="1:176">
      <c r="A30" s="14" t="s">
        <v>238</v>
      </c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/>
      <c r="AZ30" s="21"/>
      <c r="BA30" s="19"/>
      <c r="BB30" s="24"/>
      <c r="BC30" s="19"/>
      <c r="BD30" s="22"/>
      <c r="BE30" s="14"/>
      <c r="BF30" s="23"/>
      <c r="BG30" s="21"/>
      <c r="BH30" s="19"/>
      <c r="BI30" s="24"/>
      <c r="BJ30" s="19"/>
      <c r="BK30" s="22"/>
      <c r="BL30" s="14"/>
      <c r="BM30" s="23">
        <v>2.5381944444444443E-2</v>
      </c>
      <c r="BN30" s="21" t="s">
        <v>265</v>
      </c>
      <c r="BO30" s="56">
        <f t="shared" si="34"/>
        <v>8</v>
      </c>
      <c r="BP30" s="24">
        <v>0</v>
      </c>
      <c r="BQ30" s="19">
        <v>5</v>
      </c>
      <c r="BR30" s="22">
        <f t="shared" si="13"/>
        <v>13</v>
      </c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/>
      <c r="CE30" s="19"/>
      <c r="CF30" s="22"/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19"/>
      <c r="CR30" s="24"/>
      <c r="CS30" s="19"/>
      <c r="CT30" s="22"/>
      <c r="CU30" s="14"/>
      <c r="CV30" s="23"/>
      <c r="CW30" s="21"/>
      <c r="CX30" s="19"/>
      <c r="CY30" s="24"/>
      <c r="CZ30" s="19"/>
      <c r="DA30" s="22"/>
      <c r="DB30" s="14"/>
      <c r="DC30" s="23"/>
      <c r="DD30" s="21"/>
      <c r="DE30" s="19"/>
      <c r="DF30" s="24"/>
      <c r="DG30" s="19"/>
      <c r="DH30" s="22"/>
      <c r="DI30" s="75"/>
      <c r="DJ30" s="23"/>
      <c r="DK30" s="21"/>
      <c r="DL30" s="19"/>
      <c r="DM30" s="24"/>
      <c r="DN30" s="19"/>
      <c r="DO30" s="22"/>
      <c r="DP30" s="14"/>
      <c r="DQ30" s="23"/>
      <c r="DR30" s="21"/>
      <c r="DS30" s="19"/>
      <c r="DT30" s="24"/>
      <c r="DU30" s="19"/>
      <c r="DV30" s="22"/>
      <c r="DW30" s="14"/>
      <c r="DX30" s="23"/>
      <c r="DY30" s="21"/>
      <c r="DZ30" s="19"/>
      <c r="EA30" s="24"/>
      <c r="EB30" s="19"/>
      <c r="EC30" s="22"/>
      <c r="ED30" s="14"/>
      <c r="EE30" s="23"/>
      <c r="EF30" s="21"/>
      <c r="EG30" s="19"/>
      <c r="EH30" s="24"/>
      <c r="EI30" s="19"/>
      <c r="EJ30" s="22"/>
      <c r="EK30" s="14"/>
      <c r="EL30" s="23"/>
      <c r="EM30" s="21"/>
      <c r="EN30" s="19"/>
      <c r="EO30" s="24"/>
      <c r="EP30" s="19"/>
      <c r="EQ30" s="22"/>
      <c r="ER30" s="14"/>
      <c r="ES30" s="23"/>
      <c r="ET30" s="21"/>
      <c r="EU30" s="82">
        <f t="shared" si="27"/>
        <v>8</v>
      </c>
      <c r="EV30" s="82">
        <f t="shared" si="28"/>
        <v>0</v>
      </c>
      <c r="EW30" s="82">
        <f t="shared" si="29"/>
        <v>5</v>
      </c>
      <c r="EX30" s="22">
        <f t="shared" si="35"/>
        <v>13</v>
      </c>
      <c r="EY30" s="14" t="str">
        <f>A30</f>
        <v>Chris Boyd</v>
      </c>
      <c r="EZ30" s="14"/>
      <c r="FA30" s="106" t="s">
        <v>547</v>
      </c>
      <c r="FB30" s="77"/>
      <c r="FC30" s="77"/>
      <c r="FD30" s="77"/>
      <c r="FE30" s="77"/>
      <c r="FF30" s="77"/>
      <c r="FG30" s="77"/>
      <c r="FH30" s="77" t="s">
        <v>442</v>
      </c>
      <c r="FI30" s="80"/>
      <c r="FJ30" s="77" t="s">
        <v>442</v>
      </c>
      <c r="FK30" s="80"/>
      <c r="FL30" s="80"/>
      <c r="FM30" s="80"/>
      <c r="FN30" s="80"/>
      <c r="FO30" s="80"/>
      <c r="FP30" s="80"/>
      <c r="FQ30" s="80"/>
      <c r="FS30" s="8">
        <f t="shared" si="32"/>
        <v>13</v>
      </c>
    </row>
    <row r="31" spans="1:176">
      <c r="A31" s="14" t="s">
        <v>535</v>
      </c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/>
      <c r="AZ31" s="21"/>
      <c r="BA31" s="19"/>
      <c r="BB31" s="24"/>
      <c r="BC31" s="19"/>
      <c r="BD31" s="22"/>
      <c r="BE31" s="14"/>
      <c r="BF31" s="23"/>
      <c r="BG31" s="21"/>
      <c r="BH31" s="19"/>
      <c r="BI31" s="24"/>
      <c r="BJ31" s="19"/>
      <c r="BK31" s="22"/>
      <c r="BL31" s="14"/>
      <c r="BM31" s="23">
        <v>2.6504629629629628E-2</v>
      </c>
      <c r="BN31" s="21" t="s">
        <v>336</v>
      </c>
      <c r="BO31" s="56">
        <f t="shared" si="34"/>
        <v>6</v>
      </c>
      <c r="BP31" s="24">
        <v>0</v>
      </c>
      <c r="BQ31" s="19">
        <v>5</v>
      </c>
      <c r="BR31" s="22">
        <f t="shared" si="13"/>
        <v>11</v>
      </c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/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19"/>
      <c r="CR31" s="24"/>
      <c r="CS31" s="19"/>
      <c r="CT31" s="22"/>
      <c r="CU31" s="14"/>
      <c r="CV31" s="23"/>
      <c r="CW31" s="21"/>
      <c r="CX31" s="19"/>
      <c r="CY31" s="24"/>
      <c r="CZ31" s="19"/>
      <c r="DA31" s="22"/>
      <c r="DB31" s="14"/>
      <c r="DC31" s="23"/>
      <c r="DD31" s="21"/>
      <c r="DE31" s="19"/>
      <c r="DF31" s="24"/>
      <c r="DG31" s="19"/>
      <c r="DH31" s="22"/>
      <c r="DI31" s="75"/>
      <c r="DJ31" s="23"/>
      <c r="DK31" s="21"/>
      <c r="DL31" s="19"/>
      <c r="DM31" s="24"/>
      <c r="DN31" s="19"/>
      <c r="DO31" s="22"/>
      <c r="DP31" s="14"/>
      <c r="DQ31" s="23"/>
      <c r="DR31" s="21"/>
      <c r="DS31" s="19"/>
      <c r="DT31" s="24"/>
      <c r="DU31" s="19"/>
      <c r="DV31" s="22"/>
      <c r="DW31" s="14"/>
      <c r="DX31" s="23"/>
      <c r="DY31" s="21"/>
      <c r="DZ31" s="19"/>
      <c r="EA31" s="24"/>
      <c r="EB31" s="19"/>
      <c r="EC31" s="22"/>
      <c r="ED31" s="14"/>
      <c r="EE31" s="23"/>
      <c r="EF31" s="21"/>
      <c r="EG31" s="19"/>
      <c r="EH31" s="24"/>
      <c r="EI31" s="19"/>
      <c r="EJ31" s="22"/>
      <c r="EK31" s="14"/>
      <c r="EL31" s="23"/>
      <c r="EM31" s="21"/>
      <c r="EN31" s="19"/>
      <c r="EO31" s="24"/>
      <c r="EP31" s="19"/>
      <c r="EQ31" s="22"/>
      <c r="ER31" s="14"/>
      <c r="ES31" s="23"/>
      <c r="ET31" s="21"/>
      <c r="EU31" s="82">
        <f t="shared" si="27"/>
        <v>6</v>
      </c>
      <c r="EV31" s="82">
        <f t="shared" si="28"/>
        <v>0</v>
      </c>
      <c r="EW31" s="82">
        <f t="shared" si="29"/>
        <v>5</v>
      </c>
      <c r="EX31" s="22">
        <f t="shared" si="35"/>
        <v>11</v>
      </c>
      <c r="EY31" s="14" t="str">
        <f t="shared" si="31"/>
        <v>Geoff Chapman</v>
      </c>
      <c r="EZ31" s="14"/>
      <c r="FA31" s="106">
        <v>22</v>
      </c>
      <c r="FB31" s="77"/>
      <c r="FC31" s="77"/>
      <c r="FD31" s="77"/>
      <c r="FE31" s="77"/>
      <c r="FF31" s="77"/>
      <c r="FG31" s="77"/>
      <c r="FH31" s="77">
        <v>21</v>
      </c>
      <c r="FI31" s="80"/>
      <c r="FJ31" s="77">
        <v>21</v>
      </c>
      <c r="FK31" s="80"/>
      <c r="FL31" s="80"/>
      <c r="FM31" s="80"/>
      <c r="FN31" s="80"/>
      <c r="FO31" s="80"/>
      <c r="FP31" s="80"/>
      <c r="FQ31" s="80"/>
      <c r="FS31" s="8">
        <f t="shared" si="32"/>
        <v>11</v>
      </c>
    </row>
    <row r="32" spans="1:176">
      <c r="A32" s="14" t="s">
        <v>536</v>
      </c>
      <c r="B32" s="23"/>
      <c r="C32" s="21"/>
      <c r="D32" s="19"/>
      <c r="E32" s="24"/>
      <c r="F32" s="19"/>
      <c r="G32" s="22"/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/>
      <c r="T32" s="19"/>
      <c r="U32" s="22"/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19"/>
      <c r="AG32" s="24"/>
      <c r="AH32" s="19"/>
      <c r="AI32" s="22"/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/>
      <c r="AZ32" s="21"/>
      <c r="BA32" s="19"/>
      <c r="BB32" s="24"/>
      <c r="BC32" s="19"/>
      <c r="BD32" s="22"/>
      <c r="BE32" s="14"/>
      <c r="BF32" s="23"/>
      <c r="BG32" s="21"/>
      <c r="BH32" s="19"/>
      <c r="BI32" s="24"/>
      <c r="BJ32" s="19"/>
      <c r="BK32" s="22"/>
      <c r="BL32" s="14"/>
      <c r="BM32" s="23">
        <v>2.6701388888888889E-2</v>
      </c>
      <c r="BN32" s="21" t="s">
        <v>266</v>
      </c>
      <c r="BO32" s="56">
        <f t="shared" si="34"/>
        <v>5</v>
      </c>
      <c r="BP32" s="24">
        <v>0</v>
      </c>
      <c r="BQ32" s="19">
        <v>5</v>
      </c>
      <c r="BR32" s="22">
        <f t="shared" si="13"/>
        <v>10</v>
      </c>
      <c r="BS32" s="14"/>
      <c r="BT32" s="23"/>
      <c r="BU32" s="21"/>
      <c r="BV32" s="19"/>
      <c r="BW32" s="24"/>
      <c r="BX32" s="19"/>
      <c r="BY32" s="22"/>
      <c r="BZ32" s="14"/>
      <c r="CA32" s="23"/>
      <c r="CB32" s="21"/>
      <c r="CC32" s="19"/>
      <c r="CD32" s="24"/>
      <c r="CE32" s="19"/>
      <c r="CF32" s="22"/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19"/>
      <c r="CR32" s="24"/>
      <c r="CS32" s="19"/>
      <c r="CT32" s="22"/>
      <c r="CU32" s="14"/>
      <c r="CV32" s="23"/>
      <c r="CW32" s="21"/>
      <c r="CX32" s="19"/>
      <c r="CY32" s="24"/>
      <c r="CZ32" s="19"/>
      <c r="DA32" s="22"/>
      <c r="DB32" s="14"/>
      <c r="DC32" s="23"/>
      <c r="DD32" s="21"/>
      <c r="DE32" s="19"/>
      <c r="DF32" s="24"/>
      <c r="DG32" s="19"/>
      <c r="DH32" s="22"/>
      <c r="DI32" s="75"/>
      <c r="DJ32" s="23"/>
      <c r="DK32" s="21"/>
      <c r="DL32" s="19"/>
      <c r="DM32" s="24"/>
      <c r="DN32" s="19"/>
      <c r="DO32" s="22"/>
      <c r="DP32" s="14"/>
      <c r="DQ32" s="23"/>
      <c r="DR32" s="21"/>
      <c r="DS32" s="19"/>
      <c r="DT32" s="24"/>
      <c r="DU32" s="19"/>
      <c r="DV32" s="22"/>
      <c r="DW32" s="14"/>
      <c r="DX32" s="23"/>
      <c r="DY32" s="21"/>
      <c r="DZ32" s="19"/>
      <c r="EA32" s="24"/>
      <c r="EB32" s="19"/>
      <c r="EC32" s="22"/>
      <c r="ED32" s="14"/>
      <c r="EE32" s="23"/>
      <c r="EF32" s="21"/>
      <c r="EG32" s="19"/>
      <c r="EH32" s="24"/>
      <c r="EI32" s="19"/>
      <c r="EJ32" s="22"/>
      <c r="EK32" s="14"/>
      <c r="EL32" s="23"/>
      <c r="EM32" s="21"/>
      <c r="EN32" s="19"/>
      <c r="EO32" s="24"/>
      <c r="EP32" s="19"/>
      <c r="EQ32" s="22"/>
      <c r="ER32" s="14"/>
      <c r="ES32" s="23"/>
      <c r="ET32" s="21"/>
      <c r="EU32" s="82">
        <f t="shared" si="27"/>
        <v>5</v>
      </c>
      <c r="EV32" s="82">
        <f t="shared" si="28"/>
        <v>0</v>
      </c>
      <c r="EW32" s="82">
        <f t="shared" si="29"/>
        <v>5</v>
      </c>
      <c r="EX32" s="22">
        <f t="shared" si="35"/>
        <v>10</v>
      </c>
      <c r="EY32" s="14" t="str">
        <f t="shared" si="31"/>
        <v>Steve Patterson</v>
      </c>
      <c r="EZ32" s="14"/>
      <c r="FA32" s="106">
        <v>23</v>
      </c>
      <c r="FB32" s="77"/>
      <c r="FC32" s="77"/>
      <c r="FD32" s="77"/>
      <c r="FE32" s="77"/>
      <c r="FF32" s="77"/>
      <c r="FG32" s="77"/>
      <c r="FH32" s="77">
        <v>22</v>
      </c>
      <c r="FI32" s="80"/>
      <c r="FJ32" s="77">
        <v>22</v>
      </c>
      <c r="FK32" s="80"/>
      <c r="FL32" s="80"/>
      <c r="FM32" s="80"/>
      <c r="FN32" s="80"/>
      <c r="FO32" s="80"/>
      <c r="FP32" s="80"/>
      <c r="FQ32" s="80"/>
    </row>
    <row r="33" spans="1:176">
      <c r="A33" s="14" t="s">
        <v>76</v>
      </c>
      <c r="B33" s="23"/>
      <c r="C33" s="21"/>
      <c r="D33" s="19"/>
      <c r="E33" s="24"/>
      <c r="F33" s="19"/>
      <c r="G33" s="22"/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/>
      <c r="T33" s="19"/>
      <c r="U33" s="22"/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19"/>
      <c r="AG33" s="24"/>
      <c r="AH33" s="19"/>
      <c r="AI33" s="22"/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/>
      <c r="AZ33" s="21"/>
      <c r="BA33" s="19"/>
      <c r="BB33" s="24"/>
      <c r="BC33" s="19"/>
      <c r="BD33" s="22"/>
      <c r="BE33" s="14"/>
      <c r="BF33" s="23"/>
      <c r="BG33" s="21"/>
      <c r="BH33" s="19"/>
      <c r="BI33" s="24"/>
      <c r="BJ33" s="19"/>
      <c r="BK33" s="22"/>
      <c r="BL33" s="14"/>
      <c r="BM33" s="23">
        <v>2.7615740740740743E-2</v>
      </c>
      <c r="BN33" s="21" t="s">
        <v>337</v>
      </c>
      <c r="BO33" s="56">
        <f t="shared" si="34"/>
        <v>3</v>
      </c>
      <c r="BP33" s="24">
        <v>0</v>
      </c>
      <c r="BQ33" s="19">
        <v>5</v>
      </c>
      <c r="BR33" s="22">
        <f t="shared" si="13"/>
        <v>8</v>
      </c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/>
      <c r="CE33" s="19"/>
      <c r="CF33" s="22"/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19"/>
      <c r="CR33" s="24"/>
      <c r="CS33" s="19"/>
      <c r="CT33" s="22"/>
      <c r="CU33" s="14"/>
      <c r="CV33" s="23"/>
      <c r="CW33" s="21"/>
      <c r="CX33" s="19"/>
      <c r="CY33" s="24"/>
      <c r="CZ33" s="19"/>
      <c r="DA33" s="22"/>
      <c r="DB33" s="14"/>
      <c r="DC33" s="23"/>
      <c r="DD33" s="21"/>
      <c r="DE33" s="19"/>
      <c r="DF33" s="24"/>
      <c r="DG33" s="19"/>
      <c r="DH33" s="22"/>
      <c r="DI33" s="75"/>
      <c r="DJ33" s="23"/>
      <c r="DK33" s="21"/>
      <c r="DL33" s="19"/>
      <c r="DM33" s="24"/>
      <c r="DN33" s="19"/>
      <c r="DO33" s="22"/>
      <c r="DP33" s="14"/>
      <c r="DQ33" s="23"/>
      <c r="DR33" s="21"/>
      <c r="DS33" s="19"/>
      <c r="DT33" s="24"/>
      <c r="DU33" s="19"/>
      <c r="DV33" s="22"/>
      <c r="DW33" s="14"/>
      <c r="DX33" s="23"/>
      <c r="DY33" s="21"/>
      <c r="DZ33" s="19"/>
      <c r="EA33" s="24"/>
      <c r="EB33" s="19"/>
      <c r="EC33" s="22"/>
      <c r="ED33" s="14"/>
      <c r="EE33" s="23"/>
      <c r="EF33" s="21"/>
      <c r="EG33" s="19"/>
      <c r="EH33" s="24"/>
      <c r="EI33" s="19"/>
      <c r="EJ33" s="22"/>
      <c r="EK33" s="14"/>
      <c r="EL33" s="23"/>
      <c r="EM33" s="21"/>
      <c r="EN33" s="19"/>
      <c r="EO33" s="24"/>
      <c r="EP33" s="19"/>
      <c r="EQ33" s="22"/>
      <c r="ER33" s="14"/>
      <c r="ES33" s="23"/>
      <c r="ET33" s="21"/>
      <c r="EU33" s="82">
        <f t="shared" si="27"/>
        <v>3</v>
      </c>
      <c r="EV33" s="82">
        <f t="shared" si="28"/>
        <v>0</v>
      </c>
      <c r="EW33" s="82">
        <f t="shared" si="29"/>
        <v>5</v>
      </c>
      <c r="EX33" s="22">
        <f t="shared" si="35"/>
        <v>8</v>
      </c>
      <c r="EY33" s="14" t="str">
        <f t="shared" si="31"/>
        <v>Shaun Hardisty</v>
      </c>
      <c r="EZ33" s="14"/>
      <c r="FA33" s="106" t="s">
        <v>548</v>
      </c>
      <c r="FB33" s="77"/>
      <c r="FC33" s="77"/>
      <c r="FD33" s="77"/>
      <c r="FE33" s="77"/>
      <c r="FF33" s="77"/>
      <c r="FG33" s="77"/>
      <c r="FH33" s="77" t="s">
        <v>537</v>
      </c>
      <c r="FI33" s="80"/>
      <c r="FJ33" s="77" t="s">
        <v>537</v>
      </c>
      <c r="FK33" s="80"/>
      <c r="FL33" s="80"/>
      <c r="FM33" s="80"/>
      <c r="FN33" s="80"/>
      <c r="FO33" s="80"/>
      <c r="FP33" s="80"/>
      <c r="FQ33" s="80"/>
    </row>
    <row r="34" spans="1:176">
      <c r="A34" s="14" t="s">
        <v>545</v>
      </c>
      <c r="B34" s="23"/>
      <c r="C34" s="21"/>
      <c r="D34" s="19"/>
      <c r="E34" s="24"/>
      <c r="F34" s="19"/>
      <c r="G34" s="22"/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/>
      <c r="T34" s="19"/>
      <c r="U34" s="22"/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19"/>
      <c r="AG34" s="24"/>
      <c r="AH34" s="19"/>
      <c r="AI34" s="22"/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23"/>
      <c r="AZ34" s="21"/>
      <c r="BA34" s="19"/>
      <c r="BB34" s="24"/>
      <c r="BC34" s="19"/>
      <c r="BD34" s="22"/>
      <c r="BE34" s="14"/>
      <c r="BF34" s="23"/>
      <c r="BG34" s="21"/>
      <c r="BH34" s="19"/>
      <c r="BI34" s="24"/>
      <c r="BJ34" s="19"/>
      <c r="BK34" s="22"/>
      <c r="BL34" s="14"/>
      <c r="BM34" s="23"/>
      <c r="BN34" s="21"/>
      <c r="BO34" s="56"/>
      <c r="BP34" s="24"/>
      <c r="BQ34" s="19"/>
      <c r="BR34" s="22"/>
      <c r="BS34" s="14"/>
      <c r="BT34" s="23"/>
      <c r="BU34" s="21"/>
      <c r="BV34" s="19"/>
      <c r="BW34" s="24"/>
      <c r="BX34" s="19"/>
      <c r="BY34" s="22"/>
      <c r="BZ34" s="14"/>
      <c r="CA34" s="23"/>
      <c r="CB34" s="21"/>
      <c r="CC34" s="19"/>
      <c r="CD34" s="24"/>
      <c r="CE34" s="19"/>
      <c r="CF34" s="22"/>
      <c r="CG34" s="14"/>
      <c r="CH34" s="23"/>
      <c r="CI34" s="21"/>
      <c r="CJ34" s="19"/>
      <c r="CK34" s="24"/>
      <c r="CL34" s="19"/>
      <c r="CM34" s="22"/>
      <c r="CN34" s="14"/>
      <c r="CO34" s="23"/>
      <c r="CP34" s="21"/>
      <c r="CQ34" s="19"/>
      <c r="CR34" s="24"/>
      <c r="CS34" s="19"/>
      <c r="CT34" s="22"/>
      <c r="CU34" s="14"/>
      <c r="CV34" s="23"/>
      <c r="CW34" s="21"/>
      <c r="CX34" s="19"/>
      <c r="CY34" s="24"/>
      <c r="CZ34" s="19"/>
      <c r="DA34" s="22"/>
      <c r="DB34" s="14"/>
      <c r="DC34" s="23"/>
      <c r="DD34" s="21"/>
      <c r="DE34" s="19"/>
      <c r="DF34" s="24"/>
      <c r="DG34" s="19"/>
      <c r="DH34" s="22"/>
      <c r="DI34" s="75"/>
      <c r="DJ34" s="23"/>
      <c r="DK34" s="21"/>
      <c r="DL34" s="19"/>
      <c r="DM34" s="24"/>
      <c r="DN34" s="19"/>
      <c r="DO34" s="22"/>
      <c r="DP34" s="14"/>
      <c r="DQ34" s="23"/>
      <c r="DR34" s="21"/>
      <c r="DS34" s="19"/>
      <c r="DT34" s="24"/>
      <c r="DU34" s="19"/>
      <c r="DV34" s="22"/>
      <c r="DW34" s="14"/>
      <c r="DX34" s="23"/>
      <c r="DY34" s="21"/>
      <c r="DZ34" s="19"/>
      <c r="EA34" s="24"/>
      <c r="EB34" s="19"/>
      <c r="EC34" s="22"/>
      <c r="ED34" s="14"/>
      <c r="EE34" s="23">
        <v>2.6261574074074076E-2</v>
      </c>
      <c r="EF34" s="21" t="s">
        <v>214</v>
      </c>
      <c r="EG34" s="56">
        <f>(EE$37+1)-EF34</f>
        <v>3</v>
      </c>
      <c r="EH34" s="24">
        <v>0</v>
      </c>
      <c r="EI34" s="19">
        <v>5</v>
      </c>
      <c r="EJ34" s="22">
        <f>EG34+EH34+EI34</f>
        <v>8</v>
      </c>
      <c r="EK34" s="14"/>
      <c r="EL34" s="23"/>
      <c r="EM34" s="21"/>
      <c r="EN34" s="19"/>
      <c r="EO34" s="24"/>
      <c r="EP34" s="19"/>
      <c r="EQ34" s="22"/>
      <c r="ER34" s="14"/>
      <c r="ES34" s="23"/>
      <c r="ET34" s="21"/>
      <c r="EU34" s="82">
        <f>SUM(D34+K34+R34+Y34+AF34+AM34+AT34+BA34+BH34+BO34+BV34+CC34+CJ34+CQ34+CX34+DE34+DL34+DS34+DZ34+EG34+EN34)</f>
        <v>3</v>
      </c>
      <c r="EV34" s="82">
        <f>SUM(E34+L34+S34+Z34+AG34+AN34+AU34+BB34+BI34+BP34+BW34+CD34+CK34+CR34+CY34+DF34+DM34+DT34+EA34+EH34+EO34)</f>
        <v>0</v>
      </c>
      <c r="EW34" s="82">
        <f>SUM(F34+M34+T34+AA34+AH34+AO34+AV34+BC34+BJ34+BQ34+BX34+CE34+CL34+CS34+CZ34+DG34+DN34+DU34+EB34+EI34+EP34)</f>
        <v>5</v>
      </c>
      <c r="EX34" s="22">
        <f>EU34+EV34+EW34</f>
        <v>8</v>
      </c>
      <c r="EY34" s="14" t="str">
        <f t="shared" si="31"/>
        <v>Stuart Reed</v>
      </c>
      <c r="EZ34" s="14"/>
      <c r="FA34" s="106" t="s">
        <v>548</v>
      </c>
      <c r="FB34" s="77"/>
      <c r="FC34" s="77"/>
      <c r="FD34" s="77"/>
      <c r="FE34" s="77"/>
      <c r="FF34" s="77"/>
      <c r="FG34" s="77"/>
      <c r="FH34" s="77"/>
      <c r="FI34" s="80"/>
      <c r="FJ34" s="77"/>
      <c r="FK34" s="80"/>
      <c r="FL34" s="80"/>
      <c r="FM34" s="80"/>
      <c r="FN34" s="80"/>
      <c r="FO34" s="80"/>
      <c r="FP34" s="80"/>
      <c r="FQ34" s="80"/>
    </row>
    <row r="35" spans="1:176">
      <c r="A35" s="14" t="s">
        <v>209</v>
      </c>
      <c r="B35" s="23"/>
      <c r="C35" s="21"/>
      <c r="D35" s="19"/>
      <c r="E35" s="24"/>
      <c r="F35" s="19"/>
      <c r="G35" s="22"/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/>
      <c r="T35" s="19"/>
      <c r="U35" s="22"/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19"/>
      <c r="AG35" s="24"/>
      <c r="AH35" s="19"/>
      <c r="AI35" s="22"/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/>
      <c r="BE35" s="14"/>
      <c r="BF35" s="23"/>
      <c r="BG35" s="21"/>
      <c r="BH35" s="19"/>
      <c r="BI35" s="24"/>
      <c r="BJ35" s="19"/>
      <c r="BK35" s="22"/>
      <c r="BL35" s="14"/>
      <c r="BM35" s="23"/>
      <c r="BN35" s="21"/>
      <c r="BO35" s="19"/>
      <c r="BP35" s="24"/>
      <c r="BQ35" s="19"/>
      <c r="BR35" s="22"/>
      <c r="BS35" s="14"/>
      <c r="BT35" s="23"/>
      <c r="BU35" s="21"/>
      <c r="BV35" s="19"/>
      <c r="BW35" s="24"/>
      <c r="BX35" s="19"/>
      <c r="BY35" s="22"/>
      <c r="BZ35" s="14"/>
      <c r="CA35" s="23"/>
      <c r="CB35" s="21"/>
      <c r="CC35" s="19"/>
      <c r="CD35" s="24"/>
      <c r="CE35" s="19"/>
      <c r="CF35" s="22"/>
      <c r="CG35" s="14"/>
      <c r="CH35" s="23">
        <v>1.5960648148148151E-2</v>
      </c>
      <c r="CI35" s="21" t="s">
        <v>214</v>
      </c>
      <c r="CJ35" s="56">
        <f>(CH$37+1)-CI35</f>
        <v>2</v>
      </c>
      <c r="CK35" s="24">
        <v>0</v>
      </c>
      <c r="CL35" s="19">
        <v>5</v>
      </c>
      <c r="CM35" s="22">
        <f>CJ35+CK35+CL35</f>
        <v>7</v>
      </c>
      <c r="CN35" s="14"/>
      <c r="CO35" s="23"/>
      <c r="CP35" s="21"/>
      <c r="CQ35" s="19"/>
      <c r="CR35" s="24"/>
      <c r="CS35" s="19"/>
      <c r="CT35" s="22"/>
      <c r="CU35" s="14"/>
      <c r="CV35" s="23"/>
      <c r="CW35" s="21"/>
      <c r="CX35" s="19"/>
      <c r="CY35" s="24"/>
      <c r="CZ35" s="19"/>
      <c r="DA35" s="22"/>
      <c r="DB35" s="14"/>
      <c r="DC35" s="23"/>
      <c r="DD35" s="21"/>
      <c r="DE35" s="19"/>
      <c r="DF35" s="24"/>
      <c r="DG35" s="19"/>
      <c r="DH35" s="22"/>
      <c r="DI35" s="75"/>
      <c r="DJ35" s="23">
        <v>3.1909722222222221E-2</v>
      </c>
      <c r="DK35" s="21" t="s">
        <v>232</v>
      </c>
      <c r="DL35" s="56">
        <f>(DJ$37+1)-DK35</f>
        <v>1</v>
      </c>
      <c r="DM35" s="24">
        <v>0</v>
      </c>
      <c r="DN35" s="19">
        <v>5</v>
      </c>
      <c r="DO35" s="22">
        <f>DL35+DM35+DN35</f>
        <v>6</v>
      </c>
      <c r="DP35" s="14"/>
      <c r="DQ35" s="23">
        <v>1.4756944444444446E-2</v>
      </c>
      <c r="DR35" s="21" t="s">
        <v>232</v>
      </c>
      <c r="DS35" s="56">
        <f>(DQ$37+1)-DR35</f>
        <v>2</v>
      </c>
      <c r="DT35" s="67">
        <v>15</v>
      </c>
      <c r="DU35" s="19">
        <v>5</v>
      </c>
      <c r="DV35" s="22">
        <f>DS35+DT35+DU35</f>
        <v>22</v>
      </c>
      <c r="DW35" s="14"/>
      <c r="DX35" s="23"/>
      <c r="DY35" s="21"/>
      <c r="DZ35" s="19"/>
      <c r="EA35" s="24"/>
      <c r="EB35" s="19"/>
      <c r="EC35" s="22"/>
      <c r="ED35" s="14"/>
      <c r="EE35" s="23">
        <v>3.3136574074074075E-2</v>
      </c>
      <c r="EF35" s="21" t="s">
        <v>233</v>
      </c>
      <c r="EG35" s="56">
        <f>(EE$37+1)-EF35</f>
        <v>1</v>
      </c>
      <c r="EH35" s="24">
        <v>0</v>
      </c>
      <c r="EI35" s="19">
        <v>5</v>
      </c>
      <c r="EJ35" s="22">
        <f>EG35+EH35+EI35</f>
        <v>6</v>
      </c>
      <c r="EK35" s="14"/>
      <c r="EL35" s="23"/>
      <c r="EM35" s="21"/>
      <c r="EN35" s="19"/>
      <c r="EO35" s="24"/>
      <c r="EP35" s="19"/>
      <c r="EQ35" s="22"/>
      <c r="ER35" s="14"/>
      <c r="ES35" s="23"/>
      <c r="ET35" s="21"/>
      <c r="EU35" s="82">
        <f t="shared" ref="EU35:EW36" si="36">SUM(D35+K35+R35+Y35+AF35+AM35+AT35+BA35+BH35+BO35+BV35+CC35+CJ35+CQ35+CX35+DE35+DL35+DS35+DZ35+EG35+EN35)</f>
        <v>6</v>
      </c>
      <c r="EV35" s="82">
        <f t="shared" si="36"/>
        <v>15</v>
      </c>
      <c r="EW35" s="82">
        <f t="shared" si="36"/>
        <v>20</v>
      </c>
      <c r="EX35" s="22">
        <f>EU35+EV35+EW35</f>
        <v>41</v>
      </c>
      <c r="EY35" s="14" t="str">
        <f t="shared" si="31"/>
        <v>Mike Bell</v>
      </c>
      <c r="EZ35" s="14"/>
      <c r="FA35" s="107">
        <v>8</v>
      </c>
      <c r="FB35" s="77"/>
      <c r="FC35" s="77"/>
      <c r="FD35" s="77"/>
      <c r="FE35" s="77"/>
      <c r="FF35" s="77"/>
      <c r="FG35" s="77"/>
      <c r="FH35" s="80"/>
      <c r="FI35" s="80"/>
      <c r="FJ35" s="80"/>
      <c r="FK35" s="80"/>
      <c r="FL35" s="80"/>
      <c r="FM35" s="80"/>
      <c r="FN35" s="80"/>
      <c r="FO35" s="80"/>
      <c r="FP35" s="80"/>
      <c r="FQ35" s="80"/>
    </row>
    <row r="36" spans="1:176">
      <c r="A36" s="14"/>
      <c r="B36" s="16"/>
      <c r="C36" s="21"/>
      <c r="D36" s="19"/>
      <c r="E36" s="19">
        <v>0</v>
      </c>
      <c r="F36" s="19"/>
      <c r="G36" s="22">
        <f t="shared" si="1"/>
        <v>0</v>
      </c>
      <c r="H36" s="14"/>
      <c r="I36" s="16"/>
      <c r="J36" s="21"/>
      <c r="K36" s="19"/>
      <c r="L36" s="19">
        <v>0</v>
      </c>
      <c r="M36" s="19"/>
      <c r="N36" s="22">
        <f>K36+L36+M36</f>
        <v>0</v>
      </c>
      <c r="O36" s="14"/>
      <c r="P36" s="16"/>
      <c r="Q36" s="21"/>
      <c r="R36" s="19"/>
      <c r="S36" s="19">
        <v>0</v>
      </c>
      <c r="T36" s="19"/>
      <c r="U36" s="22">
        <f>R36+S36+T36</f>
        <v>0</v>
      </c>
      <c r="V36" s="14"/>
      <c r="W36" s="16"/>
      <c r="X36" s="21"/>
      <c r="Y36" s="19"/>
      <c r="Z36" s="19">
        <v>0</v>
      </c>
      <c r="AA36" s="19"/>
      <c r="AB36" s="22">
        <f>Y36+Z36+AA36</f>
        <v>0</v>
      </c>
      <c r="AC36" s="14"/>
      <c r="AD36" s="16"/>
      <c r="AE36" s="21"/>
      <c r="AF36" s="19"/>
      <c r="AG36" s="19">
        <v>0</v>
      </c>
      <c r="AH36" s="19"/>
      <c r="AI36" s="22">
        <f>AF36+AG36+AH36</f>
        <v>0</v>
      </c>
      <c r="AJ36" s="14"/>
      <c r="AK36" s="16"/>
      <c r="AL36" s="21"/>
      <c r="AM36" s="19"/>
      <c r="AN36" s="19">
        <v>0</v>
      </c>
      <c r="AO36" s="19"/>
      <c r="AP36" s="22">
        <f>AM36+AN36+AO36</f>
        <v>0</v>
      </c>
      <c r="AQ36" s="14"/>
      <c r="AR36" s="16"/>
      <c r="AS36" s="21"/>
      <c r="AT36" s="19"/>
      <c r="AU36" s="19">
        <v>0</v>
      </c>
      <c r="AV36" s="19"/>
      <c r="AW36" s="22">
        <f>AT36+AU36+AV36</f>
        <v>0</v>
      </c>
      <c r="AX36" s="14"/>
      <c r="AY36" s="16"/>
      <c r="AZ36" s="21"/>
      <c r="BA36" s="19"/>
      <c r="BB36" s="19">
        <v>0</v>
      </c>
      <c r="BC36" s="19"/>
      <c r="BD36" s="22">
        <f>BA36+BB36+BC36</f>
        <v>0</v>
      </c>
      <c r="BE36" s="14"/>
      <c r="BF36" s="16"/>
      <c r="BG36" s="21"/>
      <c r="BH36" s="19"/>
      <c r="BI36" s="19">
        <v>0</v>
      </c>
      <c r="BJ36" s="19"/>
      <c r="BK36" s="22">
        <f>BH36+BI36+BJ36</f>
        <v>0</v>
      </c>
      <c r="BL36" s="14"/>
      <c r="BM36" s="16"/>
      <c r="BN36" s="21"/>
      <c r="BO36" s="19"/>
      <c r="BP36" s="19">
        <v>0</v>
      </c>
      <c r="BQ36" s="19"/>
      <c r="BR36" s="22">
        <f>BO36+BP36+BQ36</f>
        <v>0</v>
      </c>
      <c r="BS36" s="14"/>
      <c r="BT36" s="16"/>
      <c r="BU36" s="21"/>
      <c r="BV36" s="19"/>
      <c r="BW36" s="19">
        <v>0</v>
      </c>
      <c r="BX36" s="19"/>
      <c r="BY36" s="22">
        <f>BV36+BW36+BX36</f>
        <v>0</v>
      </c>
      <c r="BZ36" s="14"/>
      <c r="CA36" s="16"/>
      <c r="CB36" s="21"/>
      <c r="CC36" s="19"/>
      <c r="CD36" s="19">
        <v>0</v>
      </c>
      <c r="CE36" s="19"/>
      <c r="CF36" s="22">
        <f>CC36+CD36+CE36</f>
        <v>0</v>
      </c>
      <c r="CG36" s="14"/>
      <c r="CH36" s="16"/>
      <c r="CI36" s="21"/>
      <c r="CJ36" s="19"/>
      <c r="CK36" s="19">
        <v>0</v>
      </c>
      <c r="CL36" s="19"/>
      <c r="CM36" s="22">
        <f>CJ36+CK36+CL36</f>
        <v>0</v>
      </c>
      <c r="CN36" s="14"/>
      <c r="CO36" s="16"/>
      <c r="CP36" s="21"/>
      <c r="CQ36" s="19"/>
      <c r="CR36" s="19">
        <v>0</v>
      </c>
      <c r="CS36" s="19"/>
      <c r="CT36" s="22">
        <f>CQ36+CR36+CS36</f>
        <v>0</v>
      </c>
      <c r="CU36" s="14"/>
      <c r="CV36" s="16"/>
      <c r="CW36" s="21"/>
      <c r="CX36" s="19"/>
      <c r="CY36" s="19">
        <v>0</v>
      </c>
      <c r="CZ36" s="19"/>
      <c r="DA36" s="22">
        <f>CX36+CY36+CZ36</f>
        <v>0</v>
      </c>
      <c r="DB36" s="14"/>
      <c r="DC36" s="16"/>
      <c r="DD36" s="21"/>
      <c r="DE36" s="19"/>
      <c r="DF36" s="19">
        <v>0</v>
      </c>
      <c r="DG36" s="19"/>
      <c r="DH36" s="22">
        <f>DE36+DF36+DG36</f>
        <v>0</v>
      </c>
      <c r="DI36" s="75"/>
      <c r="DJ36" s="16"/>
      <c r="DK36" s="21"/>
      <c r="DL36" s="19"/>
      <c r="DM36" s="19">
        <v>0</v>
      </c>
      <c r="DN36" s="19"/>
      <c r="DO36" s="22">
        <f>DL36+DM36+DN36</f>
        <v>0</v>
      </c>
      <c r="DP36" s="14"/>
      <c r="DQ36" s="16"/>
      <c r="DR36" s="21"/>
      <c r="DS36" s="19"/>
      <c r="DT36" s="19">
        <v>0</v>
      </c>
      <c r="DU36" s="19"/>
      <c r="DV36" s="22">
        <f>DS36+DT36+DU36</f>
        <v>0</v>
      </c>
      <c r="DW36" s="14"/>
      <c r="DX36" s="16"/>
      <c r="DY36" s="21"/>
      <c r="DZ36" s="19"/>
      <c r="EA36" s="19">
        <v>0</v>
      </c>
      <c r="EB36" s="19"/>
      <c r="EC36" s="22">
        <f>DZ36+EA36+EB36</f>
        <v>0</v>
      </c>
      <c r="ED36" s="14"/>
      <c r="EE36" s="16"/>
      <c r="EF36" s="21"/>
      <c r="EG36" s="19"/>
      <c r="EH36" s="19">
        <v>0</v>
      </c>
      <c r="EI36" s="19"/>
      <c r="EJ36" s="22">
        <f>EG36+EH36+EI36</f>
        <v>0</v>
      </c>
      <c r="EK36" s="14"/>
      <c r="EL36" s="16"/>
      <c r="EM36" s="21"/>
      <c r="EN36" s="19"/>
      <c r="EO36" s="19">
        <v>0</v>
      </c>
      <c r="EP36" s="19"/>
      <c r="EQ36" s="22">
        <f>EN36+EO36+EP36</f>
        <v>0</v>
      </c>
      <c r="ER36" s="14"/>
      <c r="ES36" s="23"/>
      <c r="ET36" s="21"/>
      <c r="EU36" s="82">
        <f t="shared" si="36"/>
        <v>0</v>
      </c>
      <c r="EV36" s="82">
        <f t="shared" si="36"/>
        <v>0</v>
      </c>
      <c r="EW36" s="82">
        <f t="shared" si="36"/>
        <v>0</v>
      </c>
      <c r="EX36" s="22">
        <f>EU36+EV36+EW36</f>
        <v>0</v>
      </c>
      <c r="EY36" s="14">
        <f t="shared" si="31"/>
        <v>0</v>
      </c>
      <c r="EZ36" s="14"/>
      <c r="FA36" s="14"/>
      <c r="FB36" s="77"/>
      <c r="FC36" s="77"/>
      <c r="FD36" s="77"/>
      <c r="FE36" s="77"/>
      <c r="FF36" s="77"/>
      <c r="FG36" s="77"/>
      <c r="FH36" s="80"/>
      <c r="FI36" s="80"/>
      <c r="FJ36" s="80"/>
      <c r="FK36" s="80"/>
      <c r="FL36" s="80"/>
      <c r="FM36" s="80"/>
      <c r="FN36" s="80"/>
      <c r="FO36" s="80"/>
      <c r="FP36" s="80"/>
      <c r="FQ36" s="80"/>
    </row>
    <row r="37" spans="1:176" ht="14.4" thickBot="1">
      <c r="A37" s="14" t="s">
        <v>62</v>
      </c>
      <c r="B37" s="26">
        <v>13</v>
      </c>
      <c r="C37" s="27"/>
      <c r="D37" s="28"/>
      <c r="E37" s="28"/>
      <c r="F37" s="28"/>
      <c r="G37" s="29"/>
      <c r="H37" s="14"/>
      <c r="I37" s="26">
        <v>-1</v>
      </c>
      <c r="J37" s="27"/>
      <c r="K37" s="28"/>
      <c r="L37" s="28"/>
      <c r="M37" s="28"/>
      <c r="N37" s="29"/>
      <c r="O37" s="14"/>
      <c r="P37" s="26">
        <v>7</v>
      </c>
      <c r="Q37" s="27"/>
      <c r="R37" s="28"/>
      <c r="S37" s="28"/>
      <c r="T37" s="28"/>
      <c r="U37" s="29"/>
      <c r="V37" s="14"/>
      <c r="W37" s="26">
        <v>6</v>
      </c>
      <c r="X37" s="27"/>
      <c r="Y37" s="28"/>
      <c r="Z37" s="28"/>
      <c r="AA37" s="28"/>
      <c r="AB37" s="29"/>
      <c r="AC37" s="14"/>
      <c r="AD37" s="26">
        <v>5</v>
      </c>
      <c r="AE37" s="27"/>
      <c r="AF37" s="28"/>
      <c r="AG37" s="28"/>
      <c r="AH37" s="28"/>
      <c r="AI37" s="29"/>
      <c r="AJ37" s="14"/>
      <c r="AK37" s="26">
        <v>-1</v>
      </c>
      <c r="AL37" s="27"/>
      <c r="AM37" s="28"/>
      <c r="AN37" s="28"/>
      <c r="AO37" s="28"/>
      <c r="AP37" s="29"/>
      <c r="AQ37" s="14"/>
      <c r="AR37" s="26">
        <v>4</v>
      </c>
      <c r="AS37" s="27"/>
      <c r="AT37" s="28"/>
      <c r="AU37" s="28"/>
      <c r="AV37" s="28"/>
      <c r="AW37" s="29"/>
      <c r="AX37" s="14"/>
      <c r="AY37" s="26">
        <v>-1</v>
      </c>
      <c r="AZ37" s="27"/>
      <c r="BA37" s="28"/>
      <c r="BB37" s="28"/>
      <c r="BC37" s="28"/>
      <c r="BD37" s="29"/>
      <c r="BE37" s="14"/>
      <c r="BF37" s="26">
        <v>4</v>
      </c>
      <c r="BG37" s="27"/>
      <c r="BH37" s="28"/>
      <c r="BI37" s="28"/>
      <c r="BJ37" s="28"/>
      <c r="BK37" s="29"/>
      <c r="BL37" s="14"/>
      <c r="BM37" s="26">
        <v>14</v>
      </c>
      <c r="BN37" s="27"/>
      <c r="BO37" s="28"/>
      <c r="BP37" s="28"/>
      <c r="BQ37" s="28"/>
      <c r="BR37" s="29"/>
      <c r="BS37" s="14"/>
      <c r="BT37" s="26">
        <v>2</v>
      </c>
      <c r="BU37" s="27"/>
      <c r="BV37" s="28"/>
      <c r="BW37" s="28"/>
      <c r="BX37" s="28"/>
      <c r="BY37" s="29"/>
      <c r="BZ37" s="14"/>
      <c r="CA37" s="26">
        <v>2</v>
      </c>
      <c r="CB37" s="27"/>
      <c r="CC37" s="28"/>
      <c r="CD37" s="28"/>
      <c r="CE37" s="28"/>
      <c r="CF37" s="29"/>
      <c r="CG37" s="14"/>
      <c r="CH37" s="26">
        <v>2</v>
      </c>
      <c r="CI37" s="27"/>
      <c r="CJ37" s="28"/>
      <c r="CK37" s="28"/>
      <c r="CL37" s="28"/>
      <c r="CM37" s="29"/>
      <c r="CN37" s="14"/>
      <c r="CO37" s="26">
        <v>-1</v>
      </c>
      <c r="CP37" s="27"/>
      <c r="CQ37" s="28"/>
      <c r="CR37" s="28"/>
      <c r="CS37" s="28"/>
      <c r="CT37" s="29"/>
      <c r="CU37" s="14"/>
      <c r="CV37" s="26">
        <v>-1</v>
      </c>
      <c r="CW37" s="27"/>
      <c r="CX37" s="28"/>
      <c r="CY37" s="28"/>
      <c r="CZ37" s="28"/>
      <c r="DA37" s="29"/>
      <c r="DB37" s="14"/>
      <c r="DC37" s="26">
        <v>1</v>
      </c>
      <c r="DD37" s="27"/>
      <c r="DE37" s="28"/>
      <c r="DF37" s="28"/>
      <c r="DG37" s="28"/>
      <c r="DH37" s="29"/>
      <c r="DI37" s="75"/>
      <c r="DJ37" s="26">
        <v>2</v>
      </c>
      <c r="DK37" s="27"/>
      <c r="DL37" s="28"/>
      <c r="DM37" s="28"/>
      <c r="DN37" s="28"/>
      <c r="DO37" s="29"/>
      <c r="DP37" s="14"/>
      <c r="DQ37" s="26">
        <v>3</v>
      </c>
      <c r="DR37" s="27"/>
      <c r="DS37" s="28"/>
      <c r="DT37" s="28"/>
      <c r="DU37" s="28"/>
      <c r="DV37" s="29"/>
      <c r="DW37" s="14"/>
      <c r="DX37" s="26">
        <v>2</v>
      </c>
      <c r="DY37" s="27"/>
      <c r="DZ37" s="28"/>
      <c r="EA37" s="28"/>
      <c r="EB37" s="28"/>
      <c r="EC37" s="29"/>
      <c r="ED37" s="14"/>
      <c r="EE37" s="26">
        <v>3</v>
      </c>
      <c r="EF37" s="27"/>
      <c r="EG37" s="28"/>
      <c r="EH37" s="28"/>
      <c r="EI37" s="28"/>
      <c r="EJ37" s="29"/>
      <c r="EK37" s="14"/>
      <c r="EL37" s="26">
        <v>5</v>
      </c>
      <c r="EM37" s="27"/>
      <c r="EN37" s="28"/>
      <c r="EO37" s="28"/>
      <c r="EP37" s="28"/>
      <c r="EQ37" s="29"/>
      <c r="ER37" s="14"/>
      <c r="ES37" s="26"/>
      <c r="ET37" s="27"/>
      <c r="EU37" s="28"/>
      <c r="EV37" s="28"/>
      <c r="EW37" s="28"/>
      <c r="EX37" s="29"/>
      <c r="EY37" s="107">
        <v>27</v>
      </c>
      <c r="EZ37" s="14"/>
      <c r="FA37" s="14"/>
    </row>
    <row r="38" spans="1:176">
      <c r="A38" s="14"/>
      <c r="B38" s="14"/>
      <c r="C38" s="15"/>
      <c r="D38" s="14"/>
      <c r="E38" s="14"/>
      <c r="F38" s="14"/>
      <c r="G38" s="14"/>
      <c r="H38" s="14"/>
      <c r="I38" s="14"/>
      <c r="J38" s="15"/>
      <c r="K38" s="14"/>
      <c r="L38" s="14"/>
      <c r="M38" s="14"/>
      <c r="N38" s="14"/>
      <c r="O38" s="14"/>
      <c r="P38" s="14"/>
      <c r="Q38" s="1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</row>
    <row r="39" spans="1:176">
      <c r="A39" s="12" t="s">
        <v>0</v>
      </c>
      <c r="B39" s="12" t="str">
        <f t="shared" ref="B39:B44" si="37">B1</f>
        <v>2012 Club Road Championships</v>
      </c>
      <c r="C39" s="13"/>
      <c r="D39" s="12"/>
      <c r="F39" s="14"/>
      <c r="G39" s="12" t="s">
        <v>25</v>
      </c>
      <c r="H39" s="14"/>
      <c r="I39" s="12"/>
      <c r="J39" s="13"/>
      <c r="K39" s="12"/>
      <c r="L39" s="12"/>
      <c r="M39" s="14"/>
      <c r="N39" s="14"/>
      <c r="O39" s="14"/>
      <c r="P39" s="12"/>
      <c r="Q39" s="13"/>
      <c r="R39" s="12"/>
      <c r="S39" s="12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92" t="str">
        <f>ES1</f>
        <v>2012 Road Championships</v>
      </c>
      <c r="ET39" s="192"/>
      <c r="EU39" s="192"/>
      <c r="EV39" s="192"/>
      <c r="EW39" s="192"/>
      <c r="EX39" s="192"/>
      <c r="EY39" s="14"/>
      <c r="EZ39" s="14"/>
      <c r="FA39" s="14"/>
    </row>
    <row r="40" spans="1:176" ht="14.4" thickBot="1">
      <c r="A40" s="14"/>
      <c r="B40" s="14" t="str">
        <f t="shared" si="37"/>
        <v>Race 1</v>
      </c>
      <c r="C40" s="15"/>
      <c r="D40" s="14"/>
      <c r="E40" s="14"/>
      <c r="F40" s="14"/>
      <c r="G40" s="14"/>
      <c r="H40" s="14"/>
      <c r="I40" s="14" t="str">
        <f>I2</f>
        <v>Race #</v>
      </c>
      <c r="J40" s="15"/>
      <c r="K40" s="14"/>
      <c r="L40" s="14"/>
      <c r="M40" s="14"/>
      <c r="N40" s="14"/>
      <c r="O40" s="14"/>
      <c r="P40" s="14" t="str">
        <f>P2</f>
        <v>Race 2</v>
      </c>
      <c r="Q40" s="15"/>
      <c r="R40" s="14"/>
      <c r="S40" s="14"/>
      <c r="T40" s="14"/>
      <c r="U40" s="14"/>
      <c r="V40" s="14"/>
      <c r="W40" s="14" t="str">
        <f>W2</f>
        <v>Race 3</v>
      </c>
      <c r="X40" s="14"/>
      <c r="Y40" s="14"/>
      <c r="Z40" s="14"/>
      <c r="AA40" s="14"/>
      <c r="AB40" s="14"/>
      <c r="AC40" s="14"/>
      <c r="AD40" s="14" t="str">
        <f>AD2</f>
        <v>Race 4</v>
      </c>
      <c r="AE40" s="14"/>
      <c r="AF40" s="14"/>
      <c r="AG40" s="14"/>
      <c r="AH40" s="14"/>
      <c r="AI40" s="14"/>
      <c r="AJ40" s="14"/>
      <c r="AK40" s="14" t="str">
        <f>AK2</f>
        <v>Race #</v>
      </c>
      <c r="AL40" s="14"/>
      <c r="AM40" s="14"/>
      <c r="AN40" s="14"/>
      <c r="AO40" s="14"/>
      <c r="AP40" s="14"/>
      <c r="AQ40" s="14"/>
      <c r="AR40" s="14" t="str">
        <f>AR2</f>
        <v>Race 5</v>
      </c>
      <c r="AS40" s="14"/>
      <c r="AT40" s="14"/>
      <c r="AU40" s="14"/>
      <c r="AV40" s="14"/>
      <c r="AW40" s="14"/>
      <c r="AX40" s="14"/>
      <c r="AY40" s="14" t="str">
        <f>AY2</f>
        <v>Race #</v>
      </c>
      <c r="AZ40" s="14"/>
      <c r="BA40" s="14"/>
      <c r="BB40" s="14"/>
      <c r="BC40" s="14"/>
      <c r="BD40" s="14"/>
      <c r="BE40" s="14"/>
      <c r="BF40" s="14" t="str">
        <f>BF2</f>
        <v>Race 6</v>
      </c>
      <c r="BG40" s="14"/>
      <c r="BH40" s="14"/>
      <c r="BI40" s="14"/>
      <c r="BJ40" s="14"/>
      <c r="BK40" s="14"/>
      <c r="BL40" s="14"/>
      <c r="BM40" s="14" t="str">
        <f>BM2</f>
        <v>Race 7</v>
      </c>
      <c r="BN40" s="14"/>
      <c r="BO40" s="14"/>
      <c r="BP40" s="14"/>
      <c r="BQ40" s="14"/>
      <c r="BR40" s="14"/>
      <c r="BS40" s="14"/>
      <c r="BT40" s="14" t="str">
        <f>BT2</f>
        <v>Race 8</v>
      </c>
      <c r="BU40" s="14"/>
      <c r="BV40" s="14"/>
      <c r="BW40" s="14"/>
      <c r="BX40" s="14"/>
      <c r="BY40" s="14"/>
      <c r="BZ40" s="14"/>
      <c r="CA40" s="14" t="str">
        <f>CA2</f>
        <v>Race 9</v>
      </c>
      <c r="CB40" s="14"/>
      <c r="CC40" s="14"/>
      <c r="CD40" s="14"/>
      <c r="CE40" s="14"/>
      <c r="CF40" s="14"/>
      <c r="CG40" s="14"/>
      <c r="CH40" s="14" t="str">
        <f>CH2</f>
        <v>Race 10</v>
      </c>
      <c r="CI40" s="14"/>
      <c r="CJ40" s="14"/>
      <c r="CK40" s="14"/>
      <c r="CL40" s="14"/>
      <c r="CM40" s="14"/>
      <c r="CN40" s="14"/>
      <c r="CO40" s="14" t="str">
        <f>CO2</f>
        <v>Race #</v>
      </c>
      <c r="CP40" s="14"/>
      <c r="CQ40" s="14"/>
      <c r="CR40" s="14"/>
      <c r="CS40" s="14"/>
      <c r="CT40" s="14"/>
      <c r="CU40" s="14"/>
      <c r="CV40" s="14" t="str">
        <f>CV2</f>
        <v>Race #</v>
      </c>
      <c r="CW40" s="14"/>
      <c r="CX40" s="14"/>
      <c r="CY40" s="14"/>
      <c r="CZ40" s="14"/>
      <c r="DA40" s="14"/>
      <c r="DB40" s="14"/>
      <c r="DC40" s="14" t="str">
        <f>DC2</f>
        <v>Race 11</v>
      </c>
      <c r="DD40" s="14"/>
      <c r="DE40" s="14"/>
      <c r="DF40" s="14"/>
      <c r="DG40" s="14"/>
      <c r="DH40" s="14"/>
      <c r="DI40" s="14"/>
      <c r="DJ40" s="14" t="str">
        <f>DJ2</f>
        <v>Race 12</v>
      </c>
      <c r="DK40" s="14"/>
      <c r="DL40" s="14"/>
      <c r="DM40" s="14"/>
      <c r="DN40" s="14"/>
      <c r="DO40" s="14"/>
      <c r="DP40" s="14"/>
      <c r="DQ40" s="14" t="str">
        <f>DQ2</f>
        <v>Race 13</v>
      </c>
      <c r="DR40" s="14"/>
      <c r="DS40" s="14"/>
      <c r="DT40" s="14"/>
      <c r="DU40" s="14"/>
      <c r="DV40" s="14"/>
      <c r="DW40" s="14"/>
      <c r="DX40" s="14" t="str">
        <f>DX2</f>
        <v>Race 14</v>
      </c>
      <c r="DY40" s="14"/>
      <c r="DZ40" s="14"/>
      <c r="EA40" s="14"/>
      <c r="EB40" s="14"/>
      <c r="EC40" s="14"/>
      <c r="ED40" s="14"/>
      <c r="EE40" s="14" t="str">
        <f>EE2</f>
        <v>Race 15</v>
      </c>
      <c r="EF40" s="14"/>
      <c r="EG40" s="14"/>
      <c r="EH40" s="14"/>
      <c r="EI40" s="14"/>
      <c r="EJ40" s="14"/>
      <c r="EK40" s="14"/>
      <c r="EL40" s="14" t="str">
        <f>EL2</f>
        <v>Race 16</v>
      </c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</row>
    <row r="41" spans="1:176">
      <c r="A41" s="14" t="s">
        <v>2</v>
      </c>
      <c r="B41" s="193" t="str">
        <f t="shared" si="37"/>
        <v>Chernobyl 10k</v>
      </c>
      <c r="C41" s="194"/>
      <c r="D41" s="194"/>
      <c r="E41" s="194"/>
      <c r="F41" s="194"/>
      <c r="G41" s="195"/>
      <c r="H41" s="14"/>
      <c r="I41" s="220" t="str">
        <f>I3</f>
        <v xml:space="preserve">Winter Warmer </v>
      </c>
      <c r="J41" s="221"/>
      <c r="K41" s="221"/>
      <c r="L41" s="221"/>
      <c r="M41" s="221"/>
      <c r="N41" s="222"/>
      <c r="O41" s="14"/>
      <c r="P41" s="193" t="str">
        <f>P3</f>
        <v>GNW 1/2 Marathon</v>
      </c>
      <c r="Q41" s="194"/>
      <c r="R41" s="194"/>
      <c r="S41" s="194"/>
      <c r="T41" s="194"/>
      <c r="U41" s="195"/>
      <c r="V41" s="14"/>
      <c r="W41" s="193" t="str">
        <f>W3</f>
        <v>Dentdale 14m</v>
      </c>
      <c r="X41" s="194"/>
      <c r="Y41" s="194"/>
      <c r="Z41" s="194"/>
      <c r="AA41" s="194"/>
      <c r="AB41" s="195"/>
      <c r="AC41" s="14"/>
      <c r="AD41" s="193" t="str">
        <f>AD3</f>
        <v>Lorton School 10k</v>
      </c>
      <c r="AE41" s="194"/>
      <c r="AF41" s="194"/>
      <c r="AG41" s="194"/>
      <c r="AH41" s="194"/>
      <c r="AI41" s="195"/>
      <c r="AJ41" s="14"/>
      <c r="AK41" s="220" t="str">
        <f>AK3</f>
        <v>Great Grizedale Trail Race</v>
      </c>
      <c r="AL41" s="221"/>
      <c r="AM41" s="221"/>
      <c r="AN41" s="221"/>
      <c r="AO41" s="221"/>
      <c r="AP41" s="222"/>
      <c r="AQ41" s="14"/>
      <c r="AR41" s="193" t="str">
        <f>AR3</f>
        <v>Three Bridges 10k</v>
      </c>
      <c r="AS41" s="194"/>
      <c r="AT41" s="194"/>
      <c r="AU41" s="194"/>
      <c r="AV41" s="194"/>
      <c r="AW41" s="195"/>
      <c r="AX41" s="14"/>
      <c r="AY41" s="220" t="str">
        <f>AY3</f>
        <v>Round The Houses</v>
      </c>
      <c r="AZ41" s="221"/>
      <c r="BA41" s="221"/>
      <c r="BB41" s="221"/>
      <c r="BC41" s="221"/>
      <c r="BD41" s="222"/>
      <c r="BE41" s="14"/>
      <c r="BF41" s="193" t="str">
        <f>BF3</f>
        <v>St George's Day 10k</v>
      </c>
      <c r="BG41" s="194"/>
      <c r="BH41" s="194"/>
      <c r="BI41" s="194"/>
      <c r="BJ41" s="194"/>
      <c r="BK41" s="195"/>
      <c r="BL41" s="14"/>
      <c r="BM41" s="193" t="str">
        <f>BM3</f>
        <v>Round The Houses</v>
      </c>
      <c r="BN41" s="194"/>
      <c r="BO41" s="194"/>
      <c r="BP41" s="194"/>
      <c r="BQ41" s="194"/>
      <c r="BR41" s="195"/>
      <c r="BS41" s="14"/>
      <c r="BT41" s="193" t="str">
        <f>BT3</f>
        <v>Preston Guild 5k</v>
      </c>
      <c r="BU41" s="194"/>
      <c r="BV41" s="194"/>
      <c r="BW41" s="194"/>
      <c r="BX41" s="194"/>
      <c r="BY41" s="195"/>
      <c r="BZ41" s="14"/>
      <c r="CA41" s="193" t="str">
        <f>CA3</f>
        <v>Moorclose 10k</v>
      </c>
      <c r="CB41" s="194"/>
      <c r="CC41" s="194"/>
      <c r="CD41" s="194"/>
      <c r="CE41" s="194"/>
      <c r="CF41" s="195"/>
      <c r="CG41" s="14"/>
      <c r="CH41" s="193" t="str">
        <f>CH3</f>
        <v>Lancaster 5k</v>
      </c>
      <c r="CI41" s="194"/>
      <c r="CJ41" s="194"/>
      <c r="CK41" s="194"/>
      <c r="CL41" s="194"/>
      <c r="CM41" s="195"/>
      <c r="CN41" s="14"/>
      <c r="CO41" s="220" t="str">
        <f>CO3</f>
        <v>Carlisle Tri 10k</v>
      </c>
      <c r="CP41" s="221"/>
      <c r="CQ41" s="221"/>
      <c r="CR41" s="221"/>
      <c r="CS41" s="221"/>
      <c r="CT41" s="222"/>
      <c r="CU41" s="14"/>
      <c r="CV41" s="220" t="str">
        <f>CV3</f>
        <v>Redcar Half Marathon</v>
      </c>
      <c r="CW41" s="221"/>
      <c r="CX41" s="221"/>
      <c r="CY41" s="221"/>
      <c r="CZ41" s="221"/>
      <c r="DA41" s="222"/>
      <c r="DB41" s="14"/>
      <c r="DC41" s="193" t="str">
        <f>DC3</f>
        <v>Freckleton Half Marathon</v>
      </c>
      <c r="DD41" s="194"/>
      <c r="DE41" s="194"/>
      <c r="DF41" s="194"/>
      <c r="DG41" s="194"/>
      <c r="DH41" s="195"/>
      <c r="DI41" s="69"/>
      <c r="DJ41" s="193" t="str">
        <f>DJ3</f>
        <v>Hawkshead 10k</v>
      </c>
      <c r="DK41" s="194"/>
      <c r="DL41" s="194"/>
      <c r="DM41" s="194"/>
      <c r="DN41" s="194"/>
      <c r="DO41" s="195"/>
      <c r="DP41" s="14"/>
      <c r="DQ41" s="193" t="str">
        <f>DQ3</f>
        <v>Lancaster 5k</v>
      </c>
      <c r="DR41" s="194"/>
      <c r="DS41" s="194"/>
      <c r="DT41" s="194"/>
      <c r="DU41" s="194"/>
      <c r="DV41" s="195"/>
      <c r="DW41" s="69"/>
      <c r="DX41" s="193" t="str">
        <f>DX3</f>
        <v>Burn Valley Run</v>
      </c>
      <c r="DY41" s="194"/>
      <c r="DZ41" s="194"/>
      <c r="EA41" s="194"/>
      <c r="EB41" s="194"/>
      <c r="EC41" s="195"/>
      <c r="ED41" s="14"/>
      <c r="EE41" s="193" t="str">
        <f>EE3</f>
        <v>Endmoor 10k</v>
      </c>
      <c r="EF41" s="194"/>
      <c r="EG41" s="194"/>
      <c r="EH41" s="194"/>
      <c r="EI41" s="194"/>
      <c r="EJ41" s="195"/>
      <c r="EK41" s="14"/>
      <c r="EL41" s="193" t="str">
        <f>EL3</f>
        <v>Coastal Run</v>
      </c>
      <c r="EM41" s="194"/>
      <c r="EN41" s="194"/>
      <c r="EO41" s="194"/>
      <c r="EP41" s="194"/>
      <c r="EQ41" s="195"/>
      <c r="ER41" s="14"/>
      <c r="ES41" s="193" t="s">
        <v>43</v>
      </c>
      <c r="ET41" s="194"/>
      <c r="EU41" s="194"/>
      <c r="EV41" s="194"/>
      <c r="EW41" s="194"/>
      <c r="EX41" s="195"/>
      <c r="EY41" s="14"/>
      <c r="EZ41" s="14"/>
      <c r="FA41" s="14"/>
    </row>
    <row r="42" spans="1:176">
      <c r="A42" s="14" t="s">
        <v>7</v>
      </c>
      <c r="B42" s="196" t="str">
        <f t="shared" si="37"/>
        <v>10k (1st of 7)</v>
      </c>
      <c r="C42" s="197"/>
      <c r="D42" s="197"/>
      <c r="E42" s="197"/>
      <c r="F42" s="197"/>
      <c r="G42" s="198"/>
      <c r="H42" s="14"/>
      <c r="I42" s="217" t="str">
        <f>I4</f>
        <v>10k (2nd of 6)</v>
      </c>
      <c r="J42" s="218"/>
      <c r="K42" s="218"/>
      <c r="L42" s="218"/>
      <c r="M42" s="218"/>
      <c r="N42" s="219"/>
      <c r="O42" s="14"/>
      <c r="P42" s="196" t="str">
        <f>P4</f>
        <v>13.1m, (1st of 3)</v>
      </c>
      <c r="Q42" s="197"/>
      <c r="R42" s="197"/>
      <c r="S42" s="197"/>
      <c r="T42" s="197"/>
      <c r="U42" s="198"/>
      <c r="V42" s="14"/>
      <c r="W42" s="196" t="str">
        <f>W4</f>
        <v>14m</v>
      </c>
      <c r="X42" s="197"/>
      <c r="Y42" s="197"/>
      <c r="Z42" s="197"/>
      <c r="AA42" s="197"/>
      <c r="AB42" s="198"/>
      <c r="AC42" s="14"/>
      <c r="AD42" s="196" t="str">
        <f>AD4</f>
        <v>10k (2nd of 7)</v>
      </c>
      <c r="AE42" s="197"/>
      <c r="AF42" s="197"/>
      <c r="AG42" s="197"/>
      <c r="AH42" s="197"/>
      <c r="AI42" s="198"/>
      <c r="AJ42" s="14"/>
      <c r="AK42" s="217" t="str">
        <f>AK4</f>
        <v>10m (really about 9.5m)</v>
      </c>
      <c r="AL42" s="218"/>
      <c r="AM42" s="218"/>
      <c r="AN42" s="218"/>
      <c r="AO42" s="218"/>
      <c r="AP42" s="219"/>
      <c r="AQ42" s="14"/>
      <c r="AR42" s="196" t="str">
        <f>AR4</f>
        <v>10k (3rd of 7)</v>
      </c>
      <c r="AS42" s="197"/>
      <c r="AT42" s="197"/>
      <c r="AU42" s="197"/>
      <c r="AV42" s="197"/>
      <c r="AW42" s="198"/>
      <c r="AX42" s="14"/>
      <c r="AY42" s="217" t="str">
        <f>AY4</f>
        <v>5.3m approx</v>
      </c>
      <c r="AZ42" s="218"/>
      <c r="BA42" s="218"/>
      <c r="BB42" s="218"/>
      <c r="BC42" s="218"/>
      <c r="BD42" s="219"/>
      <c r="BE42" s="14"/>
      <c r="BF42" s="196" t="str">
        <f>BF4</f>
        <v>10k (4th of 7)</v>
      </c>
      <c r="BG42" s="197"/>
      <c r="BH42" s="197"/>
      <c r="BI42" s="197"/>
      <c r="BJ42" s="197"/>
      <c r="BK42" s="198"/>
      <c r="BL42" s="14"/>
      <c r="BM42" s="196" t="str">
        <f>BM4</f>
        <v>5.3m approx</v>
      </c>
      <c r="BN42" s="197"/>
      <c r="BO42" s="197"/>
      <c r="BP42" s="197"/>
      <c r="BQ42" s="197"/>
      <c r="BR42" s="198"/>
      <c r="BS42" s="14"/>
      <c r="BT42" s="196" t="str">
        <f>BT4</f>
        <v>5km (1 of 3)</v>
      </c>
      <c r="BU42" s="197"/>
      <c r="BV42" s="197"/>
      <c r="BW42" s="197"/>
      <c r="BX42" s="197"/>
      <c r="BY42" s="198"/>
      <c r="BZ42" s="14"/>
      <c r="CA42" s="196" t="str">
        <f>CA4</f>
        <v>10km (5th of 7)</v>
      </c>
      <c r="CB42" s="197"/>
      <c r="CC42" s="197"/>
      <c r="CD42" s="197"/>
      <c r="CE42" s="197"/>
      <c r="CF42" s="198"/>
      <c r="CG42" s="14"/>
      <c r="CH42" s="196" t="str">
        <f>CH4</f>
        <v>5km (2nd of 3)</v>
      </c>
      <c r="CI42" s="197"/>
      <c r="CJ42" s="197"/>
      <c r="CK42" s="197"/>
      <c r="CL42" s="197"/>
      <c r="CM42" s="198"/>
      <c r="CN42" s="14"/>
      <c r="CO42" s="217" t="str">
        <f>CO4</f>
        <v>10km (6th of 7)</v>
      </c>
      <c r="CP42" s="218"/>
      <c r="CQ42" s="218"/>
      <c r="CR42" s="218"/>
      <c r="CS42" s="218"/>
      <c r="CT42" s="219"/>
      <c r="CU42" s="14"/>
      <c r="CV42" s="217" t="str">
        <f>CV4</f>
        <v>13.1m (2nd of 3)</v>
      </c>
      <c r="CW42" s="218"/>
      <c r="CX42" s="218"/>
      <c r="CY42" s="218"/>
      <c r="CZ42" s="218"/>
      <c r="DA42" s="219"/>
      <c r="DB42" s="14"/>
      <c r="DC42" s="196" t="str">
        <f>DC4</f>
        <v>13.1m (2nd of 3)</v>
      </c>
      <c r="DD42" s="197"/>
      <c r="DE42" s="197"/>
      <c r="DF42" s="197"/>
      <c r="DG42" s="197"/>
      <c r="DH42" s="198"/>
      <c r="DI42" s="69"/>
      <c r="DJ42" s="196" t="str">
        <f>DJ4</f>
        <v>10k (7th of 7)</v>
      </c>
      <c r="DK42" s="197"/>
      <c r="DL42" s="197"/>
      <c r="DM42" s="197"/>
      <c r="DN42" s="197"/>
      <c r="DO42" s="198"/>
      <c r="DP42" s="14"/>
      <c r="DQ42" s="196" t="str">
        <f>DQ4</f>
        <v>5km (3rd of 3)</v>
      </c>
      <c r="DR42" s="197"/>
      <c r="DS42" s="197"/>
      <c r="DT42" s="197"/>
      <c r="DU42" s="197"/>
      <c r="DV42" s="198"/>
      <c r="DW42" s="69"/>
      <c r="DX42" s="196" t="str">
        <f>DX4</f>
        <v>13.1m (3rd of 3)</v>
      </c>
      <c r="DY42" s="197"/>
      <c r="DZ42" s="197"/>
      <c r="EA42" s="197"/>
      <c r="EB42" s="197"/>
      <c r="EC42" s="198"/>
      <c r="ED42" s="14"/>
      <c r="EE42" s="196" t="str">
        <f>EE4</f>
        <v>10km</v>
      </c>
      <c r="EF42" s="197"/>
      <c r="EG42" s="197"/>
      <c r="EH42" s="197"/>
      <c r="EI42" s="197"/>
      <c r="EJ42" s="198"/>
      <c r="EK42" s="14"/>
      <c r="EL42" s="196" t="str">
        <f>EL4</f>
        <v>13-14m</v>
      </c>
      <c r="EM42" s="197"/>
      <c r="EN42" s="197"/>
      <c r="EO42" s="197"/>
      <c r="EP42" s="197"/>
      <c r="EQ42" s="198"/>
      <c r="ER42" s="14"/>
      <c r="ES42" s="196" t="str">
        <f>ES4</f>
        <v>after</v>
      </c>
      <c r="ET42" s="197"/>
      <c r="EU42" s="197"/>
      <c r="EV42" s="197"/>
      <c r="EW42" s="197"/>
      <c r="EX42" s="198"/>
      <c r="EY42" s="14"/>
      <c r="EZ42" s="14"/>
      <c r="FA42" s="14"/>
    </row>
    <row r="43" spans="1:176">
      <c r="A43" s="14" t="s">
        <v>6</v>
      </c>
      <c r="B43" s="196" t="str">
        <f t="shared" si="37"/>
        <v>Preston, Lancashire</v>
      </c>
      <c r="C43" s="197"/>
      <c r="D43" s="197"/>
      <c r="E43" s="197"/>
      <c r="F43" s="197"/>
      <c r="G43" s="198"/>
      <c r="H43" s="14"/>
      <c r="I43" s="217" t="str">
        <f>I5</f>
        <v>Blackburn, Lancashire</v>
      </c>
      <c r="J43" s="218"/>
      <c r="K43" s="218"/>
      <c r="L43" s="218"/>
      <c r="M43" s="218"/>
      <c r="N43" s="219"/>
      <c r="O43" s="14"/>
      <c r="P43" s="196" t="str">
        <f>P5</f>
        <v>Blackpool</v>
      </c>
      <c r="Q43" s="197"/>
      <c r="R43" s="197"/>
      <c r="S43" s="197"/>
      <c r="T43" s="197"/>
      <c r="U43" s="198"/>
      <c r="V43" s="14"/>
      <c r="W43" s="196" t="str">
        <f>W5</f>
        <v xml:space="preserve">Dent </v>
      </c>
      <c r="X43" s="197"/>
      <c r="Y43" s="197"/>
      <c r="Z43" s="197"/>
      <c r="AA43" s="197"/>
      <c r="AB43" s="198"/>
      <c r="AC43" s="14"/>
      <c r="AD43" s="196" t="str">
        <f>AD5</f>
        <v>Lorton, Cockermouth</v>
      </c>
      <c r="AE43" s="197"/>
      <c r="AF43" s="197"/>
      <c r="AG43" s="197"/>
      <c r="AH43" s="197"/>
      <c r="AI43" s="198"/>
      <c r="AJ43" s="14"/>
      <c r="AK43" s="217" t="str">
        <f>AK5</f>
        <v>Grizedale Forest, Hawkshead, Ambleside</v>
      </c>
      <c r="AL43" s="218"/>
      <c r="AM43" s="218"/>
      <c r="AN43" s="218"/>
      <c r="AO43" s="218"/>
      <c r="AP43" s="219"/>
      <c r="AQ43" s="14"/>
      <c r="AR43" s="196" t="str">
        <f>AR5</f>
        <v>Lancaster</v>
      </c>
      <c r="AS43" s="197"/>
      <c r="AT43" s="197"/>
      <c r="AU43" s="197"/>
      <c r="AV43" s="197"/>
      <c r="AW43" s="198"/>
      <c r="AX43" s="14"/>
      <c r="AY43" s="217" t="str">
        <f>AY5</f>
        <v>Keswick</v>
      </c>
      <c r="AZ43" s="218"/>
      <c r="BA43" s="218"/>
      <c r="BB43" s="218"/>
      <c r="BC43" s="218"/>
      <c r="BD43" s="219"/>
      <c r="BE43" s="14"/>
      <c r="BF43" s="196" t="str">
        <f>BF5</f>
        <v>Langdale</v>
      </c>
      <c r="BG43" s="197"/>
      <c r="BH43" s="197"/>
      <c r="BI43" s="197"/>
      <c r="BJ43" s="197"/>
      <c r="BK43" s="198"/>
      <c r="BL43" s="14"/>
      <c r="BM43" s="196" t="str">
        <f>BM5</f>
        <v>Keswick</v>
      </c>
      <c r="BN43" s="197"/>
      <c r="BO43" s="197"/>
      <c r="BP43" s="197"/>
      <c r="BQ43" s="197"/>
      <c r="BR43" s="198"/>
      <c r="BS43" s="14"/>
      <c r="BT43" s="196" t="str">
        <f>BT5</f>
        <v>BAE /EE Sports Ground, Avenham Park</v>
      </c>
      <c r="BU43" s="197"/>
      <c r="BV43" s="197"/>
      <c r="BW43" s="197"/>
      <c r="BX43" s="197"/>
      <c r="BY43" s="198"/>
      <c r="BZ43" s="14"/>
      <c r="CA43" s="196" t="str">
        <f>CA5</f>
        <v>Moorclose Leisure Centre, Workington</v>
      </c>
      <c r="CB43" s="197"/>
      <c r="CC43" s="197"/>
      <c r="CD43" s="197"/>
      <c r="CE43" s="197"/>
      <c r="CF43" s="198"/>
      <c r="CG43" s="14"/>
      <c r="CH43" s="196" t="str">
        <f>CH5</f>
        <v>Salt Ayre Stadium, Lancaster</v>
      </c>
      <c r="CI43" s="197"/>
      <c r="CJ43" s="197"/>
      <c r="CK43" s="197"/>
      <c r="CL43" s="197"/>
      <c r="CM43" s="198"/>
      <c r="CN43" s="14"/>
      <c r="CO43" s="217" t="str">
        <f>CO5</f>
        <v>Carlisle Racecourse</v>
      </c>
      <c r="CP43" s="218"/>
      <c r="CQ43" s="218"/>
      <c r="CR43" s="218"/>
      <c r="CS43" s="218"/>
      <c r="CT43" s="219"/>
      <c r="CU43" s="14"/>
      <c r="CV43" s="217" t="str">
        <f>CV5</f>
        <v>Redcar, Teesside</v>
      </c>
      <c r="CW43" s="218"/>
      <c r="CX43" s="218"/>
      <c r="CY43" s="218"/>
      <c r="CZ43" s="218"/>
      <c r="DA43" s="219"/>
      <c r="DB43" s="14"/>
      <c r="DC43" s="196" t="str">
        <f>DC5</f>
        <v>Freckleton, Lancashire</v>
      </c>
      <c r="DD43" s="197"/>
      <c r="DE43" s="197"/>
      <c r="DF43" s="197"/>
      <c r="DG43" s="197"/>
      <c r="DH43" s="198"/>
      <c r="DI43" s="69"/>
      <c r="DJ43" s="196" t="str">
        <f>DJ5</f>
        <v>Hawkshead, Ambleside</v>
      </c>
      <c r="DK43" s="197"/>
      <c r="DL43" s="197"/>
      <c r="DM43" s="197"/>
      <c r="DN43" s="197"/>
      <c r="DO43" s="198"/>
      <c r="DP43" s="14"/>
      <c r="DQ43" s="196" t="str">
        <f>DQ5</f>
        <v>Salt Ayre Stadium, Lancaster</v>
      </c>
      <c r="DR43" s="197"/>
      <c r="DS43" s="197"/>
      <c r="DT43" s="197"/>
      <c r="DU43" s="197"/>
      <c r="DV43" s="198"/>
      <c r="DW43" s="69"/>
      <c r="DX43" s="196" t="str">
        <f>DX5</f>
        <v>Masham, North Yorks</v>
      </c>
      <c r="DY43" s="197"/>
      <c r="DZ43" s="197"/>
      <c r="EA43" s="197"/>
      <c r="EB43" s="197"/>
      <c r="EC43" s="198"/>
      <c r="ED43" s="14"/>
      <c r="EE43" s="196" t="str">
        <f>EE5</f>
        <v>Endmoor School, S Kendal</v>
      </c>
      <c r="EF43" s="197"/>
      <c r="EG43" s="197"/>
      <c r="EH43" s="197"/>
      <c r="EI43" s="197"/>
      <c r="EJ43" s="198"/>
      <c r="EK43" s="14"/>
      <c r="EL43" s="196" t="str">
        <f>EL5</f>
        <v>Beadnell-Alnmouth</v>
      </c>
      <c r="EM43" s="197"/>
      <c r="EN43" s="197"/>
      <c r="EO43" s="197"/>
      <c r="EP43" s="197"/>
      <c r="EQ43" s="198"/>
      <c r="ER43" s="14"/>
      <c r="ES43" s="202">
        <f>ES5</f>
        <v>16</v>
      </c>
      <c r="ET43" s="203"/>
      <c r="EU43" s="203"/>
      <c r="EV43" s="203"/>
      <c r="EW43" s="203"/>
      <c r="EX43" s="204"/>
      <c r="EY43" s="14"/>
      <c r="EZ43" s="14"/>
      <c r="FA43" s="14"/>
    </row>
    <row r="44" spans="1:176">
      <c r="A44" s="14" t="s">
        <v>5</v>
      </c>
      <c r="B44" s="199" t="str">
        <f t="shared" si="37"/>
        <v>Sun 29 January 2012</v>
      </c>
      <c r="C44" s="200"/>
      <c r="D44" s="200"/>
      <c r="E44" s="200"/>
      <c r="F44" s="200"/>
      <c r="G44" s="201"/>
      <c r="H44" s="14"/>
      <c r="I44" s="223">
        <f>I6</f>
        <v>0</v>
      </c>
      <c r="J44" s="224"/>
      <c r="K44" s="224"/>
      <c r="L44" s="224"/>
      <c r="M44" s="224"/>
      <c r="N44" s="225"/>
      <c r="O44" s="14"/>
      <c r="P44" s="199" t="str">
        <f>P6</f>
        <v>Sun 26-2-12</v>
      </c>
      <c r="Q44" s="200"/>
      <c r="R44" s="200"/>
      <c r="S44" s="200"/>
      <c r="T44" s="200"/>
      <c r="U44" s="201"/>
      <c r="V44" s="14"/>
      <c r="W44" s="199" t="str">
        <f>W6</f>
        <v>Sat 10-3-12</v>
      </c>
      <c r="X44" s="200"/>
      <c r="Y44" s="200"/>
      <c r="Z44" s="200"/>
      <c r="AA44" s="200"/>
      <c r="AB44" s="201"/>
      <c r="AC44" s="14"/>
      <c r="AD44" s="199" t="str">
        <f>AD6</f>
        <v>Sat 24-3-12</v>
      </c>
      <c r="AE44" s="200"/>
      <c r="AF44" s="200"/>
      <c r="AG44" s="200"/>
      <c r="AH44" s="200"/>
      <c r="AI44" s="201"/>
      <c r="AJ44" s="14"/>
      <c r="AK44" s="223">
        <f>AK6</f>
        <v>0</v>
      </c>
      <c r="AL44" s="224"/>
      <c r="AM44" s="224"/>
      <c r="AN44" s="224"/>
      <c r="AO44" s="224"/>
      <c r="AP44" s="225"/>
      <c r="AQ44" s="14"/>
      <c r="AR44" s="199" t="str">
        <f>AR6</f>
        <v>Sun 01-4-12</v>
      </c>
      <c r="AS44" s="200"/>
      <c r="AT44" s="200"/>
      <c r="AU44" s="200"/>
      <c r="AV44" s="200"/>
      <c r="AW44" s="201"/>
      <c r="AX44" s="14"/>
      <c r="AY44" s="223">
        <f>AY6</f>
        <v>0</v>
      </c>
      <c r="AZ44" s="224"/>
      <c r="BA44" s="224"/>
      <c r="BB44" s="224"/>
      <c r="BC44" s="224"/>
      <c r="BD44" s="225"/>
      <c r="BE44" s="14"/>
      <c r="BF44" s="199" t="str">
        <f>BF6</f>
        <v>Sat 21/Sun 22-4-12</v>
      </c>
      <c r="BG44" s="200"/>
      <c r="BH44" s="200"/>
      <c r="BI44" s="200"/>
      <c r="BJ44" s="200"/>
      <c r="BK44" s="201"/>
      <c r="BL44" s="14"/>
      <c r="BM44" s="199" t="str">
        <f>BM6</f>
        <v>Wed 25-4-12</v>
      </c>
      <c r="BN44" s="200"/>
      <c r="BO44" s="200"/>
      <c r="BP44" s="200"/>
      <c r="BQ44" s="200"/>
      <c r="BR44" s="201"/>
      <c r="BS44" s="14"/>
      <c r="BT44" s="199" t="str">
        <f>BT6</f>
        <v>Mon 7-5-12 11am</v>
      </c>
      <c r="BU44" s="200"/>
      <c r="BV44" s="200"/>
      <c r="BW44" s="200"/>
      <c r="BX44" s="200"/>
      <c r="BY44" s="201"/>
      <c r="BZ44" s="14"/>
      <c r="CA44" s="199" t="str">
        <f>CA6</f>
        <v>Tuesday 15-5-12 (TBC)</v>
      </c>
      <c r="CB44" s="200"/>
      <c r="CC44" s="200"/>
      <c r="CD44" s="200"/>
      <c r="CE44" s="200"/>
      <c r="CF44" s="201"/>
      <c r="CG44" s="14"/>
      <c r="CH44" s="199" t="str">
        <f>CH6</f>
        <v>Saturday 26-5-12 (TBC)</v>
      </c>
      <c r="CI44" s="200"/>
      <c r="CJ44" s="200"/>
      <c r="CK44" s="200"/>
      <c r="CL44" s="200"/>
      <c r="CM44" s="201"/>
      <c r="CN44" s="14"/>
      <c r="CO44" s="223" t="str">
        <f>CO6</f>
        <v>Wed 6-6-00</v>
      </c>
      <c r="CP44" s="224"/>
      <c r="CQ44" s="224"/>
      <c r="CR44" s="224"/>
      <c r="CS44" s="224"/>
      <c r="CT44" s="225"/>
      <c r="CU44" s="14"/>
      <c r="CV44" s="223">
        <f>CV6</f>
        <v>0</v>
      </c>
      <c r="CW44" s="224"/>
      <c r="CX44" s="224"/>
      <c r="CY44" s="224"/>
      <c r="CZ44" s="224"/>
      <c r="DA44" s="225"/>
      <c r="DB44" s="14"/>
      <c r="DC44" s="199" t="str">
        <f>DC6</f>
        <v>Sun 17-6-12</v>
      </c>
      <c r="DD44" s="200"/>
      <c r="DE44" s="200"/>
      <c r="DF44" s="200"/>
      <c r="DG44" s="200"/>
      <c r="DH44" s="201"/>
      <c r="DI44" s="70"/>
      <c r="DJ44" s="199" t="str">
        <f>DJ6</f>
        <v>Wed 20-6-12</v>
      </c>
      <c r="DK44" s="200"/>
      <c r="DL44" s="200"/>
      <c r="DM44" s="200"/>
      <c r="DN44" s="200"/>
      <c r="DO44" s="201"/>
      <c r="DP44" s="14"/>
      <c r="DQ44" s="199" t="str">
        <f>DQ6</f>
        <v>Saturday 30-6-12 (TBC)</v>
      </c>
      <c r="DR44" s="200"/>
      <c r="DS44" s="200"/>
      <c r="DT44" s="200"/>
      <c r="DU44" s="200"/>
      <c r="DV44" s="201"/>
      <c r="DW44" s="70"/>
      <c r="DX44" s="199" t="str">
        <f>DX6</f>
        <v>Sunday 1-7-12</v>
      </c>
      <c r="DY44" s="200"/>
      <c r="DZ44" s="200"/>
      <c r="EA44" s="200"/>
      <c r="EB44" s="200"/>
      <c r="EC44" s="201"/>
      <c r="ED44" s="14"/>
      <c r="EE44" s="199" t="str">
        <f>EE6</f>
        <v>Wed 11-7-12</v>
      </c>
      <c r="EF44" s="200"/>
      <c r="EG44" s="200"/>
      <c r="EH44" s="200"/>
      <c r="EI44" s="200"/>
      <c r="EJ44" s="201"/>
      <c r="EK44" s="14"/>
      <c r="EL44" s="199" t="str">
        <f>EL6</f>
        <v>Sunday 22-7-12</v>
      </c>
      <c r="EM44" s="200"/>
      <c r="EN44" s="200"/>
      <c r="EO44" s="200"/>
      <c r="EP44" s="200"/>
      <c r="EQ44" s="201"/>
      <c r="ER44" s="14"/>
      <c r="ES44" s="196" t="str">
        <f>ES6</f>
        <v>events</v>
      </c>
      <c r="ET44" s="197"/>
      <c r="EU44" s="197"/>
      <c r="EV44" s="197"/>
      <c r="EW44" s="197"/>
      <c r="EX44" s="198"/>
      <c r="EY44" s="14"/>
      <c r="EZ44" s="14"/>
      <c r="FA44" s="14"/>
      <c r="FB44" s="76" t="str">
        <f>FB6</f>
        <v xml:space="preserve">Positions after each race - </v>
      </c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</row>
    <row r="45" spans="1:176" ht="53.25" customHeight="1">
      <c r="A45" s="14"/>
      <c r="B45" s="16" t="s">
        <v>8</v>
      </c>
      <c r="C45" s="34" t="s">
        <v>13</v>
      </c>
      <c r="D45" s="32" t="s">
        <v>11</v>
      </c>
      <c r="E45" s="33" t="s">
        <v>9</v>
      </c>
      <c r="F45" s="32" t="s">
        <v>14</v>
      </c>
      <c r="G45" s="20" t="s">
        <v>15</v>
      </c>
      <c r="H45" s="14"/>
      <c r="I45" s="16" t="s">
        <v>8</v>
      </c>
      <c r="J45" s="34" t="s">
        <v>13</v>
      </c>
      <c r="K45" s="32" t="s">
        <v>11</v>
      </c>
      <c r="L45" s="33" t="s">
        <v>9</v>
      </c>
      <c r="M45" s="32" t="s">
        <v>14</v>
      </c>
      <c r="N45" s="20" t="s">
        <v>15</v>
      </c>
      <c r="O45" s="14"/>
      <c r="P45" s="16" t="s">
        <v>8</v>
      </c>
      <c r="Q45" s="34" t="s">
        <v>13</v>
      </c>
      <c r="R45" s="32" t="s">
        <v>11</v>
      </c>
      <c r="S45" s="33" t="s">
        <v>9</v>
      </c>
      <c r="T45" s="32" t="s">
        <v>14</v>
      </c>
      <c r="U45" s="20" t="s">
        <v>15</v>
      </c>
      <c r="V45" s="14"/>
      <c r="W45" s="16" t="s">
        <v>8</v>
      </c>
      <c r="X45" s="34" t="s">
        <v>13</v>
      </c>
      <c r="Y45" s="32" t="s">
        <v>11</v>
      </c>
      <c r="Z45" s="33" t="s">
        <v>9</v>
      </c>
      <c r="AA45" s="32" t="s">
        <v>14</v>
      </c>
      <c r="AB45" s="20" t="s">
        <v>15</v>
      </c>
      <c r="AC45" s="14"/>
      <c r="AD45" s="16" t="s">
        <v>8</v>
      </c>
      <c r="AE45" s="34" t="s">
        <v>13</v>
      </c>
      <c r="AF45" s="32" t="s">
        <v>11</v>
      </c>
      <c r="AG45" s="33" t="s">
        <v>9</v>
      </c>
      <c r="AH45" s="32" t="s">
        <v>14</v>
      </c>
      <c r="AI45" s="20" t="s">
        <v>15</v>
      </c>
      <c r="AJ45" s="14"/>
      <c r="AK45" s="16" t="s">
        <v>8</v>
      </c>
      <c r="AL45" s="34" t="s">
        <v>13</v>
      </c>
      <c r="AM45" s="32" t="s">
        <v>11</v>
      </c>
      <c r="AN45" s="33" t="s">
        <v>9</v>
      </c>
      <c r="AO45" s="32" t="s">
        <v>14</v>
      </c>
      <c r="AP45" s="20" t="s">
        <v>15</v>
      </c>
      <c r="AQ45" s="14"/>
      <c r="AR45" s="16" t="s">
        <v>8</v>
      </c>
      <c r="AS45" s="34" t="s">
        <v>13</v>
      </c>
      <c r="AT45" s="32" t="s">
        <v>11</v>
      </c>
      <c r="AU45" s="33" t="s">
        <v>9</v>
      </c>
      <c r="AV45" s="32" t="s">
        <v>14</v>
      </c>
      <c r="AW45" s="20" t="s">
        <v>15</v>
      </c>
      <c r="AX45" s="14"/>
      <c r="AY45" s="16" t="s">
        <v>8</v>
      </c>
      <c r="AZ45" s="34" t="s">
        <v>13</v>
      </c>
      <c r="BA45" s="32" t="s">
        <v>11</v>
      </c>
      <c r="BB45" s="33" t="s">
        <v>9</v>
      </c>
      <c r="BC45" s="32" t="s">
        <v>14</v>
      </c>
      <c r="BD45" s="20" t="s">
        <v>15</v>
      </c>
      <c r="BE45" s="14"/>
      <c r="BF45" s="16" t="s">
        <v>8</v>
      </c>
      <c r="BG45" s="34" t="s">
        <v>13</v>
      </c>
      <c r="BH45" s="32" t="s">
        <v>11</v>
      </c>
      <c r="BI45" s="33" t="s">
        <v>9</v>
      </c>
      <c r="BJ45" s="32" t="s">
        <v>14</v>
      </c>
      <c r="BK45" s="20" t="s">
        <v>15</v>
      </c>
      <c r="BL45" s="14"/>
      <c r="BM45" s="16" t="s">
        <v>8</v>
      </c>
      <c r="BN45" s="34" t="s">
        <v>13</v>
      </c>
      <c r="BO45" s="32" t="s">
        <v>11</v>
      </c>
      <c r="BP45" s="33" t="s">
        <v>9</v>
      </c>
      <c r="BQ45" s="32" t="s">
        <v>14</v>
      </c>
      <c r="BR45" s="20" t="s">
        <v>15</v>
      </c>
      <c r="BS45" s="14"/>
      <c r="BT45" s="16" t="s">
        <v>8</v>
      </c>
      <c r="BU45" s="34" t="s">
        <v>13</v>
      </c>
      <c r="BV45" s="32" t="s">
        <v>11</v>
      </c>
      <c r="BW45" s="33" t="s">
        <v>9</v>
      </c>
      <c r="BX45" s="32" t="s">
        <v>14</v>
      </c>
      <c r="BY45" s="20" t="s">
        <v>15</v>
      </c>
      <c r="BZ45" s="14"/>
      <c r="CA45" s="16" t="s">
        <v>8</v>
      </c>
      <c r="CB45" s="34" t="s">
        <v>13</v>
      </c>
      <c r="CC45" s="32" t="s">
        <v>11</v>
      </c>
      <c r="CD45" s="33" t="s">
        <v>9</v>
      </c>
      <c r="CE45" s="32" t="s">
        <v>14</v>
      </c>
      <c r="CF45" s="20" t="s">
        <v>15</v>
      </c>
      <c r="CG45" s="14"/>
      <c r="CH45" s="16" t="s">
        <v>8</v>
      </c>
      <c r="CI45" s="34" t="s">
        <v>13</v>
      </c>
      <c r="CJ45" s="32" t="s">
        <v>11</v>
      </c>
      <c r="CK45" s="33" t="s">
        <v>9</v>
      </c>
      <c r="CL45" s="32" t="s">
        <v>14</v>
      </c>
      <c r="CM45" s="20" t="s">
        <v>15</v>
      </c>
      <c r="CN45" s="14"/>
      <c r="CO45" s="16" t="s">
        <v>8</v>
      </c>
      <c r="CP45" s="34" t="s">
        <v>13</v>
      </c>
      <c r="CQ45" s="32" t="s">
        <v>11</v>
      </c>
      <c r="CR45" s="33" t="s">
        <v>9</v>
      </c>
      <c r="CS45" s="32" t="s">
        <v>14</v>
      </c>
      <c r="CT45" s="20" t="s">
        <v>15</v>
      </c>
      <c r="CU45" s="14"/>
      <c r="CV45" s="16" t="s">
        <v>8</v>
      </c>
      <c r="CW45" s="34" t="s">
        <v>13</v>
      </c>
      <c r="CX45" s="32" t="s">
        <v>11</v>
      </c>
      <c r="CY45" s="33" t="s">
        <v>9</v>
      </c>
      <c r="CZ45" s="32" t="s">
        <v>14</v>
      </c>
      <c r="DA45" s="20" t="s">
        <v>15</v>
      </c>
      <c r="DB45" s="14"/>
      <c r="DC45" s="16" t="s">
        <v>8</v>
      </c>
      <c r="DD45" s="34" t="s">
        <v>13</v>
      </c>
      <c r="DE45" s="32" t="s">
        <v>11</v>
      </c>
      <c r="DF45" s="33" t="s">
        <v>9</v>
      </c>
      <c r="DG45" s="32" t="s">
        <v>14</v>
      </c>
      <c r="DH45" s="20" t="s">
        <v>15</v>
      </c>
      <c r="DI45" s="71"/>
      <c r="DJ45" s="16" t="s">
        <v>8</v>
      </c>
      <c r="DK45" s="34" t="s">
        <v>13</v>
      </c>
      <c r="DL45" s="32" t="s">
        <v>11</v>
      </c>
      <c r="DM45" s="33" t="s">
        <v>9</v>
      </c>
      <c r="DN45" s="32" t="s">
        <v>14</v>
      </c>
      <c r="DO45" s="20" t="s">
        <v>15</v>
      </c>
      <c r="DP45" s="14"/>
      <c r="DQ45" s="16" t="s">
        <v>8</v>
      </c>
      <c r="DR45" s="34" t="s">
        <v>13</v>
      </c>
      <c r="DS45" s="32" t="s">
        <v>11</v>
      </c>
      <c r="DT45" s="33" t="s">
        <v>9</v>
      </c>
      <c r="DU45" s="32" t="s">
        <v>14</v>
      </c>
      <c r="DV45" s="20" t="s">
        <v>15</v>
      </c>
      <c r="DW45" s="14"/>
      <c r="DX45" s="16" t="s">
        <v>8</v>
      </c>
      <c r="DY45" s="34" t="s">
        <v>13</v>
      </c>
      <c r="DZ45" s="32" t="s">
        <v>11</v>
      </c>
      <c r="EA45" s="33" t="s">
        <v>9</v>
      </c>
      <c r="EB45" s="32" t="s">
        <v>14</v>
      </c>
      <c r="EC45" s="20" t="s">
        <v>15</v>
      </c>
      <c r="ED45" s="14"/>
      <c r="EE45" s="16" t="s">
        <v>8</v>
      </c>
      <c r="EF45" s="34" t="s">
        <v>13</v>
      </c>
      <c r="EG45" s="32" t="s">
        <v>11</v>
      </c>
      <c r="EH45" s="33" t="s">
        <v>9</v>
      </c>
      <c r="EI45" s="32" t="s">
        <v>14</v>
      </c>
      <c r="EJ45" s="20" t="s">
        <v>15</v>
      </c>
      <c r="EK45" s="14"/>
      <c r="EL45" s="16" t="s">
        <v>8</v>
      </c>
      <c r="EM45" s="34" t="s">
        <v>13</v>
      </c>
      <c r="EN45" s="32" t="s">
        <v>11</v>
      </c>
      <c r="EO45" s="33" t="s">
        <v>9</v>
      </c>
      <c r="EP45" s="32" t="s">
        <v>14</v>
      </c>
      <c r="EQ45" s="20" t="s">
        <v>15</v>
      </c>
      <c r="ER45" s="14"/>
      <c r="ES45" s="16" t="s">
        <v>8</v>
      </c>
      <c r="ET45" s="34" t="s">
        <v>13</v>
      </c>
      <c r="EU45" s="32" t="s">
        <v>11</v>
      </c>
      <c r="EV45" s="33" t="s">
        <v>9</v>
      </c>
      <c r="EW45" s="32" t="s">
        <v>14</v>
      </c>
      <c r="EX45" s="20" t="s">
        <v>44</v>
      </c>
      <c r="EY45" s="14"/>
      <c r="EZ45" s="14"/>
      <c r="FA45" s="14" t="str">
        <f>FA7</f>
        <v>Positions</v>
      </c>
      <c r="FB45" s="76" t="str">
        <f>FB7</f>
        <v>Race no -</v>
      </c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S45" s="8" t="s">
        <v>473</v>
      </c>
      <c r="FT45" s="8" t="s">
        <v>474</v>
      </c>
    </row>
    <row r="46" spans="1:176">
      <c r="A46" s="14"/>
      <c r="B46" s="16"/>
      <c r="C46" s="21"/>
      <c r="D46" s="19"/>
      <c r="E46" s="19"/>
      <c r="F46" s="19"/>
      <c r="G46" s="22"/>
      <c r="H46" s="14"/>
      <c r="I46" s="16"/>
      <c r="J46" s="21"/>
      <c r="K46" s="19"/>
      <c r="L46" s="19"/>
      <c r="M46" s="19"/>
      <c r="N46" s="22"/>
      <c r="O46" s="14"/>
      <c r="P46" s="16"/>
      <c r="Q46" s="21"/>
      <c r="R46" s="19"/>
      <c r="S46" s="19"/>
      <c r="T46" s="19"/>
      <c r="U46" s="22"/>
      <c r="V46" s="14"/>
      <c r="W46" s="16"/>
      <c r="X46" s="21"/>
      <c r="Y46" s="19"/>
      <c r="Z46" s="19"/>
      <c r="AA46" s="19"/>
      <c r="AB46" s="22"/>
      <c r="AC46" s="14"/>
      <c r="AD46" s="16"/>
      <c r="AE46" s="21"/>
      <c r="AF46" s="19"/>
      <c r="AG46" s="19"/>
      <c r="AH46" s="19"/>
      <c r="AI46" s="22"/>
      <c r="AJ46" s="14"/>
      <c r="AK46" s="16"/>
      <c r="AL46" s="21"/>
      <c r="AM46" s="19"/>
      <c r="AN46" s="19"/>
      <c r="AO46" s="19"/>
      <c r="AP46" s="22"/>
      <c r="AQ46" s="14"/>
      <c r="AR46" s="16"/>
      <c r="AS46" s="21"/>
      <c r="AT46" s="19"/>
      <c r="AU46" s="19"/>
      <c r="AV46" s="19"/>
      <c r="AW46" s="22"/>
      <c r="AX46" s="14"/>
      <c r="AY46" s="16"/>
      <c r="AZ46" s="21"/>
      <c r="BA46" s="19"/>
      <c r="BB46" s="19"/>
      <c r="BC46" s="19"/>
      <c r="BD46" s="22"/>
      <c r="BE46" s="14"/>
      <c r="BF46" s="16"/>
      <c r="BG46" s="21"/>
      <c r="BH46" s="19"/>
      <c r="BI46" s="19"/>
      <c r="BJ46" s="19"/>
      <c r="BK46" s="22"/>
      <c r="BL46" s="14"/>
      <c r="BM46" s="16"/>
      <c r="BN46" s="21"/>
      <c r="BO46" s="19"/>
      <c r="BP46" s="19"/>
      <c r="BQ46" s="19"/>
      <c r="BR46" s="22"/>
      <c r="BS46" s="14"/>
      <c r="BT46" s="16"/>
      <c r="BU46" s="21"/>
      <c r="BV46" s="19"/>
      <c r="BW46" s="19"/>
      <c r="BX46" s="19"/>
      <c r="BY46" s="22"/>
      <c r="BZ46" s="14"/>
      <c r="CA46" s="16"/>
      <c r="CB46" s="21"/>
      <c r="CC46" s="19"/>
      <c r="CD46" s="19"/>
      <c r="CE46" s="19"/>
      <c r="CF46" s="22"/>
      <c r="CG46" s="14"/>
      <c r="CH46" s="16"/>
      <c r="CI46" s="21"/>
      <c r="CJ46" s="19"/>
      <c r="CK46" s="19"/>
      <c r="CL46" s="19"/>
      <c r="CM46" s="22"/>
      <c r="CN46" s="14"/>
      <c r="CO46" s="16"/>
      <c r="CP46" s="21"/>
      <c r="CQ46" s="19"/>
      <c r="CR46" s="19"/>
      <c r="CS46" s="19"/>
      <c r="CT46" s="22"/>
      <c r="CU46" s="14"/>
      <c r="CV46" s="16"/>
      <c r="CW46" s="21"/>
      <c r="CX46" s="19"/>
      <c r="CY46" s="19"/>
      <c r="CZ46" s="19"/>
      <c r="DA46" s="22"/>
      <c r="DB46" s="14"/>
      <c r="DC46" s="16"/>
      <c r="DD46" s="21"/>
      <c r="DE46" s="19"/>
      <c r="DF46" s="19"/>
      <c r="DG46" s="19"/>
      <c r="DH46" s="22"/>
      <c r="DI46" s="72"/>
      <c r="DJ46" s="16"/>
      <c r="DK46" s="21"/>
      <c r="DL46" s="19"/>
      <c r="DM46" s="19"/>
      <c r="DN46" s="19"/>
      <c r="DO46" s="22"/>
      <c r="DP46" s="14"/>
      <c r="DQ46" s="16"/>
      <c r="DR46" s="21"/>
      <c r="DS46" s="19"/>
      <c r="DT46" s="19"/>
      <c r="DU46" s="19"/>
      <c r="DV46" s="22"/>
      <c r="DW46" s="14"/>
      <c r="DX46" s="16"/>
      <c r="DY46" s="21"/>
      <c r="DZ46" s="19"/>
      <c r="EA46" s="19"/>
      <c r="EB46" s="19"/>
      <c r="EC46" s="22"/>
      <c r="ED46" s="14"/>
      <c r="EE46" s="16"/>
      <c r="EF46" s="21"/>
      <c r="EG46" s="19"/>
      <c r="EH46" s="19"/>
      <c r="EI46" s="19"/>
      <c r="EJ46" s="22"/>
      <c r="EK46" s="14"/>
      <c r="EL46" s="16"/>
      <c r="EM46" s="21"/>
      <c r="EN46" s="52" t="s">
        <v>317</v>
      </c>
      <c r="EO46" s="19"/>
      <c r="EP46" s="52" t="s">
        <v>317</v>
      </c>
      <c r="EQ46" s="22"/>
      <c r="ER46" s="14"/>
      <c r="ES46" s="16"/>
      <c r="ET46" s="21"/>
      <c r="EU46" s="19"/>
      <c r="EV46" s="19"/>
      <c r="EW46" s="19"/>
      <c r="EX46" s="22"/>
      <c r="EY46" s="14"/>
      <c r="EZ46" s="14"/>
      <c r="FA46" s="14" t="str">
        <f>FA8</f>
        <v>after 16</v>
      </c>
      <c r="FB46" s="79">
        <v>1</v>
      </c>
      <c r="FC46" s="79">
        <v>2</v>
      </c>
      <c r="FD46" s="79">
        <v>3</v>
      </c>
      <c r="FE46" s="79">
        <v>4</v>
      </c>
      <c r="FF46" s="79">
        <v>5</v>
      </c>
      <c r="FG46" s="79">
        <v>6</v>
      </c>
      <c r="FH46" s="79">
        <v>7</v>
      </c>
      <c r="FI46" s="79">
        <v>8</v>
      </c>
      <c r="FJ46" s="79">
        <v>9</v>
      </c>
      <c r="FK46" s="79">
        <v>10</v>
      </c>
      <c r="FL46" s="79">
        <v>11</v>
      </c>
      <c r="FM46" s="79">
        <v>12</v>
      </c>
      <c r="FN46" s="79">
        <v>13</v>
      </c>
      <c r="FO46" s="79">
        <v>14</v>
      </c>
      <c r="FP46" s="79">
        <v>15</v>
      </c>
      <c r="FQ46" s="79">
        <v>16</v>
      </c>
    </row>
    <row r="47" spans="1:176">
      <c r="A47" s="14" t="s">
        <v>231</v>
      </c>
      <c r="B47" s="23">
        <v>2.8217592592592589E-2</v>
      </c>
      <c r="C47" s="21" t="s">
        <v>214</v>
      </c>
      <c r="D47" s="57">
        <f t="shared" ref="D47:D55" si="38">(B$68+1)-C47</f>
        <v>9</v>
      </c>
      <c r="E47" s="24">
        <v>0</v>
      </c>
      <c r="F47" s="19">
        <v>5</v>
      </c>
      <c r="G47" s="22">
        <f t="shared" ref="G47:G67" si="39">D47+E47+F47</f>
        <v>14</v>
      </c>
      <c r="H47" s="14"/>
      <c r="I47" s="23"/>
      <c r="J47" s="21"/>
      <c r="K47" s="57"/>
      <c r="L47" s="24"/>
      <c r="M47" s="19"/>
      <c r="N47" s="22">
        <f t="shared" ref="N47:N67" si="40">K47+L47+M47</f>
        <v>0</v>
      </c>
      <c r="O47" s="14"/>
      <c r="P47" s="23">
        <v>6.8298611111111115E-2</v>
      </c>
      <c r="Q47" s="21" t="s">
        <v>214</v>
      </c>
      <c r="R47" s="57">
        <f>(P$68+1)-Q47</f>
        <v>5</v>
      </c>
      <c r="S47" s="24">
        <v>0</v>
      </c>
      <c r="T47" s="19">
        <v>5</v>
      </c>
      <c r="U47" s="22">
        <f t="shared" ref="U47:U67" si="41">R47+S47+T47</f>
        <v>10</v>
      </c>
      <c r="V47" s="14"/>
      <c r="W47" s="23">
        <v>7.1180555555555566E-2</v>
      </c>
      <c r="X47" s="21" t="s">
        <v>214</v>
      </c>
      <c r="Y47" s="57">
        <f>(W$68+1)-X47</f>
        <v>3</v>
      </c>
      <c r="Z47" s="24">
        <v>0</v>
      </c>
      <c r="AA47" s="19">
        <v>5</v>
      </c>
      <c r="AB47" s="22">
        <f t="shared" ref="AB47:AB67" si="42">Y47+Z47+AA47</f>
        <v>8</v>
      </c>
      <c r="AC47" s="14"/>
      <c r="AD47" s="23"/>
      <c r="AE47" s="21"/>
      <c r="AF47" s="19"/>
      <c r="AG47" s="24"/>
      <c r="AH47" s="19"/>
      <c r="AI47" s="22">
        <f t="shared" ref="AI47:AI67" si="43">AF47+AG47+AH47</f>
        <v>0</v>
      </c>
      <c r="AJ47" s="14"/>
      <c r="AK47" s="23"/>
      <c r="AL47" s="21"/>
      <c r="AM47" s="57"/>
      <c r="AN47" s="24"/>
      <c r="AO47" s="19"/>
      <c r="AP47" s="22">
        <f t="shared" ref="AP47:AP67" si="44">AM47+AN47+AO47</f>
        <v>0</v>
      </c>
      <c r="AQ47" s="14"/>
      <c r="AR47" s="23"/>
      <c r="AS47" s="21"/>
      <c r="AT47" s="57"/>
      <c r="AU47" s="24"/>
      <c r="AV47" s="19"/>
      <c r="AW47" s="22">
        <f t="shared" ref="AW47:AW67" si="45">AT47+AU47+AV47</f>
        <v>0</v>
      </c>
      <c r="AX47" s="14"/>
      <c r="AY47" s="23"/>
      <c r="AZ47" s="21"/>
      <c r="BA47" s="57"/>
      <c r="BB47" s="24"/>
      <c r="BC47" s="19"/>
      <c r="BD47" s="22">
        <f t="shared" ref="BD47:BD67" si="46">BA47+BB47+BC47</f>
        <v>0</v>
      </c>
      <c r="BE47" s="14"/>
      <c r="BF47" s="23"/>
      <c r="BG47" s="21"/>
      <c r="BH47" s="57"/>
      <c r="BI47" s="24"/>
      <c r="BJ47" s="19"/>
      <c r="BK47" s="22">
        <f t="shared" ref="BK47:BK67" si="47">BH47+BI47+BJ47</f>
        <v>0</v>
      </c>
      <c r="BL47" s="14"/>
      <c r="BM47" s="23"/>
      <c r="BN47" s="21"/>
      <c r="BO47" s="57"/>
      <c r="BP47" s="24"/>
      <c r="BQ47" s="19"/>
      <c r="BR47" s="22">
        <f t="shared" ref="BR47:BR67" si="48">BO47+BP47+BQ47</f>
        <v>0</v>
      </c>
      <c r="BS47" s="14"/>
      <c r="BT47" s="23">
        <v>1.40625E-2</v>
      </c>
      <c r="BU47" s="21" t="s">
        <v>214</v>
      </c>
      <c r="BV47" s="57">
        <f>(BT$68+1)-BU47</f>
        <v>2</v>
      </c>
      <c r="BW47" s="24">
        <v>0</v>
      </c>
      <c r="BX47" s="19">
        <v>5</v>
      </c>
      <c r="BY47" s="22">
        <f t="shared" ref="BY47:BY67" si="49">BV47+BW47+BX47</f>
        <v>7</v>
      </c>
      <c r="BZ47" s="14"/>
      <c r="CA47" s="23">
        <v>2.7754629629629629E-2</v>
      </c>
      <c r="CB47" s="21" t="s">
        <v>214</v>
      </c>
      <c r="CC47" s="57">
        <f>(CA$68+1)-CB47</f>
        <v>4</v>
      </c>
      <c r="CD47" s="67">
        <v>15</v>
      </c>
      <c r="CE47" s="19">
        <v>5</v>
      </c>
      <c r="CF47" s="22">
        <f t="shared" ref="CF47:CF67" si="50">CC47+CD47+CE47</f>
        <v>24</v>
      </c>
      <c r="CG47" s="14"/>
      <c r="CH47" s="23"/>
      <c r="CI47" s="21"/>
      <c r="CJ47" s="57"/>
      <c r="CK47" s="24"/>
      <c r="CL47" s="19"/>
      <c r="CM47" s="22">
        <f t="shared" ref="CM47:CM67" si="51">CJ47+CK47+CL47</f>
        <v>0</v>
      </c>
      <c r="CN47" s="14"/>
      <c r="CO47" s="23"/>
      <c r="CP47" s="21"/>
      <c r="CQ47" s="57"/>
      <c r="CR47" s="24"/>
      <c r="CS47" s="19"/>
      <c r="CT47" s="22">
        <f t="shared" ref="CT47:CT67" si="52">CQ47+CR47+CS47</f>
        <v>0</v>
      </c>
      <c r="CU47" s="14"/>
      <c r="CV47" s="23"/>
      <c r="CW47" s="21"/>
      <c r="CX47" s="57"/>
      <c r="CY47" s="24"/>
      <c r="CZ47" s="19"/>
      <c r="DA47" s="22">
        <f t="shared" ref="DA47:DA67" si="53">CX47+CY47+CZ47</f>
        <v>0</v>
      </c>
      <c r="DB47" s="14"/>
      <c r="DC47" s="23">
        <v>6.0729166666666667E-2</v>
      </c>
      <c r="DD47" s="21" t="s">
        <v>214</v>
      </c>
      <c r="DE47" s="57">
        <f>(DC$68+1)-DD47</f>
        <v>2</v>
      </c>
      <c r="DF47" s="67">
        <v>15</v>
      </c>
      <c r="DG47" s="19">
        <v>5</v>
      </c>
      <c r="DH47" s="22">
        <f>DE47+DF47+DG47</f>
        <v>22</v>
      </c>
      <c r="DI47" s="72"/>
      <c r="DJ47" s="23">
        <v>2.9131944444444446E-2</v>
      </c>
      <c r="DK47" s="21" t="s">
        <v>214</v>
      </c>
      <c r="DL47" s="57">
        <f>(DJ$68+1)-DK47</f>
        <v>2</v>
      </c>
      <c r="DM47" s="24">
        <v>0</v>
      </c>
      <c r="DN47" s="19">
        <v>5</v>
      </c>
      <c r="DO47" s="22">
        <f t="shared" ref="DO47:DO67" si="54">DL47+DM47+DN47</f>
        <v>7</v>
      </c>
      <c r="DP47" s="14"/>
      <c r="DQ47" s="23">
        <v>1.3090277777777779E-2</v>
      </c>
      <c r="DR47" s="21" t="s">
        <v>214</v>
      </c>
      <c r="DS47" s="57">
        <f>(DQ$68+1)-DR47</f>
        <v>5</v>
      </c>
      <c r="DT47" s="24">
        <v>15</v>
      </c>
      <c r="DU47" s="19">
        <v>5</v>
      </c>
      <c r="DV47" s="22">
        <f t="shared" ref="DV47:DV67" si="55">DS47+DT47+DU47</f>
        <v>25</v>
      </c>
      <c r="DW47" s="14"/>
      <c r="DX47" s="23">
        <v>1.0800925925925928E-3</v>
      </c>
      <c r="DY47" s="21" t="s">
        <v>214</v>
      </c>
      <c r="DZ47" s="57">
        <f>(DX$68+1)-DY47</f>
        <v>1</v>
      </c>
      <c r="EA47" s="24">
        <v>0</v>
      </c>
      <c r="EB47" s="19">
        <v>5</v>
      </c>
      <c r="EC47" s="22">
        <f t="shared" ref="EC47:EC67" si="56">DZ47+EA47+EB47</f>
        <v>6</v>
      </c>
      <c r="ED47" s="14"/>
      <c r="EE47" s="23">
        <v>2.9675925925925925E-2</v>
      </c>
      <c r="EF47" s="21" t="s">
        <v>214</v>
      </c>
      <c r="EG47" s="57">
        <f>(EE$68+1)-EF47</f>
        <v>3</v>
      </c>
      <c r="EH47" s="24">
        <v>0</v>
      </c>
      <c r="EI47" s="19">
        <v>5</v>
      </c>
      <c r="EJ47" s="22">
        <f t="shared" ref="EJ47:EJ67" si="57">EG47+EH47+EI47</f>
        <v>8</v>
      </c>
      <c r="EK47" s="14"/>
      <c r="EL47" s="23"/>
      <c r="EM47" s="21"/>
      <c r="EN47" s="19"/>
      <c r="EO47" s="24"/>
      <c r="EP47" s="19"/>
      <c r="EQ47" s="22">
        <f t="shared" ref="EQ47:EQ67" si="58">EN47+EO47+EP47</f>
        <v>0</v>
      </c>
      <c r="ER47" s="14"/>
      <c r="ES47" s="23"/>
      <c r="ET47" s="21"/>
      <c r="EU47" s="82">
        <f t="shared" ref="EU47:EU65" si="59">SUM(D47+K47+R47+Y47+AF47+AM47+AT47+BA47+BH47+BO47+BV47+CC47+CJ47+CQ47+CX47+DE47+DL47+DS47+DZ47+EG47+EN47)</f>
        <v>36</v>
      </c>
      <c r="EV47" s="82">
        <f t="shared" ref="EV47:EV65" si="60">SUM(E47+L47+S47+Z47+AG47+AN47+AU47+BB47+BI47+BP47+BW47+CD47+CK47+CR47+CY47+DF47+DM47+DT47+EA47+EH47+EO47)</f>
        <v>45</v>
      </c>
      <c r="EW47" s="82">
        <f t="shared" ref="EW47:EW65" si="61">SUM(F47+M47+T47+AA47+AH47+AO47+AV47+BC47+BJ47+BQ47+BX47+CE47+CL47+CS47+CZ47+DG47+DN47+DU47+EB47+EI47+EP47)</f>
        <v>50</v>
      </c>
      <c r="EX47" s="22">
        <f>EU47+EV47+EW47</f>
        <v>131</v>
      </c>
      <c r="EY47" s="14" t="str">
        <f>A47</f>
        <v>Karen Bridge</v>
      </c>
      <c r="EZ47" s="14"/>
      <c r="FA47" s="108">
        <v>1</v>
      </c>
      <c r="FB47" s="77"/>
      <c r="FC47" s="77"/>
      <c r="FD47" s="77"/>
      <c r="FE47" s="77">
        <v>1</v>
      </c>
      <c r="FF47" s="77">
        <v>3</v>
      </c>
      <c r="FG47" s="77"/>
      <c r="FH47" s="77">
        <v>3</v>
      </c>
      <c r="FI47" s="77"/>
      <c r="FJ47" s="77" t="s">
        <v>365</v>
      </c>
      <c r="FK47" s="77"/>
      <c r="FL47" s="77"/>
      <c r="FM47" s="77"/>
      <c r="FN47" s="77"/>
      <c r="FO47" s="77"/>
      <c r="FP47" s="77"/>
      <c r="FQ47" s="77"/>
      <c r="FS47" s="8">
        <f t="shared" ref="FS47:FS66" si="62">EX47-EQ47</f>
        <v>131</v>
      </c>
      <c r="FT47" s="8">
        <v>2</v>
      </c>
    </row>
    <row r="48" spans="1:176">
      <c r="A48" s="14" t="s">
        <v>485</v>
      </c>
      <c r="B48" s="23">
        <v>3.4479166666666665E-2</v>
      </c>
      <c r="C48" s="21" t="s">
        <v>232</v>
      </c>
      <c r="D48" s="57">
        <f t="shared" si="38"/>
        <v>8</v>
      </c>
      <c r="E48" s="24">
        <v>0</v>
      </c>
      <c r="F48" s="19">
        <v>5</v>
      </c>
      <c r="G48" s="22">
        <f t="shared" si="39"/>
        <v>13</v>
      </c>
      <c r="H48" s="14"/>
      <c r="I48" s="23"/>
      <c r="J48" s="21"/>
      <c r="K48" s="57">
        <f t="shared" ref="K48:K63" si="63">(I$68+1)-J48</f>
        <v>0</v>
      </c>
      <c r="L48" s="24">
        <v>0</v>
      </c>
      <c r="M48" s="19"/>
      <c r="N48" s="22">
        <f t="shared" si="40"/>
        <v>0</v>
      </c>
      <c r="O48" s="14"/>
      <c r="P48" s="23"/>
      <c r="Q48" s="21"/>
      <c r="R48" s="19"/>
      <c r="S48" s="24">
        <v>0</v>
      </c>
      <c r="T48" s="19"/>
      <c r="U48" s="22">
        <f t="shared" si="41"/>
        <v>0</v>
      </c>
      <c r="V48" s="14"/>
      <c r="W48" s="23"/>
      <c r="X48" s="21"/>
      <c r="Y48" s="19"/>
      <c r="Z48" s="24">
        <v>0</v>
      </c>
      <c r="AA48" s="19"/>
      <c r="AB48" s="22">
        <f t="shared" si="42"/>
        <v>0</v>
      </c>
      <c r="AC48" s="14"/>
      <c r="AD48" s="23">
        <v>3.5358796296296298E-2</v>
      </c>
      <c r="AE48" s="21" t="s">
        <v>232</v>
      </c>
      <c r="AF48" s="57">
        <f>(AD$68+1)-AE48</f>
        <v>3</v>
      </c>
      <c r="AG48" s="24">
        <v>0</v>
      </c>
      <c r="AH48" s="19">
        <v>5</v>
      </c>
      <c r="AI48" s="22">
        <f t="shared" si="43"/>
        <v>8</v>
      </c>
      <c r="AJ48" s="14"/>
      <c r="AK48" s="23"/>
      <c r="AL48" s="21"/>
      <c r="AM48" s="57">
        <f t="shared" ref="AM48:AM63" si="64">(AK$68+1)-AL48</f>
        <v>0</v>
      </c>
      <c r="AN48" s="24">
        <v>0</v>
      </c>
      <c r="AO48" s="19"/>
      <c r="AP48" s="22">
        <f t="shared" si="44"/>
        <v>0</v>
      </c>
      <c r="AQ48" s="14"/>
      <c r="AR48" s="23">
        <v>3.318287037037037E-2</v>
      </c>
      <c r="AS48" s="21" t="s">
        <v>232</v>
      </c>
      <c r="AT48" s="57">
        <f>(AR$68+1)-AS48</f>
        <v>1</v>
      </c>
      <c r="AU48" s="67">
        <v>15</v>
      </c>
      <c r="AV48" s="19">
        <v>5</v>
      </c>
      <c r="AW48" s="22">
        <f t="shared" si="45"/>
        <v>21</v>
      </c>
      <c r="AX48" s="14"/>
      <c r="AY48" s="23"/>
      <c r="AZ48" s="21"/>
      <c r="BA48" s="57">
        <f t="shared" ref="BA48:BA63" si="65">(AY$68+1)-AZ48</f>
        <v>0</v>
      </c>
      <c r="BB48" s="24">
        <v>0</v>
      </c>
      <c r="BC48" s="19"/>
      <c r="BD48" s="22">
        <f t="shared" si="46"/>
        <v>0</v>
      </c>
      <c r="BE48" s="14"/>
      <c r="BF48" s="23">
        <v>3.4664351851851849E-2</v>
      </c>
      <c r="BG48" s="21" t="s">
        <v>232</v>
      </c>
      <c r="BH48" s="57">
        <f>(BF$68+1)-BG48</f>
        <v>3</v>
      </c>
      <c r="BI48" s="24">
        <v>0</v>
      </c>
      <c r="BJ48" s="19">
        <v>5</v>
      </c>
      <c r="BK48" s="22">
        <f t="shared" si="47"/>
        <v>8</v>
      </c>
      <c r="BL48" s="14"/>
      <c r="BM48" s="23">
        <v>2.8981481481481483E-2</v>
      </c>
      <c r="BN48" s="21" t="s">
        <v>267</v>
      </c>
      <c r="BO48" s="57">
        <f>(BM$68+1)-BN48</f>
        <v>4</v>
      </c>
      <c r="BP48" s="24">
        <v>0</v>
      </c>
      <c r="BQ48" s="19">
        <v>5</v>
      </c>
      <c r="BR48" s="22">
        <f t="shared" si="48"/>
        <v>9</v>
      </c>
      <c r="BS48" s="14"/>
      <c r="BT48" s="23"/>
      <c r="BU48" s="21"/>
      <c r="BV48" s="19"/>
      <c r="BW48" s="24">
        <v>0</v>
      </c>
      <c r="BX48" s="19"/>
      <c r="BY48" s="22">
        <f t="shared" si="49"/>
        <v>0</v>
      </c>
      <c r="BZ48" s="14"/>
      <c r="CA48" s="23"/>
      <c r="CB48" s="21"/>
      <c r="CC48" s="19"/>
      <c r="CD48" s="24">
        <v>0</v>
      </c>
      <c r="CE48" s="19"/>
      <c r="CF48" s="22">
        <f t="shared" si="50"/>
        <v>0</v>
      </c>
      <c r="CG48" s="14"/>
      <c r="CH48" s="23"/>
      <c r="CI48" s="21"/>
      <c r="CJ48" s="57">
        <f t="shared" ref="CJ48:CJ63" si="66">(CH$68+1)-CI48</f>
        <v>0</v>
      </c>
      <c r="CK48" s="24">
        <v>0</v>
      </c>
      <c r="CL48" s="19"/>
      <c r="CM48" s="22">
        <f t="shared" si="51"/>
        <v>0</v>
      </c>
      <c r="CN48" s="14"/>
      <c r="CO48" s="23"/>
      <c r="CP48" s="21"/>
      <c r="CQ48" s="57">
        <f t="shared" ref="CQ48:CQ63" si="67">(CO$68+1)-CP48</f>
        <v>0</v>
      </c>
      <c r="CR48" s="24">
        <v>0</v>
      </c>
      <c r="CS48" s="19"/>
      <c r="CT48" s="22">
        <f t="shared" si="52"/>
        <v>0</v>
      </c>
      <c r="CU48" s="14"/>
      <c r="CV48" s="23"/>
      <c r="CW48" s="21"/>
      <c r="CX48" s="57">
        <f t="shared" ref="CX48:CX63" si="68">(CV$68+1)-CW48</f>
        <v>0</v>
      </c>
      <c r="CY48" s="24">
        <v>0</v>
      </c>
      <c r="CZ48" s="19"/>
      <c r="DA48" s="22">
        <f t="shared" si="53"/>
        <v>0</v>
      </c>
      <c r="DB48" s="14"/>
      <c r="DC48" s="23"/>
      <c r="DD48" s="21"/>
      <c r="DE48" s="19"/>
      <c r="DF48" s="24">
        <v>0</v>
      </c>
      <c r="DG48" s="19"/>
      <c r="DH48" s="22">
        <f t="shared" ref="DH48:DH67" si="69">DE48+DF48+DG48</f>
        <v>0</v>
      </c>
      <c r="DI48" s="72"/>
      <c r="DJ48" s="23"/>
      <c r="DK48" s="21"/>
      <c r="DL48" s="19"/>
      <c r="DM48" s="24">
        <v>0</v>
      </c>
      <c r="DN48" s="19"/>
      <c r="DO48" s="22">
        <f t="shared" si="54"/>
        <v>0</v>
      </c>
      <c r="DP48" s="14"/>
      <c r="DQ48" s="23"/>
      <c r="DR48" s="21"/>
      <c r="DS48" s="19"/>
      <c r="DT48" s="24">
        <v>0</v>
      </c>
      <c r="DU48" s="19"/>
      <c r="DV48" s="22">
        <f t="shared" si="55"/>
        <v>0</v>
      </c>
      <c r="DW48" s="14"/>
      <c r="DX48" s="23"/>
      <c r="DY48" s="21"/>
      <c r="DZ48" s="19"/>
      <c r="EA48" s="24">
        <v>0</v>
      </c>
      <c r="EB48" s="19"/>
      <c r="EC48" s="22">
        <f t="shared" si="56"/>
        <v>0</v>
      </c>
      <c r="ED48" s="14"/>
      <c r="EE48" s="23"/>
      <c r="EF48" s="21"/>
      <c r="EG48" s="19"/>
      <c r="EH48" s="24">
        <v>0</v>
      </c>
      <c r="EI48" s="19"/>
      <c r="EJ48" s="22">
        <f t="shared" si="57"/>
        <v>0</v>
      </c>
      <c r="EK48" s="14"/>
      <c r="EL48" s="23"/>
      <c r="EM48" s="21"/>
      <c r="EN48" s="19"/>
      <c r="EO48" s="24">
        <v>0</v>
      </c>
      <c r="EP48" s="19"/>
      <c r="EQ48" s="22">
        <f t="shared" si="58"/>
        <v>0</v>
      </c>
      <c r="ER48" s="14"/>
      <c r="ES48" s="23"/>
      <c r="ET48" s="21"/>
      <c r="EU48" s="82">
        <f t="shared" si="59"/>
        <v>19</v>
      </c>
      <c r="EV48" s="82">
        <f t="shared" si="60"/>
        <v>15</v>
      </c>
      <c r="EW48" s="82">
        <f t="shared" si="61"/>
        <v>25</v>
      </c>
      <c r="EX48" s="22">
        <f>EU48+EV48+EW48</f>
        <v>59</v>
      </c>
      <c r="EY48" s="14" t="str">
        <f>A48</f>
        <v>Nicola Gaskell</v>
      </c>
      <c r="EZ48" s="14"/>
      <c r="FA48" s="108">
        <v>3</v>
      </c>
      <c r="FB48" s="77"/>
      <c r="FC48" s="77"/>
      <c r="FD48" s="77"/>
      <c r="FE48" s="77">
        <v>2</v>
      </c>
      <c r="FF48" s="77">
        <v>1</v>
      </c>
      <c r="FG48" s="77"/>
      <c r="FH48" s="77">
        <v>1</v>
      </c>
      <c r="FI48" s="77"/>
      <c r="FJ48" s="77">
        <v>3</v>
      </c>
      <c r="FK48" s="77"/>
      <c r="FL48" s="77"/>
      <c r="FM48" s="77"/>
      <c r="FN48" s="77"/>
      <c r="FO48" s="77"/>
      <c r="FP48" s="77"/>
      <c r="FQ48" s="77"/>
      <c r="FS48" s="8">
        <f t="shared" si="62"/>
        <v>59</v>
      </c>
      <c r="FT48" s="8">
        <v>1</v>
      </c>
    </row>
    <row r="49" spans="1:176">
      <c r="A49" s="14" t="s">
        <v>497</v>
      </c>
      <c r="B49" s="23">
        <v>3.5104166666666665E-2</v>
      </c>
      <c r="C49" s="21" t="s">
        <v>233</v>
      </c>
      <c r="D49" s="57">
        <f t="shared" si="38"/>
        <v>7</v>
      </c>
      <c r="E49" s="24">
        <v>0</v>
      </c>
      <c r="F49" s="19">
        <v>5</v>
      </c>
      <c r="G49" s="22">
        <f t="shared" si="39"/>
        <v>12</v>
      </c>
      <c r="H49" s="14"/>
      <c r="I49" s="23"/>
      <c r="J49" s="21"/>
      <c r="K49" s="57">
        <f t="shared" si="63"/>
        <v>0</v>
      </c>
      <c r="L49" s="24">
        <v>0</v>
      </c>
      <c r="M49" s="19"/>
      <c r="N49" s="22">
        <f t="shared" si="40"/>
        <v>0</v>
      </c>
      <c r="O49" s="14"/>
      <c r="P49" s="23"/>
      <c r="Q49" s="21"/>
      <c r="R49" s="19"/>
      <c r="S49" s="24">
        <v>0</v>
      </c>
      <c r="T49" s="19"/>
      <c r="U49" s="22">
        <f t="shared" si="41"/>
        <v>0</v>
      </c>
      <c r="V49" s="14"/>
      <c r="W49" s="23"/>
      <c r="X49" s="21"/>
      <c r="Y49" s="19"/>
      <c r="Z49" s="24">
        <v>0</v>
      </c>
      <c r="AA49" s="19"/>
      <c r="AB49" s="22">
        <f t="shared" si="42"/>
        <v>0</v>
      </c>
      <c r="AC49" s="14"/>
      <c r="AD49" s="23"/>
      <c r="AE49" s="21"/>
      <c r="AF49" s="19"/>
      <c r="AG49" s="24">
        <v>0</v>
      </c>
      <c r="AH49" s="19"/>
      <c r="AI49" s="22">
        <f t="shared" si="43"/>
        <v>0</v>
      </c>
      <c r="AJ49" s="14"/>
      <c r="AK49" s="23"/>
      <c r="AL49" s="21"/>
      <c r="AM49" s="57">
        <f t="shared" si="64"/>
        <v>0</v>
      </c>
      <c r="AN49" s="24">
        <v>0</v>
      </c>
      <c r="AO49" s="19"/>
      <c r="AP49" s="22">
        <f t="shared" si="44"/>
        <v>0</v>
      </c>
      <c r="AQ49" s="14"/>
      <c r="AR49" s="23"/>
      <c r="AS49" s="21"/>
      <c r="AT49" s="19"/>
      <c r="AU49" s="24">
        <v>0</v>
      </c>
      <c r="AV49" s="19"/>
      <c r="AW49" s="22">
        <f t="shared" si="45"/>
        <v>0</v>
      </c>
      <c r="AX49" s="14"/>
      <c r="AY49" s="23"/>
      <c r="AZ49" s="21"/>
      <c r="BA49" s="57">
        <f t="shared" si="65"/>
        <v>0</v>
      </c>
      <c r="BB49" s="24">
        <v>0</v>
      </c>
      <c r="BC49" s="19"/>
      <c r="BD49" s="22">
        <f t="shared" si="46"/>
        <v>0</v>
      </c>
      <c r="BE49" s="14"/>
      <c r="BF49" s="23"/>
      <c r="BG49" s="21"/>
      <c r="BH49" s="19"/>
      <c r="BI49" s="24">
        <v>0</v>
      </c>
      <c r="BJ49" s="19"/>
      <c r="BK49" s="22">
        <f t="shared" si="47"/>
        <v>0</v>
      </c>
      <c r="BL49" s="14"/>
      <c r="BM49" s="23"/>
      <c r="BN49" s="21"/>
      <c r="BO49" s="19"/>
      <c r="BP49" s="24">
        <v>0</v>
      </c>
      <c r="BQ49" s="19"/>
      <c r="BR49" s="22">
        <f t="shared" si="48"/>
        <v>0</v>
      </c>
      <c r="BS49" s="14"/>
      <c r="BT49" s="23"/>
      <c r="BU49" s="21"/>
      <c r="BV49" s="19"/>
      <c r="BW49" s="24">
        <v>0</v>
      </c>
      <c r="BX49" s="19"/>
      <c r="BY49" s="22">
        <f t="shared" si="49"/>
        <v>0</v>
      </c>
      <c r="BZ49" s="14"/>
      <c r="CA49" s="23">
        <v>3.4305555555555554E-2</v>
      </c>
      <c r="CB49" s="21" t="s">
        <v>267</v>
      </c>
      <c r="CC49" s="57">
        <f>(CA$68+1)-CB49</f>
        <v>1</v>
      </c>
      <c r="CD49" s="67">
        <v>15</v>
      </c>
      <c r="CE49" s="19">
        <v>5</v>
      </c>
      <c r="CF49" s="22">
        <f t="shared" si="50"/>
        <v>21</v>
      </c>
      <c r="CG49" s="14"/>
      <c r="CH49" s="23"/>
      <c r="CI49" s="21"/>
      <c r="CJ49" s="57">
        <f t="shared" si="66"/>
        <v>0</v>
      </c>
      <c r="CK49" s="24">
        <v>0</v>
      </c>
      <c r="CL49" s="19"/>
      <c r="CM49" s="22">
        <f t="shared" si="51"/>
        <v>0</v>
      </c>
      <c r="CN49" s="14"/>
      <c r="CO49" s="23"/>
      <c r="CP49" s="21"/>
      <c r="CQ49" s="57">
        <f t="shared" si="67"/>
        <v>0</v>
      </c>
      <c r="CR49" s="24">
        <v>0</v>
      </c>
      <c r="CS49" s="19"/>
      <c r="CT49" s="22">
        <f t="shared" si="52"/>
        <v>0</v>
      </c>
      <c r="CU49" s="14"/>
      <c r="CV49" s="23"/>
      <c r="CW49" s="21"/>
      <c r="CX49" s="57">
        <f t="shared" si="68"/>
        <v>0</v>
      </c>
      <c r="CY49" s="24">
        <v>0</v>
      </c>
      <c r="CZ49" s="19"/>
      <c r="DA49" s="22">
        <f t="shared" si="53"/>
        <v>0</v>
      </c>
      <c r="DB49" s="14"/>
      <c r="DC49" s="23"/>
      <c r="DD49" s="21"/>
      <c r="DE49" s="19"/>
      <c r="DF49" s="24">
        <v>0</v>
      </c>
      <c r="DG49" s="19"/>
      <c r="DH49" s="22">
        <f t="shared" si="69"/>
        <v>0</v>
      </c>
      <c r="DI49" s="72"/>
      <c r="DJ49" s="23">
        <v>3.5486111111111114E-2</v>
      </c>
      <c r="DK49" s="21" t="s">
        <v>232</v>
      </c>
      <c r="DL49" s="57">
        <f>(DJ$68+1)-DK49</f>
        <v>1</v>
      </c>
      <c r="DM49" s="24">
        <v>0</v>
      </c>
      <c r="DN49" s="19">
        <v>5</v>
      </c>
      <c r="DO49" s="22">
        <f t="shared" si="54"/>
        <v>6</v>
      </c>
      <c r="DP49" s="14"/>
      <c r="DQ49" s="23">
        <v>1.5833333333333335E-2</v>
      </c>
      <c r="DR49" s="21" t="s">
        <v>232</v>
      </c>
      <c r="DS49" s="57">
        <f>(DQ$68+1)-DR49</f>
        <v>4</v>
      </c>
      <c r="DT49" s="24">
        <v>0</v>
      </c>
      <c r="DU49" s="19">
        <v>5</v>
      </c>
      <c r="DV49" s="22">
        <f t="shared" si="55"/>
        <v>9</v>
      </c>
      <c r="DW49" s="14"/>
      <c r="DX49" s="23"/>
      <c r="DY49" s="21"/>
      <c r="DZ49" s="19"/>
      <c r="EA49" s="24">
        <v>0</v>
      </c>
      <c r="EB49" s="19"/>
      <c r="EC49" s="22">
        <f t="shared" si="56"/>
        <v>0</v>
      </c>
      <c r="ED49" s="14"/>
      <c r="EE49" s="23"/>
      <c r="EF49" s="21"/>
      <c r="EG49" s="19"/>
      <c r="EH49" s="24">
        <v>0</v>
      </c>
      <c r="EI49" s="19"/>
      <c r="EJ49" s="22">
        <f t="shared" si="57"/>
        <v>0</v>
      </c>
      <c r="EK49" s="14"/>
      <c r="EL49" s="23"/>
      <c r="EM49" s="21"/>
      <c r="EN49" s="19"/>
      <c r="EO49" s="24">
        <v>0</v>
      </c>
      <c r="EP49" s="19"/>
      <c r="EQ49" s="22">
        <f t="shared" si="58"/>
        <v>0</v>
      </c>
      <c r="ER49" s="14"/>
      <c r="ES49" s="23"/>
      <c r="ET49" s="21"/>
      <c r="EU49" s="82">
        <f t="shared" si="59"/>
        <v>13</v>
      </c>
      <c r="EV49" s="82">
        <f t="shared" si="60"/>
        <v>15</v>
      </c>
      <c r="EW49" s="82">
        <f t="shared" si="61"/>
        <v>20</v>
      </c>
      <c r="EX49" s="22">
        <f>EU49+EV49+EW49</f>
        <v>48</v>
      </c>
      <c r="EY49" s="14" t="str">
        <f>A49</f>
        <v>Emily Heaviside</v>
      </c>
      <c r="EZ49" s="14"/>
      <c r="FA49" s="106">
        <v>4</v>
      </c>
      <c r="FB49" s="77"/>
      <c r="FC49" s="77"/>
      <c r="FD49" s="77"/>
      <c r="FE49" s="77">
        <v>6</v>
      </c>
      <c r="FF49" s="77">
        <v>6</v>
      </c>
      <c r="FG49" s="77"/>
      <c r="FH49" s="77">
        <v>8</v>
      </c>
      <c r="FI49" s="77"/>
      <c r="FJ49" s="77">
        <v>4</v>
      </c>
      <c r="FK49" s="77"/>
      <c r="FL49" s="77"/>
      <c r="FM49" s="77"/>
      <c r="FN49" s="77"/>
      <c r="FO49" s="77"/>
      <c r="FP49" s="77"/>
      <c r="FQ49" s="77"/>
      <c r="FS49" s="8">
        <f t="shared" si="62"/>
        <v>48</v>
      </c>
      <c r="FT49" s="8">
        <v>4</v>
      </c>
    </row>
    <row r="50" spans="1:176">
      <c r="A50" s="14" t="s">
        <v>498</v>
      </c>
      <c r="B50" s="23">
        <v>3.5405092592592592E-2</v>
      </c>
      <c r="C50" s="21" t="s">
        <v>267</v>
      </c>
      <c r="D50" s="57">
        <f t="shared" si="38"/>
        <v>6</v>
      </c>
      <c r="E50" s="24">
        <v>0</v>
      </c>
      <c r="F50" s="19">
        <v>5</v>
      </c>
      <c r="G50" s="22">
        <f t="shared" si="39"/>
        <v>11</v>
      </c>
      <c r="H50" s="14"/>
      <c r="I50" s="23"/>
      <c r="J50" s="21"/>
      <c r="K50" s="57">
        <f t="shared" si="63"/>
        <v>0</v>
      </c>
      <c r="L50" s="24">
        <v>0</v>
      </c>
      <c r="M50" s="19"/>
      <c r="N50" s="22">
        <f t="shared" si="40"/>
        <v>0</v>
      </c>
      <c r="O50" s="14"/>
      <c r="P50" s="23"/>
      <c r="Q50" s="21"/>
      <c r="R50" s="19"/>
      <c r="S50" s="24">
        <v>0</v>
      </c>
      <c r="T50" s="19"/>
      <c r="U50" s="22">
        <f t="shared" si="41"/>
        <v>0</v>
      </c>
      <c r="V50" s="14"/>
      <c r="W50" s="23"/>
      <c r="X50" s="21"/>
      <c r="Y50" s="19"/>
      <c r="Z50" s="24">
        <v>0</v>
      </c>
      <c r="AA50" s="19"/>
      <c r="AB50" s="22">
        <f t="shared" si="42"/>
        <v>0</v>
      </c>
      <c r="AC50" s="14"/>
      <c r="AD50" s="23"/>
      <c r="AE50" s="21"/>
      <c r="AF50" s="19"/>
      <c r="AG50" s="24">
        <v>0</v>
      </c>
      <c r="AH50" s="19"/>
      <c r="AI50" s="22">
        <f t="shared" si="43"/>
        <v>0</v>
      </c>
      <c r="AJ50" s="14"/>
      <c r="AK50" s="23"/>
      <c r="AL50" s="21"/>
      <c r="AM50" s="57">
        <f t="shared" si="64"/>
        <v>0</v>
      </c>
      <c r="AN50" s="24">
        <v>0</v>
      </c>
      <c r="AO50" s="19"/>
      <c r="AP50" s="22">
        <f t="shared" si="44"/>
        <v>0</v>
      </c>
      <c r="AQ50" s="14"/>
      <c r="AR50" s="23"/>
      <c r="AS50" s="21"/>
      <c r="AT50" s="19"/>
      <c r="AU50" s="24">
        <v>0</v>
      </c>
      <c r="AV50" s="19"/>
      <c r="AW50" s="22">
        <f t="shared" si="45"/>
        <v>0</v>
      </c>
      <c r="AX50" s="14"/>
      <c r="AY50" s="23"/>
      <c r="AZ50" s="21"/>
      <c r="BA50" s="57">
        <f t="shared" si="65"/>
        <v>0</v>
      </c>
      <c r="BB50" s="24">
        <v>0</v>
      </c>
      <c r="BC50" s="19"/>
      <c r="BD50" s="22">
        <f t="shared" si="46"/>
        <v>0</v>
      </c>
      <c r="BE50" s="14"/>
      <c r="BF50" s="23"/>
      <c r="BG50" s="21"/>
      <c r="BH50" s="19"/>
      <c r="BI50" s="24">
        <v>0</v>
      </c>
      <c r="BJ50" s="19"/>
      <c r="BK50" s="22">
        <f t="shared" si="47"/>
        <v>0</v>
      </c>
      <c r="BL50" s="14"/>
      <c r="BM50" s="23"/>
      <c r="BN50" s="21"/>
      <c r="BO50" s="19"/>
      <c r="BP50" s="24">
        <v>0</v>
      </c>
      <c r="BQ50" s="19"/>
      <c r="BR50" s="22">
        <f t="shared" si="48"/>
        <v>0</v>
      </c>
      <c r="BS50" s="14"/>
      <c r="BT50" s="23"/>
      <c r="BU50" s="21"/>
      <c r="BV50" s="19"/>
      <c r="BW50" s="24">
        <v>0</v>
      </c>
      <c r="BX50" s="19"/>
      <c r="BY50" s="22">
        <f t="shared" si="49"/>
        <v>0</v>
      </c>
      <c r="BZ50" s="14"/>
      <c r="CA50" s="23"/>
      <c r="CB50" s="21"/>
      <c r="CC50" s="19"/>
      <c r="CD50" s="24">
        <v>0</v>
      </c>
      <c r="CE50" s="19"/>
      <c r="CF50" s="22">
        <f t="shared" si="50"/>
        <v>0</v>
      </c>
      <c r="CG50" s="14"/>
      <c r="CH50" s="23"/>
      <c r="CI50" s="21"/>
      <c r="CJ50" s="57">
        <f t="shared" si="66"/>
        <v>0</v>
      </c>
      <c r="CK50" s="24">
        <v>0</v>
      </c>
      <c r="CL50" s="19"/>
      <c r="CM50" s="22">
        <f t="shared" si="51"/>
        <v>0</v>
      </c>
      <c r="CN50" s="14"/>
      <c r="CO50" s="23"/>
      <c r="CP50" s="21"/>
      <c r="CQ50" s="57">
        <f t="shared" si="67"/>
        <v>0</v>
      </c>
      <c r="CR50" s="24">
        <v>0</v>
      </c>
      <c r="CS50" s="19"/>
      <c r="CT50" s="22">
        <f t="shared" si="52"/>
        <v>0</v>
      </c>
      <c r="CU50" s="14"/>
      <c r="CV50" s="23"/>
      <c r="CW50" s="21"/>
      <c r="CX50" s="57">
        <f t="shared" si="68"/>
        <v>0</v>
      </c>
      <c r="CY50" s="24">
        <v>0</v>
      </c>
      <c r="CZ50" s="19"/>
      <c r="DA50" s="22">
        <f t="shared" si="53"/>
        <v>0</v>
      </c>
      <c r="DB50" s="14"/>
      <c r="DC50" s="23"/>
      <c r="DD50" s="21"/>
      <c r="DE50" s="19"/>
      <c r="DF50" s="24">
        <v>0</v>
      </c>
      <c r="DG50" s="19"/>
      <c r="DH50" s="22">
        <f t="shared" si="69"/>
        <v>0</v>
      </c>
      <c r="DI50" s="72"/>
      <c r="DJ50" s="23"/>
      <c r="DK50" s="21"/>
      <c r="DL50" s="19"/>
      <c r="DM50" s="24">
        <v>0</v>
      </c>
      <c r="DN50" s="19"/>
      <c r="DO50" s="22">
        <f t="shared" si="54"/>
        <v>0</v>
      </c>
      <c r="DP50" s="14"/>
      <c r="DQ50" s="23"/>
      <c r="DR50" s="21"/>
      <c r="DS50" s="19"/>
      <c r="DT50" s="24">
        <v>0</v>
      </c>
      <c r="DU50" s="19"/>
      <c r="DV50" s="22">
        <f t="shared" si="55"/>
        <v>0</v>
      </c>
      <c r="DW50" s="14"/>
      <c r="DX50" s="23"/>
      <c r="DY50" s="21"/>
      <c r="DZ50" s="19"/>
      <c r="EA50" s="24">
        <v>0</v>
      </c>
      <c r="EB50" s="19"/>
      <c r="EC50" s="22">
        <f t="shared" si="56"/>
        <v>0</v>
      </c>
      <c r="ED50" s="14"/>
      <c r="EE50" s="23"/>
      <c r="EF50" s="21"/>
      <c r="EG50" s="19"/>
      <c r="EH50" s="24">
        <v>0</v>
      </c>
      <c r="EI50" s="19"/>
      <c r="EJ50" s="22">
        <f t="shared" si="57"/>
        <v>0</v>
      </c>
      <c r="EK50" s="14"/>
      <c r="EL50" s="23">
        <v>8.7708333333333333E-2</v>
      </c>
      <c r="EM50" s="21" t="s">
        <v>233</v>
      </c>
      <c r="EN50" s="57">
        <v>2</v>
      </c>
      <c r="EO50" s="24">
        <v>0</v>
      </c>
      <c r="EP50" s="19">
        <v>10</v>
      </c>
      <c r="EQ50" s="22">
        <f t="shared" si="58"/>
        <v>12</v>
      </c>
      <c r="ER50" s="14"/>
      <c r="ES50" s="23"/>
      <c r="ET50" s="21"/>
      <c r="EU50" s="82">
        <f t="shared" si="59"/>
        <v>8</v>
      </c>
      <c r="EV50" s="82">
        <f t="shared" si="60"/>
        <v>0</v>
      </c>
      <c r="EW50" s="82">
        <f t="shared" si="61"/>
        <v>15</v>
      </c>
      <c r="EX50" s="22">
        <f t="shared" ref="EX50:EX67" si="70">EU50+EV50+EW50</f>
        <v>23</v>
      </c>
      <c r="EY50" s="14" t="str">
        <f t="shared" ref="EY50:EY66" si="71">A50</f>
        <v>Alison Walker</v>
      </c>
      <c r="EZ50" s="14"/>
      <c r="FA50" s="106">
        <v>6</v>
      </c>
      <c r="FB50" s="77"/>
      <c r="FC50" s="77"/>
      <c r="FD50" s="77"/>
      <c r="FE50" s="77">
        <v>7</v>
      </c>
      <c r="FF50" s="77">
        <v>7</v>
      </c>
      <c r="FG50" s="77"/>
      <c r="FH50" s="77" t="s">
        <v>366</v>
      </c>
      <c r="FI50" s="77"/>
      <c r="FJ50" s="77">
        <v>10</v>
      </c>
      <c r="FK50" s="77"/>
      <c r="FL50" s="77"/>
      <c r="FM50" s="77"/>
      <c r="FN50" s="77"/>
      <c r="FO50" s="77"/>
      <c r="FP50" s="77"/>
      <c r="FQ50" s="77"/>
      <c r="FS50" s="8">
        <f t="shared" si="62"/>
        <v>11</v>
      </c>
    </row>
    <row r="51" spans="1:176">
      <c r="A51" s="14" t="s">
        <v>331</v>
      </c>
      <c r="B51" s="23">
        <v>3.5833333333333335E-2</v>
      </c>
      <c r="C51" s="21" t="s">
        <v>328</v>
      </c>
      <c r="D51" s="57">
        <f t="shared" si="38"/>
        <v>5</v>
      </c>
      <c r="E51" s="24">
        <v>0</v>
      </c>
      <c r="F51" s="19">
        <v>5</v>
      </c>
      <c r="G51" s="22">
        <f t="shared" si="39"/>
        <v>10</v>
      </c>
      <c r="H51" s="14"/>
      <c r="I51" s="23"/>
      <c r="J51" s="21"/>
      <c r="K51" s="57">
        <f t="shared" si="63"/>
        <v>0</v>
      </c>
      <c r="L51" s="24">
        <v>0</v>
      </c>
      <c r="M51" s="19"/>
      <c r="N51" s="22">
        <f t="shared" si="40"/>
        <v>0</v>
      </c>
      <c r="O51" s="14"/>
      <c r="P51" s="23"/>
      <c r="Q51" s="21"/>
      <c r="R51" s="19"/>
      <c r="S51" s="24">
        <v>0</v>
      </c>
      <c r="T51" s="19"/>
      <c r="U51" s="22">
        <f t="shared" si="41"/>
        <v>0</v>
      </c>
      <c r="V51" s="14"/>
      <c r="W51" s="23"/>
      <c r="X51" s="21"/>
      <c r="Y51" s="19"/>
      <c r="Z51" s="24">
        <v>0</v>
      </c>
      <c r="AA51" s="19"/>
      <c r="AB51" s="22">
        <f t="shared" si="42"/>
        <v>0</v>
      </c>
      <c r="AC51" s="14"/>
      <c r="AD51" s="23"/>
      <c r="AE51" s="21"/>
      <c r="AF51" s="19"/>
      <c r="AG51" s="24">
        <v>0</v>
      </c>
      <c r="AH51" s="19"/>
      <c r="AI51" s="22">
        <f t="shared" si="43"/>
        <v>0</v>
      </c>
      <c r="AJ51" s="14"/>
      <c r="AK51" s="23"/>
      <c r="AL51" s="21"/>
      <c r="AM51" s="57">
        <f t="shared" si="64"/>
        <v>0</v>
      </c>
      <c r="AN51" s="24">
        <v>0</v>
      </c>
      <c r="AO51" s="19"/>
      <c r="AP51" s="22">
        <f t="shared" si="44"/>
        <v>0</v>
      </c>
      <c r="AQ51" s="14"/>
      <c r="AR51" s="23"/>
      <c r="AS51" s="21"/>
      <c r="AT51" s="19"/>
      <c r="AU51" s="24">
        <v>0</v>
      </c>
      <c r="AV51" s="19"/>
      <c r="AW51" s="22">
        <f t="shared" si="45"/>
        <v>0</v>
      </c>
      <c r="AX51" s="14"/>
      <c r="AY51" s="23"/>
      <c r="AZ51" s="21"/>
      <c r="BA51" s="57">
        <f t="shared" si="65"/>
        <v>0</v>
      </c>
      <c r="BB51" s="24">
        <v>0</v>
      </c>
      <c r="BC51" s="19"/>
      <c r="BD51" s="22">
        <f t="shared" si="46"/>
        <v>0</v>
      </c>
      <c r="BE51" s="14"/>
      <c r="BF51" s="23"/>
      <c r="BG51" s="21"/>
      <c r="BH51" s="19"/>
      <c r="BI51" s="24">
        <v>0</v>
      </c>
      <c r="BJ51" s="19"/>
      <c r="BK51" s="22">
        <f t="shared" si="47"/>
        <v>0</v>
      </c>
      <c r="BL51" s="14"/>
      <c r="BM51" s="23"/>
      <c r="BN51" s="21"/>
      <c r="BO51" s="19"/>
      <c r="BP51" s="24">
        <v>0</v>
      </c>
      <c r="BQ51" s="19"/>
      <c r="BR51" s="22">
        <f t="shared" si="48"/>
        <v>0</v>
      </c>
      <c r="BS51" s="14"/>
      <c r="BT51" s="23"/>
      <c r="BU51" s="21"/>
      <c r="BV51" s="19"/>
      <c r="BW51" s="24">
        <v>0</v>
      </c>
      <c r="BX51" s="19"/>
      <c r="BY51" s="22">
        <f t="shared" si="49"/>
        <v>0</v>
      </c>
      <c r="BZ51" s="14"/>
      <c r="CA51" s="23"/>
      <c r="CB51" s="21"/>
      <c r="CC51" s="19"/>
      <c r="CD51" s="24">
        <v>0</v>
      </c>
      <c r="CE51" s="19"/>
      <c r="CF51" s="22">
        <f t="shared" si="50"/>
        <v>0</v>
      </c>
      <c r="CG51" s="14"/>
      <c r="CH51" s="23"/>
      <c r="CI51" s="21"/>
      <c r="CJ51" s="57">
        <f t="shared" si="66"/>
        <v>0</v>
      </c>
      <c r="CK51" s="24">
        <v>0</v>
      </c>
      <c r="CL51" s="19"/>
      <c r="CM51" s="22">
        <f t="shared" si="51"/>
        <v>0</v>
      </c>
      <c r="CN51" s="14"/>
      <c r="CO51" s="23"/>
      <c r="CP51" s="21"/>
      <c r="CQ51" s="57">
        <f t="shared" si="67"/>
        <v>0</v>
      </c>
      <c r="CR51" s="24">
        <v>0</v>
      </c>
      <c r="CS51" s="19"/>
      <c r="CT51" s="22">
        <f t="shared" si="52"/>
        <v>0</v>
      </c>
      <c r="CU51" s="14"/>
      <c r="CV51" s="23"/>
      <c r="CW51" s="21"/>
      <c r="CX51" s="57">
        <f t="shared" si="68"/>
        <v>0</v>
      </c>
      <c r="CY51" s="24">
        <v>0</v>
      </c>
      <c r="CZ51" s="19"/>
      <c r="DA51" s="22">
        <f t="shared" si="53"/>
        <v>0</v>
      </c>
      <c r="DB51" s="14"/>
      <c r="DC51" s="23"/>
      <c r="DD51" s="21"/>
      <c r="DE51" s="19"/>
      <c r="DF51" s="24">
        <v>0</v>
      </c>
      <c r="DG51" s="19"/>
      <c r="DH51" s="22">
        <f t="shared" si="69"/>
        <v>0</v>
      </c>
      <c r="DI51" s="72"/>
      <c r="DJ51" s="23"/>
      <c r="DK51" s="21"/>
      <c r="DL51" s="19"/>
      <c r="DM51" s="24">
        <v>0</v>
      </c>
      <c r="DN51" s="19"/>
      <c r="DO51" s="22">
        <f t="shared" si="54"/>
        <v>0</v>
      </c>
      <c r="DP51" s="14"/>
      <c r="DQ51" s="23"/>
      <c r="DR51" s="21"/>
      <c r="DS51" s="19"/>
      <c r="DT51" s="24">
        <v>0</v>
      </c>
      <c r="DU51" s="19"/>
      <c r="DV51" s="22">
        <f t="shared" si="55"/>
        <v>0</v>
      </c>
      <c r="DW51" s="14"/>
      <c r="DX51" s="23"/>
      <c r="DY51" s="21"/>
      <c r="DZ51" s="19"/>
      <c r="EA51" s="24">
        <v>0</v>
      </c>
      <c r="EB51" s="19"/>
      <c r="EC51" s="22">
        <f t="shared" si="56"/>
        <v>0</v>
      </c>
      <c r="ED51" s="14"/>
      <c r="EE51" s="23"/>
      <c r="EF51" s="21"/>
      <c r="EG51" s="19"/>
      <c r="EH51" s="24">
        <v>0</v>
      </c>
      <c r="EI51" s="19"/>
      <c r="EJ51" s="22">
        <f t="shared" si="57"/>
        <v>0</v>
      </c>
      <c r="EK51" s="14"/>
      <c r="EL51" s="23"/>
      <c r="EM51" s="21"/>
      <c r="EN51" s="19"/>
      <c r="EO51" s="24">
        <v>0</v>
      </c>
      <c r="EP51" s="19"/>
      <c r="EQ51" s="22">
        <f t="shared" si="58"/>
        <v>0</v>
      </c>
      <c r="ER51" s="14"/>
      <c r="ES51" s="23"/>
      <c r="ET51" s="21"/>
      <c r="EU51" s="82">
        <f t="shared" si="59"/>
        <v>5</v>
      </c>
      <c r="EV51" s="82">
        <f t="shared" si="60"/>
        <v>0</v>
      </c>
      <c r="EW51" s="82">
        <f t="shared" si="61"/>
        <v>5</v>
      </c>
      <c r="EX51" s="22">
        <f t="shared" si="70"/>
        <v>10</v>
      </c>
      <c r="EY51" s="14" t="str">
        <f t="shared" si="71"/>
        <v>Vicky Higgins</v>
      </c>
      <c r="EZ51" s="14"/>
      <c r="FA51" s="106" t="s">
        <v>435</v>
      </c>
      <c r="FB51" s="77"/>
      <c r="FC51" s="77"/>
      <c r="FD51" s="77"/>
      <c r="FE51" s="77">
        <v>8</v>
      </c>
      <c r="FF51" s="77">
        <v>8</v>
      </c>
      <c r="FG51" s="77"/>
      <c r="FH51" s="77" t="s">
        <v>131</v>
      </c>
      <c r="FI51" s="77"/>
      <c r="FJ51" s="77" t="s">
        <v>131</v>
      </c>
      <c r="FK51" s="77"/>
      <c r="FL51" s="77"/>
      <c r="FM51" s="77"/>
      <c r="FN51" s="77"/>
      <c r="FO51" s="77"/>
      <c r="FP51" s="77"/>
      <c r="FQ51" s="77"/>
      <c r="FS51" s="8">
        <f t="shared" si="62"/>
        <v>10</v>
      </c>
      <c r="FT51" s="8">
        <v>5</v>
      </c>
    </row>
    <row r="52" spans="1:176">
      <c r="A52" s="14" t="s">
        <v>330</v>
      </c>
      <c r="B52" s="23">
        <v>3.6157407407407409E-2</v>
      </c>
      <c r="C52" s="21" t="s">
        <v>264</v>
      </c>
      <c r="D52" s="57">
        <f t="shared" si="38"/>
        <v>4</v>
      </c>
      <c r="E52" s="24">
        <v>0</v>
      </c>
      <c r="F52" s="19">
        <v>5</v>
      </c>
      <c r="G52" s="22">
        <f t="shared" si="39"/>
        <v>9</v>
      </c>
      <c r="H52" s="14"/>
      <c r="I52" s="23"/>
      <c r="J52" s="21"/>
      <c r="K52" s="57">
        <f t="shared" si="63"/>
        <v>0</v>
      </c>
      <c r="L52" s="24">
        <v>0</v>
      </c>
      <c r="M52" s="19"/>
      <c r="N52" s="22">
        <f t="shared" si="40"/>
        <v>0</v>
      </c>
      <c r="O52" s="14"/>
      <c r="P52" s="23"/>
      <c r="Q52" s="21"/>
      <c r="R52" s="19"/>
      <c r="S52" s="24">
        <v>0</v>
      </c>
      <c r="T52" s="19"/>
      <c r="U52" s="22">
        <f t="shared" si="41"/>
        <v>0</v>
      </c>
      <c r="V52" s="14"/>
      <c r="W52" s="23"/>
      <c r="X52" s="21"/>
      <c r="Y52" s="19"/>
      <c r="Z52" s="24">
        <v>0</v>
      </c>
      <c r="AA52" s="19"/>
      <c r="AB52" s="22">
        <f t="shared" si="42"/>
        <v>0</v>
      </c>
      <c r="AC52" s="14"/>
      <c r="AD52" s="23"/>
      <c r="AE52" s="21"/>
      <c r="AF52" s="19"/>
      <c r="AG52" s="24">
        <v>0</v>
      </c>
      <c r="AH52" s="19"/>
      <c r="AI52" s="22">
        <f t="shared" si="43"/>
        <v>0</v>
      </c>
      <c r="AJ52" s="14"/>
      <c r="AK52" s="23"/>
      <c r="AL52" s="21"/>
      <c r="AM52" s="57">
        <f t="shared" si="64"/>
        <v>0</v>
      </c>
      <c r="AN52" s="24">
        <v>0</v>
      </c>
      <c r="AO52" s="19"/>
      <c r="AP52" s="22">
        <f t="shared" si="44"/>
        <v>0</v>
      </c>
      <c r="AQ52" s="14"/>
      <c r="AR52" s="23"/>
      <c r="AS52" s="21"/>
      <c r="AT52" s="19"/>
      <c r="AU52" s="24">
        <v>0</v>
      </c>
      <c r="AV52" s="19"/>
      <c r="AW52" s="22">
        <f t="shared" si="45"/>
        <v>0</v>
      </c>
      <c r="AX52" s="14"/>
      <c r="AY52" s="23"/>
      <c r="AZ52" s="21"/>
      <c r="BA52" s="57">
        <f t="shared" si="65"/>
        <v>0</v>
      </c>
      <c r="BB52" s="24">
        <v>0</v>
      </c>
      <c r="BC52" s="19"/>
      <c r="BD52" s="22">
        <f t="shared" si="46"/>
        <v>0</v>
      </c>
      <c r="BE52" s="14"/>
      <c r="BF52" s="23">
        <v>3.6898148148148145E-2</v>
      </c>
      <c r="BG52" s="21" t="s">
        <v>233</v>
      </c>
      <c r="BH52" s="57">
        <f>(BF$68+1)-BG52</f>
        <v>2</v>
      </c>
      <c r="BI52" s="24">
        <v>0</v>
      </c>
      <c r="BJ52" s="19">
        <v>5</v>
      </c>
      <c r="BK52" s="22">
        <f t="shared" si="47"/>
        <v>7</v>
      </c>
      <c r="BL52" s="14"/>
      <c r="BM52" s="23">
        <v>3.1412037037037037E-2</v>
      </c>
      <c r="BN52" s="21" t="s">
        <v>265</v>
      </c>
      <c r="BO52" s="57">
        <f>(BM$68+1)-BN52</f>
        <v>1</v>
      </c>
      <c r="BP52" s="24">
        <v>0</v>
      </c>
      <c r="BQ52" s="19">
        <v>5</v>
      </c>
      <c r="BR52" s="22">
        <f t="shared" si="48"/>
        <v>6</v>
      </c>
      <c r="BS52" s="14"/>
      <c r="BT52" s="23"/>
      <c r="BU52" s="21"/>
      <c r="BV52" s="19"/>
      <c r="BW52" s="24">
        <v>0</v>
      </c>
      <c r="BX52" s="19"/>
      <c r="BY52" s="22">
        <f t="shared" si="49"/>
        <v>0</v>
      </c>
      <c r="BZ52" s="14"/>
      <c r="CA52" s="23"/>
      <c r="CB52" s="21"/>
      <c r="CC52" s="19"/>
      <c r="CD52" s="24">
        <v>0</v>
      </c>
      <c r="CE52" s="19"/>
      <c r="CF52" s="22">
        <f t="shared" si="50"/>
        <v>0</v>
      </c>
      <c r="CG52" s="14"/>
      <c r="CH52" s="23"/>
      <c r="CI52" s="21"/>
      <c r="CJ52" s="57">
        <f t="shared" si="66"/>
        <v>0</v>
      </c>
      <c r="CK52" s="24">
        <v>0</v>
      </c>
      <c r="CL52" s="19"/>
      <c r="CM52" s="22">
        <f t="shared" si="51"/>
        <v>0</v>
      </c>
      <c r="CN52" s="14"/>
      <c r="CO52" s="23"/>
      <c r="CP52" s="21"/>
      <c r="CQ52" s="57">
        <f t="shared" si="67"/>
        <v>0</v>
      </c>
      <c r="CR52" s="24">
        <v>0</v>
      </c>
      <c r="CS52" s="19"/>
      <c r="CT52" s="22">
        <f t="shared" si="52"/>
        <v>0</v>
      </c>
      <c r="CU52" s="14"/>
      <c r="CV52" s="23"/>
      <c r="CW52" s="21"/>
      <c r="CX52" s="57">
        <f t="shared" si="68"/>
        <v>0</v>
      </c>
      <c r="CY52" s="24">
        <v>0</v>
      </c>
      <c r="CZ52" s="19"/>
      <c r="DA52" s="22">
        <f t="shared" si="53"/>
        <v>0</v>
      </c>
      <c r="DB52" s="14"/>
      <c r="DC52" s="23"/>
      <c r="DD52" s="21"/>
      <c r="DE52" s="19"/>
      <c r="DF52" s="24">
        <v>0</v>
      </c>
      <c r="DG52" s="19"/>
      <c r="DH52" s="22">
        <f t="shared" si="69"/>
        <v>0</v>
      </c>
      <c r="DI52" s="72"/>
      <c r="DJ52" s="23"/>
      <c r="DK52" s="21"/>
      <c r="DL52" s="19"/>
      <c r="DM52" s="24">
        <v>0</v>
      </c>
      <c r="DN52" s="19"/>
      <c r="DO52" s="22">
        <f t="shared" si="54"/>
        <v>0</v>
      </c>
      <c r="DP52" s="14"/>
      <c r="DQ52" s="23"/>
      <c r="DR52" s="21"/>
      <c r="DS52" s="19"/>
      <c r="DT52" s="24">
        <v>0</v>
      </c>
      <c r="DU52" s="19"/>
      <c r="DV52" s="22">
        <f t="shared" si="55"/>
        <v>0</v>
      </c>
      <c r="DW52" s="14"/>
      <c r="DX52" s="23"/>
      <c r="DY52" s="21"/>
      <c r="DZ52" s="19"/>
      <c r="EA52" s="24">
        <v>0</v>
      </c>
      <c r="EB52" s="19"/>
      <c r="EC52" s="22">
        <f t="shared" si="56"/>
        <v>0</v>
      </c>
      <c r="ED52" s="14"/>
      <c r="EE52" s="23"/>
      <c r="EF52" s="21"/>
      <c r="EG52" s="19"/>
      <c r="EH52" s="24">
        <v>0</v>
      </c>
      <c r="EI52" s="19"/>
      <c r="EJ52" s="22">
        <f t="shared" si="57"/>
        <v>0</v>
      </c>
      <c r="EK52" s="14"/>
      <c r="EL52" s="23"/>
      <c r="EM52" s="21"/>
      <c r="EN52" s="19"/>
      <c r="EO52" s="24">
        <v>0</v>
      </c>
      <c r="EP52" s="19"/>
      <c r="EQ52" s="22">
        <f t="shared" si="58"/>
        <v>0</v>
      </c>
      <c r="ER52" s="14"/>
      <c r="ES52" s="23"/>
      <c r="ET52" s="21"/>
      <c r="EU52" s="82">
        <f t="shared" si="59"/>
        <v>7</v>
      </c>
      <c r="EV52" s="82">
        <f t="shared" si="60"/>
        <v>0</v>
      </c>
      <c r="EW52" s="82">
        <f t="shared" si="61"/>
        <v>15</v>
      </c>
      <c r="EX52" s="22">
        <f t="shared" si="70"/>
        <v>22</v>
      </c>
      <c r="EY52" s="14" t="str">
        <f t="shared" si="71"/>
        <v>Angela Watson</v>
      </c>
      <c r="EZ52" s="14"/>
      <c r="FA52" s="106">
        <v>7</v>
      </c>
      <c r="FB52" s="77"/>
      <c r="FC52" s="77"/>
      <c r="FD52" s="77"/>
      <c r="FE52" s="77" t="s">
        <v>366</v>
      </c>
      <c r="FF52" s="77" t="s">
        <v>366</v>
      </c>
      <c r="FG52" s="77"/>
      <c r="FH52" s="77">
        <v>4</v>
      </c>
      <c r="FI52" s="77"/>
      <c r="FJ52" s="77">
        <v>6</v>
      </c>
      <c r="FK52" s="77"/>
      <c r="FL52" s="77"/>
      <c r="FM52" s="77"/>
      <c r="FN52" s="77"/>
      <c r="FO52" s="77"/>
      <c r="FP52" s="77"/>
      <c r="FQ52" s="77"/>
      <c r="FS52" s="8">
        <f t="shared" si="62"/>
        <v>22</v>
      </c>
    </row>
    <row r="53" spans="1:176">
      <c r="A53" s="14" t="s">
        <v>481</v>
      </c>
      <c r="B53" s="23">
        <v>3.8090277777777778E-2</v>
      </c>
      <c r="C53" s="21" t="s">
        <v>265</v>
      </c>
      <c r="D53" s="57">
        <f t="shared" si="38"/>
        <v>3</v>
      </c>
      <c r="E53" s="24">
        <v>0</v>
      </c>
      <c r="F53" s="25">
        <v>5</v>
      </c>
      <c r="G53" s="22">
        <f t="shared" si="39"/>
        <v>8</v>
      </c>
      <c r="H53" s="14"/>
      <c r="I53" s="23"/>
      <c r="J53" s="21"/>
      <c r="K53" s="57">
        <f t="shared" si="63"/>
        <v>0</v>
      </c>
      <c r="L53" s="24">
        <v>0</v>
      </c>
      <c r="M53" s="25"/>
      <c r="N53" s="22">
        <f t="shared" si="40"/>
        <v>0</v>
      </c>
      <c r="O53" s="14"/>
      <c r="P53" s="23">
        <v>7.0775462962962957E-2</v>
      </c>
      <c r="Q53" s="21" t="s">
        <v>232</v>
      </c>
      <c r="R53" s="57">
        <f>(P$68+1)-Q53</f>
        <v>4</v>
      </c>
      <c r="S53" s="24">
        <v>0</v>
      </c>
      <c r="T53" s="25">
        <v>5</v>
      </c>
      <c r="U53" s="22">
        <f t="shared" si="41"/>
        <v>9</v>
      </c>
      <c r="V53" s="14"/>
      <c r="W53" s="23"/>
      <c r="X53" s="21"/>
      <c r="Y53" s="19"/>
      <c r="Z53" s="24">
        <v>0</v>
      </c>
      <c r="AA53" s="25"/>
      <c r="AB53" s="22">
        <f t="shared" si="42"/>
        <v>0</v>
      </c>
      <c r="AC53" s="14"/>
      <c r="AD53" s="23"/>
      <c r="AE53" s="21"/>
      <c r="AF53" s="19"/>
      <c r="AG53" s="24">
        <v>0</v>
      </c>
      <c r="AH53" s="25"/>
      <c r="AI53" s="22">
        <f t="shared" si="43"/>
        <v>0</v>
      </c>
      <c r="AJ53" s="14"/>
      <c r="AK53" s="23"/>
      <c r="AL53" s="21"/>
      <c r="AM53" s="57">
        <f t="shared" si="64"/>
        <v>0</v>
      </c>
      <c r="AN53" s="24">
        <v>0</v>
      </c>
      <c r="AO53" s="25"/>
      <c r="AP53" s="22">
        <f t="shared" si="44"/>
        <v>0</v>
      </c>
      <c r="AQ53" s="14"/>
      <c r="AR53" s="23">
        <v>3.2488425925925928E-2</v>
      </c>
      <c r="AS53" s="21" t="s">
        <v>214</v>
      </c>
      <c r="AT53" s="57">
        <f>(AR$68+1)-AS53</f>
        <v>2</v>
      </c>
      <c r="AU53" s="67">
        <v>15</v>
      </c>
      <c r="AV53" s="25">
        <v>5</v>
      </c>
      <c r="AW53" s="22">
        <f t="shared" si="45"/>
        <v>22</v>
      </c>
      <c r="AX53" s="14"/>
      <c r="AY53" s="23"/>
      <c r="AZ53" s="21"/>
      <c r="BA53" s="57">
        <f t="shared" si="65"/>
        <v>0</v>
      </c>
      <c r="BB53" s="24">
        <v>0</v>
      </c>
      <c r="BC53" s="25"/>
      <c r="BD53" s="22">
        <f t="shared" si="46"/>
        <v>0</v>
      </c>
      <c r="BE53" s="14"/>
      <c r="BF53" s="23">
        <v>3.335648148148148E-2</v>
      </c>
      <c r="BG53" s="21" t="s">
        <v>214</v>
      </c>
      <c r="BH53" s="57">
        <f>(BF$68+1)-BG53</f>
        <v>4</v>
      </c>
      <c r="BI53" s="24">
        <v>0</v>
      </c>
      <c r="BJ53" s="25">
        <v>5</v>
      </c>
      <c r="BK53" s="22">
        <f t="shared" si="47"/>
        <v>9</v>
      </c>
      <c r="BL53" s="14"/>
      <c r="BM53" s="23">
        <v>2.989583333333333E-2</v>
      </c>
      <c r="BN53" s="21" t="s">
        <v>328</v>
      </c>
      <c r="BO53" s="57">
        <f>(BM$68+1)-BN53</f>
        <v>3</v>
      </c>
      <c r="BP53" s="24">
        <v>0</v>
      </c>
      <c r="BQ53" s="25">
        <v>5</v>
      </c>
      <c r="BR53" s="22">
        <f t="shared" si="48"/>
        <v>8</v>
      </c>
      <c r="BS53" s="14"/>
      <c r="BT53" s="23"/>
      <c r="BU53" s="21"/>
      <c r="BV53" s="19"/>
      <c r="BW53" s="24">
        <v>0</v>
      </c>
      <c r="BX53" s="25"/>
      <c r="BY53" s="22">
        <f t="shared" si="49"/>
        <v>0</v>
      </c>
      <c r="BZ53" s="14"/>
      <c r="CA53" s="23">
        <v>3.3726851851851855E-2</v>
      </c>
      <c r="CB53" s="21" t="s">
        <v>233</v>
      </c>
      <c r="CC53" s="57">
        <f>(CA$68+1)-CB53</f>
        <v>2</v>
      </c>
      <c r="CD53" s="24">
        <v>0</v>
      </c>
      <c r="CE53" s="25">
        <v>5</v>
      </c>
      <c r="CF53" s="22">
        <f t="shared" si="50"/>
        <v>7</v>
      </c>
      <c r="CG53" s="14"/>
      <c r="CH53" s="23"/>
      <c r="CI53" s="21"/>
      <c r="CJ53" s="57">
        <f t="shared" si="66"/>
        <v>0</v>
      </c>
      <c r="CK53" s="24">
        <v>0</v>
      </c>
      <c r="CL53" s="25"/>
      <c r="CM53" s="22">
        <f t="shared" si="51"/>
        <v>0</v>
      </c>
      <c r="CN53" s="14"/>
      <c r="CO53" s="23"/>
      <c r="CP53" s="21"/>
      <c r="CQ53" s="57">
        <f t="shared" si="67"/>
        <v>0</v>
      </c>
      <c r="CR53" s="24">
        <v>0</v>
      </c>
      <c r="CS53" s="25"/>
      <c r="CT53" s="22">
        <f t="shared" si="52"/>
        <v>0</v>
      </c>
      <c r="CU53" s="14"/>
      <c r="CV53" s="23"/>
      <c r="CW53" s="21"/>
      <c r="CX53" s="57">
        <f t="shared" si="68"/>
        <v>0</v>
      </c>
      <c r="CY53" s="24">
        <v>0</v>
      </c>
      <c r="CZ53" s="25"/>
      <c r="DA53" s="22">
        <f t="shared" si="53"/>
        <v>0</v>
      </c>
      <c r="DB53" s="14"/>
      <c r="DC53" s="23">
        <v>8.2372685185185188E-2</v>
      </c>
      <c r="DD53" s="21" t="s">
        <v>232</v>
      </c>
      <c r="DE53" s="57">
        <f>(DC$68+1)-DD53</f>
        <v>1</v>
      </c>
      <c r="DF53" s="24">
        <v>0</v>
      </c>
      <c r="DG53" s="19">
        <v>5</v>
      </c>
      <c r="DH53" s="22">
        <f t="shared" si="69"/>
        <v>6</v>
      </c>
      <c r="DI53" s="72"/>
      <c r="DJ53" s="23"/>
      <c r="DK53" s="21"/>
      <c r="DL53" s="19"/>
      <c r="DM53" s="24">
        <v>0</v>
      </c>
      <c r="DN53" s="25"/>
      <c r="DO53" s="22">
        <f t="shared" si="54"/>
        <v>0</v>
      </c>
      <c r="DP53" s="14"/>
      <c r="DQ53" s="23"/>
      <c r="DR53" s="21"/>
      <c r="DS53" s="19"/>
      <c r="DT53" s="24">
        <v>0</v>
      </c>
      <c r="DU53" s="25"/>
      <c r="DV53" s="22">
        <f t="shared" si="55"/>
        <v>0</v>
      </c>
      <c r="DW53" s="14"/>
      <c r="DX53" s="23"/>
      <c r="DY53" s="21"/>
      <c r="DZ53" s="19"/>
      <c r="EA53" s="24">
        <v>0</v>
      </c>
      <c r="EB53" s="25"/>
      <c r="EC53" s="22">
        <f t="shared" si="56"/>
        <v>0</v>
      </c>
      <c r="ED53" s="14"/>
      <c r="EE53" s="23">
        <v>3.5196759259259254E-2</v>
      </c>
      <c r="EF53" s="21" t="s">
        <v>232</v>
      </c>
      <c r="EG53" s="57">
        <f>(EE$68+1)-EF53</f>
        <v>2</v>
      </c>
      <c r="EH53" s="24">
        <v>0</v>
      </c>
      <c r="EI53" s="25">
        <v>5</v>
      </c>
      <c r="EJ53" s="22">
        <f t="shared" si="57"/>
        <v>7</v>
      </c>
      <c r="EK53" s="14"/>
      <c r="EL53" s="23">
        <v>8.0520833333333333E-2</v>
      </c>
      <c r="EM53" s="21" t="s">
        <v>214</v>
      </c>
      <c r="EN53" s="57">
        <v>6</v>
      </c>
      <c r="EO53" s="24">
        <v>0</v>
      </c>
      <c r="EP53" s="25">
        <v>10</v>
      </c>
      <c r="EQ53" s="22">
        <f t="shared" si="58"/>
        <v>16</v>
      </c>
      <c r="ER53" s="14"/>
      <c r="ES53" s="23"/>
      <c r="ET53" s="21"/>
      <c r="EU53" s="82">
        <f t="shared" si="59"/>
        <v>27</v>
      </c>
      <c r="EV53" s="82">
        <f t="shared" si="60"/>
        <v>15</v>
      </c>
      <c r="EW53" s="82">
        <f t="shared" si="61"/>
        <v>50</v>
      </c>
      <c r="EX53" s="22">
        <f>EU53+EV53+EW53</f>
        <v>92</v>
      </c>
      <c r="EY53" s="14" t="str">
        <f t="shared" si="71"/>
        <v>Tanya Dixon</v>
      </c>
      <c r="EZ53" s="14"/>
      <c r="FA53" s="108">
        <v>2</v>
      </c>
      <c r="FB53" s="77"/>
      <c r="FC53" s="77"/>
      <c r="FD53" s="77"/>
      <c r="FE53" s="77">
        <v>3</v>
      </c>
      <c r="FF53" s="77">
        <v>2</v>
      </c>
      <c r="FG53" s="77"/>
      <c r="FH53" s="77">
        <v>2</v>
      </c>
      <c r="FI53" s="77"/>
      <c r="FJ53" s="77" t="s">
        <v>365</v>
      </c>
      <c r="FK53" s="77"/>
      <c r="FL53" s="77"/>
      <c r="FM53" s="77"/>
      <c r="FN53" s="77"/>
      <c r="FO53" s="77"/>
      <c r="FP53" s="77"/>
      <c r="FQ53" s="77"/>
      <c r="FS53" s="8">
        <f t="shared" si="62"/>
        <v>76</v>
      </c>
    </row>
    <row r="54" spans="1:176">
      <c r="A54" s="14" t="s">
        <v>380</v>
      </c>
      <c r="B54" s="23">
        <v>3.8368055555555551E-2</v>
      </c>
      <c r="C54" s="21" t="s">
        <v>334</v>
      </c>
      <c r="D54" s="57">
        <f t="shared" si="38"/>
        <v>2</v>
      </c>
      <c r="E54" s="24">
        <v>0</v>
      </c>
      <c r="F54" s="19">
        <v>5</v>
      </c>
      <c r="G54" s="22">
        <f t="shared" si="39"/>
        <v>7</v>
      </c>
      <c r="H54" s="14"/>
      <c r="I54" s="23"/>
      <c r="J54" s="21"/>
      <c r="K54" s="57">
        <f t="shared" si="63"/>
        <v>0</v>
      </c>
      <c r="L54" s="24">
        <v>0</v>
      </c>
      <c r="M54" s="19"/>
      <c r="N54" s="22">
        <f t="shared" si="40"/>
        <v>0</v>
      </c>
      <c r="O54" s="14"/>
      <c r="P54" s="23"/>
      <c r="Q54" s="21"/>
      <c r="R54" s="19"/>
      <c r="S54" s="24">
        <v>0</v>
      </c>
      <c r="T54" s="19"/>
      <c r="U54" s="22">
        <f t="shared" si="41"/>
        <v>0</v>
      </c>
      <c r="V54" s="14"/>
      <c r="W54" s="23"/>
      <c r="X54" s="21"/>
      <c r="Y54" s="19"/>
      <c r="Z54" s="24">
        <v>0</v>
      </c>
      <c r="AA54" s="19"/>
      <c r="AB54" s="22">
        <f t="shared" si="42"/>
        <v>0</v>
      </c>
      <c r="AC54" s="14"/>
      <c r="AD54" s="23">
        <v>4.0543981481481479E-2</v>
      </c>
      <c r="AE54" s="21" t="s">
        <v>267</v>
      </c>
      <c r="AF54" s="57">
        <f>(AD$68+1)-AE54</f>
        <v>1</v>
      </c>
      <c r="AG54" s="24">
        <v>0</v>
      </c>
      <c r="AH54" s="19">
        <v>5</v>
      </c>
      <c r="AI54" s="22">
        <f t="shared" si="43"/>
        <v>6</v>
      </c>
      <c r="AJ54" s="14"/>
      <c r="AK54" s="23"/>
      <c r="AL54" s="21"/>
      <c r="AM54" s="57">
        <f t="shared" si="64"/>
        <v>0</v>
      </c>
      <c r="AN54" s="24">
        <v>0</v>
      </c>
      <c r="AO54" s="19"/>
      <c r="AP54" s="22">
        <f t="shared" si="44"/>
        <v>0</v>
      </c>
      <c r="AQ54" s="14"/>
      <c r="AR54" s="23"/>
      <c r="AS54" s="21"/>
      <c r="AT54" s="19"/>
      <c r="AU54" s="24">
        <v>0</v>
      </c>
      <c r="AV54" s="19"/>
      <c r="AW54" s="22">
        <f t="shared" si="45"/>
        <v>0</v>
      </c>
      <c r="AX54" s="14"/>
      <c r="AY54" s="23"/>
      <c r="AZ54" s="21"/>
      <c r="BA54" s="57">
        <f t="shared" si="65"/>
        <v>0</v>
      </c>
      <c r="BB54" s="24">
        <v>0</v>
      </c>
      <c r="BC54" s="19"/>
      <c r="BD54" s="22">
        <f t="shared" si="46"/>
        <v>0</v>
      </c>
      <c r="BE54" s="14"/>
      <c r="BF54" s="23"/>
      <c r="BG54" s="21"/>
      <c r="BH54" s="19"/>
      <c r="BI54" s="24">
        <v>0</v>
      </c>
      <c r="BJ54" s="19"/>
      <c r="BK54" s="22">
        <f t="shared" si="47"/>
        <v>0</v>
      </c>
      <c r="BL54" s="14"/>
      <c r="BM54" s="23"/>
      <c r="BN54" s="21"/>
      <c r="BO54" s="19"/>
      <c r="BP54" s="24">
        <v>0</v>
      </c>
      <c r="BQ54" s="19"/>
      <c r="BR54" s="22">
        <f t="shared" si="48"/>
        <v>0</v>
      </c>
      <c r="BS54" s="14"/>
      <c r="BT54" s="23"/>
      <c r="BU54" s="21"/>
      <c r="BV54" s="19"/>
      <c r="BW54" s="24">
        <v>0</v>
      </c>
      <c r="BX54" s="19"/>
      <c r="BY54" s="22">
        <f t="shared" si="49"/>
        <v>0</v>
      </c>
      <c r="BZ54" s="14"/>
      <c r="CA54" s="23"/>
      <c r="CB54" s="21"/>
      <c r="CC54" s="19"/>
      <c r="CD54" s="24">
        <v>0</v>
      </c>
      <c r="CE54" s="19"/>
      <c r="CF54" s="22">
        <f t="shared" si="50"/>
        <v>0</v>
      </c>
      <c r="CG54" s="14"/>
      <c r="CH54" s="23"/>
      <c r="CI54" s="21"/>
      <c r="CJ54" s="57">
        <f t="shared" si="66"/>
        <v>0</v>
      </c>
      <c r="CK54" s="24">
        <v>0</v>
      </c>
      <c r="CL54" s="19"/>
      <c r="CM54" s="22">
        <f t="shared" si="51"/>
        <v>0</v>
      </c>
      <c r="CN54" s="14"/>
      <c r="CO54" s="23"/>
      <c r="CP54" s="21"/>
      <c r="CQ54" s="57">
        <f t="shared" si="67"/>
        <v>0</v>
      </c>
      <c r="CR54" s="24">
        <v>0</v>
      </c>
      <c r="CS54" s="19"/>
      <c r="CT54" s="22">
        <f t="shared" si="52"/>
        <v>0</v>
      </c>
      <c r="CU54" s="14"/>
      <c r="CV54" s="23"/>
      <c r="CW54" s="21"/>
      <c r="CX54" s="57">
        <f t="shared" si="68"/>
        <v>0</v>
      </c>
      <c r="CY54" s="24">
        <v>0</v>
      </c>
      <c r="CZ54" s="19"/>
      <c r="DA54" s="22">
        <f t="shared" si="53"/>
        <v>0</v>
      </c>
      <c r="DB54" s="14"/>
      <c r="DC54" s="23"/>
      <c r="DD54" s="21"/>
      <c r="DE54" s="19"/>
      <c r="DF54" s="24">
        <v>0</v>
      </c>
      <c r="DG54" s="19"/>
      <c r="DH54" s="22">
        <f t="shared" si="69"/>
        <v>0</v>
      </c>
      <c r="DI54" s="72"/>
      <c r="DJ54" s="23"/>
      <c r="DK54" s="21"/>
      <c r="DL54" s="19"/>
      <c r="DM54" s="24">
        <v>0</v>
      </c>
      <c r="DN54" s="19"/>
      <c r="DO54" s="22">
        <f t="shared" si="54"/>
        <v>0</v>
      </c>
      <c r="DP54" s="14"/>
      <c r="DQ54" s="23"/>
      <c r="DR54" s="21"/>
      <c r="DS54" s="19"/>
      <c r="DT54" s="24">
        <v>0</v>
      </c>
      <c r="DU54" s="19"/>
      <c r="DV54" s="22">
        <f t="shared" si="55"/>
        <v>0</v>
      </c>
      <c r="DW54" s="14"/>
      <c r="DX54" s="23"/>
      <c r="DY54" s="21"/>
      <c r="DZ54" s="19"/>
      <c r="EA54" s="24">
        <v>0</v>
      </c>
      <c r="EB54" s="19"/>
      <c r="EC54" s="22">
        <f t="shared" si="56"/>
        <v>0</v>
      </c>
      <c r="ED54" s="14"/>
      <c r="EE54" s="23"/>
      <c r="EF54" s="21"/>
      <c r="EG54" s="19"/>
      <c r="EH54" s="24">
        <v>0</v>
      </c>
      <c r="EI54" s="19"/>
      <c r="EJ54" s="22">
        <f t="shared" si="57"/>
        <v>0</v>
      </c>
      <c r="EK54" s="14"/>
      <c r="EL54" s="23"/>
      <c r="EM54" s="21"/>
      <c r="EN54" s="19"/>
      <c r="EO54" s="24">
        <v>0</v>
      </c>
      <c r="EP54" s="19"/>
      <c r="EQ54" s="22">
        <f t="shared" si="58"/>
        <v>0</v>
      </c>
      <c r="ER54" s="14"/>
      <c r="ES54" s="23"/>
      <c r="ET54" s="21"/>
      <c r="EU54" s="82">
        <f t="shared" si="59"/>
        <v>3</v>
      </c>
      <c r="EV54" s="82">
        <f t="shared" si="60"/>
        <v>0</v>
      </c>
      <c r="EW54" s="82">
        <f t="shared" si="61"/>
        <v>10</v>
      </c>
      <c r="EX54" s="22">
        <f t="shared" si="70"/>
        <v>13</v>
      </c>
      <c r="EY54" s="14" t="str">
        <f t="shared" si="71"/>
        <v>Gill Silson</v>
      </c>
      <c r="EZ54" s="14"/>
      <c r="FA54" s="106">
        <v>11</v>
      </c>
      <c r="FB54" s="77"/>
      <c r="FC54" s="77"/>
      <c r="FD54" s="77"/>
      <c r="FE54" s="77">
        <v>5</v>
      </c>
      <c r="FF54" s="77">
        <v>5</v>
      </c>
      <c r="FG54" s="77"/>
      <c r="FH54" s="77">
        <v>7</v>
      </c>
      <c r="FI54" s="77"/>
      <c r="FJ54" s="77">
        <v>9</v>
      </c>
      <c r="FK54" s="77"/>
      <c r="FL54" s="77"/>
      <c r="FM54" s="77"/>
      <c r="FN54" s="77"/>
      <c r="FO54" s="77"/>
      <c r="FP54" s="77"/>
      <c r="FQ54" s="77"/>
      <c r="FS54" s="8">
        <f t="shared" si="62"/>
        <v>13</v>
      </c>
    </row>
    <row r="55" spans="1:176">
      <c r="A55" s="14" t="s">
        <v>500</v>
      </c>
      <c r="B55" s="23">
        <v>3.861111111111111E-2</v>
      </c>
      <c r="C55" s="21" t="s">
        <v>336</v>
      </c>
      <c r="D55" s="57">
        <f t="shared" si="38"/>
        <v>1</v>
      </c>
      <c r="E55" s="24">
        <v>0</v>
      </c>
      <c r="F55" s="19">
        <v>5</v>
      </c>
      <c r="G55" s="22">
        <f t="shared" si="39"/>
        <v>6</v>
      </c>
      <c r="H55" s="14"/>
      <c r="I55" s="23"/>
      <c r="J55" s="21"/>
      <c r="K55" s="57">
        <f t="shared" si="63"/>
        <v>0</v>
      </c>
      <c r="L55" s="24">
        <v>0</v>
      </c>
      <c r="M55" s="19"/>
      <c r="N55" s="22">
        <f t="shared" si="40"/>
        <v>0</v>
      </c>
      <c r="O55" s="14"/>
      <c r="P55" s="23">
        <v>8.7164351851851854E-2</v>
      </c>
      <c r="Q55" s="21" t="s">
        <v>233</v>
      </c>
      <c r="R55" s="57">
        <f>(P$68+1)-Q55</f>
        <v>3</v>
      </c>
      <c r="S55" s="24">
        <v>0</v>
      </c>
      <c r="T55" s="19">
        <v>5</v>
      </c>
      <c r="U55" s="22">
        <f t="shared" si="41"/>
        <v>8</v>
      </c>
      <c r="V55" s="14"/>
      <c r="W55" s="23"/>
      <c r="X55" s="21"/>
      <c r="Y55" s="19"/>
      <c r="Z55" s="24">
        <v>0</v>
      </c>
      <c r="AA55" s="19"/>
      <c r="AB55" s="22">
        <f t="shared" si="42"/>
        <v>0</v>
      </c>
      <c r="AC55" s="14"/>
      <c r="AD55" s="23"/>
      <c r="AE55" s="21"/>
      <c r="AF55" s="19"/>
      <c r="AG55" s="24">
        <v>0</v>
      </c>
      <c r="AH55" s="19"/>
      <c r="AI55" s="22">
        <f t="shared" si="43"/>
        <v>0</v>
      </c>
      <c r="AJ55" s="14"/>
      <c r="AK55" s="23"/>
      <c r="AL55" s="21"/>
      <c r="AM55" s="57">
        <f t="shared" si="64"/>
        <v>0</v>
      </c>
      <c r="AN55" s="24">
        <v>0</v>
      </c>
      <c r="AO55" s="19"/>
      <c r="AP55" s="22">
        <f t="shared" si="44"/>
        <v>0</v>
      </c>
      <c r="AQ55" s="14"/>
      <c r="AR55" s="23"/>
      <c r="AS55" s="21"/>
      <c r="AT55" s="19"/>
      <c r="AU55" s="24">
        <v>0</v>
      </c>
      <c r="AV55" s="19"/>
      <c r="AW55" s="22">
        <f t="shared" si="45"/>
        <v>0</v>
      </c>
      <c r="AX55" s="14"/>
      <c r="AY55" s="23"/>
      <c r="AZ55" s="21"/>
      <c r="BA55" s="57">
        <f t="shared" si="65"/>
        <v>0</v>
      </c>
      <c r="BB55" s="24">
        <v>0</v>
      </c>
      <c r="BC55" s="19"/>
      <c r="BD55" s="22">
        <f t="shared" si="46"/>
        <v>0</v>
      </c>
      <c r="BE55" s="14"/>
      <c r="BF55" s="23"/>
      <c r="BG55" s="21"/>
      <c r="BH55" s="19"/>
      <c r="BI55" s="24">
        <v>0</v>
      </c>
      <c r="BJ55" s="19"/>
      <c r="BK55" s="22">
        <f t="shared" si="47"/>
        <v>0</v>
      </c>
      <c r="BL55" s="14"/>
      <c r="BM55" s="23"/>
      <c r="BN55" s="21"/>
      <c r="BO55" s="19"/>
      <c r="BP55" s="24">
        <v>0</v>
      </c>
      <c r="BQ55" s="19"/>
      <c r="BR55" s="22">
        <f t="shared" si="48"/>
        <v>0</v>
      </c>
      <c r="BS55" s="14"/>
      <c r="BT55" s="23"/>
      <c r="BU55" s="21"/>
      <c r="BV55" s="19"/>
      <c r="BW55" s="24">
        <v>0</v>
      </c>
      <c r="BX55" s="19"/>
      <c r="BY55" s="22">
        <f t="shared" si="49"/>
        <v>0</v>
      </c>
      <c r="BZ55" s="14"/>
      <c r="CA55" s="23"/>
      <c r="CB55" s="21"/>
      <c r="CC55" s="19"/>
      <c r="CD55" s="24">
        <v>0</v>
      </c>
      <c r="CE55" s="19"/>
      <c r="CF55" s="22">
        <f t="shared" si="50"/>
        <v>0</v>
      </c>
      <c r="CG55" s="14"/>
      <c r="CH55" s="23"/>
      <c r="CI55" s="21"/>
      <c r="CJ55" s="57">
        <f t="shared" si="66"/>
        <v>0</v>
      </c>
      <c r="CK55" s="24">
        <v>0</v>
      </c>
      <c r="CL55" s="19"/>
      <c r="CM55" s="22">
        <f t="shared" si="51"/>
        <v>0</v>
      </c>
      <c r="CN55" s="14"/>
      <c r="CO55" s="23"/>
      <c r="CP55" s="21"/>
      <c r="CQ55" s="57">
        <f t="shared" si="67"/>
        <v>0</v>
      </c>
      <c r="CR55" s="24">
        <v>0</v>
      </c>
      <c r="CS55" s="19"/>
      <c r="CT55" s="22">
        <f t="shared" si="52"/>
        <v>0</v>
      </c>
      <c r="CU55" s="14"/>
      <c r="CV55" s="23"/>
      <c r="CW55" s="21"/>
      <c r="CX55" s="57">
        <f t="shared" si="68"/>
        <v>0</v>
      </c>
      <c r="CY55" s="24">
        <v>0</v>
      </c>
      <c r="CZ55" s="19"/>
      <c r="DA55" s="22">
        <f t="shared" si="53"/>
        <v>0</v>
      </c>
      <c r="DB55" s="14"/>
      <c r="DC55" s="23"/>
      <c r="DD55" s="21"/>
      <c r="DE55" s="19"/>
      <c r="DF55" s="24">
        <v>0</v>
      </c>
      <c r="DG55" s="19"/>
      <c r="DH55" s="22">
        <f t="shared" si="69"/>
        <v>0</v>
      </c>
      <c r="DI55" s="72"/>
      <c r="DJ55" s="23"/>
      <c r="DK55" s="21"/>
      <c r="DL55" s="19"/>
      <c r="DM55" s="24">
        <v>0</v>
      </c>
      <c r="DN55" s="19"/>
      <c r="DO55" s="22">
        <f t="shared" si="54"/>
        <v>0</v>
      </c>
      <c r="DP55" s="14"/>
      <c r="DQ55" s="23"/>
      <c r="DR55" s="21"/>
      <c r="DS55" s="19"/>
      <c r="DT55" s="24">
        <v>0</v>
      </c>
      <c r="DU55" s="19"/>
      <c r="DV55" s="22">
        <f t="shared" si="55"/>
        <v>0</v>
      </c>
      <c r="DW55" s="14"/>
      <c r="DX55" s="23"/>
      <c r="DY55" s="21"/>
      <c r="DZ55" s="19"/>
      <c r="EA55" s="24">
        <v>0</v>
      </c>
      <c r="EB55" s="19"/>
      <c r="EC55" s="22">
        <f t="shared" si="56"/>
        <v>0</v>
      </c>
      <c r="ED55" s="14"/>
      <c r="EE55" s="23"/>
      <c r="EF55" s="21"/>
      <c r="EG55" s="19"/>
      <c r="EH55" s="24">
        <v>0</v>
      </c>
      <c r="EI55" s="19"/>
      <c r="EJ55" s="22">
        <f t="shared" si="57"/>
        <v>0</v>
      </c>
      <c r="EK55" s="14"/>
      <c r="EL55" s="23"/>
      <c r="EM55" s="21"/>
      <c r="EN55" s="19"/>
      <c r="EO55" s="24">
        <v>0</v>
      </c>
      <c r="EP55" s="19"/>
      <c r="EQ55" s="22">
        <f t="shared" si="58"/>
        <v>0</v>
      </c>
      <c r="ER55" s="14"/>
      <c r="ES55" s="23"/>
      <c r="ET55" s="21"/>
      <c r="EU55" s="82">
        <f t="shared" si="59"/>
        <v>4</v>
      </c>
      <c r="EV55" s="82">
        <f t="shared" si="60"/>
        <v>0</v>
      </c>
      <c r="EW55" s="82">
        <f t="shared" si="61"/>
        <v>10</v>
      </c>
      <c r="EX55" s="22">
        <f t="shared" si="70"/>
        <v>14</v>
      </c>
      <c r="EY55" s="14" t="str">
        <f t="shared" si="71"/>
        <v>Caron Davidson</v>
      </c>
      <c r="EZ55" s="14"/>
      <c r="FA55" s="106">
        <v>10</v>
      </c>
      <c r="FB55" s="77"/>
      <c r="FC55" s="77"/>
      <c r="FD55" s="77"/>
      <c r="FE55" s="77">
        <v>4</v>
      </c>
      <c r="FF55" s="77">
        <v>4</v>
      </c>
      <c r="FG55" s="77"/>
      <c r="FH55" s="77">
        <v>6</v>
      </c>
      <c r="FI55" s="77"/>
      <c r="FJ55" s="77">
        <v>8</v>
      </c>
      <c r="FK55" s="77"/>
      <c r="FL55" s="77"/>
      <c r="FM55" s="77"/>
      <c r="FN55" s="77"/>
      <c r="FO55" s="77"/>
      <c r="FP55" s="77"/>
      <c r="FQ55" s="77"/>
      <c r="FS55" s="8">
        <f t="shared" si="62"/>
        <v>14</v>
      </c>
      <c r="FT55" s="8">
        <v>3</v>
      </c>
    </row>
    <row r="56" spans="1:176">
      <c r="A56" s="14" t="s">
        <v>36</v>
      </c>
      <c r="B56" s="16"/>
      <c r="C56" s="21"/>
      <c r="D56" s="19"/>
      <c r="E56" s="24">
        <v>0</v>
      </c>
      <c r="F56" s="19"/>
      <c r="G56" s="22">
        <f t="shared" si="39"/>
        <v>0</v>
      </c>
      <c r="H56" s="14"/>
      <c r="I56" s="16"/>
      <c r="J56" s="21"/>
      <c r="K56" s="57">
        <f t="shared" si="63"/>
        <v>0</v>
      </c>
      <c r="L56" s="24">
        <v>0</v>
      </c>
      <c r="M56" s="19"/>
      <c r="N56" s="22">
        <f t="shared" si="40"/>
        <v>0</v>
      </c>
      <c r="O56" s="14"/>
      <c r="P56" s="23">
        <v>9.0370370370370379E-2</v>
      </c>
      <c r="Q56" s="21" t="s">
        <v>267</v>
      </c>
      <c r="R56" s="57">
        <f>(P$68+1)-Q56</f>
        <v>2</v>
      </c>
      <c r="S56" s="24">
        <v>0</v>
      </c>
      <c r="T56" s="19">
        <v>5</v>
      </c>
      <c r="U56" s="22">
        <f t="shared" si="41"/>
        <v>7</v>
      </c>
      <c r="V56" s="14"/>
      <c r="W56" s="16"/>
      <c r="X56" s="21"/>
      <c r="Y56" s="19"/>
      <c r="Z56" s="24">
        <v>0</v>
      </c>
      <c r="AA56" s="19"/>
      <c r="AB56" s="22">
        <f t="shared" si="42"/>
        <v>0</v>
      </c>
      <c r="AC56" s="14"/>
      <c r="AD56" s="16"/>
      <c r="AE56" s="21"/>
      <c r="AF56" s="19"/>
      <c r="AG56" s="24">
        <v>0</v>
      </c>
      <c r="AH56" s="19"/>
      <c r="AI56" s="22">
        <f t="shared" si="43"/>
        <v>0</v>
      </c>
      <c r="AJ56" s="14"/>
      <c r="AK56" s="16"/>
      <c r="AL56" s="21"/>
      <c r="AM56" s="57">
        <f t="shared" si="64"/>
        <v>0</v>
      </c>
      <c r="AN56" s="24">
        <v>0</v>
      </c>
      <c r="AO56" s="19"/>
      <c r="AP56" s="22">
        <f t="shared" si="44"/>
        <v>0</v>
      </c>
      <c r="AQ56" s="14"/>
      <c r="AR56" s="16"/>
      <c r="AS56" s="21"/>
      <c r="AT56" s="19"/>
      <c r="AU56" s="24">
        <v>0</v>
      </c>
      <c r="AV56" s="19"/>
      <c r="AW56" s="22">
        <f t="shared" si="45"/>
        <v>0</v>
      </c>
      <c r="AX56" s="14"/>
      <c r="AY56" s="16"/>
      <c r="AZ56" s="21"/>
      <c r="BA56" s="57">
        <f t="shared" si="65"/>
        <v>0</v>
      </c>
      <c r="BB56" s="24">
        <v>0</v>
      </c>
      <c r="BC56" s="19"/>
      <c r="BD56" s="22">
        <f t="shared" si="46"/>
        <v>0</v>
      </c>
      <c r="BE56" s="14"/>
      <c r="BF56" s="16"/>
      <c r="BG56" s="21"/>
      <c r="BH56" s="19"/>
      <c r="BI56" s="24">
        <v>0</v>
      </c>
      <c r="BJ56" s="19"/>
      <c r="BK56" s="22">
        <f t="shared" si="47"/>
        <v>0</v>
      </c>
      <c r="BL56" s="14"/>
      <c r="BM56" s="16"/>
      <c r="BN56" s="21"/>
      <c r="BO56" s="19"/>
      <c r="BP56" s="24">
        <v>0</v>
      </c>
      <c r="BQ56" s="19"/>
      <c r="BR56" s="22">
        <f t="shared" si="48"/>
        <v>0</v>
      </c>
      <c r="BS56" s="14"/>
      <c r="BT56" s="16"/>
      <c r="BU56" s="21"/>
      <c r="BV56" s="19"/>
      <c r="BW56" s="24">
        <v>0</v>
      </c>
      <c r="BX56" s="19"/>
      <c r="BY56" s="22">
        <f t="shared" si="49"/>
        <v>0</v>
      </c>
      <c r="BZ56" s="14"/>
      <c r="CA56" s="16"/>
      <c r="CB56" s="21"/>
      <c r="CC56" s="19"/>
      <c r="CD56" s="24">
        <v>0</v>
      </c>
      <c r="CE56" s="19"/>
      <c r="CF56" s="22">
        <f t="shared" si="50"/>
        <v>0</v>
      </c>
      <c r="CG56" s="14"/>
      <c r="CH56" s="16"/>
      <c r="CI56" s="21"/>
      <c r="CJ56" s="57">
        <f t="shared" si="66"/>
        <v>0</v>
      </c>
      <c r="CK56" s="24">
        <v>0</v>
      </c>
      <c r="CL56" s="19"/>
      <c r="CM56" s="22">
        <f t="shared" si="51"/>
        <v>0</v>
      </c>
      <c r="CN56" s="14"/>
      <c r="CO56" s="16"/>
      <c r="CP56" s="21"/>
      <c r="CQ56" s="57">
        <f t="shared" si="67"/>
        <v>0</v>
      </c>
      <c r="CR56" s="24">
        <v>0</v>
      </c>
      <c r="CS56" s="19"/>
      <c r="CT56" s="22">
        <f t="shared" si="52"/>
        <v>0</v>
      </c>
      <c r="CU56" s="14"/>
      <c r="CV56" s="16"/>
      <c r="CW56" s="21"/>
      <c r="CX56" s="57">
        <f t="shared" si="68"/>
        <v>0</v>
      </c>
      <c r="CY56" s="24">
        <v>0</v>
      </c>
      <c r="CZ56" s="19"/>
      <c r="DA56" s="22">
        <f t="shared" si="53"/>
        <v>0</v>
      </c>
      <c r="DB56" s="14"/>
      <c r="DC56" s="16"/>
      <c r="DD56" s="21"/>
      <c r="DE56" s="19"/>
      <c r="DF56" s="24">
        <v>0</v>
      </c>
      <c r="DG56" s="19"/>
      <c r="DH56" s="22">
        <f t="shared" si="69"/>
        <v>0</v>
      </c>
      <c r="DI56" s="72"/>
      <c r="DJ56" s="16"/>
      <c r="DK56" s="21"/>
      <c r="DL56" s="19"/>
      <c r="DM56" s="24">
        <v>0</v>
      </c>
      <c r="DN56" s="19"/>
      <c r="DO56" s="22">
        <f t="shared" si="54"/>
        <v>0</v>
      </c>
      <c r="DP56" s="14"/>
      <c r="DQ56" s="16"/>
      <c r="DR56" s="21"/>
      <c r="DS56" s="19"/>
      <c r="DT56" s="24">
        <v>0</v>
      </c>
      <c r="DU56" s="19"/>
      <c r="DV56" s="22">
        <f t="shared" si="55"/>
        <v>0</v>
      </c>
      <c r="DW56" s="14"/>
      <c r="DX56" s="16"/>
      <c r="DY56" s="21"/>
      <c r="DZ56" s="19"/>
      <c r="EA56" s="24">
        <v>0</v>
      </c>
      <c r="EB56" s="19"/>
      <c r="EC56" s="22">
        <f t="shared" si="56"/>
        <v>0</v>
      </c>
      <c r="ED56" s="14"/>
      <c r="EE56" s="16"/>
      <c r="EF56" s="21"/>
      <c r="EG56" s="19"/>
      <c r="EH56" s="24">
        <v>0</v>
      </c>
      <c r="EI56" s="19"/>
      <c r="EJ56" s="22">
        <f t="shared" si="57"/>
        <v>0</v>
      </c>
      <c r="EK56" s="14"/>
      <c r="EL56" s="16"/>
      <c r="EM56" s="21"/>
      <c r="EN56" s="19"/>
      <c r="EO56" s="24">
        <v>0</v>
      </c>
      <c r="EP56" s="19"/>
      <c r="EQ56" s="22">
        <f t="shared" si="58"/>
        <v>0</v>
      </c>
      <c r="ER56" s="14"/>
      <c r="ES56" s="23"/>
      <c r="ET56" s="21"/>
      <c r="EU56" s="82">
        <f t="shared" si="59"/>
        <v>2</v>
      </c>
      <c r="EV56" s="82">
        <f t="shared" si="60"/>
        <v>0</v>
      </c>
      <c r="EW56" s="82">
        <f t="shared" si="61"/>
        <v>5</v>
      </c>
      <c r="EX56" s="22">
        <f t="shared" si="70"/>
        <v>7</v>
      </c>
      <c r="EY56" s="14" t="str">
        <f t="shared" si="71"/>
        <v>Karen Cummins</v>
      </c>
      <c r="EZ56" s="14"/>
      <c r="FA56" s="106" t="s">
        <v>439</v>
      </c>
      <c r="FB56" s="77"/>
      <c r="FC56" s="77"/>
      <c r="FD56" s="77"/>
      <c r="FE56" s="77" t="s">
        <v>131</v>
      </c>
      <c r="FF56" s="77" t="s">
        <v>131</v>
      </c>
      <c r="FG56" s="77"/>
      <c r="FH56" s="77" t="s">
        <v>368</v>
      </c>
      <c r="FI56" s="77"/>
      <c r="FJ56" s="77" t="s">
        <v>368</v>
      </c>
      <c r="FK56" s="77"/>
      <c r="FL56" s="77"/>
      <c r="FM56" s="77"/>
      <c r="FN56" s="77"/>
      <c r="FO56" s="77"/>
      <c r="FP56" s="77"/>
      <c r="FQ56" s="77"/>
      <c r="FS56" s="8">
        <f t="shared" si="62"/>
        <v>7</v>
      </c>
    </row>
    <row r="57" spans="1:176">
      <c r="A57" s="14" t="s">
        <v>530</v>
      </c>
      <c r="B57" s="16"/>
      <c r="C57" s="21"/>
      <c r="D57" s="19"/>
      <c r="E57" s="24">
        <v>0</v>
      </c>
      <c r="F57" s="19"/>
      <c r="G57" s="22">
        <f t="shared" si="39"/>
        <v>0</v>
      </c>
      <c r="H57" s="14"/>
      <c r="I57" s="16"/>
      <c r="J57" s="21"/>
      <c r="K57" s="57">
        <f t="shared" si="63"/>
        <v>0</v>
      </c>
      <c r="L57" s="24">
        <v>0</v>
      </c>
      <c r="M57" s="19"/>
      <c r="N57" s="22">
        <f t="shared" si="40"/>
        <v>0</v>
      </c>
      <c r="O57" s="14"/>
      <c r="P57" s="23">
        <v>0.10434027777777777</v>
      </c>
      <c r="Q57" s="21" t="s">
        <v>328</v>
      </c>
      <c r="R57" s="57">
        <f>(P$68+1)-Q57</f>
        <v>1</v>
      </c>
      <c r="S57" s="24">
        <v>0</v>
      </c>
      <c r="T57" s="19">
        <v>5</v>
      </c>
      <c r="U57" s="22">
        <f t="shared" si="41"/>
        <v>6</v>
      </c>
      <c r="V57" s="14"/>
      <c r="W57" s="16"/>
      <c r="X57" s="21"/>
      <c r="Y57" s="19"/>
      <c r="Z57" s="24">
        <v>0</v>
      </c>
      <c r="AA57" s="19"/>
      <c r="AB57" s="22">
        <f t="shared" si="42"/>
        <v>0</v>
      </c>
      <c r="AC57" s="14"/>
      <c r="AD57" s="16"/>
      <c r="AE57" s="21"/>
      <c r="AF57" s="19"/>
      <c r="AG57" s="24">
        <v>0</v>
      </c>
      <c r="AH57" s="19"/>
      <c r="AI57" s="22">
        <f t="shared" si="43"/>
        <v>0</v>
      </c>
      <c r="AJ57" s="14"/>
      <c r="AK57" s="16"/>
      <c r="AL57" s="21"/>
      <c r="AM57" s="57">
        <f t="shared" si="64"/>
        <v>0</v>
      </c>
      <c r="AN57" s="24">
        <v>0</v>
      </c>
      <c r="AO57" s="19"/>
      <c r="AP57" s="22">
        <f t="shared" si="44"/>
        <v>0</v>
      </c>
      <c r="AQ57" s="14"/>
      <c r="AR57" s="16"/>
      <c r="AS57" s="21"/>
      <c r="AT57" s="19"/>
      <c r="AU57" s="24">
        <v>0</v>
      </c>
      <c r="AV57" s="19"/>
      <c r="AW57" s="22">
        <f t="shared" si="45"/>
        <v>0</v>
      </c>
      <c r="AX57" s="14"/>
      <c r="AY57" s="16"/>
      <c r="AZ57" s="21"/>
      <c r="BA57" s="57">
        <f t="shared" si="65"/>
        <v>0</v>
      </c>
      <c r="BB57" s="24">
        <v>0</v>
      </c>
      <c r="BC57" s="19"/>
      <c r="BD57" s="22">
        <f t="shared" si="46"/>
        <v>0</v>
      </c>
      <c r="BE57" s="14"/>
      <c r="BF57" s="16"/>
      <c r="BG57" s="21"/>
      <c r="BH57" s="19"/>
      <c r="BI57" s="24">
        <v>0</v>
      </c>
      <c r="BJ57" s="19"/>
      <c r="BK57" s="22">
        <f t="shared" si="47"/>
        <v>0</v>
      </c>
      <c r="BL57" s="14"/>
      <c r="BM57" s="16"/>
      <c r="BN57" s="21"/>
      <c r="BO57" s="19"/>
      <c r="BP57" s="24">
        <v>0</v>
      </c>
      <c r="BQ57" s="19"/>
      <c r="BR57" s="22">
        <f t="shared" si="48"/>
        <v>0</v>
      </c>
      <c r="BS57" s="14"/>
      <c r="BT57" s="16"/>
      <c r="BU57" s="21"/>
      <c r="BV57" s="19"/>
      <c r="BW57" s="24">
        <v>0</v>
      </c>
      <c r="BX57" s="19"/>
      <c r="BY57" s="22">
        <f t="shared" si="49"/>
        <v>0</v>
      </c>
      <c r="BZ57" s="14"/>
      <c r="CA57" s="16"/>
      <c r="CB57" s="21"/>
      <c r="CC57" s="19"/>
      <c r="CD57" s="24">
        <v>0</v>
      </c>
      <c r="CE57" s="19"/>
      <c r="CF57" s="22">
        <f t="shared" si="50"/>
        <v>0</v>
      </c>
      <c r="CG57" s="14"/>
      <c r="CH57" s="16"/>
      <c r="CI57" s="21"/>
      <c r="CJ57" s="57">
        <f t="shared" si="66"/>
        <v>0</v>
      </c>
      <c r="CK57" s="24">
        <v>0</v>
      </c>
      <c r="CL57" s="19"/>
      <c r="CM57" s="22">
        <f t="shared" si="51"/>
        <v>0</v>
      </c>
      <c r="CN57" s="14"/>
      <c r="CO57" s="16"/>
      <c r="CP57" s="21"/>
      <c r="CQ57" s="57">
        <f t="shared" si="67"/>
        <v>0</v>
      </c>
      <c r="CR57" s="24">
        <v>0</v>
      </c>
      <c r="CS57" s="19"/>
      <c r="CT57" s="22">
        <f t="shared" si="52"/>
        <v>0</v>
      </c>
      <c r="CU57" s="14"/>
      <c r="CV57" s="16"/>
      <c r="CW57" s="21"/>
      <c r="CX57" s="57">
        <f t="shared" si="68"/>
        <v>0</v>
      </c>
      <c r="CY57" s="24">
        <v>0</v>
      </c>
      <c r="CZ57" s="19"/>
      <c r="DA57" s="22">
        <f t="shared" si="53"/>
        <v>0</v>
      </c>
      <c r="DB57" s="14"/>
      <c r="DC57" s="16"/>
      <c r="DD57" s="21"/>
      <c r="DE57" s="19"/>
      <c r="DF57" s="24">
        <v>0</v>
      </c>
      <c r="DG57" s="19"/>
      <c r="DH57" s="22">
        <f t="shared" si="69"/>
        <v>0</v>
      </c>
      <c r="DI57" s="72"/>
      <c r="DJ57" s="16"/>
      <c r="DK57" s="21"/>
      <c r="DL57" s="19"/>
      <c r="DM57" s="24">
        <v>0</v>
      </c>
      <c r="DN57" s="19"/>
      <c r="DO57" s="22">
        <f t="shared" si="54"/>
        <v>0</v>
      </c>
      <c r="DP57" s="14"/>
      <c r="DQ57" s="16"/>
      <c r="DR57" s="21"/>
      <c r="DS57" s="19"/>
      <c r="DT57" s="24">
        <v>0</v>
      </c>
      <c r="DU57" s="19"/>
      <c r="DV57" s="22">
        <f t="shared" si="55"/>
        <v>0</v>
      </c>
      <c r="DW57" s="14"/>
      <c r="DX57" s="16"/>
      <c r="DY57" s="21"/>
      <c r="DZ57" s="19"/>
      <c r="EA57" s="24">
        <v>0</v>
      </c>
      <c r="EB57" s="19"/>
      <c r="EC57" s="22">
        <f t="shared" si="56"/>
        <v>0</v>
      </c>
      <c r="ED57" s="14"/>
      <c r="EE57" s="16"/>
      <c r="EF57" s="21"/>
      <c r="EG57" s="19"/>
      <c r="EH57" s="24">
        <v>0</v>
      </c>
      <c r="EI57" s="19"/>
      <c r="EJ57" s="22">
        <f t="shared" si="57"/>
        <v>0</v>
      </c>
      <c r="EK57" s="14"/>
      <c r="EL57" s="16"/>
      <c r="EM57" s="21"/>
      <c r="EN57" s="19"/>
      <c r="EO57" s="24">
        <v>0</v>
      </c>
      <c r="EP57" s="19"/>
      <c r="EQ57" s="22">
        <f t="shared" si="58"/>
        <v>0</v>
      </c>
      <c r="ER57" s="14"/>
      <c r="ES57" s="23"/>
      <c r="ET57" s="21"/>
      <c r="EU57" s="82">
        <f t="shared" si="59"/>
        <v>1</v>
      </c>
      <c r="EV57" s="82">
        <f t="shared" si="60"/>
        <v>0</v>
      </c>
      <c r="EW57" s="82">
        <f t="shared" si="61"/>
        <v>5</v>
      </c>
      <c r="EX57" s="22">
        <f t="shared" si="70"/>
        <v>6</v>
      </c>
      <c r="EY57" s="14" t="str">
        <f t="shared" si="71"/>
        <v>Sarah Hiscoke</v>
      </c>
      <c r="EZ57" s="14"/>
      <c r="FA57" s="106" t="s">
        <v>438</v>
      </c>
      <c r="FB57" s="77"/>
      <c r="FC57" s="77"/>
      <c r="FD57" s="77"/>
      <c r="FE57" s="77" t="s">
        <v>439</v>
      </c>
      <c r="FF57" s="77" t="s">
        <v>439</v>
      </c>
      <c r="FG57" s="77"/>
      <c r="FH57" s="77" t="s">
        <v>370</v>
      </c>
      <c r="FI57" s="77"/>
      <c r="FJ57" s="77" t="s">
        <v>370</v>
      </c>
      <c r="FK57" s="77"/>
      <c r="FL57" s="77"/>
      <c r="FM57" s="77"/>
      <c r="FN57" s="77"/>
      <c r="FO57" s="77"/>
      <c r="FP57" s="77"/>
      <c r="FQ57" s="77"/>
      <c r="FS57" s="8">
        <f t="shared" si="62"/>
        <v>6</v>
      </c>
    </row>
    <row r="58" spans="1:176">
      <c r="A58" s="14" t="s">
        <v>136</v>
      </c>
      <c r="B58" s="16"/>
      <c r="C58" s="21"/>
      <c r="D58" s="19"/>
      <c r="E58" s="19"/>
      <c r="F58" s="19"/>
      <c r="G58" s="22">
        <f t="shared" si="39"/>
        <v>0</v>
      </c>
      <c r="H58" s="14"/>
      <c r="I58" s="16"/>
      <c r="J58" s="21"/>
      <c r="K58" s="57">
        <f t="shared" si="63"/>
        <v>0</v>
      </c>
      <c r="L58" s="19"/>
      <c r="M58" s="19"/>
      <c r="N58" s="22">
        <f t="shared" si="40"/>
        <v>0</v>
      </c>
      <c r="O58" s="14"/>
      <c r="P58" s="16"/>
      <c r="Q58" s="21"/>
      <c r="R58" s="19"/>
      <c r="S58" s="19"/>
      <c r="T58" s="19"/>
      <c r="U58" s="22">
        <f t="shared" si="41"/>
        <v>0</v>
      </c>
      <c r="V58" s="14"/>
      <c r="W58" s="23">
        <v>8.8946759259259267E-2</v>
      </c>
      <c r="X58" s="21" t="s">
        <v>232</v>
      </c>
      <c r="Y58" s="57">
        <f>(W$68+1)-X58</f>
        <v>2</v>
      </c>
      <c r="Z58" s="24">
        <v>0</v>
      </c>
      <c r="AA58" s="19">
        <v>5</v>
      </c>
      <c r="AB58" s="22">
        <f t="shared" si="42"/>
        <v>7</v>
      </c>
      <c r="AC58" s="14"/>
      <c r="AD58" s="16"/>
      <c r="AE58" s="21"/>
      <c r="AF58" s="19"/>
      <c r="AG58" s="19"/>
      <c r="AH58" s="19"/>
      <c r="AI58" s="22">
        <f t="shared" si="43"/>
        <v>0</v>
      </c>
      <c r="AJ58" s="14"/>
      <c r="AK58" s="16"/>
      <c r="AL58" s="21"/>
      <c r="AM58" s="57">
        <f t="shared" si="64"/>
        <v>0</v>
      </c>
      <c r="AN58" s="19"/>
      <c r="AO58" s="19"/>
      <c r="AP58" s="22">
        <f t="shared" si="44"/>
        <v>0</v>
      </c>
      <c r="AQ58" s="14"/>
      <c r="AR58" s="16"/>
      <c r="AS58" s="21"/>
      <c r="AT58" s="19"/>
      <c r="AU58" s="19"/>
      <c r="AV58" s="19"/>
      <c r="AW58" s="22">
        <f t="shared" si="45"/>
        <v>0</v>
      </c>
      <c r="AX58" s="14"/>
      <c r="AY58" s="16"/>
      <c r="AZ58" s="21"/>
      <c r="BA58" s="57">
        <f t="shared" si="65"/>
        <v>0</v>
      </c>
      <c r="BB58" s="19"/>
      <c r="BC58" s="19"/>
      <c r="BD58" s="22">
        <f t="shared" si="46"/>
        <v>0</v>
      </c>
      <c r="BE58" s="14"/>
      <c r="BF58" s="16"/>
      <c r="BG58" s="21"/>
      <c r="BH58" s="19"/>
      <c r="BI58" s="19"/>
      <c r="BJ58" s="19"/>
      <c r="BK58" s="22">
        <f t="shared" si="47"/>
        <v>0</v>
      </c>
      <c r="BL58" s="14"/>
      <c r="BM58" s="16"/>
      <c r="BN58" s="21"/>
      <c r="BO58" s="19"/>
      <c r="BP58" s="19"/>
      <c r="BQ58" s="19"/>
      <c r="BR58" s="22">
        <f t="shared" si="48"/>
        <v>0</v>
      </c>
      <c r="BS58" s="14"/>
      <c r="BT58" s="16"/>
      <c r="BU58" s="21"/>
      <c r="BV58" s="19"/>
      <c r="BW58" s="19"/>
      <c r="BX58" s="19"/>
      <c r="BY58" s="22">
        <f t="shared" si="49"/>
        <v>0</v>
      </c>
      <c r="BZ58" s="14"/>
      <c r="CA58" s="16"/>
      <c r="CB58" s="21"/>
      <c r="CC58" s="19"/>
      <c r="CD58" s="19"/>
      <c r="CE58" s="19"/>
      <c r="CF58" s="22">
        <f t="shared" si="50"/>
        <v>0</v>
      </c>
      <c r="CG58" s="14"/>
      <c r="CH58" s="16"/>
      <c r="CI58" s="21"/>
      <c r="CJ58" s="57">
        <f t="shared" si="66"/>
        <v>0</v>
      </c>
      <c r="CK58" s="19"/>
      <c r="CL58" s="19"/>
      <c r="CM58" s="22">
        <f t="shared" si="51"/>
        <v>0</v>
      </c>
      <c r="CN58" s="14"/>
      <c r="CO58" s="16"/>
      <c r="CP58" s="21"/>
      <c r="CQ58" s="57">
        <f t="shared" si="67"/>
        <v>0</v>
      </c>
      <c r="CR58" s="19"/>
      <c r="CS58" s="19"/>
      <c r="CT58" s="22">
        <f t="shared" si="52"/>
        <v>0</v>
      </c>
      <c r="CU58" s="14"/>
      <c r="CV58" s="16"/>
      <c r="CW58" s="21"/>
      <c r="CX58" s="57">
        <f t="shared" si="68"/>
        <v>0</v>
      </c>
      <c r="CY58" s="19"/>
      <c r="CZ58" s="19"/>
      <c r="DA58" s="22">
        <f t="shared" si="53"/>
        <v>0</v>
      </c>
      <c r="DB58" s="14"/>
      <c r="DC58" s="16"/>
      <c r="DD58" s="21"/>
      <c r="DE58" s="19"/>
      <c r="DF58" s="19"/>
      <c r="DG58" s="19"/>
      <c r="DH58" s="22">
        <f t="shared" si="69"/>
        <v>0</v>
      </c>
      <c r="DI58" s="72"/>
      <c r="DJ58" s="16"/>
      <c r="DK58" s="21"/>
      <c r="DL58" s="19"/>
      <c r="DM58" s="19"/>
      <c r="DN58" s="19"/>
      <c r="DO58" s="22">
        <f t="shared" si="54"/>
        <v>0</v>
      </c>
      <c r="DP58" s="14"/>
      <c r="DQ58" s="16"/>
      <c r="DR58" s="21"/>
      <c r="DS58" s="19"/>
      <c r="DT58" s="19"/>
      <c r="DU58" s="19"/>
      <c r="DV58" s="22">
        <f t="shared" si="55"/>
        <v>0</v>
      </c>
      <c r="DW58" s="14"/>
      <c r="DX58" s="16"/>
      <c r="DY58" s="21"/>
      <c r="DZ58" s="19"/>
      <c r="EA58" s="19"/>
      <c r="EB58" s="19"/>
      <c r="EC58" s="22">
        <f t="shared" si="56"/>
        <v>0</v>
      </c>
      <c r="ED58" s="14"/>
      <c r="EE58" s="16"/>
      <c r="EF58" s="21"/>
      <c r="EG58" s="19"/>
      <c r="EH58" s="19"/>
      <c r="EI58" s="19"/>
      <c r="EJ58" s="22">
        <f t="shared" si="57"/>
        <v>0</v>
      </c>
      <c r="EK58" s="14"/>
      <c r="EL58" s="16"/>
      <c r="EM58" s="21"/>
      <c r="EN58" s="19"/>
      <c r="EO58" s="19"/>
      <c r="EP58" s="19"/>
      <c r="EQ58" s="22">
        <f t="shared" si="58"/>
        <v>0</v>
      </c>
      <c r="ER58" s="14"/>
      <c r="ES58" s="23"/>
      <c r="ET58" s="21"/>
      <c r="EU58" s="82">
        <f t="shared" si="59"/>
        <v>2</v>
      </c>
      <c r="EV58" s="82">
        <f t="shared" si="60"/>
        <v>0</v>
      </c>
      <c r="EW58" s="82">
        <f t="shared" si="61"/>
        <v>5</v>
      </c>
      <c r="EX58" s="22">
        <f t="shared" si="70"/>
        <v>7</v>
      </c>
      <c r="EY58" s="14" t="str">
        <f t="shared" si="71"/>
        <v>Lisa Waistell</v>
      </c>
      <c r="EZ58" s="14"/>
      <c r="FA58" s="106" t="s">
        <v>439</v>
      </c>
      <c r="FB58" s="77"/>
      <c r="FC58" s="77"/>
      <c r="FD58" s="77"/>
      <c r="FE58" s="77" t="s">
        <v>131</v>
      </c>
      <c r="FF58" s="77" t="s">
        <v>131</v>
      </c>
      <c r="FG58" s="77"/>
      <c r="FH58" s="77" t="s">
        <v>368</v>
      </c>
      <c r="FI58" s="77"/>
      <c r="FJ58" s="77" t="s">
        <v>368</v>
      </c>
      <c r="FK58" s="77"/>
      <c r="FL58" s="77"/>
      <c r="FM58" s="77"/>
      <c r="FN58" s="77"/>
      <c r="FO58" s="77"/>
      <c r="FP58" s="77"/>
      <c r="FQ58" s="77"/>
      <c r="FS58" s="8">
        <f t="shared" si="62"/>
        <v>7</v>
      </c>
    </row>
    <row r="59" spans="1:176">
      <c r="A59" s="14" t="s">
        <v>26</v>
      </c>
      <c r="B59" s="16"/>
      <c r="C59" s="21"/>
      <c r="D59" s="19"/>
      <c r="E59" s="19"/>
      <c r="F59" s="19"/>
      <c r="G59" s="22">
        <f t="shared" si="39"/>
        <v>0</v>
      </c>
      <c r="H59" s="14"/>
      <c r="I59" s="16"/>
      <c r="J59" s="21"/>
      <c r="K59" s="57">
        <f t="shared" si="63"/>
        <v>0</v>
      </c>
      <c r="L59" s="19"/>
      <c r="M59" s="19"/>
      <c r="N59" s="22">
        <f t="shared" si="40"/>
        <v>0</v>
      </c>
      <c r="O59" s="14"/>
      <c r="P59" s="16"/>
      <c r="Q59" s="21"/>
      <c r="R59" s="19"/>
      <c r="S59" s="19"/>
      <c r="T59" s="19"/>
      <c r="U59" s="22">
        <f t="shared" si="41"/>
        <v>0</v>
      </c>
      <c r="V59" s="14"/>
      <c r="W59" s="23">
        <v>9.1203703703703717E-2</v>
      </c>
      <c r="X59" s="21" t="s">
        <v>233</v>
      </c>
      <c r="Y59" s="57">
        <f>(W$68+1)-X59</f>
        <v>1</v>
      </c>
      <c r="Z59" s="24">
        <v>0</v>
      </c>
      <c r="AA59" s="19">
        <v>5</v>
      </c>
      <c r="AB59" s="22">
        <f t="shared" si="42"/>
        <v>6</v>
      </c>
      <c r="AC59" s="14"/>
      <c r="AD59" s="16"/>
      <c r="AE59" s="21"/>
      <c r="AF59" s="19"/>
      <c r="AG59" s="19"/>
      <c r="AH59" s="19"/>
      <c r="AI59" s="22">
        <f t="shared" si="43"/>
        <v>0</v>
      </c>
      <c r="AJ59" s="14"/>
      <c r="AK59" s="16"/>
      <c r="AL59" s="21"/>
      <c r="AM59" s="57">
        <f t="shared" si="64"/>
        <v>0</v>
      </c>
      <c r="AN59" s="19"/>
      <c r="AO59" s="19"/>
      <c r="AP59" s="22">
        <f t="shared" si="44"/>
        <v>0</v>
      </c>
      <c r="AQ59" s="14"/>
      <c r="AR59" s="16"/>
      <c r="AS59" s="21"/>
      <c r="AT59" s="19"/>
      <c r="AU59" s="19"/>
      <c r="AV59" s="19"/>
      <c r="AW59" s="22">
        <f t="shared" si="45"/>
        <v>0</v>
      </c>
      <c r="AX59" s="14"/>
      <c r="AY59" s="16"/>
      <c r="AZ59" s="21"/>
      <c r="BA59" s="57">
        <f t="shared" si="65"/>
        <v>0</v>
      </c>
      <c r="BB59" s="19"/>
      <c r="BC59" s="19"/>
      <c r="BD59" s="22">
        <f t="shared" si="46"/>
        <v>0</v>
      </c>
      <c r="BE59" s="14"/>
      <c r="BF59" s="16"/>
      <c r="BG59" s="21"/>
      <c r="BH59" s="19"/>
      <c r="BI59" s="19"/>
      <c r="BJ59" s="19"/>
      <c r="BK59" s="22">
        <f t="shared" si="47"/>
        <v>0</v>
      </c>
      <c r="BL59" s="14"/>
      <c r="BM59" s="16"/>
      <c r="BN59" s="21"/>
      <c r="BO59" s="19"/>
      <c r="BP59" s="19"/>
      <c r="BQ59" s="19"/>
      <c r="BR59" s="22">
        <f t="shared" si="48"/>
        <v>0</v>
      </c>
      <c r="BS59" s="14"/>
      <c r="BT59" s="16"/>
      <c r="BU59" s="21"/>
      <c r="BV59" s="19"/>
      <c r="BW59" s="19"/>
      <c r="BX59" s="19"/>
      <c r="BY59" s="22">
        <f t="shared" si="49"/>
        <v>0</v>
      </c>
      <c r="BZ59" s="14"/>
      <c r="CA59" s="16"/>
      <c r="CB59" s="21"/>
      <c r="CC59" s="19"/>
      <c r="CD59" s="19"/>
      <c r="CE59" s="19"/>
      <c r="CF59" s="22">
        <f t="shared" si="50"/>
        <v>0</v>
      </c>
      <c r="CG59" s="14"/>
      <c r="CH59" s="16"/>
      <c r="CI59" s="21"/>
      <c r="CJ59" s="57">
        <f t="shared" si="66"/>
        <v>0</v>
      </c>
      <c r="CK59" s="19"/>
      <c r="CL59" s="19"/>
      <c r="CM59" s="22">
        <f t="shared" si="51"/>
        <v>0</v>
      </c>
      <c r="CN59" s="14"/>
      <c r="CO59" s="16"/>
      <c r="CP59" s="21"/>
      <c r="CQ59" s="57">
        <f t="shared" si="67"/>
        <v>0</v>
      </c>
      <c r="CR59" s="19"/>
      <c r="CS59" s="19"/>
      <c r="CT59" s="22">
        <f t="shared" si="52"/>
        <v>0</v>
      </c>
      <c r="CU59" s="14"/>
      <c r="CV59" s="16"/>
      <c r="CW59" s="21"/>
      <c r="CX59" s="57">
        <f t="shared" si="68"/>
        <v>0</v>
      </c>
      <c r="CY59" s="19"/>
      <c r="CZ59" s="19"/>
      <c r="DA59" s="22">
        <f t="shared" si="53"/>
        <v>0</v>
      </c>
      <c r="DB59" s="14"/>
      <c r="DC59" s="16"/>
      <c r="DD59" s="21"/>
      <c r="DE59" s="19"/>
      <c r="DF59" s="19"/>
      <c r="DG59" s="19"/>
      <c r="DH59" s="22">
        <f t="shared" si="69"/>
        <v>0</v>
      </c>
      <c r="DI59" s="72"/>
      <c r="DJ59" s="16"/>
      <c r="DK59" s="21"/>
      <c r="DL59" s="19"/>
      <c r="DM59" s="19"/>
      <c r="DN59" s="19"/>
      <c r="DO59" s="22">
        <f t="shared" si="54"/>
        <v>0</v>
      </c>
      <c r="DP59" s="14"/>
      <c r="DQ59" s="16"/>
      <c r="DR59" s="21"/>
      <c r="DS59" s="19"/>
      <c r="DT59" s="19"/>
      <c r="DU59" s="19"/>
      <c r="DV59" s="22">
        <f t="shared" si="55"/>
        <v>0</v>
      </c>
      <c r="DW59" s="14"/>
      <c r="DX59" s="16"/>
      <c r="DY59" s="21"/>
      <c r="DZ59" s="19"/>
      <c r="EA59" s="19"/>
      <c r="EB59" s="19"/>
      <c r="EC59" s="22">
        <f t="shared" si="56"/>
        <v>0</v>
      </c>
      <c r="ED59" s="14"/>
      <c r="EE59" s="16"/>
      <c r="EF59" s="21"/>
      <c r="EG59" s="19"/>
      <c r="EH59" s="19"/>
      <c r="EI59" s="19"/>
      <c r="EJ59" s="22">
        <f t="shared" si="57"/>
        <v>0</v>
      </c>
      <c r="EK59" s="14"/>
      <c r="EL59" s="23">
        <v>8.729166666666667E-2</v>
      </c>
      <c r="EM59" s="21" t="s">
        <v>232</v>
      </c>
      <c r="EN59" s="57">
        <v>4</v>
      </c>
      <c r="EO59" s="19"/>
      <c r="EP59" s="19">
        <v>10</v>
      </c>
      <c r="EQ59" s="22">
        <f t="shared" si="58"/>
        <v>14</v>
      </c>
      <c r="ER59" s="14"/>
      <c r="ES59" s="23"/>
      <c r="ET59" s="21"/>
      <c r="EU59" s="82">
        <f t="shared" si="59"/>
        <v>5</v>
      </c>
      <c r="EV59" s="82">
        <f t="shared" si="60"/>
        <v>0</v>
      </c>
      <c r="EW59" s="82">
        <f t="shared" si="61"/>
        <v>15</v>
      </c>
      <c r="EX59" s="22">
        <f t="shared" si="70"/>
        <v>20</v>
      </c>
      <c r="EY59" s="14" t="str">
        <f t="shared" si="71"/>
        <v>Julia King</v>
      </c>
      <c r="EZ59" s="14"/>
      <c r="FA59" s="106">
        <v>9</v>
      </c>
      <c r="FB59" s="77"/>
      <c r="FC59" s="77"/>
      <c r="FD59" s="77"/>
      <c r="FE59" s="77" t="s">
        <v>439</v>
      </c>
      <c r="FF59" s="77" t="s">
        <v>439</v>
      </c>
      <c r="FG59" s="77"/>
      <c r="FH59" s="77" t="s">
        <v>370</v>
      </c>
      <c r="FI59" s="77"/>
      <c r="FJ59" s="77" t="s">
        <v>370</v>
      </c>
      <c r="FK59" s="77"/>
      <c r="FL59" s="77"/>
      <c r="FM59" s="77"/>
      <c r="FN59" s="77"/>
      <c r="FO59" s="77"/>
      <c r="FP59" s="77"/>
      <c r="FQ59" s="77"/>
      <c r="FS59" s="8">
        <f t="shared" si="62"/>
        <v>6</v>
      </c>
    </row>
    <row r="60" spans="1:176">
      <c r="A60" s="14" t="s">
        <v>483</v>
      </c>
      <c r="B60" s="16"/>
      <c r="C60" s="21"/>
      <c r="D60" s="19"/>
      <c r="E60" s="19"/>
      <c r="F60" s="19"/>
      <c r="G60" s="22">
        <f t="shared" si="39"/>
        <v>0</v>
      </c>
      <c r="H60" s="14"/>
      <c r="I60" s="16"/>
      <c r="J60" s="21"/>
      <c r="K60" s="57">
        <f t="shared" si="63"/>
        <v>0</v>
      </c>
      <c r="L60" s="19"/>
      <c r="M60" s="19"/>
      <c r="N60" s="22">
        <f t="shared" si="40"/>
        <v>0</v>
      </c>
      <c r="O60" s="14"/>
      <c r="P60" s="16"/>
      <c r="Q60" s="21"/>
      <c r="R60" s="19"/>
      <c r="S60" s="19"/>
      <c r="T60" s="19"/>
      <c r="U60" s="22">
        <f t="shared" si="41"/>
        <v>0</v>
      </c>
      <c r="V60" s="14"/>
      <c r="W60" s="16"/>
      <c r="X60" s="21"/>
      <c r="Y60" s="19"/>
      <c r="Z60" s="19"/>
      <c r="AA60" s="19"/>
      <c r="AB60" s="22">
        <f t="shared" si="42"/>
        <v>0</v>
      </c>
      <c r="AC60" s="14"/>
      <c r="AD60" s="23">
        <v>2.9398148148148149E-2</v>
      </c>
      <c r="AE60" s="21" t="s">
        <v>214</v>
      </c>
      <c r="AF60" s="57">
        <f>(AD$68+1)-AE60</f>
        <v>4</v>
      </c>
      <c r="AG60" s="24">
        <v>0</v>
      </c>
      <c r="AH60" s="19">
        <v>5</v>
      </c>
      <c r="AI60" s="22">
        <f t="shared" si="43"/>
        <v>9</v>
      </c>
      <c r="AJ60" s="14"/>
      <c r="AK60" s="16"/>
      <c r="AL60" s="21"/>
      <c r="AM60" s="57">
        <f t="shared" si="64"/>
        <v>0</v>
      </c>
      <c r="AN60" s="19"/>
      <c r="AO60" s="19"/>
      <c r="AP60" s="22">
        <f t="shared" si="44"/>
        <v>0</v>
      </c>
      <c r="AQ60" s="14"/>
      <c r="AR60" s="16"/>
      <c r="AS60" s="21"/>
      <c r="AT60" s="19"/>
      <c r="AU60" s="19"/>
      <c r="AV60" s="19"/>
      <c r="AW60" s="22">
        <f t="shared" si="45"/>
        <v>0</v>
      </c>
      <c r="AX60" s="14"/>
      <c r="AY60" s="16"/>
      <c r="AZ60" s="21"/>
      <c r="BA60" s="57">
        <f t="shared" si="65"/>
        <v>0</v>
      </c>
      <c r="BB60" s="19"/>
      <c r="BC60" s="19"/>
      <c r="BD60" s="22">
        <f t="shared" si="46"/>
        <v>0</v>
      </c>
      <c r="BE60" s="14"/>
      <c r="BF60" s="16"/>
      <c r="BG60" s="21"/>
      <c r="BH60" s="19"/>
      <c r="BI60" s="19"/>
      <c r="BJ60" s="19"/>
      <c r="BK60" s="22">
        <f t="shared" si="47"/>
        <v>0</v>
      </c>
      <c r="BL60" s="14"/>
      <c r="BM60" s="23">
        <v>2.4409722222222222E-2</v>
      </c>
      <c r="BN60" s="21" t="s">
        <v>214</v>
      </c>
      <c r="BO60" s="57">
        <f>(BM$68+1)-BN60</f>
        <v>7</v>
      </c>
      <c r="BP60" s="24">
        <v>0</v>
      </c>
      <c r="BQ60" s="19">
        <v>5</v>
      </c>
      <c r="BR60" s="22">
        <f t="shared" si="48"/>
        <v>12</v>
      </c>
      <c r="BS60" s="14"/>
      <c r="BT60" s="16"/>
      <c r="BU60" s="21"/>
      <c r="BV60" s="19"/>
      <c r="BW60" s="19"/>
      <c r="BX60" s="19"/>
      <c r="BY60" s="22">
        <f t="shared" si="49"/>
        <v>0</v>
      </c>
      <c r="BZ60" s="14"/>
      <c r="CA60" s="16"/>
      <c r="CB60" s="21"/>
      <c r="CC60" s="19"/>
      <c r="CD60" s="19"/>
      <c r="CE60" s="19"/>
      <c r="CF60" s="22">
        <f t="shared" si="50"/>
        <v>0</v>
      </c>
      <c r="CG60" s="14"/>
      <c r="CH60" s="16"/>
      <c r="CI60" s="21"/>
      <c r="CJ60" s="57">
        <f t="shared" si="66"/>
        <v>0</v>
      </c>
      <c r="CK60" s="19"/>
      <c r="CL60" s="19"/>
      <c r="CM60" s="22">
        <f t="shared" si="51"/>
        <v>0</v>
      </c>
      <c r="CN60" s="14"/>
      <c r="CO60" s="16"/>
      <c r="CP60" s="21"/>
      <c r="CQ60" s="57">
        <f t="shared" si="67"/>
        <v>0</v>
      </c>
      <c r="CR60" s="19"/>
      <c r="CS60" s="19"/>
      <c r="CT60" s="22">
        <f t="shared" si="52"/>
        <v>0</v>
      </c>
      <c r="CU60" s="14"/>
      <c r="CV60" s="16"/>
      <c r="CW60" s="21"/>
      <c r="CX60" s="57">
        <f t="shared" si="68"/>
        <v>0</v>
      </c>
      <c r="CY60" s="19"/>
      <c r="CZ60" s="19"/>
      <c r="DA60" s="22">
        <f t="shared" si="53"/>
        <v>0</v>
      </c>
      <c r="DB60" s="14"/>
      <c r="DC60" s="16"/>
      <c r="DD60" s="21"/>
      <c r="DE60" s="19"/>
      <c r="DF60" s="19"/>
      <c r="DG60" s="19"/>
      <c r="DH60" s="22">
        <f t="shared" si="69"/>
        <v>0</v>
      </c>
      <c r="DI60" s="72"/>
      <c r="DJ60" s="16"/>
      <c r="DK60" s="21"/>
      <c r="DL60" s="19"/>
      <c r="DM60" s="19"/>
      <c r="DN60" s="19"/>
      <c r="DO60" s="22">
        <f t="shared" si="54"/>
        <v>0</v>
      </c>
      <c r="DP60" s="14"/>
      <c r="DQ60" s="16"/>
      <c r="DR60" s="21"/>
      <c r="DS60" s="19"/>
      <c r="DT60" s="19"/>
      <c r="DU60" s="19"/>
      <c r="DV60" s="22">
        <f t="shared" si="55"/>
        <v>0</v>
      </c>
      <c r="DW60" s="14"/>
      <c r="DX60" s="16"/>
      <c r="DY60" s="21"/>
      <c r="DZ60" s="19"/>
      <c r="EA60" s="19"/>
      <c r="EB60" s="19"/>
      <c r="EC60" s="22">
        <f t="shared" si="56"/>
        <v>0</v>
      </c>
      <c r="ED60" s="14"/>
      <c r="EE60" s="16"/>
      <c r="EF60" s="21"/>
      <c r="EG60" s="19"/>
      <c r="EH60" s="19"/>
      <c r="EI60" s="19"/>
      <c r="EJ60" s="22">
        <f t="shared" si="57"/>
        <v>0</v>
      </c>
      <c r="EK60" s="14"/>
      <c r="EL60" s="16"/>
      <c r="EM60" s="21"/>
      <c r="EN60" s="19"/>
      <c r="EO60" s="19"/>
      <c r="EP60" s="19"/>
      <c r="EQ60" s="22">
        <f t="shared" si="58"/>
        <v>0</v>
      </c>
      <c r="ER60" s="14"/>
      <c r="ES60" s="23"/>
      <c r="ET60" s="21"/>
      <c r="EU60" s="82">
        <f t="shared" si="59"/>
        <v>11</v>
      </c>
      <c r="EV60" s="82">
        <f t="shared" si="60"/>
        <v>0</v>
      </c>
      <c r="EW60" s="82">
        <f t="shared" si="61"/>
        <v>10</v>
      </c>
      <c r="EX60" s="22">
        <f t="shared" si="70"/>
        <v>21</v>
      </c>
      <c r="EY60" s="14" t="str">
        <f t="shared" si="71"/>
        <v>Ruth Hetherington</v>
      </c>
      <c r="EZ60" s="14"/>
      <c r="FA60" s="106">
        <v>8</v>
      </c>
      <c r="FB60" s="77"/>
      <c r="FC60" s="77"/>
      <c r="FD60" s="77"/>
      <c r="FE60" s="77" t="s">
        <v>366</v>
      </c>
      <c r="FF60" s="77" t="s">
        <v>366</v>
      </c>
      <c r="FG60" s="77"/>
      <c r="FH60" s="77">
        <v>5</v>
      </c>
      <c r="FI60" s="77"/>
      <c r="FJ60" s="77">
        <v>7</v>
      </c>
      <c r="FK60" s="77"/>
      <c r="FL60" s="77"/>
      <c r="FM60" s="77"/>
      <c r="FN60" s="77"/>
      <c r="FO60" s="77"/>
      <c r="FP60" s="77"/>
      <c r="FQ60" s="77"/>
      <c r="FS60" s="8">
        <f t="shared" si="62"/>
        <v>21</v>
      </c>
    </row>
    <row r="61" spans="1:176">
      <c r="A61" s="14" t="s">
        <v>531</v>
      </c>
      <c r="B61" s="16"/>
      <c r="C61" s="21"/>
      <c r="D61" s="19"/>
      <c r="E61" s="19"/>
      <c r="F61" s="19"/>
      <c r="G61" s="22">
        <f t="shared" si="39"/>
        <v>0</v>
      </c>
      <c r="H61" s="14"/>
      <c r="I61" s="16"/>
      <c r="J61" s="21"/>
      <c r="K61" s="57">
        <f t="shared" si="63"/>
        <v>0</v>
      </c>
      <c r="L61" s="19"/>
      <c r="M61" s="19"/>
      <c r="N61" s="22">
        <f t="shared" si="40"/>
        <v>0</v>
      </c>
      <c r="O61" s="14"/>
      <c r="P61" s="16"/>
      <c r="Q61" s="21"/>
      <c r="R61" s="19"/>
      <c r="S61" s="19"/>
      <c r="T61" s="19"/>
      <c r="U61" s="22">
        <f t="shared" si="41"/>
        <v>0</v>
      </c>
      <c r="V61" s="14"/>
      <c r="W61" s="16"/>
      <c r="X61" s="21"/>
      <c r="Y61" s="19"/>
      <c r="Z61" s="19"/>
      <c r="AA61" s="19"/>
      <c r="AB61" s="22">
        <f t="shared" si="42"/>
        <v>0</v>
      </c>
      <c r="AC61" s="14"/>
      <c r="AD61" s="23">
        <v>3.9074074074074074E-2</v>
      </c>
      <c r="AE61" s="21" t="s">
        <v>233</v>
      </c>
      <c r="AF61" s="57">
        <f>(AD$68+1)-AE61</f>
        <v>2</v>
      </c>
      <c r="AG61" s="24">
        <v>0</v>
      </c>
      <c r="AH61" s="19">
        <v>5</v>
      </c>
      <c r="AI61" s="22">
        <f t="shared" si="43"/>
        <v>7</v>
      </c>
      <c r="AJ61" s="14"/>
      <c r="AK61" s="16"/>
      <c r="AL61" s="21"/>
      <c r="AM61" s="57">
        <f t="shared" si="64"/>
        <v>0</v>
      </c>
      <c r="AN61" s="19"/>
      <c r="AO61" s="19"/>
      <c r="AP61" s="22">
        <f t="shared" si="44"/>
        <v>0</v>
      </c>
      <c r="AQ61" s="14"/>
      <c r="AR61" s="16"/>
      <c r="AS61" s="21"/>
      <c r="AT61" s="19"/>
      <c r="AU61" s="19"/>
      <c r="AV61" s="19"/>
      <c r="AW61" s="22">
        <f t="shared" si="45"/>
        <v>0</v>
      </c>
      <c r="AX61" s="14"/>
      <c r="AY61" s="16"/>
      <c r="AZ61" s="21"/>
      <c r="BA61" s="57">
        <f t="shared" si="65"/>
        <v>0</v>
      </c>
      <c r="BB61" s="19"/>
      <c r="BC61" s="19"/>
      <c r="BD61" s="22">
        <f t="shared" si="46"/>
        <v>0</v>
      </c>
      <c r="BE61" s="14"/>
      <c r="BF61" s="16"/>
      <c r="BG61" s="21"/>
      <c r="BH61" s="19"/>
      <c r="BI61" s="19"/>
      <c r="BJ61" s="19"/>
      <c r="BK61" s="22">
        <f t="shared" si="47"/>
        <v>0</v>
      </c>
      <c r="BL61" s="14"/>
      <c r="BM61" s="16"/>
      <c r="BN61" s="21"/>
      <c r="BO61" s="19"/>
      <c r="BP61" s="19"/>
      <c r="BQ61" s="19"/>
      <c r="BR61" s="22">
        <f t="shared" si="48"/>
        <v>0</v>
      </c>
      <c r="BS61" s="14"/>
      <c r="BT61" s="16"/>
      <c r="BU61" s="21"/>
      <c r="BV61" s="19"/>
      <c r="BW61" s="19"/>
      <c r="BX61" s="19"/>
      <c r="BY61" s="22">
        <f t="shared" si="49"/>
        <v>0</v>
      </c>
      <c r="BZ61" s="14"/>
      <c r="CA61" s="16"/>
      <c r="CB61" s="21"/>
      <c r="CC61" s="19"/>
      <c r="CD61" s="19"/>
      <c r="CE61" s="19"/>
      <c r="CF61" s="22">
        <f t="shared" si="50"/>
        <v>0</v>
      </c>
      <c r="CG61" s="14"/>
      <c r="CH61" s="16"/>
      <c r="CI61" s="21"/>
      <c r="CJ61" s="57">
        <f t="shared" si="66"/>
        <v>0</v>
      </c>
      <c r="CK61" s="19"/>
      <c r="CL61" s="19"/>
      <c r="CM61" s="22">
        <f t="shared" si="51"/>
        <v>0</v>
      </c>
      <c r="CN61" s="14"/>
      <c r="CO61" s="16"/>
      <c r="CP61" s="21"/>
      <c r="CQ61" s="57">
        <f t="shared" si="67"/>
        <v>0</v>
      </c>
      <c r="CR61" s="19"/>
      <c r="CS61" s="19"/>
      <c r="CT61" s="22">
        <f t="shared" si="52"/>
        <v>0</v>
      </c>
      <c r="CU61" s="14"/>
      <c r="CV61" s="16"/>
      <c r="CW61" s="21"/>
      <c r="CX61" s="57">
        <f t="shared" si="68"/>
        <v>0</v>
      </c>
      <c r="CY61" s="19"/>
      <c r="CZ61" s="19"/>
      <c r="DA61" s="22">
        <f t="shared" si="53"/>
        <v>0</v>
      </c>
      <c r="DB61" s="14"/>
      <c r="DC61" s="16"/>
      <c r="DD61" s="21"/>
      <c r="DE61" s="19"/>
      <c r="DF61" s="19"/>
      <c r="DG61" s="19"/>
      <c r="DH61" s="22">
        <f t="shared" si="69"/>
        <v>0</v>
      </c>
      <c r="DI61" s="72"/>
      <c r="DJ61" s="16"/>
      <c r="DK61" s="21"/>
      <c r="DL61" s="19"/>
      <c r="DM61" s="19"/>
      <c r="DN61" s="19"/>
      <c r="DO61" s="22">
        <f t="shared" si="54"/>
        <v>0</v>
      </c>
      <c r="DP61" s="14"/>
      <c r="DQ61" s="16"/>
      <c r="DR61" s="21"/>
      <c r="DS61" s="19"/>
      <c r="DT61" s="19"/>
      <c r="DU61" s="19"/>
      <c r="DV61" s="22">
        <f t="shared" si="55"/>
        <v>0</v>
      </c>
      <c r="DW61" s="14"/>
      <c r="DX61" s="16"/>
      <c r="DY61" s="21"/>
      <c r="DZ61" s="19"/>
      <c r="EA61" s="19"/>
      <c r="EB61" s="19"/>
      <c r="EC61" s="22">
        <f t="shared" si="56"/>
        <v>0</v>
      </c>
      <c r="ED61" s="14"/>
      <c r="EE61" s="16"/>
      <c r="EF61" s="21"/>
      <c r="EG61" s="19"/>
      <c r="EH61" s="19"/>
      <c r="EI61" s="19"/>
      <c r="EJ61" s="22">
        <f t="shared" si="57"/>
        <v>0</v>
      </c>
      <c r="EK61" s="14"/>
      <c r="EL61" s="16"/>
      <c r="EM61" s="21"/>
      <c r="EN61" s="19"/>
      <c r="EO61" s="19"/>
      <c r="EP61" s="19"/>
      <c r="EQ61" s="22">
        <f t="shared" si="58"/>
        <v>0</v>
      </c>
      <c r="ER61" s="14"/>
      <c r="ES61" s="23"/>
      <c r="ET61" s="21"/>
      <c r="EU61" s="82">
        <f t="shared" si="59"/>
        <v>2</v>
      </c>
      <c r="EV61" s="82">
        <f t="shared" si="60"/>
        <v>0</v>
      </c>
      <c r="EW61" s="82">
        <f t="shared" si="61"/>
        <v>5</v>
      </c>
      <c r="EX61" s="22">
        <f t="shared" si="70"/>
        <v>7</v>
      </c>
      <c r="EY61" s="14" t="str">
        <f t="shared" si="71"/>
        <v>Christine McCulloch</v>
      </c>
      <c r="EZ61" s="14"/>
      <c r="FA61" s="106" t="s">
        <v>439</v>
      </c>
      <c r="FB61" s="77"/>
      <c r="FC61" s="77"/>
      <c r="FD61" s="77"/>
      <c r="FE61" s="77" t="s">
        <v>131</v>
      </c>
      <c r="FF61" s="77" t="s">
        <v>131</v>
      </c>
      <c r="FG61" s="77"/>
      <c r="FH61" s="77" t="s">
        <v>368</v>
      </c>
      <c r="FI61" s="77"/>
      <c r="FJ61" s="77" t="s">
        <v>368</v>
      </c>
      <c r="FK61" s="77"/>
      <c r="FL61" s="77"/>
      <c r="FM61" s="77"/>
      <c r="FN61" s="77"/>
      <c r="FO61" s="77"/>
      <c r="FP61" s="77"/>
      <c r="FQ61" s="77"/>
      <c r="FS61" s="8">
        <f t="shared" si="62"/>
        <v>7</v>
      </c>
    </row>
    <row r="62" spans="1:176">
      <c r="A62" s="14" t="s">
        <v>431</v>
      </c>
      <c r="B62" s="16"/>
      <c r="C62" s="21"/>
      <c r="D62" s="19"/>
      <c r="E62" s="19"/>
      <c r="F62" s="19"/>
      <c r="G62" s="22">
        <f t="shared" si="39"/>
        <v>0</v>
      </c>
      <c r="H62" s="14"/>
      <c r="I62" s="16"/>
      <c r="J62" s="21"/>
      <c r="K62" s="57">
        <f t="shared" si="63"/>
        <v>0</v>
      </c>
      <c r="L62" s="19"/>
      <c r="M62" s="19"/>
      <c r="N62" s="22">
        <f t="shared" si="40"/>
        <v>0</v>
      </c>
      <c r="O62" s="14"/>
      <c r="P62" s="16"/>
      <c r="Q62" s="21"/>
      <c r="R62" s="19"/>
      <c r="S62" s="19"/>
      <c r="T62" s="19"/>
      <c r="U62" s="22">
        <f t="shared" si="41"/>
        <v>0</v>
      </c>
      <c r="V62" s="14"/>
      <c r="W62" s="16"/>
      <c r="X62" s="21"/>
      <c r="Y62" s="19"/>
      <c r="Z62" s="19"/>
      <c r="AA62" s="19"/>
      <c r="AB62" s="22">
        <f t="shared" si="42"/>
        <v>0</v>
      </c>
      <c r="AC62" s="14"/>
      <c r="AD62" s="16"/>
      <c r="AE62" s="21"/>
      <c r="AF62" s="19"/>
      <c r="AG62" s="19"/>
      <c r="AH62" s="19"/>
      <c r="AI62" s="22">
        <f t="shared" si="43"/>
        <v>0</v>
      </c>
      <c r="AJ62" s="14"/>
      <c r="AK62" s="16"/>
      <c r="AL62" s="21"/>
      <c r="AM62" s="57">
        <f t="shared" si="64"/>
        <v>0</v>
      </c>
      <c r="AN62" s="19"/>
      <c r="AO62" s="19"/>
      <c r="AP62" s="22">
        <f t="shared" si="44"/>
        <v>0</v>
      </c>
      <c r="AQ62" s="14"/>
      <c r="AR62" s="16"/>
      <c r="AS62" s="21"/>
      <c r="AT62" s="19"/>
      <c r="AU62" s="19"/>
      <c r="AV62" s="19"/>
      <c r="AW62" s="22">
        <f t="shared" si="45"/>
        <v>0</v>
      </c>
      <c r="AX62" s="14"/>
      <c r="AY62" s="16"/>
      <c r="AZ62" s="21"/>
      <c r="BA62" s="57">
        <f t="shared" si="65"/>
        <v>0</v>
      </c>
      <c r="BB62" s="19"/>
      <c r="BC62" s="19"/>
      <c r="BD62" s="22">
        <f t="shared" si="46"/>
        <v>0</v>
      </c>
      <c r="BE62" s="14"/>
      <c r="BF62" s="23">
        <v>3.7916666666666668E-2</v>
      </c>
      <c r="BG62" s="21" t="s">
        <v>267</v>
      </c>
      <c r="BH62" s="57">
        <f>(BF$68+1)-BG62</f>
        <v>1</v>
      </c>
      <c r="BI62" s="24">
        <v>0</v>
      </c>
      <c r="BJ62" s="19">
        <v>5</v>
      </c>
      <c r="BK62" s="22">
        <f t="shared" si="47"/>
        <v>6</v>
      </c>
      <c r="BL62" s="14"/>
      <c r="BM62" s="16"/>
      <c r="BN62" s="21"/>
      <c r="BO62" s="19"/>
      <c r="BP62" s="19"/>
      <c r="BQ62" s="19"/>
      <c r="BR62" s="22">
        <f t="shared" si="48"/>
        <v>0</v>
      </c>
      <c r="BS62" s="14"/>
      <c r="BT62" s="16"/>
      <c r="BU62" s="21"/>
      <c r="BV62" s="19"/>
      <c r="BW62" s="19"/>
      <c r="BX62" s="19"/>
      <c r="BY62" s="22">
        <f t="shared" si="49"/>
        <v>0</v>
      </c>
      <c r="BZ62" s="14"/>
      <c r="CA62" s="16"/>
      <c r="CB62" s="21"/>
      <c r="CC62" s="19"/>
      <c r="CD62" s="19"/>
      <c r="CE62" s="19"/>
      <c r="CF62" s="22">
        <f t="shared" si="50"/>
        <v>0</v>
      </c>
      <c r="CG62" s="14"/>
      <c r="CH62" s="16"/>
      <c r="CI62" s="21"/>
      <c r="CJ62" s="57">
        <f t="shared" si="66"/>
        <v>0</v>
      </c>
      <c r="CK62" s="19"/>
      <c r="CL62" s="19"/>
      <c r="CM62" s="22">
        <f t="shared" si="51"/>
        <v>0</v>
      </c>
      <c r="CN62" s="14"/>
      <c r="CO62" s="16"/>
      <c r="CP62" s="21"/>
      <c r="CQ62" s="57">
        <f t="shared" si="67"/>
        <v>0</v>
      </c>
      <c r="CR62" s="19"/>
      <c r="CS62" s="19"/>
      <c r="CT62" s="22">
        <f t="shared" si="52"/>
        <v>0</v>
      </c>
      <c r="CU62" s="14"/>
      <c r="CV62" s="16"/>
      <c r="CW62" s="21"/>
      <c r="CX62" s="57">
        <f t="shared" si="68"/>
        <v>0</v>
      </c>
      <c r="CY62" s="19"/>
      <c r="CZ62" s="19"/>
      <c r="DA62" s="22">
        <f t="shared" si="53"/>
        <v>0</v>
      </c>
      <c r="DB62" s="14"/>
      <c r="DC62" s="16"/>
      <c r="DD62" s="21"/>
      <c r="DE62" s="19"/>
      <c r="DF62" s="19"/>
      <c r="DG62" s="19"/>
      <c r="DH62" s="22">
        <f t="shared" si="69"/>
        <v>0</v>
      </c>
      <c r="DI62" s="72"/>
      <c r="DJ62" s="16"/>
      <c r="DK62" s="21"/>
      <c r="DL62" s="19"/>
      <c r="DM62" s="19"/>
      <c r="DN62" s="19"/>
      <c r="DO62" s="22">
        <f t="shared" si="54"/>
        <v>0</v>
      </c>
      <c r="DP62" s="14"/>
      <c r="DQ62" s="16"/>
      <c r="DR62" s="21"/>
      <c r="DS62" s="19"/>
      <c r="DT62" s="19"/>
      <c r="DU62" s="19"/>
      <c r="DV62" s="22">
        <f t="shared" si="55"/>
        <v>0</v>
      </c>
      <c r="DW62" s="14"/>
      <c r="DX62" s="16"/>
      <c r="DY62" s="21"/>
      <c r="DZ62" s="19"/>
      <c r="EA62" s="19"/>
      <c r="EB62" s="19"/>
      <c r="EC62" s="22">
        <f t="shared" si="56"/>
        <v>0</v>
      </c>
      <c r="ED62" s="14"/>
      <c r="EE62" s="16"/>
      <c r="EF62" s="21"/>
      <c r="EG62" s="19"/>
      <c r="EH62" s="19"/>
      <c r="EI62" s="19"/>
      <c r="EJ62" s="22">
        <f t="shared" si="57"/>
        <v>0</v>
      </c>
      <c r="EK62" s="14"/>
      <c r="EL62" s="16"/>
      <c r="EM62" s="21"/>
      <c r="EN62" s="19"/>
      <c r="EO62" s="19"/>
      <c r="EP62" s="19"/>
      <c r="EQ62" s="22">
        <f t="shared" si="58"/>
        <v>0</v>
      </c>
      <c r="ER62" s="14"/>
      <c r="ES62" s="23"/>
      <c r="ET62" s="21"/>
      <c r="EU62" s="82">
        <f t="shared" si="59"/>
        <v>1</v>
      </c>
      <c r="EV62" s="82">
        <f t="shared" si="60"/>
        <v>0</v>
      </c>
      <c r="EW62" s="82">
        <f t="shared" si="61"/>
        <v>5</v>
      </c>
      <c r="EX62" s="22">
        <f t="shared" si="70"/>
        <v>6</v>
      </c>
      <c r="EY62" s="14" t="str">
        <f t="shared" si="71"/>
        <v>Holly Marshall</v>
      </c>
      <c r="EZ62" s="14"/>
      <c r="FA62" s="106" t="s">
        <v>438</v>
      </c>
      <c r="FB62" s="77"/>
      <c r="FC62" s="77"/>
      <c r="FD62" s="77"/>
      <c r="FE62" s="77"/>
      <c r="FF62" s="77"/>
      <c r="FG62" s="77"/>
      <c r="FH62" s="77" t="s">
        <v>370</v>
      </c>
      <c r="FI62" s="77"/>
      <c r="FJ62" s="77" t="s">
        <v>370</v>
      </c>
      <c r="FK62" s="77"/>
      <c r="FL62" s="77"/>
      <c r="FM62" s="77"/>
      <c r="FN62" s="77"/>
      <c r="FO62" s="77"/>
      <c r="FP62" s="77"/>
      <c r="FQ62" s="77"/>
      <c r="FS62" s="8">
        <f t="shared" si="62"/>
        <v>6</v>
      </c>
    </row>
    <row r="63" spans="1:176">
      <c r="A63" s="14" t="s">
        <v>418</v>
      </c>
      <c r="B63" s="16"/>
      <c r="C63" s="21"/>
      <c r="D63" s="19"/>
      <c r="E63" s="19"/>
      <c r="F63" s="19"/>
      <c r="G63" s="22">
        <f t="shared" si="39"/>
        <v>0</v>
      </c>
      <c r="H63" s="14"/>
      <c r="I63" s="16"/>
      <c r="J63" s="21"/>
      <c r="K63" s="57">
        <f t="shared" si="63"/>
        <v>0</v>
      </c>
      <c r="L63" s="19"/>
      <c r="M63" s="19"/>
      <c r="N63" s="22">
        <f t="shared" si="40"/>
        <v>0</v>
      </c>
      <c r="O63" s="14"/>
      <c r="P63" s="16"/>
      <c r="Q63" s="21"/>
      <c r="R63" s="19"/>
      <c r="S63" s="19"/>
      <c r="T63" s="19"/>
      <c r="U63" s="22">
        <f t="shared" si="41"/>
        <v>0</v>
      </c>
      <c r="V63" s="14"/>
      <c r="W63" s="16"/>
      <c r="X63" s="21"/>
      <c r="Y63" s="19"/>
      <c r="Z63" s="19"/>
      <c r="AA63" s="19"/>
      <c r="AB63" s="22">
        <f t="shared" si="42"/>
        <v>0</v>
      </c>
      <c r="AC63" s="14"/>
      <c r="AD63" s="16"/>
      <c r="AE63" s="21"/>
      <c r="AF63" s="19"/>
      <c r="AG63" s="19"/>
      <c r="AH63" s="19"/>
      <c r="AI63" s="22">
        <f t="shared" si="43"/>
        <v>0</v>
      </c>
      <c r="AJ63" s="14"/>
      <c r="AK63" s="16"/>
      <c r="AL63" s="21"/>
      <c r="AM63" s="57">
        <f t="shared" si="64"/>
        <v>0</v>
      </c>
      <c r="AN63" s="19"/>
      <c r="AO63" s="19"/>
      <c r="AP63" s="22">
        <f t="shared" si="44"/>
        <v>0</v>
      </c>
      <c r="AQ63" s="14"/>
      <c r="AR63" s="16"/>
      <c r="AS63" s="21"/>
      <c r="AT63" s="19"/>
      <c r="AU63" s="19"/>
      <c r="AV63" s="19"/>
      <c r="AW63" s="22">
        <f t="shared" si="45"/>
        <v>0</v>
      </c>
      <c r="AX63" s="14"/>
      <c r="AY63" s="16"/>
      <c r="AZ63" s="21"/>
      <c r="BA63" s="57">
        <f t="shared" si="65"/>
        <v>0</v>
      </c>
      <c r="BB63" s="19"/>
      <c r="BC63" s="19"/>
      <c r="BD63" s="22">
        <f t="shared" si="46"/>
        <v>0</v>
      </c>
      <c r="BE63" s="14"/>
      <c r="BF63" s="16"/>
      <c r="BG63" s="21"/>
      <c r="BH63" s="19"/>
      <c r="BI63" s="19"/>
      <c r="BJ63" s="19"/>
      <c r="BK63" s="22">
        <f t="shared" si="47"/>
        <v>0</v>
      </c>
      <c r="BL63" s="14"/>
      <c r="BM63" s="23">
        <v>2.7592592592592596E-2</v>
      </c>
      <c r="BN63" s="21" t="s">
        <v>232</v>
      </c>
      <c r="BO63" s="57">
        <f>(BM$68+1)-BN63</f>
        <v>6</v>
      </c>
      <c r="BP63" s="24">
        <v>0</v>
      </c>
      <c r="BQ63" s="19">
        <v>5</v>
      </c>
      <c r="BR63" s="22">
        <f t="shared" si="48"/>
        <v>11</v>
      </c>
      <c r="BS63" s="14"/>
      <c r="BT63" s="23">
        <v>1.6967592592592593E-2</v>
      </c>
      <c r="BU63" s="21" t="s">
        <v>232</v>
      </c>
      <c r="BV63" s="57">
        <f>(BT$68+1)-BU63</f>
        <v>1</v>
      </c>
      <c r="BW63" s="24">
        <v>0</v>
      </c>
      <c r="BX63" s="19">
        <v>5</v>
      </c>
      <c r="BY63" s="22">
        <f t="shared" si="49"/>
        <v>6</v>
      </c>
      <c r="BZ63" s="14"/>
      <c r="CA63" s="23">
        <v>3.1886574074074074E-2</v>
      </c>
      <c r="CB63" s="21" t="s">
        <v>232</v>
      </c>
      <c r="CC63" s="57">
        <f>(CA$68+1)-CB63</f>
        <v>3</v>
      </c>
      <c r="CD63" s="19"/>
      <c r="CE63" s="19">
        <v>5</v>
      </c>
      <c r="CF63" s="22">
        <f t="shared" si="50"/>
        <v>8</v>
      </c>
      <c r="CG63" s="14"/>
      <c r="CH63" s="16"/>
      <c r="CI63" s="21"/>
      <c r="CJ63" s="57">
        <f t="shared" si="66"/>
        <v>0</v>
      </c>
      <c r="CK63" s="19"/>
      <c r="CL63" s="19"/>
      <c r="CM63" s="22">
        <f t="shared" si="51"/>
        <v>0</v>
      </c>
      <c r="CN63" s="14"/>
      <c r="CO63" s="16"/>
      <c r="CP63" s="21"/>
      <c r="CQ63" s="57">
        <f t="shared" si="67"/>
        <v>0</v>
      </c>
      <c r="CR63" s="19"/>
      <c r="CS63" s="19"/>
      <c r="CT63" s="22">
        <f t="shared" si="52"/>
        <v>0</v>
      </c>
      <c r="CU63" s="14"/>
      <c r="CV63" s="16"/>
      <c r="CW63" s="21"/>
      <c r="CX63" s="57">
        <f t="shared" si="68"/>
        <v>0</v>
      </c>
      <c r="CY63" s="19"/>
      <c r="CZ63" s="19"/>
      <c r="DA63" s="22">
        <f t="shared" si="53"/>
        <v>0</v>
      </c>
      <c r="DB63" s="14"/>
      <c r="DC63" s="16"/>
      <c r="DD63" s="21"/>
      <c r="DE63" s="19"/>
      <c r="DF63" s="19"/>
      <c r="DG63" s="19"/>
      <c r="DH63" s="22">
        <f t="shared" si="69"/>
        <v>0</v>
      </c>
      <c r="DI63" s="72"/>
      <c r="DJ63" s="16"/>
      <c r="DK63" s="21"/>
      <c r="DL63" s="19"/>
      <c r="DM63" s="19"/>
      <c r="DN63" s="19"/>
      <c r="DO63" s="22">
        <f t="shared" si="54"/>
        <v>0</v>
      </c>
      <c r="DP63" s="14"/>
      <c r="DQ63" s="16"/>
      <c r="DR63" s="21"/>
      <c r="DS63" s="19"/>
      <c r="DT63" s="19"/>
      <c r="DU63" s="19"/>
      <c r="DV63" s="22">
        <f t="shared" si="55"/>
        <v>0</v>
      </c>
      <c r="DW63" s="14"/>
      <c r="DX63" s="16"/>
      <c r="DY63" s="21"/>
      <c r="DZ63" s="19"/>
      <c r="EA63" s="19"/>
      <c r="EB63" s="19"/>
      <c r="EC63" s="22">
        <f t="shared" si="56"/>
        <v>0</v>
      </c>
      <c r="ED63" s="14"/>
      <c r="EE63" s="16"/>
      <c r="EF63" s="21"/>
      <c r="EG63" s="19"/>
      <c r="EH63" s="19"/>
      <c r="EI63" s="19"/>
      <c r="EJ63" s="22">
        <f t="shared" si="57"/>
        <v>0</v>
      </c>
      <c r="EK63" s="14"/>
      <c r="EL63" s="16"/>
      <c r="EM63" s="21"/>
      <c r="EN63" s="19"/>
      <c r="EO63" s="19"/>
      <c r="EP63" s="19"/>
      <c r="EQ63" s="22">
        <f t="shared" si="58"/>
        <v>0</v>
      </c>
      <c r="ER63" s="14"/>
      <c r="ES63" s="23"/>
      <c r="ET63" s="21"/>
      <c r="EU63" s="82">
        <f t="shared" si="59"/>
        <v>10</v>
      </c>
      <c r="EV63" s="82">
        <f t="shared" si="60"/>
        <v>0</v>
      </c>
      <c r="EW63" s="82">
        <f t="shared" si="61"/>
        <v>15</v>
      </c>
      <c r="EX63" s="22">
        <f t="shared" si="70"/>
        <v>25</v>
      </c>
      <c r="EY63" s="14" t="str">
        <f t="shared" si="71"/>
        <v>Heather Eccles</v>
      </c>
      <c r="EZ63" s="14"/>
      <c r="FA63" s="106">
        <v>5</v>
      </c>
      <c r="FB63" s="77"/>
      <c r="FC63" s="77"/>
      <c r="FD63" s="77"/>
      <c r="FE63" s="77"/>
      <c r="FF63" s="77"/>
      <c r="FG63" s="77"/>
      <c r="FH63" s="77" t="s">
        <v>366</v>
      </c>
      <c r="FI63" s="77"/>
      <c r="FJ63" s="77">
        <v>5</v>
      </c>
      <c r="FK63" s="77"/>
      <c r="FL63" s="77"/>
      <c r="FM63" s="77"/>
      <c r="FN63" s="77"/>
      <c r="FO63" s="77"/>
      <c r="FP63" s="77"/>
      <c r="FQ63" s="77"/>
      <c r="FS63" s="8">
        <f t="shared" si="62"/>
        <v>25</v>
      </c>
    </row>
    <row r="64" spans="1:176">
      <c r="A64" s="14" t="s">
        <v>430</v>
      </c>
      <c r="B64" s="16"/>
      <c r="C64" s="21"/>
      <c r="D64" s="19"/>
      <c r="E64" s="19"/>
      <c r="F64" s="19"/>
      <c r="G64" s="22">
        <f t="shared" si="39"/>
        <v>0</v>
      </c>
      <c r="H64" s="14"/>
      <c r="I64" s="16"/>
      <c r="J64" s="21"/>
      <c r="K64" s="19"/>
      <c r="L64" s="19"/>
      <c r="M64" s="19"/>
      <c r="N64" s="22">
        <f t="shared" si="40"/>
        <v>0</v>
      </c>
      <c r="O64" s="14"/>
      <c r="P64" s="16"/>
      <c r="Q64" s="21"/>
      <c r="R64" s="19"/>
      <c r="S64" s="19"/>
      <c r="T64" s="19"/>
      <c r="U64" s="22">
        <f t="shared" si="41"/>
        <v>0</v>
      </c>
      <c r="V64" s="14"/>
      <c r="W64" s="16"/>
      <c r="X64" s="21"/>
      <c r="Y64" s="19"/>
      <c r="Z64" s="19"/>
      <c r="AA64" s="19"/>
      <c r="AB64" s="22">
        <f t="shared" si="42"/>
        <v>0</v>
      </c>
      <c r="AC64" s="14"/>
      <c r="AD64" s="16"/>
      <c r="AE64" s="21"/>
      <c r="AF64" s="19"/>
      <c r="AG64" s="19"/>
      <c r="AH64" s="19"/>
      <c r="AI64" s="22">
        <f t="shared" si="43"/>
        <v>0</v>
      </c>
      <c r="AJ64" s="14"/>
      <c r="AK64" s="16"/>
      <c r="AL64" s="21"/>
      <c r="AM64" s="19"/>
      <c r="AN64" s="19"/>
      <c r="AO64" s="19"/>
      <c r="AP64" s="22">
        <f t="shared" si="44"/>
        <v>0</v>
      </c>
      <c r="AQ64" s="14"/>
      <c r="AR64" s="16"/>
      <c r="AS64" s="21"/>
      <c r="AT64" s="19"/>
      <c r="AU64" s="19"/>
      <c r="AV64" s="19"/>
      <c r="AW64" s="22">
        <f t="shared" si="45"/>
        <v>0</v>
      </c>
      <c r="AX64" s="14"/>
      <c r="AY64" s="16"/>
      <c r="AZ64" s="21"/>
      <c r="BA64" s="19"/>
      <c r="BB64" s="19"/>
      <c r="BC64" s="19"/>
      <c r="BD64" s="22">
        <f t="shared" si="46"/>
        <v>0</v>
      </c>
      <c r="BE64" s="14"/>
      <c r="BF64" s="16"/>
      <c r="BG64" s="21"/>
      <c r="BH64" s="19"/>
      <c r="BI64" s="19"/>
      <c r="BJ64" s="19"/>
      <c r="BK64" s="22">
        <f t="shared" si="47"/>
        <v>0</v>
      </c>
      <c r="BL64" s="14"/>
      <c r="BM64" s="23">
        <v>2.8333333333333332E-2</v>
      </c>
      <c r="BN64" s="21" t="s">
        <v>233</v>
      </c>
      <c r="BO64" s="57">
        <f>(BM$68+1)-BN64</f>
        <v>5</v>
      </c>
      <c r="BP64" s="24">
        <v>0</v>
      </c>
      <c r="BQ64" s="19">
        <v>5</v>
      </c>
      <c r="BR64" s="22">
        <f t="shared" si="48"/>
        <v>10</v>
      </c>
      <c r="BS64" s="14"/>
      <c r="BT64" s="16"/>
      <c r="BU64" s="21"/>
      <c r="BV64" s="19"/>
      <c r="BW64" s="19"/>
      <c r="BX64" s="19"/>
      <c r="BY64" s="22">
        <f t="shared" si="49"/>
        <v>0</v>
      </c>
      <c r="BZ64" s="14"/>
      <c r="CA64" s="16"/>
      <c r="CB64" s="21"/>
      <c r="CC64" s="19"/>
      <c r="CD64" s="19"/>
      <c r="CE64" s="19"/>
      <c r="CF64" s="22">
        <f t="shared" si="50"/>
        <v>0</v>
      </c>
      <c r="CG64" s="14"/>
      <c r="CH64" s="16"/>
      <c r="CI64" s="21"/>
      <c r="CJ64" s="19"/>
      <c r="CK64" s="19"/>
      <c r="CL64" s="19"/>
      <c r="CM64" s="22">
        <f t="shared" si="51"/>
        <v>0</v>
      </c>
      <c r="CN64" s="14"/>
      <c r="CO64" s="16"/>
      <c r="CP64" s="21"/>
      <c r="CQ64" s="19"/>
      <c r="CR64" s="19"/>
      <c r="CS64" s="19"/>
      <c r="CT64" s="22">
        <f t="shared" si="52"/>
        <v>0</v>
      </c>
      <c r="CU64" s="14"/>
      <c r="CV64" s="16"/>
      <c r="CW64" s="21"/>
      <c r="CX64" s="19"/>
      <c r="CY64" s="19"/>
      <c r="CZ64" s="19"/>
      <c r="DA64" s="22">
        <f t="shared" si="53"/>
        <v>0</v>
      </c>
      <c r="DB64" s="14"/>
      <c r="DC64" s="16"/>
      <c r="DD64" s="21"/>
      <c r="DE64" s="19"/>
      <c r="DF64" s="19"/>
      <c r="DG64" s="19"/>
      <c r="DH64" s="22">
        <f t="shared" si="69"/>
        <v>0</v>
      </c>
      <c r="DI64" s="72"/>
      <c r="DJ64" s="16"/>
      <c r="DK64" s="21"/>
      <c r="DL64" s="19"/>
      <c r="DM64" s="19"/>
      <c r="DN64" s="19"/>
      <c r="DO64" s="22">
        <f t="shared" si="54"/>
        <v>0</v>
      </c>
      <c r="DP64" s="14"/>
      <c r="DQ64" s="16"/>
      <c r="DR64" s="21"/>
      <c r="DS64" s="19"/>
      <c r="DT64" s="19"/>
      <c r="DU64" s="19"/>
      <c r="DV64" s="22">
        <f t="shared" si="55"/>
        <v>0</v>
      </c>
      <c r="DW64" s="14"/>
      <c r="DX64" s="16"/>
      <c r="DY64" s="21"/>
      <c r="DZ64" s="19"/>
      <c r="EA64" s="19"/>
      <c r="EB64" s="19"/>
      <c r="EC64" s="22">
        <f t="shared" si="56"/>
        <v>0</v>
      </c>
      <c r="ED64" s="14"/>
      <c r="EE64" s="16"/>
      <c r="EF64" s="21"/>
      <c r="EG64" s="19"/>
      <c r="EH64" s="19"/>
      <c r="EI64" s="19"/>
      <c r="EJ64" s="22">
        <f t="shared" si="57"/>
        <v>0</v>
      </c>
      <c r="EK64" s="14"/>
      <c r="EL64" s="16"/>
      <c r="EM64" s="21"/>
      <c r="EN64" s="19"/>
      <c r="EO64" s="19"/>
      <c r="EP64" s="19"/>
      <c r="EQ64" s="22">
        <f t="shared" si="58"/>
        <v>0</v>
      </c>
      <c r="ER64" s="14"/>
      <c r="ES64" s="23"/>
      <c r="ET64" s="21"/>
      <c r="EU64" s="82">
        <f t="shared" si="59"/>
        <v>5</v>
      </c>
      <c r="EV64" s="82">
        <f t="shared" si="60"/>
        <v>0</v>
      </c>
      <c r="EW64" s="82">
        <f t="shared" si="61"/>
        <v>5</v>
      </c>
      <c r="EX64" s="22">
        <f t="shared" si="70"/>
        <v>10</v>
      </c>
      <c r="EY64" s="14" t="str">
        <f t="shared" si="71"/>
        <v>Amanda Singleton</v>
      </c>
      <c r="EZ64" s="14"/>
      <c r="FA64" s="106" t="s">
        <v>435</v>
      </c>
      <c r="FB64" s="77"/>
      <c r="FC64" s="77"/>
      <c r="FD64" s="77"/>
      <c r="FE64" s="77"/>
      <c r="FF64" s="77"/>
      <c r="FG64" s="77"/>
      <c r="FH64" s="77" t="s">
        <v>131</v>
      </c>
      <c r="FI64" s="77"/>
      <c r="FJ64" s="77" t="s">
        <v>131</v>
      </c>
      <c r="FK64" s="77"/>
      <c r="FL64" s="77"/>
      <c r="FM64" s="77"/>
      <c r="FN64" s="77"/>
      <c r="FO64" s="77"/>
      <c r="FP64" s="77"/>
      <c r="FQ64" s="77"/>
      <c r="FS64" s="8">
        <f t="shared" si="62"/>
        <v>10</v>
      </c>
      <c r="FT64" s="8">
        <v>6</v>
      </c>
    </row>
    <row r="65" spans="1:175">
      <c r="A65" s="14" t="s">
        <v>487</v>
      </c>
      <c r="B65" s="16"/>
      <c r="C65" s="21"/>
      <c r="D65" s="19"/>
      <c r="E65" s="19"/>
      <c r="F65" s="19"/>
      <c r="G65" s="22">
        <f t="shared" si="39"/>
        <v>0</v>
      </c>
      <c r="H65" s="14"/>
      <c r="I65" s="16"/>
      <c r="J65" s="21"/>
      <c r="K65" s="19"/>
      <c r="L65" s="19"/>
      <c r="M65" s="19"/>
      <c r="N65" s="22">
        <f t="shared" si="40"/>
        <v>0</v>
      </c>
      <c r="O65" s="14"/>
      <c r="P65" s="16"/>
      <c r="Q65" s="21"/>
      <c r="R65" s="19"/>
      <c r="S65" s="19"/>
      <c r="T65" s="19"/>
      <c r="U65" s="22">
        <f t="shared" si="41"/>
        <v>0</v>
      </c>
      <c r="V65" s="14"/>
      <c r="W65" s="16"/>
      <c r="X65" s="21"/>
      <c r="Y65" s="19"/>
      <c r="Z65" s="19"/>
      <c r="AA65" s="19"/>
      <c r="AB65" s="22">
        <f t="shared" si="42"/>
        <v>0</v>
      </c>
      <c r="AC65" s="14"/>
      <c r="AD65" s="16"/>
      <c r="AE65" s="21"/>
      <c r="AF65" s="19"/>
      <c r="AG65" s="19"/>
      <c r="AH65" s="19"/>
      <c r="AI65" s="22">
        <f t="shared" si="43"/>
        <v>0</v>
      </c>
      <c r="AJ65" s="14"/>
      <c r="AK65" s="16"/>
      <c r="AL65" s="21"/>
      <c r="AM65" s="19"/>
      <c r="AN65" s="19"/>
      <c r="AO65" s="19"/>
      <c r="AP65" s="22">
        <f t="shared" si="44"/>
        <v>0</v>
      </c>
      <c r="AQ65" s="14"/>
      <c r="AR65" s="16"/>
      <c r="AS65" s="21"/>
      <c r="AT65" s="19"/>
      <c r="AU65" s="19"/>
      <c r="AV65" s="19"/>
      <c r="AW65" s="22">
        <f t="shared" si="45"/>
        <v>0</v>
      </c>
      <c r="AX65" s="14"/>
      <c r="AY65" s="16"/>
      <c r="AZ65" s="21"/>
      <c r="BA65" s="19"/>
      <c r="BB65" s="19"/>
      <c r="BC65" s="19"/>
      <c r="BD65" s="22">
        <f t="shared" si="46"/>
        <v>0</v>
      </c>
      <c r="BE65" s="14"/>
      <c r="BF65" s="16"/>
      <c r="BG65" s="21"/>
      <c r="BH65" s="19"/>
      <c r="BI65" s="19"/>
      <c r="BJ65" s="19"/>
      <c r="BK65" s="22">
        <f t="shared" si="47"/>
        <v>0</v>
      </c>
      <c r="BL65" s="14"/>
      <c r="BM65" s="23">
        <v>3.1145833333333334E-2</v>
      </c>
      <c r="BN65" s="21" t="s">
        <v>264</v>
      </c>
      <c r="BO65" s="57">
        <f>(BM$68+1)-BN65</f>
        <v>2</v>
      </c>
      <c r="BP65" s="24">
        <v>0</v>
      </c>
      <c r="BQ65" s="19">
        <v>5</v>
      </c>
      <c r="BR65" s="22">
        <f t="shared" si="48"/>
        <v>7</v>
      </c>
      <c r="BS65" s="14"/>
      <c r="BT65" s="16"/>
      <c r="BU65" s="21"/>
      <c r="BV65" s="19"/>
      <c r="BW65" s="19"/>
      <c r="BX65" s="19"/>
      <c r="BY65" s="22">
        <f t="shared" si="49"/>
        <v>0</v>
      </c>
      <c r="BZ65" s="14"/>
      <c r="CA65" s="16"/>
      <c r="CB65" s="21"/>
      <c r="CC65" s="19"/>
      <c r="CD65" s="19"/>
      <c r="CE65" s="19"/>
      <c r="CF65" s="22">
        <f t="shared" si="50"/>
        <v>0</v>
      </c>
      <c r="CG65" s="14"/>
      <c r="CH65" s="16"/>
      <c r="CI65" s="21"/>
      <c r="CJ65" s="19"/>
      <c r="CK65" s="19"/>
      <c r="CL65" s="19"/>
      <c r="CM65" s="22">
        <f t="shared" si="51"/>
        <v>0</v>
      </c>
      <c r="CN65" s="14"/>
      <c r="CO65" s="16"/>
      <c r="CP65" s="21"/>
      <c r="CQ65" s="19"/>
      <c r="CR65" s="19"/>
      <c r="CS65" s="19"/>
      <c r="CT65" s="22">
        <f t="shared" si="52"/>
        <v>0</v>
      </c>
      <c r="CU65" s="14"/>
      <c r="CV65" s="16"/>
      <c r="CW65" s="21"/>
      <c r="CX65" s="19"/>
      <c r="CY65" s="19"/>
      <c r="CZ65" s="19"/>
      <c r="DA65" s="22">
        <f t="shared" si="53"/>
        <v>0</v>
      </c>
      <c r="DB65" s="14"/>
      <c r="DC65" s="16"/>
      <c r="DD65" s="21"/>
      <c r="DE65" s="19"/>
      <c r="DF65" s="19"/>
      <c r="DG65" s="19"/>
      <c r="DH65" s="22">
        <f t="shared" si="69"/>
        <v>0</v>
      </c>
      <c r="DI65" s="72"/>
      <c r="DJ65" s="16"/>
      <c r="DK65" s="21"/>
      <c r="DL65" s="19"/>
      <c r="DM65" s="19"/>
      <c r="DN65" s="19"/>
      <c r="DO65" s="22">
        <f t="shared" si="54"/>
        <v>0</v>
      </c>
      <c r="DP65" s="14"/>
      <c r="DQ65" s="16"/>
      <c r="DR65" s="21"/>
      <c r="DS65" s="19"/>
      <c r="DT65" s="19"/>
      <c r="DU65" s="19"/>
      <c r="DV65" s="22">
        <f t="shared" si="55"/>
        <v>0</v>
      </c>
      <c r="DW65" s="14"/>
      <c r="DX65" s="16"/>
      <c r="DY65" s="21"/>
      <c r="DZ65" s="19"/>
      <c r="EA65" s="19"/>
      <c r="EB65" s="19"/>
      <c r="EC65" s="22">
        <f t="shared" si="56"/>
        <v>0</v>
      </c>
      <c r="ED65" s="14"/>
      <c r="EE65" s="16"/>
      <c r="EF65" s="21"/>
      <c r="EG65" s="19"/>
      <c r="EH65" s="19"/>
      <c r="EI65" s="19"/>
      <c r="EJ65" s="22">
        <f t="shared" si="57"/>
        <v>0</v>
      </c>
      <c r="EK65" s="14"/>
      <c r="EL65" s="16"/>
      <c r="EM65" s="21"/>
      <c r="EN65" s="19"/>
      <c r="EO65" s="19"/>
      <c r="EP65" s="19"/>
      <c r="EQ65" s="22">
        <f t="shared" si="58"/>
        <v>0</v>
      </c>
      <c r="ER65" s="14"/>
      <c r="ES65" s="23"/>
      <c r="ET65" s="21"/>
      <c r="EU65" s="82">
        <f t="shared" si="59"/>
        <v>2</v>
      </c>
      <c r="EV65" s="82">
        <f t="shared" si="60"/>
        <v>0</v>
      </c>
      <c r="EW65" s="82">
        <f t="shared" si="61"/>
        <v>5</v>
      </c>
      <c r="EX65" s="22">
        <f t="shared" si="70"/>
        <v>7</v>
      </c>
      <c r="EY65" s="14" t="str">
        <f t="shared" si="71"/>
        <v>Marina Powell-Currie</v>
      </c>
      <c r="EZ65" s="14"/>
      <c r="FA65" s="106" t="s">
        <v>439</v>
      </c>
      <c r="FB65" s="77"/>
      <c r="FC65" s="77"/>
      <c r="FD65" s="77"/>
      <c r="FE65" s="77"/>
      <c r="FF65" s="77"/>
      <c r="FG65" s="77"/>
      <c r="FH65" s="77" t="s">
        <v>368</v>
      </c>
      <c r="FI65" s="77"/>
      <c r="FJ65" s="77" t="s">
        <v>368</v>
      </c>
      <c r="FK65" s="77"/>
      <c r="FL65" s="77"/>
      <c r="FM65" s="77"/>
      <c r="FN65" s="77"/>
      <c r="FO65" s="77"/>
      <c r="FP65" s="77"/>
      <c r="FQ65" s="77"/>
      <c r="FS65" s="8">
        <f t="shared" si="62"/>
        <v>7</v>
      </c>
    </row>
    <row r="66" spans="1:175">
      <c r="A66" s="14" t="s">
        <v>544</v>
      </c>
      <c r="B66" s="16"/>
      <c r="C66" s="21"/>
      <c r="D66" s="19"/>
      <c r="E66" s="19"/>
      <c r="F66" s="19"/>
      <c r="G66" s="22">
        <f t="shared" si="39"/>
        <v>0</v>
      </c>
      <c r="H66" s="14"/>
      <c r="I66" s="16"/>
      <c r="J66" s="21"/>
      <c r="K66" s="19"/>
      <c r="L66" s="19"/>
      <c r="M66" s="19"/>
      <c r="N66" s="22">
        <f t="shared" si="40"/>
        <v>0</v>
      </c>
      <c r="O66" s="14"/>
      <c r="P66" s="16"/>
      <c r="Q66" s="21"/>
      <c r="R66" s="19"/>
      <c r="S66" s="19"/>
      <c r="T66" s="19"/>
      <c r="U66" s="22">
        <f t="shared" si="41"/>
        <v>0</v>
      </c>
      <c r="V66" s="14"/>
      <c r="W66" s="16"/>
      <c r="X66" s="21"/>
      <c r="Y66" s="19"/>
      <c r="Z66" s="19"/>
      <c r="AA66" s="19"/>
      <c r="AB66" s="22">
        <f t="shared" si="42"/>
        <v>0</v>
      </c>
      <c r="AC66" s="14"/>
      <c r="AD66" s="16"/>
      <c r="AE66" s="21"/>
      <c r="AF66" s="19"/>
      <c r="AG66" s="19"/>
      <c r="AH66" s="19"/>
      <c r="AI66" s="22">
        <f t="shared" si="43"/>
        <v>0</v>
      </c>
      <c r="AJ66" s="14"/>
      <c r="AK66" s="16"/>
      <c r="AL66" s="21"/>
      <c r="AM66" s="19"/>
      <c r="AN66" s="19"/>
      <c r="AO66" s="19"/>
      <c r="AP66" s="22">
        <f t="shared" si="44"/>
        <v>0</v>
      </c>
      <c r="AQ66" s="14"/>
      <c r="AR66" s="16"/>
      <c r="AS66" s="21"/>
      <c r="AT66" s="19"/>
      <c r="AU66" s="19"/>
      <c r="AV66" s="19"/>
      <c r="AW66" s="22">
        <f t="shared" si="45"/>
        <v>0</v>
      </c>
      <c r="AX66" s="14"/>
      <c r="AY66" s="16"/>
      <c r="AZ66" s="21"/>
      <c r="BA66" s="19"/>
      <c r="BB66" s="19"/>
      <c r="BC66" s="19"/>
      <c r="BD66" s="22">
        <f t="shared" si="46"/>
        <v>0</v>
      </c>
      <c r="BE66" s="14"/>
      <c r="BF66" s="16"/>
      <c r="BG66" s="21"/>
      <c r="BH66" s="19"/>
      <c r="BI66" s="19"/>
      <c r="BJ66" s="19"/>
      <c r="BK66" s="22">
        <f t="shared" si="47"/>
        <v>0</v>
      </c>
      <c r="BL66" s="14"/>
      <c r="BM66" s="16"/>
      <c r="BN66" s="21"/>
      <c r="BO66" s="19"/>
      <c r="BP66" s="19"/>
      <c r="BQ66" s="19"/>
      <c r="BR66" s="22">
        <f t="shared" si="48"/>
        <v>0</v>
      </c>
      <c r="BS66" s="14"/>
      <c r="BT66" s="16"/>
      <c r="BU66" s="21"/>
      <c r="BV66" s="19"/>
      <c r="BW66" s="19"/>
      <c r="BX66" s="19"/>
      <c r="BY66" s="22">
        <f t="shared" si="49"/>
        <v>0</v>
      </c>
      <c r="BZ66" s="14"/>
      <c r="CA66" s="16"/>
      <c r="CB66" s="21"/>
      <c r="CC66" s="19"/>
      <c r="CD66" s="19"/>
      <c r="CE66" s="19"/>
      <c r="CF66" s="22">
        <f t="shared" si="50"/>
        <v>0</v>
      </c>
      <c r="CG66" s="14"/>
      <c r="CH66" s="16"/>
      <c r="CI66" s="21"/>
      <c r="CJ66" s="19"/>
      <c r="CK66" s="19"/>
      <c r="CL66" s="19"/>
      <c r="CM66" s="22">
        <f t="shared" si="51"/>
        <v>0</v>
      </c>
      <c r="CN66" s="14"/>
      <c r="CO66" s="16"/>
      <c r="CP66" s="21"/>
      <c r="CQ66" s="19"/>
      <c r="CR66" s="19"/>
      <c r="CS66" s="19"/>
      <c r="CT66" s="22">
        <f t="shared" si="52"/>
        <v>0</v>
      </c>
      <c r="CU66" s="14"/>
      <c r="CV66" s="16"/>
      <c r="CW66" s="21"/>
      <c r="CX66" s="19"/>
      <c r="CY66" s="19"/>
      <c r="CZ66" s="19"/>
      <c r="DA66" s="22">
        <f t="shared" si="53"/>
        <v>0</v>
      </c>
      <c r="DB66" s="14"/>
      <c r="DC66" s="16"/>
      <c r="DD66" s="21"/>
      <c r="DE66" s="19"/>
      <c r="DF66" s="19"/>
      <c r="DG66" s="19"/>
      <c r="DH66" s="22">
        <f t="shared" si="69"/>
        <v>0</v>
      </c>
      <c r="DI66" s="72"/>
      <c r="DJ66" s="16"/>
      <c r="DK66" s="21"/>
      <c r="DL66" s="19"/>
      <c r="DM66" s="19"/>
      <c r="DN66" s="19"/>
      <c r="DO66" s="22">
        <f t="shared" si="54"/>
        <v>0</v>
      </c>
      <c r="DP66" s="14"/>
      <c r="DQ66" s="16"/>
      <c r="DR66" s="21"/>
      <c r="DS66" s="19"/>
      <c r="DT66" s="19"/>
      <c r="DU66" s="19"/>
      <c r="DV66" s="22">
        <f t="shared" si="55"/>
        <v>0</v>
      </c>
      <c r="DW66" s="14"/>
      <c r="DX66" s="16"/>
      <c r="DY66" s="21"/>
      <c r="DZ66" s="19"/>
      <c r="EA66" s="19"/>
      <c r="EB66" s="19"/>
      <c r="EC66" s="22">
        <f t="shared" si="56"/>
        <v>0</v>
      </c>
      <c r="ED66" s="14"/>
      <c r="EE66" s="23">
        <v>4.1203703703703708E-2</v>
      </c>
      <c r="EF66" s="21" t="s">
        <v>233</v>
      </c>
      <c r="EG66" s="57">
        <f>(EE$68+1)-EF66</f>
        <v>1</v>
      </c>
      <c r="EH66" s="19"/>
      <c r="EI66" s="19">
        <v>5</v>
      </c>
      <c r="EJ66" s="22">
        <f t="shared" si="57"/>
        <v>6</v>
      </c>
      <c r="EK66" s="14"/>
      <c r="EL66" s="16"/>
      <c r="EM66" s="21"/>
      <c r="EN66" s="19"/>
      <c r="EO66" s="19"/>
      <c r="EP66" s="19"/>
      <c r="EQ66" s="22">
        <f t="shared" si="58"/>
        <v>0</v>
      </c>
      <c r="ER66" s="14"/>
      <c r="ES66" s="23"/>
      <c r="ET66" s="21"/>
      <c r="EU66" s="82">
        <f t="shared" ref="EU66:EW67" si="72">SUM(D66+K66+R66+Y66+AF66+AM66+AT66+BA66+BH66+BO66+CC66+CJ66+CX66+DE66+DL66+DS66+EG66+EN66)</f>
        <v>1</v>
      </c>
      <c r="EV66" s="82">
        <f t="shared" si="72"/>
        <v>0</v>
      </c>
      <c r="EW66" s="82">
        <f t="shared" si="72"/>
        <v>5</v>
      </c>
      <c r="EX66" s="22">
        <f t="shared" si="70"/>
        <v>6</v>
      </c>
      <c r="EY66" s="14" t="str">
        <f t="shared" si="71"/>
        <v>Louise Alston</v>
      </c>
      <c r="EZ66" s="14"/>
      <c r="FA66" s="106" t="s">
        <v>438</v>
      </c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S66" s="8">
        <f t="shared" si="62"/>
        <v>6</v>
      </c>
    </row>
    <row r="67" spans="1:175">
      <c r="A67" s="14"/>
      <c r="B67" s="16"/>
      <c r="C67" s="21"/>
      <c r="D67" s="19"/>
      <c r="E67" s="19"/>
      <c r="F67" s="19"/>
      <c r="G67" s="22">
        <f t="shared" si="39"/>
        <v>0</v>
      </c>
      <c r="H67" s="14"/>
      <c r="I67" s="16"/>
      <c r="J67" s="21"/>
      <c r="K67" s="19"/>
      <c r="L67" s="19"/>
      <c r="M67" s="19"/>
      <c r="N67" s="22">
        <f t="shared" si="40"/>
        <v>0</v>
      </c>
      <c r="O67" s="14"/>
      <c r="P67" s="16"/>
      <c r="Q67" s="21"/>
      <c r="R67" s="19"/>
      <c r="S67" s="19"/>
      <c r="T67" s="19"/>
      <c r="U67" s="22">
        <f t="shared" si="41"/>
        <v>0</v>
      </c>
      <c r="V67" s="14"/>
      <c r="W67" s="16"/>
      <c r="X67" s="21"/>
      <c r="Y67" s="19"/>
      <c r="Z67" s="19"/>
      <c r="AA67" s="19"/>
      <c r="AB67" s="22">
        <f t="shared" si="42"/>
        <v>0</v>
      </c>
      <c r="AC67" s="14"/>
      <c r="AD67" s="16"/>
      <c r="AE67" s="21"/>
      <c r="AF67" s="19"/>
      <c r="AG67" s="19"/>
      <c r="AH67" s="19"/>
      <c r="AI67" s="22">
        <f t="shared" si="43"/>
        <v>0</v>
      </c>
      <c r="AJ67" s="14"/>
      <c r="AK67" s="16"/>
      <c r="AL67" s="21"/>
      <c r="AM67" s="19"/>
      <c r="AN67" s="19"/>
      <c r="AO67" s="19"/>
      <c r="AP67" s="22">
        <f t="shared" si="44"/>
        <v>0</v>
      </c>
      <c r="AQ67" s="14"/>
      <c r="AR67" s="16"/>
      <c r="AS67" s="21"/>
      <c r="AT67" s="19"/>
      <c r="AU67" s="19"/>
      <c r="AV67" s="19"/>
      <c r="AW67" s="22">
        <f t="shared" si="45"/>
        <v>0</v>
      </c>
      <c r="AX67" s="14"/>
      <c r="AY67" s="16"/>
      <c r="AZ67" s="21"/>
      <c r="BA67" s="19"/>
      <c r="BB67" s="19"/>
      <c r="BC67" s="19"/>
      <c r="BD67" s="22">
        <f t="shared" si="46"/>
        <v>0</v>
      </c>
      <c r="BE67" s="14"/>
      <c r="BF67" s="16"/>
      <c r="BG67" s="21"/>
      <c r="BH67" s="19"/>
      <c r="BI67" s="19"/>
      <c r="BJ67" s="19"/>
      <c r="BK67" s="22">
        <f t="shared" si="47"/>
        <v>0</v>
      </c>
      <c r="BL67" s="14"/>
      <c r="BM67" s="16"/>
      <c r="BN67" s="21"/>
      <c r="BO67" s="19"/>
      <c r="BP67" s="19"/>
      <c r="BQ67" s="19"/>
      <c r="BR67" s="22">
        <f t="shared" si="48"/>
        <v>0</v>
      </c>
      <c r="BS67" s="14"/>
      <c r="BT67" s="16"/>
      <c r="BU67" s="21"/>
      <c r="BV67" s="19"/>
      <c r="BW67" s="19"/>
      <c r="BX67" s="19"/>
      <c r="BY67" s="22">
        <f t="shared" si="49"/>
        <v>0</v>
      </c>
      <c r="BZ67" s="14"/>
      <c r="CA67" s="16"/>
      <c r="CB67" s="21"/>
      <c r="CC67" s="19"/>
      <c r="CD67" s="19"/>
      <c r="CE67" s="19"/>
      <c r="CF67" s="22">
        <f t="shared" si="50"/>
        <v>0</v>
      </c>
      <c r="CG67" s="14"/>
      <c r="CH67" s="16"/>
      <c r="CI67" s="21"/>
      <c r="CJ67" s="19"/>
      <c r="CK67" s="19"/>
      <c r="CL67" s="19"/>
      <c r="CM67" s="22">
        <f t="shared" si="51"/>
        <v>0</v>
      </c>
      <c r="CN67" s="14"/>
      <c r="CO67" s="16"/>
      <c r="CP67" s="21"/>
      <c r="CQ67" s="19"/>
      <c r="CR67" s="19"/>
      <c r="CS67" s="19"/>
      <c r="CT67" s="22">
        <f t="shared" si="52"/>
        <v>0</v>
      </c>
      <c r="CU67" s="14"/>
      <c r="CV67" s="16"/>
      <c r="CW67" s="21"/>
      <c r="CX67" s="19"/>
      <c r="CY67" s="19"/>
      <c r="CZ67" s="19"/>
      <c r="DA67" s="22">
        <f t="shared" si="53"/>
        <v>0</v>
      </c>
      <c r="DB67" s="14"/>
      <c r="DC67" s="16"/>
      <c r="DD67" s="21"/>
      <c r="DE67" s="19"/>
      <c r="DF67" s="19"/>
      <c r="DG67" s="19"/>
      <c r="DH67" s="22">
        <f t="shared" si="69"/>
        <v>0</v>
      </c>
      <c r="DI67" s="72"/>
      <c r="DJ67" s="16"/>
      <c r="DK67" s="21"/>
      <c r="DL67" s="19"/>
      <c r="DM67" s="19"/>
      <c r="DN67" s="19"/>
      <c r="DO67" s="22">
        <f t="shared" si="54"/>
        <v>0</v>
      </c>
      <c r="DP67" s="14"/>
      <c r="DQ67" s="16"/>
      <c r="DR67" s="21"/>
      <c r="DS67" s="19"/>
      <c r="DT67" s="19"/>
      <c r="DU67" s="19"/>
      <c r="DV67" s="22">
        <f t="shared" si="55"/>
        <v>0</v>
      </c>
      <c r="DW67" s="14"/>
      <c r="DX67" s="16"/>
      <c r="DY67" s="21"/>
      <c r="DZ67" s="19"/>
      <c r="EA67" s="19"/>
      <c r="EB67" s="19"/>
      <c r="EC67" s="22">
        <f t="shared" si="56"/>
        <v>0</v>
      </c>
      <c r="ED67" s="14"/>
      <c r="EE67" s="16"/>
      <c r="EF67" s="21"/>
      <c r="EG67" s="19"/>
      <c r="EH67" s="19"/>
      <c r="EI67" s="19"/>
      <c r="EJ67" s="22">
        <f t="shared" si="57"/>
        <v>0</v>
      </c>
      <c r="EK67" s="14"/>
      <c r="EL67" s="16"/>
      <c r="EM67" s="21"/>
      <c r="EN67" s="19"/>
      <c r="EO67" s="19"/>
      <c r="EP67" s="19"/>
      <c r="EQ67" s="22">
        <f t="shared" si="58"/>
        <v>0</v>
      </c>
      <c r="ER67" s="14"/>
      <c r="ES67" s="16"/>
      <c r="ET67" s="21"/>
      <c r="EU67" s="82">
        <f t="shared" si="72"/>
        <v>0</v>
      </c>
      <c r="EV67" s="82">
        <f t="shared" si="72"/>
        <v>0</v>
      </c>
      <c r="EW67" s="82">
        <f t="shared" si="72"/>
        <v>0</v>
      </c>
      <c r="EX67" s="22">
        <f t="shared" si="70"/>
        <v>0</v>
      </c>
      <c r="EY67" s="14"/>
      <c r="EZ67" s="14"/>
      <c r="FA67" s="14"/>
    </row>
    <row r="68" spans="1:175" ht="14.4" thickBot="1">
      <c r="A68" s="14" t="s">
        <v>62</v>
      </c>
      <c r="B68" s="26">
        <v>9</v>
      </c>
      <c r="C68" s="27"/>
      <c r="D68" s="28"/>
      <c r="E68" s="28"/>
      <c r="F68" s="28"/>
      <c r="G68" s="29"/>
      <c r="H68" s="14"/>
      <c r="I68" s="26">
        <v>-1</v>
      </c>
      <c r="J68" s="27"/>
      <c r="K68" s="28"/>
      <c r="L68" s="28"/>
      <c r="M68" s="28"/>
      <c r="N68" s="29"/>
      <c r="O68" s="14"/>
      <c r="P68" s="26">
        <v>5</v>
      </c>
      <c r="Q68" s="27"/>
      <c r="R68" s="28"/>
      <c r="S68" s="28"/>
      <c r="T68" s="28"/>
      <c r="U68" s="29"/>
      <c r="V68" s="14"/>
      <c r="W68" s="26">
        <v>3</v>
      </c>
      <c r="X68" s="27"/>
      <c r="Y68" s="28"/>
      <c r="Z68" s="28"/>
      <c r="AA68" s="28"/>
      <c r="AB68" s="29"/>
      <c r="AC68" s="14"/>
      <c r="AD68" s="26">
        <v>4</v>
      </c>
      <c r="AE68" s="27"/>
      <c r="AF68" s="28"/>
      <c r="AG68" s="28"/>
      <c r="AH68" s="28"/>
      <c r="AI68" s="29"/>
      <c r="AJ68" s="14"/>
      <c r="AK68" s="26">
        <v>-1</v>
      </c>
      <c r="AL68" s="27"/>
      <c r="AM68" s="28"/>
      <c r="AN68" s="28"/>
      <c r="AO68" s="28"/>
      <c r="AP68" s="29"/>
      <c r="AQ68" s="14"/>
      <c r="AR68" s="26">
        <v>2</v>
      </c>
      <c r="AS68" s="27"/>
      <c r="AT68" s="28"/>
      <c r="AU68" s="28"/>
      <c r="AV68" s="28"/>
      <c r="AW68" s="29"/>
      <c r="AX68" s="14"/>
      <c r="AY68" s="26">
        <v>-1</v>
      </c>
      <c r="AZ68" s="27"/>
      <c r="BA68" s="28"/>
      <c r="BB68" s="28"/>
      <c r="BC68" s="28"/>
      <c r="BD68" s="29"/>
      <c r="BE68" s="14"/>
      <c r="BF68" s="26">
        <v>4</v>
      </c>
      <c r="BG68" s="27"/>
      <c r="BH68" s="28"/>
      <c r="BI68" s="28"/>
      <c r="BJ68" s="28"/>
      <c r="BK68" s="29"/>
      <c r="BL68" s="14"/>
      <c r="BM68" s="26">
        <v>7</v>
      </c>
      <c r="BN68" s="27"/>
      <c r="BO68" s="28"/>
      <c r="BP68" s="28"/>
      <c r="BQ68" s="28"/>
      <c r="BR68" s="29"/>
      <c r="BS68" s="14"/>
      <c r="BT68" s="26">
        <v>2</v>
      </c>
      <c r="BU68" s="27"/>
      <c r="BV68" s="28"/>
      <c r="BW68" s="28"/>
      <c r="BX68" s="28"/>
      <c r="BY68" s="29"/>
      <c r="BZ68" s="14"/>
      <c r="CA68" s="26">
        <v>4</v>
      </c>
      <c r="CB68" s="27"/>
      <c r="CC68" s="28"/>
      <c r="CD68" s="28"/>
      <c r="CE68" s="28"/>
      <c r="CF68" s="29"/>
      <c r="CG68" s="14"/>
      <c r="CH68" s="26">
        <v>-1</v>
      </c>
      <c r="CI68" s="27"/>
      <c r="CJ68" s="28"/>
      <c r="CK68" s="28"/>
      <c r="CL68" s="28"/>
      <c r="CM68" s="29"/>
      <c r="CN68" s="14"/>
      <c r="CO68" s="26">
        <v>-1</v>
      </c>
      <c r="CP68" s="27"/>
      <c r="CQ68" s="28"/>
      <c r="CR68" s="28"/>
      <c r="CS68" s="28"/>
      <c r="CT68" s="29"/>
      <c r="CU68" s="14"/>
      <c r="CV68" s="26">
        <v>-1</v>
      </c>
      <c r="CW68" s="27"/>
      <c r="CX68" s="28"/>
      <c r="CY68" s="28"/>
      <c r="CZ68" s="28"/>
      <c r="DA68" s="29"/>
      <c r="DB68" s="14"/>
      <c r="DC68" s="26">
        <v>2</v>
      </c>
      <c r="DD68" s="27"/>
      <c r="DE68" s="28"/>
      <c r="DF68" s="28"/>
      <c r="DG68" s="28"/>
      <c r="DH68" s="29"/>
      <c r="DI68" s="72"/>
      <c r="DJ68" s="26">
        <v>2</v>
      </c>
      <c r="DK68" s="27"/>
      <c r="DL68" s="28"/>
      <c r="DM68" s="28"/>
      <c r="DN68" s="28"/>
      <c r="DO68" s="29"/>
      <c r="DP68" s="14"/>
      <c r="DQ68" s="26">
        <v>5</v>
      </c>
      <c r="DR68" s="27"/>
      <c r="DS68" s="28"/>
      <c r="DT68" s="28"/>
      <c r="DU68" s="28"/>
      <c r="DV68" s="29"/>
      <c r="DW68" s="14"/>
      <c r="DX68" s="26">
        <v>1</v>
      </c>
      <c r="DY68" s="27"/>
      <c r="DZ68" s="28"/>
      <c r="EA68" s="28"/>
      <c r="EB68" s="28"/>
      <c r="EC68" s="29"/>
      <c r="ED68" s="14"/>
      <c r="EE68" s="26">
        <v>3</v>
      </c>
      <c r="EF68" s="27"/>
      <c r="EG68" s="28"/>
      <c r="EH68" s="28"/>
      <c r="EI68" s="28"/>
      <c r="EJ68" s="29"/>
      <c r="EK68" s="14"/>
      <c r="EL68" s="26">
        <v>3</v>
      </c>
      <c r="EM68" s="27"/>
      <c r="EN68" s="28"/>
      <c r="EO68" s="28"/>
      <c r="EP68" s="28"/>
      <c r="EQ68" s="29"/>
      <c r="ER68" s="14"/>
      <c r="ES68" s="26">
        <v>0</v>
      </c>
      <c r="ET68" s="27"/>
      <c r="EU68" s="28"/>
      <c r="EV68" s="28"/>
      <c r="EW68" s="28"/>
      <c r="EX68" s="29"/>
      <c r="EY68" s="14"/>
      <c r="EZ68" s="14"/>
      <c r="FA68" s="14"/>
    </row>
    <row r="69" spans="1:175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</row>
    <row r="70" spans="1:17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</row>
    <row r="71" spans="1:175">
      <c r="G71" s="10"/>
      <c r="N71" s="10"/>
      <c r="U71" s="10"/>
    </row>
    <row r="72" spans="1:175">
      <c r="G72" s="10"/>
      <c r="N72" s="10"/>
      <c r="U72" s="10"/>
    </row>
    <row r="73" spans="1:175">
      <c r="G73" s="10"/>
      <c r="N73" s="10"/>
      <c r="U73" s="10"/>
    </row>
    <row r="74" spans="1:175">
      <c r="G74" s="10"/>
      <c r="N74" s="10"/>
      <c r="U74" s="10"/>
    </row>
    <row r="75" spans="1:175">
      <c r="G75" s="10"/>
      <c r="N75" s="10"/>
      <c r="U75" s="10"/>
    </row>
    <row r="76" spans="1:175">
      <c r="G76" s="10"/>
      <c r="N76" s="10"/>
      <c r="U76" s="10"/>
    </row>
    <row r="77" spans="1:175">
      <c r="G77" s="10"/>
      <c r="N77" s="10"/>
      <c r="U77" s="10"/>
    </row>
    <row r="78" spans="1:175">
      <c r="G78" s="10"/>
      <c r="N78" s="10"/>
      <c r="U78" s="10"/>
    </row>
    <row r="79" spans="1:175">
      <c r="G79" s="10"/>
      <c r="N79" s="10"/>
      <c r="U79" s="10"/>
    </row>
    <row r="80" spans="1:175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  <row r="1301" spans="7:21">
      <c r="G1301" s="10"/>
      <c r="N1301" s="10"/>
      <c r="U1301" s="10"/>
    </row>
    <row r="1302" spans="7:21">
      <c r="G1302" s="10"/>
      <c r="N1302" s="10"/>
      <c r="U1302" s="10"/>
    </row>
    <row r="1303" spans="7:21">
      <c r="G1303" s="10"/>
      <c r="N1303" s="10"/>
      <c r="U1303" s="10"/>
    </row>
    <row r="1304" spans="7:21">
      <c r="G1304" s="10"/>
      <c r="N1304" s="10"/>
      <c r="U1304" s="10"/>
    </row>
  </sheetData>
  <mergeCells count="178">
    <mergeCell ref="DX42:EC42"/>
    <mergeCell ref="CO5:CT5"/>
    <mergeCell ref="CO6:CT6"/>
    <mergeCell ref="CO41:CT41"/>
    <mergeCell ref="CO42:CT42"/>
    <mergeCell ref="DJ4:DO4"/>
    <mergeCell ref="DQ4:DV4"/>
    <mergeCell ref="AD5:AI5"/>
    <mergeCell ref="AD6:AI6"/>
    <mergeCell ref="AD41:AI41"/>
    <mergeCell ref="AD42:AI42"/>
    <mergeCell ref="CA4:CF4"/>
    <mergeCell ref="CH4:CM4"/>
    <mergeCell ref="CV4:DA4"/>
    <mergeCell ref="DC4:DH4"/>
    <mergeCell ref="CO4:CT4"/>
    <mergeCell ref="DX4:EC4"/>
    <mergeCell ref="DX5:EC5"/>
    <mergeCell ref="DX6:EC6"/>
    <mergeCell ref="DQ41:DV41"/>
    <mergeCell ref="ES1:EX1"/>
    <mergeCell ref="CA3:CF3"/>
    <mergeCell ref="CH3:CM3"/>
    <mergeCell ref="CV3:DA3"/>
    <mergeCell ref="DC3:DH3"/>
    <mergeCell ref="DJ3:DO3"/>
    <mergeCell ref="DQ3:DV3"/>
    <mergeCell ref="CO3:CT3"/>
    <mergeCell ref="EE3:EJ3"/>
    <mergeCell ref="EL3:EQ3"/>
    <mergeCell ref="ES3:EX3"/>
    <mergeCell ref="DX3:EC3"/>
    <mergeCell ref="W4:AB4"/>
    <mergeCell ref="AK4:AP4"/>
    <mergeCell ref="AR4:AW4"/>
    <mergeCell ref="AY4:BD4"/>
    <mergeCell ref="BF4:BK4"/>
    <mergeCell ref="BM4:BR4"/>
    <mergeCell ref="B3:G3"/>
    <mergeCell ref="I3:N3"/>
    <mergeCell ref="P3:U3"/>
    <mergeCell ref="W3:AB3"/>
    <mergeCell ref="AK3:AP3"/>
    <mergeCell ref="AR3:AW3"/>
    <mergeCell ref="AY3:BD3"/>
    <mergeCell ref="BF3:BK3"/>
    <mergeCell ref="BM3:BR3"/>
    <mergeCell ref="AD3:AI3"/>
    <mergeCell ref="AD4:AI4"/>
    <mergeCell ref="EE4:EJ4"/>
    <mergeCell ref="EL4:EQ4"/>
    <mergeCell ref="ES4:EX4"/>
    <mergeCell ref="B5:G5"/>
    <mergeCell ref="I5:N5"/>
    <mergeCell ref="P5:U5"/>
    <mergeCell ref="W5:AB5"/>
    <mergeCell ref="AK5:AP5"/>
    <mergeCell ref="AR5:AW5"/>
    <mergeCell ref="AY5:BD5"/>
    <mergeCell ref="BF5:BK5"/>
    <mergeCell ref="BM5:BR5"/>
    <mergeCell ref="CA5:CF5"/>
    <mergeCell ref="CH5:CM5"/>
    <mergeCell ref="CV5:DA5"/>
    <mergeCell ref="DC5:DH5"/>
    <mergeCell ref="DJ5:DO5"/>
    <mergeCell ref="DQ5:DV5"/>
    <mergeCell ref="EE5:EJ5"/>
    <mergeCell ref="EL5:EQ5"/>
    <mergeCell ref="ES5:EX5"/>
    <mergeCell ref="B4:G4"/>
    <mergeCell ref="I4:N4"/>
    <mergeCell ref="P4:U4"/>
    <mergeCell ref="B6:G6"/>
    <mergeCell ref="I6:N6"/>
    <mergeCell ref="P6:U6"/>
    <mergeCell ref="W6:AB6"/>
    <mergeCell ref="AK6:AP6"/>
    <mergeCell ref="AR6:AW6"/>
    <mergeCell ref="AY6:BD6"/>
    <mergeCell ref="BF6:BK6"/>
    <mergeCell ref="BM6:BR6"/>
    <mergeCell ref="EE41:EJ41"/>
    <mergeCell ref="EL41:EQ41"/>
    <mergeCell ref="ES41:EX41"/>
    <mergeCell ref="CA6:CF6"/>
    <mergeCell ref="CH6:CM6"/>
    <mergeCell ref="CV6:DA6"/>
    <mergeCell ref="DC6:DH6"/>
    <mergeCell ref="DJ6:DO6"/>
    <mergeCell ref="DQ6:DV6"/>
    <mergeCell ref="EE6:EJ6"/>
    <mergeCell ref="EL6:EQ6"/>
    <mergeCell ref="ES6:EX6"/>
    <mergeCell ref="DX41:EC41"/>
    <mergeCell ref="B41:G41"/>
    <mergeCell ref="I41:N41"/>
    <mergeCell ref="P41:U41"/>
    <mergeCell ref="W41:AB41"/>
    <mergeCell ref="AK41:AP41"/>
    <mergeCell ref="AR41:AW41"/>
    <mergeCell ref="AY41:BD41"/>
    <mergeCell ref="BF41:BK41"/>
    <mergeCell ref="BM41:BR41"/>
    <mergeCell ref="B42:G42"/>
    <mergeCell ref="I42:N42"/>
    <mergeCell ref="P42:U42"/>
    <mergeCell ref="W42:AB42"/>
    <mergeCell ref="AK42:AP42"/>
    <mergeCell ref="AR42:AW42"/>
    <mergeCell ref="AY42:BD42"/>
    <mergeCell ref="BF42:BK42"/>
    <mergeCell ref="BM42:BR42"/>
    <mergeCell ref="B43:G43"/>
    <mergeCell ref="I43:N43"/>
    <mergeCell ref="P43:U43"/>
    <mergeCell ref="W43:AB43"/>
    <mergeCell ref="AK43:AP43"/>
    <mergeCell ref="AR43:AW43"/>
    <mergeCell ref="AD43:AI43"/>
    <mergeCell ref="AY43:BD43"/>
    <mergeCell ref="BF43:BK43"/>
    <mergeCell ref="EL44:EQ44"/>
    <mergeCell ref="ES44:EX44"/>
    <mergeCell ref="DX44:EC44"/>
    <mergeCell ref="BM43:BR43"/>
    <mergeCell ref="CA43:CF43"/>
    <mergeCell ref="CH43:CM43"/>
    <mergeCell ref="CV43:DA43"/>
    <mergeCell ref="BT43:BY43"/>
    <mergeCell ref="DC43:DH43"/>
    <mergeCell ref="DJ43:DO43"/>
    <mergeCell ref="DQ43:DV43"/>
    <mergeCell ref="EE43:EJ43"/>
    <mergeCell ref="CO43:CT43"/>
    <mergeCell ref="CO44:CT44"/>
    <mergeCell ref="BM44:BR44"/>
    <mergeCell ref="CA44:CF44"/>
    <mergeCell ref="CH44:CM44"/>
    <mergeCell ref="CV44:DA44"/>
    <mergeCell ref="BT44:BY44"/>
    <mergeCell ref="DC44:DH44"/>
    <mergeCell ref="DJ44:DO44"/>
    <mergeCell ref="DQ44:DV44"/>
    <mergeCell ref="EE44:EJ44"/>
    <mergeCell ref="B44:G44"/>
    <mergeCell ref="I44:N44"/>
    <mergeCell ref="P44:U44"/>
    <mergeCell ref="W44:AB44"/>
    <mergeCell ref="AK44:AP44"/>
    <mergeCell ref="AR44:AW44"/>
    <mergeCell ref="AD44:AI44"/>
    <mergeCell ref="AY44:BD44"/>
    <mergeCell ref="BF44:BK44"/>
    <mergeCell ref="BT3:BY3"/>
    <mergeCell ref="BT4:BY4"/>
    <mergeCell ref="BT5:BY5"/>
    <mergeCell ref="BT6:BY6"/>
    <mergeCell ref="BT41:BY41"/>
    <mergeCell ref="BT42:BY42"/>
    <mergeCell ref="EL43:EQ43"/>
    <mergeCell ref="ES43:EX43"/>
    <mergeCell ref="DX43:EC43"/>
    <mergeCell ref="CA42:CF42"/>
    <mergeCell ref="CH42:CM42"/>
    <mergeCell ref="CV42:DA42"/>
    <mergeCell ref="DC42:DH42"/>
    <mergeCell ref="DJ42:DO42"/>
    <mergeCell ref="DQ42:DV42"/>
    <mergeCell ref="EE42:EJ42"/>
    <mergeCell ref="EL42:EQ42"/>
    <mergeCell ref="ES42:EX42"/>
    <mergeCell ref="ES39:EX39"/>
    <mergeCell ref="CA41:CF41"/>
    <mergeCell ref="CH41:CM41"/>
    <mergeCell ref="CV41:DA41"/>
    <mergeCell ref="DC41:DH41"/>
    <mergeCell ref="DJ41:DO41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T1304"/>
  <sheetViews>
    <sheetView zoomScaleNormal="100" workbookViewId="0">
      <pane xSplit="1" topLeftCell="DZ1" activePane="topRight" state="frozen"/>
      <selection pane="topRight" activeCell="EP8" sqref="EP8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customWidth="1"/>
    <col min="10" max="10" width="5" style="9" customWidth="1"/>
    <col min="11" max="13" width="5" style="8" customWidth="1"/>
    <col min="14" max="14" width="9.109375" style="1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hidden="1" customWidth="1"/>
    <col min="38" max="41" width="5" style="8" hidden="1" customWidth="1"/>
    <col min="42" max="42" width="9.109375" style="8" hidden="1" customWidth="1"/>
    <col min="43" max="43" width="1.88671875" style="8" customWidth="1"/>
    <col min="44" max="44" width="9.109375" style="8" customWidth="1"/>
    <col min="45" max="48" width="5" style="8" customWidth="1"/>
    <col min="49" max="49" width="9.109375" style="8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customWidth="1"/>
    <col min="58" max="58" width="9.109375" style="8" customWidth="1"/>
    <col min="59" max="62" width="5" style="8" customWidth="1"/>
    <col min="63" max="63" width="9.109375" style="8" customWidth="1"/>
    <col min="64" max="64" width="1.88671875" style="8" customWidth="1"/>
    <col min="65" max="65" width="9.109375" style="8" hidden="1" customWidth="1"/>
    <col min="66" max="69" width="5" style="8" hidden="1" customWidth="1"/>
    <col min="70" max="70" width="9.109375" style="8" hidden="1" customWidth="1"/>
    <col min="71" max="71" width="1.88671875" style="8" hidden="1" customWidth="1"/>
    <col min="72" max="72" width="9.109375" style="8" hidden="1" customWidth="1"/>
    <col min="73" max="76" width="5" style="8" hidden="1" customWidth="1"/>
    <col min="77" max="77" width="9.109375" style="8" hidden="1" customWidth="1"/>
    <col min="78" max="78" width="1.88671875" style="8" hidden="1" customWidth="1"/>
    <col min="79" max="79" width="9.109375" style="8" hidden="1" customWidth="1"/>
    <col min="80" max="83" width="5" style="8" hidden="1" customWidth="1"/>
    <col min="84" max="84" width="9.109375" style="8" hidden="1" customWidth="1"/>
    <col min="85" max="85" width="1.88671875" style="8" hidden="1" customWidth="1"/>
    <col min="86" max="86" width="9.109375" style="8" hidden="1" customWidth="1"/>
    <col min="87" max="90" width="5" style="8" hidden="1" customWidth="1"/>
    <col min="91" max="91" width="9.109375" style="8" hidden="1" customWidth="1"/>
    <col min="92" max="92" width="1.88671875" style="8" hidden="1" customWidth="1"/>
    <col min="93" max="93" width="9.109375" style="8" hidden="1" customWidth="1"/>
    <col min="94" max="97" width="5" style="8" hidden="1" customWidth="1"/>
    <col min="98" max="98" width="9.109375" style="8" hidden="1" customWidth="1"/>
    <col min="99" max="99" width="1.88671875" style="8" hidden="1" customWidth="1"/>
    <col min="100" max="100" width="9.109375" style="8" customWidth="1"/>
    <col min="101" max="104" width="5" style="8" customWidth="1"/>
    <col min="105" max="105" width="9.109375" style="8" customWidth="1"/>
    <col min="106" max="106" width="1.88671875" style="8" customWidth="1"/>
    <col min="107" max="107" width="9.109375" style="8" customWidth="1"/>
    <col min="108" max="111" width="5" style="8" customWidth="1"/>
    <col min="112" max="112" width="9.109375" style="8" customWidth="1"/>
    <col min="113" max="113" width="2.33203125" style="8" customWidth="1"/>
    <col min="114" max="114" width="9.109375" style="8" customWidth="1"/>
    <col min="115" max="118" width="5.6640625" style="8" customWidth="1"/>
    <col min="119" max="119" width="9.109375" style="8" customWidth="1"/>
    <col min="120" max="120" width="1.88671875" style="8" customWidth="1"/>
    <col min="121" max="121" width="10.109375" style="8" customWidth="1"/>
    <col min="122" max="125" width="5" style="8" customWidth="1"/>
    <col min="126" max="126" width="9.109375" style="8" customWidth="1"/>
    <col min="127" max="127" width="1.6640625" style="8" customWidth="1"/>
    <col min="128" max="128" width="10.109375" style="8" customWidth="1"/>
    <col min="129" max="132" width="5" style="8" customWidth="1"/>
    <col min="133" max="133" width="9.109375" style="8" customWidth="1"/>
    <col min="134" max="134" width="1.88671875" style="8" customWidth="1"/>
    <col min="135" max="135" width="10.109375" style="8" customWidth="1"/>
    <col min="136" max="139" width="5" style="8" customWidth="1"/>
    <col min="140" max="140" width="9.109375" style="8" customWidth="1"/>
    <col min="141" max="141" width="1.88671875" style="8" customWidth="1"/>
    <col min="142" max="142" width="10.109375" style="8" customWidth="1"/>
    <col min="143" max="146" width="5" style="8" customWidth="1"/>
    <col min="147" max="147" width="9.109375" style="8" customWidth="1"/>
    <col min="148" max="148" width="1.88671875" style="8" customWidth="1"/>
    <col min="149" max="152" width="9.109375" style="8" customWidth="1"/>
    <col min="153" max="153" width="11.33203125" style="8" customWidth="1"/>
    <col min="154" max="16384" width="9.109375" style="8"/>
  </cols>
  <sheetData>
    <row r="1" spans="1:176">
      <c r="A1" s="12" t="s">
        <v>0</v>
      </c>
      <c r="B1" s="12" t="s">
        <v>550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92" t="s">
        <v>549</v>
      </c>
      <c r="ET1" s="192"/>
      <c r="EU1" s="192"/>
      <c r="EV1" s="192"/>
      <c r="EW1" s="192"/>
      <c r="EX1" s="192"/>
      <c r="EY1" s="14"/>
      <c r="EZ1" s="14"/>
      <c r="FA1" s="14"/>
    </row>
    <row r="2" spans="1:176" ht="14.4" thickBot="1">
      <c r="A2" s="14"/>
      <c r="B2" s="105" t="s">
        <v>290</v>
      </c>
      <c r="C2" s="15"/>
      <c r="D2" s="14"/>
      <c r="E2" s="14"/>
      <c r="F2" s="64" t="s">
        <v>561</v>
      </c>
      <c r="G2" s="109">
        <v>150</v>
      </c>
      <c r="H2" s="14"/>
      <c r="I2" s="105" t="s">
        <v>291</v>
      </c>
      <c r="J2" s="15"/>
      <c r="K2" s="14"/>
      <c r="L2" s="14"/>
      <c r="M2" s="64" t="s">
        <v>561</v>
      </c>
      <c r="N2" s="109">
        <v>476</v>
      </c>
      <c r="O2" s="14"/>
      <c r="P2" s="105" t="s">
        <v>292</v>
      </c>
      <c r="Q2" s="15"/>
      <c r="R2" s="14"/>
      <c r="S2" s="14"/>
      <c r="T2" s="64" t="s">
        <v>561</v>
      </c>
      <c r="U2" s="109">
        <v>400</v>
      </c>
      <c r="V2" s="14"/>
      <c r="W2" s="105" t="s">
        <v>293</v>
      </c>
      <c r="X2" s="14"/>
      <c r="Y2" s="14"/>
      <c r="Z2" s="14"/>
      <c r="AA2" s="64" t="s">
        <v>561</v>
      </c>
      <c r="AB2" s="109">
        <v>341</v>
      </c>
      <c r="AC2" s="14"/>
      <c r="AD2" s="105" t="s">
        <v>294</v>
      </c>
      <c r="AE2" s="14"/>
      <c r="AF2" s="14"/>
      <c r="AG2" s="14"/>
      <c r="AH2" s="64" t="s">
        <v>561</v>
      </c>
      <c r="AI2" s="109">
        <v>0</v>
      </c>
      <c r="AJ2" s="14"/>
      <c r="AK2" s="68" t="s">
        <v>492</v>
      </c>
      <c r="AL2" s="14"/>
      <c r="AM2" s="14"/>
      <c r="AN2" s="14"/>
      <c r="AO2" s="14"/>
      <c r="AP2" s="14"/>
      <c r="AQ2" s="14"/>
      <c r="AR2" s="105" t="s">
        <v>295</v>
      </c>
      <c r="AS2" s="14"/>
      <c r="AT2" s="14"/>
      <c r="AU2" s="14"/>
      <c r="AV2" s="64" t="s">
        <v>561</v>
      </c>
      <c r="AW2" s="109">
        <v>110</v>
      </c>
      <c r="AX2" s="14"/>
      <c r="AY2" s="105" t="s">
        <v>296</v>
      </c>
      <c r="AZ2" s="14"/>
      <c r="BA2" s="14"/>
      <c r="BB2" s="14"/>
      <c r="BC2" s="64" t="s">
        <v>561</v>
      </c>
      <c r="BD2" s="109">
        <v>153</v>
      </c>
      <c r="BE2" s="14"/>
      <c r="BF2" s="105" t="s">
        <v>297</v>
      </c>
      <c r="BG2" s="14"/>
      <c r="BH2" s="14"/>
      <c r="BI2" s="14"/>
      <c r="BJ2" s="64" t="s">
        <v>561</v>
      </c>
      <c r="BK2" s="109">
        <v>272</v>
      </c>
      <c r="BL2" s="14"/>
      <c r="BM2" s="105"/>
      <c r="BN2" s="14"/>
      <c r="BO2" s="14"/>
      <c r="BP2" s="14"/>
      <c r="BQ2" s="14"/>
      <c r="BR2" s="14"/>
      <c r="BS2" s="14"/>
      <c r="BT2" s="105"/>
      <c r="BU2" s="14"/>
      <c r="BV2" s="14"/>
      <c r="BW2" s="14"/>
      <c r="BX2" s="14"/>
      <c r="BY2" s="14"/>
      <c r="BZ2" s="14"/>
      <c r="CA2" s="105"/>
      <c r="CB2" s="14"/>
      <c r="CC2" s="14"/>
      <c r="CD2" s="14"/>
      <c r="CE2" s="14"/>
      <c r="CF2" s="14"/>
      <c r="CG2" s="14"/>
      <c r="CH2" s="68" t="s">
        <v>492</v>
      </c>
      <c r="CI2" s="14"/>
      <c r="CJ2" s="14"/>
      <c r="CK2" s="14"/>
      <c r="CL2" s="14"/>
      <c r="CM2" s="14"/>
      <c r="CN2" s="14"/>
      <c r="CO2" s="68" t="s">
        <v>492</v>
      </c>
      <c r="CP2" s="14"/>
      <c r="CQ2" s="14"/>
      <c r="CR2" s="14"/>
      <c r="CS2" s="14"/>
      <c r="CT2" s="14"/>
      <c r="CU2" s="14"/>
      <c r="CV2" s="105" t="s">
        <v>298</v>
      </c>
      <c r="CW2" s="14"/>
      <c r="CX2" s="14"/>
      <c r="CY2" s="14"/>
      <c r="CZ2" s="64" t="s">
        <v>561</v>
      </c>
      <c r="DA2" s="109">
        <v>129</v>
      </c>
      <c r="DB2" s="14"/>
      <c r="DC2" s="105" t="s">
        <v>309</v>
      </c>
      <c r="DD2" s="14"/>
      <c r="DE2" s="14"/>
      <c r="DF2" s="14"/>
      <c r="DG2" s="64" t="s">
        <v>561</v>
      </c>
      <c r="DH2" s="109">
        <v>238</v>
      </c>
      <c r="DI2" s="14"/>
      <c r="DJ2" s="105" t="s">
        <v>312</v>
      </c>
      <c r="DK2" s="14"/>
      <c r="DL2" s="14"/>
      <c r="DM2" s="14"/>
      <c r="DN2" s="64" t="s">
        <v>561</v>
      </c>
      <c r="DO2" s="109">
        <v>178</v>
      </c>
      <c r="DP2" s="14"/>
      <c r="DQ2" s="105" t="s">
        <v>313</v>
      </c>
      <c r="DR2" s="14"/>
      <c r="DS2" s="14"/>
      <c r="DT2" s="14"/>
      <c r="DU2" s="64" t="s">
        <v>561</v>
      </c>
      <c r="DV2" s="109">
        <v>130</v>
      </c>
      <c r="DW2" s="14"/>
      <c r="DX2" s="105" t="s">
        <v>314</v>
      </c>
      <c r="DY2" s="14"/>
      <c r="DZ2" s="14"/>
      <c r="EA2" s="14"/>
      <c r="EB2" s="64" t="s">
        <v>561</v>
      </c>
      <c r="EC2" s="109">
        <v>201</v>
      </c>
      <c r="ED2" s="14"/>
      <c r="EE2" s="105" t="s">
        <v>316</v>
      </c>
      <c r="EF2" s="14"/>
      <c r="EG2" s="14"/>
      <c r="EH2" s="14"/>
      <c r="EI2" s="64" t="s">
        <v>561</v>
      </c>
      <c r="EJ2" s="109">
        <v>70</v>
      </c>
      <c r="EK2" s="14"/>
      <c r="EL2" s="105" t="s">
        <v>344</v>
      </c>
      <c r="EM2" s="14"/>
      <c r="EN2" s="14"/>
      <c r="EO2" s="14"/>
      <c r="EP2" s="64" t="s">
        <v>561</v>
      </c>
      <c r="EQ2" s="109">
        <v>887</v>
      </c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6">
      <c r="A3" s="14" t="s">
        <v>2</v>
      </c>
      <c r="B3" s="193" t="s">
        <v>551</v>
      </c>
      <c r="C3" s="194"/>
      <c r="D3" s="194"/>
      <c r="E3" s="194"/>
      <c r="F3" s="194"/>
      <c r="G3" s="195"/>
      <c r="H3" s="14"/>
      <c r="I3" s="193" t="s">
        <v>137</v>
      </c>
      <c r="J3" s="194"/>
      <c r="K3" s="194"/>
      <c r="L3" s="194"/>
      <c r="M3" s="194"/>
      <c r="N3" s="195"/>
      <c r="O3" s="14"/>
      <c r="P3" s="232" t="s">
        <v>140</v>
      </c>
      <c r="Q3" s="233"/>
      <c r="R3" s="233"/>
      <c r="S3" s="233"/>
      <c r="T3" s="233"/>
      <c r="U3" s="234"/>
      <c r="V3" s="14"/>
      <c r="W3" s="193" t="s">
        <v>286</v>
      </c>
      <c r="X3" s="194"/>
      <c r="Y3" s="194"/>
      <c r="Z3" s="194"/>
      <c r="AA3" s="194"/>
      <c r="AB3" s="195"/>
      <c r="AC3" s="14"/>
      <c r="AD3" s="193" t="s">
        <v>564</v>
      </c>
      <c r="AE3" s="194"/>
      <c r="AF3" s="194"/>
      <c r="AG3" s="194"/>
      <c r="AH3" s="194"/>
      <c r="AI3" s="195"/>
      <c r="AJ3" s="14"/>
      <c r="AK3" s="220" t="s">
        <v>319</v>
      </c>
      <c r="AL3" s="221"/>
      <c r="AM3" s="221"/>
      <c r="AN3" s="221"/>
      <c r="AO3" s="221"/>
      <c r="AP3" s="222"/>
      <c r="AQ3" s="14"/>
      <c r="AR3" s="193" t="s">
        <v>46</v>
      </c>
      <c r="AS3" s="194"/>
      <c r="AT3" s="194"/>
      <c r="AU3" s="194"/>
      <c r="AV3" s="194"/>
      <c r="AW3" s="195"/>
      <c r="AX3" s="14"/>
      <c r="AY3" s="193" t="s">
        <v>501</v>
      </c>
      <c r="AZ3" s="194"/>
      <c r="BA3" s="194"/>
      <c r="BB3" s="194"/>
      <c r="BC3" s="194"/>
      <c r="BD3" s="195"/>
      <c r="BE3" s="14"/>
      <c r="BF3" s="193" t="s">
        <v>42</v>
      </c>
      <c r="BG3" s="194"/>
      <c r="BH3" s="194"/>
      <c r="BI3" s="194"/>
      <c r="BJ3" s="194"/>
      <c r="BK3" s="195"/>
      <c r="BL3" s="14"/>
      <c r="BM3" s="193" t="s">
        <v>46</v>
      </c>
      <c r="BN3" s="194"/>
      <c r="BO3" s="194"/>
      <c r="BP3" s="194"/>
      <c r="BQ3" s="194"/>
      <c r="BR3" s="195"/>
      <c r="BS3" s="14"/>
      <c r="BT3" s="193" t="s">
        <v>299</v>
      </c>
      <c r="BU3" s="194"/>
      <c r="BV3" s="194"/>
      <c r="BW3" s="194"/>
      <c r="BX3" s="194"/>
      <c r="BY3" s="195"/>
      <c r="BZ3" s="14"/>
      <c r="CA3" s="193" t="s">
        <v>81</v>
      </c>
      <c r="CB3" s="194"/>
      <c r="CC3" s="194"/>
      <c r="CD3" s="194"/>
      <c r="CE3" s="194"/>
      <c r="CF3" s="195"/>
      <c r="CG3" s="14"/>
      <c r="CH3" s="193" t="s">
        <v>97</v>
      </c>
      <c r="CI3" s="194"/>
      <c r="CJ3" s="194"/>
      <c r="CK3" s="194"/>
      <c r="CL3" s="194"/>
      <c r="CM3" s="195"/>
      <c r="CN3" s="14"/>
      <c r="CO3" s="220" t="s">
        <v>507</v>
      </c>
      <c r="CP3" s="221"/>
      <c r="CQ3" s="221"/>
      <c r="CR3" s="221"/>
      <c r="CS3" s="221"/>
      <c r="CT3" s="222"/>
      <c r="CU3" s="14"/>
      <c r="CV3" s="193" t="s">
        <v>573</v>
      </c>
      <c r="CW3" s="194"/>
      <c r="CX3" s="194"/>
      <c r="CY3" s="194"/>
      <c r="CZ3" s="194"/>
      <c r="DA3" s="195"/>
      <c r="DB3" s="14"/>
      <c r="DC3" s="193" t="s">
        <v>571</v>
      </c>
      <c r="DD3" s="194"/>
      <c r="DE3" s="194"/>
      <c r="DF3" s="194"/>
      <c r="DG3" s="194"/>
      <c r="DH3" s="195"/>
      <c r="DI3" s="69"/>
      <c r="DJ3" s="193" t="s">
        <v>463</v>
      </c>
      <c r="DK3" s="194"/>
      <c r="DL3" s="194"/>
      <c r="DM3" s="194"/>
      <c r="DN3" s="194"/>
      <c r="DO3" s="195"/>
      <c r="DP3" s="14"/>
      <c r="DQ3" s="193" t="s">
        <v>580</v>
      </c>
      <c r="DR3" s="194"/>
      <c r="DS3" s="194"/>
      <c r="DT3" s="194"/>
      <c r="DU3" s="194"/>
      <c r="DV3" s="195"/>
      <c r="DW3" s="69"/>
      <c r="DX3" s="193" t="s">
        <v>406</v>
      </c>
      <c r="DY3" s="194"/>
      <c r="DZ3" s="194"/>
      <c r="EA3" s="194"/>
      <c r="EB3" s="194"/>
      <c r="EC3" s="195"/>
      <c r="ED3" s="14"/>
      <c r="EE3" s="232" t="s">
        <v>540</v>
      </c>
      <c r="EF3" s="233"/>
      <c r="EG3" s="233"/>
      <c r="EH3" s="233"/>
      <c r="EI3" s="233"/>
      <c r="EJ3" s="234"/>
      <c r="EK3" s="14"/>
      <c r="EL3" s="193" t="s">
        <v>107</v>
      </c>
      <c r="EM3" s="194"/>
      <c r="EN3" s="194"/>
      <c r="EO3" s="194"/>
      <c r="EP3" s="194"/>
      <c r="EQ3" s="195"/>
      <c r="ER3" s="14"/>
      <c r="ES3" s="193" t="s">
        <v>43</v>
      </c>
      <c r="ET3" s="194"/>
      <c r="EU3" s="194"/>
      <c r="EV3" s="194"/>
      <c r="EW3" s="194"/>
      <c r="EX3" s="195"/>
      <c r="EY3" s="14"/>
      <c r="EZ3" s="14"/>
      <c r="FA3" s="14"/>
    </row>
    <row r="4" spans="1:176">
      <c r="A4" s="14" t="s">
        <v>7</v>
      </c>
      <c r="B4" s="196" t="s">
        <v>512</v>
      </c>
      <c r="C4" s="197"/>
      <c r="D4" s="197"/>
      <c r="E4" s="197"/>
      <c r="F4" s="197"/>
      <c r="G4" s="198"/>
      <c r="H4" s="14"/>
      <c r="I4" s="196" t="s">
        <v>513</v>
      </c>
      <c r="J4" s="197"/>
      <c r="K4" s="197"/>
      <c r="L4" s="197"/>
      <c r="M4" s="197"/>
      <c r="N4" s="198"/>
      <c r="O4" s="14"/>
      <c r="P4" s="229" t="s">
        <v>514</v>
      </c>
      <c r="Q4" s="230"/>
      <c r="R4" s="230"/>
      <c r="S4" s="230"/>
      <c r="T4" s="230"/>
      <c r="U4" s="231"/>
      <c r="V4" s="14"/>
      <c r="W4" s="196" t="s">
        <v>287</v>
      </c>
      <c r="X4" s="197"/>
      <c r="Y4" s="197"/>
      <c r="Z4" s="197"/>
      <c r="AA4" s="197"/>
      <c r="AB4" s="198"/>
      <c r="AC4" s="14"/>
      <c r="AD4" s="196" t="s">
        <v>565</v>
      </c>
      <c r="AE4" s="197"/>
      <c r="AF4" s="197"/>
      <c r="AG4" s="197"/>
      <c r="AH4" s="197"/>
      <c r="AI4" s="198"/>
      <c r="AJ4" s="14"/>
      <c r="AK4" s="217" t="s">
        <v>320</v>
      </c>
      <c r="AL4" s="218"/>
      <c r="AM4" s="218"/>
      <c r="AN4" s="218"/>
      <c r="AO4" s="218"/>
      <c r="AP4" s="219"/>
      <c r="AQ4" s="14"/>
      <c r="AR4" s="196" t="s">
        <v>515</v>
      </c>
      <c r="AS4" s="197"/>
      <c r="AT4" s="197"/>
      <c r="AU4" s="197"/>
      <c r="AV4" s="197"/>
      <c r="AW4" s="198"/>
      <c r="AX4" s="14"/>
      <c r="AY4" s="196" t="s">
        <v>569</v>
      </c>
      <c r="AZ4" s="197"/>
      <c r="BA4" s="197"/>
      <c r="BB4" s="197"/>
      <c r="BC4" s="197"/>
      <c r="BD4" s="198"/>
      <c r="BE4" s="14"/>
      <c r="BF4" s="196" t="s">
        <v>570</v>
      </c>
      <c r="BG4" s="197"/>
      <c r="BH4" s="197"/>
      <c r="BI4" s="197"/>
      <c r="BJ4" s="197"/>
      <c r="BK4" s="198"/>
      <c r="BL4" s="14"/>
      <c r="BM4" s="196" t="s">
        <v>47</v>
      </c>
      <c r="BN4" s="197"/>
      <c r="BO4" s="197"/>
      <c r="BP4" s="197"/>
      <c r="BQ4" s="197"/>
      <c r="BR4" s="198"/>
      <c r="BS4" s="14"/>
      <c r="BT4" s="196" t="s">
        <v>515</v>
      </c>
      <c r="BU4" s="197"/>
      <c r="BV4" s="197"/>
      <c r="BW4" s="197"/>
      <c r="BX4" s="197"/>
      <c r="BY4" s="198"/>
      <c r="BZ4" s="14"/>
      <c r="CA4" s="196" t="s">
        <v>516</v>
      </c>
      <c r="CB4" s="197"/>
      <c r="CC4" s="197"/>
      <c r="CD4" s="197"/>
      <c r="CE4" s="197"/>
      <c r="CF4" s="198"/>
      <c r="CG4" s="14"/>
      <c r="CH4" s="196" t="s">
        <v>104</v>
      </c>
      <c r="CI4" s="197"/>
      <c r="CJ4" s="197"/>
      <c r="CK4" s="197"/>
      <c r="CL4" s="197"/>
      <c r="CM4" s="198"/>
      <c r="CN4" s="14"/>
      <c r="CO4" s="217" t="s">
        <v>508</v>
      </c>
      <c r="CP4" s="218"/>
      <c r="CQ4" s="218"/>
      <c r="CR4" s="218"/>
      <c r="CS4" s="218"/>
      <c r="CT4" s="219"/>
      <c r="CU4" s="14"/>
      <c r="CV4" s="196" t="s">
        <v>579</v>
      </c>
      <c r="CW4" s="197"/>
      <c r="CX4" s="197"/>
      <c r="CY4" s="197"/>
      <c r="CZ4" s="197"/>
      <c r="DA4" s="198"/>
      <c r="DB4" s="14"/>
      <c r="DC4" s="196" t="s">
        <v>53</v>
      </c>
      <c r="DD4" s="197"/>
      <c r="DE4" s="197"/>
      <c r="DF4" s="197"/>
      <c r="DG4" s="197"/>
      <c r="DH4" s="198"/>
      <c r="DI4" s="69"/>
      <c r="DJ4" s="196" t="s">
        <v>511</v>
      </c>
      <c r="DK4" s="197"/>
      <c r="DL4" s="197"/>
      <c r="DM4" s="197"/>
      <c r="DN4" s="197"/>
      <c r="DO4" s="198"/>
      <c r="DP4" s="14"/>
      <c r="DQ4" s="196" t="s">
        <v>581</v>
      </c>
      <c r="DR4" s="197"/>
      <c r="DS4" s="197"/>
      <c r="DT4" s="197"/>
      <c r="DU4" s="197"/>
      <c r="DV4" s="198"/>
      <c r="DW4" s="69"/>
      <c r="DX4" s="196" t="s">
        <v>583</v>
      </c>
      <c r="DY4" s="197"/>
      <c r="DZ4" s="197"/>
      <c r="EA4" s="197"/>
      <c r="EB4" s="197"/>
      <c r="EC4" s="198"/>
      <c r="ED4" s="14"/>
      <c r="EE4" s="229" t="s">
        <v>541</v>
      </c>
      <c r="EF4" s="230"/>
      <c r="EG4" s="230"/>
      <c r="EH4" s="230"/>
      <c r="EI4" s="230"/>
      <c r="EJ4" s="231"/>
      <c r="EK4" s="14"/>
      <c r="EL4" s="196" t="s">
        <v>108</v>
      </c>
      <c r="EM4" s="197"/>
      <c r="EN4" s="197"/>
      <c r="EO4" s="197"/>
      <c r="EP4" s="197"/>
      <c r="EQ4" s="198"/>
      <c r="ER4" s="14"/>
      <c r="ES4" s="196" t="s">
        <v>120</v>
      </c>
      <c r="ET4" s="197"/>
      <c r="EU4" s="197"/>
      <c r="EV4" s="197"/>
      <c r="EW4" s="197"/>
      <c r="EX4" s="198"/>
      <c r="EY4" s="14"/>
      <c r="EZ4" s="14"/>
      <c r="FA4" s="14"/>
    </row>
    <row r="5" spans="1:176">
      <c r="A5" s="14" t="s">
        <v>6</v>
      </c>
      <c r="B5" s="196" t="s">
        <v>206</v>
      </c>
      <c r="C5" s="197"/>
      <c r="D5" s="197"/>
      <c r="E5" s="197"/>
      <c r="F5" s="197"/>
      <c r="G5" s="198"/>
      <c r="H5" s="14"/>
      <c r="I5" s="196" t="s">
        <v>138</v>
      </c>
      <c r="J5" s="197"/>
      <c r="K5" s="197"/>
      <c r="L5" s="197"/>
      <c r="M5" s="197"/>
      <c r="N5" s="198"/>
      <c r="O5" s="14"/>
      <c r="P5" s="229" t="s">
        <v>141</v>
      </c>
      <c r="Q5" s="230"/>
      <c r="R5" s="230"/>
      <c r="S5" s="230"/>
      <c r="T5" s="230"/>
      <c r="U5" s="231"/>
      <c r="V5" s="14"/>
      <c r="W5" s="196" t="s">
        <v>288</v>
      </c>
      <c r="X5" s="197"/>
      <c r="Y5" s="197"/>
      <c r="Z5" s="197"/>
      <c r="AA5" s="197"/>
      <c r="AB5" s="198"/>
      <c r="AC5" s="14"/>
      <c r="AD5" s="196" t="s">
        <v>564</v>
      </c>
      <c r="AE5" s="197"/>
      <c r="AF5" s="197"/>
      <c r="AG5" s="197"/>
      <c r="AH5" s="197"/>
      <c r="AI5" s="198"/>
      <c r="AJ5" s="14"/>
      <c r="AK5" s="217" t="s">
        <v>321</v>
      </c>
      <c r="AL5" s="218"/>
      <c r="AM5" s="218"/>
      <c r="AN5" s="218"/>
      <c r="AO5" s="218"/>
      <c r="AP5" s="219"/>
      <c r="AQ5" s="14"/>
      <c r="AR5" s="196" t="s">
        <v>48</v>
      </c>
      <c r="AS5" s="197"/>
      <c r="AT5" s="197"/>
      <c r="AU5" s="197"/>
      <c r="AV5" s="197"/>
      <c r="AW5" s="198"/>
      <c r="AX5" s="14"/>
      <c r="AY5" s="196" t="s">
        <v>502</v>
      </c>
      <c r="AZ5" s="197"/>
      <c r="BA5" s="197"/>
      <c r="BB5" s="197"/>
      <c r="BC5" s="197"/>
      <c r="BD5" s="198"/>
      <c r="BE5" s="14"/>
      <c r="BF5" s="196" t="s">
        <v>306</v>
      </c>
      <c r="BG5" s="197"/>
      <c r="BH5" s="197"/>
      <c r="BI5" s="197"/>
      <c r="BJ5" s="197"/>
      <c r="BK5" s="198"/>
      <c r="BL5" s="14"/>
      <c r="BM5" s="196" t="s">
        <v>48</v>
      </c>
      <c r="BN5" s="197"/>
      <c r="BO5" s="197"/>
      <c r="BP5" s="197"/>
      <c r="BQ5" s="197"/>
      <c r="BR5" s="198"/>
      <c r="BS5" s="14"/>
      <c r="BT5" s="196" t="s">
        <v>300</v>
      </c>
      <c r="BU5" s="197"/>
      <c r="BV5" s="197"/>
      <c r="BW5" s="197"/>
      <c r="BX5" s="197"/>
      <c r="BY5" s="198"/>
      <c r="BZ5" s="14"/>
      <c r="CA5" s="196" t="s">
        <v>83</v>
      </c>
      <c r="CB5" s="197"/>
      <c r="CC5" s="197"/>
      <c r="CD5" s="197"/>
      <c r="CE5" s="197"/>
      <c r="CF5" s="198"/>
      <c r="CG5" s="14"/>
      <c r="CH5" s="196" t="s">
        <v>98</v>
      </c>
      <c r="CI5" s="197"/>
      <c r="CJ5" s="197"/>
      <c r="CK5" s="197"/>
      <c r="CL5" s="197"/>
      <c r="CM5" s="198"/>
      <c r="CN5" s="14"/>
      <c r="CO5" s="217" t="s">
        <v>509</v>
      </c>
      <c r="CP5" s="218"/>
      <c r="CQ5" s="218"/>
      <c r="CR5" s="218"/>
      <c r="CS5" s="218"/>
      <c r="CT5" s="219"/>
      <c r="CU5" s="14"/>
      <c r="CV5" s="196" t="s">
        <v>577</v>
      </c>
      <c r="CW5" s="197"/>
      <c r="CX5" s="197"/>
      <c r="CY5" s="197"/>
      <c r="CZ5" s="197"/>
      <c r="DA5" s="198"/>
      <c r="DB5" s="14"/>
      <c r="DC5" s="196" t="s">
        <v>572</v>
      </c>
      <c r="DD5" s="197"/>
      <c r="DE5" s="197"/>
      <c r="DF5" s="197"/>
      <c r="DG5" s="197"/>
      <c r="DH5" s="198"/>
      <c r="DI5" s="69"/>
      <c r="DJ5" s="196" t="s">
        <v>410</v>
      </c>
      <c r="DK5" s="197"/>
      <c r="DL5" s="197"/>
      <c r="DM5" s="197"/>
      <c r="DN5" s="197"/>
      <c r="DO5" s="198"/>
      <c r="DP5" s="14"/>
      <c r="DQ5" s="196" t="s">
        <v>577</v>
      </c>
      <c r="DR5" s="197"/>
      <c r="DS5" s="197"/>
      <c r="DT5" s="197"/>
      <c r="DU5" s="197"/>
      <c r="DV5" s="198"/>
      <c r="DW5" s="69"/>
      <c r="DX5" s="196" t="s">
        <v>584</v>
      </c>
      <c r="DY5" s="197"/>
      <c r="DZ5" s="197"/>
      <c r="EA5" s="197"/>
      <c r="EB5" s="197"/>
      <c r="EC5" s="198"/>
      <c r="ED5" s="14"/>
      <c r="EE5" s="229" t="s">
        <v>542</v>
      </c>
      <c r="EF5" s="230"/>
      <c r="EG5" s="230"/>
      <c r="EH5" s="230"/>
      <c r="EI5" s="230"/>
      <c r="EJ5" s="231"/>
      <c r="EK5" s="14"/>
      <c r="EL5" s="196" t="s">
        <v>109</v>
      </c>
      <c r="EM5" s="197"/>
      <c r="EN5" s="197"/>
      <c r="EO5" s="197"/>
      <c r="EP5" s="197"/>
      <c r="EQ5" s="198"/>
      <c r="ER5" s="14"/>
      <c r="ES5" s="202">
        <v>15</v>
      </c>
      <c r="ET5" s="203"/>
      <c r="EU5" s="203"/>
      <c r="EV5" s="203"/>
      <c r="EW5" s="203"/>
      <c r="EX5" s="204"/>
      <c r="EY5" s="14"/>
      <c r="EZ5" s="14"/>
      <c r="FA5" s="14"/>
    </row>
    <row r="6" spans="1:176">
      <c r="A6" s="14" t="s">
        <v>5</v>
      </c>
      <c r="B6" s="199" t="s">
        <v>552</v>
      </c>
      <c r="C6" s="200"/>
      <c r="D6" s="200"/>
      <c r="E6" s="200"/>
      <c r="F6" s="200"/>
      <c r="G6" s="201"/>
      <c r="H6" s="14"/>
      <c r="I6" s="199" t="s">
        <v>553</v>
      </c>
      <c r="J6" s="200"/>
      <c r="K6" s="200"/>
      <c r="L6" s="200"/>
      <c r="M6" s="200"/>
      <c r="N6" s="201"/>
      <c r="O6" s="14"/>
      <c r="P6" s="226" t="s">
        <v>554</v>
      </c>
      <c r="Q6" s="227"/>
      <c r="R6" s="227"/>
      <c r="S6" s="227"/>
      <c r="T6" s="227"/>
      <c r="U6" s="228"/>
      <c r="V6" s="14"/>
      <c r="W6" s="199" t="s">
        <v>555</v>
      </c>
      <c r="X6" s="200"/>
      <c r="Y6" s="200"/>
      <c r="Z6" s="200"/>
      <c r="AA6" s="200"/>
      <c r="AB6" s="201"/>
      <c r="AC6" s="14"/>
      <c r="AD6" s="199" t="s">
        <v>566</v>
      </c>
      <c r="AE6" s="200"/>
      <c r="AF6" s="200"/>
      <c r="AG6" s="200"/>
      <c r="AH6" s="200"/>
      <c r="AI6" s="201"/>
      <c r="AJ6" s="14"/>
      <c r="AK6" s="223"/>
      <c r="AL6" s="224"/>
      <c r="AM6" s="224"/>
      <c r="AN6" s="224"/>
      <c r="AO6" s="224"/>
      <c r="AP6" s="225"/>
      <c r="AQ6" s="14"/>
      <c r="AR6" s="199" t="s">
        <v>562</v>
      </c>
      <c r="AS6" s="200"/>
      <c r="AT6" s="200"/>
      <c r="AU6" s="200"/>
      <c r="AV6" s="200"/>
      <c r="AW6" s="201"/>
      <c r="AX6" s="14"/>
      <c r="AY6" s="199" t="s">
        <v>563</v>
      </c>
      <c r="AZ6" s="200"/>
      <c r="BA6" s="200"/>
      <c r="BB6" s="200"/>
      <c r="BC6" s="200"/>
      <c r="BD6" s="201"/>
      <c r="BE6" s="14"/>
      <c r="BF6" s="199" t="s">
        <v>563</v>
      </c>
      <c r="BG6" s="200"/>
      <c r="BH6" s="200"/>
      <c r="BI6" s="200"/>
      <c r="BJ6" s="200"/>
      <c r="BK6" s="201"/>
      <c r="BL6" s="14"/>
      <c r="BM6" s="199"/>
      <c r="BN6" s="200"/>
      <c r="BO6" s="200"/>
      <c r="BP6" s="200"/>
      <c r="BQ6" s="200"/>
      <c r="BR6" s="201"/>
      <c r="BS6" s="14"/>
      <c r="BT6" s="199"/>
      <c r="BU6" s="200"/>
      <c r="BV6" s="200"/>
      <c r="BW6" s="200"/>
      <c r="BX6" s="200"/>
      <c r="BY6" s="201"/>
      <c r="BZ6" s="14"/>
      <c r="CA6" s="199"/>
      <c r="CB6" s="200"/>
      <c r="CC6" s="200"/>
      <c r="CD6" s="200"/>
      <c r="CE6" s="200"/>
      <c r="CF6" s="201"/>
      <c r="CG6" s="14"/>
      <c r="CH6" s="199" t="s">
        <v>510</v>
      </c>
      <c r="CI6" s="200"/>
      <c r="CJ6" s="200"/>
      <c r="CK6" s="200"/>
      <c r="CL6" s="200"/>
      <c r="CM6" s="201"/>
      <c r="CN6" s="14"/>
      <c r="CO6" s="223" t="s">
        <v>539</v>
      </c>
      <c r="CP6" s="224"/>
      <c r="CQ6" s="224"/>
      <c r="CR6" s="224"/>
      <c r="CS6" s="224"/>
      <c r="CT6" s="225"/>
      <c r="CU6" s="14"/>
      <c r="CV6" s="199" t="s">
        <v>574</v>
      </c>
      <c r="CW6" s="200"/>
      <c r="CX6" s="200"/>
      <c r="CY6" s="200"/>
      <c r="CZ6" s="200"/>
      <c r="DA6" s="201"/>
      <c r="DB6" s="14"/>
      <c r="DC6" s="199" t="s">
        <v>575</v>
      </c>
      <c r="DD6" s="200"/>
      <c r="DE6" s="200"/>
      <c r="DF6" s="200"/>
      <c r="DG6" s="200"/>
      <c r="DH6" s="201"/>
      <c r="DI6" s="73"/>
      <c r="DJ6" s="199" t="s">
        <v>576</v>
      </c>
      <c r="DK6" s="200"/>
      <c r="DL6" s="200"/>
      <c r="DM6" s="200"/>
      <c r="DN6" s="200"/>
      <c r="DO6" s="201"/>
      <c r="DP6" s="14"/>
      <c r="DQ6" s="199" t="s">
        <v>582</v>
      </c>
      <c r="DR6" s="200"/>
      <c r="DS6" s="200"/>
      <c r="DT6" s="200"/>
      <c r="DU6" s="200"/>
      <c r="DV6" s="201"/>
      <c r="DW6" s="70"/>
      <c r="DX6" s="199" t="s">
        <v>585</v>
      </c>
      <c r="DY6" s="200"/>
      <c r="DZ6" s="200"/>
      <c r="EA6" s="200"/>
      <c r="EB6" s="200"/>
      <c r="EC6" s="201"/>
      <c r="ED6" s="14"/>
      <c r="EE6" s="226" t="s">
        <v>586</v>
      </c>
      <c r="EF6" s="227"/>
      <c r="EG6" s="227"/>
      <c r="EH6" s="227"/>
      <c r="EI6" s="227"/>
      <c r="EJ6" s="228"/>
      <c r="EK6" s="14"/>
      <c r="EL6" s="199" t="s">
        <v>587</v>
      </c>
      <c r="EM6" s="200"/>
      <c r="EN6" s="200"/>
      <c r="EO6" s="200"/>
      <c r="EP6" s="200"/>
      <c r="EQ6" s="201"/>
      <c r="ER6" s="14"/>
      <c r="ES6" s="199" t="s">
        <v>121</v>
      </c>
      <c r="ET6" s="200"/>
      <c r="EU6" s="200"/>
      <c r="EV6" s="200"/>
      <c r="EW6" s="200"/>
      <c r="EX6" s="201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6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4" t="s">
        <v>371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S7" s="8" t="s">
        <v>473</v>
      </c>
      <c r="FT7" s="8" t="s">
        <v>474</v>
      </c>
    </row>
    <row r="8" spans="1:176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52" t="s">
        <v>317</v>
      </c>
      <c r="EO8" s="19"/>
      <c r="EP8" s="52" t="s">
        <v>317</v>
      </c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 t="s">
        <v>589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9">
        <v>16</v>
      </c>
    </row>
    <row r="9" spans="1:176">
      <c r="A9" s="14" t="s">
        <v>496</v>
      </c>
      <c r="B9" s="23">
        <v>2.4016203703703706E-2</v>
      </c>
      <c r="C9" s="21" t="s">
        <v>214</v>
      </c>
      <c r="D9" s="57">
        <f t="shared" ref="D9:D19" si="0">((B$37)+10)-C9</f>
        <v>20</v>
      </c>
      <c r="E9" s="24">
        <v>0</v>
      </c>
      <c r="F9" s="19">
        <v>5</v>
      </c>
      <c r="G9" s="22">
        <f t="shared" ref="G9:G36" si="1">D9+E9+F9</f>
        <v>25</v>
      </c>
      <c r="H9" s="14"/>
      <c r="I9" s="23"/>
      <c r="J9" s="21"/>
      <c r="K9" s="57"/>
      <c r="L9" s="24">
        <v>0</v>
      </c>
      <c r="M9" s="19"/>
      <c r="N9" s="22">
        <f t="shared" ref="N9:N15" si="2">K9+L9+M9</f>
        <v>0</v>
      </c>
      <c r="O9" s="14"/>
      <c r="P9" s="23"/>
      <c r="Q9" s="21"/>
      <c r="R9" s="56"/>
      <c r="S9" s="24">
        <v>0</v>
      </c>
      <c r="T9" s="19"/>
      <c r="U9" s="22">
        <f t="shared" ref="U9:U27" si="3">R9+S9+T9</f>
        <v>0</v>
      </c>
      <c r="V9" s="14"/>
      <c r="W9" s="23"/>
      <c r="X9" s="21"/>
      <c r="Y9" s="56"/>
      <c r="Z9" s="24">
        <v>0</v>
      </c>
      <c r="AA9" s="19"/>
      <c r="AB9" s="22">
        <f t="shared" ref="AB9:AB15" si="4">Y9+Z9+AA9</f>
        <v>0</v>
      </c>
      <c r="AC9" s="14"/>
      <c r="AD9" s="23"/>
      <c r="AE9" s="21"/>
      <c r="AF9" s="56"/>
      <c r="AG9" s="24">
        <v>0</v>
      </c>
      <c r="AH9" s="19"/>
      <c r="AI9" s="22">
        <f t="shared" ref="AI9:AI15" si="5">AF9+AG9+AH9</f>
        <v>0</v>
      </c>
      <c r="AJ9" s="14"/>
      <c r="AK9" s="23"/>
      <c r="AL9" s="21"/>
      <c r="AM9" s="56">
        <f t="shared" ref="AM9:AM17" si="6">(AK$37+1)-AL9</f>
        <v>0</v>
      </c>
      <c r="AN9" s="24">
        <v>0</v>
      </c>
      <c r="AO9" s="19"/>
      <c r="AP9" s="22">
        <f t="shared" ref="AP9:AP27" si="7">AM9+AN9+AO9</f>
        <v>0</v>
      </c>
      <c r="AQ9" s="14"/>
      <c r="AR9" s="23">
        <v>2.4074074074074071E-2</v>
      </c>
      <c r="AS9" s="21" t="s">
        <v>214</v>
      </c>
      <c r="AT9" s="57">
        <f>((AR$37)+10)-AS9</f>
        <v>19</v>
      </c>
      <c r="AU9" s="24">
        <v>0</v>
      </c>
      <c r="AV9" s="19">
        <v>5</v>
      </c>
      <c r="AW9" s="22">
        <f t="shared" ref="AW9:AW29" si="8">AT9+AU9+AV9</f>
        <v>24</v>
      </c>
      <c r="AX9" s="14"/>
      <c r="AY9" s="23"/>
      <c r="AZ9" s="21"/>
      <c r="BA9" s="56"/>
      <c r="BB9" s="24">
        <v>0</v>
      </c>
      <c r="BC9" s="19"/>
      <c r="BD9" s="22">
        <f t="shared" ref="BD9:BD30" si="9">BA9+BB9+BC9</f>
        <v>0</v>
      </c>
      <c r="BE9" s="14"/>
      <c r="BF9" s="23"/>
      <c r="BG9" s="21"/>
      <c r="BH9" s="56"/>
      <c r="BI9" s="24">
        <v>0</v>
      </c>
      <c r="BJ9" s="19"/>
      <c r="BK9" s="22">
        <f t="shared" ref="BK9:BK27" si="10">BH9+BI9+BJ9</f>
        <v>0</v>
      </c>
      <c r="BL9" s="14"/>
      <c r="BM9" s="23"/>
      <c r="BN9" s="21"/>
      <c r="BO9" s="56">
        <f t="shared" ref="BO9:BO21" si="11">(BM$37+1)-BN9</f>
        <v>0</v>
      </c>
      <c r="BP9" s="24">
        <v>0</v>
      </c>
      <c r="BQ9" s="19"/>
      <c r="BR9" s="22">
        <f t="shared" ref="BR9:BR15" si="12">BO9+BP9+BQ9</f>
        <v>0</v>
      </c>
      <c r="BS9" s="14"/>
      <c r="BT9" s="23"/>
      <c r="BU9" s="21"/>
      <c r="BV9" s="56">
        <f t="shared" ref="BV9:BV21" si="13">(BT$37+1)-BU9</f>
        <v>0</v>
      </c>
      <c r="BW9" s="24">
        <v>0</v>
      </c>
      <c r="BX9" s="19"/>
      <c r="BY9" s="22">
        <f t="shared" ref="BY9:BY27" si="14">BV9+BW9+BX9</f>
        <v>0</v>
      </c>
      <c r="BZ9" s="14"/>
      <c r="CA9" s="23"/>
      <c r="CB9" s="21"/>
      <c r="CC9" s="56">
        <f t="shared" ref="CC9:CC21" si="15">(CA$37+1)-CB9</f>
        <v>0</v>
      </c>
      <c r="CD9" s="24">
        <v>0</v>
      </c>
      <c r="CE9" s="19"/>
      <c r="CF9" s="22">
        <f t="shared" ref="CF9:CF15" si="16">CC9+CD9+CE9</f>
        <v>0</v>
      </c>
      <c r="CG9" s="14"/>
      <c r="CH9" s="23"/>
      <c r="CI9" s="21"/>
      <c r="CJ9" s="56">
        <f t="shared" ref="CJ9:CJ21" si="17">(CH$37+1)-CI9</f>
        <v>0</v>
      </c>
      <c r="CK9" s="24">
        <v>0</v>
      </c>
      <c r="CL9" s="19"/>
      <c r="CM9" s="22">
        <f t="shared" ref="CM9:CM15" si="18">CJ9+CK9+CL9</f>
        <v>0</v>
      </c>
      <c r="CN9" s="14"/>
      <c r="CO9" s="23"/>
      <c r="CP9" s="21"/>
      <c r="CQ9" s="56">
        <f t="shared" ref="CQ9:CQ17" si="19">(CO$37+1)-CP9</f>
        <v>0</v>
      </c>
      <c r="CR9" s="24">
        <v>0</v>
      </c>
      <c r="CS9" s="19"/>
      <c r="CT9" s="22">
        <f t="shared" ref="CT9:CT27" si="20">CQ9+CR9+CS9</f>
        <v>0</v>
      </c>
      <c r="CU9" s="14"/>
      <c r="CV9" s="23"/>
      <c r="CW9" s="21"/>
      <c r="CX9" s="56"/>
      <c r="CY9" s="24">
        <v>0</v>
      </c>
      <c r="CZ9" s="19"/>
      <c r="DA9" s="22">
        <f t="shared" ref="DA9:DA27" si="21">CX9+CY9+CZ9</f>
        <v>0</v>
      </c>
      <c r="DB9" s="14"/>
      <c r="DC9" s="23"/>
      <c r="DD9" s="21"/>
      <c r="DE9" s="56"/>
      <c r="DF9" s="24">
        <v>0</v>
      </c>
      <c r="DG9" s="19"/>
      <c r="DH9" s="22">
        <f t="shared" ref="DH9:DH15" si="22">DE9+DF9+DG9</f>
        <v>0</v>
      </c>
      <c r="DI9" s="75"/>
      <c r="DJ9" s="23">
        <v>2.4050925925925924E-2</v>
      </c>
      <c r="DK9" s="21" t="s">
        <v>214</v>
      </c>
      <c r="DL9" s="57">
        <f>((DJ$37)+10)-DK9</f>
        <v>18</v>
      </c>
      <c r="DM9" s="24">
        <v>0</v>
      </c>
      <c r="DN9" s="19">
        <v>5</v>
      </c>
      <c r="DO9" s="22">
        <f t="shared" ref="DO9:DO15" si="23">DL9+DM9+DN9</f>
        <v>23</v>
      </c>
      <c r="DP9" s="14"/>
      <c r="DQ9" s="23"/>
      <c r="DR9" s="21"/>
      <c r="DS9" s="56"/>
      <c r="DT9" s="24">
        <v>0</v>
      </c>
      <c r="DU9" s="19"/>
      <c r="DV9" s="22">
        <f t="shared" ref="DV9:DV29" si="24">DS9+DT9+DU9</f>
        <v>0</v>
      </c>
      <c r="DW9" s="14"/>
      <c r="DX9" s="23"/>
      <c r="DY9" s="21"/>
      <c r="DZ9" s="56"/>
      <c r="EA9" s="24">
        <v>0</v>
      </c>
      <c r="EB9" s="19"/>
      <c r="EC9" s="22">
        <f t="shared" ref="EC9:EC15" si="25">DZ9+EA9+EB9</f>
        <v>0</v>
      </c>
      <c r="ED9" s="14"/>
      <c r="EE9" s="23"/>
      <c r="EF9" s="21"/>
      <c r="EG9" s="56"/>
      <c r="EH9" s="24">
        <v>0</v>
      </c>
      <c r="EI9" s="19"/>
      <c r="EJ9" s="22">
        <f t="shared" ref="EJ9:EJ15" si="26">EG9+EH9+EI9</f>
        <v>0</v>
      </c>
      <c r="EK9" s="14"/>
      <c r="EL9" s="23"/>
      <c r="EM9" s="21"/>
      <c r="EN9" s="56"/>
      <c r="EO9" s="24">
        <v>0</v>
      </c>
      <c r="EP9" s="19"/>
      <c r="EQ9" s="22">
        <f t="shared" ref="EQ9:EQ15" si="27">EN9+EO9+EP9</f>
        <v>0</v>
      </c>
      <c r="ER9" s="14"/>
      <c r="ES9" s="16"/>
      <c r="ET9" s="111">
        <f>FA9</f>
        <v>8</v>
      </c>
      <c r="EU9" s="82">
        <f t="shared" ref="EU9:EW33" si="28">SUM(D9+K9+R9+Y9+AF9+AM9+AT9+BA9+BH9+BO9+BV9+CC9+CJ9+CQ9+CX9+DE9+DL9+DS9+DZ9+EG9+EN9)</f>
        <v>57</v>
      </c>
      <c r="EV9" s="82">
        <f t="shared" si="28"/>
        <v>0</v>
      </c>
      <c r="EW9" s="82">
        <f t="shared" si="28"/>
        <v>15</v>
      </c>
      <c r="EX9" s="22">
        <f t="shared" ref="EX9:EX33" si="29">EU9+EV9+EW9</f>
        <v>72</v>
      </c>
      <c r="EY9" s="14" t="str">
        <f t="shared" ref="EY9:EY36" si="30">A9</f>
        <v>Johnny French</v>
      </c>
      <c r="EZ9" s="14"/>
      <c r="FA9" s="106">
        <f>FP9</f>
        <v>8</v>
      </c>
      <c r="FB9" s="77">
        <v>1</v>
      </c>
      <c r="FC9" s="77">
        <v>4</v>
      </c>
      <c r="FD9" s="77">
        <v>7</v>
      </c>
      <c r="FE9" s="77">
        <v>8</v>
      </c>
      <c r="FF9" s="77">
        <v>8</v>
      </c>
      <c r="FG9" s="77">
        <v>7</v>
      </c>
      <c r="FH9" s="77"/>
      <c r="FI9" s="77">
        <v>8</v>
      </c>
      <c r="FJ9" s="77">
        <v>8</v>
      </c>
      <c r="FK9" s="77">
        <v>9</v>
      </c>
      <c r="FL9" s="77">
        <v>8</v>
      </c>
      <c r="FM9" s="77">
        <v>8</v>
      </c>
      <c r="FN9" s="77">
        <v>8</v>
      </c>
      <c r="FO9" s="77">
        <v>8</v>
      </c>
      <c r="FP9" s="77">
        <v>8</v>
      </c>
      <c r="FQ9" s="77"/>
      <c r="FS9" s="8">
        <f t="shared" ref="FS9:FS31" si="31">EX9-EQ9</f>
        <v>72</v>
      </c>
      <c r="FT9" s="8">
        <v>9</v>
      </c>
    </row>
    <row r="10" spans="1:176">
      <c r="A10" s="14" t="s">
        <v>534</v>
      </c>
      <c r="B10" s="23">
        <v>2.56712962962963E-2</v>
      </c>
      <c r="C10" s="21" t="s">
        <v>232</v>
      </c>
      <c r="D10" s="57">
        <f t="shared" si="0"/>
        <v>19</v>
      </c>
      <c r="E10" s="24">
        <v>0</v>
      </c>
      <c r="F10" s="19">
        <v>5</v>
      </c>
      <c r="G10" s="22">
        <f t="shared" si="1"/>
        <v>24</v>
      </c>
      <c r="H10" s="14"/>
      <c r="I10" s="23"/>
      <c r="J10" s="21"/>
      <c r="K10" s="57"/>
      <c r="L10" s="24">
        <v>0</v>
      </c>
      <c r="M10" s="19"/>
      <c r="N10" s="22">
        <f t="shared" si="2"/>
        <v>0</v>
      </c>
      <c r="O10" s="14"/>
      <c r="P10" s="23"/>
      <c r="Q10" s="21"/>
      <c r="R10" s="56"/>
      <c r="S10" s="24">
        <v>0</v>
      </c>
      <c r="T10" s="19"/>
      <c r="U10" s="22">
        <f t="shared" si="3"/>
        <v>0</v>
      </c>
      <c r="V10" s="14"/>
      <c r="W10" s="23"/>
      <c r="X10" s="21"/>
      <c r="Y10" s="56"/>
      <c r="Z10" s="24">
        <v>0</v>
      </c>
      <c r="AA10" s="19"/>
      <c r="AB10" s="22">
        <f t="shared" si="4"/>
        <v>0</v>
      </c>
      <c r="AC10" s="14"/>
      <c r="AD10" s="23"/>
      <c r="AE10" s="21"/>
      <c r="AF10" s="56"/>
      <c r="AG10" s="24">
        <v>0</v>
      </c>
      <c r="AH10" s="19"/>
      <c r="AI10" s="22">
        <f t="shared" si="5"/>
        <v>0</v>
      </c>
      <c r="AJ10" s="14"/>
      <c r="AK10" s="23"/>
      <c r="AL10" s="21"/>
      <c r="AM10" s="56">
        <f t="shared" si="6"/>
        <v>0</v>
      </c>
      <c r="AN10" s="24">
        <v>0</v>
      </c>
      <c r="AO10" s="19"/>
      <c r="AP10" s="22">
        <f t="shared" si="7"/>
        <v>0</v>
      </c>
      <c r="AQ10" s="14"/>
      <c r="AR10" s="23">
        <v>2.5740740740740745E-2</v>
      </c>
      <c r="AS10" s="21" t="s">
        <v>233</v>
      </c>
      <c r="AT10" s="57">
        <f>((AR$37)+10)-AS10</f>
        <v>17</v>
      </c>
      <c r="AU10" s="24">
        <v>0</v>
      </c>
      <c r="AV10" s="19">
        <v>5</v>
      </c>
      <c r="AW10" s="22">
        <f t="shared" si="8"/>
        <v>22</v>
      </c>
      <c r="AX10" s="14"/>
      <c r="AY10" s="23"/>
      <c r="AZ10" s="21"/>
      <c r="BA10" s="56"/>
      <c r="BB10" s="24">
        <v>0</v>
      </c>
      <c r="BC10" s="19"/>
      <c r="BD10" s="22">
        <f t="shared" si="9"/>
        <v>0</v>
      </c>
      <c r="BE10" s="59"/>
      <c r="BF10" s="23"/>
      <c r="BG10" s="21"/>
      <c r="BH10" s="56"/>
      <c r="BI10" s="24">
        <v>0</v>
      </c>
      <c r="BJ10" s="19"/>
      <c r="BK10" s="22">
        <f t="shared" si="10"/>
        <v>0</v>
      </c>
      <c r="BL10" s="14"/>
      <c r="BM10" s="23"/>
      <c r="BN10" s="21"/>
      <c r="BO10" s="56">
        <f t="shared" si="11"/>
        <v>0</v>
      </c>
      <c r="BP10" s="24">
        <v>0</v>
      </c>
      <c r="BQ10" s="19"/>
      <c r="BR10" s="22">
        <f t="shared" si="12"/>
        <v>0</v>
      </c>
      <c r="BS10" s="14"/>
      <c r="BT10" s="23"/>
      <c r="BU10" s="21"/>
      <c r="BV10" s="56">
        <f t="shared" si="13"/>
        <v>0</v>
      </c>
      <c r="BW10" s="24">
        <v>0</v>
      </c>
      <c r="BX10" s="19"/>
      <c r="BY10" s="22">
        <f t="shared" si="14"/>
        <v>0</v>
      </c>
      <c r="BZ10" s="14"/>
      <c r="CA10" s="23"/>
      <c r="CB10" s="21"/>
      <c r="CC10" s="56">
        <f t="shared" si="15"/>
        <v>0</v>
      </c>
      <c r="CD10" s="24">
        <v>0</v>
      </c>
      <c r="CE10" s="19"/>
      <c r="CF10" s="22">
        <f t="shared" si="16"/>
        <v>0</v>
      </c>
      <c r="CG10" s="14"/>
      <c r="CH10" s="23"/>
      <c r="CI10" s="21"/>
      <c r="CJ10" s="56">
        <f t="shared" si="17"/>
        <v>0</v>
      </c>
      <c r="CK10" s="24">
        <v>0</v>
      </c>
      <c r="CL10" s="19"/>
      <c r="CM10" s="22">
        <f t="shared" si="18"/>
        <v>0</v>
      </c>
      <c r="CN10" s="14"/>
      <c r="CO10" s="23"/>
      <c r="CP10" s="21"/>
      <c r="CQ10" s="56">
        <f t="shared" si="19"/>
        <v>0</v>
      </c>
      <c r="CR10" s="24">
        <v>0</v>
      </c>
      <c r="CS10" s="19"/>
      <c r="CT10" s="22">
        <f t="shared" si="20"/>
        <v>0</v>
      </c>
      <c r="CU10" s="14"/>
      <c r="CV10" s="23"/>
      <c r="CW10" s="21"/>
      <c r="CX10" s="56"/>
      <c r="CY10" s="24">
        <v>0</v>
      </c>
      <c r="CZ10" s="19"/>
      <c r="DA10" s="22">
        <f t="shared" si="21"/>
        <v>0</v>
      </c>
      <c r="DB10" s="14"/>
      <c r="DC10" s="23"/>
      <c r="DD10" s="21"/>
      <c r="DE10" s="56"/>
      <c r="DF10" s="24">
        <v>0</v>
      </c>
      <c r="DG10" s="19"/>
      <c r="DH10" s="22">
        <f t="shared" si="22"/>
        <v>0</v>
      </c>
      <c r="DI10" s="75"/>
      <c r="DJ10" s="23"/>
      <c r="DK10" s="21"/>
      <c r="DL10" s="56"/>
      <c r="DM10" s="24">
        <v>0</v>
      </c>
      <c r="DN10" s="19"/>
      <c r="DO10" s="22">
        <f t="shared" si="23"/>
        <v>0</v>
      </c>
      <c r="DP10" s="14"/>
      <c r="DQ10" s="23"/>
      <c r="DR10" s="21"/>
      <c r="DS10" s="56"/>
      <c r="DT10" s="24">
        <v>0</v>
      </c>
      <c r="DU10" s="19"/>
      <c r="DV10" s="22">
        <f t="shared" si="24"/>
        <v>0</v>
      </c>
      <c r="DW10" s="14"/>
      <c r="DX10" s="23"/>
      <c r="DY10" s="21"/>
      <c r="DZ10" s="56"/>
      <c r="EA10" s="24">
        <v>0</v>
      </c>
      <c r="EB10" s="19"/>
      <c r="EC10" s="22">
        <f t="shared" si="25"/>
        <v>0</v>
      </c>
      <c r="ED10" s="14"/>
      <c r="EE10" s="23">
        <v>2.7858796296296298E-2</v>
      </c>
      <c r="EF10" s="21" t="s">
        <v>214</v>
      </c>
      <c r="EG10" s="57">
        <f>((EE$37)+10)-EF10</f>
        <v>14</v>
      </c>
      <c r="EH10" s="24">
        <v>0</v>
      </c>
      <c r="EI10" s="19">
        <v>5</v>
      </c>
      <c r="EJ10" s="22">
        <f t="shared" si="26"/>
        <v>19</v>
      </c>
      <c r="EK10" s="14"/>
      <c r="EL10" s="23"/>
      <c r="EM10" s="21"/>
      <c r="EN10" s="57"/>
      <c r="EO10" s="24">
        <v>0</v>
      </c>
      <c r="EP10" s="19"/>
      <c r="EQ10" s="22">
        <f t="shared" si="27"/>
        <v>0</v>
      </c>
      <c r="ER10" s="14"/>
      <c r="ES10" s="16"/>
      <c r="ET10" s="111">
        <f>FA10</f>
        <v>9</v>
      </c>
      <c r="EU10" s="82">
        <f t="shared" si="28"/>
        <v>50</v>
      </c>
      <c r="EV10" s="82">
        <f t="shared" si="28"/>
        <v>0</v>
      </c>
      <c r="EW10" s="82">
        <f t="shared" si="28"/>
        <v>15</v>
      </c>
      <c r="EX10" s="22">
        <f t="shared" si="29"/>
        <v>65</v>
      </c>
      <c r="EY10" s="14" t="str">
        <f t="shared" si="30"/>
        <v>Jim Kenny</v>
      </c>
      <c r="EZ10" s="14"/>
      <c r="FA10" s="106">
        <f>FP10</f>
        <v>9</v>
      </c>
      <c r="FB10" s="77">
        <v>2</v>
      </c>
      <c r="FC10" s="77">
        <v>5</v>
      </c>
      <c r="FD10" s="77">
        <v>8</v>
      </c>
      <c r="FE10" s="77">
        <v>9</v>
      </c>
      <c r="FF10" s="77">
        <v>9</v>
      </c>
      <c r="FG10" s="77">
        <v>9</v>
      </c>
      <c r="FH10" s="77"/>
      <c r="FI10" s="77">
        <v>9</v>
      </c>
      <c r="FJ10" s="77">
        <v>9</v>
      </c>
      <c r="FK10" s="77">
        <v>10</v>
      </c>
      <c r="FL10" s="77">
        <v>10</v>
      </c>
      <c r="FM10" s="77">
        <v>12</v>
      </c>
      <c r="FN10" s="77">
        <v>12</v>
      </c>
      <c r="FO10" s="77">
        <v>9</v>
      </c>
      <c r="FP10" s="77">
        <v>9</v>
      </c>
      <c r="FQ10" s="77"/>
      <c r="FS10" s="8">
        <f t="shared" si="31"/>
        <v>65</v>
      </c>
      <c r="FT10" s="8">
        <v>2</v>
      </c>
    </row>
    <row r="11" spans="1:176">
      <c r="A11" s="14" t="s">
        <v>556</v>
      </c>
      <c r="B11" s="23">
        <v>2.584490740740741E-2</v>
      </c>
      <c r="C11" s="21" t="s">
        <v>233</v>
      </c>
      <c r="D11" s="57">
        <f t="shared" si="0"/>
        <v>18</v>
      </c>
      <c r="E11" s="24">
        <v>0</v>
      </c>
      <c r="F11" s="19">
        <v>5</v>
      </c>
      <c r="G11" s="22">
        <f>D11+E11+F11</f>
        <v>23</v>
      </c>
      <c r="H11" s="14"/>
      <c r="I11" s="23"/>
      <c r="J11" s="21"/>
      <c r="K11" s="57"/>
      <c r="L11" s="24">
        <v>0</v>
      </c>
      <c r="M11" s="19"/>
      <c r="N11" s="22">
        <f t="shared" si="2"/>
        <v>0</v>
      </c>
      <c r="O11" s="14"/>
      <c r="P11" s="23"/>
      <c r="Q11" s="21"/>
      <c r="R11" s="56"/>
      <c r="S11" s="24">
        <v>0</v>
      </c>
      <c r="T11" s="19"/>
      <c r="U11" s="22">
        <f t="shared" si="3"/>
        <v>0</v>
      </c>
      <c r="V11" s="14"/>
      <c r="W11" s="23"/>
      <c r="X11" s="21"/>
      <c r="Y11" s="56"/>
      <c r="Z11" s="24">
        <v>0</v>
      </c>
      <c r="AA11" s="19"/>
      <c r="AB11" s="22">
        <f t="shared" si="4"/>
        <v>0</v>
      </c>
      <c r="AC11" s="14"/>
      <c r="AD11" s="23"/>
      <c r="AE11" s="21"/>
      <c r="AF11" s="56"/>
      <c r="AG11" s="24">
        <v>0</v>
      </c>
      <c r="AH11" s="19"/>
      <c r="AI11" s="22">
        <f t="shared" si="5"/>
        <v>0</v>
      </c>
      <c r="AJ11" s="14"/>
      <c r="AK11" s="23"/>
      <c r="AL11" s="21"/>
      <c r="AM11" s="56">
        <f t="shared" si="6"/>
        <v>0</v>
      </c>
      <c r="AN11" s="24">
        <v>0</v>
      </c>
      <c r="AO11" s="19"/>
      <c r="AP11" s="22">
        <f t="shared" si="7"/>
        <v>0</v>
      </c>
      <c r="AQ11" s="14"/>
      <c r="AR11" s="23">
        <v>2.4895833333333336E-2</v>
      </c>
      <c r="AS11" s="21" t="s">
        <v>232</v>
      </c>
      <c r="AT11" s="57">
        <f>((AR$37)+10)-AS11</f>
        <v>18</v>
      </c>
      <c r="AU11" s="67">
        <v>15</v>
      </c>
      <c r="AV11" s="19">
        <v>5</v>
      </c>
      <c r="AW11" s="22">
        <f t="shared" si="8"/>
        <v>38</v>
      </c>
      <c r="AX11" s="14"/>
      <c r="AY11" s="23"/>
      <c r="AZ11" s="21"/>
      <c r="BA11" s="56"/>
      <c r="BB11" s="24">
        <v>0</v>
      </c>
      <c r="BC11" s="19"/>
      <c r="BD11" s="22">
        <f t="shared" si="9"/>
        <v>0</v>
      </c>
      <c r="BE11" s="14"/>
      <c r="BF11" s="23"/>
      <c r="BG11" s="21"/>
      <c r="BH11" s="56"/>
      <c r="BI11" s="24">
        <v>0</v>
      </c>
      <c r="BJ11" s="19"/>
      <c r="BK11" s="22">
        <f t="shared" si="10"/>
        <v>0</v>
      </c>
      <c r="BL11" s="14"/>
      <c r="BM11" s="23"/>
      <c r="BN11" s="21"/>
      <c r="BO11" s="56">
        <f t="shared" si="11"/>
        <v>0</v>
      </c>
      <c r="BP11" s="24">
        <v>0</v>
      </c>
      <c r="BQ11" s="19"/>
      <c r="BR11" s="22">
        <f t="shared" si="12"/>
        <v>0</v>
      </c>
      <c r="BS11" s="14"/>
      <c r="BT11" s="23"/>
      <c r="BU11" s="21"/>
      <c r="BV11" s="56">
        <f t="shared" si="13"/>
        <v>0</v>
      </c>
      <c r="BW11" s="24">
        <v>0</v>
      </c>
      <c r="BX11" s="19"/>
      <c r="BY11" s="22">
        <f t="shared" si="14"/>
        <v>0</v>
      </c>
      <c r="BZ11" s="14"/>
      <c r="CA11" s="23"/>
      <c r="CB11" s="21"/>
      <c r="CC11" s="56">
        <f t="shared" si="15"/>
        <v>0</v>
      </c>
      <c r="CD11" s="24">
        <v>0</v>
      </c>
      <c r="CE11" s="19"/>
      <c r="CF11" s="22">
        <f t="shared" si="16"/>
        <v>0</v>
      </c>
      <c r="CG11" s="14"/>
      <c r="CH11" s="23"/>
      <c r="CI11" s="21"/>
      <c r="CJ11" s="56">
        <f t="shared" si="17"/>
        <v>0</v>
      </c>
      <c r="CK11" s="24">
        <v>0</v>
      </c>
      <c r="CL11" s="19"/>
      <c r="CM11" s="22">
        <f t="shared" si="18"/>
        <v>0</v>
      </c>
      <c r="CN11" s="14"/>
      <c r="CO11" s="23"/>
      <c r="CP11" s="21"/>
      <c r="CQ11" s="56">
        <f t="shared" si="19"/>
        <v>0</v>
      </c>
      <c r="CR11" s="24">
        <v>0</v>
      </c>
      <c r="CS11" s="19"/>
      <c r="CT11" s="22">
        <f t="shared" si="20"/>
        <v>0</v>
      </c>
      <c r="CU11" s="14"/>
      <c r="CV11" s="23">
        <v>1.2372685185185186E-2</v>
      </c>
      <c r="CW11" s="21" t="s">
        <v>214</v>
      </c>
      <c r="CX11" s="57">
        <f>((CV$37)+10)-CW11</f>
        <v>15</v>
      </c>
      <c r="CY11" s="24">
        <v>0</v>
      </c>
      <c r="CZ11" s="19">
        <v>5</v>
      </c>
      <c r="DA11" s="22">
        <f t="shared" si="21"/>
        <v>20</v>
      </c>
      <c r="DB11" s="14"/>
      <c r="DC11" s="23"/>
      <c r="DD11" s="21"/>
      <c r="DE11" s="56"/>
      <c r="DF11" s="24">
        <v>0</v>
      </c>
      <c r="DG11" s="19"/>
      <c r="DH11" s="22">
        <f t="shared" si="22"/>
        <v>0</v>
      </c>
      <c r="DI11" s="75"/>
      <c r="DJ11" s="23">
        <v>2.5624999999999998E-2</v>
      </c>
      <c r="DK11" s="21" t="s">
        <v>232</v>
      </c>
      <c r="DL11" s="57">
        <f>((DJ$37)+10)-DK11</f>
        <v>17</v>
      </c>
      <c r="DM11" s="24">
        <v>0</v>
      </c>
      <c r="DN11" s="19">
        <v>5</v>
      </c>
      <c r="DO11" s="22">
        <f t="shared" si="23"/>
        <v>22</v>
      </c>
      <c r="DP11" s="14"/>
      <c r="DQ11" s="23">
        <v>1.2395833333333335E-2</v>
      </c>
      <c r="DR11" s="21" t="s">
        <v>214</v>
      </c>
      <c r="DS11" s="57">
        <f>((DQ$37)+10)-DR11</f>
        <v>17</v>
      </c>
      <c r="DT11" s="24">
        <v>0</v>
      </c>
      <c r="DU11" s="19">
        <v>5</v>
      </c>
      <c r="DV11" s="22">
        <f t="shared" si="24"/>
        <v>22</v>
      </c>
      <c r="DW11" s="14"/>
      <c r="DX11" s="23"/>
      <c r="DY11" s="21"/>
      <c r="DZ11" s="57"/>
      <c r="EA11" s="24">
        <v>0</v>
      </c>
      <c r="EB11" s="19"/>
      <c r="EC11" s="22">
        <f t="shared" si="25"/>
        <v>0</v>
      </c>
      <c r="ED11" s="14"/>
      <c r="EE11" s="23"/>
      <c r="EF11" s="21"/>
      <c r="EG11" s="56"/>
      <c r="EH11" s="24">
        <v>0</v>
      </c>
      <c r="EI11" s="19"/>
      <c r="EJ11" s="22">
        <f t="shared" si="26"/>
        <v>0</v>
      </c>
      <c r="EK11" s="14"/>
      <c r="EL11" s="23"/>
      <c r="EM11" s="21"/>
      <c r="EN11" s="56"/>
      <c r="EO11" s="24">
        <v>0</v>
      </c>
      <c r="EP11" s="19"/>
      <c r="EQ11" s="22">
        <f t="shared" si="27"/>
        <v>0</v>
      </c>
      <c r="ER11" s="14"/>
      <c r="ES11" s="16"/>
      <c r="ET11" s="111">
        <f>FA11</f>
        <v>5</v>
      </c>
      <c r="EU11" s="82">
        <f t="shared" si="28"/>
        <v>85</v>
      </c>
      <c r="EV11" s="82">
        <f t="shared" si="28"/>
        <v>15</v>
      </c>
      <c r="EW11" s="82">
        <f t="shared" si="28"/>
        <v>25</v>
      </c>
      <c r="EX11" s="22">
        <f t="shared" si="29"/>
        <v>125</v>
      </c>
      <c r="EY11" s="14" t="str">
        <f>A11</f>
        <v>Richard Dayment</v>
      </c>
      <c r="EZ11" s="14"/>
      <c r="FA11" s="106">
        <f t="shared" ref="FA11:FA31" si="32">FP11</f>
        <v>5</v>
      </c>
      <c r="FB11" s="77">
        <v>3</v>
      </c>
      <c r="FC11" s="77">
        <v>6</v>
      </c>
      <c r="FD11" s="77">
        <v>9</v>
      </c>
      <c r="FE11" s="77" t="s">
        <v>440</v>
      </c>
      <c r="FF11" s="77" t="s">
        <v>440</v>
      </c>
      <c r="FG11" s="77">
        <v>4</v>
      </c>
      <c r="FH11" s="77"/>
      <c r="FI11" s="77">
        <v>5</v>
      </c>
      <c r="FJ11" s="77">
        <v>4</v>
      </c>
      <c r="FK11" s="77">
        <v>4</v>
      </c>
      <c r="FL11" s="77">
        <v>4</v>
      </c>
      <c r="FM11" s="77">
        <v>4</v>
      </c>
      <c r="FN11" s="77">
        <v>5</v>
      </c>
      <c r="FO11" s="77">
        <v>5</v>
      </c>
      <c r="FP11" s="77">
        <v>5</v>
      </c>
      <c r="FQ11" s="77"/>
      <c r="FS11" s="8">
        <f t="shared" si="31"/>
        <v>125</v>
      </c>
      <c r="FT11" s="8">
        <v>5</v>
      </c>
    </row>
    <row r="12" spans="1:176">
      <c r="A12" s="14" t="s">
        <v>557</v>
      </c>
      <c r="B12" s="23">
        <v>2.613425925925926E-2</v>
      </c>
      <c r="C12" s="21" t="s">
        <v>267</v>
      </c>
      <c r="D12" s="57">
        <f t="shared" si="0"/>
        <v>17</v>
      </c>
      <c r="E12" s="24">
        <v>0</v>
      </c>
      <c r="F12" s="19">
        <v>5</v>
      </c>
      <c r="G12" s="22">
        <f t="shared" si="1"/>
        <v>22</v>
      </c>
      <c r="H12" s="14"/>
      <c r="I12" s="23"/>
      <c r="J12" s="21"/>
      <c r="K12" s="57"/>
      <c r="L12" s="24">
        <v>0</v>
      </c>
      <c r="M12" s="19"/>
      <c r="N12" s="22">
        <f t="shared" si="2"/>
        <v>0</v>
      </c>
      <c r="O12" s="14"/>
      <c r="P12" s="23"/>
      <c r="Q12" s="21"/>
      <c r="R12" s="56"/>
      <c r="S12" s="24">
        <v>0</v>
      </c>
      <c r="T12" s="19"/>
      <c r="U12" s="22">
        <f t="shared" si="3"/>
        <v>0</v>
      </c>
      <c r="V12" s="14"/>
      <c r="W12" s="23"/>
      <c r="X12" s="21"/>
      <c r="Y12" s="56"/>
      <c r="Z12" s="24">
        <v>0</v>
      </c>
      <c r="AA12" s="19"/>
      <c r="AB12" s="22">
        <f t="shared" si="4"/>
        <v>0</v>
      </c>
      <c r="AC12" s="14"/>
      <c r="AD12" s="23"/>
      <c r="AE12" s="21"/>
      <c r="AF12" s="56"/>
      <c r="AG12" s="24">
        <v>0</v>
      </c>
      <c r="AH12" s="19"/>
      <c r="AI12" s="22">
        <f t="shared" si="5"/>
        <v>0</v>
      </c>
      <c r="AJ12" s="14"/>
      <c r="AK12" s="23"/>
      <c r="AL12" s="21"/>
      <c r="AM12" s="56">
        <f t="shared" si="6"/>
        <v>0</v>
      </c>
      <c r="AN12" s="24">
        <v>0</v>
      </c>
      <c r="AO12" s="19"/>
      <c r="AP12" s="22">
        <f t="shared" si="7"/>
        <v>0</v>
      </c>
      <c r="AQ12" s="14"/>
      <c r="AR12" s="23"/>
      <c r="AS12" s="21"/>
      <c r="AT12" s="56"/>
      <c r="AU12" s="24">
        <v>0</v>
      </c>
      <c r="AV12" s="19"/>
      <c r="AW12" s="22">
        <f t="shared" si="8"/>
        <v>0</v>
      </c>
      <c r="AX12" s="14"/>
      <c r="AY12" s="23"/>
      <c r="AZ12" s="21"/>
      <c r="BA12" s="56"/>
      <c r="BB12" s="24">
        <v>0</v>
      </c>
      <c r="BC12" s="19"/>
      <c r="BD12" s="22">
        <f t="shared" si="9"/>
        <v>0</v>
      </c>
      <c r="BE12" s="14"/>
      <c r="BF12" s="23"/>
      <c r="BG12" s="21"/>
      <c r="BH12" s="56"/>
      <c r="BI12" s="24">
        <v>0</v>
      </c>
      <c r="BJ12" s="19"/>
      <c r="BK12" s="22">
        <f t="shared" si="10"/>
        <v>0</v>
      </c>
      <c r="BL12" s="14"/>
      <c r="BM12" s="23"/>
      <c r="BN12" s="21"/>
      <c r="BO12" s="56">
        <f t="shared" si="11"/>
        <v>0</v>
      </c>
      <c r="BP12" s="24">
        <v>0</v>
      </c>
      <c r="BQ12" s="19"/>
      <c r="BR12" s="22">
        <f t="shared" si="12"/>
        <v>0</v>
      </c>
      <c r="BS12" s="14"/>
      <c r="BT12" s="23"/>
      <c r="BU12" s="21"/>
      <c r="BV12" s="56">
        <f t="shared" si="13"/>
        <v>0</v>
      </c>
      <c r="BW12" s="24">
        <v>0</v>
      </c>
      <c r="BX12" s="19"/>
      <c r="BY12" s="22">
        <f t="shared" si="14"/>
        <v>0</v>
      </c>
      <c r="BZ12" s="14"/>
      <c r="CA12" s="23"/>
      <c r="CB12" s="21"/>
      <c r="CC12" s="56">
        <f t="shared" si="15"/>
        <v>0</v>
      </c>
      <c r="CD12" s="24">
        <v>0</v>
      </c>
      <c r="CE12" s="19"/>
      <c r="CF12" s="22">
        <f t="shared" si="16"/>
        <v>0</v>
      </c>
      <c r="CG12" s="14"/>
      <c r="CH12" s="23"/>
      <c r="CI12" s="21"/>
      <c r="CJ12" s="56">
        <f t="shared" si="17"/>
        <v>0</v>
      </c>
      <c r="CK12" s="24">
        <v>0</v>
      </c>
      <c r="CL12" s="19"/>
      <c r="CM12" s="22">
        <f t="shared" si="18"/>
        <v>0</v>
      </c>
      <c r="CN12" s="14"/>
      <c r="CO12" s="23"/>
      <c r="CP12" s="21"/>
      <c r="CQ12" s="56">
        <f t="shared" si="19"/>
        <v>0</v>
      </c>
      <c r="CR12" s="24">
        <v>0</v>
      </c>
      <c r="CS12" s="19"/>
      <c r="CT12" s="22">
        <f t="shared" si="20"/>
        <v>0</v>
      </c>
      <c r="CU12" s="14"/>
      <c r="CV12" s="23"/>
      <c r="CW12" s="21"/>
      <c r="CX12" s="56"/>
      <c r="CY12" s="24">
        <v>0</v>
      </c>
      <c r="CZ12" s="19"/>
      <c r="DA12" s="22">
        <f t="shared" si="21"/>
        <v>0</v>
      </c>
      <c r="DB12" s="14"/>
      <c r="DC12" s="23"/>
      <c r="DD12" s="21"/>
      <c r="DE12" s="56"/>
      <c r="DF12" s="24">
        <v>0</v>
      </c>
      <c r="DG12" s="19"/>
      <c r="DH12" s="22">
        <f t="shared" si="22"/>
        <v>0</v>
      </c>
      <c r="DI12" s="75"/>
      <c r="DJ12" s="23"/>
      <c r="DK12" s="21"/>
      <c r="DL12" s="56"/>
      <c r="DM12" s="24">
        <v>0</v>
      </c>
      <c r="DN12" s="19"/>
      <c r="DO12" s="22">
        <f t="shared" si="23"/>
        <v>0</v>
      </c>
      <c r="DP12" s="14"/>
      <c r="DQ12" s="23"/>
      <c r="DR12" s="21"/>
      <c r="DS12" s="56"/>
      <c r="DT12" s="24">
        <v>0</v>
      </c>
      <c r="DU12" s="19"/>
      <c r="DV12" s="22">
        <f t="shared" si="24"/>
        <v>0</v>
      </c>
      <c r="DW12" s="14"/>
      <c r="DX12" s="23"/>
      <c r="DY12" s="21"/>
      <c r="DZ12" s="56"/>
      <c r="EA12" s="24">
        <v>0</v>
      </c>
      <c r="EB12" s="19"/>
      <c r="EC12" s="22">
        <f t="shared" si="25"/>
        <v>0</v>
      </c>
      <c r="ED12" s="14"/>
      <c r="EE12" s="23"/>
      <c r="EF12" s="21"/>
      <c r="EG12" s="56"/>
      <c r="EH12" s="24">
        <v>0</v>
      </c>
      <c r="EI12" s="19"/>
      <c r="EJ12" s="22">
        <f t="shared" si="26"/>
        <v>0</v>
      </c>
      <c r="EK12" s="14"/>
      <c r="EL12" s="23"/>
      <c r="EM12" s="21"/>
      <c r="EN12" s="56"/>
      <c r="EO12" s="24">
        <v>0</v>
      </c>
      <c r="EP12" s="19"/>
      <c r="EQ12" s="22">
        <f t="shared" si="27"/>
        <v>0</v>
      </c>
      <c r="ER12" s="14"/>
      <c r="ES12" s="16"/>
      <c r="ET12" s="111" t="str">
        <f t="shared" ref="ET12:ET31" si="33">FA12</f>
        <v>19=</v>
      </c>
      <c r="EU12" s="82">
        <f t="shared" si="28"/>
        <v>17</v>
      </c>
      <c r="EV12" s="82">
        <f t="shared" si="28"/>
        <v>0</v>
      </c>
      <c r="EW12" s="82">
        <f t="shared" si="28"/>
        <v>5</v>
      </c>
      <c r="EX12" s="22">
        <f t="shared" si="29"/>
        <v>22</v>
      </c>
      <c r="EY12" s="14" t="str">
        <f t="shared" si="30"/>
        <v>Andy Thompson</v>
      </c>
      <c r="EZ12" s="14"/>
      <c r="FA12" s="106" t="str">
        <f t="shared" si="32"/>
        <v>19=</v>
      </c>
      <c r="FB12" s="77">
        <v>4</v>
      </c>
      <c r="FC12" s="77">
        <v>7</v>
      </c>
      <c r="FD12" s="77">
        <v>10</v>
      </c>
      <c r="FE12" s="77" t="s">
        <v>435</v>
      </c>
      <c r="FF12" s="77" t="s">
        <v>435</v>
      </c>
      <c r="FG12" s="77" t="s">
        <v>368</v>
      </c>
      <c r="FH12" s="77"/>
      <c r="FI12" s="77" t="s">
        <v>369</v>
      </c>
      <c r="FJ12" s="77" t="s">
        <v>437</v>
      </c>
      <c r="FK12" s="77" t="s">
        <v>437</v>
      </c>
      <c r="FL12" s="77">
        <v>18</v>
      </c>
      <c r="FM12" s="77" t="s">
        <v>370</v>
      </c>
      <c r="FN12" s="77" t="s">
        <v>370</v>
      </c>
      <c r="FO12" s="77" t="s">
        <v>370</v>
      </c>
      <c r="FP12" s="77" t="s">
        <v>442</v>
      </c>
      <c r="FQ12" s="77"/>
      <c r="FS12" s="8">
        <f t="shared" si="31"/>
        <v>22</v>
      </c>
      <c r="FT12" s="8">
        <v>3</v>
      </c>
    </row>
    <row r="13" spans="1:176">
      <c r="A13" s="14" t="s">
        <v>10</v>
      </c>
      <c r="B13" s="23">
        <v>2.9097222222222222E-2</v>
      </c>
      <c r="C13" s="21" t="s">
        <v>328</v>
      </c>
      <c r="D13" s="57">
        <f t="shared" si="0"/>
        <v>16</v>
      </c>
      <c r="E13" s="24">
        <v>0</v>
      </c>
      <c r="F13" s="19">
        <v>5</v>
      </c>
      <c r="G13" s="22">
        <f t="shared" si="1"/>
        <v>21</v>
      </c>
      <c r="H13" s="14"/>
      <c r="I13" s="23">
        <v>2.9861111111111113E-2</v>
      </c>
      <c r="J13" s="21" t="s">
        <v>232</v>
      </c>
      <c r="K13" s="57">
        <f>((I$37)+10)-J13</f>
        <v>13</v>
      </c>
      <c r="L13" s="24">
        <v>0</v>
      </c>
      <c r="M13" s="19">
        <v>5</v>
      </c>
      <c r="N13" s="22">
        <f t="shared" si="2"/>
        <v>18</v>
      </c>
      <c r="O13" s="14"/>
      <c r="P13" s="23">
        <v>3.037037037037037E-2</v>
      </c>
      <c r="Q13" s="21" t="s">
        <v>214</v>
      </c>
      <c r="R13" s="57">
        <f>((P$37)+10)-Q13</f>
        <v>14</v>
      </c>
      <c r="S13" s="24">
        <v>0</v>
      </c>
      <c r="T13" s="19">
        <v>5</v>
      </c>
      <c r="U13" s="22">
        <f t="shared" si="3"/>
        <v>19</v>
      </c>
      <c r="V13" s="14"/>
      <c r="W13" s="23"/>
      <c r="X13" s="21"/>
      <c r="Y13" s="56"/>
      <c r="Z13" s="24">
        <v>0</v>
      </c>
      <c r="AA13" s="19"/>
      <c r="AB13" s="22">
        <f t="shared" si="4"/>
        <v>0</v>
      </c>
      <c r="AC13" s="14"/>
      <c r="AD13" s="23"/>
      <c r="AE13" s="21"/>
      <c r="AF13" s="56"/>
      <c r="AG13" s="24">
        <v>0</v>
      </c>
      <c r="AH13" s="19"/>
      <c r="AI13" s="22">
        <f t="shared" si="5"/>
        <v>0</v>
      </c>
      <c r="AJ13" s="14"/>
      <c r="AK13" s="23"/>
      <c r="AL13" s="21"/>
      <c r="AM13" s="56">
        <f t="shared" si="6"/>
        <v>0</v>
      </c>
      <c r="AN13" s="24">
        <v>0</v>
      </c>
      <c r="AO13" s="19"/>
      <c r="AP13" s="22">
        <f t="shared" si="7"/>
        <v>0</v>
      </c>
      <c r="AQ13" s="14"/>
      <c r="AR13" s="23">
        <v>3.0972222222222224E-2</v>
      </c>
      <c r="AS13" s="21" t="s">
        <v>264</v>
      </c>
      <c r="AT13" s="57">
        <f>((AR$37)+10)-AS13</f>
        <v>14</v>
      </c>
      <c r="AU13" s="24">
        <v>0</v>
      </c>
      <c r="AV13" s="19">
        <v>5</v>
      </c>
      <c r="AW13" s="22">
        <f t="shared" si="8"/>
        <v>19</v>
      </c>
      <c r="AX13" s="14"/>
      <c r="AY13" s="23"/>
      <c r="AZ13" s="21"/>
      <c r="BA13" s="56"/>
      <c r="BB13" s="24">
        <v>0</v>
      </c>
      <c r="BC13" s="19"/>
      <c r="BD13" s="22">
        <f t="shared" si="9"/>
        <v>0</v>
      </c>
      <c r="BE13" s="14"/>
      <c r="BF13" s="23">
        <v>3.0092592592592591E-2</v>
      </c>
      <c r="BG13" s="21" t="s">
        <v>214</v>
      </c>
      <c r="BH13" s="57">
        <f>((BF$37)+10)-BG13</f>
        <v>12</v>
      </c>
      <c r="BI13" s="24">
        <v>0</v>
      </c>
      <c r="BJ13" s="19">
        <v>5</v>
      </c>
      <c r="BK13" s="22">
        <f t="shared" si="10"/>
        <v>17</v>
      </c>
      <c r="BL13" s="14"/>
      <c r="BM13" s="23"/>
      <c r="BN13" s="21"/>
      <c r="BO13" s="56">
        <f t="shared" si="11"/>
        <v>0</v>
      </c>
      <c r="BP13" s="24">
        <v>0</v>
      </c>
      <c r="BQ13" s="19"/>
      <c r="BR13" s="22">
        <f t="shared" si="12"/>
        <v>0</v>
      </c>
      <c r="BS13" s="14"/>
      <c r="BT13" s="23"/>
      <c r="BU13" s="21"/>
      <c r="BV13" s="56">
        <f t="shared" si="13"/>
        <v>0</v>
      </c>
      <c r="BW13" s="24">
        <v>0</v>
      </c>
      <c r="BX13" s="19"/>
      <c r="BY13" s="22">
        <f t="shared" si="14"/>
        <v>0</v>
      </c>
      <c r="BZ13" s="14"/>
      <c r="CA13" s="23"/>
      <c r="CB13" s="21"/>
      <c r="CC13" s="56">
        <f t="shared" si="15"/>
        <v>0</v>
      </c>
      <c r="CD13" s="24">
        <v>0</v>
      </c>
      <c r="CE13" s="19"/>
      <c r="CF13" s="22">
        <f t="shared" si="16"/>
        <v>0</v>
      </c>
      <c r="CG13" s="14"/>
      <c r="CH13" s="23"/>
      <c r="CI13" s="21"/>
      <c r="CJ13" s="56">
        <f t="shared" si="17"/>
        <v>0</v>
      </c>
      <c r="CK13" s="24">
        <v>0</v>
      </c>
      <c r="CL13" s="19"/>
      <c r="CM13" s="22">
        <f t="shared" si="18"/>
        <v>0</v>
      </c>
      <c r="CN13" s="14"/>
      <c r="CO13" s="23"/>
      <c r="CP13" s="21"/>
      <c r="CQ13" s="56">
        <f t="shared" si="19"/>
        <v>0</v>
      </c>
      <c r="CR13" s="24">
        <v>0</v>
      </c>
      <c r="CS13" s="19"/>
      <c r="CT13" s="22">
        <f t="shared" si="20"/>
        <v>0</v>
      </c>
      <c r="CU13" s="14"/>
      <c r="CV13" s="23">
        <v>1.4340277777777776E-2</v>
      </c>
      <c r="CW13" s="21" t="s">
        <v>233</v>
      </c>
      <c r="CX13" s="57">
        <f>((CV$37)+10)-CW13</f>
        <v>13</v>
      </c>
      <c r="CY13" s="24">
        <v>0</v>
      </c>
      <c r="CZ13" s="19">
        <v>5</v>
      </c>
      <c r="DA13" s="22">
        <f t="shared" si="21"/>
        <v>18</v>
      </c>
      <c r="DB13" s="14"/>
      <c r="DC13" s="23">
        <v>7.3240740740740731E-2</v>
      </c>
      <c r="DD13" s="21" t="s">
        <v>232</v>
      </c>
      <c r="DE13" s="57">
        <f>((DC$37)+10)-DD13</f>
        <v>11</v>
      </c>
      <c r="DF13" s="24">
        <v>0</v>
      </c>
      <c r="DG13" s="19">
        <v>5</v>
      </c>
      <c r="DH13" s="22">
        <f t="shared" si="22"/>
        <v>16</v>
      </c>
      <c r="DI13" s="75"/>
      <c r="DJ13" s="23">
        <v>2.9756944444444447E-2</v>
      </c>
      <c r="DK13" s="21" t="s">
        <v>267</v>
      </c>
      <c r="DL13" s="57">
        <f>((DJ$37)+10)-DK13</f>
        <v>15</v>
      </c>
      <c r="DM13" s="24">
        <v>0</v>
      </c>
      <c r="DN13" s="19">
        <v>5</v>
      </c>
      <c r="DO13" s="22">
        <f t="shared" si="23"/>
        <v>20</v>
      </c>
      <c r="DP13" s="14"/>
      <c r="DQ13" s="23">
        <v>1.4710648148148148E-2</v>
      </c>
      <c r="DR13" s="21" t="s">
        <v>233</v>
      </c>
      <c r="DS13" s="57">
        <f>((DQ$37)+10)-DR13</f>
        <v>15</v>
      </c>
      <c r="DT13" s="24">
        <v>0</v>
      </c>
      <c r="DU13" s="19">
        <v>5</v>
      </c>
      <c r="DV13" s="22">
        <f t="shared" si="24"/>
        <v>20</v>
      </c>
      <c r="DW13" s="14"/>
      <c r="DX13" s="23"/>
      <c r="DY13" s="21"/>
      <c r="DZ13" s="57"/>
      <c r="EA13" s="24">
        <v>0</v>
      </c>
      <c r="EB13" s="19"/>
      <c r="EC13" s="22">
        <f t="shared" si="25"/>
        <v>0</v>
      </c>
      <c r="ED13" s="14"/>
      <c r="EE13" s="23">
        <v>3.1307870370370368E-2</v>
      </c>
      <c r="EF13" s="21" t="s">
        <v>232</v>
      </c>
      <c r="EG13" s="57">
        <f>((EE$37)+10)-EF13</f>
        <v>13</v>
      </c>
      <c r="EH13" s="24">
        <v>0</v>
      </c>
      <c r="EI13" s="19">
        <v>5</v>
      </c>
      <c r="EJ13" s="22">
        <f t="shared" si="26"/>
        <v>18</v>
      </c>
      <c r="EK13" s="14"/>
      <c r="EL13" s="23">
        <v>7.3217592592592584E-2</v>
      </c>
      <c r="EM13" s="21" t="s">
        <v>214</v>
      </c>
      <c r="EN13" s="57">
        <f>(((EL$37)+10)-EM13)*2</f>
        <v>26</v>
      </c>
      <c r="EO13" s="24">
        <v>0</v>
      </c>
      <c r="EP13" s="19">
        <f>5*2</f>
        <v>10</v>
      </c>
      <c r="EQ13" s="22">
        <f t="shared" si="27"/>
        <v>36</v>
      </c>
      <c r="ER13" s="14"/>
      <c r="ES13" s="16"/>
      <c r="ET13" s="111">
        <f t="shared" si="33"/>
        <v>1</v>
      </c>
      <c r="EU13" s="82">
        <f t="shared" si="28"/>
        <v>162</v>
      </c>
      <c r="EV13" s="82">
        <f t="shared" si="28"/>
        <v>0</v>
      </c>
      <c r="EW13" s="82">
        <f t="shared" si="28"/>
        <v>60</v>
      </c>
      <c r="EX13" s="22">
        <f t="shared" si="29"/>
        <v>222</v>
      </c>
      <c r="EY13" s="14" t="str">
        <f t="shared" si="30"/>
        <v>Alan Marshall</v>
      </c>
      <c r="EZ13" s="14"/>
      <c r="FA13" s="106">
        <f t="shared" si="32"/>
        <v>1</v>
      </c>
      <c r="FB13" s="77">
        <v>5</v>
      </c>
      <c r="FC13" s="77">
        <v>2</v>
      </c>
      <c r="FD13" s="77">
        <v>2</v>
      </c>
      <c r="FE13" s="77">
        <v>3</v>
      </c>
      <c r="FF13" s="77">
        <v>3</v>
      </c>
      <c r="FG13" s="77">
        <v>2</v>
      </c>
      <c r="FH13" s="77">
        <v>3</v>
      </c>
      <c r="FI13" s="77">
        <v>3</v>
      </c>
      <c r="FJ13" s="77">
        <v>2</v>
      </c>
      <c r="FK13" s="77">
        <v>2</v>
      </c>
      <c r="FL13" s="77">
        <v>2</v>
      </c>
      <c r="FM13" s="77">
        <v>2</v>
      </c>
      <c r="FN13" s="77">
        <v>2</v>
      </c>
      <c r="FO13" s="77">
        <v>2</v>
      </c>
      <c r="FP13" s="77">
        <v>1</v>
      </c>
      <c r="FQ13" s="77"/>
      <c r="FS13" s="8">
        <f t="shared" si="31"/>
        <v>186</v>
      </c>
      <c r="FT13" s="8">
        <v>8</v>
      </c>
    </row>
    <row r="14" spans="1:176">
      <c r="A14" s="14" t="s">
        <v>535</v>
      </c>
      <c r="B14" s="23">
        <v>3.0150462962962962E-2</v>
      </c>
      <c r="C14" s="21" t="s">
        <v>264</v>
      </c>
      <c r="D14" s="57">
        <f t="shared" si="0"/>
        <v>15</v>
      </c>
      <c r="E14" s="24">
        <v>0</v>
      </c>
      <c r="F14" s="19">
        <v>5</v>
      </c>
      <c r="G14" s="22">
        <f>D14+E14+F14</f>
        <v>20</v>
      </c>
      <c r="H14" s="14"/>
      <c r="I14" s="23"/>
      <c r="J14" s="21"/>
      <c r="K14" s="57"/>
      <c r="L14" s="24">
        <v>0</v>
      </c>
      <c r="M14" s="19"/>
      <c r="N14" s="22">
        <f t="shared" si="2"/>
        <v>0</v>
      </c>
      <c r="O14" s="14"/>
      <c r="P14" s="23"/>
      <c r="Q14" s="21"/>
      <c r="R14" s="56"/>
      <c r="S14" s="24">
        <v>0</v>
      </c>
      <c r="T14" s="19"/>
      <c r="U14" s="22">
        <f t="shared" si="3"/>
        <v>0</v>
      </c>
      <c r="V14" s="14"/>
      <c r="W14" s="23">
        <v>7.5231481481481483E-2</v>
      </c>
      <c r="X14" s="21" t="s">
        <v>267</v>
      </c>
      <c r="Y14" s="57">
        <f>((W$37)+10)-X14</f>
        <v>15</v>
      </c>
      <c r="Z14" s="24">
        <v>0</v>
      </c>
      <c r="AA14" s="19">
        <v>5</v>
      </c>
      <c r="AB14" s="22">
        <f t="shared" si="4"/>
        <v>20</v>
      </c>
      <c r="AC14" s="14"/>
      <c r="AD14" s="23"/>
      <c r="AE14" s="21"/>
      <c r="AF14" s="56"/>
      <c r="AG14" s="24">
        <v>0</v>
      </c>
      <c r="AH14" s="19"/>
      <c r="AI14" s="22">
        <f t="shared" si="5"/>
        <v>0</v>
      </c>
      <c r="AJ14" s="14"/>
      <c r="AK14" s="23"/>
      <c r="AL14" s="21"/>
      <c r="AM14" s="56">
        <f t="shared" si="6"/>
        <v>0</v>
      </c>
      <c r="AN14" s="24">
        <v>0</v>
      </c>
      <c r="AO14" s="19"/>
      <c r="AP14" s="22">
        <f t="shared" si="7"/>
        <v>0</v>
      </c>
      <c r="AQ14" s="14"/>
      <c r="AR14" s="23">
        <v>3.050925925925926E-2</v>
      </c>
      <c r="AS14" s="21" t="s">
        <v>328</v>
      </c>
      <c r="AT14" s="57">
        <f>((AR$37)+10)-AS14</f>
        <v>15</v>
      </c>
      <c r="AU14" s="24">
        <v>0</v>
      </c>
      <c r="AV14" s="19">
        <v>5</v>
      </c>
      <c r="AW14" s="22">
        <f t="shared" si="8"/>
        <v>20</v>
      </c>
      <c r="AX14" s="14"/>
      <c r="AY14" s="23"/>
      <c r="AZ14" s="21"/>
      <c r="BA14" s="56"/>
      <c r="BB14" s="24">
        <v>0</v>
      </c>
      <c r="BC14" s="19"/>
      <c r="BD14" s="22">
        <f t="shared" si="9"/>
        <v>0</v>
      </c>
      <c r="BE14" s="14"/>
      <c r="BF14" s="23"/>
      <c r="BG14" s="21"/>
      <c r="BH14" s="56"/>
      <c r="BI14" s="24">
        <v>0</v>
      </c>
      <c r="BJ14" s="19"/>
      <c r="BK14" s="22">
        <f t="shared" si="10"/>
        <v>0</v>
      </c>
      <c r="BL14" s="14"/>
      <c r="BM14" s="23"/>
      <c r="BN14" s="21"/>
      <c r="BO14" s="56">
        <f t="shared" si="11"/>
        <v>0</v>
      </c>
      <c r="BP14" s="24">
        <v>0</v>
      </c>
      <c r="BQ14" s="19"/>
      <c r="BR14" s="22">
        <f t="shared" si="12"/>
        <v>0</v>
      </c>
      <c r="BS14" s="14"/>
      <c r="BT14" s="23"/>
      <c r="BU14" s="21"/>
      <c r="BV14" s="56">
        <f t="shared" si="13"/>
        <v>0</v>
      </c>
      <c r="BW14" s="24">
        <v>0</v>
      </c>
      <c r="BX14" s="19"/>
      <c r="BY14" s="22">
        <f t="shared" si="14"/>
        <v>0</v>
      </c>
      <c r="BZ14" s="14"/>
      <c r="CA14" s="23"/>
      <c r="CB14" s="21"/>
      <c r="CC14" s="56">
        <f t="shared" si="15"/>
        <v>0</v>
      </c>
      <c r="CD14" s="24">
        <v>0</v>
      </c>
      <c r="CE14" s="19"/>
      <c r="CF14" s="22">
        <f t="shared" si="16"/>
        <v>0</v>
      </c>
      <c r="CG14" s="14"/>
      <c r="CH14" s="23"/>
      <c r="CI14" s="21"/>
      <c r="CJ14" s="56">
        <f t="shared" si="17"/>
        <v>0</v>
      </c>
      <c r="CK14" s="24">
        <v>0</v>
      </c>
      <c r="CL14" s="19"/>
      <c r="CM14" s="22">
        <f t="shared" si="18"/>
        <v>0</v>
      </c>
      <c r="CN14" s="14"/>
      <c r="CO14" s="23"/>
      <c r="CP14" s="21"/>
      <c r="CQ14" s="56">
        <f t="shared" si="19"/>
        <v>0</v>
      </c>
      <c r="CR14" s="24">
        <v>0</v>
      </c>
      <c r="CS14" s="19"/>
      <c r="CT14" s="22">
        <f t="shared" si="20"/>
        <v>0</v>
      </c>
      <c r="CU14" s="14"/>
      <c r="CV14" s="23"/>
      <c r="CW14" s="21"/>
      <c r="CX14" s="56"/>
      <c r="CY14" s="24">
        <v>0</v>
      </c>
      <c r="CZ14" s="19"/>
      <c r="DA14" s="22">
        <f t="shared" si="21"/>
        <v>0</v>
      </c>
      <c r="DB14" s="14"/>
      <c r="DC14" s="23"/>
      <c r="DD14" s="21"/>
      <c r="DE14" s="56"/>
      <c r="DF14" s="24">
        <v>0</v>
      </c>
      <c r="DG14" s="19"/>
      <c r="DH14" s="22">
        <f t="shared" si="22"/>
        <v>0</v>
      </c>
      <c r="DI14" s="75"/>
      <c r="DJ14" s="23"/>
      <c r="DK14" s="21"/>
      <c r="DL14" s="56"/>
      <c r="DM14" s="24">
        <v>0</v>
      </c>
      <c r="DN14" s="19"/>
      <c r="DO14" s="22">
        <f t="shared" si="23"/>
        <v>0</v>
      </c>
      <c r="DP14" s="14"/>
      <c r="DQ14" s="23"/>
      <c r="DR14" s="21"/>
      <c r="DS14" s="56"/>
      <c r="DT14" s="24">
        <v>0</v>
      </c>
      <c r="DU14" s="19"/>
      <c r="DV14" s="22">
        <f t="shared" si="24"/>
        <v>0</v>
      </c>
      <c r="DW14" s="14"/>
      <c r="DX14" s="23"/>
      <c r="DY14" s="21"/>
      <c r="DZ14" s="56"/>
      <c r="EA14" s="24">
        <v>0</v>
      </c>
      <c r="EB14" s="19"/>
      <c r="EC14" s="22">
        <f t="shared" si="25"/>
        <v>0</v>
      </c>
      <c r="ED14" s="14"/>
      <c r="EE14" s="23"/>
      <c r="EF14" s="21"/>
      <c r="EG14" s="56"/>
      <c r="EH14" s="24">
        <v>0</v>
      </c>
      <c r="EI14" s="19"/>
      <c r="EJ14" s="22">
        <f t="shared" si="26"/>
        <v>0</v>
      </c>
      <c r="EK14" s="14"/>
      <c r="EL14" s="23"/>
      <c r="EM14" s="21"/>
      <c r="EN14" s="56"/>
      <c r="EO14" s="24">
        <v>0</v>
      </c>
      <c r="EP14" s="19"/>
      <c r="EQ14" s="22">
        <f t="shared" si="27"/>
        <v>0</v>
      </c>
      <c r="ER14" s="14"/>
      <c r="ES14" s="16"/>
      <c r="ET14" s="111">
        <f t="shared" si="33"/>
        <v>10</v>
      </c>
      <c r="EU14" s="82">
        <f t="shared" si="28"/>
        <v>45</v>
      </c>
      <c r="EV14" s="82">
        <f t="shared" si="28"/>
        <v>0</v>
      </c>
      <c r="EW14" s="82">
        <f t="shared" si="28"/>
        <v>15</v>
      </c>
      <c r="EX14" s="22">
        <f t="shared" si="29"/>
        <v>60</v>
      </c>
      <c r="EY14" s="14" t="str">
        <f>A14</f>
        <v>Geoff Chapman</v>
      </c>
      <c r="EZ14" s="14"/>
      <c r="FA14" s="106">
        <f t="shared" si="32"/>
        <v>10</v>
      </c>
      <c r="FB14" s="77">
        <v>6</v>
      </c>
      <c r="FC14" s="77">
        <v>8</v>
      </c>
      <c r="FD14" s="77">
        <v>11</v>
      </c>
      <c r="FE14" s="77">
        <v>5</v>
      </c>
      <c r="FF14" s="77">
        <v>5</v>
      </c>
      <c r="FG14" s="77">
        <v>5</v>
      </c>
      <c r="FH14" s="77"/>
      <c r="FI14" s="77">
        <v>6</v>
      </c>
      <c r="FJ14" s="77">
        <v>7</v>
      </c>
      <c r="FK14" s="77">
        <v>7</v>
      </c>
      <c r="FL14" s="77">
        <v>9</v>
      </c>
      <c r="FM14" s="77">
        <v>9</v>
      </c>
      <c r="FN14" s="77">
        <v>9</v>
      </c>
      <c r="FO14" s="77">
        <v>10</v>
      </c>
      <c r="FP14" s="77">
        <v>10</v>
      </c>
      <c r="FQ14" s="77"/>
      <c r="FS14" s="8">
        <f t="shared" si="31"/>
        <v>60</v>
      </c>
      <c r="FT14" s="8">
        <v>6</v>
      </c>
    </row>
    <row r="15" spans="1:176">
      <c r="A15" s="14" t="s">
        <v>16</v>
      </c>
      <c r="B15" s="23">
        <v>3.0231481481481481E-2</v>
      </c>
      <c r="C15" s="21" t="s">
        <v>265</v>
      </c>
      <c r="D15" s="57">
        <f t="shared" si="0"/>
        <v>14</v>
      </c>
      <c r="E15" s="24">
        <v>0</v>
      </c>
      <c r="F15" s="19">
        <v>5</v>
      </c>
      <c r="G15" s="22">
        <f>D15+E15+F15</f>
        <v>19</v>
      </c>
      <c r="H15" s="14"/>
      <c r="I15" s="23"/>
      <c r="J15" s="21"/>
      <c r="K15" s="57"/>
      <c r="L15" s="24">
        <v>0</v>
      </c>
      <c r="M15" s="19"/>
      <c r="N15" s="22">
        <f t="shared" si="2"/>
        <v>0</v>
      </c>
      <c r="O15" s="14"/>
      <c r="P15" s="23">
        <v>3.1886574074074074E-2</v>
      </c>
      <c r="Q15" s="21" t="s">
        <v>232</v>
      </c>
      <c r="R15" s="57">
        <f>((P$37)+10)-Q15</f>
        <v>13</v>
      </c>
      <c r="S15" s="24">
        <v>0</v>
      </c>
      <c r="T15" s="19">
        <v>5</v>
      </c>
      <c r="U15" s="22">
        <f t="shared" si="3"/>
        <v>18</v>
      </c>
      <c r="V15" s="14"/>
      <c r="W15" s="23"/>
      <c r="X15" s="21"/>
      <c r="Y15" s="56"/>
      <c r="Z15" s="24">
        <v>0</v>
      </c>
      <c r="AA15" s="19"/>
      <c r="AB15" s="22">
        <f t="shared" si="4"/>
        <v>0</v>
      </c>
      <c r="AC15" s="14"/>
      <c r="AD15" s="23"/>
      <c r="AE15" s="21"/>
      <c r="AF15" s="56"/>
      <c r="AG15" s="24">
        <v>0</v>
      </c>
      <c r="AH15" s="19"/>
      <c r="AI15" s="22">
        <f t="shared" si="5"/>
        <v>0</v>
      </c>
      <c r="AJ15" s="14"/>
      <c r="AK15" s="23"/>
      <c r="AL15" s="21"/>
      <c r="AM15" s="56">
        <f t="shared" si="6"/>
        <v>0</v>
      </c>
      <c r="AN15" s="24">
        <v>0</v>
      </c>
      <c r="AO15" s="19"/>
      <c r="AP15" s="22">
        <f t="shared" si="7"/>
        <v>0</v>
      </c>
      <c r="AQ15" s="14"/>
      <c r="AR15" s="23"/>
      <c r="AS15" s="21"/>
      <c r="AT15" s="56"/>
      <c r="AU15" s="24">
        <v>0</v>
      </c>
      <c r="AV15" s="19"/>
      <c r="AW15" s="22">
        <f t="shared" si="8"/>
        <v>0</v>
      </c>
      <c r="AX15" s="14"/>
      <c r="AY15" s="23"/>
      <c r="AZ15" s="21"/>
      <c r="BA15" s="56"/>
      <c r="BB15" s="24">
        <v>0</v>
      </c>
      <c r="BC15" s="19"/>
      <c r="BD15" s="22">
        <f t="shared" si="9"/>
        <v>0</v>
      </c>
      <c r="BE15" s="14"/>
      <c r="BF15" s="23"/>
      <c r="BG15" s="21"/>
      <c r="BH15" s="56"/>
      <c r="BI15" s="24">
        <v>0</v>
      </c>
      <c r="BJ15" s="19"/>
      <c r="BK15" s="22">
        <f t="shared" si="10"/>
        <v>0</v>
      </c>
      <c r="BL15" s="14"/>
      <c r="BM15" s="23"/>
      <c r="BN15" s="21"/>
      <c r="BO15" s="56">
        <f t="shared" si="11"/>
        <v>0</v>
      </c>
      <c r="BP15" s="24">
        <v>0</v>
      </c>
      <c r="BQ15" s="19"/>
      <c r="BR15" s="22">
        <f t="shared" si="12"/>
        <v>0</v>
      </c>
      <c r="BS15" s="14"/>
      <c r="BT15" s="23"/>
      <c r="BU15" s="21"/>
      <c r="BV15" s="56">
        <f t="shared" si="13"/>
        <v>0</v>
      </c>
      <c r="BW15" s="24">
        <v>0</v>
      </c>
      <c r="BX15" s="19"/>
      <c r="BY15" s="22">
        <f t="shared" si="14"/>
        <v>0</v>
      </c>
      <c r="BZ15" s="14"/>
      <c r="CA15" s="23"/>
      <c r="CB15" s="21"/>
      <c r="CC15" s="56">
        <f t="shared" si="15"/>
        <v>0</v>
      </c>
      <c r="CD15" s="24">
        <v>0</v>
      </c>
      <c r="CE15" s="19"/>
      <c r="CF15" s="22">
        <f t="shared" si="16"/>
        <v>0</v>
      </c>
      <c r="CG15" s="14"/>
      <c r="CH15" s="23"/>
      <c r="CI15" s="21"/>
      <c r="CJ15" s="56">
        <f t="shared" si="17"/>
        <v>0</v>
      </c>
      <c r="CK15" s="24">
        <v>0</v>
      </c>
      <c r="CL15" s="19"/>
      <c r="CM15" s="22">
        <f t="shared" si="18"/>
        <v>0</v>
      </c>
      <c r="CN15" s="14"/>
      <c r="CO15" s="23"/>
      <c r="CP15" s="21"/>
      <c r="CQ15" s="56">
        <f t="shared" si="19"/>
        <v>0</v>
      </c>
      <c r="CR15" s="24">
        <v>0</v>
      </c>
      <c r="CS15" s="19"/>
      <c r="CT15" s="22">
        <f t="shared" si="20"/>
        <v>0</v>
      </c>
      <c r="CU15" s="14"/>
      <c r="CV15" s="23"/>
      <c r="CW15" s="21"/>
      <c r="CX15" s="56"/>
      <c r="CY15" s="24">
        <v>0</v>
      </c>
      <c r="CZ15" s="19"/>
      <c r="DA15" s="22">
        <f t="shared" si="21"/>
        <v>0</v>
      </c>
      <c r="DB15" s="14"/>
      <c r="DC15" s="23"/>
      <c r="DD15" s="21"/>
      <c r="DE15" s="56"/>
      <c r="DF15" s="24">
        <v>0</v>
      </c>
      <c r="DG15" s="19"/>
      <c r="DH15" s="22">
        <f t="shared" si="22"/>
        <v>0</v>
      </c>
      <c r="DI15" s="75"/>
      <c r="DJ15" s="23"/>
      <c r="DK15" s="21"/>
      <c r="DL15" s="56"/>
      <c r="DM15" s="24">
        <v>0</v>
      </c>
      <c r="DN15" s="19"/>
      <c r="DO15" s="22">
        <f t="shared" si="23"/>
        <v>0</v>
      </c>
      <c r="DP15" s="14"/>
      <c r="DQ15" s="23"/>
      <c r="DR15" s="21"/>
      <c r="DS15" s="56"/>
      <c r="DT15" s="24">
        <v>0</v>
      </c>
      <c r="DU15" s="19"/>
      <c r="DV15" s="22">
        <f t="shared" si="24"/>
        <v>0</v>
      </c>
      <c r="DW15" s="14"/>
      <c r="DX15" s="23"/>
      <c r="DY15" s="21"/>
      <c r="DZ15" s="56"/>
      <c r="EA15" s="24">
        <v>0</v>
      </c>
      <c r="EB15" s="19"/>
      <c r="EC15" s="22">
        <f t="shared" si="25"/>
        <v>0</v>
      </c>
      <c r="ED15" s="14"/>
      <c r="EE15" s="23"/>
      <c r="EF15" s="21"/>
      <c r="EG15" s="56"/>
      <c r="EH15" s="24">
        <v>0</v>
      </c>
      <c r="EI15" s="19"/>
      <c r="EJ15" s="22">
        <f t="shared" si="26"/>
        <v>0</v>
      </c>
      <c r="EK15" s="14"/>
      <c r="EL15" s="23"/>
      <c r="EM15" s="21"/>
      <c r="EN15" s="56"/>
      <c r="EO15" s="24">
        <v>0</v>
      </c>
      <c r="EP15" s="19"/>
      <c r="EQ15" s="22">
        <f t="shared" si="27"/>
        <v>0</v>
      </c>
      <c r="ER15" s="14"/>
      <c r="ES15" s="16"/>
      <c r="ET15" s="111">
        <f t="shared" si="33"/>
        <v>14</v>
      </c>
      <c r="EU15" s="82">
        <f t="shared" si="28"/>
        <v>27</v>
      </c>
      <c r="EV15" s="82">
        <f t="shared" si="28"/>
        <v>0</v>
      </c>
      <c r="EW15" s="82">
        <f t="shared" si="28"/>
        <v>10</v>
      </c>
      <c r="EX15" s="22">
        <f t="shared" si="29"/>
        <v>37</v>
      </c>
      <c r="EY15" s="14" t="str">
        <f>A15</f>
        <v>John Bridge</v>
      </c>
      <c r="EZ15" s="14"/>
      <c r="FA15" s="106">
        <f t="shared" si="32"/>
        <v>14</v>
      </c>
      <c r="FB15" s="77">
        <v>7</v>
      </c>
      <c r="FC15" s="77" t="s">
        <v>366</v>
      </c>
      <c r="FD15" s="77">
        <v>4</v>
      </c>
      <c r="FE15" s="77">
        <v>6</v>
      </c>
      <c r="FF15" s="77">
        <v>6</v>
      </c>
      <c r="FG15" s="77">
        <v>10</v>
      </c>
      <c r="FH15" s="77"/>
      <c r="FI15" s="77">
        <v>10</v>
      </c>
      <c r="FJ15" s="77">
        <v>11</v>
      </c>
      <c r="FK15" s="77">
        <v>11</v>
      </c>
      <c r="FL15" s="77">
        <v>11</v>
      </c>
      <c r="FM15" s="77">
        <v>13</v>
      </c>
      <c r="FN15" s="77">
        <v>13</v>
      </c>
      <c r="FO15" s="77">
        <v>13</v>
      </c>
      <c r="FP15" s="77">
        <v>14</v>
      </c>
      <c r="FQ15" s="77"/>
      <c r="FS15" s="8">
        <f t="shared" si="31"/>
        <v>37</v>
      </c>
      <c r="FT15" s="8">
        <v>1</v>
      </c>
    </row>
    <row r="16" spans="1:176">
      <c r="A16" s="14" t="s">
        <v>175</v>
      </c>
      <c r="B16" s="23">
        <v>3.1539351851851853E-2</v>
      </c>
      <c r="C16" s="21" t="s">
        <v>334</v>
      </c>
      <c r="D16" s="57">
        <f t="shared" si="0"/>
        <v>13</v>
      </c>
      <c r="E16" s="24">
        <v>0</v>
      </c>
      <c r="F16" s="19">
        <v>5</v>
      </c>
      <c r="G16" s="22">
        <f t="shared" si="1"/>
        <v>18</v>
      </c>
      <c r="H16" s="14"/>
      <c r="I16" s="23">
        <v>3.2071759259259258E-2</v>
      </c>
      <c r="J16" s="21" t="s">
        <v>233</v>
      </c>
      <c r="K16" s="57">
        <f>((I$37)+10)-J16</f>
        <v>12</v>
      </c>
      <c r="L16" s="24">
        <v>0</v>
      </c>
      <c r="M16" s="19">
        <v>5</v>
      </c>
      <c r="N16" s="22">
        <f t="shared" ref="N16:N27" si="34">K16+L16+M16</f>
        <v>17</v>
      </c>
      <c r="O16" s="14"/>
      <c r="P16" s="23"/>
      <c r="Q16" s="21"/>
      <c r="R16" s="56"/>
      <c r="S16" s="24">
        <v>0</v>
      </c>
      <c r="T16" s="19"/>
      <c r="U16" s="22">
        <f t="shared" si="3"/>
        <v>0</v>
      </c>
      <c r="V16" s="14"/>
      <c r="W16" s="23"/>
      <c r="X16" s="21"/>
      <c r="Y16" s="56"/>
      <c r="Z16" s="24">
        <v>0</v>
      </c>
      <c r="AA16" s="19"/>
      <c r="AB16" s="22">
        <f t="shared" ref="AB16:AB27" si="35">Y16+Z16+AA16</f>
        <v>0</v>
      </c>
      <c r="AC16" s="14"/>
      <c r="AD16" s="23"/>
      <c r="AE16" s="21"/>
      <c r="AF16" s="56"/>
      <c r="AG16" s="24">
        <v>0</v>
      </c>
      <c r="AH16" s="19"/>
      <c r="AI16" s="22">
        <f t="shared" ref="AI16:AI27" si="36">AF16+AG16+AH16</f>
        <v>0</v>
      </c>
      <c r="AJ16" s="14"/>
      <c r="AK16" s="23"/>
      <c r="AL16" s="21"/>
      <c r="AM16" s="56">
        <f t="shared" si="6"/>
        <v>0</v>
      </c>
      <c r="AN16" s="24">
        <v>0</v>
      </c>
      <c r="AO16" s="19"/>
      <c r="AP16" s="22">
        <f t="shared" si="7"/>
        <v>0</v>
      </c>
      <c r="AQ16" s="14"/>
      <c r="AR16" s="23"/>
      <c r="AS16" s="21"/>
      <c r="AT16" s="56"/>
      <c r="AU16" s="24">
        <v>0</v>
      </c>
      <c r="AV16" s="19"/>
      <c r="AW16" s="22">
        <f t="shared" si="8"/>
        <v>0</v>
      </c>
      <c r="AX16" s="14"/>
      <c r="AY16" s="23"/>
      <c r="AZ16" s="21"/>
      <c r="BA16" s="56"/>
      <c r="BB16" s="24">
        <v>0</v>
      </c>
      <c r="BC16" s="19"/>
      <c r="BD16" s="22">
        <f t="shared" si="9"/>
        <v>0</v>
      </c>
      <c r="BE16" s="14"/>
      <c r="BF16" s="23"/>
      <c r="BG16" s="21"/>
      <c r="BH16" s="56"/>
      <c r="BI16" s="24">
        <v>0</v>
      </c>
      <c r="BJ16" s="19"/>
      <c r="BK16" s="22">
        <f t="shared" si="10"/>
        <v>0</v>
      </c>
      <c r="BL16" s="14"/>
      <c r="BM16" s="23"/>
      <c r="BN16" s="21"/>
      <c r="BO16" s="56">
        <f t="shared" si="11"/>
        <v>0</v>
      </c>
      <c r="BP16" s="24">
        <v>0</v>
      </c>
      <c r="BQ16" s="19"/>
      <c r="BR16" s="22">
        <f t="shared" ref="BR16:BR27" si="37">BO16+BP16+BQ16</f>
        <v>0</v>
      </c>
      <c r="BS16" s="14"/>
      <c r="BT16" s="23"/>
      <c r="BU16" s="21"/>
      <c r="BV16" s="56">
        <f t="shared" si="13"/>
        <v>0</v>
      </c>
      <c r="BW16" s="24">
        <v>0</v>
      </c>
      <c r="BX16" s="19"/>
      <c r="BY16" s="22">
        <f t="shared" si="14"/>
        <v>0</v>
      </c>
      <c r="BZ16" s="14"/>
      <c r="CA16" s="23"/>
      <c r="CB16" s="21"/>
      <c r="CC16" s="56">
        <f t="shared" si="15"/>
        <v>0</v>
      </c>
      <c r="CD16" s="24">
        <v>0</v>
      </c>
      <c r="CE16" s="19"/>
      <c r="CF16" s="22">
        <f t="shared" ref="CF16:CF27" si="38">CC16+CD16+CE16</f>
        <v>0</v>
      </c>
      <c r="CG16" s="14"/>
      <c r="CH16" s="23"/>
      <c r="CI16" s="21"/>
      <c r="CJ16" s="56">
        <f t="shared" si="17"/>
        <v>0</v>
      </c>
      <c r="CK16" s="24">
        <v>0</v>
      </c>
      <c r="CL16" s="19"/>
      <c r="CM16" s="22">
        <f t="shared" ref="CM16:CM27" si="39">CJ16+CK16+CL16</f>
        <v>0</v>
      </c>
      <c r="CN16" s="14"/>
      <c r="CO16" s="23"/>
      <c r="CP16" s="21"/>
      <c r="CQ16" s="56">
        <f t="shared" si="19"/>
        <v>0</v>
      </c>
      <c r="CR16" s="24">
        <v>0</v>
      </c>
      <c r="CS16" s="19"/>
      <c r="CT16" s="22">
        <f t="shared" si="20"/>
        <v>0</v>
      </c>
      <c r="CU16" s="14"/>
      <c r="CV16" s="23"/>
      <c r="CW16" s="21"/>
      <c r="CX16" s="56"/>
      <c r="CY16" s="24">
        <v>0</v>
      </c>
      <c r="CZ16" s="19"/>
      <c r="DA16" s="22">
        <f t="shared" si="21"/>
        <v>0</v>
      </c>
      <c r="DB16" s="14"/>
      <c r="DC16" s="23"/>
      <c r="DD16" s="21"/>
      <c r="DE16" s="56"/>
      <c r="DF16" s="24">
        <v>0</v>
      </c>
      <c r="DG16" s="19"/>
      <c r="DH16" s="22">
        <f t="shared" ref="DH16:DH27" si="40">DE16+DF16+DG16</f>
        <v>0</v>
      </c>
      <c r="DI16" s="75"/>
      <c r="DJ16" s="23"/>
      <c r="DK16" s="21"/>
      <c r="DL16" s="56"/>
      <c r="DM16" s="24">
        <v>0</v>
      </c>
      <c r="DN16" s="19"/>
      <c r="DO16" s="22">
        <f t="shared" ref="DO16:DO27" si="41">DL16+DM16+DN16</f>
        <v>0</v>
      </c>
      <c r="DP16" s="14"/>
      <c r="DQ16" s="23"/>
      <c r="DR16" s="21"/>
      <c r="DS16" s="56"/>
      <c r="DT16" s="24">
        <v>0</v>
      </c>
      <c r="DU16" s="19"/>
      <c r="DV16" s="22">
        <f t="shared" si="24"/>
        <v>0</v>
      </c>
      <c r="DW16" s="14"/>
      <c r="DX16" s="23"/>
      <c r="DY16" s="21"/>
      <c r="DZ16" s="56"/>
      <c r="EA16" s="24">
        <v>0</v>
      </c>
      <c r="EB16" s="19"/>
      <c r="EC16" s="22">
        <f t="shared" ref="EC16:EC29" si="42">DZ16+EA16+EB16</f>
        <v>0</v>
      </c>
      <c r="ED16" s="14"/>
      <c r="EE16" s="23"/>
      <c r="EF16" s="21"/>
      <c r="EG16" s="56"/>
      <c r="EH16" s="24">
        <v>0</v>
      </c>
      <c r="EI16" s="19"/>
      <c r="EJ16" s="22">
        <f t="shared" ref="EJ16:EJ27" si="43">EG16+EH16+EI16</f>
        <v>0</v>
      </c>
      <c r="EK16" s="14"/>
      <c r="EL16" s="23"/>
      <c r="EM16" s="21"/>
      <c r="EN16" s="56"/>
      <c r="EO16" s="24">
        <v>0</v>
      </c>
      <c r="EP16" s="19"/>
      <c r="EQ16" s="22">
        <f t="shared" ref="EQ16:EQ27" si="44">EN16+EO16+EP16</f>
        <v>0</v>
      </c>
      <c r="ER16" s="14"/>
      <c r="ES16" s="16"/>
      <c r="ET16" s="111">
        <f t="shared" si="33"/>
        <v>15</v>
      </c>
      <c r="EU16" s="82">
        <f t="shared" si="28"/>
        <v>25</v>
      </c>
      <c r="EV16" s="82">
        <f t="shared" si="28"/>
        <v>0</v>
      </c>
      <c r="EW16" s="82">
        <f t="shared" si="28"/>
        <v>10</v>
      </c>
      <c r="EX16" s="22">
        <f t="shared" si="29"/>
        <v>35</v>
      </c>
      <c r="EY16" s="14" t="str">
        <f t="shared" si="30"/>
        <v>Shaun Graham</v>
      </c>
      <c r="EZ16" s="14"/>
      <c r="FA16" s="106">
        <f t="shared" si="32"/>
        <v>15</v>
      </c>
      <c r="FB16" s="77">
        <v>8</v>
      </c>
      <c r="FC16" s="77">
        <v>3</v>
      </c>
      <c r="FD16" s="77">
        <v>5</v>
      </c>
      <c r="FE16" s="77">
        <v>7</v>
      </c>
      <c r="FF16" s="77">
        <v>7</v>
      </c>
      <c r="FG16" s="77">
        <v>11</v>
      </c>
      <c r="FH16" s="77"/>
      <c r="FI16" s="77" t="s">
        <v>131</v>
      </c>
      <c r="FJ16" s="77" t="s">
        <v>435</v>
      </c>
      <c r="FK16" s="77" t="s">
        <v>435</v>
      </c>
      <c r="FL16" s="77" t="s">
        <v>435</v>
      </c>
      <c r="FM16" s="77">
        <v>14</v>
      </c>
      <c r="FN16" s="77">
        <v>14</v>
      </c>
      <c r="FO16" s="77">
        <v>14</v>
      </c>
      <c r="FP16" s="77">
        <v>15</v>
      </c>
      <c r="FQ16" s="77"/>
      <c r="FS16" s="8">
        <f t="shared" si="31"/>
        <v>35</v>
      </c>
      <c r="FT16" s="8">
        <v>4</v>
      </c>
    </row>
    <row r="17" spans="1:176">
      <c r="A17" s="14" t="s">
        <v>558</v>
      </c>
      <c r="B17" s="23">
        <v>3.3877314814814811E-2</v>
      </c>
      <c r="C17" s="21" t="s">
        <v>336</v>
      </c>
      <c r="D17" s="57">
        <f t="shared" si="0"/>
        <v>12</v>
      </c>
      <c r="E17" s="24">
        <v>0</v>
      </c>
      <c r="F17" s="19">
        <v>5</v>
      </c>
      <c r="G17" s="22">
        <f t="shared" si="1"/>
        <v>17</v>
      </c>
      <c r="H17" s="14"/>
      <c r="I17" s="23"/>
      <c r="J17" s="21"/>
      <c r="K17" s="57"/>
      <c r="L17" s="24">
        <v>0</v>
      </c>
      <c r="M17" s="19"/>
      <c r="N17" s="22">
        <f t="shared" si="34"/>
        <v>0</v>
      </c>
      <c r="O17" s="14"/>
      <c r="P17" s="23"/>
      <c r="Q17" s="21"/>
      <c r="R17" s="56"/>
      <c r="S17" s="24">
        <v>0</v>
      </c>
      <c r="T17" s="19"/>
      <c r="U17" s="22">
        <f t="shared" si="3"/>
        <v>0</v>
      </c>
      <c r="V17" s="14"/>
      <c r="W17" s="23"/>
      <c r="X17" s="21"/>
      <c r="Y17" s="56"/>
      <c r="Z17" s="24">
        <v>0</v>
      </c>
      <c r="AA17" s="19"/>
      <c r="AB17" s="22">
        <f t="shared" si="35"/>
        <v>0</v>
      </c>
      <c r="AC17" s="14"/>
      <c r="AD17" s="23"/>
      <c r="AE17" s="21"/>
      <c r="AF17" s="56"/>
      <c r="AG17" s="24">
        <v>0</v>
      </c>
      <c r="AH17" s="19"/>
      <c r="AI17" s="22">
        <f t="shared" si="36"/>
        <v>0</v>
      </c>
      <c r="AJ17" s="14"/>
      <c r="AK17" s="23"/>
      <c r="AL17" s="21"/>
      <c r="AM17" s="56">
        <f t="shared" si="6"/>
        <v>0</v>
      </c>
      <c r="AN17" s="24">
        <v>0</v>
      </c>
      <c r="AO17" s="19"/>
      <c r="AP17" s="22">
        <f t="shared" si="7"/>
        <v>0</v>
      </c>
      <c r="AQ17" s="14"/>
      <c r="AR17" s="23">
        <v>3.1192129629629629E-2</v>
      </c>
      <c r="AS17" s="21" t="s">
        <v>265</v>
      </c>
      <c r="AT17" s="57">
        <f>((AR$37)+10)-AS17</f>
        <v>13</v>
      </c>
      <c r="AU17" s="67">
        <v>15</v>
      </c>
      <c r="AV17" s="19">
        <v>5</v>
      </c>
      <c r="AW17" s="22">
        <f t="shared" si="8"/>
        <v>33</v>
      </c>
      <c r="AX17" s="14"/>
      <c r="AY17" s="23"/>
      <c r="AZ17" s="21"/>
      <c r="BA17" s="56"/>
      <c r="BB17" s="24">
        <v>0</v>
      </c>
      <c r="BC17" s="19"/>
      <c r="BD17" s="22">
        <f t="shared" si="9"/>
        <v>0</v>
      </c>
      <c r="BE17" s="14"/>
      <c r="BF17" s="23"/>
      <c r="BG17" s="21"/>
      <c r="BH17" s="56"/>
      <c r="BI17" s="24">
        <v>0</v>
      </c>
      <c r="BJ17" s="19"/>
      <c r="BK17" s="22">
        <f t="shared" si="10"/>
        <v>0</v>
      </c>
      <c r="BL17" s="14"/>
      <c r="BM17" s="23"/>
      <c r="BN17" s="21"/>
      <c r="BO17" s="56">
        <f t="shared" si="11"/>
        <v>0</v>
      </c>
      <c r="BP17" s="24">
        <v>0</v>
      </c>
      <c r="BQ17" s="19"/>
      <c r="BR17" s="22">
        <f t="shared" si="37"/>
        <v>0</v>
      </c>
      <c r="BS17" s="14"/>
      <c r="BT17" s="23"/>
      <c r="BU17" s="21"/>
      <c r="BV17" s="56">
        <f t="shared" si="13"/>
        <v>0</v>
      </c>
      <c r="BW17" s="24">
        <v>0</v>
      </c>
      <c r="BX17" s="19"/>
      <c r="BY17" s="22">
        <f t="shared" si="14"/>
        <v>0</v>
      </c>
      <c r="BZ17" s="14"/>
      <c r="CA17" s="23"/>
      <c r="CB17" s="21"/>
      <c r="CC17" s="56">
        <f t="shared" si="15"/>
        <v>0</v>
      </c>
      <c r="CD17" s="24">
        <v>0</v>
      </c>
      <c r="CE17" s="19"/>
      <c r="CF17" s="22">
        <f t="shared" si="38"/>
        <v>0</v>
      </c>
      <c r="CG17" s="14"/>
      <c r="CH17" s="23"/>
      <c r="CI17" s="21"/>
      <c r="CJ17" s="56">
        <f t="shared" si="17"/>
        <v>0</v>
      </c>
      <c r="CK17" s="24">
        <v>0</v>
      </c>
      <c r="CL17" s="19"/>
      <c r="CM17" s="22">
        <f t="shared" si="39"/>
        <v>0</v>
      </c>
      <c r="CN17" s="14"/>
      <c r="CO17" s="23"/>
      <c r="CP17" s="21"/>
      <c r="CQ17" s="56">
        <f t="shared" si="19"/>
        <v>0</v>
      </c>
      <c r="CR17" s="24">
        <v>0</v>
      </c>
      <c r="CS17" s="19"/>
      <c r="CT17" s="22">
        <f t="shared" si="20"/>
        <v>0</v>
      </c>
      <c r="CU17" s="14"/>
      <c r="CV17" s="23">
        <v>1.4837962962962963E-2</v>
      </c>
      <c r="CW17" s="21" t="s">
        <v>267</v>
      </c>
      <c r="CX17" s="57">
        <f>((CV$37)+10)-CW17</f>
        <v>12</v>
      </c>
      <c r="CY17" s="24">
        <v>0</v>
      </c>
      <c r="CZ17" s="19">
        <v>5</v>
      </c>
      <c r="DA17" s="22">
        <f t="shared" si="21"/>
        <v>17</v>
      </c>
      <c r="DB17" s="14"/>
      <c r="DC17" s="23"/>
      <c r="DD17" s="21"/>
      <c r="DE17" s="56"/>
      <c r="DF17" s="24">
        <v>0</v>
      </c>
      <c r="DG17" s="19"/>
      <c r="DH17" s="22">
        <f t="shared" si="40"/>
        <v>0</v>
      </c>
      <c r="DI17" s="75"/>
      <c r="DJ17" s="23">
        <v>3.0312499999999996E-2</v>
      </c>
      <c r="DK17" s="21" t="s">
        <v>328</v>
      </c>
      <c r="DL17" s="57">
        <f>((DJ$37)+10)-DK17</f>
        <v>14</v>
      </c>
      <c r="DM17" s="67">
        <v>15</v>
      </c>
      <c r="DN17" s="19">
        <v>5</v>
      </c>
      <c r="DO17" s="22">
        <f t="shared" si="41"/>
        <v>34</v>
      </c>
      <c r="DP17" s="14"/>
      <c r="DQ17" s="23"/>
      <c r="DR17" s="21"/>
      <c r="DS17" s="56"/>
      <c r="DT17" s="24">
        <v>0</v>
      </c>
      <c r="DU17" s="19"/>
      <c r="DV17" s="22">
        <f t="shared" si="24"/>
        <v>0</v>
      </c>
      <c r="DW17" s="14"/>
      <c r="DX17" s="23"/>
      <c r="DY17" s="21"/>
      <c r="DZ17" s="56"/>
      <c r="EA17" s="24">
        <v>0</v>
      </c>
      <c r="EB17" s="19"/>
      <c r="EC17" s="22">
        <f t="shared" si="42"/>
        <v>0</v>
      </c>
      <c r="ED17" s="14"/>
      <c r="EE17" s="23">
        <v>3.2268518518518523E-2</v>
      </c>
      <c r="EF17" s="21" t="s">
        <v>233</v>
      </c>
      <c r="EG17" s="57">
        <f>((EE$37)+10)-EF17</f>
        <v>12</v>
      </c>
      <c r="EH17" s="24">
        <v>0</v>
      </c>
      <c r="EI17" s="19">
        <v>5</v>
      </c>
      <c r="EJ17" s="22">
        <f t="shared" si="43"/>
        <v>17</v>
      </c>
      <c r="EK17" s="14"/>
      <c r="EL17" s="23"/>
      <c r="EM17" s="21"/>
      <c r="EN17" s="56"/>
      <c r="EO17" s="24">
        <v>0</v>
      </c>
      <c r="EP17" s="19"/>
      <c r="EQ17" s="22">
        <f t="shared" si="44"/>
        <v>0</v>
      </c>
      <c r="ER17" s="14"/>
      <c r="ES17" s="16"/>
      <c r="ET17" s="111">
        <f t="shared" si="33"/>
        <v>6</v>
      </c>
      <c r="EU17" s="82">
        <f t="shared" si="28"/>
        <v>63</v>
      </c>
      <c r="EV17" s="82">
        <f t="shared" si="28"/>
        <v>30</v>
      </c>
      <c r="EW17" s="82">
        <f t="shared" si="28"/>
        <v>25</v>
      </c>
      <c r="EX17" s="22">
        <f t="shared" si="29"/>
        <v>118</v>
      </c>
      <c r="EY17" s="14" t="str">
        <f t="shared" si="30"/>
        <v>John Andrewartha</v>
      </c>
      <c r="EZ17" s="14"/>
      <c r="FA17" s="106">
        <f t="shared" si="32"/>
        <v>6</v>
      </c>
      <c r="FB17" s="77">
        <v>9</v>
      </c>
      <c r="FC17" s="77">
        <v>11</v>
      </c>
      <c r="FD17" s="77">
        <v>13</v>
      </c>
      <c r="FE17" s="77">
        <v>18</v>
      </c>
      <c r="FF17" s="77">
        <v>18</v>
      </c>
      <c r="FG17" s="77">
        <v>6</v>
      </c>
      <c r="FH17" s="77"/>
      <c r="FI17" s="77">
        <v>7</v>
      </c>
      <c r="FJ17" s="77">
        <v>6</v>
      </c>
      <c r="FK17" s="77">
        <v>6</v>
      </c>
      <c r="FL17" s="77">
        <v>5</v>
      </c>
      <c r="FM17" s="77">
        <v>7</v>
      </c>
      <c r="FN17" s="77">
        <v>7</v>
      </c>
      <c r="FO17" s="77">
        <v>6</v>
      </c>
      <c r="FP17" s="77">
        <v>6</v>
      </c>
      <c r="FQ17" s="77"/>
      <c r="FS17" s="8">
        <f t="shared" si="31"/>
        <v>118</v>
      </c>
      <c r="FT17" s="8" t="s">
        <v>440</v>
      </c>
    </row>
    <row r="18" spans="1:176">
      <c r="A18" s="14" t="s">
        <v>477</v>
      </c>
      <c r="B18" s="23">
        <v>3.4907407407407408E-2</v>
      </c>
      <c r="C18" s="21" t="s">
        <v>266</v>
      </c>
      <c r="D18" s="57">
        <f t="shared" si="0"/>
        <v>11</v>
      </c>
      <c r="E18" s="24">
        <v>0</v>
      </c>
      <c r="F18" s="19">
        <v>5</v>
      </c>
      <c r="G18" s="22">
        <f t="shared" si="1"/>
        <v>16</v>
      </c>
      <c r="H18" s="14"/>
      <c r="I18" s="23"/>
      <c r="J18" s="21"/>
      <c r="K18" s="57"/>
      <c r="L18" s="24">
        <v>0</v>
      </c>
      <c r="M18" s="19"/>
      <c r="N18" s="22">
        <f t="shared" si="34"/>
        <v>0</v>
      </c>
      <c r="O18" s="14"/>
      <c r="P18" s="110">
        <v>3.4687500000000003E-2</v>
      </c>
      <c r="Q18" s="21" t="s">
        <v>233</v>
      </c>
      <c r="R18" s="57">
        <f>((P$37)+10)-Q18</f>
        <v>12</v>
      </c>
      <c r="S18" s="67">
        <v>15</v>
      </c>
      <c r="T18" s="19">
        <v>5</v>
      </c>
      <c r="U18" s="22">
        <f t="shared" si="3"/>
        <v>32</v>
      </c>
      <c r="V18" s="14"/>
      <c r="W18" s="23">
        <v>8.8900462962962959E-2</v>
      </c>
      <c r="X18" s="21" t="s">
        <v>265</v>
      </c>
      <c r="Y18" s="57">
        <f>((W$37)+10)-X18</f>
        <v>12</v>
      </c>
      <c r="Z18" s="24">
        <v>0</v>
      </c>
      <c r="AA18" s="19">
        <v>5</v>
      </c>
      <c r="AB18" s="22">
        <f t="shared" si="35"/>
        <v>17</v>
      </c>
      <c r="AC18" s="14"/>
      <c r="AD18" s="23"/>
      <c r="AE18" s="21"/>
      <c r="AF18" s="56"/>
      <c r="AG18" s="24">
        <v>0</v>
      </c>
      <c r="AH18" s="19"/>
      <c r="AI18" s="22">
        <f t="shared" si="36"/>
        <v>0</v>
      </c>
      <c r="AJ18" s="14"/>
      <c r="AK18" s="23"/>
      <c r="AL18" s="21"/>
      <c r="AM18" s="19"/>
      <c r="AN18" s="24">
        <v>0</v>
      </c>
      <c r="AO18" s="19"/>
      <c r="AP18" s="22">
        <f t="shared" si="7"/>
        <v>0</v>
      </c>
      <c r="AQ18" s="14"/>
      <c r="AR18" s="23"/>
      <c r="AS18" s="21"/>
      <c r="AT18" s="56"/>
      <c r="AU18" s="24">
        <v>0</v>
      </c>
      <c r="AV18" s="19"/>
      <c r="AW18" s="22">
        <f t="shared" si="8"/>
        <v>0</v>
      </c>
      <c r="AX18" s="14"/>
      <c r="AY18" s="23">
        <v>3.453703703703704E-2</v>
      </c>
      <c r="AZ18" s="21" t="s">
        <v>232</v>
      </c>
      <c r="BA18" s="57">
        <f>((AY$37)+10)-AZ18</f>
        <v>12</v>
      </c>
      <c r="BB18" s="67">
        <v>15</v>
      </c>
      <c r="BC18" s="19">
        <v>5</v>
      </c>
      <c r="BD18" s="22">
        <f t="shared" si="9"/>
        <v>32</v>
      </c>
      <c r="BE18" s="14"/>
      <c r="BF18" s="23"/>
      <c r="BG18" s="21"/>
      <c r="BH18" s="56"/>
      <c r="BI18" s="24">
        <v>0</v>
      </c>
      <c r="BJ18" s="19"/>
      <c r="BK18" s="22">
        <f t="shared" si="10"/>
        <v>0</v>
      </c>
      <c r="BL18" s="14"/>
      <c r="BM18" s="23"/>
      <c r="BN18" s="21"/>
      <c r="BO18" s="56">
        <f t="shared" si="11"/>
        <v>0</v>
      </c>
      <c r="BP18" s="24">
        <v>0</v>
      </c>
      <c r="BQ18" s="19"/>
      <c r="BR18" s="22">
        <f t="shared" si="37"/>
        <v>0</v>
      </c>
      <c r="BS18" s="14"/>
      <c r="BT18" s="23"/>
      <c r="BU18" s="21"/>
      <c r="BV18" s="56">
        <f t="shared" si="13"/>
        <v>0</v>
      </c>
      <c r="BW18" s="24">
        <v>0</v>
      </c>
      <c r="BX18" s="19"/>
      <c r="BY18" s="22">
        <f t="shared" si="14"/>
        <v>0</v>
      </c>
      <c r="BZ18" s="14"/>
      <c r="CA18" s="23"/>
      <c r="CB18" s="21"/>
      <c r="CC18" s="56">
        <f t="shared" si="15"/>
        <v>0</v>
      </c>
      <c r="CD18" s="24">
        <v>0</v>
      </c>
      <c r="CE18" s="19"/>
      <c r="CF18" s="22">
        <f t="shared" si="38"/>
        <v>0</v>
      </c>
      <c r="CG18" s="14"/>
      <c r="CH18" s="23"/>
      <c r="CI18" s="21"/>
      <c r="CJ18" s="56">
        <f t="shared" si="17"/>
        <v>0</v>
      </c>
      <c r="CK18" s="24">
        <v>0</v>
      </c>
      <c r="CL18" s="19"/>
      <c r="CM18" s="22">
        <f t="shared" si="39"/>
        <v>0</v>
      </c>
      <c r="CN18" s="14"/>
      <c r="CO18" s="23"/>
      <c r="CP18" s="21"/>
      <c r="CQ18" s="19"/>
      <c r="CR18" s="24">
        <v>0</v>
      </c>
      <c r="CS18" s="19"/>
      <c r="CT18" s="22">
        <f t="shared" si="20"/>
        <v>0</v>
      </c>
      <c r="CU18" s="14"/>
      <c r="CV18" s="23"/>
      <c r="CW18" s="21"/>
      <c r="CX18" s="19"/>
      <c r="CY18" s="24">
        <v>0</v>
      </c>
      <c r="CZ18" s="19"/>
      <c r="DA18" s="22">
        <f t="shared" si="21"/>
        <v>0</v>
      </c>
      <c r="DB18" s="14"/>
      <c r="DC18" s="23"/>
      <c r="DD18" s="21"/>
      <c r="DE18" s="56"/>
      <c r="DF18" s="24">
        <v>0</v>
      </c>
      <c r="DG18" s="19"/>
      <c r="DH18" s="22">
        <f t="shared" si="40"/>
        <v>0</v>
      </c>
      <c r="DI18" s="75"/>
      <c r="DJ18" s="23">
        <v>3.5439814814814813E-2</v>
      </c>
      <c r="DK18" s="21" t="s">
        <v>264</v>
      </c>
      <c r="DL18" s="57">
        <f>((DJ$37)+10)-DK18</f>
        <v>13</v>
      </c>
      <c r="DM18" s="24">
        <v>0</v>
      </c>
      <c r="DN18" s="19">
        <v>5</v>
      </c>
      <c r="DO18" s="22">
        <f t="shared" si="41"/>
        <v>18</v>
      </c>
      <c r="DP18" s="14"/>
      <c r="DQ18" s="23">
        <v>1.7210648148148149E-2</v>
      </c>
      <c r="DR18" s="21" t="s">
        <v>264</v>
      </c>
      <c r="DS18" s="57">
        <f>((DQ$37)+10)-DR18</f>
        <v>12</v>
      </c>
      <c r="DT18" s="24">
        <v>0</v>
      </c>
      <c r="DU18" s="19">
        <v>5</v>
      </c>
      <c r="DV18" s="22">
        <f t="shared" si="24"/>
        <v>17</v>
      </c>
      <c r="DW18" s="14"/>
      <c r="DX18" s="23"/>
      <c r="DY18" s="21"/>
      <c r="DZ18" s="57"/>
      <c r="EA18" s="24">
        <v>0</v>
      </c>
      <c r="EB18" s="19"/>
      <c r="EC18" s="22">
        <f t="shared" si="42"/>
        <v>0</v>
      </c>
      <c r="ED18" s="14"/>
      <c r="EE18" s="23">
        <v>3.9675925925925927E-2</v>
      </c>
      <c r="EF18" s="21" t="s">
        <v>267</v>
      </c>
      <c r="EG18" s="57">
        <f>((EE$37)+10)-EF18</f>
        <v>11</v>
      </c>
      <c r="EH18" s="24">
        <v>0</v>
      </c>
      <c r="EI18" s="19">
        <v>5</v>
      </c>
      <c r="EJ18" s="22">
        <f t="shared" si="43"/>
        <v>16</v>
      </c>
      <c r="EK18" s="14"/>
      <c r="EL18" s="23">
        <v>9.1307870370370373E-2</v>
      </c>
      <c r="EM18" s="21" t="s">
        <v>267</v>
      </c>
      <c r="EN18" s="57">
        <f>(((EL$37)+10)-EM18)*2</f>
        <v>20</v>
      </c>
      <c r="EO18" s="24">
        <v>0</v>
      </c>
      <c r="EP18" s="19">
        <f>5*2</f>
        <v>10</v>
      </c>
      <c r="EQ18" s="22">
        <f t="shared" si="44"/>
        <v>30</v>
      </c>
      <c r="ER18" s="14"/>
      <c r="ES18" s="16"/>
      <c r="ET18" s="111">
        <f t="shared" si="33"/>
        <v>3</v>
      </c>
      <c r="EU18" s="82">
        <f t="shared" si="28"/>
        <v>103</v>
      </c>
      <c r="EV18" s="82">
        <f t="shared" si="28"/>
        <v>30</v>
      </c>
      <c r="EW18" s="82">
        <f t="shared" si="28"/>
        <v>45</v>
      </c>
      <c r="EX18" s="22">
        <f t="shared" si="29"/>
        <v>178</v>
      </c>
      <c r="EY18" s="14" t="str">
        <f t="shared" si="30"/>
        <v>Wade Tidbury</v>
      </c>
      <c r="EZ18" s="14"/>
      <c r="FA18" s="106">
        <f t="shared" si="32"/>
        <v>3</v>
      </c>
      <c r="FB18" s="77">
        <v>10</v>
      </c>
      <c r="FC18" s="77" t="s">
        <v>435</v>
      </c>
      <c r="FD18" s="77">
        <v>3</v>
      </c>
      <c r="FE18" s="77">
        <v>2</v>
      </c>
      <c r="FF18" s="77">
        <v>2</v>
      </c>
      <c r="FG18" s="77">
        <v>3</v>
      </c>
      <c r="FH18" s="77">
        <v>2</v>
      </c>
      <c r="FI18" s="77">
        <v>2</v>
      </c>
      <c r="FJ18" s="77">
        <v>3</v>
      </c>
      <c r="FK18" s="77">
        <v>3</v>
      </c>
      <c r="FL18" s="77">
        <v>3</v>
      </c>
      <c r="FM18" s="77">
        <v>3</v>
      </c>
      <c r="FN18" s="77">
        <v>4</v>
      </c>
      <c r="FO18" s="77">
        <v>3</v>
      </c>
      <c r="FP18" s="77">
        <v>3</v>
      </c>
      <c r="FQ18" s="77"/>
      <c r="FS18" s="8">
        <f t="shared" si="31"/>
        <v>148</v>
      </c>
      <c r="FT18" s="8">
        <v>18</v>
      </c>
    </row>
    <row r="19" spans="1:176">
      <c r="A19" s="14" t="s">
        <v>30</v>
      </c>
      <c r="B19" s="23">
        <v>3.770833333333333E-2</v>
      </c>
      <c r="C19" s="21" t="s">
        <v>268</v>
      </c>
      <c r="D19" s="57">
        <f t="shared" si="0"/>
        <v>10</v>
      </c>
      <c r="E19" s="24">
        <v>0</v>
      </c>
      <c r="F19" s="19">
        <v>5</v>
      </c>
      <c r="G19" s="22">
        <f t="shared" si="1"/>
        <v>15</v>
      </c>
      <c r="H19" s="14"/>
      <c r="I19" s="110">
        <v>3.7638888888888895E-2</v>
      </c>
      <c r="J19" s="21" t="s">
        <v>328</v>
      </c>
      <c r="K19" s="57">
        <f>((I$37)+10)-J19</f>
        <v>10</v>
      </c>
      <c r="L19" s="67">
        <v>15</v>
      </c>
      <c r="M19" s="19">
        <v>5</v>
      </c>
      <c r="N19" s="22">
        <f t="shared" si="34"/>
        <v>30</v>
      </c>
      <c r="O19" s="14"/>
      <c r="P19" s="23">
        <v>3.9953703703703707E-2</v>
      </c>
      <c r="Q19" s="21" t="s">
        <v>328</v>
      </c>
      <c r="R19" s="57">
        <f>((P$37)+10)-Q19</f>
        <v>10</v>
      </c>
      <c r="S19" s="24">
        <v>0</v>
      </c>
      <c r="T19" s="19">
        <v>5</v>
      </c>
      <c r="U19" s="22">
        <f t="shared" si="3"/>
        <v>15</v>
      </c>
      <c r="V19" s="14"/>
      <c r="W19" s="23">
        <v>0.10072916666666666</v>
      </c>
      <c r="X19" s="21" t="s">
        <v>336</v>
      </c>
      <c r="Y19" s="57">
        <f>((W$37)+10)-X19</f>
        <v>10</v>
      </c>
      <c r="Z19" s="24">
        <v>0</v>
      </c>
      <c r="AA19" s="19">
        <v>5</v>
      </c>
      <c r="AB19" s="22">
        <f t="shared" si="35"/>
        <v>15</v>
      </c>
      <c r="AC19" s="14"/>
      <c r="AD19" s="23">
        <v>8.2060185185185194E-2</v>
      </c>
      <c r="AE19" s="21" t="s">
        <v>214</v>
      </c>
      <c r="AF19" s="57">
        <f>((AD$37)+10)-AE19</f>
        <v>10</v>
      </c>
      <c r="AG19" s="24">
        <v>0</v>
      </c>
      <c r="AH19" s="19">
        <v>5</v>
      </c>
      <c r="AI19" s="22">
        <f t="shared" si="36"/>
        <v>15</v>
      </c>
      <c r="AJ19" s="14"/>
      <c r="AK19" s="23"/>
      <c r="AL19" s="21"/>
      <c r="AM19" s="19"/>
      <c r="AN19" s="24">
        <v>0</v>
      </c>
      <c r="AO19" s="19"/>
      <c r="AP19" s="22">
        <f t="shared" si="7"/>
        <v>0</v>
      </c>
      <c r="AQ19" s="14"/>
      <c r="AR19" s="23">
        <v>3.7835648148148153E-2</v>
      </c>
      <c r="AS19" s="21" t="s">
        <v>266</v>
      </c>
      <c r="AT19" s="57">
        <f>((AR$37)+10)-AS19</f>
        <v>10</v>
      </c>
      <c r="AU19" s="24">
        <v>0</v>
      </c>
      <c r="AV19" s="19">
        <v>5</v>
      </c>
      <c r="AW19" s="22">
        <f t="shared" si="8"/>
        <v>15</v>
      </c>
      <c r="AX19" s="14"/>
      <c r="AY19" s="23"/>
      <c r="AZ19" s="21"/>
      <c r="BA19" s="56"/>
      <c r="BB19" s="24">
        <v>0</v>
      </c>
      <c r="BC19" s="19"/>
      <c r="BD19" s="22">
        <f t="shared" si="9"/>
        <v>0</v>
      </c>
      <c r="BE19" s="14"/>
      <c r="BF19" s="23">
        <v>3.6111111111111115E-2</v>
      </c>
      <c r="BG19" s="21" t="s">
        <v>232</v>
      </c>
      <c r="BH19" s="57">
        <f>((BF$37)+10)-BG19</f>
        <v>11</v>
      </c>
      <c r="BI19" s="67">
        <v>15</v>
      </c>
      <c r="BJ19" s="19">
        <v>5</v>
      </c>
      <c r="BK19" s="22">
        <f t="shared" si="10"/>
        <v>31</v>
      </c>
      <c r="BL19" s="14"/>
      <c r="BM19" s="23"/>
      <c r="BN19" s="21"/>
      <c r="BO19" s="56">
        <f t="shared" si="11"/>
        <v>0</v>
      </c>
      <c r="BP19" s="24">
        <v>0</v>
      </c>
      <c r="BQ19" s="19"/>
      <c r="BR19" s="22">
        <f t="shared" si="37"/>
        <v>0</v>
      </c>
      <c r="BS19" s="14"/>
      <c r="BT19" s="23"/>
      <c r="BU19" s="21"/>
      <c r="BV19" s="56">
        <f t="shared" si="13"/>
        <v>0</v>
      </c>
      <c r="BW19" s="24">
        <v>0</v>
      </c>
      <c r="BX19" s="19"/>
      <c r="BY19" s="22">
        <f t="shared" si="14"/>
        <v>0</v>
      </c>
      <c r="BZ19" s="14"/>
      <c r="CA19" s="23"/>
      <c r="CB19" s="21"/>
      <c r="CC19" s="56">
        <f t="shared" si="15"/>
        <v>0</v>
      </c>
      <c r="CD19" s="24">
        <v>0</v>
      </c>
      <c r="CE19" s="19"/>
      <c r="CF19" s="22">
        <f t="shared" si="38"/>
        <v>0</v>
      </c>
      <c r="CG19" s="14"/>
      <c r="CH19" s="23"/>
      <c r="CI19" s="21"/>
      <c r="CJ19" s="56">
        <f t="shared" si="17"/>
        <v>0</v>
      </c>
      <c r="CK19" s="24">
        <v>0</v>
      </c>
      <c r="CL19" s="19"/>
      <c r="CM19" s="22">
        <f t="shared" si="39"/>
        <v>0</v>
      </c>
      <c r="CN19" s="14"/>
      <c r="CO19" s="23"/>
      <c r="CP19" s="21"/>
      <c r="CQ19" s="19"/>
      <c r="CR19" s="24">
        <v>0</v>
      </c>
      <c r="CS19" s="19"/>
      <c r="CT19" s="22">
        <f t="shared" si="20"/>
        <v>0</v>
      </c>
      <c r="CU19" s="14"/>
      <c r="CV19" s="23">
        <v>1.7523148148148149E-2</v>
      </c>
      <c r="CW19" s="21" t="s">
        <v>328</v>
      </c>
      <c r="CX19" s="57">
        <f>((CV$37)+10)-CW19</f>
        <v>11</v>
      </c>
      <c r="CY19" s="24">
        <v>0</v>
      </c>
      <c r="CZ19" s="19">
        <v>5</v>
      </c>
      <c r="DA19" s="22">
        <f t="shared" si="21"/>
        <v>16</v>
      </c>
      <c r="DB19" s="14"/>
      <c r="DC19" s="23">
        <v>9.4826388888888891E-2</v>
      </c>
      <c r="DD19" s="21" t="s">
        <v>233</v>
      </c>
      <c r="DE19" s="57">
        <f>((DC$37)+10)-DD19</f>
        <v>10</v>
      </c>
      <c r="DF19" s="24">
        <v>0</v>
      </c>
      <c r="DG19" s="19">
        <v>5</v>
      </c>
      <c r="DH19" s="22">
        <f t="shared" si="40"/>
        <v>15</v>
      </c>
      <c r="DI19" s="75"/>
      <c r="DJ19" s="23">
        <v>3.7187499999999998E-2</v>
      </c>
      <c r="DK19" s="21" t="s">
        <v>265</v>
      </c>
      <c r="DL19" s="57">
        <f>((DJ$37)+10)-DK19</f>
        <v>12</v>
      </c>
      <c r="DM19" s="24">
        <v>0</v>
      </c>
      <c r="DN19" s="19">
        <v>5</v>
      </c>
      <c r="DO19" s="22">
        <f t="shared" si="41"/>
        <v>17</v>
      </c>
      <c r="DP19" s="14"/>
      <c r="DQ19" s="23">
        <v>1.7777777777777778E-2</v>
      </c>
      <c r="DR19" s="21" t="s">
        <v>265</v>
      </c>
      <c r="DS19" s="57">
        <f>((DQ$37)+10)-DR19</f>
        <v>11</v>
      </c>
      <c r="DT19" s="24">
        <v>0</v>
      </c>
      <c r="DU19" s="19">
        <v>5</v>
      </c>
      <c r="DV19" s="22">
        <f t="shared" si="24"/>
        <v>16</v>
      </c>
      <c r="DW19" s="14"/>
      <c r="DX19" s="23"/>
      <c r="DY19" s="21"/>
      <c r="DZ19" s="57"/>
      <c r="EA19" s="24">
        <v>0</v>
      </c>
      <c r="EB19" s="19"/>
      <c r="EC19" s="22">
        <f t="shared" si="42"/>
        <v>0</v>
      </c>
      <c r="ED19" s="14"/>
      <c r="EE19" s="23">
        <v>4.1550925925925929E-2</v>
      </c>
      <c r="EF19" s="21" t="s">
        <v>328</v>
      </c>
      <c r="EG19" s="57">
        <f>((EE$37)+10)-EF19</f>
        <v>10</v>
      </c>
      <c r="EH19" s="24">
        <v>0</v>
      </c>
      <c r="EI19" s="19">
        <v>5</v>
      </c>
      <c r="EJ19" s="22">
        <f t="shared" si="43"/>
        <v>15</v>
      </c>
      <c r="EK19" s="14"/>
      <c r="EL19" s="23"/>
      <c r="EM19" s="21"/>
      <c r="EN19" s="56"/>
      <c r="EO19" s="24">
        <v>0</v>
      </c>
      <c r="EP19" s="19"/>
      <c r="EQ19" s="22">
        <f t="shared" si="44"/>
        <v>0</v>
      </c>
      <c r="ER19" s="14"/>
      <c r="ES19" s="23"/>
      <c r="ET19" s="111">
        <f t="shared" si="33"/>
        <v>2</v>
      </c>
      <c r="EU19" s="82">
        <f t="shared" si="28"/>
        <v>125</v>
      </c>
      <c r="EV19" s="82">
        <f t="shared" si="28"/>
        <v>30</v>
      </c>
      <c r="EW19" s="82">
        <f t="shared" si="28"/>
        <v>60</v>
      </c>
      <c r="EX19" s="22">
        <f t="shared" si="29"/>
        <v>215</v>
      </c>
      <c r="EY19" s="14" t="str">
        <f t="shared" si="30"/>
        <v>David Peacock</v>
      </c>
      <c r="EZ19" s="14"/>
      <c r="FA19" s="106">
        <f t="shared" si="32"/>
        <v>2</v>
      </c>
      <c r="FB19" s="77">
        <v>11</v>
      </c>
      <c r="FC19" s="77">
        <v>1</v>
      </c>
      <c r="FD19" s="77">
        <v>1</v>
      </c>
      <c r="FE19" s="77">
        <v>1</v>
      </c>
      <c r="FF19" s="77">
        <v>1</v>
      </c>
      <c r="FG19" s="77">
        <v>1</v>
      </c>
      <c r="FH19" s="77">
        <v>1</v>
      </c>
      <c r="FI19" s="77">
        <v>1</v>
      </c>
      <c r="FJ19" s="77">
        <v>1</v>
      </c>
      <c r="FK19" s="77">
        <v>1</v>
      </c>
      <c r="FL19" s="77">
        <v>1</v>
      </c>
      <c r="FM19" s="77">
        <v>1</v>
      </c>
      <c r="FN19" s="77">
        <v>1</v>
      </c>
      <c r="FO19" s="77">
        <v>1</v>
      </c>
      <c r="FP19" s="77">
        <v>2</v>
      </c>
      <c r="FQ19" s="77"/>
      <c r="FS19" s="8">
        <f t="shared" si="31"/>
        <v>215</v>
      </c>
      <c r="FT19" s="8">
        <v>14</v>
      </c>
    </row>
    <row r="20" spans="1:176">
      <c r="A20" s="14" t="s">
        <v>332</v>
      </c>
      <c r="B20" s="23"/>
      <c r="C20" s="21"/>
      <c r="D20" s="57"/>
      <c r="E20" s="24">
        <v>0</v>
      </c>
      <c r="F20" s="19"/>
      <c r="G20" s="22">
        <f t="shared" si="1"/>
        <v>0</v>
      </c>
      <c r="H20" s="14"/>
      <c r="I20" s="23">
        <v>2.6863425925925926E-2</v>
      </c>
      <c r="J20" s="21" t="s">
        <v>214</v>
      </c>
      <c r="K20" s="57">
        <f>((I$37)+10)-J20</f>
        <v>14</v>
      </c>
      <c r="L20" s="24">
        <v>0</v>
      </c>
      <c r="M20" s="19">
        <v>5</v>
      </c>
      <c r="N20" s="22">
        <f t="shared" si="34"/>
        <v>19</v>
      </c>
      <c r="O20" s="14"/>
      <c r="P20" s="23"/>
      <c r="Q20" s="21"/>
      <c r="R20" s="56"/>
      <c r="S20" s="24">
        <v>0</v>
      </c>
      <c r="T20" s="19"/>
      <c r="U20" s="22">
        <f t="shared" si="3"/>
        <v>0</v>
      </c>
      <c r="V20" s="14"/>
      <c r="W20" s="23"/>
      <c r="X20" s="21"/>
      <c r="Y20" s="56"/>
      <c r="Z20" s="24">
        <v>0</v>
      </c>
      <c r="AA20" s="19"/>
      <c r="AB20" s="22">
        <f t="shared" si="35"/>
        <v>0</v>
      </c>
      <c r="AC20" s="14"/>
      <c r="AD20" s="23"/>
      <c r="AE20" s="21"/>
      <c r="AF20" s="56"/>
      <c r="AG20" s="24">
        <v>0</v>
      </c>
      <c r="AH20" s="19"/>
      <c r="AI20" s="22">
        <f t="shared" si="36"/>
        <v>0</v>
      </c>
      <c r="AJ20" s="14"/>
      <c r="AK20" s="23"/>
      <c r="AL20" s="21"/>
      <c r="AM20" s="19"/>
      <c r="AN20" s="24">
        <v>0</v>
      </c>
      <c r="AO20" s="19"/>
      <c r="AP20" s="22">
        <f t="shared" si="7"/>
        <v>0</v>
      </c>
      <c r="AQ20" s="14"/>
      <c r="AR20" s="23"/>
      <c r="AS20" s="21"/>
      <c r="AT20" s="56"/>
      <c r="AU20" s="24">
        <v>0</v>
      </c>
      <c r="AV20" s="19"/>
      <c r="AW20" s="22">
        <f t="shared" si="8"/>
        <v>0</v>
      </c>
      <c r="AX20" s="14"/>
      <c r="AY20" s="23"/>
      <c r="AZ20" s="21"/>
      <c r="BA20" s="56"/>
      <c r="BB20" s="24">
        <v>0</v>
      </c>
      <c r="BC20" s="19"/>
      <c r="BD20" s="22">
        <f t="shared" si="9"/>
        <v>0</v>
      </c>
      <c r="BE20" s="14"/>
      <c r="BF20" s="23"/>
      <c r="BG20" s="21"/>
      <c r="BH20" s="56"/>
      <c r="BI20" s="24">
        <v>0</v>
      </c>
      <c r="BJ20" s="19"/>
      <c r="BK20" s="22">
        <f t="shared" si="10"/>
        <v>0</v>
      </c>
      <c r="BL20" s="14"/>
      <c r="BM20" s="23"/>
      <c r="BN20" s="21"/>
      <c r="BO20" s="56">
        <f t="shared" si="11"/>
        <v>0</v>
      </c>
      <c r="BP20" s="24">
        <v>0</v>
      </c>
      <c r="BQ20" s="19"/>
      <c r="BR20" s="22">
        <f t="shared" si="37"/>
        <v>0</v>
      </c>
      <c r="BS20" s="14"/>
      <c r="BT20" s="23"/>
      <c r="BU20" s="21"/>
      <c r="BV20" s="56">
        <f t="shared" si="13"/>
        <v>0</v>
      </c>
      <c r="BW20" s="24">
        <v>0</v>
      </c>
      <c r="BX20" s="19"/>
      <c r="BY20" s="22">
        <f t="shared" si="14"/>
        <v>0</v>
      </c>
      <c r="BZ20" s="14"/>
      <c r="CA20" s="23"/>
      <c r="CB20" s="21"/>
      <c r="CC20" s="56">
        <f t="shared" si="15"/>
        <v>0</v>
      </c>
      <c r="CD20" s="24">
        <v>0</v>
      </c>
      <c r="CE20" s="19"/>
      <c r="CF20" s="22">
        <f t="shared" si="38"/>
        <v>0</v>
      </c>
      <c r="CG20" s="14"/>
      <c r="CH20" s="23"/>
      <c r="CI20" s="21"/>
      <c r="CJ20" s="56">
        <f t="shared" si="17"/>
        <v>0</v>
      </c>
      <c r="CK20" s="24">
        <v>0</v>
      </c>
      <c r="CL20" s="19"/>
      <c r="CM20" s="22">
        <f t="shared" si="39"/>
        <v>0</v>
      </c>
      <c r="CN20" s="14"/>
      <c r="CO20" s="23"/>
      <c r="CP20" s="21"/>
      <c r="CQ20" s="19"/>
      <c r="CR20" s="24">
        <v>0</v>
      </c>
      <c r="CS20" s="19"/>
      <c r="CT20" s="22">
        <f t="shared" si="20"/>
        <v>0</v>
      </c>
      <c r="CU20" s="14"/>
      <c r="CV20" s="23"/>
      <c r="CW20" s="21"/>
      <c r="CX20" s="19"/>
      <c r="CY20" s="24">
        <v>0</v>
      </c>
      <c r="CZ20" s="19"/>
      <c r="DA20" s="22">
        <f t="shared" si="21"/>
        <v>0</v>
      </c>
      <c r="DB20" s="14"/>
      <c r="DC20" s="23"/>
      <c r="DD20" s="21"/>
      <c r="DE20" s="56"/>
      <c r="DF20" s="24">
        <v>0</v>
      </c>
      <c r="DG20" s="19"/>
      <c r="DH20" s="22">
        <f t="shared" si="40"/>
        <v>0</v>
      </c>
      <c r="DI20" s="75"/>
      <c r="DJ20" s="23"/>
      <c r="DK20" s="21"/>
      <c r="DL20" s="56"/>
      <c r="DM20" s="24">
        <v>0</v>
      </c>
      <c r="DN20" s="19"/>
      <c r="DO20" s="22">
        <f t="shared" si="41"/>
        <v>0</v>
      </c>
      <c r="DP20" s="14"/>
      <c r="DQ20" s="23"/>
      <c r="DR20" s="21"/>
      <c r="DS20" s="56"/>
      <c r="DT20" s="24">
        <v>0</v>
      </c>
      <c r="DU20" s="19"/>
      <c r="DV20" s="22">
        <f t="shared" si="24"/>
        <v>0</v>
      </c>
      <c r="DW20" s="14"/>
      <c r="DX20" s="23"/>
      <c r="DY20" s="21"/>
      <c r="DZ20" s="56"/>
      <c r="EA20" s="24">
        <v>0</v>
      </c>
      <c r="EB20" s="19"/>
      <c r="EC20" s="22">
        <f t="shared" si="42"/>
        <v>0</v>
      </c>
      <c r="ED20" s="14"/>
      <c r="EE20" s="23"/>
      <c r="EF20" s="21"/>
      <c r="EG20" s="56"/>
      <c r="EH20" s="24">
        <v>0</v>
      </c>
      <c r="EI20" s="19"/>
      <c r="EJ20" s="22">
        <f t="shared" si="43"/>
        <v>0</v>
      </c>
      <c r="EK20" s="14"/>
      <c r="EL20" s="23"/>
      <c r="EM20" s="21"/>
      <c r="EN20" s="56"/>
      <c r="EO20" s="24">
        <v>0</v>
      </c>
      <c r="EP20" s="19"/>
      <c r="EQ20" s="22">
        <f t="shared" si="44"/>
        <v>0</v>
      </c>
      <c r="ER20" s="14"/>
      <c r="ES20" s="23"/>
      <c r="ET20" s="111">
        <f t="shared" si="33"/>
        <v>22</v>
      </c>
      <c r="EU20" s="82">
        <f t="shared" si="28"/>
        <v>14</v>
      </c>
      <c r="EV20" s="82">
        <f t="shared" si="28"/>
        <v>0</v>
      </c>
      <c r="EW20" s="82">
        <f t="shared" si="28"/>
        <v>5</v>
      </c>
      <c r="EX20" s="22">
        <f t="shared" si="29"/>
        <v>19</v>
      </c>
      <c r="EY20" s="14" t="str">
        <f t="shared" si="30"/>
        <v>Graeme Higgins</v>
      </c>
      <c r="EZ20" s="14"/>
      <c r="FA20" s="106">
        <f t="shared" si="32"/>
        <v>22</v>
      </c>
      <c r="FB20" s="77"/>
      <c r="FC20" s="77" t="s">
        <v>366</v>
      </c>
      <c r="FD20" s="77">
        <v>12</v>
      </c>
      <c r="FE20" s="77" t="s">
        <v>369</v>
      </c>
      <c r="FF20" s="77" t="s">
        <v>369</v>
      </c>
      <c r="FG20" s="77" t="s">
        <v>370</v>
      </c>
      <c r="FH20" s="77"/>
      <c r="FI20" s="77" t="s">
        <v>442</v>
      </c>
      <c r="FJ20" s="77" t="s">
        <v>442</v>
      </c>
      <c r="FK20" s="77" t="s">
        <v>442</v>
      </c>
      <c r="FL20" s="77" t="s">
        <v>547</v>
      </c>
      <c r="FM20" s="77" t="s">
        <v>547</v>
      </c>
      <c r="FN20" s="77" t="s">
        <v>547</v>
      </c>
      <c r="FO20" s="77" t="s">
        <v>547</v>
      </c>
      <c r="FP20" s="77">
        <v>22</v>
      </c>
      <c r="FQ20" s="77"/>
      <c r="FS20" s="8">
        <f t="shared" si="31"/>
        <v>19</v>
      </c>
      <c r="FT20" s="8">
        <v>15</v>
      </c>
    </row>
    <row r="21" spans="1:176">
      <c r="A21" s="14" t="s">
        <v>32</v>
      </c>
      <c r="B21" s="23"/>
      <c r="C21" s="21"/>
      <c r="D21" s="56"/>
      <c r="E21" s="24">
        <v>0</v>
      </c>
      <c r="F21" s="19"/>
      <c r="G21" s="22">
        <f t="shared" si="1"/>
        <v>0</v>
      </c>
      <c r="H21" s="14"/>
      <c r="I21" s="23">
        <v>3.7534722222222219E-2</v>
      </c>
      <c r="J21" s="21" t="s">
        <v>267</v>
      </c>
      <c r="K21" s="57">
        <f>((I$37)+10)-J21</f>
        <v>11</v>
      </c>
      <c r="L21" s="24">
        <v>0</v>
      </c>
      <c r="M21" s="19">
        <v>5</v>
      </c>
      <c r="N21" s="22">
        <f t="shared" si="34"/>
        <v>16</v>
      </c>
      <c r="O21" s="14"/>
      <c r="P21" s="23">
        <v>3.7997685185185183E-2</v>
      </c>
      <c r="Q21" s="21" t="s">
        <v>267</v>
      </c>
      <c r="R21" s="57">
        <f>((P$37)+10)-Q21</f>
        <v>11</v>
      </c>
      <c r="S21" s="24">
        <v>0</v>
      </c>
      <c r="T21" s="19">
        <v>5</v>
      </c>
      <c r="U21" s="22">
        <f t="shared" si="3"/>
        <v>16</v>
      </c>
      <c r="V21" s="14"/>
      <c r="W21" s="23">
        <v>9.5381944444444436E-2</v>
      </c>
      <c r="X21" s="21" t="s">
        <v>334</v>
      </c>
      <c r="Y21" s="57">
        <f t="shared" ref="Y21:Y26" si="45">((W$37)+10)-X21</f>
        <v>11</v>
      </c>
      <c r="Z21" s="24">
        <v>0</v>
      </c>
      <c r="AA21" s="19">
        <v>5</v>
      </c>
      <c r="AB21" s="22">
        <f t="shared" si="35"/>
        <v>16</v>
      </c>
      <c r="AC21" s="14"/>
      <c r="AD21" s="23"/>
      <c r="AE21" s="21"/>
      <c r="AF21" s="56"/>
      <c r="AG21" s="24">
        <v>0</v>
      </c>
      <c r="AH21" s="19"/>
      <c r="AI21" s="22">
        <f t="shared" si="36"/>
        <v>0</v>
      </c>
      <c r="AJ21" s="14"/>
      <c r="AK21" s="23"/>
      <c r="AL21" s="21"/>
      <c r="AM21" s="19"/>
      <c r="AN21" s="24">
        <v>0</v>
      </c>
      <c r="AO21" s="19"/>
      <c r="AP21" s="22">
        <f t="shared" si="7"/>
        <v>0</v>
      </c>
      <c r="AQ21" s="14"/>
      <c r="AR21" s="23"/>
      <c r="AS21" s="21"/>
      <c r="AT21" s="56"/>
      <c r="AU21" s="24">
        <v>0</v>
      </c>
      <c r="AV21" s="19"/>
      <c r="AW21" s="22">
        <f t="shared" si="8"/>
        <v>0</v>
      </c>
      <c r="AX21" s="14"/>
      <c r="AY21" s="23"/>
      <c r="AZ21" s="21"/>
      <c r="BA21" s="56"/>
      <c r="BB21" s="24">
        <v>0</v>
      </c>
      <c r="BC21" s="19"/>
      <c r="BD21" s="22">
        <f t="shared" si="9"/>
        <v>0</v>
      </c>
      <c r="BE21" s="14"/>
      <c r="BF21" s="23">
        <v>3.9444444444444442E-2</v>
      </c>
      <c r="BG21" s="21" t="s">
        <v>233</v>
      </c>
      <c r="BH21" s="57">
        <f>((BF$37)+10)-BG21</f>
        <v>10</v>
      </c>
      <c r="BI21" s="24">
        <v>0</v>
      </c>
      <c r="BJ21" s="19">
        <v>5</v>
      </c>
      <c r="BK21" s="22">
        <f t="shared" si="10"/>
        <v>15</v>
      </c>
      <c r="BL21" s="14"/>
      <c r="BM21" s="23"/>
      <c r="BN21" s="21"/>
      <c r="BO21" s="56">
        <f t="shared" si="11"/>
        <v>0</v>
      </c>
      <c r="BP21" s="24">
        <v>0</v>
      </c>
      <c r="BQ21" s="19"/>
      <c r="BR21" s="22">
        <f t="shared" si="37"/>
        <v>0</v>
      </c>
      <c r="BS21" s="14"/>
      <c r="BT21" s="23"/>
      <c r="BU21" s="21"/>
      <c r="BV21" s="56">
        <f t="shared" si="13"/>
        <v>0</v>
      </c>
      <c r="BW21" s="24">
        <v>0</v>
      </c>
      <c r="BX21" s="19"/>
      <c r="BY21" s="22">
        <f t="shared" si="14"/>
        <v>0</v>
      </c>
      <c r="BZ21" s="14"/>
      <c r="CA21" s="23"/>
      <c r="CB21" s="21"/>
      <c r="CC21" s="56">
        <f t="shared" si="15"/>
        <v>0</v>
      </c>
      <c r="CD21" s="24">
        <v>0</v>
      </c>
      <c r="CE21" s="19"/>
      <c r="CF21" s="22">
        <f t="shared" si="38"/>
        <v>0</v>
      </c>
      <c r="CG21" s="14"/>
      <c r="CH21" s="23"/>
      <c r="CI21" s="21"/>
      <c r="CJ21" s="56">
        <f t="shared" si="17"/>
        <v>0</v>
      </c>
      <c r="CK21" s="24">
        <v>0</v>
      </c>
      <c r="CL21" s="19"/>
      <c r="CM21" s="22">
        <f t="shared" si="39"/>
        <v>0</v>
      </c>
      <c r="CN21" s="14"/>
      <c r="CO21" s="23"/>
      <c r="CP21" s="21"/>
      <c r="CQ21" s="19"/>
      <c r="CR21" s="24">
        <v>0</v>
      </c>
      <c r="CS21" s="19"/>
      <c r="CT21" s="22">
        <f t="shared" si="20"/>
        <v>0</v>
      </c>
      <c r="CU21" s="14"/>
      <c r="CV21" s="23">
        <v>1.8379629629629628E-2</v>
      </c>
      <c r="CW21" s="21" t="s">
        <v>264</v>
      </c>
      <c r="CX21" s="57">
        <f>((CV$37)+10)-CW21</f>
        <v>10</v>
      </c>
      <c r="CY21" s="24">
        <v>0</v>
      </c>
      <c r="CZ21" s="19">
        <v>5</v>
      </c>
      <c r="DA21" s="22">
        <f t="shared" si="21"/>
        <v>15</v>
      </c>
      <c r="DB21" s="14"/>
      <c r="DC21" s="23"/>
      <c r="DD21" s="21"/>
      <c r="DE21" s="56"/>
      <c r="DF21" s="24">
        <v>0</v>
      </c>
      <c r="DG21" s="19"/>
      <c r="DH21" s="22">
        <f t="shared" si="40"/>
        <v>0</v>
      </c>
      <c r="DI21" s="75"/>
      <c r="DJ21" s="23">
        <v>3.8043981481481477E-2</v>
      </c>
      <c r="DK21" s="21" t="s">
        <v>334</v>
      </c>
      <c r="DL21" s="57">
        <f>((DJ$37)+10)-DK21</f>
        <v>11</v>
      </c>
      <c r="DM21" s="24">
        <v>0</v>
      </c>
      <c r="DN21" s="19">
        <v>5</v>
      </c>
      <c r="DO21" s="22">
        <f t="shared" si="41"/>
        <v>16</v>
      </c>
      <c r="DP21" s="14"/>
      <c r="DQ21" s="23">
        <v>1.8136574074074072E-2</v>
      </c>
      <c r="DR21" s="21" t="s">
        <v>334</v>
      </c>
      <c r="DS21" s="57">
        <f>((DQ$37)+10)-DR21</f>
        <v>10</v>
      </c>
      <c r="DT21" s="24">
        <v>0</v>
      </c>
      <c r="DU21" s="19">
        <v>5</v>
      </c>
      <c r="DV21" s="22">
        <f t="shared" si="24"/>
        <v>15</v>
      </c>
      <c r="DW21" s="14"/>
      <c r="DX21" s="23"/>
      <c r="DY21" s="21"/>
      <c r="DZ21" s="57"/>
      <c r="EA21" s="24">
        <v>0</v>
      </c>
      <c r="EB21" s="19"/>
      <c r="EC21" s="22">
        <f t="shared" si="42"/>
        <v>0</v>
      </c>
      <c r="ED21" s="14"/>
      <c r="EE21" s="23"/>
      <c r="EF21" s="21"/>
      <c r="EG21" s="56"/>
      <c r="EH21" s="24">
        <v>0</v>
      </c>
      <c r="EI21" s="19"/>
      <c r="EJ21" s="22">
        <f t="shared" si="43"/>
        <v>0</v>
      </c>
      <c r="EK21" s="14"/>
      <c r="EL21" s="23"/>
      <c r="EM21" s="21"/>
      <c r="EN21" s="56"/>
      <c r="EO21" s="24">
        <v>0</v>
      </c>
      <c r="EP21" s="19"/>
      <c r="EQ21" s="22">
        <f t="shared" si="44"/>
        <v>0</v>
      </c>
      <c r="ER21" s="14"/>
      <c r="ES21" s="23"/>
      <c r="ET21" s="111">
        <f t="shared" si="33"/>
        <v>7</v>
      </c>
      <c r="EU21" s="82">
        <f t="shared" si="28"/>
        <v>74</v>
      </c>
      <c r="EV21" s="82">
        <f t="shared" si="28"/>
        <v>0</v>
      </c>
      <c r="EW21" s="82">
        <f t="shared" si="28"/>
        <v>35</v>
      </c>
      <c r="EX21" s="22">
        <f t="shared" si="29"/>
        <v>109</v>
      </c>
      <c r="EY21" s="14" t="str">
        <f t="shared" si="30"/>
        <v>Kevin Whitemore</v>
      </c>
      <c r="EZ21" s="14"/>
      <c r="FA21" s="106">
        <f t="shared" si="32"/>
        <v>7</v>
      </c>
      <c r="FB21" s="77"/>
      <c r="FC21" s="77" t="s">
        <v>435</v>
      </c>
      <c r="FD21" s="77">
        <v>6</v>
      </c>
      <c r="FE21" s="77">
        <v>4</v>
      </c>
      <c r="FF21" s="77">
        <v>4</v>
      </c>
      <c r="FG21" s="77">
        <v>8</v>
      </c>
      <c r="FH21" s="77"/>
      <c r="FI21" s="77">
        <v>4</v>
      </c>
      <c r="FJ21" s="77">
        <v>5</v>
      </c>
      <c r="FK21" s="77">
        <v>5</v>
      </c>
      <c r="FL21" s="77">
        <v>6</v>
      </c>
      <c r="FM21" s="77">
        <v>6</v>
      </c>
      <c r="FN21" s="77">
        <v>6</v>
      </c>
      <c r="FO21" s="77">
        <v>7</v>
      </c>
      <c r="FP21" s="77">
        <v>7</v>
      </c>
      <c r="FQ21" s="77"/>
      <c r="FS21" s="8">
        <f t="shared" si="31"/>
        <v>109</v>
      </c>
      <c r="FT21" s="8">
        <v>7</v>
      </c>
    </row>
    <row r="22" spans="1:176">
      <c r="A22" s="14" t="s">
        <v>545</v>
      </c>
      <c r="B22" s="23"/>
      <c r="C22" s="21"/>
      <c r="D22" s="19"/>
      <c r="E22" s="24">
        <v>0</v>
      </c>
      <c r="F22" s="19"/>
      <c r="G22" s="22">
        <f t="shared" si="1"/>
        <v>0</v>
      </c>
      <c r="H22" s="14"/>
      <c r="I22" s="23"/>
      <c r="J22" s="21"/>
      <c r="K22" s="19"/>
      <c r="L22" s="24">
        <v>0</v>
      </c>
      <c r="M22" s="19"/>
      <c r="N22" s="22">
        <f t="shared" si="34"/>
        <v>0</v>
      </c>
      <c r="O22" s="14"/>
      <c r="P22" s="23"/>
      <c r="Q22" s="21"/>
      <c r="R22" s="19"/>
      <c r="S22" s="24">
        <v>0</v>
      </c>
      <c r="T22" s="19"/>
      <c r="U22" s="22">
        <f t="shared" si="3"/>
        <v>0</v>
      </c>
      <c r="V22" s="14"/>
      <c r="W22" s="23">
        <v>5.9282407407407402E-2</v>
      </c>
      <c r="X22" s="21" t="s">
        <v>214</v>
      </c>
      <c r="Y22" s="57">
        <f t="shared" si="45"/>
        <v>18</v>
      </c>
      <c r="Z22" s="24">
        <v>0</v>
      </c>
      <c r="AA22" s="19">
        <v>5</v>
      </c>
      <c r="AB22" s="22">
        <f t="shared" si="35"/>
        <v>23</v>
      </c>
      <c r="AC22" s="14"/>
      <c r="AD22" s="23"/>
      <c r="AE22" s="21"/>
      <c r="AF22" s="19"/>
      <c r="AG22" s="24">
        <v>0</v>
      </c>
      <c r="AH22" s="19"/>
      <c r="AI22" s="22">
        <f t="shared" si="36"/>
        <v>0</v>
      </c>
      <c r="AJ22" s="14"/>
      <c r="AK22" s="23"/>
      <c r="AL22" s="21"/>
      <c r="AM22" s="19"/>
      <c r="AN22" s="24">
        <v>0</v>
      </c>
      <c r="AO22" s="19"/>
      <c r="AP22" s="22">
        <f t="shared" si="7"/>
        <v>0</v>
      </c>
      <c r="AQ22" s="14"/>
      <c r="AR22" s="23"/>
      <c r="AS22" s="21"/>
      <c r="AT22" s="19"/>
      <c r="AU22" s="24">
        <v>0</v>
      </c>
      <c r="AV22" s="19"/>
      <c r="AW22" s="22">
        <f t="shared" si="8"/>
        <v>0</v>
      </c>
      <c r="AX22" s="14"/>
      <c r="AY22" s="23"/>
      <c r="AZ22" s="21"/>
      <c r="BA22" s="19"/>
      <c r="BB22" s="24">
        <v>0</v>
      </c>
      <c r="BC22" s="19"/>
      <c r="BD22" s="22">
        <f t="shared" si="9"/>
        <v>0</v>
      </c>
      <c r="BE22" s="14"/>
      <c r="BF22" s="23"/>
      <c r="BG22" s="21"/>
      <c r="BH22" s="19"/>
      <c r="BI22" s="24">
        <v>0</v>
      </c>
      <c r="BJ22" s="19"/>
      <c r="BK22" s="22">
        <f t="shared" si="10"/>
        <v>0</v>
      </c>
      <c r="BL22" s="14"/>
      <c r="BM22" s="23"/>
      <c r="BN22" s="21"/>
      <c r="BO22" s="19"/>
      <c r="BP22" s="24">
        <v>0</v>
      </c>
      <c r="BQ22" s="19"/>
      <c r="BR22" s="22">
        <f t="shared" si="37"/>
        <v>0</v>
      </c>
      <c r="BS22" s="14"/>
      <c r="BT22" s="23"/>
      <c r="BU22" s="21"/>
      <c r="BV22" s="19"/>
      <c r="BW22" s="24">
        <v>0</v>
      </c>
      <c r="BX22" s="19"/>
      <c r="BY22" s="22">
        <f t="shared" si="14"/>
        <v>0</v>
      </c>
      <c r="BZ22" s="14"/>
      <c r="CA22" s="23"/>
      <c r="CB22" s="21"/>
      <c r="CC22" s="19"/>
      <c r="CD22" s="24">
        <v>0</v>
      </c>
      <c r="CE22" s="19"/>
      <c r="CF22" s="22">
        <f t="shared" si="38"/>
        <v>0</v>
      </c>
      <c r="CG22" s="14"/>
      <c r="CH22" s="23"/>
      <c r="CI22" s="21"/>
      <c r="CJ22" s="19"/>
      <c r="CK22" s="24">
        <v>0</v>
      </c>
      <c r="CL22" s="19"/>
      <c r="CM22" s="22">
        <f t="shared" si="39"/>
        <v>0</v>
      </c>
      <c r="CN22" s="14"/>
      <c r="CO22" s="23"/>
      <c r="CP22" s="21"/>
      <c r="CQ22" s="19"/>
      <c r="CR22" s="24">
        <v>0</v>
      </c>
      <c r="CS22" s="19"/>
      <c r="CT22" s="22">
        <f t="shared" si="20"/>
        <v>0</v>
      </c>
      <c r="CU22" s="14"/>
      <c r="CV22" s="23"/>
      <c r="CW22" s="21"/>
      <c r="CX22" s="19"/>
      <c r="CY22" s="24">
        <v>0</v>
      </c>
      <c r="CZ22" s="19"/>
      <c r="DA22" s="22">
        <f t="shared" si="21"/>
        <v>0</v>
      </c>
      <c r="DB22" s="14"/>
      <c r="DC22" s="23"/>
      <c r="DD22" s="21"/>
      <c r="DE22" s="19"/>
      <c r="DF22" s="24">
        <v>0</v>
      </c>
      <c r="DG22" s="19"/>
      <c r="DH22" s="22">
        <f t="shared" si="40"/>
        <v>0</v>
      </c>
      <c r="DI22" s="75"/>
      <c r="DJ22" s="23"/>
      <c r="DK22" s="21"/>
      <c r="DL22" s="19"/>
      <c r="DM22" s="24">
        <v>0</v>
      </c>
      <c r="DN22" s="19"/>
      <c r="DO22" s="22">
        <f t="shared" si="41"/>
        <v>0</v>
      </c>
      <c r="DP22" s="14"/>
      <c r="DQ22" s="23"/>
      <c r="DR22" s="21"/>
      <c r="DS22" s="19"/>
      <c r="DT22" s="24">
        <v>0</v>
      </c>
      <c r="DU22" s="19"/>
      <c r="DV22" s="22">
        <f t="shared" si="24"/>
        <v>0</v>
      </c>
      <c r="DW22" s="14"/>
      <c r="DX22" s="23"/>
      <c r="DY22" s="21"/>
      <c r="DZ22" s="19"/>
      <c r="EA22" s="24">
        <v>0</v>
      </c>
      <c r="EB22" s="19"/>
      <c r="EC22" s="22">
        <f t="shared" si="42"/>
        <v>0</v>
      </c>
      <c r="ED22" s="14"/>
      <c r="EE22" s="23"/>
      <c r="EF22" s="21"/>
      <c r="EG22" s="19"/>
      <c r="EH22" s="24">
        <v>0</v>
      </c>
      <c r="EI22" s="19"/>
      <c r="EJ22" s="22">
        <f t="shared" si="43"/>
        <v>0</v>
      </c>
      <c r="EK22" s="14"/>
      <c r="EL22" s="23"/>
      <c r="EM22" s="21"/>
      <c r="EN22" s="19"/>
      <c r="EO22" s="24">
        <v>0</v>
      </c>
      <c r="EP22" s="19"/>
      <c r="EQ22" s="22">
        <f t="shared" si="44"/>
        <v>0</v>
      </c>
      <c r="ER22" s="14"/>
      <c r="ES22" s="23"/>
      <c r="ET22" s="111">
        <f t="shared" si="33"/>
        <v>18</v>
      </c>
      <c r="EU22" s="82">
        <f t="shared" si="28"/>
        <v>18</v>
      </c>
      <c r="EV22" s="82">
        <f t="shared" si="28"/>
        <v>0</v>
      </c>
      <c r="EW22" s="82">
        <f t="shared" si="28"/>
        <v>5</v>
      </c>
      <c r="EX22" s="22">
        <f t="shared" si="29"/>
        <v>23</v>
      </c>
      <c r="EY22" s="14" t="str">
        <f t="shared" si="30"/>
        <v>Stuart Reed</v>
      </c>
      <c r="EZ22" s="14"/>
      <c r="FA22" s="106">
        <f t="shared" si="32"/>
        <v>18</v>
      </c>
      <c r="FB22" s="77"/>
      <c r="FC22" s="77"/>
      <c r="FD22" s="77"/>
      <c r="FE22" s="77" t="s">
        <v>440</v>
      </c>
      <c r="FF22" s="77" t="s">
        <v>440</v>
      </c>
      <c r="FG22" s="77">
        <v>12</v>
      </c>
      <c r="FH22" s="77"/>
      <c r="FI22" s="77">
        <v>14</v>
      </c>
      <c r="FJ22" s="77" t="s">
        <v>439</v>
      </c>
      <c r="FK22" s="77" t="s">
        <v>439</v>
      </c>
      <c r="FL22" s="77">
        <v>16</v>
      </c>
      <c r="FM22" s="77">
        <v>16</v>
      </c>
      <c r="FN22" s="77">
        <v>16</v>
      </c>
      <c r="FO22" s="77">
        <v>16</v>
      </c>
      <c r="FP22" s="77">
        <v>18</v>
      </c>
      <c r="FQ22" s="77"/>
      <c r="FS22" s="8">
        <f t="shared" si="31"/>
        <v>23</v>
      </c>
      <c r="FT22" s="8" t="s">
        <v>440</v>
      </c>
    </row>
    <row r="23" spans="1:176">
      <c r="A23" s="14" t="s">
        <v>428</v>
      </c>
      <c r="B23" s="23"/>
      <c r="C23" s="21"/>
      <c r="D23" s="19"/>
      <c r="E23" s="24">
        <v>0</v>
      </c>
      <c r="F23" s="19"/>
      <c r="G23" s="22">
        <f t="shared" si="1"/>
        <v>0</v>
      </c>
      <c r="H23" s="14"/>
      <c r="I23" s="23"/>
      <c r="J23" s="21"/>
      <c r="K23" s="19"/>
      <c r="L23" s="24">
        <v>0</v>
      </c>
      <c r="M23" s="19"/>
      <c r="N23" s="22">
        <f t="shared" si="34"/>
        <v>0</v>
      </c>
      <c r="O23" s="14"/>
      <c r="P23" s="23"/>
      <c r="Q23" s="21"/>
      <c r="R23" s="19"/>
      <c r="S23" s="24">
        <v>0</v>
      </c>
      <c r="T23" s="19"/>
      <c r="U23" s="22">
        <f t="shared" si="3"/>
        <v>0</v>
      </c>
      <c r="V23" s="14"/>
      <c r="W23" s="23">
        <v>6.6053240740740746E-2</v>
      </c>
      <c r="X23" s="21" t="s">
        <v>232</v>
      </c>
      <c r="Y23" s="57">
        <f t="shared" si="45"/>
        <v>17</v>
      </c>
      <c r="Z23" s="24">
        <v>0</v>
      </c>
      <c r="AA23" s="19">
        <v>5</v>
      </c>
      <c r="AB23" s="22">
        <f t="shared" si="35"/>
        <v>22</v>
      </c>
      <c r="AC23" s="14"/>
      <c r="AD23" s="23"/>
      <c r="AE23" s="21"/>
      <c r="AF23" s="19"/>
      <c r="AG23" s="24">
        <v>0</v>
      </c>
      <c r="AH23" s="19"/>
      <c r="AI23" s="22">
        <f t="shared" si="36"/>
        <v>0</v>
      </c>
      <c r="AJ23" s="14"/>
      <c r="AK23" s="23"/>
      <c r="AL23" s="21"/>
      <c r="AM23" s="19"/>
      <c r="AN23" s="24">
        <v>0</v>
      </c>
      <c r="AO23" s="19"/>
      <c r="AP23" s="22">
        <f t="shared" si="7"/>
        <v>0</v>
      </c>
      <c r="AQ23" s="14"/>
      <c r="AR23" s="23"/>
      <c r="AS23" s="21"/>
      <c r="AT23" s="19"/>
      <c r="AU23" s="24">
        <v>0</v>
      </c>
      <c r="AV23" s="19"/>
      <c r="AW23" s="22">
        <f t="shared" si="8"/>
        <v>0</v>
      </c>
      <c r="AX23" s="14"/>
      <c r="AY23" s="23"/>
      <c r="AZ23" s="21"/>
      <c r="BA23" s="19"/>
      <c r="BB23" s="24">
        <v>0</v>
      </c>
      <c r="BC23" s="19"/>
      <c r="BD23" s="22">
        <f t="shared" si="9"/>
        <v>0</v>
      </c>
      <c r="BE23" s="14"/>
      <c r="BF23" s="23"/>
      <c r="BG23" s="21"/>
      <c r="BH23" s="19"/>
      <c r="BI23" s="24">
        <v>0</v>
      </c>
      <c r="BJ23" s="19"/>
      <c r="BK23" s="22">
        <f t="shared" si="10"/>
        <v>0</v>
      </c>
      <c r="BL23" s="14"/>
      <c r="BM23" s="23"/>
      <c r="BN23" s="21"/>
      <c r="BO23" s="19"/>
      <c r="BP23" s="24">
        <v>0</v>
      </c>
      <c r="BQ23" s="19"/>
      <c r="BR23" s="22">
        <f t="shared" si="37"/>
        <v>0</v>
      </c>
      <c r="BS23" s="14"/>
      <c r="BT23" s="23"/>
      <c r="BU23" s="21"/>
      <c r="BV23" s="19"/>
      <c r="BW23" s="24">
        <v>0</v>
      </c>
      <c r="BX23" s="19"/>
      <c r="BY23" s="22">
        <f t="shared" si="14"/>
        <v>0</v>
      </c>
      <c r="BZ23" s="14"/>
      <c r="CA23" s="23"/>
      <c r="CB23" s="21"/>
      <c r="CC23" s="19"/>
      <c r="CD23" s="24">
        <v>0</v>
      </c>
      <c r="CE23" s="19"/>
      <c r="CF23" s="22">
        <f t="shared" si="38"/>
        <v>0</v>
      </c>
      <c r="CG23" s="14"/>
      <c r="CH23" s="23"/>
      <c r="CI23" s="21"/>
      <c r="CJ23" s="19"/>
      <c r="CK23" s="24">
        <v>0</v>
      </c>
      <c r="CL23" s="19"/>
      <c r="CM23" s="22">
        <f t="shared" si="39"/>
        <v>0</v>
      </c>
      <c r="CN23" s="14"/>
      <c r="CO23" s="23"/>
      <c r="CP23" s="21"/>
      <c r="CQ23" s="19"/>
      <c r="CR23" s="24">
        <v>0</v>
      </c>
      <c r="CS23" s="19"/>
      <c r="CT23" s="22">
        <f t="shared" si="20"/>
        <v>0</v>
      </c>
      <c r="CU23" s="14"/>
      <c r="CV23" s="23"/>
      <c r="CW23" s="21"/>
      <c r="CX23" s="19"/>
      <c r="CY23" s="24">
        <v>0</v>
      </c>
      <c r="CZ23" s="19"/>
      <c r="DA23" s="22">
        <f t="shared" si="21"/>
        <v>0</v>
      </c>
      <c r="DB23" s="14"/>
      <c r="DC23" s="23"/>
      <c r="DD23" s="21"/>
      <c r="DE23" s="19"/>
      <c r="DF23" s="24">
        <v>0</v>
      </c>
      <c r="DG23" s="19"/>
      <c r="DH23" s="22">
        <f t="shared" si="40"/>
        <v>0</v>
      </c>
      <c r="DI23" s="75"/>
      <c r="DJ23" s="23"/>
      <c r="DK23" s="21"/>
      <c r="DL23" s="19"/>
      <c r="DM23" s="24">
        <v>0</v>
      </c>
      <c r="DN23" s="19"/>
      <c r="DO23" s="22">
        <f t="shared" si="41"/>
        <v>0</v>
      </c>
      <c r="DP23" s="14"/>
      <c r="DQ23" s="23"/>
      <c r="DR23" s="21"/>
      <c r="DS23" s="19"/>
      <c r="DT23" s="24">
        <v>0</v>
      </c>
      <c r="DU23" s="19"/>
      <c r="DV23" s="22">
        <f t="shared" si="24"/>
        <v>0</v>
      </c>
      <c r="DW23" s="14"/>
      <c r="DX23" s="23"/>
      <c r="DY23" s="21"/>
      <c r="DZ23" s="19"/>
      <c r="EA23" s="24">
        <v>0</v>
      </c>
      <c r="EB23" s="19"/>
      <c r="EC23" s="22">
        <f t="shared" si="42"/>
        <v>0</v>
      </c>
      <c r="ED23" s="14"/>
      <c r="EE23" s="23"/>
      <c r="EF23" s="21"/>
      <c r="EG23" s="19"/>
      <c r="EH23" s="24">
        <v>0</v>
      </c>
      <c r="EI23" s="19"/>
      <c r="EJ23" s="22">
        <f t="shared" si="43"/>
        <v>0</v>
      </c>
      <c r="EK23" s="14"/>
      <c r="EL23" s="23"/>
      <c r="EM23" s="21"/>
      <c r="EN23" s="19"/>
      <c r="EO23" s="24">
        <v>0</v>
      </c>
      <c r="EP23" s="19"/>
      <c r="EQ23" s="22">
        <f t="shared" si="44"/>
        <v>0</v>
      </c>
      <c r="ER23" s="14"/>
      <c r="ES23" s="23"/>
      <c r="ET23" s="111" t="str">
        <f t="shared" si="33"/>
        <v>19=</v>
      </c>
      <c r="EU23" s="82">
        <f t="shared" si="28"/>
        <v>17</v>
      </c>
      <c r="EV23" s="82">
        <f t="shared" si="28"/>
        <v>0</v>
      </c>
      <c r="EW23" s="82">
        <f t="shared" si="28"/>
        <v>5</v>
      </c>
      <c r="EX23" s="22">
        <f t="shared" si="29"/>
        <v>22</v>
      </c>
      <c r="EY23" s="14" t="str">
        <f t="shared" si="30"/>
        <v>Martin Hepworth</v>
      </c>
      <c r="EZ23" s="14"/>
      <c r="FA23" s="106" t="str">
        <f t="shared" si="32"/>
        <v>19=</v>
      </c>
      <c r="FB23" s="77"/>
      <c r="FC23" s="77"/>
      <c r="FD23" s="77"/>
      <c r="FE23" s="77" t="s">
        <v>435</v>
      </c>
      <c r="FF23" s="77" t="s">
        <v>435</v>
      </c>
      <c r="FG23" s="77" t="s">
        <v>368</v>
      </c>
      <c r="FH23" s="77"/>
      <c r="FI23" s="77" t="s">
        <v>369</v>
      </c>
      <c r="FJ23" s="77" t="s">
        <v>437</v>
      </c>
      <c r="FK23" s="77" t="s">
        <v>437</v>
      </c>
      <c r="FL23" s="77">
        <v>17</v>
      </c>
      <c r="FM23" s="77" t="s">
        <v>370</v>
      </c>
      <c r="FN23" s="77" t="s">
        <v>370</v>
      </c>
      <c r="FO23" s="77" t="s">
        <v>370</v>
      </c>
      <c r="FP23" s="77" t="s">
        <v>442</v>
      </c>
      <c r="FQ23" s="77"/>
      <c r="FS23" s="8">
        <f t="shared" si="31"/>
        <v>22</v>
      </c>
      <c r="FT23" s="8">
        <v>16</v>
      </c>
    </row>
    <row r="24" spans="1:176">
      <c r="A24" s="14" t="s">
        <v>209</v>
      </c>
      <c r="B24" s="23"/>
      <c r="C24" s="21"/>
      <c r="D24" s="19"/>
      <c r="E24" s="24">
        <v>0</v>
      </c>
      <c r="F24" s="19"/>
      <c r="G24" s="22">
        <f t="shared" si="1"/>
        <v>0</v>
      </c>
      <c r="H24" s="14"/>
      <c r="I24" s="23"/>
      <c r="J24" s="21"/>
      <c r="K24" s="19"/>
      <c r="L24" s="24">
        <v>0</v>
      </c>
      <c r="M24" s="19"/>
      <c r="N24" s="22">
        <f t="shared" si="34"/>
        <v>0</v>
      </c>
      <c r="O24" s="14"/>
      <c r="P24" s="23"/>
      <c r="Q24" s="21"/>
      <c r="R24" s="19"/>
      <c r="S24" s="24">
        <v>0</v>
      </c>
      <c r="T24" s="19"/>
      <c r="U24" s="22">
        <f t="shared" si="3"/>
        <v>0</v>
      </c>
      <c r="V24" s="14"/>
      <c r="W24" s="23">
        <v>7.3888888888888893E-2</v>
      </c>
      <c r="X24" s="21" t="s">
        <v>233</v>
      </c>
      <c r="Y24" s="57">
        <f t="shared" si="45"/>
        <v>16</v>
      </c>
      <c r="Z24" s="24">
        <v>0</v>
      </c>
      <c r="AA24" s="19">
        <v>5</v>
      </c>
      <c r="AB24" s="22">
        <f t="shared" si="35"/>
        <v>21</v>
      </c>
      <c r="AC24" s="14"/>
      <c r="AD24" s="23"/>
      <c r="AE24" s="21"/>
      <c r="AF24" s="19"/>
      <c r="AG24" s="24">
        <v>0</v>
      </c>
      <c r="AH24" s="19"/>
      <c r="AI24" s="22">
        <f t="shared" si="36"/>
        <v>0</v>
      </c>
      <c r="AJ24" s="14"/>
      <c r="AK24" s="23"/>
      <c r="AL24" s="21"/>
      <c r="AM24" s="19"/>
      <c r="AN24" s="24">
        <v>0</v>
      </c>
      <c r="AO24" s="19"/>
      <c r="AP24" s="22">
        <f t="shared" si="7"/>
        <v>0</v>
      </c>
      <c r="AQ24" s="14"/>
      <c r="AR24" s="23"/>
      <c r="AS24" s="21"/>
      <c r="AT24" s="19"/>
      <c r="AU24" s="24">
        <v>0</v>
      </c>
      <c r="AV24" s="19"/>
      <c r="AW24" s="22">
        <f t="shared" si="8"/>
        <v>0</v>
      </c>
      <c r="AX24" s="14"/>
      <c r="AY24" s="23"/>
      <c r="AZ24" s="21"/>
      <c r="BA24" s="19"/>
      <c r="BB24" s="24">
        <v>0</v>
      </c>
      <c r="BC24" s="19"/>
      <c r="BD24" s="22">
        <f t="shared" si="9"/>
        <v>0</v>
      </c>
      <c r="BE24" s="14"/>
      <c r="BF24" s="23"/>
      <c r="BG24" s="21"/>
      <c r="BH24" s="19"/>
      <c r="BI24" s="24">
        <v>0</v>
      </c>
      <c r="BJ24" s="19"/>
      <c r="BK24" s="22">
        <f t="shared" si="10"/>
        <v>0</v>
      </c>
      <c r="BL24" s="14"/>
      <c r="BM24" s="23"/>
      <c r="BN24" s="21"/>
      <c r="BO24" s="19"/>
      <c r="BP24" s="24">
        <v>0</v>
      </c>
      <c r="BQ24" s="19"/>
      <c r="BR24" s="22">
        <f t="shared" si="37"/>
        <v>0</v>
      </c>
      <c r="BS24" s="14"/>
      <c r="BT24" s="23"/>
      <c r="BU24" s="21"/>
      <c r="BV24" s="19"/>
      <c r="BW24" s="24">
        <v>0</v>
      </c>
      <c r="BX24" s="19"/>
      <c r="BY24" s="22">
        <f t="shared" si="14"/>
        <v>0</v>
      </c>
      <c r="BZ24" s="14"/>
      <c r="CA24" s="23"/>
      <c r="CB24" s="21"/>
      <c r="CC24" s="19"/>
      <c r="CD24" s="24">
        <v>0</v>
      </c>
      <c r="CE24" s="19"/>
      <c r="CF24" s="22">
        <f t="shared" si="38"/>
        <v>0</v>
      </c>
      <c r="CG24" s="14"/>
      <c r="CH24" s="23"/>
      <c r="CI24" s="21"/>
      <c r="CJ24" s="19"/>
      <c r="CK24" s="24">
        <v>0</v>
      </c>
      <c r="CL24" s="19"/>
      <c r="CM24" s="22">
        <f t="shared" si="39"/>
        <v>0</v>
      </c>
      <c r="CN24" s="14"/>
      <c r="CO24" s="23"/>
      <c r="CP24" s="21"/>
      <c r="CQ24" s="19"/>
      <c r="CR24" s="24">
        <v>0</v>
      </c>
      <c r="CS24" s="19"/>
      <c r="CT24" s="22">
        <f t="shared" si="20"/>
        <v>0</v>
      </c>
      <c r="CU24" s="14"/>
      <c r="CV24" s="23">
        <v>1.4317129629629631E-2</v>
      </c>
      <c r="CW24" s="21" t="s">
        <v>232</v>
      </c>
      <c r="CX24" s="57">
        <f>((CV$37)+10)-CW24</f>
        <v>14</v>
      </c>
      <c r="CY24" s="24">
        <v>0</v>
      </c>
      <c r="CZ24" s="19">
        <v>5</v>
      </c>
      <c r="DA24" s="22">
        <f t="shared" si="21"/>
        <v>19</v>
      </c>
      <c r="DB24" s="14"/>
      <c r="DC24" s="23">
        <v>7.1446759259259265E-2</v>
      </c>
      <c r="DD24" s="21" t="s">
        <v>214</v>
      </c>
      <c r="DE24" s="57">
        <f>((DC$37)+10)-DD24</f>
        <v>12</v>
      </c>
      <c r="DF24" s="24">
        <v>0</v>
      </c>
      <c r="DG24" s="19">
        <v>5</v>
      </c>
      <c r="DH24" s="22">
        <f t="shared" si="40"/>
        <v>17</v>
      </c>
      <c r="DI24" s="75"/>
      <c r="DJ24" s="23">
        <v>2.9583333333333336E-2</v>
      </c>
      <c r="DK24" s="21" t="s">
        <v>233</v>
      </c>
      <c r="DL24" s="57">
        <f>((DJ$37)+10)-DK24</f>
        <v>16</v>
      </c>
      <c r="DM24" s="24">
        <v>0</v>
      </c>
      <c r="DN24" s="19">
        <v>5</v>
      </c>
      <c r="DO24" s="22">
        <f t="shared" si="41"/>
        <v>21</v>
      </c>
      <c r="DP24" s="14"/>
      <c r="DQ24" s="23">
        <v>1.4247685185185184E-2</v>
      </c>
      <c r="DR24" s="21" t="s">
        <v>232</v>
      </c>
      <c r="DS24" s="57">
        <f>((DQ$37)+10)-DR24</f>
        <v>16</v>
      </c>
      <c r="DT24" s="67">
        <v>15</v>
      </c>
      <c r="DU24" s="19">
        <v>5</v>
      </c>
      <c r="DV24" s="22">
        <f t="shared" si="24"/>
        <v>36</v>
      </c>
      <c r="DW24" s="14"/>
      <c r="DX24" s="23">
        <v>1.4074074074074074E-2</v>
      </c>
      <c r="DY24" s="21" t="s">
        <v>214</v>
      </c>
      <c r="DZ24" s="57">
        <f>((DX$37)+10)-DY24</f>
        <v>10</v>
      </c>
      <c r="EA24" s="67">
        <v>15</v>
      </c>
      <c r="EB24" s="19">
        <v>5</v>
      </c>
      <c r="EC24" s="22">
        <f t="shared" si="42"/>
        <v>30</v>
      </c>
      <c r="ED24" s="14"/>
      <c r="EE24" s="23"/>
      <c r="EF24" s="21"/>
      <c r="EG24" s="19"/>
      <c r="EH24" s="24">
        <v>0</v>
      </c>
      <c r="EI24" s="19"/>
      <c r="EJ24" s="22">
        <f t="shared" si="43"/>
        <v>0</v>
      </c>
      <c r="EK24" s="14"/>
      <c r="EL24" s="23"/>
      <c r="EM24" s="21"/>
      <c r="EN24" s="19"/>
      <c r="EO24" s="24">
        <v>0</v>
      </c>
      <c r="EP24" s="19"/>
      <c r="EQ24" s="22">
        <f t="shared" si="44"/>
        <v>0</v>
      </c>
      <c r="ER24" s="14"/>
      <c r="ES24" s="23"/>
      <c r="ET24" s="111">
        <f t="shared" si="33"/>
        <v>4</v>
      </c>
      <c r="EU24" s="82">
        <f>SUM(D24+K24+R24+Y24+AF24+AM24+AT24+BA24+BH24+BO24+BV24+CC24+CJ24+CQ24+CX24+DE24+DL24+DS24+DZ24+EG24+EN24)</f>
        <v>84</v>
      </c>
      <c r="EV24" s="82">
        <f t="shared" si="28"/>
        <v>30</v>
      </c>
      <c r="EW24" s="82">
        <f t="shared" si="28"/>
        <v>30</v>
      </c>
      <c r="EX24" s="22">
        <f t="shared" si="29"/>
        <v>144</v>
      </c>
      <c r="EY24" s="14" t="str">
        <f t="shared" si="30"/>
        <v>Mike Bell</v>
      </c>
      <c r="EZ24" s="14"/>
      <c r="FA24" s="106">
        <f t="shared" si="32"/>
        <v>4</v>
      </c>
      <c r="FB24" s="77"/>
      <c r="FC24" s="77"/>
      <c r="FD24" s="77"/>
      <c r="FE24" s="77">
        <v>14</v>
      </c>
      <c r="FF24" s="77">
        <v>14</v>
      </c>
      <c r="FG24" s="77" t="s">
        <v>369</v>
      </c>
      <c r="FH24" s="77"/>
      <c r="FI24" s="77" t="s">
        <v>370</v>
      </c>
      <c r="FJ24" s="77">
        <v>10</v>
      </c>
      <c r="FK24" s="77">
        <v>8</v>
      </c>
      <c r="FL24" s="77">
        <v>7</v>
      </c>
      <c r="FM24" s="77">
        <v>5</v>
      </c>
      <c r="FN24" s="77">
        <v>3</v>
      </c>
      <c r="FO24" s="77">
        <v>4</v>
      </c>
      <c r="FP24" s="77">
        <v>4</v>
      </c>
      <c r="FQ24" s="77"/>
      <c r="FS24" s="8">
        <f t="shared" si="31"/>
        <v>144</v>
      </c>
      <c r="FT24" s="8">
        <v>12</v>
      </c>
    </row>
    <row r="25" spans="1:176">
      <c r="A25" s="14" t="s">
        <v>18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34"/>
        <v>0</v>
      </c>
      <c r="O25" s="14"/>
      <c r="P25" s="23"/>
      <c r="Q25" s="21"/>
      <c r="R25" s="19"/>
      <c r="S25" s="24">
        <v>0</v>
      </c>
      <c r="T25" s="19"/>
      <c r="U25" s="22">
        <f t="shared" si="3"/>
        <v>0</v>
      </c>
      <c r="V25" s="14"/>
      <c r="W25" s="23">
        <v>7.8900462962962964E-2</v>
      </c>
      <c r="X25" s="21" t="s">
        <v>328</v>
      </c>
      <c r="Y25" s="57">
        <f t="shared" si="45"/>
        <v>14</v>
      </c>
      <c r="Z25" s="24">
        <v>0</v>
      </c>
      <c r="AA25" s="19">
        <v>5</v>
      </c>
      <c r="AB25" s="22">
        <f t="shared" si="35"/>
        <v>19</v>
      </c>
      <c r="AC25" s="14"/>
      <c r="AD25" s="23"/>
      <c r="AE25" s="21"/>
      <c r="AF25" s="19"/>
      <c r="AG25" s="24">
        <v>0</v>
      </c>
      <c r="AH25" s="19"/>
      <c r="AI25" s="22">
        <f t="shared" si="36"/>
        <v>0</v>
      </c>
      <c r="AJ25" s="14"/>
      <c r="AK25" s="23"/>
      <c r="AL25" s="21"/>
      <c r="AM25" s="19"/>
      <c r="AN25" s="24">
        <v>0</v>
      </c>
      <c r="AO25" s="19"/>
      <c r="AP25" s="22">
        <f t="shared" si="7"/>
        <v>0</v>
      </c>
      <c r="AQ25" s="14"/>
      <c r="AR25" s="23"/>
      <c r="AS25" s="21"/>
      <c r="AT25" s="19"/>
      <c r="AU25" s="24">
        <v>0</v>
      </c>
      <c r="AV25" s="19"/>
      <c r="AW25" s="22">
        <f t="shared" si="8"/>
        <v>0</v>
      </c>
      <c r="AX25" s="14"/>
      <c r="AY25" s="23"/>
      <c r="AZ25" s="21"/>
      <c r="BA25" s="19"/>
      <c r="BB25" s="24">
        <v>0</v>
      </c>
      <c r="BC25" s="19"/>
      <c r="BD25" s="22">
        <f t="shared" si="9"/>
        <v>0</v>
      </c>
      <c r="BE25" s="14"/>
      <c r="BF25" s="23"/>
      <c r="BG25" s="21"/>
      <c r="BH25" s="19"/>
      <c r="BI25" s="24">
        <v>0</v>
      </c>
      <c r="BJ25" s="19"/>
      <c r="BK25" s="22">
        <f t="shared" si="10"/>
        <v>0</v>
      </c>
      <c r="BL25" s="14"/>
      <c r="BM25" s="23"/>
      <c r="BN25" s="21"/>
      <c r="BO25" s="19"/>
      <c r="BP25" s="24">
        <v>0</v>
      </c>
      <c r="BQ25" s="19"/>
      <c r="BR25" s="22">
        <f t="shared" si="37"/>
        <v>0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>
        <v>0</v>
      </c>
      <c r="CE25" s="19"/>
      <c r="CF25" s="22">
        <f t="shared" si="38"/>
        <v>0</v>
      </c>
      <c r="CG25" s="14"/>
      <c r="CH25" s="23"/>
      <c r="CI25" s="21"/>
      <c r="CJ25" s="19"/>
      <c r="CK25" s="24">
        <v>0</v>
      </c>
      <c r="CL25" s="19"/>
      <c r="CM25" s="22">
        <f t="shared" si="39"/>
        <v>0</v>
      </c>
      <c r="CN25" s="14"/>
      <c r="CO25" s="23"/>
      <c r="CP25" s="21"/>
      <c r="CQ25" s="19"/>
      <c r="CR25" s="24">
        <v>0</v>
      </c>
      <c r="CS25" s="19"/>
      <c r="CT25" s="22">
        <f t="shared" si="20"/>
        <v>0</v>
      </c>
      <c r="CU25" s="14"/>
      <c r="CV25" s="23"/>
      <c r="CW25" s="21"/>
      <c r="CX25" s="19"/>
      <c r="CY25" s="24">
        <v>0</v>
      </c>
      <c r="CZ25" s="19"/>
      <c r="DA25" s="22">
        <f t="shared" si="21"/>
        <v>0</v>
      </c>
      <c r="DB25" s="14"/>
      <c r="DC25" s="23"/>
      <c r="DD25" s="21"/>
      <c r="DE25" s="19"/>
      <c r="DF25" s="24">
        <v>0</v>
      </c>
      <c r="DG25" s="19"/>
      <c r="DH25" s="22">
        <f t="shared" si="40"/>
        <v>0</v>
      </c>
      <c r="DI25" s="75"/>
      <c r="DJ25" s="23"/>
      <c r="DK25" s="21"/>
      <c r="DL25" s="19"/>
      <c r="DM25" s="24">
        <v>0</v>
      </c>
      <c r="DN25" s="19"/>
      <c r="DO25" s="22">
        <f t="shared" si="41"/>
        <v>0</v>
      </c>
      <c r="DP25" s="14"/>
      <c r="DQ25" s="23"/>
      <c r="DR25" s="21"/>
      <c r="DS25" s="19"/>
      <c r="DT25" s="24">
        <v>0</v>
      </c>
      <c r="DU25" s="19"/>
      <c r="DV25" s="22">
        <f t="shared" si="24"/>
        <v>0</v>
      </c>
      <c r="DW25" s="14"/>
      <c r="DX25" s="23"/>
      <c r="DY25" s="21"/>
      <c r="DZ25" s="19"/>
      <c r="EA25" s="24">
        <v>0</v>
      </c>
      <c r="EB25" s="19"/>
      <c r="EC25" s="22">
        <f t="shared" si="42"/>
        <v>0</v>
      </c>
      <c r="ED25" s="14"/>
      <c r="EE25" s="23"/>
      <c r="EF25" s="21"/>
      <c r="EG25" s="19"/>
      <c r="EH25" s="24">
        <v>0</v>
      </c>
      <c r="EI25" s="19"/>
      <c r="EJ25" s="22">
        <f t="shared" si="43"/>
        <v>0</v>
      </c>
      <c r="EK25" s="14"/>
      <c r="EL25" s="23">
        <v>8.0983796296296304E-2</v>
      </c>
      <c r="EM25" s="21" t="s">
        <v>233</v>
      </c>
      <c r="EN25" s="57">
        <f>(((EL$37)+10)-EM25)*2</f>
        <v>22</v>
      </c>
      <c r="EO25" s="24">
        <v>0</v>
      </c>
      <c r="EP25" s="19">
        <f>5*2</f>
        <v>10</v>
      </c>
      <c r="EQ25" s="22">
        <f t="shared" si="44"/>
        <v>32</v>
      </c>
      <c r="ER25" s="14"/>
      <c r="ES25" s="23"/>
      <c r="ET25" s="111">
        <f t="shared" si="33"/>
        <v>12</v>
      </c>
      <c r="EU25" s="82">
        <f t="shared" si="28"/>
        <v>36</v>
      </c>
      <c r="EV25" s="82">
        <f t="shared" si="28"/>
        <v>0</v>
      </c>
      <c r="EW25" s="82">
        <f t="shared" si="28"/>
        <v>15</v>
      </c>
      <c r="EX25" s="22">
        <f t="shared" si="29"/>
        <v>51</v>
      </c>
      <c r="EY25" s="14" t="str">
        <f t="shared" si="30"/>
        <v>Andrew Walker</v>
      </c>
      <c r="EZ25" s="14"/>
      <c r="FA25" s="106">
        <f t="shared" si="32"/>
        <v>12</v>
      </c>
      <c r="FB25" s="77"/>
      <c r="FC25" s="77"/>
      <c r="FD25" s="77"/>
      <c r="FE25" s="77" t="s">
        <v>369</v>
      </c>
      <c r="FF25" s="77" t="s">
        <v>369</v>
      </c>
      <c r="FG25" s="77" t="s">
        <v>370</v>
      </c>
      <c r="FH25" s="77"/>
      <c r="FI25" s="77" t="s">
        <v>442</v>
      </c>
      <c r="FJ25" s="77" t="s">
        <v>442</v>
      </c>
      <c r="FK25" s="77" t="s">
        <v>442</v>
      </c>
      <c r="FL25" s="77" t="s">
        <v>547</v>
      </c>
      <c r="FM25" s="77" t="s">
        <v>547</v>
      </c>
      <c r="FN25" s="77" t="s">
        <v>547</v>
      </c>
      <c r="FO25" s="77" t="s">
        <v>547</v>
      </c>
      <c r="FP25" s="77">
        <v>12</v>
      </c>
      <c r="FQ25" s="77"/>
      <c r="FS25" s="8">
        <f t="shared" si="31"/>
        <v>19</v>
      </c>
      <c r="FT25" s="8">
        <v>17</v>
      </c>
    </row>
    <row r="26" spans="1:176">
      <c r="A26" s="14" t="s">
        <v>23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34"/>
        <v>0</v>
      </c>
      <c r="O26" s="14"/>
      <c r="P26" s="23"/>
      <c r="Q26" s="21"/>
      <c r="R26" s="19"/>
      <c r="S26" s="24">
        <v>0</v>
      </c>
      <c r="T26" s="19"/>
      <c r="U26" s="22">
        <f t="shared" si="3"/>
        <v>0</v>
      </c>
      <c r="V26" s="14"/>
      <c r="W26" s="23">
        <v>8.7500000000000008E-2</v>
      </c>
      <c r="X26" s="21" t="s">
        <v>264</v>
      </c>
      <c r="Y26" s="57">
        <f t="shared" si="45"/>
        <v>13</v>
      </c>
      <c r="Z26" s="24">
        <v>0</v>
      </c>
      <c r="AA26" s="19">
        <v>5</v>
      </c>
      <c r="AB26" s="22">
        <f t="shared" si="35"/>
        <v>18</v>
      </c>
      <c r="AC26" s="14"/>
      <c r="AD26" s="23"/>
      <c r="AE26" s="21"/>
      <c r="AF26" s="19"/>
      <c r="AG26" s="24">
        <v>0</v>
      </c>
      <c r="AH26" s="19"/>
      <c r="AI26" s="22">
        <f t="shared" si="36"/>
        <v>0</v>
      </c>
      <c r="AJ26" s="14"/>
      <c r="AK26" s="23"/>
      <c r="AL26" s="21"/>
      <c r="AM26" s="19"/>
      <c r="AN26" s="24">
        <v>0</v>
      </c>
      <c r="AO26" s="19"/>
      <c r="AP26" s="22">
        <f t="shared" si="7"/>
        <v>0</v>
      </c>
      <c r="AQ26" s="14"/>
      <c r="AR26" s="23"/>
      <c r="AS26" s="21"/>
      <c r="AT26" s="19"/>
      <c r="AU26" s="24">
        <v>0</v>
      </c>
      <c r="AV26" s="19"/>
      <c r="AW26" s="22">
        <f t="shared" si="8"/>
        <v>0</v>
      </c>
      <c r="AX26" s="14"/>
      <c r="AY26" s="23"/>
      <c r="AZ26" s="21"/>
      <c r="BA26" s="19"/>
      <c r="BB26" s="24">
        <v>0</v>
      </c>
      <c r="BC26" s="19"/>
      <c r="BD26" s="22">
        <f t="shared" si="9"/>
        <v>0</v>
      </c>
      <c r="BE26" s="14"/>
      <c r="BF26" s="23"/>
      <c r="BG26" s="21"/>
      <c r="BH26" s="19"/>
      <c r="BI26" s="24">
        <v>0</v>
      </c>
      <c r="BJ26" s="19"/>
      <c r="BK26" s="22">
        <f t="shared" si="10"/>
        <v>0</v>
      </c>
      <c r="BL26" s="14"/>
      <c r="BM26" s="23"/>
      <c r="BN26" s="21"/>
      <c r="BO26" s="19"/>
      <c r="BP26" s="24">
        <v>0</v>
      </c>
      <c r="BQ26" s="19"/>
      <c r="BR26" s="22">
        <f t="shared" si="37"/>
        <v>0</v>
      </c>
      <c r="BS26" s="14"/>
      <c r="BT26" s="23"/>
      <c r="BU26" s="21"/>
      <c r="BV26" s="19"/>
      <c r="BW26" s="24">
        <v>0</v>
      </c>
      <c r="BX26" s="19"/>
      <c r="BY26" s="22">
        <f t="shared" si="14"/>
        <v>0</v>
      </c>
      <c r="BZ26" s="14"/>
      <c r="CA26" s="23"/>
      <c r="CB26" s="21"/>
      <c r="CC26" s="19"/>
      <c r="CD26" s="24">
        <v>0</v>
      </c>
      <c r="CE26" s="19"/>
      <c r="CF26" s="22">
        <f t="shared" si="38"/>
        <v>0</v>
      </c>
      <c r="CG26" s="14"/>
      <c r="CH26" s="23"/>
      <c r="CI26" s="21"/>
      <c r="CJ26" s="19"/>
      <c r="CK26" s="24">
        <v>0</v>
      </c>
      <c r="CL26" s="19"/>
      <c r="CM26" s="22">
        <f t="shared" si="39"/>
        <v>0</v>
      </c>
      <c r="CN26" s="14"/>
      <c r="CO26" s="23"/>
      <c r="CP26" s="21"/>
      <c r="CQ26" s="19"/>
      <c r="CR26" s="24">
        <v>0</v>
      </c>
      <c r="CS26" s="19"/>
      <c r="CT26" s="22">
        <f t="shared" si="20"/>
        <v>0</v>
      </c>
      <c r="CU26" s="14"/>
      <c r="CV26" s="23"/>
      <c r="CW26" s="21"/>
      <c r="CX26" s="19"/>
      <c r="CY26" s="24">
        <v>0</v>
      </c>
      <c r="CZ26" s="19"/>
      <c r="DA26" s="22">
        <f t="shared" si="21"/>
        <v>0</v>
      </c>
      <c r="DB26" s="14"/>
      <c r="DC26" s="23"/>
      <c r="DD26" s="21"/>
      <c r="DE26" s="19"/>
      <c r="DF26" s="24">
        <v>0</v>
      </c>
      <c r="DG26" s="19"/>
      <c r="DH26" s="22">
        <f t="shared" si="40"/>
        <v>0</v>
      </c>
      <c r="DI26" s="75"/>
      <c r="DJ26" s="23"/>
      <c r="DK26" s="21"/>
      <c r="DL26" s="19"/>
      <c r="DM26" s="24">
        <v>0</v>
      </c>
      <c r="DN26" s="19"/>
      <c r="DO26" s="22">
        <f t="shared" si="41"/>
        <v>0</v>
      </c>
      <c r="DP26" s="14"/>
      <c r="DQ26" s="23"/>
      <c r="DR26" s="21"/>
      <c r="DS26" s="19"/>
      <c r="DT26" s="24">
        <v>0</v>
      </c>
      <c r="DU26" s="19"/>
      <c r="DV26" s="22">
        <f t="shared" si="24"/>
        <v>0</v>
      </c>
      <c r="DW26" s="14"/>
      <c r="DX26" s="23"/>
      <c r="DY26" s="21"/>
      <c r="DZ26" s="19"/>
      <c r="EA26" s="24">
        <v>0</v>
      </c>
      <c r="EB26" s="19"/>
      <c r="EC26" s="22">
        <f t="shared" si="42"/>
        <v>0</v>
      </c>
      <c r="ED26" s="14"/>
      <c r="EE26" s="23"/>
      <c r="EF26" s="21"/>
      <c r="EG26" s="19"/>
      <c r="EH26" s="24">
        <v>0</v>
      </c>
      <c r="EI26" s="19"/>
      <c r="EJ26" s="22">
        <f t="shared" si="43"/>
        <v>0</v>
      </c>
      <c r="EK26" s="14"/>
      <c r="EL26" s="23"/>
      <c r="EM26" s="21"/>
      <c r="EN26" s="19"/>
      <c r="EO26" s="24">
        <v>0</v>
      </c>
      <c r="EP26" s="19"/>
      <c r="EQ26" s="22">
        <f t="shared" si="44"/>
        <v>0</v>
      </c>
      <c r="ER26" s="14"/>
      <c r="ES26" s="23"/>
      <c r="ET26" s="111">
        <f t="shared" si="33"/>
        <v>23</v>
      </c>
      <c r="EU26" s="82">
        <f t="shared" si="28"/>
        <v>13</v>
      </c>
      <c r="EV26" s="82">
        <f t="shared" si="28"/>
        <v>0</v>
      </c>
      <c r="EW26" s="82">
        <f t="shared" si="28"/>
        <v>5</v>
      </c>
      <c r="EX26" s="22">
        <f t="shared" si="29"/>
        <v>18</v>
      </c>
      <c r="EY26" s="14" t="str">
        <f t="shared" si="30"/>
        <v>Tony Lowery</v>
      </c>
      <c r="EZ26" s="14"/>
      <c r="FA26" s="106">
        <f t="shared" si="32"/>
        <v>23</v>
      </c>
      <c r="FB26" s="77"/>
      <c r="FC26" s="77"/>
      <c r="FD26" s="77"/>
      <c r="FE26" s="77">
        <v>17</v>
      </c>
      <c r="FF26" s="77">
        <v>17</v>
      </c>
      <c r="FG26" s="77">
        <v>19</v>
      </c>
      <c r="FH26" s="77"/>
      <c r="FI26" s="77">
        <v>21</v>
      </c>
      <c r="FJ26" s="77">
        <v>21</v>
      </c>
      <c r="FK26" s="77">
        <v>21</v>
      </c>
      <c r="FL26" s="77">
        <v>22</v>
      </c>
      <c r="FM26" s="77">
        <v>22</v>
      </c>
      <c r="FN26" s="77">
        <v>22</v>
      </c>
      <c r="FO26" s="77">
        <v>22</v>
      </c>
      <c r="FP26" s="77">
        <v>23</v>
      </c>
      <c r="FQ26" s="77"/>
      <c r="FS26" s="8">
        <f t="shared" si="31"/>
        <v>18</v>
      </c>
      <c r="FT26" s="8">
        <v>19</v>
      </c>
    </row>
    <row r="27" spans="1:176">
      <c r="A27" s="14" t="s">
        <v>567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34"/>
        <v>0</v>
      </c>
      <c r="O27" s="14"/>
      <c r="P27" s="23"/>
      <c r="Q27" s="21"/>
      <c r="R27" s="19"/>
      <c r="S27" s="24">
        <v>0</v>
      </c>
      <c r="T27" s="19"/>
      <c r="U27" s="22">
        <f t="shared" si="3"/>
        <v>0</v>
      </c>
      <c r="V27" s="14"/>
      <c r="W27" s="23"/>
      <c r="X27" s="21"/>
      <c r="Y27" s="19"/>
      <c r="Z27" s="24">
        <v>0</v>
      </c>
      <c r="AA27" s="19"/>
      <c r="AB27" s="22">
        <f t="shared" si="35"/>
        <v>0</v>
      </c>
      <c r="AC27" s="14"/>
      <c r="AD27" s="23"/>
      <c r="AE27" s="21"/>
      <c r="AF27" s="19"/>
      <c r="AG27" s="24">
        <v>0</v>
      </c>
      <c r="AH27" s="19"/>
      <c r="AI27" s="22">
        <f t="shared" si="36"/>
        <v>0</v>
      </c>
      <c r="AJ27" s="14"/>
      <c r="AK27" s="23"/>
      <c r="AL27" s="21"/>
      <c r="AM27" s="19"/>
      <c r="AN27" s="24">
        <v>0</v>
      </c>
      <c r="AO27" s="19"/>
      <c r="AP27" s="22">
        <f t="shared" si="7"/>
        <v>0</v>
      </c>
      <c r="AQ27" s="14"/>
      <c r="AR27" s="23">
        <v>2.6354166666666668E-2</v>
      </c>
      <c r="AS27" s="21" t="s">
        <v>267</v>
      </c>
      <c r="AT27" s="57">
        <f>((AR$37)+10)-AS27</f>
        <v>16</v>
      </c>
      <c r="AU27" s="24">
        <v>0</v>
      </c>
      <c r="AV27" s="19">
        <v>5</v>
      </c>
      <c r="AW27" s="22">
        <f t="shared" si="8"/>
        <v>21</v>
      </c>
      <c r="AX27" s="14"/>
      <c r="AY27" s="23"/>
      <c r="AZ27" s="21"/>
      <c r="BA27" s="19"/>
      <c r="BB27" s="24">
        <v>0</v>
      </c>
      <c r="BC27" s="19"/>
      <c r="BD27" s="22">
        <f t="shared" si="9"/>
        <v>0</v>
      </c>
      <c r="BE27" s="14"/>
      <c r="BF27" s="23"/>
      <c r="BG27" s="21"/>
      <c r="BH27" s="19"/>
      <c r="BI27" s="24">
        <v>0</v>
      </c>
      <c r="BJ27" s="19"/>
      <c r="BK27" s="22">
        <f t="shared" si="10"/>
        <v>0</v>
      </c>
      <c r="BL27" s="14"/>
      <c r="BM27" s="23"/>
      <c r="BN27" s="21"/>
      <c r="BO27" s="19"/>
      <c r="BP27" s="24">
        <v>0</v>
      </c>
      <c r="BQ27" s="19"/>
      <c r="BR27" s="22">
        <f t="shared" si="37"/>
        <v>0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>
        <v>0</v>
      </c>
      <c r="CE27" s="19"/>
      <c r="CF27" s="22">
        <f t="shared" si="38"/>
        <v>0</v>
      </c>
      <c r="CG27" s="14"/>
      <c r="CH27" s="23"/>
      <c r="CI27" s="21"/>
      <c r="CJ27" s="19"/>
      <c r="CK27" s="24">
        <v>0</v>
      </c>
      <c r="CL27" s="19"/>
      <c r="CM27" s="22">
        <f t="shared" si="39"/>
        <v>0</v>
      </c>
      <c r="CN27" s="14"/>
      <c r="CO27" s="23"/>
      <c r="CP27" s="21"/>
      <c r="CQ27" s="19"/>
      <c r="CR27" s="24">
        <v>0</v>
      </c>
      <c r="CS27" s="19"/>
      <c r="CT27" s="22">
        <f t="shared" si="20"/>
        <v>0</v>
      </c>
      <c r="CU27" s="14"/>
      <c r="CV27" s="23"/>
      <c r="CW27" s="21"/>
      <c r="CX27" s="19"/>
      <c r="CY27" s="24">
        <v>0</v>
      </c>
      <c r="CZ27" s="19"/>
      <c r="DA27" s="22">
        <f t="shared" si="21"/>
        <v>0</v>
      </c>
      <c r="DB27" s="14"/>
      <c r="DC27" s="23"/>
      <c r="DD27" s="21"/>
      <c r="DE27" s="19"/>
      <c r="DF27" s="24">
        <v>0</v>
      </c>
      <c r="DG27" s="19"/>
      <c r="DH27" s="22">
        <f t="shared" si="40"/>
        <v>0</v>
      </c>
      <c r="DI27" s="75"/>
      <c r="DJ27" s="23"/>
      <c r="DK27" s="21"/>
      <c r="DL27" s="19"/>
      <c r="DM27" s="24">
        <v>0</v>
      </c>
      <c r="DN27" s="19"/>
      <c r="DO27" s="22">
        <f t="shared" si="41"/>
        <v>0</v>
      </c>
      <c r="DP27" s="14"/>
      <c r="DQ27" s="23"/>
      <c r="DR27" s="21"/>
      <c r="DS27" s="19"/>
      <c r="DT27" s="24">
        <v>0</v>
      </c>
      <c r="DU27" s="19"/>
      <c r="DV27" s="22">
        <f t="shared" si="24"/>
        <v>0</v>
      </c>
      <c r="DW27" s="14"/>
      <c r="DX27" s="23"/>
      <c r="DY27" s="21"/>
      <c r="DZ27" s="19"/>
      <c r="EA27" s="24">
        <v>0</v>
      </c>
      <c r="EB27" s="19"/>
      <c r="EC27" s="22">
        <f t="shared" si="42"/>
        <v>0</v>
      </c>
      <c r="ED27" s="14"/>
      <c r="EE27" s="23"/>
      <c r="EF27" s="21"/>
      <c r="EG27" s="19"/>
      <c r="EH27" s="24">
        <v>0</v>
      </c>
      <c r="EI27" s="19"/>
      <c r="EJ27" s="22">
        <f t="shared" si="43"/>
        <v>0</v>
      </c>
      <c r="EK27" s="14"/>
      <c r="EL27" s="23"/>
      <c r="EM27" s="21"/>
      <c r="EN27" s="19"/>
      <c r="EO27" s="24">
        <v>0</v>
      </c>
      <c r="EP27" s="19"/>
      <c r="EQ27" s="22">
        <f t="shared" si="44"/>
        <v>0</v>
      </c>
      <c r="ER27" s="14"/>
      <c r="ES27" s="23"/>
      <c r="ET27" s="111">
        <f t="shared" si="33"/>
        <v>21</v>
      </c>
      <c r="EU27" s="82">
        <f t="shared" si="28"/>
        <v>16</v>
      </c>
      <c r="EV27" s="82">
        <f t="shared" si="28"/>
        <v>0</v>
      </c>
      <c r="EW27" s="82">
        <f t="shared" si="28"/>
        <v>5</v>
      </c>
      <c r="EX27" s="22">
        <f t="shared" si="29"/>
        <v>21</v>
      </c>
      <c r="EY27" s="14" t="str">
        <f t="shared" si="30"/>
        <v>Sam Ware</v>
      </c>
      <c r="EZ27" s="14"/>
      <c r="FA27" s="106">
        <f t="shared" si="32"/>
        <v>21</v>
      </c>
      <c r="FB27" s="77"/>
      <c r="FC27" s="77"/>
      <c r="FD27" s="77"/>
      <c r="FE27" s="77"/>
      <c r="FF27" s="77"/>
      <c r="FG27" s="77" t="s">
        <v>369</v>
      </c>
      <c r="FH27" s="77"/>
      <c r="FI27" s="77" t="s">
        <v>370</v>
      </c>
      <c r="FJ27" s="77">
        <v>18</v>
      </c>
      <c r="FK27" s="77">
        <v>18</v>
      </c>
      <c r="FL27" s="77">
        <v>19</v>
      </c>
      <c r="FM27" s="77">
        <v>19</v>
      </c>
      <c r="FN27" s="77">
        <v>19</v>
      </c>
      <c r="FO27" s="77">
        <v>19</v>
      </c>
      <c r="FP27" s="77">
        <v>21</v>
      </c>
      <c r="FQ27" s="77"/>
      <c r="FS27" s="8">
        <f t="shared" si="31"/>
        <v>21</v>
      </c>
      <c r="FT27" s="8">
        <v>21</v>
      </c>
    </row>
    <row r="28" spans="1:176">
      <c r="A28" s="14" t="s">
        <v>376</v>
      </c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4"/>
      <c r="AO28" s="19"/>
      <c r="AP28" s="22"/>
      <c r="AQ28" s="14"/>
      <c r="AR28" s="23">
        <v>3.4293981481481481E-2</v>
      </c>
      <c r="AS28" s="21" t="s">
        <v>336</v>
      </c>
      <c r="AT28" s="57">
        <f>((AR$37)+10)-AS28</f>
        <v>11</v>
      </c>
      <c r="AU28" s="24">
        <v>0</v>
      </c>
      <c r="AV28" s="19">
        <v>5</v>
      </c>
      <c r="AW28" s="22">
        <f t="shared" si="8"/>
        <v>16</v>
      </c>
      <c r="AX28" s="14"/>
      <c r="AY28" s="23">
        <v>3.4953703703703702E-2</v>
      </c>
      <c r="AZ28" s="21" t="s">
        <v>233</v>
      </c>
      <c r="BA28" s="57">
        <f>((AY$37)+10)-AZ28</f>
        <v>11</v>
      </c>
      <c r="BB28" s="24">
        <v>0</v>
      </c>
      <c r="BC28" s="19">
        <v>5</v>
      </c>
      <c r="BD28" s="22">
        <f t="shared" si="9"/>
        <v>16</v>
      </c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4"/>
      <c r="BQ28" s="19"/>
      <c r="BR28" s="22"/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/>
      <c r="CE28" s="19"/>
      <c r="CF28" s="22"/>
      <c r="CG28" s="14"/>
      <c r="CH28" s="23"/>
      <c r="CI28" s="21"/>
      <c r="CJ28" s="19"/>
      <c r="CK28" s="24"/>
      <c r="CL28" s="19"/>
      <c r="CM28" s="22"/>
      <c r="CN28" s="14"/>
      <c r="CO28" s="23"/>
      <c r="CP28" s="21"/>
      <c r="CQ28" s="19"/>
      <c r="CR28" s="24"/>
      <c r="CS28" s="19"/>
      <c r="CT28" s="22"/>
      <c r="CU28" s="14"/>
      <c r="CV28" s="23"/>
      <c r="CW28" s="21"/>
      <c r="CX28" s="19"/>
      <c r="CY28" s="24"/>
      <c r="CZ28" s="19"/>
      <c r="DA28" s="22"/>
      <c r="DB28" s="14"/>
      <c r="DC28" s="23"/>
      <c r="DD28" s="21"/>
      <c r="DE28" s="19"/>
      <c r="DF28" s="24"/>
      <c r="DG28" s="19"/>
      <c r="DH28" s="22"/>
      <c r="DI28" s="75"/>
      <c r="DJ28" s="23"/>
      <c r="DK28" s="21"/>
      <c r="DL28" s="19"/>
      <c r="DM28" s="24"/>
      <c r="DN28" s="19"/>
      <c r="DO28" s="22"/>
      <c r="DP28" s="14"/>
      <c r="DQ28" s="23">
        <v>1.6805555555555556E-2</v>
      </c>
      <c r="DR28" s="21" t="s">
        <v>328</v>
      </c>
      <c r="DS28" s="57">
        <f>((DQ$37)+10)-DR28</f>
        <v>13</v>
      </c>
      <c r="DT28" s="24"/>
      <c r="DU28" s="19">
        <v>5</v>
      </c>
      <c r="DV28" s="22">
        <f t="shared" si="24"/>
        <v>18</v>
      </c>
      <c r="DW28" s="14"/>
      <c r="DX28" s="23"/>
      <c r="DY28" s="21"/>
      <c r="DZ28" s="57"/>
      <c r="EA28" s="24"/>
      <c r="EB28" s="19"/>
      <c r="EC28" s="22">
        <f t="shared" si="42"/>
        <v>0</v>
      </c>
      <c r="ED28" s="14"/>
      <c r="EE28" s="23"/>
      <c r="EF28" s="21"/>
      <c r="EG28" s="19"/>
      <c r="EH28" s="24"/>
      <c r="EI28" s="19"/>
      <c r="EJ28" s="22"/>
      <c r="EK28" s="14"/>
      <c r="EL28" s="23"/>
      <c r="EM28" s="21"/>
      <c r="EN28" s="19"/>
      <c r="EO28" s="24"/>
      <c r="EP28" s="19"/>
      <c r="EQ28" s="22"/>
      <c r="ER28" s="14"/>
      <c r="ES28" s="23"/>
      <c r="ET28" s="111">
        <f t="shared" si="33"/>
        <v>13</v>
      </c>
      <c r="EU28" s="82">
        <f t="shared" si="28"/>
        <v>35</v>
      </c>
      <c r="EV28" s="82">
        <f t="shared" si="28"/>
        <v>0</v>
      </c>
      <c r="EW28" s="82">
        <f t="shared" si="28"/>
        <v>15</v>
      </c>
      <c r="EX28" s="22">
        <f t="shared" si="29"/>
        <v>50</v>
      </c>
      <c r="EY28" s="14" t="str">
        <f t="shared" si="30"/>
        <v>Albie Douglas</v>
      </c>
      <c r="EZ28" s="14"/>
      <c r="FA28" s="106">
        <f t="shared" si="32"/>
        <v>13</v>
      </c>
      <c r="FB28" s="77"/>
      <c r="FC28" s="77"/>
      <c r="FD28" s="77"/>
      <c r="FE28" s="77"/>
      <c r="FF28" s="77"/>
      <c r="FG28" s="77">
        <v>21</v>
      </c>
      <c r="FH28" s="77"/>
      <c r="FI28" s="77">
        <v>13</v>
      </c>
      <c r="FJ28" s="77" t="s">
        <v>439</v>
      </c>
      <c r="FK28" s="77" t="s">
        <v>439</v>
      </c>
      <c r="FL28" s="77">
        <v>14</v>
      </c>
      <c r="FM28" s="77">
        <v>11</v>
      </c>
      <c r="FN28" s="77">
        <v>11</v>
      </c>
      <c r="FO28" s="77">
        <v>12</v>
      </c>
      <c r="FP28" s="77">
        <v>13</v>
      </c>
      <c r="FQ28" s="77"/>
      <c r="FS28" s="8">
        <f t="shared" si="31"/>
        <v>50</v>
      </c>
      <c r="FT28" s="8">
        <v>13</v>
      </c>
    </row>
    <row r="29" spans="1:176">
      <c r="A29" s="14" t="s">
        <v>60</v>
      </c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4"/>
      <c r="AO29" s="19"/>
      <c r="AP29" s="22"/>
      <c r="AQ29" s="14"/>
      <c r="AR29" s="23">
        <v>3.408564814814815E-2</v>
      </c>
      <c r="AS29" s="21" t="s">
        <v>334</v>
      </c>
      <c r="AT29" s="57">
        <f>((AR$37)+10)-AS29</f>
        <v>12</v>
      </c>
      <c r="AU29" s="24">
        <v>0</v>
      </c>
      <c r="AV29" s="19">
        <v>5</v>
      </c>
      <c r="AW29" s="22">
        <f t="shared" si="8"/>
        <v>17</v>
      </c>
      <c r="AX29" s="14"/>
      <c r="AY29" s="23">
        <v>3.4305555555555554E-2</v>
      </c>
      <c r="AZ29" s="21" t="s">
        <v>214</v>
      </c>
      <c r="BA29" s="57">
        <f>((AY$37)+10)-AZ29</f>
        <v>13</v>
      </c>
      <c r="BB29" s="24">
        <v>0</v>
      </c>
      <c r="BC29" s="19">
        <v>5</v>
      </c>
      <c r="BD29" s="22">
        <f t="shared" si="9"/>
        <v>18</v>
      </c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/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/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19"/>
      <c r="CR29" s="24"/>
      <c r="CS29" s="19"/>
      <c r="CT29" s="22"/>
      <c r="CU29" s="14"/>
      <c r="CV29" s="23"/>
      <c r="CW29" s="21"/>
      <c r="CX29" s="19"/>
      <c r="CY29" s="24"/>
      <c r="CZ29" s="19"/>
      <c r="DA29" s="22"/>
      <c r="DB29" s="14"/>
      <c r="DC29" s="23"/>
      <c r="DD29" s="21"/>
      <c r="DE29" s="19"/>
      <c r="DF29" s="24"/>
      <c r="DG29" s="19"/>
      <c r="DH29" s="22"/>
      <c r="DI29" s="75"/>
      <c r="DJ29" s="23"/>
      <c r="DK29" s="21"/>
      <c r="DL29" s="19"/>
      <c r="DM29" s="24"/>
      <c r="DN29" s="19"/>
      <c r="DO29" s="22"/>
      <c r="DP29" s="14"/>
      <c r="DQ29" s="23">
        <v>1.650462962962963E-2</v>
      </c>
      <c r="DR29" s="21" t="s">
        <v>267</v>
      </c>
      <c r="DS29" s="57">
        <f>((DQ$37)+10)-DR29</f>
        <v>14</v>
      </c>
      <c r="DT29" s="24"/>
      <c r="DU29" s="19">
        <v>5</v>
      </c>
      <c r="DV29" s="22">
        <f t="shared" si="24"/>
        <v>19</v>
      </c>
      <c r="DW29" s="14"/>
      <c r="DX29" s="23"/>
      <c r="DY29" s="21"/>
      <c r="DZ29" s="57"/>
      <c r="EA29" s="24"/>
      <c r="EB29" s="19"/>
      <c r="EC29" s="22">
        <f t="shared" si="42"/>
        <v>0</v>
      </c>
      <c r="ED29" s="14"/>
      <c r="EE29" s="23"/>
      <c r="EF29" s="21"/>
      <c r="EG29" s="19"/>
      <c r="EH29" s="24"/>
      <c r="EI29" s="19"/>
      <c r="EJ29" s="22"/>
      <c r="EK29" s="14"/>
      <c r="EL29" s="23"/>
      <c r="EM29" s="21"/>
      <c r="EN29" s="19"/>
      <c r="EO29" s="24"/>
      <c r="EP29" s="19"/>
      <c r="EQ29" s="22"/>
      <c r="ER29" s="14"/>
      <c r="ES29" s="23"/>
      <c r="ET29" s="111">
        <f t="shared" si="33"/>
        <v>11</v>
      </c>
      <c r="EU29" s="82">
        <f t="shared" si="28"/>
        <v>39</v>
      </c>
      <c r="EV29" s="82">
        <f t="shared" si="28"/>
        <v>0</v>
      </c>
      <c r="EW29" s="82">
        <f t="shared" si="28"/>
        <v>15</v>
      </c>
      <c r="EX29" s="22">
        <f t="shared" si="29"/>
        <v>54</v>
      </c>
      <c r="EY29" s="14" t="str">
        <f t="shared" si="30"/>
        <v>Paul Saager</v>
      </c>
      <c r="EZ29" s="14"/>
      <c r="FA29" s="106">
        <f t="shared" si="32"/>
        <v>11</v>
      </c>
      <c r="FB29" s="77"/>
      <c r="FC29" s="77"/>
      <c r="FD29" s="77"/>
      <c r="FE29" s="77"/>
      <c r="FF29" s="77"/>
      <c r="FG29" s="77">
        <v>20</v>
      </c>
      <c r="FH29" s="77"/>
      <c r="FI29" s="77" t="s">
        <v>131</v>
      </c>
      <c r="FJ29" s="77" t="s">
        <v>435</v>
      </c>
      <c r="FK29" s="77" t="s">
        <v>435</v>
      </c>
      <c r="FL29" s="77" t="s">
        <v>435</v>
      </c>
      <c r="FM29" s="77">
        <v>10</v>
      </c>
      <c r="FN29" s="77">
        <v>10</v>
      </c>
      <c r="FO29" s="77">
        <v>11</v>
      </c>
      <c r="FP29" s="77">
        <v>11</v>
      </c>
      <c r="FQ29" s="77"/>
      <c r="FS29" s="8">
        <f t="shared" si="31"/>
        <v>54</v>
      </c>
      <c r="FT29" s="8">
        <v>20</v>
      </c>
    </row>
    <row r="30" spans="1:176">
      <c r="A30" s="14" t="s">
        <v>377</v>
      </c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>
        <v>4.1261574074074069E-2</v>
      </c>
      <c r="AZ30" s="21" t="s">
        <v>267</v>
      </c>
      <c r="BA30" s="57">
        <f>((AY$37)+10)-AZ30</f>
        <v>10</v>
      </c>
      <c r="BB30" s="24">
        <v>0</v>
      </c>
      <c r="BC30" s="19">
        <v>5</v>
      </c>
      <c r="BD30" s="22">
        <f t="shared" si="9"/>
        <v>15</v>
      </c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/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/>
      <c r="CE30" s="19"/>
      <c r="CF30" s="22"/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19"/>
      <c r="CR30" s="24"/>
      <c r="CS30" s="19"/>
      <c r="CT30" s="22"/>
      <c r="CU30" s="14"/>
      <c r="CV30" s="23"/>
      <c r="CW30" s="21"/>
      <c r="CX30" s="19"/>
      <c r="CY30" s="24"/>
      <c r="CZ30" s="19"/>
      <c r="DA30" s="22"/>
      <c r="DB30" s="14"/>
      <c r="DC30" s="23"/>
      <c r="DD30" s="21"/>
      <c r="DE30" s="19"/>
      <c r="DF30" s="24"/>
      <c r="DG30" s="19"/>
      <c r="DH30" s="22"/>
      <c r="DI30" s="75"/>
      <c r="DJ30" s="23">
        <v>4.2696759259259261E-2</v>
      </c>
      <c r="DK30" s="21" t="s">
        <v>336</v>
      </c>
      <c r="DL30" s="57">
        <f>((DJ$37)+10)-DK30</f>
        <v>10</v>
      </c>
      <c r="DM30" s="24"/>
      <c r="DN30" s="19">
        <v>5</v>
      </c>
      <c r="DO30" s="22">
        <f>DL30+DM30+DN30</f>
        <v>15</v>
      </c>
      <c r="DP30" s="14"/>
      <c r="DQ30" s="23"/>
      <c r="DR30" s="21"/>
      <c r="DS30" s="19"/>
      <c r="DT30" s="24"/>
      <c r="DU30" s="19"/>
      <c r="DV30" s="22"/>
      <c r="DW30" s="14"/>
      <c r="DX30" s="23"/>
      <c r="DY30" s="21"/>
      <c r="DZ30" s="19"/>
      <c r="EA30" s="24"/>
      <c r="EB30" s="19"/>
      <c r="EC30" s="22"/>
      <c r="ED30" s="14"/>
      <c r="EE30" s="23"/>
      <c r="EF30" s="21"/>
      <c r="EG30" s="19"/>
      <c r="EH30" s="24"/>
      <c r="EI30" s="19"/>
      <c r="EJ30" s="22"/>
      <c r="EK30" s="14"/>
      <c r="EL30" s="23"/>
      <c r="EM30" s="21"/>
      <c r="EN30" s="19"/>
      <c r="EO30" s="24"/>
      <c r="EP30" s="19"/>
      <c r="EQ30" s="22"/>
      <c r="ER30" s="14"/>
      <c r="ES30" s="23"/>
      <c r="ET30" s="111">
        <f t="shared" si="33"/>
        <v>17</v>
      </c>
      <c r="EU30" s="82">
        <f t="shared" si="28"/>
        <v>20</v>
      </c>
      <c r="EV30" s="82">
        <f t="shared" si="28"/>
        <v>0</v>
      </c>
      <c r="EW30" s="82">
        <f t="shared" si="28"/>
        <v>10</v>
      </c>
      <c r="EX30" s="22">
        <f t="shared" si="29"/>
        <v>30</v>
      </c>
      <c r="EY30" s="14" t="str">
        <f>A30</f>
        <v>Shaun Silson</v>
      </c>
      <c r="EZ30" s="14"/>
      <c r="FA30" s="106">
        <f t="shared" si="32"/>
        <v>17</v>
      </c>
      <c r="FB30" s="77"/>
      <c r="FC30" s="77"/>
      <c r="FD30" s="77"/>
      <c r="FE30" s="77"/>
      <c r="FF30" s="77"/>
      <c r="FG30" s="77"/>
      <c r="FH30" s="77"/>
      <c r="FI30" s="80"/>
      <c r="FJ30" s="77">
        <v>22</v>
      </c>
      <c r="FK30" s="77">
        <v>22</v>
      </c>
      <c r="FL30" s="80">
        <v>15</v>
      </c>
      <c r="FM30" s="80">
        <v>15</v>
      </c>
      <c r="FN30" s="80">
        <v>15</v>
      </c>
      <c r="FO30" s="80">
        <v>15</v>
      </c>
      <c r="FP30" s="80">
        <v>17</v>
      </c>
      <c r="FQ30" s="80"/>
      <c r="FS30" s="8">
        <f t="shared" si="31"/>
        <v>30</v>
      </c>
    </row>
    <row r="31" spans="1:176">
      <c r="A31" s="14" t="s">
        <v>532</v>
      </c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/>
      <c r="AZ31" s="21"/>
      <c r="BA31" s="19"/>
      <c r="BB31" s="24"/>
      <c r="BC31" s="19"/>
      <c r="BD31" s="22"/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/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/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19"/>
      <c r="CR31" s="24"/>
      <c r="CS31" s="19"/>
      <c r="CT31" s="22"/>
      <c r="CU31" s="14"/>
      <c r="CV31" s="23"/>
      <c r="CW31" s="21"/>
      <c r="CX31" s="19"/>
      <c r="CY31" s="24"/>
      <c r="CZ31" s="19"/>
      <c r="DA31" s="22"/>
      <c r="DB31" s="14"/>
      <c r="DC31" s="23"/>
      <c r="DD31" s="21"/>
      <c r="DE31" s="19"/>
      <c r="DF31" s="24"/>
      <c r="DG31" s="19"/>
      <c r="DH31" s="22"/>
      <c r="DI31" s="75"/>
      <c r="DJ31" s="23"/>
      <c r="DK31" s="21"/>
      <c r="DL31" s="19"/>
      <c r="DM31" s="24"/>
      <c r="DN31" s="19"/>
      <c r="DO31" s="22"/>
      <c r="DP31" s="14"/>
      <c r="DQ31" s="23"/>
      <c r="DR31" s="21"/>
      <c r="DS31" s="19"/>
      <c r="DT31" s="24"/>
      <c r="DU31" s="19"/>
      <c r="DV31" s="22"/>
      <c r="DW31" s="14"/>
      <c r="DX31" s="23"/>
      <c r="DY31" s="21"/>
      <c r="DZ31" s="19"/>
      <c r="EA31" s="24"/>
      <c r="EB31" s="19"/>
      <c r="EC31" s="22"/>
      <c r="ED31" s="14"/>
      <c r="EE31" s="23"/>
      <c r="EF31" s="21"/>
      <c r="EG31" s="19"/>
      <c r="EH31" s="24"/>
      <c r="EI31" s="19"/>
      <c r="EJ31" s="22"/>
      <c r="EK31" s="14"/>
      <c r="EL31" s="23">
        <v>8.0081018518518524E-2</v>
      </c>
      <c r="EM31" s="21" t="s">
        <v>232</v>
      </c>
      <c r="EN31" s="57">
        <f>(((EL$37)+10)-EM31)*2</f>
        <v>24</v>
      </c>
      <c r="EO31" s="24"/>
      <c r="EP31" s="19">
        <f>5*2</f>
        <v>10</v>
      </c>
      <c r="EQ31" s="22">
        <f>EN31+EO31+EP31</f>
        <v>34</v>
      </c>
      <c r="ER31" s="14"/>
      <c r="ES31" s="23"/>
      <c r="ET31" s="111">
        <f t="shared" si="33"/>
        <v>16</v>
      </c>
      <c r="EU31" s="82">
        <f t="shared" si="28"/>
        <v>24</v>
      </c>
      <c r="EV31" s="82">
        <f t="shared" si="28"/>
        <v>0</v>
      </c>
      <c r="EW31" s="82">
        <f t="shared" si="28"/>
        <v>10</v>
      </c>
      <c r="EX31" s="22">
        <f t="shared" si="29"/>
        <v>34</v>
      </c>
      <c r="EY31" s="14" t="str">
        <f t="shared" si="30"/>
        <v>Larry Horne</v>
      </c>
      <c r="EZ31" s="14"/>
      <c r="FA31" s="106">
        <f t="shared" si="32"/>
        <v>16</v>
      </c>
      <c r="FB31" s="77"/>
      <c r="FC31" s="77"/>
      <c r="FD31" s="77"/>
      <c r="FE31" s="77"/>
      <c r="FF31" s="77"/>
      <c r="FG31" s="77"/>
      <c r="FH31" s="77"/>
      <c r="FI31" s="80"/>
      <c r="FJ31" s="77"/>
      <c r="FK31" s="80"/>
      <c r="FL31" s="80"/>
      <c r="FM31" s="80"/>
      <c r="FN31" s="80"/>
      <c r="FO31" s="80"/>
      <c r="FP31" s="80">
        <v>16</v>
      </c>
      <c r="FQ31" s="80"/>
      <c r="FS31" s="8">
        <f t="shared" si="31"/>
        <v>0</v>
      </c>
    </row>
    <row r="32" spans="1:176">
      <c r="A32" s="14"/>
      <c r="B32" s="23"/>
      <c r="C32" s="21"/>
      <c r="D32" s="19"/>
      <c r="E32" s="24"/>
      <c r="F32" s="19"/>
      <c r="G32" s="22"/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/>
      <c r="T32" s="19"/>
      <c r="U32" s="22"/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19"/>
      <c r="AG32" s="24"/>
      <c r="AH32" s="19"/>
      <c r="AI32" s="22"/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/>
      <c r="AZ32" s="21"/>
      <c r="BA32" s="19"/>
      <c r="BB32" s="24"/>
      <c r="BC32" s="19"/>
      <c r="BD32" s="22"/>
      <c r="BE32" s="14"/>
      <c r="BF32" s="23"/>
      <c r="BG32" s="21"/>
      <c r="BH32" s="19"/>
      <c r="BI32" s="24"/>
      <c r="BJ32" s="19"/>
      <c r="BK32" s="22"/>
      <c r="BL32" s="14"/>
      <c r="BM32" s="23"/>
      <c r="BN32" s="21"/>
      <c r="BO32" s="19"/>
      <c r="BP32" s="24"/>
      <c r="BQ32" s="19"/>
      <c r="BR32" s="22"/>
      <c r="BS32" s="14"/>
      <c r="BT32" s="23"/>
      <c r="BU32" s="21"/>
      <c r="BV32" s="19"/>
      <c r="BW32" s="24"/>
      <c r="BX32" s="19"/>
      <c r="BY32" s="22"/>
      <c r="BZ32" s="14"/>
      <c r="CA32" s="23"/>
      <c r="CB32" s="21"/>
      <c r="CC32" s="19"/>
      <c r="CD32" s="24"/>
      <c r="CE32" s="19"/>
      <c r="CF32" s="22"/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19"/>
      <c r="CR32" s="24"/>
      <c r="CS32" s="19"/>
      <c r="CT32" s="22"/>
      <c r="CU32" s="14"/>
      <c r="CV32" s="23"/>
      <c r="CW32" s="21"/>
      <c r="CX32" s="19"/>
      <c r="CY32" s="24"/>
      <c r="CZ32" s="19"/>
      <c r="DA32" s="22"/>
      <c r="DB32" s="14"/>
      <c r="DC32" s="23"/>
      <c r="DD32" s="21"/>
      <c r="DE32" s="19"/>
      <c r="DF32" s="24"/>
      <c r="DG32" s="19"/>
      <c r="DH32" s="22"/>
      <c r="DI32" s="75"/>
      <c r="DJ32" s="23"/>
      <c r="DK32" s="21"/>
      <c r="DL32" s="19"/>
      <c r="DM32" s="24"/>
      <c r="DN32" s="19"/>
      <c r="DO32" s="22"/>
      <c r="DP32" s="14"/>
      <c r="DQ32" s="23"/>
      <c r="DR32" s="21"/>
      <c r="DS32" s="19"/>
      <c r="DT32" s="24"/>
      <c r="DU32" s="19"/>
      <c r="DV32" s="22"/>
      <c r="DW32" s="14"/>
      <c r="DX32" s="23"/>
      <c r="DY32" s="21"/>
      <c r="DZ32" s="19"/>
      <c r="EA32" s="24"/>
      <c r="EB32" s="19"/>
      <c r="EC32" s="22"/>
      <c r="ED32" s="14"/>
      <c r="EE32" s="23"/>
      <c r="EF32" s="21"/>
      <c r="EG32" s="19"/>
      <c r="EH32" s="24"/>
      <c r="EI32" s="19"/>
      <c r="EJ32" s="22"/>
      <c r="EK32" s="14"/>
      <c r="EL32" s="23"/>
      <c r="EM32" s="21"/>
      <c r="EN32" s="19"/>
      <c r="EO32" s="24"/>
      <c r="EP32" s="19"/>
      <c r="EQ32" s="22"/>
      <c r="ER32" s="14"/>
      <c r="ES32" s="23"/>
      <c r="ET32" s="21"/>
      <c r="EU32" s="82">
        <f t="shared" si="28"/>
        <v>0</v>
      </c>
      <c r="EV32" s="82">
        <f t="shared" si="28"/>
        <v>0</v>
      </c>
      <c r="EW32" s="82">
        <f t="shared" si="28"/>
        <v>0</v>
      </c>
      <c r="EX32" s="22">
        <f t="shared" si="29"/>
        <v>0</v>
      </c>
      <c r="EY32" s="14">
        <f t="shared" si="30"/>
        <v>0</v>
      </c>
      <c r="EZ32" s="14"/>
      <c r="FA32" s="106"/>
      <c r="FB32" s="77"/>
      <c r="FC32" s="77"/>
      <c r="FD32" s="77"/>
      <c r="FE32" s="77"/>
      <c r="FF32" s="77"/>
      <c r="FG32" s="77"/>
      <c r="FH32" s="77"/>
      <c r="FI32" s="80"/>
      <c r="FJ32" s="77"/>
      <c r="FK32" s="80"/>
      <c r="FL32" s="80"/>
      <c r="FM32" s="80"/>
      <c r="FN32" s="80"/>
      <c r="FO32" s="80"/>
      <c r="FP32" s="80"/>
      <c r="FQ32" s="80"/>
    </row>
    <row r="33" spans="1:176">
      <c r="A33" s="14"/>
      <c r="B33" s="23"/>
      <c r="C33" s="21"/>
      <c r="D33" s="19"/>
      <c r="E33" s="24"/>
      <c r="F33" s="19"/>
      <c r="G33" s="22"/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/>
      <c r="T33" s="19"/>
      <c r="U33" s="22"/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19"/>
      <c r="AG33" s="24"/>
      <c r="AH33" s="19"/>
      <c r="AI33" s="22"/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/>
      <c r="AZ33" s="21"/>
      <c r="BA33" s="19"/>
      <c r="BB33" s="24"/>
      <c r="BC33" s="19"/>
      <c r="BD33" s="22"/>
      <c r="BE33" s="14"/>
      <c r="BF33" s="23"/>
      <c r="BG33" s="21"/>
      <c r="BH33" s="19"/>
      <c r="BI33" s="24"/>
      <c r="BJ33" s="19"/>
      <c r="BK33" s="22"/>
      <c r="BL33" s="14"/>
      <c r="BM33" s="23"/>
      <c r="BN33" s="21"/>
      <c r="BO33" s="19"/>
      <c r="BP33" s="24"/>
      <c r="BQ33" s="19"/>
      <c r="BR33" s="22"/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/>
      <c r="CE33" s="19"/>
      <c r="CF33" s="22"/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19"/>
      <c r="CR33" s="24"/>
      <c r="CS33" s="19"/>
      <c r="CT33" s="22"/>
      <c r="CU33" s="14"/>
      <c r="CV33" s="23"/>
      <c r="CW33" s="21"/>
      <c r="CX33" s="19"/>
      <c r="CY33" s="24"/>
      <c r="CZ33" s="19"/>
      <c r="DA33" s="22"/>
      <c r="DB33" s="14"/>
      <c r="DC33" s="23"/>
      <c r="DD33" s="21"/>
      <c r="DE33" s="19"/>
      <c r="DF33" s="24"/>
      <c r="DG33" s="19"/>
      <c r="DH33" s="22"/>
      <c r="DI33" s="75"/>
      <c r="DJ33" s="23"/>
      <c r="DK33" s="21"/>
      <c r="DL33" s="19"/>
      <c r="DM33" s="24"/>
      <c r="DN33" s="19"/>
      <c r="DO33" s="22"/>
      <c r="DP33" s="14"/>
      <c r="DQ33" s="23"/>
      <c r="DR33" s="21"/>
      <c r="DS33" s="19"/>
      <c r="DT33" s="24"/>
      <c r="DU33" s="19"/>
      <c r="DV33" s="22"/>
      <c r="DW33" s="14"/>
      <c r="DX33" s="23"/>
      <c r="DY33" s="21"/>
      <c r="DZ33" s="19"/>
      <c r="EA33" s="24"/>
      <c r="EB33" s="19"/>
      <c r="EC33" s="22"/>
      <c r="ED33" s="14"/>
      <c r="EE33" s="23"/>
      <c r="EF33" s="21"/>
      <c r="EG33" s="19"/>
      <c r="EH33" s="24"/>
      <c r="EI33" s="19"/>
      <c r="EJ33" s="22"/>
      <c r="EK33" s="14"/>
      <c r="EL33" s="23"/>
      <c r="EM33" s="21"/>
      <c r="EN33" s="19"/>
      <c r="EO33" s="24"/>
      <c r="EP33" s="19"/>
      <c r="EQ33" s="22"/>
      <c r="ER33" s="14"/>
      <c r="ES33" s="23"/>
      <c r="ET33" s="21"/>
      <c r="EU33" s="82">
        <f t="shared" si="28"/>
        <v>0</v>
      </c>
      <c r="EV33" s="82">
        <f t="shared" si="28"/>
        <v>0</v>
      </c>
      <c r="EW33" s="82">
        <f t="shared" si="28"/>
        <v>0</v>
      </c>
      <c r="EX33" s="22">
        <f t="shared" si="29"/>
        <v>0</v>
      </c>
      <c r="EY33" s="14">
        <f t="shared" si="30"/>
        <v>0</v>
      </c>
      <c r="EZ33" s="14"/>
      <c r="FA33" s="106"/>
      <c r="FB33" s="77"/>
      <c r="FC33" s="77"/>
      <c r="FD33" s="77"/>
      <c r="FE33" s="77"/>
      <c r="FF33" s="77"/>
      <c r="FG33" s="77"/>
      <c r="FH33" s="77"/>
      <c r="FI33" s="80"/>
      <c r="FJ33" s="77"/>
      <c r="FK33" s="80"/>
      <c r="FL33" s="80"/>
      <c r="FM33" s="80"/>
      <c r="FN33" s="80"/>
      <c r="FO33" s="80"/>
      <c r="FP33" s="80"/>
      <c r="FQ33" s="80"/>
    </row>
    <row r="34" spans="1:176">
      <c r="A34" s="14"/>
      <c r="B34" s="23"/>
      <c r="C34" s="21"/>
      <c r="D34" s="19"/>
      <c r="E34" s="24"/>
      <c r="F34" s="19"/>
      <c r="G34" s="22"/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/>
      <c r="T34" s="19"/>
      <c r="U34" s="22"/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19"/>
      <c r="AG34" s="24"/>
      <c r="AH34" s="19"/>
      <c r="AI34" s="22"/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23"/>
      <c r="AZ34" s="21"/>
      <c r="BA34" s="19"/>
      <c r="BB34" s="24"/>
      <c r="BC34" s="19"/>
      <c r="BD34" s="22"/>
      <c r="BE34" s="14"/>
      <c r="BF34" s="23"/>
      <c r="BG34" s="21"/>
      <c r="BH34" s="19"/>
      <c r="BI34" s="24"/>
      <c r="BJ34" s="19"/>
      <c r="BK34" s="22"/>
      <c r="BL34" s="14"/>
      <c r="BM34" s="23"/>
      <c r="BN34" s="21"/>
      <c r="BO34" s="19"/>
      <c r="BP34" s="24"/>
      <c r="BQ34" s="19"/>
      <c r="BR34" s="22"/>
      <c r="BS34" s="14"/>
      <c r="BT34" s="23"/>
      <c r="BU34" s="21"/>
      <c r="BV34" s="19"/>
      <c r="BW34" s="24"/>
      <c r="BX34" s="19"/>
      <c r="BY34" s="22"/>
      <c r="BZ34" s="14"/>
      <c r="CA34" s="23"/>
      <c r="CB34" s="21"/>
      <c r="CC34" s="19"/>
      <c r="CD34" s="24"/>
      <c r="CE34" s="19"/>
      <c r="CF34" s="22"/>
      <c r="CG34" s="14"/>
      <c r="CH34" s="23"/>
      <c r="CI34" s="21"/>
      <c r="CJ34" s="19"/>
      <c r="CK34" s="24"/>
      <c r="CL34" s="19"/>
      <c r="CM34" s="22"/>
      <c r="CN34" s="14"/>
      <c r="CO34" s="23"/>
      <c r="CP34" s="21"/>
      <c r="CQ34" s="19"/>
      <c r="CR34" s="24"/>
      <c r="CS34" s="19"/>
      <c r="CT34" s="22"/>
      <c r="CU34" s="14"/>
      <c r="CV34" s="23"/>
      <c r="CW34" s="21"/>
      <c r="CX34" s="19"/>
      <c r="CY34" s="24"/>
      <c r="CZ34" s="19"/>
      <c r="DA34" s="22"/>
      <c r="DB34" s="14"/>
      <c r="DC34" s="23"/>
      <c r="DD34" s="21"/>
      <c r="DE34" s="19"/>
      <c r="DF34" s="24"/>
      <c r="DG34" s="19"/>
      <c r="DH34" s="22"/>
      <c r="DI34" s="75"/>
      <c r="DJ34" s="23"/>
      <c r="DK34" s="21"/>
      <c r="DL34" s="19"/>
      <c r="DM34" s="24"/>
      <c r="DN34" s="19"/>
      <c r="DO34" s="22"/>
      <c r="DP34" s="14"/>
      <c r="DQ34" s="23"/>
      <c r="DR34" s="21"/>
      <c r="DS34" s="19"/>
      <c r="DT34" s="24"/>
      <c r="DU34" s="19"/>
      <c r="DV34" s="22"/>
      <c r="DW34" s="14"/>
      <c r="DX34" s="23"/>
      <c r="DY34" s="21"/>
      <c r="DZ34" s="19"/>
      <c r="EA34" s="24"/>
      <c r="EB34" s="19"/>
      <c r="EC34" s="22"/>
      <c r="ED34" s="14"/>
      <c r="EE34" s="23"/>
      <c r="EF34" s="21"/>
      <c r="EG34" s="19"/>
      <c r="EH34" s="24"/>
      <c r="EI34" s="19"/>
      <c r="EJ34" s="22"/>
      <c r="EK34" s="14"/>
      <c r="EL34" s="23"/>
      <c r="EM34" s="21"/>
      <c r="EN34" s="19"/>
      <c r="EO34" s="24"/>
      <c r="EP34" s="19"/>
      <c r="EQ34" s="22"/>
      <c r="ER34" s="14"/>
      <c r="ES34" s="23"/>
      <c r="ET34" s="21"/>
      <c r="EU34" s="82">
        <f>SUM(D34+K34+R34+Y34+AF34+AM34+AT34+BA34+BH34+BO34+BV34+CC34+CJ34+CQ34+CX34+DE34+DL34+DS34+DZ34+EG34+EN34)</f>
        <v>0</v>
      </c>
      <c r="EV34" s="82">
        <f>SUM(E34+L34+S34+Z34+AG34+AN34+AU34+BB34+BI34+BP34+BW34+CD34+CK34+CR34+CY34+DF34+DM34+DT34+EA34+EH34+EO34)</f>
        <v>0</v>
      </c>
      <c r="EW34" s="82">
        <f>SUM(F34+M34+T34+AA34+AH34+AO34+AV34+BC34+BJ34+BQ34+BX34+CE34+CL34+CS34+CZ34+DG34+DN34+DU34+EB34+EI34+EP34)</f>
        <v>0</v>
      </c>
      <c r="EX34" s="22">
        <f>EU34+EV34+EW34</f>
        <v>0</v>
      </c>
      <c r="EY34" s="14">
        <f t="shared" si="30"/>
        <v>0</v>
      </c>
      <c r="EZ34" s="14"/>
      <c r="FA34" s="106"/>
      <c r="FB34" s="77"/>
      <c r="FC34" s="77"/>
      <c r="FD34" s="77"/>
      <c r="FE34" s="77"/>
      <c r="FF34" s="77"/>
      <c r="FG34" s="77"/>
      <c r="FH34" s="77"/>
      <c r="FI34" s="80"/>
      <c r="FJ34" s="77"/>
      <c r="FK34" s="80"/>
      <c r="FL34" s="80"/>
      <c r="FM34" s="80"/>
      <c r="FN34" s="80"/>
      <c r="FO34" s="80"/>
      <c r="FP34" s="80"/>
      <c r="FQ34" s="80"/>
    </row>
    <row r="35" spans="1:176">
      <c r="A35" s="14"/>
      <c r="B35" s="23"/>
      <c r="C35" s="21"/>
      <c r="D35" s="19"/>
      <c r="E35" s="24"/>
      <c r="F35" s="19"/>
      <c r="G35" s="22"/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/>
      <c r="T35" s="19"/>
      <c r="U35" s="22"/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19"/>
      <c r="AG35" s="24"/>
      <c r="AH35" s="19"/>
      <c r="AI35" s="22"/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/>
      <c r="BE35" s="14"/>
      <c r="BF35" s="23"/>
      <c r="BG35" s="21"/>
      <c r="BH35" s="19"/>
      <c r="BI35" s="24"/>
      <c r="BJ35" s="19"/>
      <c r="BK35" s="22"/>
      <c r="BL35" s="14"/>
      <c r="BM35" s="23"/>
      <c r="BN35" s="21"/>
      <c r="BO35" s="19"/>
      <c r="BP35" s="24"/>
      <c r="BQ35" s="19"/>
      <c r="BR35" s="22"/>
      <c r="BS35" s="14"/>
      <c r="BT35" s="23"/>
      <c r="BU35" s="21"/>
      <c r="BV35" s="19"/>
      <c r="BW35" s="24"/>
      <c r="BX35" s="19"/>
      <c r="BY35" s="22"/>
      <c r="BZ35" s="14"/>
      <c r="CA35" s="23"/>
      <c r="CB35" s="21"/>
      <c r="CC35" s="19"/>
      <c r="CD35" s="24"/>
      <c r="CE35" s="19"/>
      <c r="CF35" s="22"/>
      <c r="CG35" s="14"/>
      <c r="CH35" s="23"/>
      <c r="CI35" s="21"/>
      <c r="CJ35" s="19"/>
      <c r="CK35" s="24"/>
      <c r="CL35" s="19"/>
      <c r="CM35" s="22"/>
      <c r="CN35" s="14"/>
      <c r="CO35" s="23"/>
      <c r="CP35" s="21"/>
      <c r="CQ35" s="19"/>
      <c r="CR35" s="24"/>
      <c r="CS35" s="19"/>
      <c r="CT35" s="22"/>
      <c r="CU35" s="14"/>
      <c r="CV35" s="23"/>
      <c r="CW35" s="21"/>
      <c r="CX35" s="19"/>
      <c r="CY35" s="24"/>
      <c r="CZ35" s="19"/>
      <c r="DA35" s="22"/>
      <c r="DB35" s="14"/>
      <c r="DC35" s="23"/>
      <c r="DD35" s="21"/>
      <c r="DE35" s="19"/>
      <c r="DF35" s="24"/>
      <c r="DG35" s="19"/>
      <c r="DH35" s="22"/>
      <c r="DI35" s="75"/>
      <c r="DJ35" s="23"/>
      <c r="DK35" s="21"/>
      <c r="DL35" s="19"/>
      <c r="DM35" s="24"/>
      <c r="DN35" s="19"/>
      <c r="DO35" s="22"/>
      <c r="DP35" s="14"/>
      <c r="DQ35" s="23"/>
      <c r="DR35" s="21"/>
      <c r="DS35" s="19"/>
      <c r="DT35" s="24"/>
      <c r="DU35" s="19"/>
      <c r="DV35" s="22"/>
      <c r="DW35" s="14"/>
      <c r="DX35" s="23"/>
      <c r="DY35" s="21"/>
      <c r="DZ35" s="19"/>
      <c r="EA35" s="24"/>
      <c r="EB35" s="19"/>
      <c r="EC35" s="22"/>
      <c r="ED35" s="14"/>
      <c r="EE35" s="23"/>
      <c r="EF35" s="21"/>
      <c r="EG35" s="19"/>
      <c r="EH35" s="24"/>
      <c r="EI35" s="19"/>
      <c r="EJ35" s="22"/>
      <c r="EK35" s="14"/>
      <c r="EL35" s="23"/>
      <c r="EM35" s="21"/>
      <c r="EN35" s="19"/>
      <c r="EO35" s="24"/>
      <c r="EP35" s="19"/>
      <c r="EQ35" s="22"/>
      <c r="ER35" s="14"/>
      <c r="ES35" s="23"/>
      <c r="ET35" s="21"/>
      <c r="EU35" s="82">
        <f t="shared" ref="EU35:EW36" si="46">SUM(D35+K35+R35+Y35+AF35+AM35+AT35+BA35+BH35+BO35+BV35+CC35+CJ35+CQ35+CX35+DE35+DL35+DS35+DZ35+EG35+EN35)</f>
        <v>0</v>
      </c>
      <c r="EV35" s="82">
        <f t="shared" si="46"/>
        <v>0</v>
      </c>
      <c r="EW35" s="82">
        <f t="shared" si="46"/>
        <v>0</v>
      </c>
      <c r="EX35" s="22">
        <f>EU35+EV35+EW35</f>
        <v>0</v>
      </c>
      <c r="EY35" s="14">
        <f t="shared" si="30"/>
        <v>0</v>
      </c>
      <c r="EZ35" s="14"/>
      <c r="FA35" s="107"/>
      <c r="FB35" s="77"/>
      <c r="FC35" s="77"/>
      <c r="FD35" s="77"/>
      <c r="FE35" s="77"/>
      <c r="FF35" s="77"/>
      <c r="FG35" s="77"/>
      <c r="FH35" s="80"/>
      <c r="FI35" s="80"/>
      <c r="FJ35" s="80"/>
      <c r="FK35" s="80"/>
      <c r="FL35" s="80"/>
      <c r="FM35" s="80"/>
      <c r="FN35" s="80"/>
      <c r="FO35" s="80"/>
      <c r="FP35" s="80"/>
      <c r="FQ35" s="80"/>
    </row>
    <row r="36" spans="1:176">
      <c r="A36" s="14"/>
      <c r="B36" s="16"/>
      <c r="C36" s="21"/>
      <c r="D36" s="19"/>
      <c r="E36" s="19">
        <v>0</v>
      </c>
      <c r="F36" s="19"/>
      <c r="G36" s="22">
        <f t="shared" si="1"/>
        <v>0</v>
      </c>
      <c r="H36" s="14"/>
      <c r="I36" s="16"/>
      <c r="J36" s="21"/>
      <c r="K36" s="19"/>
      <c r="L36" s="19">
        <v>0</v>
      </c>
      <c r="M36" s="19"/>
      <c r="N36" s="22">
        <f>K36+L36+M36</f>
        <v>0</v>
      </c>
      <c r="O36" s="14"/>
      <c r="P36" s="16"/>
      <c r="Q36" s="21"/>
      <c r="R36" s="19"/>
      <c r="S36" s="19">
        <v>0</v>
      </c>
      <c r="T36" s="19"/>
      <c r="U36" s="22">
        <f>R36+S36+T36</f>
        <v>0</v>
      </c>
      <c r="V36" s="14"/>
      <c r="W36" s="16"/>
      <c r="X36" s="21"/>
      <c r="Y36" s="19"/>
      <c r="Z36" s="19">
        <v>0</v>
      </c>
      <c r="AA36" s="19"/>
      <c r="AB36" s="22">
        <f>Y36+Z36+AA36</f>
        <v>0</v>
      </c>
      <c r="AC36" s="14"/>
      <c r="AD36" s="16"/>
      <c r="AE36" s="21"/>
      <c r="AF36" s="19"/>
      <c r="AG36" s="19">
        <v>0</v>
      </c>
      <c r="AH36" s="19"/>
      <c r="AI36" s="22">
        <f>AF36+AG36+AH36</f>
        <v>0</v>
      </c>
      <c r="AJ36" s="14"/>
      <c r="AK36" s="16"/>
      <c r="AL36" s="21"/>
      <c r="AM36" s="19"/>
      <c r="AN36" s="19">
        <v>0</v>
      </c>
      <c r="AO36" s="19"/>
      <c r="AP36" s="22">
        <f>AM36+AN36+AO36</f>
        <v>0</v>
      </c>
      <c r="AQ36" s="14"/>
      <c r="AR36" s="16"/>
      <c r="AS36" s="21"/>
      <c r="AT36" s="19"/>
      <c r="AU36" s="19">
        <v>0</v>
      </c>
      <c r="AV36" s="19"/>
      <c r="AW36" s="22">
        <f>AT36+AU36+AV36</f>
        <v>0</v>
      </c>
      <c r="AX36" s="14"/>
      <c r="AY36" s="16"/>
      <c r="AZ36" s="21"/>
      <c r="BA36" s="19"/>
      <c r="BB36" s="19">
        <v>0</v>
      </c>
      <c r="BC36" s="19"/>
      <c r="BD36" s="22">
        <f>BA36+BB36+BC36</f>
        <v>0</v>
      </c>
      <c r="BE36" s="14"/>
      <c r="BF36" s="16"/>
      <c r="BG36" s="21"/>
      <c r="BH36" s="19"/>
      <c r="BI36" s="19">
        <v>0</v>
      </c>
      <c r="BJ36" s="19"/>
      <c r="BK36" s="22">
        <f>BH36+BI36+BJ36</f>
        <v>0</v>
      </c>
      <c r="BL36" s="14"/>
      <c r="BM36" s="16"/>
      <c r="BN36" s="21"/>
      <c r="BO36" s="19"/>
      <c r="BP36" s="19">
        <v>0</v>
      </c>
      <c r="BQ36" s="19"/>
      <c r="BR36" s="22">
        <f>BO36+BP36+BQ36</f>
        <v>0</v>
      </c>
      <c r="BS36" s="14"/>
      <c r="BT36" s="16"/>
      <c r="BU36" s="21"/>
      <c r="BV36" s="19"/>
      <c r="BW36" s="19">
        <v>0</v>
      </c>
      <c r="BX36" s="19"/>
      <c r="BY36" s="22">
        <f>BV36+BW36+BX36</f>
        <v>0</v>
      </c>
      <c r="BZ36" s="14"/>
      <c r="CA36" s="16"/>
      <c r="CB36" s="21"/>
      <c r="CC36" s="19"/>
      <c r="CD36" s="19">
        <v>0</v>
      </c>
      <c r="CE36" s="19"/>
      <c r="CF36" s="22">
        <f>CC36+CD36+CE36</f>
        <v>0</v>
      </c>
      <c r="CG36" s="14"/>
      <c r="CH36" s="16"/>
      <c r="CI36" s="21"/>
      <c r="CJ36" s="19"/>
      <c r="CK36" s="19">
        <v>0</v>
      </c>
      <c r="CL36" s="19"/>
      <c r="CM36" s="22">
        <f>CJ36+CK36+CL36</f>
        <v>0</v>
      </c>
      <c r="CN36" s="14"/>
      <c r="CO36" s="16"/>
      <c r="CP36" s="21"/>
      <c r="CQ36" s="19"/>
      <c r="CR36" s="19">
        <v>0</v>
      </c>
      <c r="CS36" s="19"/>
      <c r="CT36" s="22">
        <f>CQ36+CR36+CS36</f>
        <v>0</v>
      </c>
      <c r="CU36" s="14"/>
      <c r="CV36" s="16"/>
      <c r="CW36" s="21"/>
      <c r="CX36" s="19"/>
      <c r="CY36" s="19">
        <v>0</v>
      </c>
      <c r="CZ36" s="19"/>
      <c r="DA36" s="22">
        <f>CX36+CY36+CZ36</f>
        <v>0</v>
      </c>
      <c r="DB36" s="14"/>
      <c r="DC36" s="16"/>
      <c r="DD36" s="21"/>
      <c r="DE36" s="19"/>
      <c r="DF36" s="19">
        <v>0</v>
      </c>
      <c r="DG36" s="19"/>
      <c r="DH36" s="22">
        <f>DE36+DF36+DG36</f>
        <v>0</v>
      </c>
      <c r="DI36" s="75"/>
      <c r="DJ36" s="16"/>
      <c r="DK36" s="21"/>
      <c r="DL36" s="19"/>
      <c r="DM36" s="19">
        <v>0</v>
      </c>
      <c r="DN36" s="19"/>
      <c r="DO36" s="22">
        <f>DL36+DM36+DN36</f>
        <v>0</v>
      </c>
      <c r="DP36" s="14"/>
      <c r="DQ36" s="16"/>
      <c r="DR36" s="21"/>
      <c r="DS36" s="19"/>
      <c r="DT36" s="19">
        <v>0</v>
      </c>
      <c r="DU36" s="19"/>
      <c r="DV36" s="22">
        <f>DS36+DT36+DU36</f>
        <v>0</v>
      </c>
      <c r="DW36" s="14"/>
      <c r="DX36" s="16"/>
      <c r="DY36" s="21"/>
      <c r="DZ36" s="19"/>
      <c r="EA36" s="19">
        <v>0</v>
      </c>
      <c r="EB36" s="19"/>
      <c r="EC36" s="22">
        <f>DZ36+EA36+EB36</f>
        <v>0</v>
      </c>
      <c r="ED36" s="14"/>
      <c r="EE36" s="16"/>
      <c r="EF36" s="21"/>
      <c r="EG36" s="19"/>
      <c r="EH36" s="19">
        <v>0</v>
      </c>
      <c r="EI36" s="19"/>
      <c r="EJ36" s="22">
        <f>EG36+EH36+EI36</f>
        <v>0</v>
      </c>
      <c r="EK36" s="14"/>
      <c r="EL36" s="16"/>
      <c r="EM36" s="21"/>
      <c r="EN36" s="19"/>
      <c r="EO36" s="19">
        <v>0</v>
      </c>
      <c r="EP36" s="19"/>
      <c r="EQ36" s="22">
        <f>EN36+EO36+EP36</f>
        <v>0</v>
      </c>
      <c r="ER36" s="14"/>
      <c r="ES36" s="23"/>
      <c r="ET36" s="21"/>
      <c r="EU36" s="82">
        <f t="shared" si="46"/>
        <v>0</v>
      </c>
      <c r="EV36" s="82">
        <f t="shared" si="46"/>
        <v>0</v>
      </c>
      <c r="EW36" s="82">
        <f t="shared" si="46"/>
        <v>0</v>
      </c>
      <c r="EX36" s="22">
        <f>EU36+EV36+EW36</f>
        <v>0</v>
      </c>
      <c r="EY36" s="14">
        <f t="shared" si="30"/>
        <v>0</v>
      </c>
      <c r="EZ36" s="14"/>
      <c r="FA36" s="14"/>
      <c r="FB36" s="77"/>
      <c r="FC36" s="77"/>
      <c r="FD36" s="77"/>
      <c r="FE36" s="77"/>
      <c r="FF36" s="77"/>
      <c r="FG36" s="77"/>
      <c r="FH36" s="80"/>
      <c r="FI36" s="80"/>
      <c r="FJ36" s="80"/>
      <c r="FK36" s="80"/>
      <c r="FL36" s="80"/>
      <c r="FM36" s="80"/>
      <c r="FN36" s="80"/>
      <c r="FO36" s="80"/>
      <c r="FP36" s="80"/>
      <c r="FQ36" s="80"/>
    </row>
    <row r="37" spans="1:176" ht="14.4" thickBot="1">
      <c r="A37" s="14" t="s">
        <v>62</v>
      </c>
      <c r="B37" s="26">
        <v>11</v>
      </c>
      <c r="C37" s="27"/>
      <c r="D37" s="28"/>
      <c r="E37" s="28"/>
      <c r="F37" s="28"/>
      <c r="G37" s="29"/>
      <c r="H37" s="14"/>
      <c r="I37" s="26">
        <v>5</v>
      </c>
      <c r="J37" s="27"/>
      <c r="K37" s="28"/>
      <c r="L37" s="28"/>
      <c r="M37" s="28"/>
      <c r="N37" s="29"/>
      <c r="O37" s="14"/>
      <c r="P37" s="26">
        <v>5</v>
      </c>
      <c r="Q37" s="27"/>
      <c r="R37" s="28"/>
      <c r="S37" s="28"/>
      <c r="T37" s="28"/>
      <c r="U37" s="29"/>
      <c r="V37" s="14"/>
      <c r="W37" s="26">
        <v>9</v>
      </c>
      <c r="X37" s="27"/>
      <c r="Y37" s="28"/>
      <c r="Z37" s="28"/>
      <c r="AA37" s="28"/>
      <c r="AB37" s="29"/>
      <c r="AC37" s="14"/>
      <c r="AD37" s="26">
        <v>1</v>
      </c>
      <c r="AE37" s="27"/>
      <c r="AF37" s="28"/>
      <c r="AG37" s="28"/>
      <c r="AH37" s="28"/>
      <c r="AI37" s="29"/>
      <c r="AJ37" s="14"/>
      <c r="AK37" s="26">
        <v>-1</v>
      </c>
      <c r="AL37" s="27"/>
      <c r="AM37" s="28"/>
      <c r="AN37" s="28"/>
      <c r="AO37" s="28"/>
      <c r="AP37" s="29"/>
      <c r="AQ37" s="14"/>
      <c r="AR37" s="26">
        <v>10</v>
      </c>
      <c r="AS37" s="27"/>
      <c r="AT37" s="28"/>
      <c r="AU37" s="28"/>
      <c r="AV37" s="28"/>
      <c r="AW37" s="29"/>
      <c r="AX37" s="14"/>
      <c r="AY37" s="26">
        <v>4</v>
      </c>
      <c r="AZ37" s="27"/>
      <c r="BA37" s="28"/>
      <c r="BB37" s="28"/>
      <c r="BC37" s="28"/>
      <c r="BD37" s="29"/>
      <c r="BE37" s="14"/>
      <c r="BF37" s="26">
        <v>3</v>
      </c>
      <c r="BG37" s="27"/>
      <c r="BH37" s="28"/>
      <c r="BI37" s="28"/>
      <c r="BJ37" s="28"/>
      <c r="BK37" s="29"/>
      <c r="BL37" s="14"/>
      <c r="BM37" s="26">
        <v>-1</v>
      </c>
      <c r="BN37" s="27"/>
      <c r="BO37" s="28"/>
      <c r="BP37" s="28"/>
      <c r="BQ37" s="28"/>
      <c r="BR37" s="29"/>
      <c r="BS37" s="14"/>
      <c r="BT37" s="26">
        <v>-1</v>
      </c>
      <c r="BU37" s="27"/>
      <c r="BV37" s="28"/>
      <c r="BW37" s="28"/>
      <c r="BX37" s="28"/>
      <c r="BY37" s="29"/>
      <c r="BZ37" s="14"/>
      <c r="CA37" s="26">
        <v>-1</v>
      </c>
      <c r="CB37" s="27"/>
      <c r="CC37" s="28"/>
      <c r="CD37" s="28"/>
      <c r="CE37" s="28"/>
      <c r="CF37" s="29"/>
      <c r="CG37" s="14"/>
      <c r="CH37" s="26">
        <v>-1</v>
      </c>
      <c r="CI37" s="27"/>
      <c r="CJ37" s="28"/>
      <c r="CK37" s="28"/>
      <c r="CL37" s="28"/>
      <c r="CM37" s="29"/>
      <c r="CN37" s="14"/>
      <c r="CO37" s="26">
        <v>-1</v>
      </c>
      <c r="CP37" s="27"/>
      <c r="CQ37" s="28"/>
      <c r="CR37" s="28"/>
      <c r="CS37" s="28"/>
      <c r="CT37" s="29"/>
      <c r="CU37" s="14"/>
      <c r="CV37" s="26">
        <v>6</v>
      </c>
      <c r="CW37" s="27"/>
      <c r="CX37" s="28"/>
      <c r="CY37" s="28"/>
      <c r="CZ37" s="28"/>
      <c r="DA37" s="29"/>
      <c r="DB37" s="14"/>
      <c r="DC37" s="26">
        <v>3</v>
      </c>
      <c r="DD37" s="27"/>
      <c r="DE37" s="28"/>
      <c r="DF37" s="28"/>
      <c r="DG37" s="28"/>
      <c r="DH37" s="29"/>
      <c r="DI37" s="75"/>
      <c r="DJ37" s="26">
        <v>9</v>
      </c>
      <c r="DK37" s="27"/>
      <c r="DL37" s="28"/>
      <c r="DM37" s="28"/>
      <c r="DN37" s="28"/>
      <c r="DO37" s="29"/>
      <c r="DP37" s="14"/>
      <c r="DQ37" s="26">
        <v>8</v>
      </c>
      <c r="DR37" s="27"/>
      <c r="DS37" s="28"/>
      <c r="DT37" s="28"/>
      <c r="DU37" s="28"/>
      <c r="DV37" s="29"/>
      <c r="DW37" s="14"/>
      <c r="DX37" s="26">
        <v>1</v>
      </c>
      <c r="DY37" s="27"/>
      <c r="DZ37" s="28"/>
      <c r="EA37" s="28"/>
      <c r="EB37" s="28"/>
      <c r="EC37" s="29"/>
      <c r="ED37" s="14"/>
      <c r="EE37" s="26">
        <v>5</v>
      </c>
      <c r="EF37" s="27"/>
      <c r="EG37" s="28"/>
      <c r="EH37" s="28"/>
      <c r="EI37" s="28"/>
      <c r="EJ37" s="29"/>
      <c r="EK37" s="14"/>
      <c r="EL37" s="26">
        <v>4</v>
      </c>
      <c r="EM37" s="27"/>
      <c r="EN37" s="28"/>
      <c r="EO37" s="28"/>
      <c r="EP37" s="28"/>
      <c r="EQ37" s="29"/>
      <c r="ER37" s="14"/>
      <c r="ES37" s="26"/>
      <c r="ET37" s="27"/>
      <c r="EU37" s="28"/>
      <c r="EV37" s="28"/>
      <c r="EW37" s="28"/>
      <c r="EX37" s="29"/>
      <c r="EY37" s="107">
        <v>27</v>
      </c>
      <c r="EZ37" s="14"/>
      <c r="FA37" s="14"/>
    </row>
    <row r="38" spans="1:176">
      <c r="A38" s="14"/>
      <c r="B38" s="14"/>
      <c r="C38" s="15"/>
      <c r="D38" s="14"/>
      <c r="E38" s="14"/>
      <c r="F38" s="14"/>
      <c r="G38" s="14"/>
      <c r="H38" s="14"/>
      <c r="I38" s="14"/>
      <c r="J38" s="15"/>
      <c r="K38" s="14"/>
      <c r="L38" s="14"/>
      <c r="M38" s="14"/>
      <c r="N38" s="14"/>
      <c r="O38" s="14"/>
      <c r="P38" s="14"/>
      <c r="Q38" s="1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</row>
    <row r="39" spans="1:176">
      <c r="A39" s="12" t="s">
        <v>0</v>
      </c>
      <c r="B39" s="12" t="str">
        <f t="shared" ref="B39:B44" si="47">B1</f>
        <v>2013 Club Road Championships</v>
      </c>
      <c r="C39" s="13"/>
      <c r="D39" s="12"/>
      <c r="F39" s="14"/>
      <c r="G39" s="12" t="s">
        <v>25</v>
      </c>
      <c r="H39" s="14"/>
      <c r="I39" s="12"/>
      <c r="J39" s="13"/>
      <c r="K39" s="12"/>
      <c r="L39" s="12"/>
      <c r="M39" s="14"/>
      <c r="N39" s="14"/>
      <c r="O39" s="14"/>
      <c r="P39" s="12"/>
      <c r="Q39" s="13"/>
      <c r="R39" s="12"/>
      <c r="S39" s="12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92" t="str">
        <f>ES1</f>
        <v>2013 Road Championships</v>
      </c>
      <c r="ET39" s="192"/>
      <c r="EU39" s="192"/>
      <c r="EV39" s="192"/>
      <c r="EW39" s="192"/>
      <c r="EX39" s="192"/>
      <c r="EY39" s="14"/>
      <c r="EZ39" s="14"/>
      <c r="FA39" s="14"/>
    </row>
    <row r="40" spans="1:176" ht="14.4" thickBot="1">
      <c r="A40" s="14"/>
      <c r="B40" s="14" t="str">
        <f t="shared" si="47"/>
        <v>Race 1</v>
      </c>
      <c r="C40" s="15"/>
      <c r="D40" s="14"/>
      <c r="E40" s="14"/>
      <c r="F40" s="14"/>
      <c r="G40" s="14"/>
      <c r="H40" s="14"/>
      <c r="I40" s="14" t="str">
        <f>I2</f>
        <v>Race 2</v>
      </c>
      <c r="J40" s="15"/>
      <c r="K40" s="14"/>
      <c r="L40" s="14"/>
      <c r="M40" s="14"/>
      <c r="N40" s="14"/>
      <c r="O40" s="14"/>
      <c r="P40" s="14" t="str">
        <f>P2</f>
        <v>Race 3</v>
      </c>
      <c r="Q40" s="15"/>
      <c r="R40" s="14"/>
      <c r="S40" s="14"/>
      <c r="T40" s="14"/>
      <c r="U40" s="14"/>
      <c r="V40" s="14"/>
      <c r="W40" s="14" t="str">
        <f>W2</f>
        <v>Race 4</v>
      </c>
      <c r="X40" s="14"/>
      <c r="Y40" s="14"/>
      <c r="Z40" s="14"/>
      <c r="AA40" s="14"/>
      <c r="AB40" s="14"/>
      <c r="AC40" s="14"/>
      <c r="AD40" s="14" t="str">
        <f>AD2</f>
        <v>Race 5</v>
      </c>
      <c r="AE40" s="14"/>
      <c r="AF40" s="14"/>
      <c r="AG40" s="14"/>
      <c r="AH40" s="14"/>
      <c r="AI40" s="14"/>
      <c r="AJ40" s="14"/>
      <c r="AK40" s="14" t="str">
        <f>AK2</f>
        <v>Race #</v>
      </c>
      <c r="AL40" s="14"/>
      <c r="AM40" s="14"/>
      <c r="AN40" s="14"/>
      <c r="AO40" s="14"/>
      <c r="AP40" s="14"/>
      <c r="AQ40" s="14"/>
      <c r="AR40" s="14" t="str">
        <f>AR2</f>
        <v>Race 6</v>
      </c>
      <c r="AS40" s="14"/>
      <c r="AT40" s="14"/>
      <c r="AU40" s="14"/>
      <c r="AV40" s="14"/>
      <c r="AW40" s="14"/>
      <c r="AX40" s="14"/>
      <c r="AY40" s="14" t="str">
        <f>AY2</f>
        <v>Race 7</v>
      </c>
      <c r="AZ40" s="14"/>
      <c r="BA40" s="14"/>
      <c r="BB40" s="14"/>
      <c r="BC40" s="14"/>
      <c r="BD40" s="14"/>
      <c r="BE40" s="14"/>
      <c r="BF40" s="14" t="str">
        <f>BF2</f>
        <v>Race 8</v>
      </c>
      <c r="BG40" s="14"/>
      <c r="BH40" s="14"/>
      <c r="BI40" s="14"/>
      <c r="BJ40" s="14"/>
      <c r="BK40" s="14"/>
      <c r="BL40" s="14"/>
      <c r="BM40" s="14">
        <f>BM2</f>
        <v>0</v>
      </c>
      <c r="BN40" s="14"/>
      <c r="BO40" s="14"/>
      <c r="BP40" s="14"/>
      <c r="BQ40" s="14"/>
      <c r="BR40" s="14"/>
      <c r="BS40" s="14"/>
      <c r="BT40" s="14">
        <f>BT2</f>
        <v>0</v>
      </c>
      <c r="BU40" s="14"/>
      <c r="BV40" s="14"/>
      <c r="BW40" s="14"/>
      <c r="BX40" s="14"/>
      <c r="BY40" s="14"/>
      <c r="BZ40" s="14"/>
      <c r="CA40" s="14">
        <f>CA2</f>
        <v>0</v>
      </c>
      <c r="CB40" s="14"/>
      <c r="CC40" s="14"/>
      <c r="CD40" s="14"/>
      <c r="CE40" s="14"/>
      <c r="CF40" s="14"/>
      <c r="CG40" s="14"/>
      <c r="CH40" s="14" t="str">
        <f>CH2</f>
        <v>Race #</v>
      </c>
      <c r="CI40" s="14"/>
      <c r="CJ40" s="14"/>
      <c r="CK40" s="14"/>
      <c r="CL40" s="14"/>
      <c r="CM40" s="14"/>
      <c r="CN40" s="14"/>
      <c r="CO40" s="14" t="str">
        <f>CO2</f>
        <v>Race #</v>
      </c>
      <c r="CP40" s="14"/>
      <c r="CQ40" s="14"/>
      <c r="CR40" s="14"/>
      <c r="CS40" s="14"/>
      <c r="CT40" s="14"/>
      <c r="CU40" s="14"/>
      <c r="CV40" s="14" t="str">
        <f>CV2</f>
        <v>Race 9</v>
      </c>
      <c r="CW40" s="14"/>
      <c r="CX40" s="14"/>
      <c r="CY40" s="14"/>
      <c r="CZ40" s="14"/>
      <c r="DA40" s="14"/>
      <c r="DB40" s="14"/>
      <c r="DC40" s="14" t="str">
        <f>DC2</f>
        <v>Race 10</v>
      </c>
      <c r="DD40" s="14"/>
      <c r="DE40" s="14"/>
      <c r="DF40" s="14"/>
      <c r="DG40" s="14"/>
      <c r="DH40" s="14"/>
      <c r="DI40" s="14"/>
      <c r="DJ40" s="14" t="str">
        <f>DJ2</f>
        <v>Race 11</v>
      </c>
      <c r="DK40" s="14"/>
      <c r="DL40" s="14"/>
      <c r="DM40" s="14"/>
      <c r="DN40" s="14"/>
      <c r="DO40" s="14"/>
      <c r="DP40" s="14"/>
      <c r="DQ40" s="14" t="str">
        <f>DQ2</f>
        <v>Race 12</v>
      </c>
      <c r="DR40" s="14"/>
      <c r="DS40" s="14"/>
      <c r="DT40" s="14"/>
      <c r="DU40" s="14"/>
      <c r="DV40" s="14"/>
      <c r="DW40" s="14"/>
      <c r="DX40" s="14" t="str">
        <f>DX2</f>
        <v>Race 13</v>
      </c>
      <c r="DY40" s="14"/>
      <c r="DZ40" s="14"/>
      <c r="EA40" s="14"/>
      <c r="EB40" s="14"/>
      <c r="EC40" s="14"/>
      <c r="ED40" s="14"/>
      <c r="EE40" s="14" t="str">
        <f>EE2</f>
        <v>Race 14</v>
      </c>
      <c r="EF40" s="14"/>
      <c r="EG40" s="14"/>
      <c r="EH40" s="14"/>
      <c r="EI40" s="14"/>
      <c r="EJ40" s="14"/>
      <c r="EK40" s="14"/>
      <c r="EL40" s="14" t="str">
        <f>EL2</f>
        <v>Race 15</v>
      </c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</row>
    <row r="41" spans="1:176">
      <c r="A41" s="14" t="s">
        <v>2</v>
      </c>
      <c r="B41" s="193" t="str">
        <f t="shared" si="47"/>
        <v>Resolution 10k</v>
      </c>
      <c r="C41" s="194"/>
      <c r="D41" s="194"/>
      <c r="E41" s="194"/>
      <c r="F41" s="194"/>
      <c r="G41" s="195"/>
      <c r="H41" s="14"/>
      <c r="I41" s="232" t="str">
        <f>I3</f>
        <v>Chernobyl 10k</v>
      </c>
      <c r="J41" s="233"/>
      <c r="K41" s="233"/>
      <c r="L41" s="233"/>
      <c r="M41" s="233"/>
      <c r="N41" s="234"/>
      <c r="O41" s="14"/>
      <c r="P41" s="193" t="str">
        <f>P3</f>
        <v xml:space="preserve">Winter Warmer </v>
      </c>
      <c r="Q41" s="194"/>
      <c r="R41" s="194"/>
      <c r="S41" s="194"/>
      <c r="T41" s="194"/>
      <c r="U41" s="195"/>
      <c r="V41" s="14"/>
      <c r="W41" s="193" t="str">
        <f>W3</f>
        <v>Dentdale 14m</v>
      </c>
      <c r="X41" s="194"/>
      <c r="Y41" s="194"/>
      <c r="Z41" s="194"/>
      <c r="AA41" s="194"/>
      <c r="AB41" s="195"/>
      <c r="AC41" s="14"/>
      <c r="AD41" s="193" t="str">
        <f>AD3</f>
        <v xml:space="preserve">Blackpool Half </v>
      </c>
      <c r="AE41" s="194"/>
      <c r="AF41" s="194"/>
      <c r="AG41" s="194"/>
      <c r="AH41" s="194"/>
      <c r="AI41" s="195"/>
      <c r="AJ41" s="14"/>
      <c r="AK41" s="220" t="str">
        <f>AK3</f>
        <v>Great Grizedale Trail Race</v>
      </c>
      <c r="AL41" s="221"/>
      <c r="AM41" s="221"/>
      <c r="AN41" s="221"/>
      <c r="AO41" s="221"/>
      <c r="AP41" s="222"/>
      <c r="AQ41" s="14"/>
      <c r="AR41" s="193" t="str">
        <f>AR3</f>
        <v>Round The Houses</v>
      </c>
      <c r="AS41" s="194"/>
      <c r="AT41" s="194"/>
      <c r="AU41" s="194"/>
      <c r="AV41" s="194"/>
      <c r="AW41" s="195"/>
      <c r="AX41" s="14"/>
      <c r="AY41" s="193" t="str">
        <f>AY3</f>
        <v>Lorton School 10k</v>
      </c>
      <c r="AZ41" s="194"/>
      <c r="BA41" s="194"/>
      <c r="BB41" s="194"/>
      <c r="BC41" s="194"/>
      <c r="BD41" s="195"/>
      <c r="BE41" s="14"/>
      <c r="BF41" s="193" t="str">
        <f>BF3</f>
        <v>Three Bridges 10k</v>
      </c>
      <c r="BG41" s="194"/>
      <c r="BH41" s="194"/>
      <c r="BI41" s="194"/>
      <c r="BJ41" s="194"/>
      <c r="BK41" s="195"/>
      <c r="BL41" s="14"/>
      <c r="BM41" s="193" t="str">
        <f>BM3</f>
        <v>Round The Houses</v>
      </c>
      <c r="BN41" s="194"/>
      <c r="BO41" s="194"/>
      <c r="BP41" s="194"/>
      <c r="BQ41" s="194"/>
      <c r="BR41" s="195"/>
      <c r="BS41" s="14"/>
      <c r="BT41" s="193" t="str">
        <f>BT3</f>
        <v>St George's Day 10k</v>
      </c>
      <c r="BU41" s="194"/>
      <c r="BV41" s="194"/>
      <c r="BW41" s="194"/>
      <c r="BX41" s="194"/>
      <c r="BY41" s="195"/>
      <c r="BZ41" s="14"/>
      <c r="CA41" s="193" t="str">
        <f>CA3</f>
        <v>Moorclose 10k</v>
      </c>
      <c r="CB41" s="194"/>
      <c r="CC41" s="194"/>
      <c r="CD41" s="194"/>
      <c r="CE41" s="194"/>
      <c r="CF41" s="195"/>
      <c r="CG41" s="14"/>
      <c r="CH41" s="193" t="str">
        <f>CH3</f>
        <v>Lancaster 5k</v>
      </c>
      <c r="CI41" s="194"/>
      <c r="CJ41" s="194"/>
      <c r="CK41" s="194"/>
      <c r="CL41" s="194"/>
      <c r="CM41" s="195"/>
      <c r="CN41" s="14"/>
      <c r="CO41" s="220" t="str">
        <f>CO3</f>
        <v>Carlisle Tri 10k</v>
      </c>
      <c r="CP41" s="221"/>
      <c r="CQ41" s="221"/>
      <c r="CR41" s="221"/>
      <c r="CS41" s="221"/>
      <c r="CT41" s="222"/>
      <c r="CU41" s="14"/>
      <c r="CV41" s="232" t="str">
        <f>CV3</f>
        <v>Carlisle ParkRun</v>
      </c>
      <c r="CW41" s="233"/>
      <c r="CX41" s="233"/>
      <c r="CY41" s="233"/>
      <c r="CZ41" s="233"/>
      <c r="DA41" s="234"/>
      <c r="DB41" s="14"/>
      <c r="DC41" s="193" t="str">
        <f>DC3</f>
        <v>Hadrian's Wall Half Marathon</v>
      </c>
      <c r="DD41" s="194"/>
      <c r="DE41" s="194"/>
      <c r="DF41" s="194"/>
      <c r="DG41" s="194"/>
      <c r="DH41" s="195"/>
      <c r="DI41" s="69"/>
      <c r="DJ41" s="193" t="str">
        <f>DJ3</f>
        <v>Hawkshead 10k</v>
      </c>
      <c r="DK41" s="194"/>
      <c r="DL41" s="194"/>
      <c r="DM41" s="194"/>
      <c r="DN41" s="194"/>
      <c r="DO41" s="195"/>
      <c r="DP41" s="14"/>
      <c r="DQ41" s="193" t="str">
        <f>DQ3</f>
        <v xml:space="preserve">Carlisle parkRun </v>
      </c>
      <c r="DR41" s="194"/>
      <c r="DS41" s="194"/>
      <c r="DT41" s="194"/>
      <c r="DU41" s="194"/>
      <c r="DV41" s="195"/>
      <c r="DW41" s="69"/>
      <c r="DX41" s="193" t="str">
        <f>DX3</f>
        <v>Eaglesfield Paddle 5k</v>
      </c>
      <c r="DY41" s="194"/>
      <c r="DZ41" s="194"/>
      <c r="EA41" s="194"/>
      <c r="EB41" s="194"/>
      <c r="EC41" s="195"/>
      <c r="ED41" s="14"/>
      <c r="EE41" s="193" t="str">
        <f>EE3</f>
        <v>Endmoor 10k</v>
      </c>
      <c r="EF41" s="194"/>
      <c r="EG41" s="194"/>
      <c r="EH41" s="194"/>
      <c r="EI41" s="194"/>
      <c r="EJ41" s="195"/>
      <c r="EK41" s="14"/>
      <c r="EL41" s="193" t="str">
        <f>EL3</f>
        <v>Coastal Run</v>
      </c>
      <c r="EM41" s="194"/>
      <c r="EN41" s="194"/>
      <c r="EO41" s="194"/>
      <c r="EP41" s="194"/>
      <c r="EQ41" s="195"/>
      <c r="ER41" s="14"/>
      <c r="ES41" s="193" t="s">
        <v>43</v>
      </c>
      <c r="ET41" s="194"/>
      <c r="EU41" s="194"/>
      <c r="EV41" s="194"/>
      <c r="EW41" s="194"/>
      <c r="EX41" s="195"/>
      <c r="EY41" s="14"/>
      <c r="EZ41" s="14"/>
      <c r="FA41" s="14"/>
    </row>
    <row r="42" spans="1:176">
      <c r="A42" s="14" t="s">
        <v>7</v>
      </c>
      <c r="B42" s="196" t="str">
        <f t="shared" si="47"/>
        <v>10k (1st of 7)</v>
      </c>
      <c r="C42" s="197"/>
      <c r="D42" s="197"/>
      <c r="E42" s="197"/>
      <c r="F42" s="197"/>
      <c r="G42" s="198"/>
      <c r="H42" s="14"/>
      <c r="I42" s="229" t="str">
        <f>I4</f>
        <v>10k (2nd of 7)</v>
      </c>
      <c r="J42" s="230"/>
      <c r="K42" s="230"/>
      <c r="L42" s="230"/>
      <c r="M42" s="230"/>
      <c r="N42" s="231"/>
      <c r="O42" s="14"/>
      <c r="P42" s="196" t="str">
        <f>P4</f>
        <v>10k (3rd of 7)</v>
      </c>
      <c r="Q42" s="197"/>
      <c r="R42" s="197"/>
      <c r="S42" s="197"/>
      <c r="T42" s="197"/>
      <c r="U42" s="198"/>
      <c r="V42" s="14"/>
      <c r="W42" s="196" t="str">
        <f>W4</f>
        <v>14m</v>
      </c>
      <c r="X42" s="197"/>
      <c r="Y42" s="197"/>
      <c r="Z42" s="197"/>
      <c r="AA42" s="197"/>
      <c r="AB42" s="198"/>
      <c r="AC42" s="14"/>
      <c r="AD42" s="196" t="str">
        <f>AD4</f>
        <v>13.1m (1)</v>
      </c>
      <c r="AE42" s="197"/>
      <c r="AF42" s="197"/>
      <c r="AG42" s="197"/>
      <c r="AH42" s="197"/>
      <c r="AI42" s="198"/>
      <c r="AJ42" s="14"/>
      <c r="AK42" s="217" t="str">
        <f>AK4</f>
        <v>10m (really about 9.5m)</v>
      </c>
      <c r="AL42" s="218"/>
      <c r="AM42" s="218"/>
      <c r="AN42" s="218"/>
      <c r="AO42" s="218"/>
      <c r="AP42" s="219"/>
      <c r="AQ42" s="14"/>
      <c r="AR42" s="196" t="str">
        <f>AR4</f>
        <v>10k (4th of 7)</v>
      </c>
      <c r="AS42" s="197"/>
      <c r="AT42" s="197"/>
      <c r="AU42" s="197"/>
      <c r="AV42" s="197"/>
      <c r="AW42" s="198"/>
      <c r="AX42" s="14"/>
      <c r="AY42" s="196" t="str">
        <f>AY4</f>
        <v>10k (5th of 7)</v>
      </c>
      <c r="AZ42" s="197"/>
      <c r="BA42" s="197"/>
      <c r="BB42" s="197"/>
      <c r="BC42" s="197"/>
      <c r="BD42" s="198"/>
      <c r="BE42" s="14"/>
      <c r="BF42" s="196" t="str">
        <f>BF4</f>
        <v>10k (6th of 7)</v>
      </c>
      <c r="BG42" s="197"/>
      <c r="BH42" s="197"/>
      <c r="BI42" s="197"/>
      <c r="BJ42" s="197"/>
      <c r="BK42" s="198"/>
      <c r="BL42" s="14"/>
      <c r="BM42" s="196" t="str">
        <f>BM4</f>
        <v>5.3m approx</v>
      </c>
      <c r="BN42" s="197"/>
      <c r="BO42" s="197"/>
      <c r="BP42" s="197"/>
      <c r="BQ42" s="197"/>
      <c r="BR42" s="198"/>
      <c r="BS42" s="14"/>
      <c r="BT42" s="196" t="str">
        <f>BT4</f>
        <v>10k (4th of 7)</v>
      </c>
      <c r="BU42" s="197"/>
      <c r="BV42" s="197"/>
      <c r="BW42" s="197"/>
      <c r="BX42" s="197"/>
      <c r="BY42" s="198"/>
      <c r="BZ42" s="14"/>
      <c r="CA42" s="196" t="str">
        <f>CA4</f>
        <v>10km (5th of 7)</v>
      </c>
      <c r="CB42" s="197"/>
      <c r="CC42" s="197"/>
      <c r="CD42" s="197"/>
      <c r="CE42" s="197"/>
      <c r="CF42" s="198"/>
      <c r="CG42" s="14"/>
      <c r="CH42" s="196" t="str">
        <f>CH4</f>
        <v>5km (2nd of 3)</v>
      </c>
      <c r="CI42" s="197"/>
      <c r="CJ42" s="197"/>
      <c r="CK42" s="197"/>
      <c r="CL42" s="197"/>
      <c r="CM42" s="198"/>
      <c r="CN42" s="14"/>
      <c r="CO42" s="217" t="str">
        <f>CO4</f>
        <v>10km (6th of 7)</v>
      </c>
      <c r="CP42" s="218"/>
      <c r="CQ42" s="218"/>
      <c r="CR42" s="218"/>
      <c r="CS42" s="218"/>
      <c r="CT42" s="219"/>
      <c r="CU42" s="14"/>
      <c r="CV42" s="229" t="str">
        <f>CV4</f>
        <v>5k (1st of 3)</v>
      </c>
      <c r="CW42" s="230"/>
      <c r="CX42" s="230"/>
      <c r="CY42" s="230"/>
      <c r="CZ42" s="230"/>
      <c r="DA42" s="231"/>
      <c r="DB42" s="14"/>
      <c r="DC42" s="196" t="str">
        <f>DC4</f>
        <v>13.1m (2nd of 2)</v>
      </c>
      <c r="DD42" s="197"/>
      <c r="DE42" s="197"/>
      <c r="DF42" s="197"/>
      <c r="DG42" s="197"/>
      <c r="DH42" s="198"/>
      <c r="DI42" s="69"/>
      <c r="DJ42" s="196" t="str">
        <f>DJ4</f>
        <v>10k (7th of 7)</v>
      </c>
      <c r="DK42" s="197"/>
      <c r="DL42" s="197"/>
      <c r="DM42" s="197"/>
      <c r="DN42" s="197"/>
      <c r="DO42" s="198"/>
      <c r="DP42" s="14"/>
      <c r="DQ42" s="196" t="str">
        <f>DQ4</f>
        <v>5k (2nd of 3)</v>
      </c>
      <c r="DR42" s="197"/>
      <c r="DS42" s="197"/>
      <c r="DT42" s="197"/>
      <c r="DU42" s="197"/>
      <c r="DV42" s="198"/>
      <c r="DW42" s="69"/>
      <c r="DX42" s="196" t="str">
        <f>DX4</f>
        <v>5k (3rd of 3)</v>
      </c>
      <c r="DY42" s="197"/>
      <c r="DZ42" s="197"/>
      <c r="EA42" s="197"/>
      <c r="EB42" s="197"/>
      <c r="EC42" s="198"/>
      <c r="ED42" s="14"/>
      <c r="EE42" s="196" t="str">
        <f>EE4</f>
        <v>10km</v>
      </c>
      <c r="EF42" s="197"/>
      <c r="EG42" s="197"/>
      <c r="EH42" s="197"/>
      <c r="EI42" s="197"/>
      <c r="EJ42" s="198"/>
      <c r="EK42" s="14"/>
      <c r="EL42" s="196" t="str">
        <f>EL4</f>
        <v>13-14m</v>
      </c>
      <c r="EM42" s="197"/>
      <c r="EN42" s="197"/>
      <c r="EO42" s="197"/>
      <c r="EP42" s="197"/>
      <c r="EQ42" s="198"/>
      <c r="ER42" s="14"/>
      <c r="ES42" s="196" t="str">
        <f>ES4</f>
        <v>after</v>
      </c>
      <c r="ET42" s="197"/>
      <c r="EU42" s="197"/>
      <c r="EV42" s="197"/>
      <c r="EW42" s="197"/>
      <c r="EX42" s="198"/>
      <c r="EY42" s="14"/>
      <c r="EZ42" s="14"/>
      <c r="FA42" s="14"/>
    </row>
    <row r="43" spans="1:176">
      <c r="A43" s="14" t="s">
        <v>6</v>
      </c>
      <c r="B43" s="196" t="str">
        <f t="shared" si="47"/>
        <v>Carlisle</v>
      </c>
      <c r="C43" s="197"/>
      <c r="D43" s="197"/>
      <c r="E43" s="197"/>
      <c r="F43" s="197"/>
      <c r="G43" s="198"/>
      <c r="H43" s="14"/>
      <c r="I43" s="229" t="str">
        <f>I5</f>
        <v>Preston, Lancashire</v>
      </c>
      <c r="J43" s="230"/>
      <c r="K43" s="230"/>
      <c r="L43" s="230"/>
      <c r="M43" s="230"/>
      <c r="N43" s="231"/>
      <c r="O43" s="14"/>
      <c r="P43" s="196" t="str">
        <f>P5</f>
        <v>Blackburn, Lancashire</v>
      </c>
      <c r="Q43" s="197"/>
      <c r="R43" s="197"/>
      <c r="S43" s="197"/>
      <c r="T43" s="197"/>
      <c r="U43" s="198"/>
      <c r="V43" s="14"/>
      <c r="W43" s="196" t="str">
        <f>W5</f>
        <v xml:space="preserve">Dent </v>
      </c>
      <c r="X43" s="197"/>
      <c r="Y43" s="197"/>
      <c r="Z43" s="197"/>
      <c r="AA43" s="197"/>
      <c r="AB43" s="198"/>
      <c r="AC43" s="14"/>
      <c r="AD43" s="196" t="str">
        <f>AD5</f>
        <v xml:space="preserve">Blackpool Half </v>
      </c>
      <c r="AE43" s="197"/>
      <c r="AF43" s="197"/>
      <c r="AG43" s="197"/>
      <c r="AH43" s="197"/>
      <c r="AI43" s="198"/>
      <c r="AJ43" s="14"/>
      <c r="AK43" s="217" t="str">
        <f>AK5</f>
        <v>Grizedale Forest, Hawkshead, Ambleside</v>
      </c>
      <c r="AL43" s="218"/>
      <c r="AM43" s="218"/>
      <c r="AN43" s="218"/>
      <c r="AO43" s="218"/>
      <c r="AP43" s="219"/>
      <c r="AQ43" s="14"/>
      <c r="AR43" s="196" t="str">
        <f>AR5</f>
        <v>Keswick</v>
      </c>
      <c r="AS43" s="197"/>
      <c r="AT43" s="197"/>
      <c r="AU43" s="197"/>
      <c r="AV43" s="197"/>
      <c r="AW43" s="198"/>
      <c r="AX43" s="14"/>
      <c r="AY43" s="196" t="str">
        <f>AY5</f>
        <v>Lorton, Cockermouth</v>
      </c>
      <c r="AZ43" s="197"/>
      <c r="BA43" s="197"/>
      <c r="BB43" s="197"/>
      <c r="BC43" s="197"/>
      <c r="BD43" s="198"/>
      <c r="BE43" s="14"/>
      <c r="BF43" s="196" t="str">
        <f>BF5</f>
        <v>Lancaster</v>
      </c>
      <c r="BG43" s="197"/>
      <c r="BH43" s="197"/>
      <c r="BI43" s="197"/>
      <c r="BJ43" s="197"/>
      <c r="BK43" s="198"/>
      <c r="BL43" s="14"/>
      <c r="BM43" s="196" t="str">
        <f>BM5</f>
        <v>Keswick</v>
      </c>
      <c r="BN43" s="197"/>
      <c r="BO43" s="197"/>
      <c r="BP43" s="197"/>
      <c r="BQ43" s="197"/>
      <c r="BR43" s="198"/>
      <c r="BS43" s="14"/>
      <c r="BT43" s="196" t="str">
        <f>BT5</f>
        <v>Langdale</v>
      </c>
      <c r="BU43" s="197"/>
      <c r="BV43" s="197"/>
      <c r="BW43" s="197"/>
      <c r="BX43" s="197"/>
      <c r="BY43" s="198"/>
      <c r="BZ43" s="14"/>
      <c r="CA43" s="196" t="str">
        <f>CA5</f>
        <v>Moorclose Leisure Centre, Workington</v>
      </c>
      <c r="CB43" s="197"/>
      <c r="CC43" s="197"/>
      <c r="CD43" s="197"/>
      <c r="CE43" s="197"/>
      <c r="CF43" s="198"/>
      <c r="CG43" s="14"/>
      <c r="CH43" s="196" t="str">
        <f>CH5</f>
        <v>Salt Ayre Stadium, Lancaster</v>
      </c>
      <c r="CI43" s="197"/>
      <c r="CJ43" s="197"/>
      <c r="CK43" s="197"/>
      <c r="CL43" s="197"/>
      <c r="CM43" s="198"/>
      <c r="CN43" s="14"/>
      <c r="CO43" s="217" t="str">
        <f>CO5</f>
        <v>Carlisle Racecourse</v>
      </c>
      <c r="CP43" s="218"/>
      <c r="CQ43" s="218"/>
      <c r="CR43" s="218"/>
      <c r="CS43" s="218"/>
      <c r="CT43" s="219"/>
      <c r="CU43" s="14"/>
      <c r="CV43" s="229" t="str">
        <f>CV5</f>
        <v>Chances Park, Carlisle</v>
      </c>
      <c r="CW43" s="230"/>
      <c r="CX43" s="230"/>
      <c r="CY43" s="230"/>
      <c r="CZ43" s="230"/>
      <c r="DA43" s="231"/>
      <c r="DB43" s="14"/>
      <c r="DC43" s="196" t="str">
        <f>DC5</f>
        <v>Twice Brewed, Northumberland</v>
      </c>
      <c r="DD43" s="197"/>
      <c r="DE43" s="197"/>
      <c r="DF43" s="197"/>
      <c r="DG43" s="197"/>
      <c r="DH43" s="198"/>
      <c r="DI43" s="69"/>
      <c r="DJ43" s="196" t="str">
        <f>DJ5</f>
        <v>Hawkshead, Ambleside</v>
      </c>
      <c r="DK43" s="197"/>
      <c r="DL43" s="197"/>
      <c r="DM43" s="197"/>
      <c r="DN43" s="197"/>
      <c r="DO43" s="198"/>
      <c r="DP43" s="14"/>
      <c r="DQ43" s="196" t="str">
        <f>DQ5</f>
        <v>Chances Park, Carlisle</v>
      </c>
      <c r="DR43" s="197"/>
      <c r="DS43" s="197"/>
      <c r="DT43" s="197"/>
      <c r="DU43" s="197"/>
      <c r="DV43" s="198"/>
      <c r="DW43" s="69"/>
      <c r="DX43" s="196" t="str">
        <f>DX5</f>
        <v>Eaglesfield, Cockermouth</v>
      </c>
      <c r="DY43" s="197"/>
      <c r="DZ43" s="197"/>
      <c r="EA43" s="197"/>
      <c r="EB43" s="197"/>
      <c r="EC43" s="198"/>
      <c r="ED43" s="14"/>
      <c r="EE43" s="196" t="str">
        <f>EE5</f>
        <v>Endmoor School, S Kendal</v>
      </c>
      <c r="EF43" s="197"/>
      <c r="EG43" s="197"/>
      <c r="EH43" s="197"/>
      <c r="EI43" s="197"/>
      <c r="EJ43" s="198"/>
      <c r="EK43" s="14"/>
      <c r="EL43" s="196" t="str">
        <f>EL5</f>
        <v>Beadnell-Alnmouth</v>
      </c>
      <c r="EM43" s="197"/>
      <c r="EN43" s="197"/>
      <c r="EO43" s="197"/>
      <c r="EP43" s="197"/>
      <c r="EQ43" s="198"/>
      <c r="ER43" s="14"/>
      <c r="ES43" s="202">
        <f>ES5</f>
        <v>15</v>
      </c>
      <c r="ET43" s="203"/>
      <c r="EU43" s="203"/>
      <c r="EV43" s="203"/>
      <c r="EW43" s="203"/>
      <c r="EX43" s="204"/>
      <c r="EY43" s="14"/>
      <c r="EZ43" s="14"/>
      <c r="FA43" s="14"/>
    </row>
    <row r="44" spans="1:176">
      <c r="A44" s="14" t="s">
        <v>5</v>
      </c>
      <c r="B44" s="199" t="str">
        <f t="shared" si="47"/>
        <v>Sun 20 January 2013</v>
      </c>
      <c r="C44" s="200"/>
      <c r="D44" s="200"/>
      <c r="E44" s="200"/>
      <c r="F44" s="200"/>
      <c r="G44" s="201"/>
      <c r="H44" s="14"/>
      <c r="I44" s="226" t="str">
        <f>I6</f>
        <v>Sun 27 January 2013</v>
      </c>
      <c r="J44" s="227"/>
      <c r="K44" s="227"/>
      <c r="L44" s="227"/>
      <c r="M44" s="227"/>
      <c r="N44" s="228"/>
      <c r="O44" s="14"/>
      <c r="P44" s="199" t="str">
        <f>P6</f>
        <v>Sun 10 February 2013</v>
      </c>
      <c r="Q44" s="200"/>
      <c r="R44" s="200"/>
      <c r="S44" s="200"/>
      <c r="T44" s="200"/>
      <c r="U44" s="201"/>
      <c r="V44" s="14"/>
      <c r="W44" s="199" t="str">
        <f>W6</f>
        <v>Sat 9-3-13</v>
      </c>
      <c r="X44" s="200"/>
      <c r="Y44" s="200"/>
      <c r="Z44" s="200"/>
      <c r="AA44" s="200"/>
      <c r="AB44" s="201"/>
      <c r="AC44" s="14"/>
      <c r="AD44" s="199" t="str">
        <f>AD6</f>
        <v>Sun 7 April 2013</v>
      </c>
      <c r="AE44" s="200"/>
      <c r="AF44" s="200"/>
      <c r="AG44" s="200"/>
      <c r="AH44" s="200"/>
      <c r="AI44" s="201"/>
      <c r="AJ44" s="14"/>
      <c r="AK44" s="223">
        <f>AK6</f>
        <v>0</v>
      </c>
      <c r="AL44" s="224"/>
      <c r="AM44" s="224"/>
      <c r="AN44" s="224"/>
      <c r="AO44" s="224"/>
      <c r="AP44" s="225"/>
      <c r="AQ44" s="14"/>
      <c r="AR44" s="199" t="str">
        <f>AR6</f>
        <v>Tues 23-4-13</v>
      </c>
      <c r="AS44" s="200"/>
      <c r="AT44" s="200"/>
      <c r="AU44" s="200"/>
      <c r="AV44" s="200"/>
      <c r="AW44" s="201"/>
      <c r="AX44" s="14"/>
      <c r="AY44" s="199" t="str">
        <f>AY6</f>
        <v>Sun 28-04-13</v>
      </c>
      <c r="AZ44" s="200"/>
      <c r="BA44" s="200"/>
      <c r="BB44" s="200"/>
      <c r="BC44" s="200"/>
      <c r="BD44" s="201"/>
      <c r="BE44" s="14"/>
      <c r="BF44" s="199" t="str">
        <f>BF6</f>
        <v>Sun 28-04-13</v>
      </c>
      <c r="BG44" s="200"/>
      <c r="BH44" s="200"/>
      <c r="BI44" s="200"/>
      <c r="BJ44" s="200"/>
      <c r="BK44" s="201"/>
      <c r="BL44" s="14"/>
      <c r="BM44" s="199">
        <f>BM6</f>
        <v>0</v>
      </c>
      <c r="BN44" s="200"/>
      <c r="BO44" s="200"/>
      <c r="BP44" s="200"/>
      <c r="BQ44" s="200"/>
      <c r="BR44" s="201"/>
      <c r="BS44" s="14"/>
      <c r="BT44" s="199">
        <f>BT6</f>
        <v>0</v>
      </c>
      <c r="BU44" s="200"/>
      <c r="BV44" s="200"/>
      <c r="BW44" s="200"/>
      <c r="BX44" s="200"/>
      <c r="BY44" s="201"/>
      <c r="BZ44" s="14"/>
      <c r="CA44" s="199">
        <f>CA6</f>
        <v>0</v>
      </c>
      <c r="CB44" s="200"/>
      <c r="CC44" s="200"/>
      <c r="CD44" s="200"/>
      <c r="CE44" s="200"/>
      <c r="CF44" s="201"/>
      <c r="CG44" s="14"/>
      <c r="CH44" s="199" t="str">
        <f>CH6</f>
        <v>Saturday 26-5-12 (TBC)</v>
      </c>
      <c r="CI44" s="200"/>
      <c r="CJ44" s="200"/>
      <c r="CK44" s="200"/>
      <c r="CL44" s="200"/>
      <c r="CM44" s="201"/>
      <c r="CN44" s="14"/>
      <c r="CO44" s="223" t="str">
        <f>CO6</f>
        <v>Wed 6-6-00</v>
      </c>
      <c r="CP44" s="224"/>
      <c r="CQ44" s="224"/>
      <c r="CR44" s="224"/>
      <c r="CS44" s="224"/>
      <c r="CT44" s="225"/>
      <c r="CU44" s="14"/>
      <c r="CV44" s="226" t="str">
        <f>CV6</f>
        <v>Sat 8 June 2013 9am</v>
      </c>
      <c r="CW44" s="227"/>
      <c r="CX44" s="227"/>
      <c r="CY44" s="227"/>
      <c r="CZ44" s="227"/>
      <c r="DA44" s="228"/>
      <c r="DB44" s="14"/>
      <c r="DC44" s="199" t="str">
        <f>DC6</f>
        <v>Sun 16-6-2013 10am</v>
      </c>
      <c r="DD44" s="200"/>
      <c r="DE44" s="200"/>
      <c r="DF44" s="200"/>
      <c r="DG44" s="200"/>
      <c r="DH44" s="201"/>
      <c r="DI44" s="70"/>
      <c r="DJ44" s="199" t="str">
        <f>DJ6</f>
        <v>Wed 19-6-13 (7.30pm)</v>
      </c>
      <c r="DK44" s="200"/>
      <c r="DL44" s="200"/>
      <c r="DM44" s="200"/>
      <c r="DN44" s="200"/>
      <c r="DO44" s="201"/>
      <c r="DP44" s="14"/>
      <c r="DQ44" s="199" t="str">
        <f>DQ6</f>
        <v>Sat 22-6-13 (9am)</v>
      </c>
      <c r="DR44" s="200"/>
      <c r="DS44" s="200"/>
      <c r="DT44" s="200"/>
      <c r="DU44" s="200"/>
      <c r="DV44" s="201"/>
      <c r="DW44" s="70"/>
      <c r="DX44" s="199" t="str">
        <f>DX6</f>
        <v>Wed 26-6-2013 7.30pm</v>
      </c>
      <c r="DY44" s="200"/>
      <c r="DZ44" s="200"/>
      <c r="EA44" s="200"/>
      <c r="EB44" s="200"/>
      <c r="EC44" s="201"/>
      <c r="ED44" s="14"/>
      <c r="EE44" s="199" t="str">
        <f>EE6</f>
        <v>Wed 10-7-13 7.30pm</v>
      </c>
      <c r="EF44" s="200"/>
      <c r="EG44" s="200"/>
      <c r="EH44" s="200"/>
      <c r="EI44" s="200"/>
      <c r="EJ44" s="201"/>
      <c r="EK44" s="14"/>
      <c r="EL44" s="199" t="str">
        <f>EL6</f>
        <v>Sunday 14-7-2013 10.30</v>
      </c>
      <c r="EM44" s="200"/>
      <c r="EN44" s="200"/>
      <c r="EO44" s="200"/>
      <c r="EP44" s="200"/>
      <c r="EQ44" s="201"/>
      <c r="ER44" s="14"/>
      <c r="ES44" s="196" t="str">
        <f>ES6</f>
        <v>events</v>
      </c>
      <c r="ET44" s="197"/>
      <c r="EU44" s="197"/>
      <c r="EV44" s="197"/>
      <c r="EW44" s="197"/>
      <c r="EX44" s="198"/>
      <c r="EY44" s="14"/>
      <c r="EZ44" s="14"/>
      <c r="FA44" s="14"/>
      <c r="FB44" s="76" t="str">
        <f>FB6</f>
        <v xml:space="preserve">Positions after each race - </v>
      </c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</row>
    <row r="45" spans="1:176" ht="53.25" customHeight="1">
      <c r="A45" s="14"/>
      <c r="B45" s="16" t="s">
        <v>8</v>
      </c>
      <c r="C45" s="34" t="s">
        <v>13</v>
      </c>
      <c r="D45" s="32" t="s">
        <v>11</v>
      </c>
      <c r="E45" s="33" t="s">
        <v>9</v>
      </c>
      <c r="F45" s="32" t="s">
        <v>14</v>
      </c>
      <c r="G45" s="20" t="s">
        <v>15</v>
      </c>
      <c r="H45" s="14"/>
      <c r="I45" s="16" t="s">
        <v>8</v>
      </c>
      <c r="J45" s="34" t="s">
        <v>13</v>
      </c>
      <c r="K45" s="32" t="s">
        <v>11</v>
      </c>
      <c r="L45" s="33" t="s">
        <v>9</v>
      </c>
      <c r="M45" s="32" t="s">
        <v>14</v>
      </c>
      <c r="N45" s="20" t="s">
        <v>15</v>
      </c>
      <c r="O45" s="14"/>
      <c r="P45" s="16" t="s">
        <v>8</v>
      </c>
      <c r="Q45" s="34" t="s">
        <v>13</v>
      </c>
      <c r="R45" s="32" t="s">
        <v>11</v>
      </c>
      <c r="S45" s="33" t="s">
        <v>9</v>
      </c>
      <c r="T45" s="32" t="s">
        <v>14</v>
      </c>
      <c r="U45" s="20" t="s">
        <v>15</v>
      </c>
      <c r="V45" s="14"/>
      <c r="W45" s="16" t="s">
        <v>8</v>
      </c>
      <c r="X45" s="34" t="s">
        <v>13</v>
      </c>
      <c r="Y45" s="32" t="s">
        <v>11</v>
      </c>
      <c r="Z45" s="33" t="s">
        <v>9</v>
      </c>
      <c r="AA45" s="32" t="s">
        <v>14</v>
      </c>
      <c r="AB45" s="20" t="s">
        <v>15</v>
      </c>
      <c r="AC45" s="14"/>
      <c r="AD45" s="16" t="s">
        <v>8</v>
      </c>
      <c r="AE45" s="34" t="s">
        <v>13</v>
      </c>
      <c r="AF45" s="32" t="s">
        <v>11</v>
      </c>
      <c r="AG45" s="33" t="s">
        <v>9</v>
      </c>
      <c r="AH45" s="32" t="s">
        <v>14</v>
      </c>
      <c r="AI45" s="20" t="s">
        <v>15</v>
      </c>
      <c r="AJ45" s="14"/>
      <c r="AK45" s="16" t="s">
        <v>8</v>
      </c>
      <c r="AL45" s="34" t="s">
        <v>13</v>
      </c>
      <c r="AM45" s="32" t="s">
        <v>11</v>
      </c>
      <c r="AN45" s="33" t="s">
        <v>9</v>
      </c>
      <c r="AO45" s="32" t="s">
        <v>14</v>
      </c>
      <c r="AP45" s="20" t="s">
        <v>15</v>
      </c>
      <c r="AQ45" s="14"/>
      <c r="AR45" s="16" t="s">
        <v>8</v>
      </c>
      <c r="AS45" s="34" t="s">
        <v>13</v>
      </c>
      <c r="AT45" s="32" t="s">
        <v>11</v>
      </c>
      <c r="AU45" s="33" t="s">
        <v>9</v>
      </c>
      <c r="AV45" s="32" t="s">
        <v>14</v>
      </c>
      <c r="AW45" s="20" t="s">
        <v>15</v>
      </c>
      <c r="AX45" s="14"/>
      <c r="AY45" s="16" t="s">
        <v>8</v>
      </c>
      <c r="AZ45" s="34" t="s">
        <v>13</v>
      </c>
      <c r="BA45" s="32" t="s">
        <v>11</v>
      </c>
      <c r="BB45" s="33" t="s">
        <v>9</v>
      </c>
      <c r="BC45" s="32" t="s">
        <v>14</v>
      </c>
      <c r="BD45" s="20" t="s">
        <v>15</v>
      </c>
      <c r="BE45" s="14"/>
      <c r="BF45" s="16" t="s">
        <v>8</v>
      </c>
      <c r="BG45" s="34" t="s">
        <v>13</v>
      </c>
      <c r="BH45" s="32" t="s">
        <v>11</v>
      </c>
      <c r="BI45" s="33" t="s">
        <v>9</v>
      </c>
      <c r="BJ45" s="32" t="s">
        <v>14</v>
      </c>
      <c r="BK45" s="20" t="s">
        <v>15</v>
      </c>
      <c r="BL45" s="14"/>
      <c r="BM45" s="16" t="s">
        <v>8</v>
      </c>
      <c r="BN45" s="34" t="s">
        <v>13</v>
      </c>
      <c r="BO45" s="32" t="s">
        <v>11</v>
      </c>
      <c r="BP45" s="33" t="s">
        <v>9</v>
      </c>
      <c r="BQ45" s="32" t="s">
        <v>14</v>
      </c>
      <c r="BR45" s="20" t="s">
        <v>15</v>
      </c>
      <c r="BS45" s="14"/>
      <c r="BT45" s="16" t="s">
        <v>8</v>
      </c>
      <c r="BU45" s="34" t="s">
        <v>13</v>
      </c>
      <c r="BV45" s="32" t="s">
        <v>11</v>
      </c>
      <c r="BW45" s="33" t="s">
        <v>9</v>
      </c>
      <c r="BX45" s="32" t="s">
        <v>14</v>
      </c>
      <c r="BY45" s="20" t="s">
        <v>15</v>
      </c>
      <c r="BZ45" s="14"/>
      <c r="CA45" s="16" t="s">
        <v>8</v>
      </c>
      <c r="CB45" s="34" t="s">
        <v>13</v>
      </c>
      <c r="CC45" s="32" t="s">
        <v>11</v>
      </c>
      <c r="CD45" s="33" t="s">
        <v>9</v>
      </c>
      <c r="CE45" s="32" t="s">
        <v>14</v>
      </c>
      <c r="CF45" s="20" t="s">
        <v>15</v>
      </c>
      <c r="CG45" s="14"/>
      <c r="CH45" s="16" t="s">
        <v>8</v>
      </c>
      <c r="CI45" s="34" t="s">
        <v>13</v>
      </c>
      <c r="CJ45" s="32" t="s">
        <v>11</v>
      </c>
      <c r="CK45" s="33" t="s">
        <v>9</v>
      </c>
      <c r="CL45" s="32" t="s">
        <v>14</v>
      </c>
      <c r="CM45" s="20" t="s">
        <v>15</v>
      </c>
      <c r="CN45" s="14"/>
      <c r="CO45" s="16" t="s">
        <v>8</v>
      </c>
      <c r="CP45" s="34" t="s">
        <v>13</v>
      </c>
      <c r="CQ45" s="32" t="s">
        <v>11</v>
      </c>
      <c r="CR45" s="33" t="s">
        <v>9</v>
      </c>
      <c r="CS45" s="32" t="s">
        <v>14</v>
      </c>
      <c r="CT45" s="20" t="s">
        <v>15</v>
      </c>
      <c r="CU45" s="14"/>
      <c r="CV45" s="16" t="s">
        <v>8</v>
      </c>
      <c r="CW45" s="34" t="s">
        <v>13</v>
      </c>
      <c r="CX45" s="32" t="s">
        <v>11</v>
      </c>
      <c r="CY45" s="33" t="s">
        <v>9</v>
      </c>
      <c r="CZ45" s="32" t="s">
        <v>14</v>
      </c>
      <c r="DA45" s="20" t="s">
        <v>15</v>
      </c>
      <c r="DB45" s="14"/>
      <c r="DC45" s="16" t="s">
        <v>8</v>
      </c>
      <c r="DD45" s="34" t="s">
        <v>13</v>
      </c>
      <c r="DE45" s="32" t="s">
        <v>11</v>
      </c>
      <c r="DF45" s="33" t="s">
        <v>9</v>
      </c>
      <c r="DG45" s="32" t="s">
        <v>14</v>
      </c>
      <c r="DH45" s="20" t="s">
        <v>15</v>
      </c>
      <c r="DI45" s="71"/>
      <c r="DJ45" s="16" t="s">
        <v>8</v>
      </c>
      <c r="DK45" s="34" t="s">
        <v>13</v>
      </c>
      <c r="DL45" s="32" t="s">
        <v>11</v>
      </c>
      <c r="DM45" s="33" t="s">
        <v>9</v>
      </c>
      <c r="DN45" s="32" t="s">
        <v>14</v>
      </c>
      <c r="DO45" s="20" t="s">
        <v>15</v>
      </c>
      <c r="DP45" s="14"/>
      <c r="DQ45" s="16" t="s">
        <v>8</v>
      </c>
      <c r="DR45" s="34" t="s">
        <v>13</v>
      </c>
      <c r="DS45" s="32" t="s">
        <v>11</v>
      </c>
      <c r="DT45" s="33" t="s">
        <v>9</v>
      </c>
      <c r="DU45" s="32" t="s">
        <v>14</v>
      </c>
      <c r="DV45" s="20" t="s">
        <v>15</v>
      </c>
      <c r="DW45" s="14"/>
      <c r="DX45" s="16" t="s">
        <v>8</v>
      </c>
      <c r="DY45" s="34" t="s">
        <v>13</v>
      </c>
      <c r="DZ45" s="32" t="s">
        <v>11</v>
      </c>
      <c r="EA45" s="33" t="s">
        <v>9</v>
      </c>
      <c r="EB45" s="32" t="s">
        <v>14</v>
      </c>
      <c r="EC45" s="20" t="s">
        <v>15</v>
      </c>
      <c r="ED45" s="14"/>
      <c r="EE45" s="16" t="s">
        <v>8</v>
      </c>
      <c r="EF45" s="34" t="s">
        <v>13</v>
      </c>
      <c r="EG45" s="32" t="s">
        <v>11</v>
      </c>
      <c r="EH45" s="33" t="s">
        <v>9</v>
      </c>
      <c r="EI45" s="32" t="s">
        <v>14</v>
      </c>
      <c r="EJ45" s="20" t="s">
        <v>15</v>
      </c>
      <c r="EK45" s="14"/>
      <c r="EL45" s="16" t="s">
        <v>8</v>
      </c>
      <c r="EM45" s="34" t="s">
        <v>13</v>
      </c>
      <c r="EN45" s="32" t="s">
        <v>11</v>
      </c>
      <c r="EO45" s="33" t="s">
        <v>9</v>
      </c>
      <c r="EP45" s="32" t="s">
        <v>14</v>
      </c>
      <c r="EQ45" s="20" t="s">
        <v>15</v>
      </c>
      <c r="ER45" s="14"/>
      <c r="ES45" s="16" t="s">
        <v>8</v>
      </c>
      <c r="ET45" s="34" t="s">
        <v>13</v>
      </c>
      <c r="EU45" s="32" t="s">
        <v>11</v>
      </c>
      <c r="EV45" s="33" t="s">
        <v>9</v>
      </c>
      <c r="EW45" s="32" t="s">
        <v>14</v>
      </c>
      <c r="EX45" s="20" t="s">
        <v>44</v>
      </c>
      <c r="EY45" s="14"/>
      <c r="EZ45" s="14"/>
      <c r="FA45" s="14" t="str">
        <f>FA7</f>
        <v>Positions</v>
      </c>
      <c r="FB45" s="76" t="str">
        <f>FB7</f>
        <v>Race no -</v>
      </c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S45" s="8" t="s">
        <v>473</v>
      </c>
      <c r="FT45" s="8" t="s">
        <v>474</v>
      </c>
    </row>
    <row r="46" spans="1:176">
      <c r="A46" s="14"/>
      <c r="B46" s="16"/>
      <c r="C46" s="21"/>
      <c r="D46" s="19"/>
      <c r="E46" s="19"/>
      <c r="F46" s="19"/>
      <c r="G46" s="22"/>
      <c r="H46" s="14"/>
      <c r="I46" s="16"/>
      <c r="J46" s="21"/>
      <c r="K46" s="19"/>
      <c r="L46" s="19"/>
      <c r="M46" s="19"/>
      <c r="N46" s="22"/>
      <c r="O46" s="14"/>
      <c r="P46" s="16"/>
      <c r="Q46" s="21"/>
      <c r="R46" s="19"/>
      <c r="S46" s="19"/>
      <c r="T46" s="19"/>
      <c r="U46" s="22"/>
      <c r="V46" s="14"/>
      <c r="W46" s="16"/>
      <c r="X46" s="21"/>
      <c r="Y46" s="19"/>
      <c r="Z46" s="19"/>
      <c r="AA46" s="19"/>
      <c r="AB46" s="22"/>
      <c r="AC46" s="14"/>
      <c r="AD46" s="16"/>
      <c r="AE46" s="21"/>
      <c r="AF46" s="19"/>
      <c r="AG46" s="19"/>
      <c r="AH46" s="19"/>
      <c r="AI46" s="22"/>
      <c r="AJ46" s="14"/>
      <c r="AK46" s="16"/>
      <c r="AL46" s="21"/>
      <c r="AM46" s="19"/>
      <c r="AN46" s="19"/>
      <c r="AO46" s="19"/>
      <c r="AP46" s="22"/>
      <c r="AQ46" s="14"/>
      <c r="AR46" s="16"/>
      <c r="AS46" s="21"/>
      <c r="AT46" s="19"/>
      <c r="AU46" s="19"/>
      <c r="AV46" s="19"/>
      <c r="AW46" s="22"/>
      <c r="AX46" s="14"/>
      <c r="AY46" s="16"/>
      <c r="AZ46" s="21"/>
      <c r="BA46" s="19"/>
      <c r="BB46" s="19"/>
      <c r="BC46" s="19"/>
      <c r="BD46" s="22"/>
      <c r="BE46" s="14"/>
      <c r="BF46" s="16"/>
      <c r="BG46" s="21"/>
      <c r="BH46" s="19"/>
      <c r="BI46" s="19"/>
      <c r="BJ46" s="19"/>
      <c r="BK46" s="22"/>
      <c r="BL46" s="14"/>
      <c r="BM46" s="16"/>
      <c r="BN46" s="21"/>
      <c r="BO46" s="19"/>
      <c r="BP46" s="19"/>
      <c r="BQ46" s="19"/>
      <c r="BR46" s="22"/>
      <c r="BS46" s="14"/>
      <c r="BT46" s="16"/>
      <c r="BU46" s="21"/>
      <c r="BV46" s="19"/>
      <c r="BW46" s="19"/>
      <c r="BX46" s="19"/>
      <c r="BY46" s="22"/>
      <c r="BZ46" s="14"/>
      <c r="CA46" s="16"/>
      <c r="CB46" s="21"/>
      <c r="CC46" s="19"/>
      <c r="CD46" s="19"/>
      <c r="CE46" s="19"/>
      <c r="CF46" s="22"/>
      <c r="CG46" s="14"/>
      <c r="CH46" s="16"/>
      <c r="CI46" s="21"/>
      <c r="CJ46" s="19"/>
      <c r="CK46" s="19"/>
      <c r="CL46" s="19"/>
      <c r="CM46" s="22"/>
      <c r="CN46" s="14"/>
      <c r="CO46" s="16"/>
      <c r="CP46" s="21"/>
      <c r="CQ46" s="19"/>
      <c r="CR46" s="19"/>
      <c r="CS46" s="19"/>
      <c r="CT46" s="22"/>
      <c r="CU46" s="14"/>
      <c r="CV46" s="16"/>
      <c r="CW46" s="21"/>
      <c r="CX46" s="19"/>
      <c r="CY46" s="19"/>
      <c r="CZ46" s="19"/>
      <c r="DA46" s="22"/>
      <c r="DB46" s="14"/>
      <c r="DC46" s="16"/>
      <c r="DD46" s="21"/>
      <c r="DE46" s="19"/>
      <c r="DF46" s="19"/>
      <c r="DG46" s="19"/>
      <c r="DH46" s="22"/>
      <c r="DI46" s="72"/>
      <c r="DJ46" s="16"/>
      <c r="DK46" s="21"/>
      <c r="DL46" s="19"/>
      <c r="DM46" s="19"/>
      <c r="DN46" s="19"/>
      <c r="DO46" s="22"/>
      <c r="DP46" s="14"/>
      <c r="DQ46" s="16"/>
      <c r="DR46" s="21"/>
      <c r="DS46" s="19"/>
      <c r="DT46" s="19"/>
      <c r="DU46" s="19"/>
      <c r="DV46" s="22"/>
      <c r="DW46" s="14"/>
      <c r="DX46" s="16"/>
      <c r="DY46" s="21"/>
      <c r="DZ46" s="19"/>
      <c r="EA46" s="19"/>
      <c r="EB46" s="19"/>
      <c r="EC46" s="22"/>
      <c r="ED46" s="14"/>
      <c r="EE46" s="16"/>
      <c r="EF46" s="21"/>
      <c r="EG46" s="19"/>
      <c r="EH46" s="19"/>
      <c r="EI46" s="19"/>
      <c r="EJ46" s="22"/>
      <c r="EK46" s="14"/>
      <c r="EL46" s="16"/>
      <c r="EM46" s="21"/>
      <c r="EN46" s="52" t="s">
        <v>317</v>
      </c>
      <c r="EO46" s="19"/>
      <c r="EP46" s="52" t="s">
        <v>317</v>
      </c>
      <c r="EQ46" s="22"/>
      <c r="ER46" s="14"/>
      <c r="ES46" s="16"/>
      <c r="ET46" s="21"/>
      <c r="EU46" s="19"/>
      <c r="EV46" s="19"/>
      <c r="EW46" s="19"/>
      <c r="EX46" s="22"/>
      <c r="EY46" s="14"/>
      <c r="EZ46" s="14"/>
      <c r="FA46" s="14" t="s">
        <v>589</v>
      </c>
      <c r="FB46" s="79">
        <v>1</v>
      </c>
      <c r="FC46" s="79">
        <v>2</v>
      </c>
      <c r="FD46" s="79">
        <v>3</v>
      </c>
      <c r="FE46" s="79">
        <v>4</v>
      </c>
      <c r="FF46" s="79">
        <v>5</v>
      </c>
      <c r="FG46" s="79">
        <v>6</v>
      </c>
      <c r="FH46" s="79">
        <v>7</v>
      </c>
      <c r="FI46" s="79">
        <v>8</v>
      </c>
      <c r="FJ46" s="79">
        <v>9</v>
      </c>
      <c r="FK46" s="79">
        <v>10</v>
      </c>
      <c r="FL46" s="79">
        <v>11</v>
      </c>
      <c r="FM46" s="79">
        <v>12</v>
      </c>
      <c r="FN46" s="79">
        <v>13</v>
      </c>
      <c r="FO46" s="79">
        <v>14</v>
      </c>
      <c r="FP46" s="79">
        <v>15</v>
      </c>
      <c r="FQ46" s="79">
        <v>16</v>
      </c>
    </row>
    <row r="47" spans="1:176">
      <c r="A47" s="14" t="s">
        <v>231</v>
      </c>
      <c r="B47" s="23">
        <v>2.8958333333333336E-2</v>
      </c>
      <c r="C47" s="21" t="s">
        <v>214</v>
      </c>
      <c r="D47" s="57">
        <f t="shared" ref="D47:D52" si="48">((B$68)+10)-C47</f>
        <v>15</v>
      </c>
      <c r="E47" s="24">
        <v>0</v>
      </c>
      <c r="F47" s="19">
        <v>5</v>
      </c>
      <c r="G47" s="22">
        <f t="shared" ref="G47:G67" si="49">D47+E47+F47</f>
        <v>20</v>
      </c>
      <c r="H47" s="14"/>
      <c r="I47" s="23"/>
      <c r="J47" s="21"/>
      <c r="K47" s="57"/>
      <c r="L47" s="24"/>
      <c r="M47" s="19"/>
      <c r="N47" s="22">
        <f t="shared" ref="N47:N67" si="50">K47+L47+M47</f>
        <v>0</v>
      </c>
      <c r="O47" s="14"/>
      <c r="P47" s="23">
        <v>3.0405092592592591E-2</v>
      </c>
      <c r="Q47" s="21" t="s">
        <v>214</v>
      </c>
      <c r="R47" s="57">
        <f>((P$68)+10)-Q47</f>
        <v>13</v>
      </c>
      <c r="S47" s="24">
        <v>0</v>
      </c>
      <c r="T47" s="19">
        <v>5</v>
      </c>
      <c r="U47" s="22">
        <f t="shared" ref="U47:U67" si="51">R47+S47+T47</f>
        <v>18</v>
      </c>
      <c r="V47" s="14"/>
      <c r="W47" s="23"/>
      <c r="X47" s="21"/>
      <c r="Y47" s="57"/>
      <c r="Z47" s="24"/>
      <c r="AA47" s="19"/>
      <c r="AB47" s="22">
        <f t="shared" ref="AB47:AB67" si="52">Y47+Z47+AA47</f>
        <v>0</v>
      </c>
      <c r="AC47" s="14"/>
      <c r="AD47" s="23"/>
      <c r="AE47" s="21"/>
      <c r="AF47" s="57"/>
      <c r="AG47" s="24"/>
      <c r="AH47" s="19"/>
      <c r="AI47" s="22">
        <f t="shared" ref="AI47:AI67" si="53">AF47+AG47+AH47</f>
        <v>0</v>
      </c>
      <c r="AJ47" s="14"/>
      <c r="AK47" s="23"/>
      <c r="AL47" s="21"/>
      <c r="AM47" s="57"/>
      <c r="AN47" s="24"/>
      <c r="AO47" s="19"/>
      <c r="AP47" s="22">
        <f t="shared" ref="AP47:AP67" si="54">AM47+AN47+AO47</f>
        <v>0</v>
      </c>
      <c r="AQ47" s="14"/>
      <c r="AR47" s="23"/>
      <c r="AS47" s="21"/>
      <c r="AT47" s="57"/>
      <c r="AU47" s="24"/>
      <c r="AV47" s="19"/>
      <c r="AW47" s="22">
        <f t="shared" ref="AW47:AW67" si="55">AT47+AU47+AV47</f>
        <v>0</v>
      </c>
      <c r="AX47" s="14"/>
      <c r="AY47" s="23"/>
      <c r="AZ47" s="21"/>
      <c r="BA47" s="57"/>
      <c r="BB47" s="24"/>
      <c r="BC47" s="19"/>
      <c r="BD47" s="22">
        <f t="shared" ref="BD47:BD67" si="56">BA47+BB47+BC47</f>
        <v>0</v>
      </c>
      <c r="BE47" s="14"/>
      <c r="BF47" s="23"/>
      <c r="BG47" s="21"/>
      <c r="BH47" s="57"/>
      <c r="BI47" s="24"/>
      <c r="BJ47" s="19"/>
      <c r="BK47" s="22">
        <f t="shared" ref="BK47:BK67" si="57">BH47+BI47+BJ47</f>
        <v>0</v>
      </c>
      <c r="BL47" s="14"/>
      <c r="BM47" s="23"/>
      <c r="BN47" s="21"/>
      <c r="BO47" s="57"/>
      <c r="BP47" s="24"/>
      <c r="BQ47" s="19"/>
      <c r="BR47" s="22">
        <f t="shared" ref="BR47:BR67" si="58">BO47+BP47+BQ47</f>
        <v>0</v>
      </c>
      <c r="BS47" s="14"/>
      <c r="BT47" s="23"/>
      <c r="BU47" s="21"/>
      <c r="BV47" s="57"/>
      <c r="BW47" s="24"/>
      <c r="BX47" s="19"/>
      <c r="BY47" s="22">
        <f t="shared" ref="BY47:BY67" si="59">BV47+BW47+BX47</f>
        <v>0</v>
      </c>
      <c r="BZ47" s="14"/>
      <c r="CA47" s="23"/>
      <c r="CB47" s="21"/>
      <c r="CC47" s="57"/>
      <c r="CD47" s="24"/>
      <c r="CE47" s="19"/>
      <c r="CF47" s="22">
        <f t="shared" ref="CF47:CF67" si="60">CC47+CD47+CE47</f>
        <v>0</v>
      </c>
      <c r="CG47" s="14"/>
      <c r="CH47" s="23"/>
      <c r="CI47" s="21"/>
      <c r="CJ47" s="57"/>
      <c r="CK47" s="24"/>
      <c r="CL47" s="19"/>
      <c r="CM47" s="22">
        <f t="shared" ref="CM47:CM67" si="61">CJ47+CK47+CL47</f>
        <v>0</v>
      </c>
      <c r="CN47" s="14"/>
      <c r="CO47" s="23"/>
      <c r="CP47" s="21"/>
      <c r="CQ47" s="57"/>
      <c r="CR47" s="24"/>
      <c r="CS47" s="19"/>
      <c r="CT47" s="22">
        <f t="shared" ref="CT47:CT67" si="62">CQ47+CR47+CS47</f>
        <v>0</v>
      </c>
      <c r="CU47" s="14"/>
      <c r="CV47" s="23">
        <v>1.4456018518518519E-2</v>
      </c>
      <c r="CW47" s="21" t="s">
        <v>214</v>
      </c>
      <c r="CX47" s="57">
        <f>((CV$68)+10)-CW47</f>
        <v>12</v>
      </c>
      <c r="CY47" s="24"/>
      <c r="CZ47" s="19">
        <v>5</v>
      </c>
      <c r="DA47" s="22">
        <f t="shared" ref="DA47:DA67" si="63">CX47+CY47+CZ47</f>
        <v>17</v>
      </c>
      <c r="DB47" s="14"/>
      <c r="DC47" s="23"/>
      <c r="DD47" s="21"/>
      <c r="DE47" s="57"/>
      <c r="DF47" s="24"/>
      <c r="DG47" s="19"/>
      <c r="DH47" s="22">
        <f t="shared" ref="DH47:DH67" si="64">DE47+DF47+DG47</f>
        <v>0</v>
      </c>
      <c r="DI47" s="72"/>
      <c r="DJ47" s="23"/>
      <c r="DK47" s="21"/>
      <c r="DL47" s="57"/>
      <c r="DM47" s="24"/>
      <c r="DN47" s="19"/>
      <c r="DO47" s="22">
        <f t="shared" ref="DO47:DO67" si="65">DL47+DM47+DN47</f>
        <v>0</v>
      </c>
      <c r="DP47" s="14"/>
      <c r="DQ47" s="23"/>
      <c r="DR47" s="21"/>
      <c r="DS47" s="57"/>
      <c r="DT47" s="24"/>
      <c r="DU47" s="19"/>
      <c r="DV47" s="22">
        <f t="shared" ref="DV47:DV67" si="66">DS47+DT47+DU47</f>
        <v>0</v>
      </c>
      <c r="DW47" s="14"/>
      <c r="DX47" s="23"/>
      <c r="DY47" s="21"/>
      <c r="DZ47" s="57"/>
      <c r="EA47" s="24"/>
      <c r="EB47" s="19"/>
      <c r="EC47" s="22">
        <f t="shared" ref="EC47:EC67" si="67">DZ47+EA47+EB47</f>
        <v>0</v>
      </c>
      <c r="ED47" s="14"/>
      <c r="EE47" s="23"/>
      <c r="EF47" s="21"/>
      <c r="EG47" s="57"/>
      <c r="EH47" s="24"/>
      <c r="EI47" s="19"/>
      <c r="EJ47" s="22">
        <f t="shared" ref="EJ47:EJ67" si="68">EG47+EH47+EI47</f>
        <v>0</v>
      </c>
      <c r="EK47" s="14"/>
      <c r="EL47" s="23"/>
      <c r="EM47" s="21"/>
      <c r="EN47" s="57"/>
      <c r="EO47" s="24"/>
      <c r="EP47" s="19"/>
      <c r="EQ47" s="22">
        <f t="shared" ref="EQ47:EQ67" si="69">EN47+EO47+EP47</f>
        <v>0</v>
      </c>
      <c r="ER47" s="14"/>
      <c r="ES47" s="23"/>
      <c r="ET47" s="111">
        <f t="shared" ref="ET47:ET62" si="70">FA47</f>
        <v>4</v>
      </c>
      <c r="EU47" s="82">
        <f t="shared" ref="EU47:EW65" si="71">SUM(D47+K47+R47+Y47+AF47+AM47+AT47+BA47+BH47+BO47+BV47+CC47+CJ47+CQ47+CX47+DE47+DL47+DS47+DZ47+EG47+EN47)</f>
        <v>40</v>
      </c>
      <c r="EV47" s="82">
        <f t="shared" si="71"/>
        <v>0</v>
      </c>
      <c r="EW47" s="82">
        <f t="shared" si="71"/>
        <v>15</v>
      </c>
      <c r="EX47" s="22">
        <f>EU47+EV47+EW47</f>
        <v>55</v>
      </c>
      <c r="EY47" s="14" t="str">
        <f>A47</f>
        <v>Karen Bridge</v>
      </c>
      <c r="EZ47" s="14"/>
      <c r="FA47" s="106">
        <f>FP47</f>
        <v>4</v>
      </c>
      <c r="FB47" s="77">
        <v>1</v>
      </c>
      <c r="FC47" s="77">
        <v>3</v>
      </c>
      <c r="FD47" s="77">
        <v>3</v>
      </c>
      <c r="FE47" s="77">
        <v>3</v>
      </c>
      <c r="FF47" s="77">
        <v>3</v>
      </c>
      <c r="FG47" s="77">
        <v>4</v>
      </c>
      <c r="FH47" s="77">
        <v>4</v>
      </c>
      <c r="FI47" s="77">
        <v>4</v>
      </c>
      <c r="FJ47" s="77">
        <v>2</v>
      </c>
      <c r="FK47" s="77">
        <v>2</v>
      </c>
      <c r="FL47" s="77">
        <v>2</v>
      </c>
      <c r="FM47" s="77">
        <v>2</v>
      </c>
      <c r="FN47" s="77">
        <v>2</v>
      </c>
      <c r="FO47" s="77">
        <v>2</v>
      </c>
      <c r="FP47" s="77">
        <v>4</v>
      </c>
      <c r="FQ47" s="77"/>
      <c r="FS47" s="8">
        <f t="shared" ref="FS47:FS66" si="72">EX47-EQ47</f>
        <v>55</v>
      </c>
      <c r="FT47" s="8">
        <v>2</v>
      </c>
    </row>
    <row r="48" spans="1:176">
      <c r="A48" s="14" t="s">
        <v>418</v>
      </c>
      <c r="B48" s="23">
        <v>3.1296296296296301E-2</v>
      </c>
      <c r="C48" s="21" t="s">
        <v>232</v>
      </c>
      <c r="D48" s="57">
        <f t="shared" si="48"/>
        <v>14</v>
      </c>
      <c r="E48" s="24">
        <v>0</v>
      </c>
      <c r="F48" s="19">
        <v>5</v>
      </c>
      <c r="G48" s="22">
        <f t="shared" si="49"/>
        <v>19</v>
      </c>
      <c r="H48" s="14"/>
      <c r="I48" s="23"/>
      <c r="J48" s="21"/>
      <c r="K48" s="57"/>
      <c r="L48" s="24">
        <v>0</v>
      </c>
      <c r="M48" s="19"/>
      <c r="N48" s="22">
        <f t="shared" si="50"/>
        <v>0</v>
      </c>
      <c r="O48" s="14"/>
      <c r="P48" s="23"/>
      <c r="Q48" s="21"/>
      <c r="R48" s="57"/>
      <c r="S48" s="24">
        <v>0</v>
      </c>
      <c r="T48" s="19"/>
      <c r="U48" s="22">
        <f t="shared" si="51"/>
        <v>0</v>
      </c>
      <c r="V48" s="14"/>
      <c r="W48" s="23">
        <v>8.0231481481481473E-2</v>
      </c>
      <c r="X48" s="21" t="s">
        <v>214</v>
      </c>
      <c r="Y48" s="57">
        <f>((W$68)+10)-X48</f>
        <v>13</v>
      </c>
      <c r="Z48" s="24">
        <v>0</v>
      </c>
      <c r="AA48" s="19">
        <v>5</v>
      </c>
      <c r="AB48" s="22">
        <f t="shared" si="52"/>
        <v>18</v>
      </c>
      <c r="AC48" s="14"/>
      <c r="AD48" s="23"/>
      <c r="AE48" s="21"/>
      <c r="AF48" s="57"/>
      <c r="AG48" s="24">
        <v>0</v>
      </c>
      <c r="AH48" s="19"/>
      <c r="AI48" s="22">
        <f t="shared" si="53"/>
        <v>0</v>
      </c>
      <c r="AJ48" s="14"/>
      <c r="AK48" s="23"/>
      <c r="AL48" s="21"/>
      <c r="AM48" s="57">
        <f t="shared" ref="AM48:AM63" si="73">(AK$68+1)-AL48</f>
        <v>0</v>
      </c>
      <c r="AN48" s="24">
        <v>0</v>
      </c>
      <c r="AO48" s="19"/>
      <c r="AP48" s="22">
        <f t="shared" si="54"/>
        <v>0</v>
      </c>
      <c r="AQ48" s="14"/>
      <c r="AR48" s="23"/>
      <c r="AS48" s="21"/>
      <c r="AT48" s="57"/>
      <c r="AU48" s="24">
        <v>0</v>
      </c>
      <c r="AV48" s="19"/>
      <c r="AW48" s="22">
        <f t="shared" si="55"/>
        <v>0</v>
      </c>
      <c r="AX48" s="14"/>
      <c r="AY48" s="23"/>
      <c r="AZ48" s="21"/>
      <c r="BA48" s="57"/>
      <c r="BB48" s="24">
        <v>0</v>
      </c>
      <c r="BC48" s="19"/>
      <c r="BD48" s="22">
        <f t="shared" si="56"/>
        <v>0</v>
      </c>
      <c r="BE48" s="14"/>
      <c r="BF48" s="23"/>
      <c r="BG48" s="21"/>
      <c r="BH48" s="57">
        <f t="shared" ref="BH48:BH63" si="74">(BF$68+1)-BG48</f>
        <v>0</v>
      </c>
      <c r="BI48" s="24">
        <v>0</v>
      </c>
      <c r="BJ48" s="19"/>
      <c r="BK48" s="22">
        <f t="shared" si="57"/>
        <v>0</v>
      </c>
      <c r="BL48" s="14"/>
      <c r="BM48" s="23"/>
      <c r="BN48" s="21"/>
      <c r="BO48" s="57">
        <f t="shared" ref="BO48:BO63" si="75">(BM$68+1)-BN48</f>
        <v>0</v>
      </c>
      <c r="BP48" s="24">
        <v>0</v>
      </c>
      <c r="BQ48" s="19"/>
      <c r="BR48" s="22">
        <f t="shared" si="58"/>
        <v>0</v>
      </c>
      <c r="BS48" s="14"/>
      <c r="BT48" s="23"/>
      <c r="BU48" s="21"/>
      <c r="BV48" s="57">
        <f t="shared" ref="BV48:BV63" si="76">(BT$68+1)-BU48</f>
        <v>0</v>
      </c>
      <c r="BW48" s="24">
        <v>0</v>
      </c>
      <c r="BX48" s="19"/>
      <c r="BY48" s="22">
        <f t="shared" si="59"/>
        <v>0</v>
      </c>
      <c r="BZ48" s="14"/>
      <c r="CA48" s="23"/>
      <c r="CB48" s="21"/>
      <c r="CC48" s="57">
        <f t="shared" ref="CC48:CC63" si="77">(CA$68+1)-CB48</f>
        <v>0</v>
      </c>
      <c r="CD48" s="24">
        <v>0</v>
      </c>
      <c r="CE48" s="19"/>
      <c r="CF48" s="22">
        <f t="shared" si="60"/>
        <v>0</v>
      </c>
      <c r="CG48" s="14"/>
      <c r="CH48" s="23"/>
      <c r="CI48" s="21"/>
      <c r="CJ48" s="57">
        <f t="shared" ref="CJ48:CJ63" si="78">(CH$68+1)-CI48</f>
        <v>0</v>
      </c>
      <c r="CK48" s="24">
        <v>0</v>
      </c>
      <c r="CL48" s="19"/>
      <c r="CM48" s="22">
        <f t="shared" si="61"/>
        <v>0</v>
      </c>
      <c r="CN48" s="14"/>
      <c r="CO48" s="23"/>
      <c r="CP48" s="21"/>
      <c r="CQ48" s="57">
        <f t="shared" ref="CQ48:CQ63" si="79">(CO$68+1)-CP48</f>
        <v>0</v>
      </c>
      <c r="CR48" s="24">
        <v>0</v>
      </c>
      <c r="CS48" s="19"/>
      <c r="CT48" s="22">
        <f t="shared" si="62"/>
        <v>0</v>
      </c>
      <c r="CU48" s="14"/>
      <c r="CV48" s="23"/>
      <c r="CW48" s="21"/>
      <c r="CX48" s="57"/>
      <c r="CY48" s="24">
        <v>0</v>
      </c>
      <c r="CZ48" s="19"/>
      <c r="DA48" s="22">
        <f t="shared" si="63"/>
        <v>0</v>
      </c>
      <c r="DB48" s="14"/>
      <c r="DC48" s="23"/>
      <c r="DD48" s="21"/>
      <c r="DE48" s="57">
        <f t="shared" ref="DE48:DE63" si="80">(DC$68+1)-DD48</f>
        <v>0</v>
      </c>
      <c r="DF48" s="24">
        <v>0</v>
      </c>
      <c r="DG48" s="19"/>
      <c r="DH48" s="22">
        <f t="shared" si="64"/>
        <v>0</v>
      </c>
      <c r="DI48" s="72"/>
      <c r="DJ48" s="23"/>
      <c r="DK48" s="21"/>
      <c r="DL48" s="57"/>
      <c r="DM48" s="24">
        <v>0</v>
      </c>
      <c r="DN48" s="19"/>
      <c r="DO48" s="22">
        <f t="shared" si="65"/>
        <v>0</v>
      </c>
      <c r="DP48" s="14"/>
      <c r="DQ48" s="23"/>
      <c r="DR48" s="21"/>
      <c r="DS48" s="57"/>
      <c r="DT48" s="24">
        <v>0</v>
      </c>
      <c r="DU48" s="19"/>
      <c r="DV48" s="22">
        <f t="shared" si="66"/>
        <v>0</v>
      </c>
      <c r="DW48" s="14"/>
      <c r="DX48" s="23"/>
      <c r="DY48" s="21"/>
      <c r="DZ48" s="57"/>
      <c r="EA48" s="24">
        <v>0</v>
      </c>
      <c r="EB48" s="19"/>
      <c r="EC48" s="22">
        <f t="shared" si="67"/>
        <v>0</v>
      </c>
      <c r="ED48" s="14"/>
      <c r="EE48" s="23"/>
      <c r="EF48" s="21"/>
      <c r="EG48" s="57"/>
      <c r="EH48" s="24">
        <v>0</v>
      </c>
      <c r="EI48" s="19"/>
      <c r="EJ48" s="22">
        <f t="shared" si="68"/>
        <v>0</v>
      </c>
      <c r="EK48" s="14"/>
      <c r="EL48" s="23">
        <v>8.0717592592592591E-2</v>
      </c>
      <c r="EM48" s="21" t="s">
        <v>214</v>
      </c>
      <c r="EN48" s="57">
        <f>(((EL$68)+10)-EM48)*2</f>
        <v>22</v>
      </c>
      <c r="EO48" s="24">
        <v>0</v>
      </c>
      <c r="EP48" s="19">
        <f>5*2</f>
        <v>10</v>
      </c>
      <c r="EQ48" s="22">
        <f t="shared" si="69"/>
        <v>32</v>
      </c>
      <c r="ER48" s="14"/>
      <c r="ES48" s="23"/>
      <c r="ET48" s="111">
        <f t="shared" si="70"/>
        <v>2</v>
      </c>
      <c r="EU48" s="82">
        <f t="shared" si="71"/>
        <v>49</v>
      </c>
      <c r="EV48" s="82">
        <f t="shared" si="71"/>
        <v>0</v>
      </c>
      <c r="EW48" s="82">
        <f t="shared" si="71"/>
        <v>20</v>
      </c>
      <c r="EX48" s="22">
        <f>EU48+EV48+EW48</f>
        <v>69</v>
      </c>
      <c r="EY48" s="14" t="str">
        <f>A48</f>
        <v>Heather Eccles</v>
      </c>
      <c r="EZ48" s="14"/>
      <c r="FA48" s="106">
        <f>FP48</f>
        <v>2</v>
      </c>
      <c r="FB48" s="77">
        <v>2</v>
      </c>
      <c r="FC48" s="77">
        <v>4</v>
      </c>
      <c r="FD48" s="77">
        <v>4</v>
      </c>
      <c r="FE48" s="77">
        <v>4</v>
      </c>
      <c r="FF48" s="77">
        <v>4</v>
      </c>
      <c r="FG48" s="77">
        <v>5</v>
      </c>
      <c r="FH48" s="77">
        <v>5</v>
      </c>
      <c r="FI48" s="77">
        <v>5</v>
      </c>
      <c r="FJ48" s="77">
        <v>5</v>
      </c>
      <c r="FK48" s="77">
        <v>5</v>
      </c>
      <c r="FL48" s="77">
        <v>6</v>
      </c>
      <c r="FM48" s="77">
        <v>6</v>
      </c>
      <c r="FN48" s="77">
        <v>6</v>
      </c>
      <c r="FO48" s="77">
        <v>6</v>
      </c>
      <c r="FP48" s="77">
        <v>2</v>
      </c>
      <c r="FQ48" s="77"/>
      <c r="FS48" s="8">
        <f t="shared" si="72"/>
        <v>37</v>
      </c>
      <c r="FT48" s="8">
        <v>1</v>
      </c>
    </row>
    <row r="49" spans="1:176">
      <c r="A49" s="14" t="s">
        <v>485</v>
      </c>
      <c r="B49" s="23">
        <v>3.3090277777777781E-2</v>
      </c>
      <c r="C49" s="21" t="s">
        <v>233</v>
      </c>
      <c r="D49" s="57">
        <f t="shared" si="48"/>
        <v>13</v>
      </c>
      <c r="E49" s="24">
        <v>0</v>
      </c>
      <c r="F49" s="19">
        <v>5</v>
      </c>
      <c r="G49" s="22">
        <f t="shared" si="49"/>
        <v>18</v>
      </c>
      <c r="H49" s="14"/>
      <c r="I49" s="23">
        <v>3.4166666666666672E-2</v>
      </c>
      <c r="J49" s="21" t="s">
        <v>214</v>
      </c>
      <c r="K49" s="57">
        <f>((I$68)+10)-J49</f>
        <v>12</v>
      </c>
      <c r="L49" s="24">
        <v>0</v>
      </c>
      <c r="M49" s="19">
        <v>5</v>
      </c>
      <c r="N49" s="22">
        <f t="shared" si="50"/>
        <v>17</v>
      </c>
      <c r="O49" s="14"/>
      <c r="P49" s="23">
        <v>3.4513888888888893E-2</v>
      </c>
      <c r="Q49" s="21" t="s">
        <v>232</v>
      </c>
      <c r="R49" s="57">
        <f>((P$68)+10)-Q49</f>
        <v>12</v>
      </c>
      <c r="S49" s="24">
        <v>0</v>
      </c>
      <c r="T49" s="19">
        <v>5</v>
      </c>
      <c r="U49" s="22">
        <f t="shared" si="51"/>
        <v>17</v>
      </c>
      <c r="V49" s="14"/>
      <c r="W49" s="23"/>
      <c r="X49" s="21"/>
      <c r="Y49" s="57"/>
      <c r="Z49" s="24">
        <v>0</v>
      </c>
      <c r="AA49" s="19"/>
      <c r="AB49" s="22">
        <f t="shared" si="52"/>
        <v>0</v>
      </c>
      <c r="AC49" s="14"/>
      <c r="AD49" s="23">
        <v>7.8680555555555545E-2</v>
      </c>
      <c r="AE49" s="21" t="s">
        <v>214</v>
      </c>
      <c r="AF49" s="57">
        <f>((AD$68)+10)-AE49</f>
        <v>10</v>
      </c>
      <c r="AG49" s="24">
        <v>0</v>
      </c>
      <c r="AH49" s="19">
        <v>5</v>
      </c>
      <c r="AI49" s="22">
        <f t="shared" si="53"/>
        <v>15</v>
      </c>
      <c r="AJ49" s="14"/>
      <c r="AK49" s="23"/>
      <c r="AL49" s="21"/>
      <c r="AM49" s="57">
        <f t="shared" si="73"/>
        <v>0</v>
      </c>
      <c r="AN49" s="24">
        <v>0</v>
      </c>
      <c r="AO49" s="19"/>
      <c r="AP49" s="22">
        <f t="shared" si="54"/>
        <v>0</v>
      </c>
      <c r="AQ49" s="14"/>
      <c r="AR49" s="23"/>
      <c r="AS49" s="21"/>
      <c r="AT49" s="57"/>
      <c r="AU49" s="24">
        <v>0</v>
      </c>
      <c r="AV49" s="19"/>
      <c r="AW49" s="22">
        <f t="shared" si="55"/>
        <v>0</v>
      </c>
      <c r="AX49" s="14"/>
      <c r="AY49" s="23">
        <v>3.453703703703704E-2</v>
      </c>
      <c r="AZ49" s="21" t="s">
        <v>214</v>
      </c>
      <c r="BA49" s="57">
        <f>((AY$68)+10)-AZ49</f>
        <v>10</v>
      </c>
      <c r="BB49" s="24">
        <v>0</v>
      </c>
      <c r="BC49" s="19">
        <v>5</v>
      </c>
      <c r="BD49" s="22">
        <f t="shared" si="56"/>
        <v>15</v>
      </c>
      <c r="BE49" s="14"/>
      <c r="BF49" s="23"/>
      <c r="BG49" s="21"/>
      <c r="BH49" s="57">
        <f t="shared" si="74"/>
        <v>0</v>
      </c>
      <c r="BI49" s="24">
        <v>0</v>
      </c>
      <c r="BJ49" s="19"/>
      <c r="BK49" s="22">
        <f t="shared" si="57"/>
        <v>0</v>
      </c>
      <c r="BL49" s="14"/>
      <c r="BM49" s="23"/>
      <c r="BN49" s="21"/>
      <c r="BO49" s="57">
        <f t="shared" si="75"/>
        <v>0</v>
      </c>
      <c r="BP49" s="24">
        <v>0</v>
      </c>
      <c r="BQ49" s="19"/>
      <c r="BR49" s="22">
        <f t="shared" si="58"/>
        <v>0</v>
      </c>
      <c r="BS49" s="14"/>
      <c r="BT49" s="23"/>
      <c r="BU49" s="21"/>
      <c r="BV49" s="57">
        <f t="shared" si="76"/>
        <v>0</v>
      </c>
      <c r="BW49" s="24">
        <v>0</v>
      </c>
      <c r="BX49" s="19"/>
      <c r="BY49" s="22">
        <f t="shared" si="59"/>
        <v>0</v>
      </c>
      <c r="BZ49" s="14"/>
      <c r="CA49" s="23"/>
      <c r="CB49" s="21"/>
      <c r="CC49" s="57">
        <f t="shared" si="77"/>
        <v>0</v>
      </c>
      <c r="CD49" s="24">
        <v>0</v>
      </c>
      <c r="CE49" s="19"/>
      <c r="CF49" s="22">
        <f t="shared" si="60"/>
        <v>0</v>
      </c>
      <c r="CG49" s="14"/>
      <c r="CH49" s="23"/>
      <c r="CI49" s="21"/>
      <c r="CJ49" s="57">
        <f t="shared" si="78"/>
        <v>0</v>
      </c>
      <c r="CK49" s="24">
        <v>0</v>
      </c>
      <c r="CL49" s="19"/>
      <c r="CM49" s="22">
        <f t="shared" si="61"/>
        <v>0</v>
      </c>
      <c r="CN49" s="14"/>
      <c r="CO49" s="23"/>
      <c r="CP49" s="21"/>
      <c r="CQ49" s="57">
        <f t="shared" si="79"/>
        <v>0</v>
      </c>
      <c r="CR49" s="24">
        <v>0</v>
      </c>
      <c r="CS49" s="19"/>
      <c r="CT49" s="22">
        <f t="shared" si="62"/>
        <v>0</v>
      </c>
      <c r="CU49" s="14"/>
      <c r="CV49" s="23"/>
      <c r="CW49" s="21"/>
      <c r="CX49" s="57"/>
      <c r="CY49" s="24">
        <v>0</v>
      </c>
      <c r="CZ49" s="19"/>
      <c r="DA49" s="22">
        <f t="shared" si="63"/>
        <v>0</v>
      </c>
      <c r="DB49" s="14"/>
      <c r="DC49" s="23"/>
      <c r="DD49" s="21"/>
      <c r="DE49" s="57">
        <f t="shared" si="80"/>
        <v>0</v>
      </c>
      <c r="DF49" s="24">
        <v>0</v>
      </c>
      <c r="DG49" s="19"/>
      <c r="DH49" s="22">
        <f t="shared" si="64"/>
        <v>0</v>
      </c>
      <c r="DI49" s="72"/>
      <c r="DJ49" s="23"/>
      <c r="DK49" s="21"/>
      <c r="DL49" s="57"/>
      <c r="DM49" s="24">
        <v>0</v>
      </c>
      <c r="DN49" s="19"/>
      <c r="DO49" s="22">
        <f t="shared" si="65"/>
        <v>0</v>
      </c>
      <c r="DP49" s="14"/>
      <c r="DQ49" s="23"/>
      <c r="DR49" s="21"/>
      <c r="DS49" s="57"/>
      <c r="DT49" s="24">
        <v>0</v>
      </c>
      <c r="DU49" s="19"/>
      <c r="DV49" s="22">
        <f t="shared" si="66"/>
        <v>0</v>
      </c>
      <c r="DW49" s="14"/>
      <c r="DX49" s="23"/>
      <c r="DY49" s="21"/>
      <c r="DZ49" s="57"/>
      <c r="EA49" s="24">
        <v>0</v>
      </c>
      <c r="EB49" s="19"/>
      <c r="EC49" s="22">
        <f t="shared" si="67"/>
        <v>0</v>
      </c>
      <c r="ED49" s="14"/>
      <c r="EE49" s="23"/>
      <c r="EF49" s="21"/>
      <c r="EG49" s="57"/>
      <c r="EH49" s="24">
        <v>0</v>
      </c>
      <c r="EI49" s="19"/>
      <c r="EJ49" s="22">
        <f t="shared" si="68"/>
        <v>0</v>
      </c>
      <c r="EK49" s="14"/>
      <c r="EL49" s="23"/>
      <c r="EM49" s="21"/>
      <c r="EN49" s="57"/>
      <c r="EO49" s="24">
        <v>0</v>
      </c>
      <c r="EP49" s="19"/>
      <c r="EQ49" s="22">
        <f t="shared" si="69"/>
        <v>0</v>
      </c>
      <c r="ER49" s="14"/>
      <c r="ES49" s="23"/>
      <c r="ET49" s="111">
        <f t="shared" si="70"/>
        <v>1</v>
      </c>
      <c r="EU49" s="82">
        <f t="shared" si="71"/>
        <v>57</v>
      </c>
      <c r="EV49" s="82">
        <f t="shared" si="71"/>
        <v>0</v>
      </c>
      <c r="EW49" s="82">
        <f t="shared" si="71"/>
        <v>25</v>
      </c>
      <c r="EX49" s="22">
        <f>EU49+EV49+EW49</f>
        <v>82</v>
      </c>
      <c r="EY49" s="14" t="str">
        <f>A49</f>
        <v>Nicola Gaskell</v>
      </c>
      <c r="EZ49" s="14"/>
      <c r="FA49" s="106">
        <f t="shared" ref="FA49:FA62" si="81">FP49</f>
        <v>1</v>
      </c>
      <c r="FB49" s="77">
        <v>3</v>
      </c>
      <c r="FC49" s="77">
        <v>2</v>
      </c>
      <c r="FD49" s="77">
        <v>1</v>
      </c>
      <c r="FE49" s="77">
        <v>1</v>
      </c>
      <c r="FF49" s="77">
        <v>1</v>
      </c>
      <c r="FG49" s="77">
        <v>1</v>
      </c>
      <c r="FH49" s="77">
        <v>1</v>
      </c>
      <c r="FI49" s="77">
        <v>1</v>
      </c>
      <c r="FJ49" s="77">
        <v>1</v>
      </c>
      <c r="FK49" s="77">
        <v>1</v>
      </c>
      <c r="FL49" s="77">
        <v>1</v>
      </c>
      <c r="FM49" s="77">
        <v>1</v>
      </c>
      <c r="FN49" s="77">
        <v>1</v>
      </c>
      <c r="FO49" s="77">
        <v>1</v>
      </c>
      <c r="FP49" s="77">
        <v>1</v>
      </c>
      <c r="FQ49" s="77"/>
      <c r="FS49" s="8">
        <f t="shared" si="72"/>
        <v>82</v>
      </c>
      <c r="FT49" s="8">
        <v>4</v>
      </c>
    </row>
    <row r="50" spans="1:176">
      <c r="A50" s="14" t="s">
        <v>559</v>
      </c>
      <c r="B50" s="23">
        <v>3.6666666666666667E-2</v>
      </c>
      <c r="C50" s="21" t="s">
        <v>267</v>
      </c>
      <c r="D50" s="57">
        <f t="shared" si="48"/>
        <v>12</v>
      </c>
      <c r="E50" s="24">
        <v>0</v>
      </c>
      <c r="F50" s="19">
        <v>5</v>
      </c>
      <c r="G50" s="22">
        <f t="shared" si="49"/>
        <v>17</v>
      </c>
      <c r="H50" s="14"/>
      <c r="I50" s="23"/>
      <c r="J50" s="21"/>
      <c r="K50" s="57"/>
      <c r="L50" s="24">
        <v>0</v>
      </c>
      <c r="M50" s="19"/>
      <c r="N50" s="22">
        <f t="shared" si="50"/>
        <v>0</v>
      </c>
      <c r="O50" s="14"/>
      <c r="P50" s="23"/>
      <c r="Q50" s="21"/>
      <c r="R50" s="57"/>
      <c r="S50" s="24">
        <v>0</v>
      </c>
      <c r="T50" s="19"/>
      <c r="U50" s="22">
        <f t="shared" si="51"/>
        <v>0</v>
      </c>
      <c r="V50" s="14"/>
      <c r="W50" s="23"/>
      <c r="X50" s="21"/>
      <c r="Y50" s="57"/>
      <c r="Z50" s="24">
        <v>0</v>
      </c>
      <c r="AA50" s="19"/>
      <c r="AB50" s="22">
        <f t="shared" si="52"/>
        <v>0</v>
      </c>
      <c r="AC50" s="14"/>
      <c r="AD50" s="23"/>
      <c r="AE50" s="21"/>
      <c r="AF50" s="57"/>
      <c r="AG50" s="24">
        <v>0</v>
      </c>
      <c r="AH50" s="19"/>
      <c r="AI50" s="22">
        <f t="shared" si="53"/>
        <v>0</v>
      </c>
      <c r="AJ50" s="14"/>
      <c r="AK50" s="23"/>
      <c r="AL50" s="21"/>
      <c r="AM50" s="57">
        <f t="shared" si="73"/>
        <v>0</v>
      </c>
      <c r="AN50" s="24">
        <v>0</v>
      </c>
      <c r="AO50" s="19"/>
      <c r="AP50" s="22">
        <f t="shared" si="54"/>
        <v>0</v>
      </c>
      <c r="AQ50" s="14"/>
      <c r="AR50" s="23"/>
      <c r="AS50" s="21"/>
      <c r="AT50" s="57"/>
      <c r="AU50" s="24">
        <v>0</v>
      </c>
      <c r="AV50" s="19"/>
      <c r="AW50" s="22">
        <f t="shared" si="55"/>
        <v>0</v>
      </c>
      <c r="AX50" s="14"/>
      <c r="AY50" s="23"/>
      <c r="AZ50" s="21"/>
      <c r="BA50" s="57"/>
      <c r="BB50" s="24">
        <v>0</v>
      </c>
      <c r="BC50" s="19"/>
      <c r="BD50" s="22">
        <f t="shared" si="56"/>
        <v>0</v>
      </c>
      <c r="BE50" s="14"/>
      <c r="BF50" s="23"/>
      <c r="BG50" s="21"/>
      <c r="BH50" s="57">
        <f t="shared" si="74"/>
        <v>0</v>
      </c>
      <c r="BI50" s="24">
        <v>0</v>
      </c>
      <c r="BJ50" s="19"/>
      <c r="BK50" s="22">
        <f t="shared" si="57"/>
        <v>0</v>
      </c>
      <c r="BL50" s="14"/>
      <c r="BM50" s="23"/>
      <c r="BN50" s="21"/>
      <c r="BO50" s="57">
        <f t="shared" si="75"/>
        <v>0</v>
      </c>
      <c r="BP50" s="24">
        <v>0</v>
      </c>
      <c r="BQ50" s="19"/>
      <c r="BR50" s="22">
        <f t="shared" si="58"/>
        <v>0</v>
      </c>
      <c r="BS50" s="14"/>
      <c r="BT50" s="23"/>
      <c r="BU50" s="21"/>
      <c r="BV50" s="57">
        <f t="shared" si="76"/>
        <v>0</v>
      </c>
      <c r="BW50" s="24">
        <v>0</v>
      </c>
      <c r="BX50" s="19"/>
      <c r="BY50" s="22">
        <f t="shared" si="59"/>
        <v>0</v>
      </c>
      <c r="BZ50" s="14"/>
      <c r="CA50" s="23"/>
      <c r="CB50" s="21"/>
      <c r="CC50" s="57">
        <f t="shared" si="77"/>
        <v>0</v>
      </c>
      <c r="CD50" s="24">
        <v>0</v>
      </c>
      <c r="CE50" s="19"/>
      <c r="CF50" s="22">
        <f t="shared" si="60"/>
        <v>0</v>
      </c>
      <c r="CG50" s="14"/>
      <c r="CH50" s="23"/>
      <c r="CI50" s="21"/>
      <c r="CJ50" s="57">
        <f t="shared" si="78"/>
        <v>0</v>
      </c>
      <c r="CK50" s="24">
        <v>0</v>
      </c>
      <c r="CL50" s="19"/>
      <c r="CM50" s="22">
        <f t="shared" si="61"/>
        <v>0</v>
      </c>
      <c r="CN50" s="14"/>
      <c r="CO50" s="23"/>
      <c r="CP50" s="21"/>
      <c r="CQ50" s="57">
        <f t="shared" si="79"/>
        <v>0</v>
      </c>
      <c r="CR50" s="24">
        <v>0</v>
      </c>
      <c r="CS50" s="19"/>
      <c r="CT50" s="22">
        <f t="shared" si="62"/>
        <v>0</v>
      </c>
      <c r="CU50" s="14"/>
      <c r="CV50" s="23"/>
      <c r="CW50" s="21"/>
      <c r="CX50" s="57"/>
      <c r="CY50" s="24">
        <v>0</v>
      </c>
      <c r="CZ50" s="19"/>
      <c r="DA50" s="22">
        <f t="shared" si="63"/>
        <v>0</v>
      </c>
      <c r="DB50" s="14"/>
      <c r="DC50" s="23"/>
      <c r="DD50" s="21"/>
      <c r="DE50" s="57">
        <f t="shared" si="80"/>
        <v>0</v>
      </c>
      <c r="DF50" s="24">
        <v>0</v>
      </c>
      <c r="DG50" s="19"/>
      <c r="DH50" s="22">
        <f t="shared" si="64"/>
        <v>0</v>
      </c>
      <c r="DI50" s="72"/>
      <c r="DJ50" s="23"/>
      <c r="DK50" s="21"/>
      <c r="DL50" s="57"/>
      <c r="DM50" s="24">
        <v>0</v>
      </c>
      <c r="DN50" s="19"/>
      <c r="DO50" s="22">
        <f t="shared" si="65"/>
        <v>0</v>
      </c>
      <c r="DP50" s="14"/>
      <c r="DQ50" s="23"/>
      <c r="DR50" s="21"/>
      <c r="DS50" s="57"/>
      <c r="DT50" s="24">
        <v>0</v>
      </c>
      <c r="DU50" s="19"/>
      <c r="DV50" s="22">
        <f t="shared" si="66"/>
        <v>0</v>
      </c>
      <c r="DW50" s="14"/>
      <c r="DX50" s="23"/>
      <c r="DY50" s="21"/>
      <c r="DZ50" s="57"/>
      <c r="EA50" s="24">
        <v>0</v>
      </c>
      <c r="EB50" s="19"/>
      <c r="EC50" s="22">
        <f t="shared" si="67"/>
        <v>0</v>
      </c>
      <c r="ED50" s="14"/>
      <c r="EE50" s="23"/>
      <c r="EF50" s="21"/>
      <c r="EG50" s="57"/>
      <c r="EH50" s="24">
        <v>0</v>
      </c>
      <c r="EI50" s="19"/>
      <c r="EJ50" s="22">
        <f t="shared" si="68"/>
        <v>0</v>
      </c>
      <c r="EK50" s="14"/>
      <c r="EL50" s="23"/>
      <c r="EM50" s="21"/>
      <c r="EN50" s="57"/>
      <c r="EO50" s="24">
        <v>0</v>
      </c>
      <c r="EP50" s="19"/>
      <c r="EQ50" s="22">
        <f t="shared" si="69"/>
        <v>0</v>
      </c>
      <c r="ER50" s="14"/>
      <c r="ES50" s="23"/>
      <c r="ET50" s="111">
        <f t="shared" si="70"/>
        <v>12</v>
      </c>
      <c r="EU50" s="82">
        <f t="shared" si="71"/>
        <v>12</v>
      </c>
      <c r="EV50" s="82">
        <f t="shared" si="71"/>
        <v>0</v>
      </c>
      <c r="EW50" s="82">
        <f t="shared" si="71"/>
        <v>5</v>
      </c>
      <c r="EX50" s="22">
        <f t="shared" ref="EX50:EX67" si="82">EU50+EV50+EW50</f>
        <v>17</v>
      </c>
      <c r="EY50" s="14" t="str">
        <f t="shared" ref="EY50:EY66" si="83">A50</f>
        <v>Samantha Sugden</v>
      </c>
      <c r="EZ50" s="14"/>
      <c r="FA50" s="106">
        <f t="shared" si="81"/>
        <v>12</v>
      </c>
      <c r="FB50" s="77">
        <v>4</v>
      </c>
      <c r="FC50" s="77">
        <v>5</v>
      </c>
      <c r="FD50" s="77">
        <v>5</v>
      </c>
      <c r="FE50" s="77" t="s">
        <v>132</v>
      </c>
      <c r="FF50" s="77" t="s">
        <v>132</v>
      </c>
      <c r="FG50" s="77" t="s">
        <v>423</v>
      </c>
      <c r="FH50" s="77" t="s">
        <v>423</v>
      </c>
      <c r="FI50" s="77" t="s">
        <v>423</v>
      </c>
      <c r="FJ50" s="77" t="s">
        <v>423</v>
      </c>
      <c r="FK50" s="77" t="s">
        <v>423</v>
      </c>
      <c r="FL50" s="77" t="s">
        <v>366</v>
      </c>
      <c r="FM50" s="77">
        <v>10</v>
      </c>
      <c r="FN50" s="77">
        <v>10</v>
      </c>
      <c r="FO50" s="77">
        <v>10</v>
      </c>
      <c r="FP50" s="77">
        <v>12</v>
      </c>
      <c r="FQ50" s="77"/>
      <c r="FS50" s="8">
        <f t="shared" si="72"/>
        <v>17</v>
      </c>
    </row>
    <row r="51" spans="1:176">
      <c r="A51" s="14" t="s">
        <v>330</v>
      </c>
      <c r="B51" s="23">
        <v>3.8379629629629632E-2</v>
      </c>
      <c r="C51" s="21" t="s">
        <v>328</v>
      </c>
      <c r="D51" s="57">
        <f t="shared" si="48"/>
        <v>11</v>
      </c>
      <c r="E51" s="24">
        <v>0</v>
      </c>
      <c r="F51" s="19">
        <v>5</v>
      </c>
      <c r="G51" s="22">
        <f t="shared" si="49"/>
        <v>16</v>
      </c>
      <c r="H51" s="14"/>
      <c r="I51" s="23">
        <v>3.7962962962962962E-2</v>
      </c>
      <c r="J51" s="21" t="s">
        <v>233</v>
      </c>
      <c r="K51" s="57">
        <f>((I$68)+10)-J51</f>
        <v>10</v>
      </c>
      <c r="L51" s="67">
        <v>15</v>
      </c>
      <c r="M51" s="19">
        <v>5</v>
      </c>
      <c r="N51" s="22">
        <f t="shared" si="50"/>
        <v>30</v>
      </c>
      <c r="O51" s="14"/>
      <c r="P51" s="23"/>
      <c r="Q51" s="21"/>
      <c r="R51" s="57"/>
      <c r="S51" s="24">
        <v>0</v>
      </c>
      <c r="T51" s="19"/>
      <c r="U51" s="22">
        <f t="shared" si="51"/>
        <v>0</v>
      </c>
      <c r="V51" s="14"/>
      <c r="W51" s="23"/>
      <c r="X51" s="21"/>
      <c r="Y51" s="57"/>
      <c r="Z51" s="24">
        <v>0</v>
      </c>
      <c r="AA51" s="19"/>
      <c r="AB51" s="22">
        <f t="shared" si="52"/>
        <v>0</v>
      </c>
      <c r="AC51" s="14"/>
      <c r="AD51" s="23"/>
      <c r="AE51" s="21"/>
      <c r="AF51" s="57"/>
      <c r="AG51" s="24">
        <v>0</v>
      </c>
      <c r="AH51" s="19"/>
      <c r="AI51" s="22">
        <f t="shared" si="53"/>
        <v>0</v>
      </c>
      <c r="AJ51" s="14"/>
      <c r="AK51" s="23"/>
      <c r="AL51" s="21"/>
      <c r="AM51" s="57">
        <f t="shared" si="73"/>
        <v>0</v>
      </c>
      <c r="AN51" s="24">
        <v>0</v>
      </c>
      <c r="AO51" s="19"/>
      <c r="AP51" s="22">
        <f t="shared" si="54"/>
        <v>0</v>
      </c>
      <c r="AQ51" s="14"/>
      <c r="AR51" s="23"/>
      <c r="AS51" s="21"/>
      <c r="AT51" s="57"/>
      <c r="AU51" s="24">
        <v>0</v>
      </c>
      <c r="AV51" s="19"/>
      <c r="AW51" s="22">
        <f t="shared" si="55"/>
        <v>0</v>
      </c>
      <c r="AX51" s="14"/>
      <c r="AY51" s="23"/>
      <c r="AZ51" s="21"/>
      <c r="BA51" s="57"/>
      <c r="BB51" s="24">
        <v>0</v>
      </c>
      <c r="BC51" s="19"/>
      <c r="BD51" s="22">
        <f t="shared" si="56"/>
        <v>0</v>
      </c>
      <c r="BE51" s="14"/>
      <c r="BF51" s="23"/>
      <c r="BG51" s="21"/>
      <c r="BH51" s="57">
        <f t="shared" si="74"/>
        <v>0</v>
      </c>
      <c r="BI51" s="24">
        <v>0</v>
      </c>
      <c r="BJ51" s="19"/>
      <c r="BK51" s="22">
        <f t="shared" si="57"/>
        <v>0</v>
      </c>
      <c r="BL51" s="14"/>
      <c r="BM51" s="23"/>
      <c r="BN51" s="21"/>
      <c r="BO51" s="57">
        <f t="shared" si="75"/>
        <v>0</v>
      </c>
      <c r="BP51" s="24">
        <v>0</v>
      </c>
      <c r="BQ51" s="19"/>
      <c r="BR51" s="22">
        <f t="shared" si="58"/>
        <v>0</v>
      </c>
      <c r="BS51" s="14"/>
      <c r="BT51" s="23"/>
      <c r="BU51" s="21"/>
      <c r="BV51" s="57">
        <f t="shared" si="76"/>
        <v>0</v>
      </c>
      <c r="BW51" s="24">
        <v>0</v>
      </c>
      <c r="BX51" s="19"/>
      <c r="BY51" s="22">
        <f t="shared" si="59"/>
        <v>0</v>
      </c>
      <c r="BZ51" s="14"/>
      <c r="CA51" s="23"/>
      <c r="CB51" s="21"/>
      <c r="CC51" s="57">
        <f t="shared" si="77"/>
        <v>0</v>
      </c>
      <c r="CD51" s="24">
        <v>0</v>
      </c>
      <c r="CE51" s="19"/>
      <c r="CF51" s="22">
        <f t="shared" si="60"/>
        <v>0</v>
      </c>
      <c r="CG51" s="14"/>
      <c r="CH51" s="23"/>
      <c r="CI51" s="21"/>
      <c r="CJ51" s="57">
        <f t="shared" si="78"/>
        <v>0</v>
      </c>
      <c r="CK51" s="24">
        <v>0</v>
      </c>
      <c r="CL51" s="19"/>
      <c r="CM51" s="22">
        <f t="shared" si="61"/>
        <v>0</v>
      </c>
      <c r="CN51" s="14"/>
      <c r="CO51" s="23"/>
      <c r="CP51" s="21"/>
      <c r="CQ51" s="57">
        <f t="shared" si="79"/>
        <v>0</v>
      </c>
      <c r="CR51" s="24">
        <v>0</v>
      </c>
      <c r="CS51" s="19"/>
      <c r="CT51" s="22">
        <f t="shared" si="62"/>
        <v>0</v>
      </c>
      <c r="CU51" s="14"/>
      <c r="CV51" s="23"/>
      <c r="CW51" s="21"/>
      <c r="CX51" s="57"/>
      <c r="CY51" s="24">
        <v>0</v>
      </c>
      <c r="CZ51" s="19"/>
      <c r="DA51" s="22">
        <f t="shared" si="63"/>
        <v>0</v>
      </c>
      <c r="DB51" s="14"/>
      <c r="DC51" s="23"/>
      <c r="DD51" s="21"/>
      <c r="DE51" s="57">
        <f t="shared" si="80"/>
        <v>0</v>
      </c>
      <c r="DF51" s="24">
        <v>0</v>
      </c>
      <c r="DG51" s="19"/>
      <c r="DH51" s="22">
        <f t="shared" si="64"/>
        <v>0</v>
      </c>
      <c r="DI51" s="72"/>
      <c r="DJ51" s="23"/>
      <c r="DK51" s="21"/>
      <c r="DL51" s="57"/>
      <c r="DM51" s="24">
        <v>0</v>
      </c>
      <c r="DN51" s="19"/>
      <c r="DO51" s="22">
        <f t="shared" si="65"/>
        <v>0</v>
      </c>
      <c r="DP51" s="14"/>
      <c r="DQ51" s="23"/>
      <c r="DR51" s="21"/>
      <c r="DS51" s="57"/>
      <c r="DT51" s="24">
        <v>0</v>
      </c>
      <c r="DU51" s="19"/>
      <c r="DV51" s="22">
        <f t="shared" si="66"/>
        <v>0</v>
      </c>
      <c r="DW51" s="14"/>
      <c r="DX51" s="23"/>
      <c r="DY51" s="21"/>
      <c r="DZ51" s="57"/>
      <c r="EA51" s="24">
        <v>0</v>
      </c>
      <c r="EB51" s="19"/>
      <c r="EC51" s="22">
        <f t="shared" si="67"/>
        <v>0</v>
      </c>
      <c r="ED51" s="14"/>
      <c r="EE51" s="23"/>
      <c r="EF51" s="21"/>
      <c r="EG51" s="57"/>
      <c r="EH51" s="24">
        <v>0</v>
      </c>
      <c r="EI51" s="19"/>
      <c r="EJ51" s="22">
        <f t="shared" si="68"/>
        <v>0</v>
      </c>
      <c r="EK51" s="14"/>
      <c r="EL51" s="23"/>
      <c r="EM51" s="21"/>
      <c r="EN51" s="57"/>
      <c r="EO51" s="24">
        <v>0</v>
      </c>
      <c r="EP51" s="19"/>
      <c r="EQ51" s="22">
        <f t="shared" si="69"/>
        <v>0</v>
      </c>
      <c r="ER51" s="14"/>
      <c r="ES51" s="23"/>
      <c r="ET51" s="111" t="str">
        <f t="shared" si="70"/>
        <v>6=</v>
      </c>
      <c r="EU51" s="82">
        <f t="shared" si="71"/>
        <v>21</v>
      </c>
      <c r="EV51" s="82">
        <f t="shared" si="71"/>
        <v>15</v>
      </c>
      <c r="EW51" s="82">
        <f t="shared" si="71"/>
        <v>10</v>
      </c>
      <c r="EX51" s="22">
        <f t="shared" si="82"/>
        <v>46</v>
      </c>
      <c r="EY51" s="14" t="str">
        <f t="shared" si="83"/>
        <v>Angela Watson</v>
      </c>
      <c r="EZ51" s="14"/>
      <c r="FA51" s="106" t="str">
        <f t="shared" si="81"/>
        <v>6=</v>
      </c>
      <c r="FB51" s="77">
        <v>5</v>
      </c>
      <c r="FC51" s="77">
        <v>1</v>
      </c>
      <c r="FD51" s="77">
        <v>2</v>
      </c>
      <c r="FE51" s="77">
        <v>2</v>
      </c>
      <c r="FF51" s="77">
        <v>2</v>
      </c>
      <c r="FG51" s="77">
        <v>2</v>
      </c>
      <c r="FH51" s="77">
        <v>2</v>
      </c>
      <c r="FI51" s="77">
        <v>2</v>
      </c>
      <c r="FJ51" s="77">
        <v>3</v>
      </c>
      <c r="FK51" s="77">
        <v>3</v>
      </c>
      <c r="FL51" s="77">
        <v>3</v>
      </c>
      <c r="FM51" s="77">
        <v>3</v>
      </c>
      <c r="FN51" s="77">
        <v>3</v>
      </c>
      <c r="FO51" s="77" t="s">
        <v>588</v>
      </c>
      <c r="FP51" s="77" t="s">
        <v>422</v>
      </c>
      <c r="FQ51" s="77"/>
      <c r="FS51" s="8">
        <f t="shared" si="72"/>
        <v>46</v>
      </c>
      <c r="FT51" s="8">
        <v>5</v>
      </c>
    </row>
    <row r="52" spans="1:176">
      <c r="A52" s="14" t="s">
        <v>560</v>
      </c>
      <c r="B52" s="23">
        <v>3.9907407407407412E-2</v>
      </c>
      <c r="C52" s="21" t="s">
        <v>264</v>
      </c>
      <c r="D52" s="57">
        <f t="shared" si="48"/>
        <v>10</v>
      </c>
      <c r="E52" s="24">
        <v>0</v>
      </c>
      <c r="F52" s="19">
        <v>5</v>
      </c>
      <c r="G52" s="22">
        <f t="shared" si="49"/>
        <v>15</v>
      </c>
      <c r="H52" s="14"/>
      <c r="I52" s="23"/>
      <c r="J52" s="21"/>
      <c r="K52" s="57"/>
      <c r="L52" s="24">
        <v>0</v>
      </c>
      <c r="M52" s="19"/>
      <c r="N52" s="22">
        <f t="shared" si="50"/>
        <v>0</v>
      </c>
      <c r="O52" s="14"/>
      <c r="P52" s="23"/>
      <c r="Q52" s="21"/>
      <c r="R52" s="57"/>
      <c r="S52" s="24">
        <v>0</v>
      </c>
      <c r="T52" s="19"/>
      <c r="U52" s="22">
        <f t="shared" si="51"/>
        <v>0</v>
      </c>
      <c r="V52" s="14"/>
      <c r="W52" s="23"/>
      <c r="X52" s="21"/>
      <c r="Y52" s="57"/>
      <c r="Z52" s="24">
        <v>0</v>
      </c>
      <c r="AA52" s="19"/>
      <c r="AB52" s="22">
        <f t="shared" si="52"/>
        <v>0</v>
      </c>
      <c r="AC52" s="14"/>
      <c r="AD52" s="23"/>
      <c r="AE52" s="21"/>
      <c r="AF52" s="57"/>
      <c r="AG52" s="24">
        <v>0</v>
      </c>
      <c r="AH52" s="19"/>
      <c r="AI52" s="22">
        <f t="shared" si="53"/>
        <v>0</v>
      </c>
      <c r="AJ52" s="14"/>
      <c r="AK52" s="23"/>
      <c r="AL52" s="21"/>
      <c r="AM52" s="57">
        <f t="shared" si="73"/>
        <v>0</v>
      </c>
      <c r="AN52" s="24">
        <v>0</v>
      </c>
      <c r="AO52" s="19"/>
      <c r="AP52" s="22">
        <f t="shared" si="54"/>
        <v>0</v>
      </c>
      <c r="AQ52" s="14"/>
      <c r="AR52" s="23">
        <v>3.695601851851852E-2</v>
      </c>
      <c r="AS52" s="21" t="s">
        <v>232</v>
      </c>
      <c r="AT52" s="57">
        <f>((AR$68)+10)-AS52</f>
        <v>10</v>
      </c>
      <c r="AU52" s="67">
        <v>15</v>
      </c>
      <c r="AV52" s="19">
        <v>5</v>
      </c>
      <c r="AW52" s="22">
        <f t="shared" si="55"/>
        <v>30</v>
      </c>
      <c r="AX52" s="14"/>
      <c r="AY52" s="23"/>
      <c r="AZ52" s="21"/>
      <c r="BA52" s="57"/>
      <c r="BB52" s="24">
        <v>0</v>
      </c>
      <c r="BC52" s="19"/>
      <c r="BD52" s="22">
        <f t="shared" si="56"/>
        <v>0</v>
      </c>
      <c r="BE52" s="14"/>
      <c r="BF52" s="23"/>
      <c r="BG52" s="21"/>
      <c r="BH52" s="57">
        <f t="shared" si="74"/>
        <v>0</v>
      </c>
      <c r="BI52" s="24">
        <v>0</v>
      </c>
      <c r="BJ52" s="19"/>
      <c r="BK52" s="22">
        <f t="shared" si="57"/>
        <v>0</v>
      </c>
      <c r="BL52" s="14"/>
      <c r="BM52" s="23"/>
      <c r="BN52" s="21"/>
      <c r="BO52" s="57">
        <f t="shared" si="75"/>
        <v>0</v>
      </c>
      <c r="BP52" s="24">
        <v>0</v>
      </c>
      <c r="BQ52" s="19"/>
      <c r="BR52" s="22">
        <f t="shared" si="58"/>
        <v>0</v>
      </c>
      <c r="BS52" s="14"/>
      <c r="BT52" s="23"/>
      <c r="BU52" s="21"/>
      <c r="BV52" s="57">
        <f t="shared" si="76"/>
        <v>0</v>
      </c>
      <c r="BW52" s="24">
        <v>0</v>
      </c>
      <c r="BX52" s="19"/>
      <c r="BY52" s="22">
        <f t="shared" si="59"/>
        <v>0</v>
      </c>
      <c r="BZ52" s="14"/>
      <c r="CA52" s="23"/>
      <c r="CB52" s="21"/>
      <c r="CC52" s="57">
        <f t="shared" si="77"/>
        <v>0</v>
      </c>
      <c r="CD52" s="24">
        <v>0</v>
      </c>
      <c r="CE52" s="19"/>
      <c r="CF52" s="22">
        <f t="shared" si="60"/>
        <v>0</v>
      </c>
      <c r="CG52" s="14"/>
      <c r="CH52" s="23"/>
      <c r="CI52" s="21"/>
      <c r="CJ52" s="57">
        <f t="shared" si="78"/>
        <v>0</v>
      </c>
      <c r="CK52" s="24">
        <v>0</v>
      </c>
      <c r="CL52" s="19"/>
      <c r="CM52" s="22">
        <f t="shared" si="61"/>
        <v>0</v>
      </c>
      <c r="CN52" s="14"/>
      <c r="CO52" s="23"/>
      <c r="CP52" s="21"/>
      <c r="CQ52" s="57">
        <f t="shared" si="79"/>
        <v>0</v>
      </c>
      <c r="CR52" s="24">
        <v>0</v>
      </c>
      <c r="CS52" s="19"/>
      <c r="CT52" s="22">
        <f t="shared" si="62"/>
        <v>0</v>
      </c>
      <c r="CU52" s="14"/>
      <c r="CV52" s="23"/>
      <c r="CW52" s="21"/>
      <c r="CX52" s="57"/>
      <c r="CY52" s="24">
        <v>0</v>
      </c>
      <c r="CZ52" s="19"/>
      <c r="DA52" s="22">
        <f t="shared" si="63"/>
        <v>0</v>
      </c>
      <c r="DB52" s="14"/>
      <c r="DC52" s="23"/>
      <c r="DD52" s="21"/>
      <c r="DE52" s="57">
        <f t="shared" si="80"/>
        <v>0</v>
      </c>
      <c r="DF52" s="24">
        <v>0</v>
      </c>
      <c r="DG52" s="19"/>
      <c r="DH52" s="22">
        <f t="shared" si="64"/>
        <v>0</v>
      </c>
      <c r="DI52" s="72"/>
      <c r="DJ52" s="23"/>
      <c r="DK52" s="21"/>
      <c r="DL52" s="57"/>
      <c r="DM52" s="24">
        <v>0</v>
      </c>
      <c r="DN52" s="19"/>
      <c r="DO52" s="22">
        <f t="shared" si="65"/>
        <v>0</v>
      </c>
      <c r="DP52" s="14"/>
      <c r="DQ52" s="23"/>
      <c r="DR52" s="21"/>
      <c r="DS52" s="57"/>
      <c r="DT52" s="24">
        <v>0</v>
      </c>
      <c r="DU52" s="19"/>
      <c r="DV52" s="22">
        <f t="shared" si="66"/>
        <v>0</v>
      </c>
      <c r="DW52" s="14"/>
      <c r="DX52" s="23"/>
      <c r="DY52" s="21"/>
      <c r="DZ52" s="57"/>
      <c r="EA52" s="24">
        <v>0</v>
      </c>
      <c r="EB52" s="19"/>
      <c r="EC52" s="22">
        <f t="shared" si="67"/>
        <v>0</v>
      </c>
      <c r="ED52" s="14"/>
      <c r="EE52" s="23"/>
      <c r="EF52" s="21"/>
      <c r="EG52" s="57"/>
      <c r="EH52" s="24">
        <v>0</v>
      </c>
      <c r="EI52" s="19"/>
      <c r="EJ52" s="22">
        <f t="shared" si="68"/>
        <v>0</v>
      </c>
      <c r="EK52" s="14"/>
      <c r="EL52" s="23"/>
      <c r="EM52" s="21"/>
      <c r="EN52" s="57"/>
      <c r="EO52" s="24">
        <v>0</v>
      </c>
      <c r="EP52" s="19"/>
      <c r="EQ52" s="22">
        <f t="shared" si="69"/>
        <v>0</v>
      </c>
      <c r="ER52" s="14"/>
      <c r="ES52" s="23"/>
      <c r="ET52" s="111">
        <f t="shared" si="70"/>
        <v>8</v>
      </c>
      <c r="EU52" s="82">
        <f t="shared" si="71"/>
        <v>20</v>
      </c>
      <c r="EV52" s="82">
        <f t="shared" si="71"/>
        <v>15</v>
      </c>
      <c r="EW52" s="82">
        <f t="shared" si="71"/>
        <v>10</v>
      </c>
      <c r="EX52" s="22">
        <f t="shared" si="82"/>
        <v>45</v>
      </c>
      <c r="EY52" s="14" t="str">
        <f t="shared" si="83"/>
        <v>Audrey Turnbull</v>
      </c>
      <c r="EZ52" s="14"/>
      <c r="FA52" s="106">
        <f t="shared" si="81"/>
        <v>8</v>
      </c>
      <c r="FB52" s="77">
        <v>6</v>
      </c>
      <c r="FC52" s="77">
        <v>7</v>
      </c>
      <c r="FD52" s="77" t="s">
        <v>423</v>
      </c>
      <c r="FE52" s="77">
        <v>10</v>
      </c>
      <c r="FF52" s="77">
        <v>10</v>
      </c>
      <c r="FG52" s="77">
        <v>3</v>
      </c>
      <c r="FH52" s="77">
        <v>3</v>
      </c>
      <c r="FI52" s="77">
        <v>3</v>
      </c>
      <c r="FJ52" s="77">
        <v>4</v>
      </c>
      <c r="FK52" s="77">
        <v>4</v>
      </c>
      <c r="FL52" s="77">
        <v>4</v>
      </c>
      <c r="FM52" s="77">
        <v>4</v>
      </c>
      <c r="FN52" s="77">
        <v>4</v>
      </c>
      <c r="FO52" s="77">
        <v>6</v>
      </c>
      <c r="FP52" s="77">
        <v>8</v>
      </c>
      <c r="FQ52" s="77"/>
      <c r="FS52" s="8">
        <f t="shared" si="72"/>
        <v>45</v>
      </c>
    </row>
    <row r="53" spans="1:176">
      <c r="A53" s="14" t="s">
        <v>331</v>
      </c>
      <c r="B53" s="23"/>
      <c r="C53" s="21"/>
      <c r="D53" s="57"/>
      <c r="E53" s="24">
        <v>0</v>
      </c>
      <c r="F53" s="25"/>
      <c r="G53" s="22">
        <f t="shared" si="49"/>
        <v>0</v>
      </c>
      <c r="H53" s="14"/>
      <c r="I53" s="23">
        <v>3.5833333333333335E-2</v>
      </c>
      <c r="J53" s="21" t="s">
        <v>232</v>
      </c>
      <c r="K53" s="57">
        <f>((I$68)+10)-J53</f>
        <v>11</v>
      </c>
      <c r="L53" s="24">
        <v>0</v>
      </c>
      <c r="M53" s="25">
        <v>5</v>
      </c>
      <c r="N53" s="22">
        <f t="shared" si="50"/>
        <v>16</v>
      </c>
      <c r="O53" s="14"/>
      <c r="P53" s="23"/>
      <c r="Q53" s="21"/>
      <c r="R53" s="57"/>
      <c r="S53" s="24">
        <v>0</v>
      </c>
      <c r="T53" s="25"/>
      <c r="U53" s="22">
        <f t="shared" si="51"/>
        <v>0</v>
      </c>
      <c r="V53" s="14"/>
      <c r="W53" s="23"/>
      <c r="X53" s="21"/>
      <c r="Y53" s="57"/>
      <c r="Z53" s="24">
        <v>0</v>
      </c>
      <c r="AA53" s="25"/>
      <c r="AB53" s="22">
        <f t="shared" si="52"/>
        <v>0</v>
      </c>
      <c r="AC53" s="14"/>
      <c r="AD53" s="23"/>
      <c r="AE53" s="21"/>
      <c r="AF53" s="57"/>
      <c r="AG53" s="24">
        <v>0</v>
      </c>
      <c r="AH53" s="25"/>
      <c r="AI53" s="22">
        <f t="shared" si="53"/>
        <v>0</v>
      </c>
      <c r="AJ53" s="14"/>
      <c r="AK53" s="23"/>
      <c r="AL53" s="21"/>
      <c r="AM53" s="57">
        <f t="shared" si="73"/>
        <v>0</v>
      </c>
      <c r="AN53" s="24">
        <v>0</v>
      </c>
      <c r="AO53" s="25"/>
      <c r="AP53" s="22">
        <f t="shared" si="54"/>
        <v>0</v>
      </c>
      <c r="AQ53" s="14"/>
      <c r="AR53" s="23"/>
      <c r="AS53" s="21"/>
      <c r="AT53" s="57"/>
      <c r="AU53" s="24">
        <v>0</v>
      </c>
      <c r="AV53" s="25"/>
      <c r="AW53" s="22">
        <f t="shared" si="55"/>
        <v>0</v>
      </c>
      <c r="AX53" s="14"/>
      <c r="AY53" s="23"/>
      <c r="AZ53" s="21"/>
      <c r="BA53" s="57"/>
      <c r="BB53" s="24">
        <v>0</v>
      </c>
      <c r="BC53" s="25"/>
      <c r="BD53" s="22">
        <f t="shared" si="56"/>
        <v>0</v>
      </c>
      <c r="BE53" s="14"/>
      <c r="BF53" s="23"/>
      <c r="BG53" s="21"/>
      <c r="BH53" s="57">
        <f t="shared" si="74"/>
        <v>0</v>
      </c>
      <c r="BI53" s="24">
        <v>0</v>
      </c>
      <c r="BJ53" s="25"/>
      <c r="BK53" s="22">
        <f t="shared" si="57"/>
        <v>0</v>
      </c>
      <c r="BL53" s="14"/>
      <c r="BM53" s="23"/>
      <c r="BN53" s="21"/>
      <c r="BO53" s="57">
        <f t="shared" si="75"/>
        <v>0</v>
      </c>
      <c r="BP53" s="24">
        <v>0</v>
      </c>
      <c r="BQ53" s="25"/>
      <c r="BR53" s="22">
        <f t="shared" si="58"/>
        <v>0</v>
      </c>
      <c r="BS53" s="14"/>
      <c r="BT53" s="23"/>
      <c r="BU53" s="21"/>
      <c r="BV53" s="57">
        <f t="shared" si="76"/>
        <v>0</v>
      </c>
      <c r="BW53" s="24">
        <v>0</v>
      </c>
      <c r="BX53" s="25"/>
      <c r="BY53" s="22">
        <f t="shared" si="59"/>
        <v>0</v>
      </c>
      <c r="BZ53" s="14"/>
      <c r="CA53" s="23"/>
      <c r="CB53" s="21"/>
      <c r="CC53" s="57">
        <f t="shared" si="77"/>
        <v>0</v>
      </c>
      <c r="CD53" s="24">
        <v>0</v>
      </c>
      <c r="CE53" s="25"/>
      <c r="CF53" s="22">
        <f t="shared" si="60"/>
        <v>0</v>
      </c>
      <c r="CG53" s="14"/>
      <c r="CH53" s="23"/>
      <c r="CI53" s="21"/>
      <c r="CJ53" s="57">
        <f t="shared" si="78"/>
        <v>0</v>
      </c>
      <c r="CK53" s="24">
        <v>0</v>
      </c>
      <c r="CL53" s="25"/>
      <c r="CM53" s="22">
        <f t="shared" si="61"/>
        <v>0</v>
      </c>
      <c r="CN53" s="14"/>
      <c r="CO53" s="23"/>
      <c r="CP53" s="21"/>
      <c r="CQ53" s="57">
        <f t="shared" si="79"/>
        <v>0</v>
      </c>
      <c r="CR53" s="24">
        <v>0</v>
      </c>
      <c r="CS53" s="25"/>
      <c r="CT53" s="22">
        <f t="shared" si="62"/>
        <v>0</v>
      </c>
      <c r="CU53" s="14"/>
      <c r="CV53" s="23"/>
      <c r="CW53" s="21"/>
      <c r="CX53" s="57"/>
      <c r="CY53" s="24">
        <v>0</v>
      </c>
      <c r="CZ53" s="25"/>
      <c r="DA53" s="22">
        <f t="shared" si="63"/>
        <v>0</v>
      </c>
      <c r="DB53" s="14"/>
      <c r="DC53" s="23"/>
      <c r="DD53" s="21"/>
      <c r="DE53" s="57">
        <f t="shared" si="80"/>
        <v>0</v>
      </c>
      <c r="DF53" s="24">
        <v>0</v>
      </c>
      <c r="DG53" s="25"/>
      <c r="DH53" s="22">
        <f t="shared" si="64"/>
        <v>0</v>
      </c>
      <c r="DI53" s="72"/>
      <c r="DJ53" s="23"/>
      <c r="DK53" s="21"/>
      <c r="DL53" s="57"/>
      <c r="DM53" s="24">
        <v>0</v>
      </c>
      <c r="DN53" s="25"/>
      <c r="DO53" s="22">
        <f t="shared" si="65"/>
        <v>0</v>
      </c>
      <c r="DP53" s="14"/>
      <c r="DQ53" s="23"/>
      <c r="DR53" s="21"/>
      <c r="DS53" s="57"/>
      <c r="DT53" s="24">
        <v>0</v>
      </c>
      <c r="DU53" s="25"/>
      <c r="DV53" s="22">
        <f t="shared" si="66"/>
        <v>0</v>
      </c>
      <c r="DW53" s="14"/>
      <c r="DX53" s="23"/>
      <c r="DY53" s="21"/>
      <c r="DZ53" s="57"/>
      <c r="EA53" s="24">
        <v>0</v>
      </c>
      <c r="EB53" s="25"/>
      <c r="EC53" s="22">
        <f t="shared" si="67"/>
        <v>0</v>
      </c>
      <c r="ED53" s="14"/>
      <c r="EE53" s="23"/>
      <c r="EF53" s="21"/>
      <c r="EG53" s="57"/>
      <c r="EH53" s="24">
        <v>0</v>
      </c>
      <c r="EI53" s="25"/>
      <c r="EJ53" s="22">
        <f t="shared" si="68"/>
        <v>0</v>
      </c>
      <c r="EK53" s="14"/>
      <c r="EL53" s="23"/>
      <c r="EM53" s="21"/>
      <c r="EN53" s="57"/>
      <c r="EO53" s="24">
        <v>0</v>
      </c>
      <c r="EP53" s="25"/>
      <c r="EQ53" s="22">
        <f t="shared" si="69"/>
        <v>0</v>
      </c>
      <c r="ER53" s="14"/>
      <c r="ES53" s="23"/>
      <c r="ET53" s="111" t="str">
        <f t="shared" si="70"/>
        <v>13=</v>
      </c>
      <c r="EU53" s="82">
        <f t="shared" si="71"/>
        <v>11</v>
      </c>
      <c r="EV53" s="82">
        <f t="shared" si="71"/>
        <v>0</v>
      </c>
      <c r="EW53" s="82">
        <f t="shared" si="71"/>
        <v>5</v>
      </c>
      <c r="EX53" s="22">
        <f>EU53+EV53+EW53</f>
        <v>16</v>
      </c>
      <c r="EY53" s="14" t="str">
        <f t="shared" si="83"/>
        <v>Vicky Higgins</v>
      </c>
      <c r="EZ53" s="14"/>
      <c r="FA53" s="106" t="str">
        <f t="shared" si="81"/>
        <v>13=</v>
      </c>
      <c r="FB53" s="77"/>
      <c r="FC53" s="77">
        <v>6</v>
      </c>
      <c r="FD53" s="77" t="s">
        <v>422</v>
      </c>
      <c r="FE53" s="77">
        <v>9</v>
      </c>
      <c r="FF53" s="77">
        <v>9</v>
      </c>
      <c r="FG53" s="77" t="s">
        <v>440</v>
      </c>
      <c r="FH53" s="77" t="s">
        <v>440</v>
      </c>
      <c r="FI53" s="77" t="s">
        <v>440</v>
      </c>
      <c r="FJ53" s="77" t="s">
        <v>440</v>
      </c>
      <c r="FK53" s="77" t="s">
        <v>440</v>
      </c>
      <c r="FL53" s="77">
        <v>10</v>
      </c>
      <c r="FM53" s="77" t="s">
        <v>435</v>
      </c>
      <c r="FN53" s="77" t="s">
        <v>435</v>
      </c>
      <c r="FO53" s="77" t="s">
        <v>435</v>
      </c>
      <c r="FP53" s="77" t="s">
        <v>368</v>
      </c>
      <c r="FQ53" s="77"/>
      <c r="FS53" s="8">
        <f t="shared" si="72"/>
        <v>16</v>
      </c>
    </row>
    <row r="54" spans="1:176">
      <c r="A54" s="14" t="s">
        <v>481</v>
      </c>
      <c r="B54" s="23"/>
      <c r="C54" s="21"/>
      <c r="D54" s="57"/>
      <c r="E54" s="24">
        <v>0</v>
      </c>
      <c r="F54" s="19"/>
      <c r="G54" s="22">
        <f t="shared" si="49"/>
        <v>0</v>
      </c>
      <c r="H54" s="14"/>
      <c r="I54" s="23"/>
      <c r="J54" s="21"/>
      <c r="K54" s="57"/>
      <c r="L54" s="24">
        <v>0</v>
      </c>
      <c r="M54" s="19"/>
      <c r="N54" s="22">
        <f t="shared" si="50"/>
        <v>0</v>
      </c>
      <c r="O54" s="14"/>
      <c r="P54" s="23">
        <v>3.4884259259259261E-2</v>
      </c>
      <c r="Q54" s="21" t="s">
        <v>233</v>
      </c>
      <c r="R54" s="57">
        <f>((P$68)+10)-Q54</f>
        <v>11</v>
      </c>
      <c r="S54" s="24">
        <v>0</v>
      </c>
      <c r="T54" s="19">
        <v>5</v>
      </c>
      <c r="U54" s="22">
        <f t="shared" si="51"/>
        <v>16</v>
      </c>
      <c r="V54" s="14"/>
      <c r="W54" s="23">
        <v>8.3148148148148152E-2</v>
      </c>
      <c r="X54" s="21" t="s">
        <v>233</v>
      </c>
      <c r="Y54" s="57">
        <f>((W$68)+10)-X54</f>
        <v>11</v>
      </c>
      <c r="Z54" s="24">
        <v>0</v>
      </c>
      <c r="AA54" s="19">
        <v>5</v>
      </c>
      <c r="AB54" s="22">
        <f t="shared" si="52"/>
        <v>16</v>
      </c>
      <c r="AC54" s="14"/>
      <c r="AD54" s="23"/>
      <c r="AE54" s="21"/>
      <c r="AF54" s="57"/>
      <c r="AG54" s="24">
        <v>0</v>
      </c>
      <c r="AH54" s="19"/>
      <c r="AI54" s="22">
        <f t="shared" si="53"/>
        <v>0</v>
      </c>
      <c r="AJ54" s="14"/>
      <c r="AK54" s="23"/>
      <c r="AL54" s="21"/>
      <c r="AM54" s="57">
        <f t="shared" si="73"/>
        <v>0</v>
      </c>
      <c r="AN54" s="24">
        <v>0</v>
      </c>
      <c r="AO54" s="19"/>
      <c r="AP54" s="22">
        <f t="shared" si="54"/>
        <v>0</v>
      </c>
      <c r="AQ54" s="14"/>
      <c r="AR54" s="23"/>
      <c r="AS54" s="21"/>
      <c r="AT54" s="57"/>
      <c r="AU54" s="24">
        <v>0</v>
      </c>
      <c r="AV54" s="19"/>
      <c r="AW54" s="22">
        <f t="shared" si="55"/>
        <v>0</v>
      </c>
      <c r="AX54" s="14"/>
      <c r="AY54" s="23"/>
      <c r="AZ54" s="21"/>
      <c r="BA54" s="57"/>
      <c r="BB54" s="24">
        <v>0</v>
      </c>
      <c r="BC54" s="19"/>
      <c r="BD54" s="22">
        <f t="shared" si="56"/>
        <v>0</v>
      </c>
      <c r="BE54" s="14"/>
      <c r="BF54" s="23"/>
      <c r="BG54" s="21"/>
      <c r="BH54" s="57">
        <f t="shared" si="74"/>
        <v>0</v>
      </c>
      <c r="BI54" s="24">
        <v>0</v>
      </c>
      <c r="BJ54" s="19"/>
      <c r="BK54" s="22">
        <f t="shared" si="57"/>
        <v>0</v>
      </c>
      <c r="BL54" s="14"/>
      <c r="BM54" s="23"/>
      <c r="BN54" s="21"/>
      <c r="BO54" s="57">
        <f t="shared" si="75"/>
        <v>0</v>
      </c>
      <c r="BP54" s="24">
        <v>0</v>
      </c>
      <c r="BQ54" s="19"/>
      <c r="BR54" s="22">
        <f t="shared" si="58"/>
        <v>0</v>
      </c>
      <c r="BS54" s="14"/>
      <c r="BT54" s="23"/>
      <c r="BU54" s="21"/>
      <c r="BV54" s="57">
        <f t="shared" si="76"/>
        <v>0</v>
      </c>
      <c r="BW54" s="24">
        <v>0</v>
      </c>
      <c r="BX54" s="19"/>
      <c r="BY54" s="22">
        <f t="shared" si="59"/>
        <v>0</v>
      </c>
      <c r="BZ54" s="14"/>
      <c r="CA54" s="23"/>
      <c r="CB54" s="21"/>
      <c r="CC54" s="57">
        <f t="shared" si="77"/>
        <v>0</v>
      </c>
      <c r="CD54" s="24">
        <v>0</v>
      </c>
      <c r="CE54" s="19"/>
      <c r="CF54" s="22">
        <f t="shared" si="60"/>
        <v>0</v>
      </c>
      <c r="CG54" s="14"/>
      <c r="CH54" s="23"/>
      <c r="CI54" s="21"/>
      <c r="CJ54" s="57">
        <f t="shared" si="78"/>
        <v>0</v>
      </c>
      <c r="CK54" s="24">
        <v>0</v>
      </c>
      <c r="CL54" s="19"/>
      <c r="CM54" s="22">
        <f t="shared" si="61"/>
        <v>0</v>
      </c>
      <c r="CN54" s="14"/>
      <c r="CO54" s="23"/>
      <c r="CP54" s="21"/>
      <c r="CQ54" s="57">
        <f t="shared" si="79"/>
        <v>0</v>
      </c>
      <c r="CR54" s="24">
        <v>0</v>
      </c>
      <c r="CS54" s="19"/>
      <c r="CT54" s="22">
        <f t="shared" si="62"/>
        <v>0</v>
      </c>
      <c r="CU54" s="14"/>
      <c r="CV54" s="23"/>
      <c r="CW54" s="21"/>
      <c r="CX54" s="57"/>
      <c r="CY54" s="24">
        <v>0</v>
      </c>
      <c r="CZ54" s="19"/>
      <c r="DA54" s="22">
        <f t="shared" si="63"/>
        <v>0</v>
      </c>
      <c r="DB54" s="14"/>
      <c r="DC54" s="23"/>
      <c r="DD54" s="21"/>
      <c r="DE54" s="57">
        <f t="shared" si="80"/>
        <v>0</v>
      </c>
      <c r="DF54" s="24">
        <v>0</v>
      </c>
      <c r="DG54" s="19"/>
      <c r="DH54" s="22">
        <f t="shared" si="64"/>
        <v>0</v>
      </c>
      <c r="DI54" s="72"/>
      <c r="DJ54" s="23"/>
      <c r="DK54" s="21"/>
      <c r="DL54" s="57"/>
      <c r="DM54" s="24">
        <v>0</v>
      </c>
      <c r="DN54" s="19"/>
      <c r="DO54" s="22">
        <f t="shared" si="65"/>
        <v>0</v>
      </c>
      <c r="DP54" s="14"/>
      <c r="DQ54" s="23"/>
      <c r="DR54" s="21"/>
      <c r="DS54" s="57"/>
      <c r="DT54" s="24">
        <v>0</v>
      </c>
      <c r="DU54" s="19"/>
      <c r="DV54" s="22">
        <f t="shared" si="66"/>
        <v>0</v>
      </c>
      <c r="DW54" s="14"/>
      <c r="DX54" s="23"/>
      <c r="DY54" s="21"/>
      <c r="DZ54" s="57"/>
      <c r="EA54" s="24">
        <v>0</v>
      </c>
      <c r="EB54" s="19"/>
      <c r="EC54" s="22">
        <f t="shared" si="67"/>
        <v>0</v>
      </c>
      <c r="ED54" s="14"/>
      <c r="EE54" s="23"/>
      <c r="EF54" s="21"/>
      <c r="EG54" s="57"/>
      <c r="EH54" s="24">
        <v>0</v>
      </c>
      <c r="EI54" s="19"/>
      <c r="EJ54" s="22">
        <f t="shared" si="68"/>
        <v>0</v>
      </c>
      <c r="EK54" s="14"/>
      <c r="EL54" s="23">
        <v>9.9467592592592594E-2</v>
      </c>
      <c r="EM54" s="21" t="s">
        <v>232</v>
      </c>
      <c r="EN54" s="57">
        <f>(((EL$68)+10)-EM54)*2</f>
        <v>20</v>
      </c>
      <c r="EO54" s="24">
        <v>0</v>
      </c>
      <c r="EP54" s="19">
        <f>5*2</f>
        <v>10</v>
      </c>
      <c r="EQ54" s="22">
        <f t="shared" si="69"/>
        <v>30</v>
      </c>
      <c r="ER54" s="14"/>
      <c r="ES54" s="23"/>
      <c r="ET54" s="111">
        <f t="shared" si="70"/>
        <v>3</v>
      </c>
      <c r="EU54" s="82">
        <f t="shared" si="71"/>
        <v>42</v>
      </c>
      <c r="EV54" s="82">
        <f t="shared" si="71"/>
        <v>0</v>
      </c>
      <c r="EW54" s="82">
        <f t="shared" si="71"/>
        <v>20</v>
      </c>
      <c r="EX54" s="22">
        <f t="shared" si="82"/>
        <v>62</v>
      </c>
      <c r="EY54" s="14" t="str">
        <f t="shared" si="83"/>
        <v>Tanya Dixon</v>
      </c>
      <c r="EZ54" s="14"/>
      <c r="FA54" s="106">
        <f t="shared" si="81"/>
        <v>3</v>
      </c>
      <c r="FB54" s="77"/>
      <c r="FC54" s="77"/>
      <c r="FD54" s="77" t="s">
        <v>422</v>
      </c>
      <c r="FE54" s="77">
        <v>5</v>
      </c>
      <c r="FF54" s="77">
        <v>5</v>
      </c>
      <c r="FG54" s="77">
        <v>6</v>
      </c>
      <c r="FH54" s="77">
        <v>6</v>
      </c>
      <c r="FI54" s="77">
        <v>6</v>
      </c>
      <c r="FJ54" s="77">
        <v>6</v>
      </c>
      <c r="FK54" s="77">
        <v>6</v>
      </c>
      <c r="FL54" s="77">
        <v>7</v>
      </c>
      <c r="FM54" s="77">
        <v>8</v>
      </c>
      <c r="FN54" s="77">
        <v>8</v>
      </c>
      <c r="FO54" s="77">
        <v>8</v>
      </c>
      <c r="FP54" s="77">
        <v>3</v>
      </c>
      <c r="FQ54" s="77"/>
      <c r="FS54" s="8">
        <f t="shared" si="72"/>
        <v>32</v>
      </c>
    </row>
    <row r="55" spans="1:176">
      <c r="A55" s="14" t="s">
        <v>26</v>
      </c>
      <c r="B55" s="23"/>
      <c r="C55" s="21"/>
      <c r="D55" s="57"/>
      <c r="E55" s="24">
        <v>0</v>
      </c>
      <c r="F55" s="19"/>
      <c r="G55" s="22">
        <f t="shared" si="49"/>
        <v>0</v>
      </c>
      <c r="H55" s="14"/>
      <c r="I55" s="23"/>
      <c r="J55" s="21"/>
      <c r="K55" s="57"/>
      <c r="L55" s="24">
        <v>0</v>
      </c>
      <c r="M55" s="19"/>
      <c r="N55" s="22">
        <f t="shared" si="50"/>
        <v>0</v>
      </c>
      <c r="O55" s="14"/>
      <c r="P55" s="23">
        <v>3.8310185185185183E-2</v>
      </c>
      <c r="Q55" s="21" t="s">
        <v>267</v>
      </c>
      <c r="R55" s="57">
        <f>((P$68)+10)-Q55</f>
        <v>10</v>
      </c>
      <c r="S55" s="24">
        <v>0</v>
      </c>
      <c r="T55" s="19">
        <v>5</v>
      </c>
      <c r="U55" s="22">
        <f t="shared" si="51"/>
        <v>15</v>
      </c>
      <c r="V55" s="14"/>
      <c r="W55" s="23">
        <v>9.1087962962962954E-2</v>
      </c>
      <c r="X55" s="21" t="s">
        <v>267</v>
      </c>
      <c r="Y55" s="57">
        <f>((W$68)+10)-X55</f>
        <v>10</v>
      </c>
      <c r="Z55" s="24">
        <v>0</v>
      </c>
      <c r="AA55" s="19">
        <v>5</v>
      </c>
      <c r="AB55" s="22">
        <f t="shared" si="52"/>
        <v>15</v>
      </c>
      <c r="AC55" s="14"/>
      <c r="AD55" s="23"/>
      <c r="AE55" s="21"/>
      <c r="AF55" s="57"/>
      <c r="AG55" s="24">
        <v>0</v>
      </c>
      <c r="AH55" s="19"/>
      <c r="AI55" s="22">
        <f t="shared" si="53"/>
        <v>0</v>
      </c>
      <c r="AJ55" s="14"/>
      <c r="AK55" s="23"/>
      <c r="AL55" s="21"/>
      <c r="AM55" s="57">
        <f t="shared" si="73"/>
        <v>0</v>
      </c>
      <c r="AN55" s="24">
        <v>0</v>
      </c>
      <c r="AO55" s="19"/>
      <c r="AP55" s="22">
        <f t="shared" si="54"/>
        <v>0</v>
      </c>
      <c r="AQ55" s="14"/>
      <c r="AR55" s="23"/>
      <c r="AS55" s="21"/>
      <c r="AT55" s="57"/>
      <c r="AU55" s="24">
        <v>0</v>
      </c>
      <c r="AV55" s="19"/>
      <c r="AW55" s="22">
        <f t="shared" si="55"/>
        <v>0</v>
      </c>
      <c r="AX55" s="14"/>
      <c r="AY55" s="23"/>
      <c r="AZ55" s="21"/>
      <c r="BA55" s="57"/>
      <c r="BB55" s="24">
        <v>0</v>
      </c>
      <c r="BC55" s="19"/>
      <c r="BD55" s="22">
        <f t="shared" si="56"/>
        <v>0</v>
      </c>
      <c r="BE55" s="14"/>
      <c r="BF55" s="23"/>
      <c r="BG55" s="21"/>
      <c r="BH55" s="57">
        <f t="shared" si="74"/>
        <v>0</v>
      </c>
      <c r="BI55" s="24">
        <v>0</v>
      </c>
      <c r="BJ55" s="19"/>
      <c r="BK55" s="22">
        <f t="shared" si="57"/>
        <v>0</v>
      </c>
      <c r="BL55" s="14"/>
      <c r="BM55" s="23"/>
      <c r="BN55" s="21"/>
      <c r="BO55" s="57">
        <f t="shared" si="75"/>
        <v>0</v>
      </c>
      <c r="BP55" s="24">
        <v>0</v>
      </c>
      <c r="BQ55" s="19"/>
      <c r="BR55" s="22">
        <f t="shared" si="58"/>
        <v>0</v>
      </c>
      <c r="BS55" s="14"/>
      <c r="BT55" s="23"/>
      <c r="BU55" s="21"/>
      <c r="BV55" s="57">
        <f t="shared" si="76"/>
        <v>0</v>
      </c>
      <c r="BW55" s="24">
        <v>0</v>
      </c>
      <c r="BX55" s="19"/>
      <c r="BY55" s="22">
        <f t="shared" si="59"/>
        <v>0</v>
      </c>
      <c r="BZ55" s="14"/>
      <c r="CA55" s="23"/>
      <c r="CB55" s="21"/>
      <c r="CC55" s="57">
        <f t="shared" si="77"/>
        <v>0</v>
      </c>
      <c r="CD55" s="24">
        <v>0</v>
      </c>
      <c r="CE55" s="19"/>
      <c r="CF55" s="22">
        <f t="shared" si="60"/>
        <v>0</v>
      </c>
      <c r="CG55" s="14"/>
      <c r="CH55" s="23"/>
      <c r="CI55" s="21"/>
      <c r="CJ55" s="57">
        <f t="shared" si="78"/>
        <v>0</v>
      </c>
      <c r="CK55" s="24">
        <v>0</v>
      </c>
      <c r="CL55" s="19"/>
      <c r="CM55" s="22">
        <f t="shared" si="61"/>
        <v>0</v>
      </c>
      <c r="CN55" s="14"/>
      <c r="CO55" s="23"/>
      <c r="CP55" s="21"/>
      <c r="CQ55" s="57">
        <f t="shared" si="79"/>
        <v>0</v>
      </c>
      <c r="CR55" s="24">
        <v>0</v>
      </c>
      <c r="CS55" s="19"/>
      <c r="CT55" s="22">
        <f t="shared" si="62"/>
        <v>0</v>
      </c>
      <c r="CU55" s="14"/>
      <c r="CV55" s="23"/>
      <c r="CW55" s="21"/>
      <c r="CX55" s="57"/>
      <c r="CY55" s="24">
        <v>0</v>
      </c>
      <c r="CZ55" s="19"/>
      <c r="DA55" s="22">
        <f t="shared" si="63"/>
        <v>0</v>
      </c>
      <c r="DB55" s="14"/>
      <c r="DC55" s="23"/>
      <c r="DD55" s="21"/>
      <c r="DE55" s="57">
        <f t="shared" si="80"/>
        <v>0</v>
      </c>
      <c r="DF55" s="24">
        <v>0</v>
      </c>
      <c r="DG55" s="19"/>
      <c r="DH55" s="22">
        <f t="shared" si="64"/>
        <v>0</v>
      </c>
      <c r="DI55" s="72"/>
      <c r="DJ55" s="23"/>
      <c r="DK55" s="21"/>
      <c r="DL55" s="57"/>
      <c r="DM55" s="24">
        <v>0</v>
      </c>
      <c r="DN55" s="19"/>
      <c r="DO55" s="22">
        <f t="shared" si="65"/>
        <v>0</v>
      </c>
      <c r="DP55" s="14"/>
      <c r="DQ55" s="23"/>
      <c r="DR55" s="21"/>
      <c r="DS55" s="57"/>
      <c r="DT55" s="24">
        <v>0</v>
      </c>
      <c r="DU55" s="19"/>
      <c r="DV55" s="22">
        <f t="shared" si="66"/>
        <v>0</v>
      </c>
      <c r="DW55" s="14"/>
      <c r="DX55" s="23"/>
      <c r="DY55" s="21"/>
      <c r="DZ55" s="57"/>
      <c r="EA55" s="24">
        <v>0</v>
      </c>
      <c r="EB55" s="19"/>
      <c r="EC55" s="22">
        <f t="shared" si="67"/>
        <v>0</v>
      </c>
      <c r="ED55" s="14"/>
      <c r="EE55" s="23"/>
      <c r="EF55" s="21"/>
      <c r="EG55" s="57"/>
      <c r="EH55" s="24">
        <v>0</v>
      </c>
      <c r="EI55" s="19"/>
      <c r="EJ55" s="22">
        <f t="shared" si="68"/>
        <v>0</v>
      </c>
      <c r="EK55" s="14"/>
      <c r="EL55" s="23"/>
      <c r="EM55" s="21"/>
      <c r="EN55" s="57"/>
      <c r="EO55" s="24">
        <v>0</v>
      </c>
      <c r="EP55" s="19"/>
      <c r="EQ55" s="22">
        <f t="shared" si="69"/>
        <v>0</v>
      </c>
      <c r="ER55" s="14"/>
      <c r="ES55" s="23"/>
      <c r="ET55" s="111">
        <f t="shared" si="70"/>
        <v>10</v>
      </c>
      <c r="EU55" s="82">
        <f t="shared" si="71"/>
        <v>20</v>
      </c>
      <c r="EV55" s="82">
        <f t="shared" si="71"/>
        <v>0</v>
      </c>
      <c r="EW55" s="82">
        <f t="shared" si="71"/>
        <v>10</v>
      </c>
      <c r="EX55" s="22">
        <f t="shared" si="82"/>
        <v>30</v>
      </c>
      <c r="EY55" s="14" t="str">
        <f t="shared" si="83"/>
        <v>Julia King</v>
      </c>
      <c r="EZ55" s="14"/>
      <c r="FA55" s="106">
        <f t="shared" si="81"/>
        <v>10</v>
      </c>
      <c r="FB55" s="77"/>
      <c r="FC55" s="77"/>
      <c r="FD55" s="77" t="s">
        <v>423</v>
      </c>
      <c r="FE55" s="77">
        <v>6</v>
      </c>
      <c r="FF55" s="77">
        <v>6</v>
      </c>
      <c r="FG55" s="77">
        <v>7</v>
      </c>
      <c r="FH55" s="77">
        <v>7</v>
      </c>
      <c r="FI55" s="77">
        <v>7</v>
      </c>
      <c r="FJ55" s="77">
        <v>7</v>
      </c>
      <c r="FK55" s="77">
        <v>7</v>
      </c>
      <c r="FL55" s="77">
        <v>8</v>
      </c>
      <c r="FM55" s="77">
        <v>9</v>
      </c>
      <c r="FN55" s="77">
        <v>9</v>
      </c>
      <c r="FO55" s="77">
        <v>9</v>
      </c>
      <c r="FP55" s="77">
        <v>10</v>
      </c>
      <c r="FQ55" s="77"/>
      <c r="FS55" s="8">
        <f t="shared" si="72"/>
        <v>30</v>
      </c>
      <c r="FT55" s="8">
        <v>3</v>
      </c>
    </row>
    <row r="56" spans="1:176">
      <c r="A56" s="14" t="s">
        <v>431</v>
      </c>
      <c r="B56" s="16"/>
      <c r="C56" s="21"/>
      <c r="D56" s="19"/>
      <c r="E56" s="24">
        <v>0</v>
      </c>
      <c r="F56" s="19"/>
      <c r="G56" s="22">
        <f t="shared" si="49"/>
        <v>0</v>
      </c>
      <c r="H56" s="14"/>
      <c r="I56" s="16"/>
      <c r="J56" s="21"/>
      <c r="K56" s="57"/>
      <c r="L56" s="24">
        <v>0</v>
      </c>
      <c r="M56" s="19"/>
      <c r="N56" s="22">
        <f t="shared" si="50"/>
        <v>0</v>
      </c>
      <c r="O56" s="14"/>
      <c r="P56" s="16"/>
      <c r="Q56" s="21"/>
      <c r="R56" s="57"/>
      <c r="S56" s="24">
        <v>0</v>
      </c>
      <c r="T56" s="19"/>
      <c r="U56" s="22">
        <f t="shared" si="51"/>
        <v>0</v>
      </c>
      <c r="V56" s="14"/>
      <c r="W56" s="23">
        <v>8.0891203703703715E-2</v>
      </c>
      <c r="X56" s="21" t="s">
        <v>232</v>
      </c>
      <c r="Y56" s="57">
        <f>((W$68)+10)-X56</f>
        <v>12</v>
      </c>
      <c r="Z56" s="24">
        <v>0</v>
      </c>
      <c r="AA56" s="19">
        <v>5</v>
      </c>
      <c r="AB56" s="22">
        <f t="shared" si="52"/>
        <v>17</v>
      </c>
      <c r="AC56" s="14"/>
      <c r="AD56" s="16"/>
      <c r="AE56" s="21"/>
      <c r="AF56" s="57"/>
      <c r="AG56" s="24">
        <v>0</v>
      </c>
      <c r="AH56" s="19"/>
      <c r="AI56" s="22">
        <f t="shared" si="53"/>
        <v>0</v>
      </c>
      <c r="AJ56" s="14"/>
      <c r="AK56" s="16"/>
      <c r="AL56" s="21"/>
      <c r="AM56" s="57">
        <f t="shared" si="73"/>
        <v>0</v>
      </c>
      <c r="AN56" s="24">
        <v>0</v>
      </c>
      <c r="AO56" s="19"/>
      <c r="AP56" s="22">
        <f t="shared" si="54"/>
        <v>0</v>
      </c>
      <c r="AQ56" s="14"/>
      <c r="AR56" s="16"/>
      <c r="AS56" s="21"/>
      <c r="AT56" s="57"/>
      <c r="AU56" s="24">
        <v>0</v>
      </c>
      <c r="AV56" s="19"/>
      <c r="AW56" s="22">
        <f t="shared" si="55"/>
        <v>0</v>
      </c>
      <c r="AX56" s="14"/>
      <c r="AY56" s="16"/>
      <c r="AZ56" s="21"/>
      <c r="BA56" s="57"/>
      <c r="BB56" s="24">
        <v>0</v>
      </c>
      <c r="BC56" s="19"/>
      <c r="BD56" s="22">
        <f t="shared" si="56"/>
        <v>0</v>
      </c>
      <c r="BE56" s="14"/>
      <c r="BF56" s="16"/>
      <c r="BG56" s="21"/>
      <c r="BH56" s="57">
        <f t="shared" si="74"/>
        <v>0</v>
      </c>
      <c r="BI56" s="24">
        <v>0</v>
      </c>
      <c r="BJ56" s="19"/>
      <c r="BK56" s="22">
        <f t="shared" si="57"/>
        <v>0</v>
      </c>
      <c r="BL56" s="14"/>
      <c r="BM56" s="16"/>
      <c r="BN56" s="21"/>
      <c r="BO56" s="57">
        <f t="shared" si="75"/>
        <v>0</v>
      </c>
      <c r="BP56" s="24">
        <v>0</v>
      </c>
      <c r="BQ56" s="19"/>
      <c r="BR56" s="22">
        <f t="shared" si="58"/>
        <v>0</v>
      </c>
      <c r="BS56" s="14"/>
      <c r="BT56" s="16"/>
      <c r="BU56" s="21"/>
      <c r="BV56" s="57">
        <f t="shared" si="76"/>
        <v>0</v>
      </c>
      <c r="BW56" s="24">
        <v>0</v>
      </c>
      <c r="BX56" s="19"/>
      <c r="BY56" s="22">
        <f t="shared" si="59"/>
        <v>0</v>
      </c>
      <c r="BZ56" s="14"/>
      <c r="CA56" s="16"/>
      <c r="CB56" s="21"/>
      <c r="CC56" s="57">
        <f t="shared" si="77"/>
        <v>0</v>
      </c>
      <c r="CD56" s="24">
        <v>0</v>
      </c>
      <c r="CE56" s="19"/>
      <c r="CF56" s="22">
        <f t="shared" si="60"/>
        <v>0</v>
      </c>
      <c r="CG56" s="14"/>
      <c r="CH56" s="16"/>
      <c r="CI56" s="21"/>
      <c r="CJ56" s="57">
        <f t="shared" si="78"/>
        <v>0</v>
      </c>
      <c r="CK56" s="24">
        <v>0</v>
      </c>
      <c r="CL56" s="19"/>
      <c r="CM56" s="22">
        <f t="shared" si="61"/>
        <v>0</v>
      </c>
      <c r="CN56" s="14"/>
      <c r="CO56" s="16"/>
      <c r="CP56" s="21"/>
      <c r="CQ56" s="57">
        <f t="shared" si="79"/>
        <v>0</v>
      </c>
      <c r="CR56" s="24">
        <v>0</v>
      </c>
      <c r="CS56" s="19"/>
      <c r="CT56" s="22">
        <f t="shared" si="62"/>
        <v>0</v>
      </c>
      <c r="CU56" s="14"/>
      <c r="CV56" s="16"/>
      <c r="CW56" s="21"/>
      <c r="CX56" s="57"/>
      <c r="CY56" s="24">
        <v>0</v>
      </c>
      <c r="CZ56" s="19"/>
      <c r="DA56" s="22">
        <f t="shared" si="63"/>
        <v>0</v>
      </c>
      <c r="DB56" s="14"/>
      <c r="DC56" s="16"/>
      <c r="DD56" s="21"/>
      <c r="DE56" s="57">
        <f t="shared" si="80"/>
        <v>0</v>
      </c>
      <c r="DF56" s="24">
        <v>0</v>
      </c>
      <c r="DG56" s="19"/>
      <c r="DH56" s="22">
        <f t="shared" si="64"/>
        <v>0</v>
      </c>
      <c r="DI56" s="72"/>
      <c r="DJ56" s="16"/>
      <c r="DK56" s="21"/>
      <c r="DL56" s="57"/>
      <c r="DM56" s="24">
        <v>0</v>
      </c>
      <c r="DN56" s="19"/>
      <c r="DO56" s="22">
        <f t="shared" si="65"/>
        <v>0</v>
      </c>
      <c r="DP56" s="14"/>
      <c r="DQ56" s="23">
        <v>1.6168981481481482E-2</v>
      </c>
      <c r="DR56" s="21" t="s">
        <v>214</v>
      </c>
      <c r="DS56" s="57">
        <f>((DQ$68)+10)-DR56</f>
        <v>12</v>
      </c>
      <c r="DT56" s="24">
        <v>0</v>
      </c>
      <c r="DU56" s="19">
        <v>5</v>
      </c>
      <c r="DV56" s="22">
        <f t="shared" si="66"/>
        <v>17</v>
      </c>
      <c r="DW56" s="14"/>
      <c r="DX56" s="23"/>
      <c r="DY56" s="21"/>
      <c r="DZ56" s="57"/>
      <c r="EA56" s="24">
        <v>0</v>
      </c>
      <c r="EB56" s="19"/>
      <c r="EC56" s="22">
        <f t="shared" si="67"/>
        <v>0</v>
      </c>
      <c r="ED56" s="14"/>
      <c r="EE56" s="16"/>
      <c r="EF56" s="21"/>
      <c r="EG56" s="57"/>
      <c r="EH56" s="24">
        <v>0</v>
      </c>
      <c r="EI56" s="19"/>
      <c r="EJ56" s="22">
        <f t="shared" si="68"/>
        <v>0</v>
      </c>
      <c r="EK56" s="14"/>
      <c r="EL56" s="16"/>
      <c r="EM56" s="21"/>
      <c r="EN56" s="57"/>
      <c r="EO56" s="24">
        <v>0</v>
      </c>
      <c r="EP56" s="19"/>
      <c r="EQ56" s="22">
        <f t="shared" si="69"/>
        <v>0</v>
      </c>
      <c r="ER56" s="14"/>
      <c r="ES56" s="23"/>
      <c r="ET56" s="111">
        <f t="shared" si="70"/>
        <v>9</v>
      </c>
      <c r="EU56" s="82">
        <f t="shared" si="71"/>
        <v>24</v>
      </c>
      <c r="EV56" s="82">
        <f t="shared" si="71"/>
        <v>0</v>
      </c>
      <c r="EW56" s="82">
        <f t="shared" si="71"/>
        <v>10</v>
      </c>
      <c r="EX56" s="22">
        <f t="shared" si="82"/>
        <v>34</v>
      </c>
      <c r="EY56" s="14" t="str">
        <f t="shared" si="83"/>
        <v>Holly Marshall</v>
      </c>
      <c r="EZ56" s="14"/>
      <c r="FA56" s="106">
        <f t="shared" si="81"/>
        <v>9</v>
      </c>
      <c r="FB56" s="77"/>
      <c r="FC56" s="77"/>
      <c r="FD56" s="77"/>
      <c r="FE56" s="77" t="s">
        <v>132</v>
      </c>
      <c r="FF56" s="77" t="s">
        <v>132</v>
      </c>
      <c r="FG56" s="77" t="s">
        <v>423</v>
      </c>
      <c r="FH56" s="77" t="s">
        <v>423</v>
      </c>
      <c r="FI56" s="77" t="s">
        <v>423</v>
      </c>
      <c r="FJ56" s="77" t="s">
        <v>423</v>
      </c>
      <c r="FK56" s="77" t="s">
        <v>423</v>
      </c>
      <c r="FL56" s="77" t="s">
        <v>366</v>
      </c>
      <c r="FM56" s="77">
        <v>7</v>
      </c>
      <c r="FN56" s="77">
        <v>7</v>
      </c>
      <c r="FO56" s="77">
        <v>7</v>
      </c>
      <c r="FP56" s="77">
        <v>9</v>
      </c>
      <c r="FQ56" s="77"/>
      <c r="FS56" s="8">
        <f t="shared" si="72"/>
        <v>34</v>
      </c>
    </row>
    <row r="57" spans="1:176">
      <c r="A57" s="14" t="s">
        <v>568</v>
      </c>
      <c r="B57" s="16"/>
      <c r="C57" s="21"/>
      <c r="D57" s="19"/>
      <c r="E57" s="24">
        <v>0</v>
      </c>
      <c r="F57" s="19"/>
      <c r="G57" s="22">
        <f t="shared" si="49"/>
        <v>0</v>
      </c>
      <c r="H57" s="14"/>
      <c r="I57" s="16"/>
      <c r="J57" s="21"/>
      <c r="K57" s="57"/>
      <c r="L57" s="24">
        <v>0</v>
      </c>
      <c r="M57" s="19"/>
      <c r="N57" s="22">
        <f t="shared" si="50"/>
        <v>0</v>
      </c>
      <c r="O57" s="14"/>
      <c r="P57" s="16"/>
      <c r="Q57" s="21"/>
      <c r="R57" s="57"/>
      <c r="S57" s="24">
        <v>0</v>
      </c>
      <c r="T57" s="19"/>
      <c r="U57" s="22">
        <f t="shared" si="51"/>
        <v>0</v>
      </c>
      <c r="V57" s="14"/>
      <c r="W57" s="16"/>
      <c r="X57" s="21"/>
      <c r="Y57" s="19"/>
      <c r="Z57" s="24">
        <v>0</v>
      </c>
      <c r="AA57" s="19"/>
      <c r="AB57" s="22">
        <f t="shared" si="52"/>
        <v>0</v>
      </c>
      <c r="AC57" s="14"/>
      <c r="AD57" s="16"/>
      <c r="AE57" s="21"/>
      <c r="AF57" s="57"/>
      <c r="AG57" s="24">
        <v>0</v>
      </c>
      <c r="AH57" s="19"/>
      <c r="AI57" s="22">
        <f t="shared" si="53"/>
        <v>0</v>
      </c>
      <c r="AJ57" s="14"/>
      <c r="AK57" s="16"/>
      <c r="AL57" s="21"/>
      <c r="AM57" s="57">
        <f t="shared" si="73"/>
        <v>0</v>
      </c>
      <c r="AN57" s="24">
        <v>0</v>
      </c>
      <c r="AO57" s="19"/>
      <c r="AP57" s="22">
        <f t="shared" si="54"/>
        <v>0</v>
      </c>
      <c r="AQ57" s="14"/>
      <c r="AR57" s="23">
        <v>3.4027777777777775E-2</v>
      </c>
      <c r="AS57" s="21" t="s">
        <v>214</v>
      </c>
      <c r="AT57" s="57">
        <f>((AR$68)+10)-AS57</f>
        <v>11</v>
      </c>
      <c r="AU57" s="24">
        <v>0</v>
      </c>
      <c r="AV57" s="19">
        <v>5</v>
      </c>
      <c r="AW57" s="22">
        <f t="shared" si="55"/>
        <v>16</v>
      </c>
      <c r="AX57" s="14"/>
      <c r="AY57" s="16"/>
      <c r="AZ57" s="21"/>
      <c r="BA57" s="57"/>
      <c r="BB57" s="24">
        <v>0</v>
      </c>
      <c r="BC57" s="19"/>
      <c r="BD57" s="22">
        <f t="shared" si="56"/>
        <v>0</v>
      </c>
      <c r="BE57" s="14"/>
      <c r="BF57" s="16"/>
      <c r="BG57" s="21"/>
      <c r="BH57" s="57">
        <f t="shared" si="74"/>
        <v>0</v>
      </c>
      <c r="BI57" s="24">
        <v>0</v>
      </c>
      <c r="BJ57" s="19"/>
      <c r="BK57" s="22">
        <f t="shared" si="57"/>
        <v>0</v>
      </c>
      <c r="BL57" s="14"/>
      <c r="BM57" s="16"/>
      <c r="BN57" s="21"/>
      <c r="BO57" s="57">
        <f t="shared" si="75"/>
        <v>0</v>
      </c>
      <c r="BP57" s="24">
        <v>0</v>
      </c>
      <c r="BQ57" s="19"/>
      <c r="BR57" s="22">
        <f t="shared" si="58"/>
        <v>0</v>
      </c>
      <c r="BS57" s="14"/>
      <c r="BT57" s="16"/>
      <c r="BU57" s="21"/>
      <c r="BV57" s="57">
        <f t="shared" si="76"/>
        <v>0</v>
      </c>
      <c r="BW57" s="24">
        <v>0</v>
      </c>
      <c r="BX57" s="19"/>
      <c r="BY57" s="22">
        <f t="shared" si="59"/>
        <v>0</v>
      </c>
      <c r="BZ57" s="14"/>
      <c r="CA57" s="16"/>
      <c r="CB57" s="21"/>
      <c r="CC57" s="57">
        <f t="shared" si="77"/>
        <v>0</v>
      </c>
      <c r="CD57" s="24">
        <v>0</v>
      </c>
      <c r="CE57" s="19"/>
      <c r="CF57" s="22">
        <f t="shared" si="60"/>
        <v>0</v>
      </c>
      <c r="CG57" s="14"/>
      <c r="CH57" s="16"/>
      <c r="CI57" s="21"/>
      <c r="CJ57" s="57">
        <f t="shared" si="78"/>
        <v>0</v>
      </c>
      <c r="CK57" s="24">
        <v>0</v>
      </c>
      <c r="CL57" s="19"/>
      <c r="CM57" s="22">
        <f t="shared" si="61"/>
        <v>0</v>
      </c>
      <c r="CN57" s="14"/>
      <c r="CO57" s="16"/>
      <c r="CP57" s="21"/>
      <c r="CQ57" s="57">
        <f t="shared" si="79"/>
        <v>0</v>
      </c>
      <c r="CR57" s="24">
        <v>0</v>
      </c>
      <c r="CS57" s="19"/>
      <c r="CT57" s="22">
        <f t="shared" si="62"/>
        <v>0</v>
      </c>
      <c r="CU57" s="14"/>
      <c r="CV57" s="23">
        <v>1.7164351851851851E-2</v>
      </c>
      <c r="CW57" s="21" t="s">
        <v>232</v>
      </c>
      <c r="CX57" s="57">
        <f>((CV$68)+10)-CW57</f>
        <v>11</v>
      </c>
      <c r="CY57" s="24">
        <v>0</v>
      </c>
      <c r="CZ57" s="19">
        <v>5</v>
      </c>
      <c r="DA57" s="22">
        <f t="shared" si="63"/>
        <v>16</v>
      </c>
      <c r="DB57" s="14"/>
      <c r="DC57" s="16"/>
      <c r="DD57" s="21"/>
      <c r="DE57" s="57">
        <f t="shared" si="80"/>
        <v>0</v>
      </c>
      <c r="DF57" s="24">
        <v>0</v>
      </c>
      <c r="DG57" s="19"/>
      <c r="DH57" s="22">
        <f t="shared" si="64"/>
        <v>0</v>
      </c>
      <c r="DI57" s="72"/>
      <c r="DJ57" s="23">
        <v>3.5277777777777776E-2</v>
      </c>
      <c r="DK57" s="21" t="s">
        <v>232</v>
      </c>
      <c r="DL57" s="57">
        <f>((DJ$68)+10)-DK57</f>
        <v>12</v>
      </c>
      <c r="DM57" s="24">
        <v>0</v>
      </c>
      <c r="DN57" s="19">
        <v>5</v>
      </c>
      <c r="DO57" s="22">
        <f t="shared" si="65"/>
        <v>17</v>
      </c>
      <c r="DP57" s="14"/>
      <c r="DQ57" s="16"/>
      <c r="DR57" s="21"/>
      <c r="DS57" s="57"/>
      <c r="DT57" s="24">
        <v>0</v>
      </c>
      <c r="DU57" s="19"/>
      <c r="DV57" s="22">
        <f t="shared" si="66"/>
        <v>0</v>
      </c>
      <c r="DW57" s="14"/>
      <c r="DX57" s="16"/>
      <c r="DY57" s="21"/>
      <c r="DZ57" s="57"/>
      <c r="EA57" s="24">
        <v>0</v>
      </c>
      <c r="EB57" s="19"/>
      <c r="EC57" s="22">
        <f t="shared" si="67"/>
        <v>0</v>
      </c>
      <c r="ED57" s="14"/>
      <c r="EE57" s="16"/>
      <c r="EF57" s="21"/>
      <c r="EG57" s="57"/>
      <c r="EH57" s="24">
        <v>0</v>
      </c>
      <c r="EI57" s="19"/>
      <c r="EJ57" s="22">
        <f t="shared" si="68"/>
        <v>0</v>
      </c>
      <c r="EK57" s="14"/>
      <c r="EL57" s="16"/>
      <c r="EM57" s="21"/>
      <c r="EN57" s="57"/>
      <c r="EO57" s="24">
        <v>0</v>
      </c>
      <c r="EP57" s="19"/>
      <c r="EQ57" s="22">
        <f t="shared" si="69"/>
        <v>0</v>
      </c>
      <c r="ER57" s="14"/>
      <c r="ES57" s="23"/>
      <c r="ET57" s="111">
        <f t="shared" si="70"/>
        <v>5</v>
      </c>
      <c r="EU57" s="82">
        <f t="shared" si="71"/>
        <v>34</v>
      </c>
      <c r="EV57" s="82">
        <f t="shared" si="71"/>
        <v>0</v>
      </c>
      <c r="EW57" s="82">
        <f t="shared" si="71"/>
        <v>15</v>
      </c>
      <c r="EX57" s="22">
        <f t="shared" si="82"/>
        <v>49</v>
      </c>
      <c r="EY57" s="14" t="str">
        <f t="shared" si="83"/>
        <v>Anna Whitemore</v>
      </c>
      <c r="EZ57" s="14"/>
      <c r="FA57" s="106">
        <f t="shared" si="81"/>
        <v>5</v>
      </c>
      <c r="FB57" s="77"/>
      <c r="FC57" s="77"/>
      <c r="FD57" s="77"/>
      <c r="FE57" s="77"/>
      <c r="FF57" s="77"/>
      <c r="FG57" s="77" t="s">
        <v>440</v>
      </c>
      <c r="FH57" s="77" t="s">
        <v>440</v>
      </c>
      <c r="FI57" s="77" t="s">
        <v>440</v>
      </c>
      <c r="FJ57" s="77" t="s">
        <v>440</v>
      </c>
      <c r="FK57" s="77" t="s">
        <v>440</v>
      </c>
      <c r="FL57" s="77">
        <v>5</v>
      </c>
      <c r="FM57" s="77">
        <v>5</v>
      </c>
      <c r="FN57" s="77">
        <v>5</v>
      </c>
      <c r="FO57" s="77">
        <v>3</v>
      </c>
      <c r="FP57" s="77">
        <v>5</v>
      </c>
      <c r="FQ57" s="77"/>
      <c r="FS57" s="8">
        <f t="shared" si="72"/>
        <v>49</v>
      </c>
    </row>
    <row r="58" spans="1:176">
      <c r="A58" s="14" t="s">
        <v>578</v>
      </c>
      <c r="B58" s="16"/>
      <c r="C58" s="21"/>
      <c r="D58" s="19"/>
      <c r="E58" s="19"/>
      <c r="F58" s="19"/>
      <c r="G58" s="22">
        <f t="shared" si="49"/>
        <v>0</v>
      </c>
      <c r="H58" s="14"/>
      <c r="I58" s="16"/>
      <c r="J58" s="21"/>
      <c r="K58" s="57"/>
      <c r="L58" s="19"/>
      <c r="M58" s="19"/>
      <c r="N58" s="22">
        <f t="shared" si="50"/>
        <v>0</v>
      </c>
      <c r="O58" s="14"/>
      <c r="P58" s="16"/>
      <c r="Q58" s="21"/>
      <c r="R58" s="57"/>
      <c r="S58" s="19"/>
      <c r="T58" s="19"/>
      <c r="U58" s="22">
        <f t="shared" si="51"/>
        <v>0</v>
      </c>
      <c r="V58" s="14"/>
      <c r="W58" s="16"/>
      <c r="X58" s="21"/>
      <c r="Y58" s="19"/>
      <c r="Z58" s="19"/>
      <c r="AA58" s="19"/>
      <c r="AB58" s="22">
        <f t="shared" si="52"/>
        <v>0</v>
      </c>
      <c r="AC58" s="14"/>
      <c r="AD58" s="16"/>
      <c r="AE58" s="21"/>
      <c r="AF58" s="57"/>
      <c r="AG58" s="19"/>
      <c r="AH58" s="19"/>
      <c r="AI58" s="22">
        <f t="shared" si="53"/>
        <v>0</v>
      </c>
      <c r="AJ58" s="14"/>
      <c r="AK58" s="16"/>
      <c r="AL58" s="21"/>
      <c r="AM58" s="57">
        <f t="shared" si="73"/>
        <v>0</v>
      </c>
      <c r="AN58" s="19"/>
      <c r="AO58" s="19"/>
      <c r="AP58" s="22">
        <f t="shared" si="54"/>
        <v>0</v>
      </c>
      <c r="AQ58" s="14"/>
      <c r="AR58" s="16"/>
      <c r="AS58" s="21"/>
      <c r="AT58" s="57"/>
      <c r="AU58" s="19"/>
      <c r="AV58" s="19"/>
      <c r="AW58" s="22">
        <f t="shared" si="55"/>
        <v>0</v>
      </c>
      <c r="AX58" s="14"/>
      <c r="AY58" s="16"/>
      <c r="AZ58" s="21"/>
      <c r="BA58" s="57"/>
      <c r="BB58" s="19"/>
      <c r="BC58" s="19"/>
      <c r="BD58" s="22">
        <f t="shared" si="56"/>
        <v>0</v>
      </c>
      <c r="BE58" s="14"/>
      <c r="BF58" s="16"/>
      <c r="BG58" s="21"/>
      <c r="BH58" s="57">
        <f t="shared" si="74"/>
        <v>0</v>
      </c>
      <c r="BI58" s="19"/>
      <c r="BJ58" s="19"/>
      <c r="BK58" s="22">
        <f t="shared" si="57"/>
        <v>0</v>
      </c>
      <c r="BL58" s="14"/>
      <c r="BM58" s="16"/>
      <c r="BN58" s="21"/>
      <c r="BO58" s="57">
        <f t="shared" si="75"/>
        <v>0</v>
      </c>
      <c r="BP58" s="19"/>
      <c r="BQ58" s="19"/>
      <c r="BR58" s="22">
        <f t="shared" si="58"/>
        <v>0</v>
      </c>
      <c r="BS58" s="14"/>
      <c r="BT58" s="16"/>
      <c r="BU58" s="21"/>
      <c r="BV58" s="57">
        <f t="shared" si="76"/>
        <v>0</v>
      </c>
      <c r="BW58" s="19"/>
      <c r="BX58" s="19"/>
      <c r="BY58" s="22">
        <f t="shared" si="59"/>
        <v>0</v>
      </c>
      <c r="BZ58" s="14"/>
      <c r="CA58" s="16"/>
      <c r="CB58" s="21"/>
      <c r="CC58" s="57">
        <f t="shared" si="77"/>
        <v>0</v>
      </c>
      <c r="CD58" s="19"/>
      <c r="CE58" s="19"/>
      <c r="CF58" s="22">
        <f t="shared" si="60"/>
        <v>0</v>
      </c>
      <c r="CG58" s="14"/>
      <c r="CH58" s="16"/>
      <c r="CI58" s="21"/>
      <c r="CJ58" s="57">
        <f t="shared" si="78"/>
        <v>0</v>
      </c>
      <c r="CK58" s="19"/>
      <c r="CL58" s="19"/>
      <c r="CM58" s="22">
        <f t="shared" si="61"/>
        <v>0</v>
      </c>
      <c r="CN58" s="14"/>
      <c r="CO58" s="16"/>
      <c r="CP58" s="21"/>
      <c r="CQ58" s="57">
        <f t="shared" si="79"/>
        <v>0</v>
      </c>
      <c r="CR58" s="19"/>
      <c r="CS58" s="19"/>
      <c r="CT58" s="22">
        <f t="shared" si="62"/>
        <v>0</v>
      </c>
      <c r="CU58" s="14"/>
      <c r="CV58" s="23">
        <v>1.9895833333333331E-2</v>
      </c>
      <c r="CW58" s="21" t="s">
        <v>233</v>
      </c>
      <c r="CX58" s="57">
        <f>((CV$68)+10)-CW58</f>
        <v>10</v>
      </c>
      <c r="CY58" s="24">
        <v>0</v>
      </c>
      <c r="CZ58" s="19">
        <v>5</v>
      </c>
      <c r="DA58" s="22">
        <f t="shared" si="63"/>
        <v>15</v>
      </c>
      <c r="DB58" s="14"/>
      <c r="DC58" s="16"/>
      <c r="DD58" s="21"/>
      <c r="DE58" s="57">
        <f t="shared" si="80"/>
        <v>0</v>
      </c>
      <c r="DF58" s="19"/>
      <c r="DG58" s="19"/>
      <c r="DH58" s="22">
        <f t="shared" si="64"/>
        <v>0</v>
      </c>
      <c r="DI58" s="72"/>
      <c r="DJ58" s="16"/>
      <c r="DK58" s="21"/>
      <c r="DL58" s="57"/>
      <c r="DM58" s="19"/>
      <c r="DN58" s="19"/>
      <c r="DO58" s="22">
        <f t="shared" si="65"/>
        <v>0</v>
      </c>
      <c r="DP58" s="14"/>
      <c r="DQ58" s="16"/>
      <c r="DR58" s="21"/>
      <c r="DS58" s="57"/>
      <c r="DT58" s="19"/>
      <c r="DU58" s="19"/>
      <c r="DV58" s="22">
        <f t="shared" si="66"/>
        <v>0</v>
      </c>
      <c r="DW58" s="14"/>
      <c r="DX58" s="16"/>
      <c r="DY58" s="21"/>
      <c r="DZ58" s="57"/>
      <c r="EA58" s="19"/>
      <c r="EB58" s="19"/>
      <c r="EC58" s="22">
        <f t="shared" si="67"/>
        <v>0</v>
      </c>
      <c r="ED58" s="14"/>
      <c r="EE58" s="16"/>
      <c r="EF58" s="21"/>
      <c r="EG58" s="57"/>
      <c r="EH58" s="19"/>
      <c r="EI58" s="19"/>
      <c r="EJ58" s="22">
        <f t="shared" si="68"/>
        <v>0</v>
      </c>
      <c r="EK58" s="14"/>
      <c r="EL58" s="16"/>
      <c r="EM58" s="21"/>
      <c r="EN58" s="57"/>
      <c r="EO58" s="19"/>
      <c r="EP58" s="19"/>
      <c r="EQ58" s="22">
        <f t="shared" si="69"/>
        <v>0</v>
      </c>
      <c r="ER58" s="14"/>
      <c r="ES58" s="23"/>
      <c r="ET58" s="111" t="str">
        <f t="shared" si="70"/>
        <v>15=</v>
      </c>
      <c r="EU58" s="82">
        <f t="shared" si="71"/>
        <v>10</v>
      </c>
      <c r="EV58" s="82">
        <f t="shared" si="71"/>
        <v>0</v>
      </c>
      <c r="EW58" s="82">
        <f t="shared" si="71"/>
        <v>5</v>
      </c>
      <c r="EX58" s="22">
        <f t="shared" si="82"/>
        <v>15</v>
      </c>
      <c r="EY58" s="14" t="str">
        <f t="shared" si="83"/>
        <v>Tiffany Heaviside</v>
      </c>
      <c r="EZ58" s="14"/>
      <c r="FA58" s="106" t="str">
        <f t="shared" si="81"/>
        <v>15=</v>
      </c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>
        <v>11</v>
      </c>
      <c r="FM58" s="77">
        <v>14</v>
      </c>
      <c r="FN58" s="77">
        <v>14</v>
      </c>
      <c r="FO58" s="77">
        <v>14</v>
      </c>
      <c r="FP58" s="77" t="s">
        <v>369</v>
      </c>
      <c r="FQ58" s="77"/>
      <c r="FS58" s="8">
        <f t="shared" si="72"/>
        <v>15</v>
      </c>
    </row>
    <row r="59" spans="1:176">
      <c r="A59" s="14" t="s">
        <v>380</v>
      </c>
      <c r="B59" s="16"/>
      <c r="C59" s="21"/>
      <c r="D59" s="19"/>
      <c r="E59" s="19"/>
      <c r="F59" s="19"/>
      <c r="G59" s="22">
        <f t="shared" si="49"/>
        <v>0</v>
      </c>
      <c r="H59" s="14"/>
      <c r="I59" s="16"/>
      <c r="J59" s="21"/>
      <c r="K59" s="57"/>
      <c r="L59" s="19"/>
      <c r="M59" s="19"/>
      <c r="N59" s="22">
        <f t="shared" si="50"/>
        <v>0</v>
      </c>
      <c r="O59" s="14"/>
      <c r="P59" s="16"/>
      <c r="Q59" s="21"/>
      <c r="R59" s="57"/>
      <c r="S59" s="19"/>
      <c r="T59" s="19"/>
      <c r="U59" s="22">
        <f t="shared" si="51"/>
        <v>0</v>
      </c>
      <c r="V59" s="14"/>
      <c r="W59" s="16"/>
      <c r="X59" s="21"/>
      <c r="Y59" s="19"/>
      <c r="Z59" s="19"/>
      <c r="AA59" s="19"/>
      <c r="AB59" s="22">
        <f t="shared" si="52"/>
        <v>0</v>
      </c>
      <c r="AC59" s="14"/>
      <c r="AD59" s="16"/>
      <c r="AE59" s="21"/>
      <c r="AF59" s="57"/>
      <c r="AG59" s="19"/>
      <c r="AH59" s="19"/>
      <c r="AI59" s="22">
        <f t="shared" si="53"/>
        <v>0</v>
      </c>
      <c r="AJ59" s="14"/>
      <c r="AK59" s="16"/>
      <c r="AL59" s="21"/>
      <c r="AM59" s="57">
        <f t="shared" si="73"/>
        <v>0</v>
      </c>
      <c r="AN59" s="19"/>
      <c r="AO59" s="19"/>
      <c r="AP59" s="22">
        <f t="shared" si="54"/>
        <v>0</v>
      </c>
      <c r="AQ59" s="14"/>
      <c r="AR59" s="16"/>
      <c r="AS59" s="21"/>
      <c r="AT59" s="57"/>
      <c r="AU59" s="19"/>
      <c r="AV59" s="19"/>
      <c r="AW59" s="22">
        <f t="shared" si="55"/>
        <v>0</v>
      </c>
      <c r="AX59" s="14"/>
      <c r="AY59" s="16"/>
      <c r="AZ59" s="21"/>
      <c r="BA59" s="57"/>
      <c r="BB59" s="19"/>
      <c r="BC59" s="19"/>
      <c r="BD59" s="22">
        <f t="shared" si="56"/>
        <v>0</v>
      </c>
      <c r="BE59" s="14"/>
      <c r="BF59" s="16"/>
      <c r="BG59" s="21"/>
      <c r="BH59" s="57">
        <f t="shared" si="74"/>
        <v>0</v>
      </c>
      <c r="BI59" s="19"/>
      <c r="BJ59" s="19"/>
      <c r="BK59" s="22">
        <f t="shared" si="57"/>
        <v>0</v>
      </c>
      <c r="BL59" s="14"/>
      <c r="BM59" s="16"/>
      <c r="BN59" s="21"/>
      <c r="BO59" s="57">
        <f t="shared" si="75"/>
        <v>0</v>
      </c>
      <c r="BP59" s="19"/>
      <c r="BQ59" s="19"/>
      <c r="BR59" s="22">
        <f t="shared" si="58"/>
        <v>0</v>
      </c>
      <c r="BS59" s="14"/>
      <c r="BT59" s="16"/>
      <c r="BU59" s="21"/>
      <c r="BV59" s="57">
        <f t="shared" si="76"/>
        <v>0</v>
      </c>
      <c r="BW59" s="19"/>
      <c r="BX59" s="19"/>
      <c r="BY59" s="22">
        <f t="shared" si="59"/>
        <v>0</v>
      </c>
      <c r="BZ59" s="14"/>
      <c r="CA59" s="16"/>
      <c r="CB59" s="21"/>
      <c r="CC59" s="57">
        <f t="shared" si="77"/>
        <v>0</v>
      </c>
      <c r="CD59" s="19"/>
      <c r="CE59" s="19"/>
      <c r="CF59" s="22">
        <f t="shared" si="60"/>
        <v>0</v>
      </c>
      <c r="CG59" s="14"/>
      <c r="CH59" s="16"/>
      <c r="CI59" s="21"/>
      <c r="CJ59" s="57">
        <f t="shared" si="78"/>
        <v>0</v>
      </c>
      <c r="CK59" s="19"/>
      <c r="CL59" s="19"/>
      <c r="CM59" s="22">
        <f t="shared" si="61"/>
        <v>0</v>
      </c>
      <c r="CN59" s="14"/>
      <c r="CO59" s="16"/>
      <c r="CP59" s="21"/>
      <c r="CQ59" s="57">
        <f t="shared" si="79"/>
        <v>0</v>
      </c>
      <c r="CR59" s="19"/>
      <c r="CS59" s="19"/>
      <c r="CT59" s="22">
        <f t="shared" si="62"/>
        <v>0</v>
      </c>
      <c r="CU59" s="14"/>
      <c r="CV59" s="16"/>
      <c r="CW59" s="21"/>
      <c r="CX59" s="57"/>
      <c r="CY59" s="19"/>
      <c r="CZ59" s="19"/>
      <c r="DA59" s="22">
        <f t="shared" si="63"/>
        <v>0</v>
      </c>
      <c r="DB59" s="14"/>
      <c r="DC59" s="16"/>
      <c r="DD59" s="21"/>
      <c r="DE59" s="57">
        <f t="shared" si="80"/>
        <v>0</v>
      </c>
      <c r="DF59" s="19"/>
      <c r="DG59" s="19"/>
      <c r="DH59" s="22">
        <f t="shared" si="64"/>
        <v>0</v>
      </c>
      <c r="DI59" s="72"/>
      <c r="DJ59" s="23">
        <v>4.1134259259259259E-2</v>
      </c>
      <c r="DK59" s="21" t="s">
        <v>267</v>
      </c>
      <c r="DL59" s="57">
        <f>((DJ$68)+10)-DK59</f>
        <v>10</v>
      </c>
      <c r="DM59" s="19"/>
      <c r="DN59" s="19">
        <v>5</v>
      </c>
      <c r="DO59" s="22">
        <f t="shared" si="65"/>
        <v>15</v>
      </c>
      <c r="DP59" s="14"/>
      <c r="DQ59" s="16"/>
      <c r="DR59" s="21"/>
      <c r="DS59" s="57"/>
      <c r="DT59" s="19"/>
      <c r="DU59" s="19"/>
      <c r="DV59" s="22">
        <f t="shared" si="66"/>
        <v>0</v>
      </c>
      <c r="DW59" s="14"/>
      <c r="DX59" s="16"/>
      <c r="DY59" s="21"/>
      <c r="DZ59" s="57"/>
      <c r="EA59" s="19"/>
      <c r="EB59" s="19"/>
      <c r="EC59" s="22">
        <f t="shared" si="67"/>
        <v>0</v>
      </c>
      <c r="ED59" s="14"/>
      <c r="EE59" s="16"/>
      <c r="EF59" s="21"/>
      <c r="EG59" s="57"/>
      <c r="EH59" s="19"/>
      <c r="EI59" s="19"/>
      <c r="EJ59" s="22">
        <f t="shared" si="68"/>
        <v>0</v>
      </c>
      <c r="EK59" s="14"/>
      <c r="EL59" s="16"/>
      <c r="EM59" s="21"/>
      <c r="EN59" s="57"/>
      <c r="EO59" s="19"/>
      <c r="EP59" s="19"/>
      <c r="EQ59" s="22">
        <f t="shared" si="69"/>
        <v>0</v>
      </c>
      <c r="ER59" s="14"/>
      <c r="ES59" s="23"/>
      <c r="ET59" s="111" t="str">
        <f t="shared" si="70"/>
        <v>15=</v>
      </c>
      <c r="EU59" s="82">
        <f t="shared" si="71"/>
        <v>10</v>
      </c>
      <c r="EV59" s="82">
        <f t="shared" si="71"/>
        <v>0</v>
      </c>
      <c r="EW59" s="82">
        <f t="shared" si="71"/>
        <v>5</v>
      </c>
      <c r="EX59" s="22">
        <f t="shared" si="82"/>
        <v>15</v>
      </c>
      <c r="EY59" s="14" t="str">
        <f t="shared" si="83"/>
        <v>Gill Silson</v>
      </c>
      <c r="EZ59" s="14"/>
      <c r="FA59" s="106" t="str">
        <f t="shared" si="81"/>
        <v>15=</v>
      </c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>
        <v>14</v>
      </c>
      <c r="FM59" s="77">
        <v>16</v>
      </c>
      <c r="FN59" s="77">
        <v>16</v>
      </c>
      <c r="FO59" s="77">
        <v>16</v>
      </c>
      <c r="FP59" s="77" t="s">
        <v>369</v>
      </c>
      <c r="FQ59" s="77"/>
      <c r="FS59" s="8">
        <f t="shared" si="72"/>
        <v>15</v>
      </c>
    </row>
    <row r="60" spans="1:176">
      <c r="A60" s="14" t="s">
        <v>531</v>
      </c>
      <c r="B60" s="16"/>
      <c r="C60" s="21"/>
      <c r="D60" s="19"/>
      <c r="E60" s="19"/>
      <c r="F60" s="19"/>
      <c r="G60" s="22">
        <f t="shared" si="49"/>
        <v>0</v>
      </c>
      <c r="H60" s="14"/>
      <c r="I60" s="16"/>
      <c r="J60" s="21"/>
      <c r="K60" s="57"/>
      <c r="L60" s="19"/>
      <c r="M60" s="19"/>
      <c r="N60" s="22">
        <f t="shared" si="50"/>
        <v>0</v>
      </c>
      <c r="O60" s="14"/>
      <c r="P60" s="16"/>
      <c r="Q60" s="21"/>
      <c r="R60" s="57"/>
      <c r="S60" s="19"/>
      <c r="T60" s="19"/>
      <c r="U60" s="22">
        <f t="shared" si="51"/>
        <v>0</v>
      </c>
      <c r="V60" s="14"/>
      <c r="W60" s="16"/>
      <c r="X60" s="21"/>
      <c r="Y60" s="19"/>
      <c r="Z60" s="19"/>
      <c r="AA60" s="19"/>
      <c r="AB60" s="22">
        <f t="shared" si="52"/>
        <v>0</v>
      </c>
      <c r="AC60" s="14"/>
      <c r="AD60" s="16"/>
      <c r="AE60" s="21"/>
      <c r="AF60" s="57"/>
      <c r="AG60" s="19"/>
      <c r="AH60" s="19"/>
      <c r="AI60" s="22">
        <f t="shared" si="53"/>
        <v>0</v>
      </c>
      <c r="AJ60" s="14"/>
      <c r="AK60" s="16"/>
      <c r="AL60" s="21"/>
      <c r="AM60" s="57">
        <f t="shared" si="73"/>
        <v>0</v>
      </c>
      <c r="AN60" s="19"/>
      <c r="AO60" s="19"/>
      <c r="AP60" s="22">
        <f t="shared" si="54"/>
        <v>0</v>
      </c>
      <c r="AQ60" s="14"/>
      <c r="AR60" s="16"/>
      <c r="AS60" s="21"/>
      <c r="AT60" s="57"/>
      <c r="AU60" s="19"/>
      <c r="AV60" s="19"/>
      <c r="AW60" s="22">
        <f t="shared" si="55"/>
        <v>0</v>
      </c>
      <c r="AX60" s="14"/>
      <c r="AY60" s="16"/>
      <c r="AZ60" s="21"/>
      <c r="BA60" s="57"/>
      <c r="BB60" s="19"/>
      <c r="BC60" s="19"/>
      <c r="BD60" s="22">
        <f t="shared" si="56"/>
        <v>0</v>
      </c>
      <c r="BE60" s="14"/>
      <c r="BF60" s="16"/>
      <c r="BG60" s="21"/>
      <c r="BH60" s="57">
        <f t="shared" si="74"/>
        <v>0</v>
      </c>
      <c r="BI60" s="19"/>
      <c r="BJ60" s="19"/>
      <c r="BK60" s="22">
        <f t="shared" si="57"/>
        <v>0</v>
      </c>
      <c r="BL60" s="14"/>
      <c r="BM60" s="16"/>
      <c r="BN60" s="21"/>
      <c r="BO60" s="57">
        <f t="shared" si="75"/>
        <v>0</v>
      </c>
      <c r="BP60" s="19"/>
      <c r="BQ60" s="19"/>
      <c r="BR60" s="22">
        <f t="shared" si="58"/>
        <v>0</v>
      </c>
      <c r="BS60" s="14"/>
      <c r="BT60" s="16"/>
      <c r="BU60" s="21"/>
      <c r="BV60" s="57">
        <f t="shared" si="76"/>
        <v>0</v>
      </c>
      <c r="BW60" s="19"/>
      <c r="BX60" s="19"/>
      <c r="BY60" s="22">
        <f t="shared" si="59"/>
        <v>0</v>
      </c>
      <c r="BZ60" s="14"/>
      <c r="CA60" s="16"/>
      <c r="CB60" s="21"/>
      <c r="CC60" s="57">
        <f t="shared" si="77"/>
        <v>0</v>
      </c>
      <c r="CD60" s="19"/>
      <c r="CE60" s="19"/>
      <c r="CF60" s="22">
        <f t="shared" si="60"/>
        <v>0</v>
      </c>
      <c r="CG60" s="14"/>
      <c r="CH60" s="16"/>
      <c r="CI60" s="21"/>
      <c r="CJ60" s="57">
        <f t="shared" si="78"/>
        <v>0</v>
      </c>
      <c r="CK60" s="19"/>
      <c r="CL60" s="19"/>
      <c r="CM60" s="22">
        <f t="shared" si="61"/>
        <v>0</v>
      </c>
      <c r="CN60" s="14"/>
      <c r="CO60" s="16"/>
      <c r="CP60" s="21"/>
      <c r="CQ60" s="57">
        <f t="shared" si="79"/>
        <v>0</v>
      </c>
      <c r="CR60" s="19"/>
      <c r="CS60" s="19"/>
      <c r="CT60" s="22">
        <f t="shared" si="62"/>
        <v>0</v>
      </c>
      <c r="CU60" s="14"/>
      <c r="CV60" s="16"/>
      <c r="CW60" s="21"/>
      <c r="CX60" s="57"/>
      <c r="CY60" s="19"/>
      <c r="CZ60" s="19"/>
      <c r="DA60" s="22">
        <f t="shared" si="63"/>
        <v>0</v>
      </c>
      <c r="DB60" s="14"/>
      <c r="DC60" s="16"/>
      <c r="DD60" s="21"/>
      <c r="DE60" s="57">
        <f t="shared" si="80"/>
        <v>0</v>
      </c>
      <c r="DF60" s="19"/>
      <c r="DG60" s="19"/>
      <c r="DH60" s="22">
        <f t="shared" si="64"/>
        <v>0</v>
      </c>
      <c r="DI60" s="72"/>
      <c r="DJ60" s="23">
        <v>3.5891203703703703E-2</v>
      </c>
      <c r="DK60" s="21" t="s">
        <v>233</v>
      </c>
      <c r="DL60" s="57">
        <f>((DJ$68)+10)-DK60</f>
        <v>11</v>
      </c>
      <c r="DM60" s="19"/>
      <c r="DN60" s="19">
        <v>5</v>
      </c>
      <c r="DO60" s="22">
        <f t="shared" si="65"/>
        <v>16</v>
      </c>
      <c r="DP60" s="14"/>
      <c r="DQ60" s="23">
        <v>1.7627314814814814E-2</v>
      </c>
      <c r="DR60" s="21" t="s">
        <v>233</v>
      </c>
      <c r="DS60" s="57">
        <f>((DQ$68)+10)-DR60</f>
        <v>10</v>
      </c>
      <c r="DT60" s="19"/>
      <c r="DU60" s="19">
        <v>5</v>
      </c>
      <c r="DV60" s="22">
        <f t="shared" si="66"/>
        <v>15</v>
      </c>
      <c r="DW60" s="14"/>
      <c r="DX60" s="23"/>
      <c r="DY60" s="21"/>
      <c r="DZ60" s="57"/>
      <c r="EA60" s="19"/>
      <c r="EB60" s="19"/>
      <c r="EC60" s="22">
        <f t="shared" si="67"/>
        <v>0</v>
      </c>
      <c r="ED60" s="14"/>
      <c r="EE60" s="23">
        <v>3.8263888888888889E-2</v>
      </c>
      <c r="EF60" s="21" t="s">
        <v>214</v>
      </c>
      <c r="EG60" s="57">
        <f>((EE$68)+10)-EF60</f>
        <v>10</v>
      </c>
      <c r="EH60" s="19"/>
      <c r="EI60" s="19">
        <v>5</v>
      </c>
      <c r="EJ60" s="22">
        <f t="shared" si="68"/>
        <v>15</v>
      </c>
      <c r="EK60" s="14"/>
      <c r="EL60" s="16"/>
      <c r="EM60" s="21"/>
      <c r="EN60" s="57"/>
      <c r="EO60" s="19"/>
      <c r="EP60" s="19"/>
      <c r="EQ60" s="22">
        <f t="shared" si="69"/>
        <v>0</v>
      </c>
      <c r="ER60" s="14"/>
      <c r="ES60" s="23"/>
      <c r="ET60" s="111" t="str">
        <f t="shared" si="70"/>
        <v>6=</v>
      </c>
      <c r="EU60" s="82">
        <f t="shared" si="71"/>
        <v>31</v>
      </c>
      <c r="EV60" s="82">
        <f t="shared" si="71"/>
        <v>0</v>
      </c>
      <c r="EW60" s="82">
        <f t="shared" si="71"/>
        <v>15</v>
      </c>
      <c r="EX60" s="22">
        <f t="shared" si="82"/>
        <v>46</v>
      </c>
      <c r="EY60" s="14" t="str">
        <f t="shared" si="83"/>
        <v>Christine McCulloch</v>
      </c>
      <c r="EZ60" s="14"/>
      <c r="FA60" s="106" t="str">
        <f t="shared" si="81"/>
        <v>6=</v>
      </c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>
        <v>13</v>
      </c>
      <c r="FM60" s="77">
        <v>11</v>
      </c>
      <c r="FN60" s="77">
        <v>11</v>
      </c>
      <c r="FO60" s="77" t="s">
        <v>588</v>
      </c>
      <c r="FP60" s="77" t="s">
        <v>422</v>
      </c>
      <c r="FQ60" s="77"/>
      <c r="FS60" s="8">
        <f t="shared" si="72"/>
        <v>46</v>
      </c>
    </row>
    <row r="61" spans="1:176">
      <c r="A61" s="14" t="s">
        <v>483</v>
      </c>
      <c r="B61" s="16"/>
      <c r="C61" s="21"/>
      <c r="D61" s="19"/>
      <c r="E61" s="19"/>
      <c r="F61" s="19"/>
      <c r="G61" s="22">
        <f t="shared" si="49"/>
        <v>0</v>
      </c>
      <c r="H61" s="14"/>
      <c r="I61" s="16"/>
      <c r="J61" s="21"/>
      <c r="K61" s="57"/>
      <c r="L61" s="19"/>
      <c r="M61" s="19"/>
      <c r="N61" s="22">
        <f t="shared" si="50"/>
        <v>0</v>
      </c>
      <c r="O61" s="14"/>
      <c r="P61" s="16"/>
      <c r="Q61" s="21"/>
      <c r="R61" s="57"/>
      <c r="S61" s="19"/>
      <c r="T61" s="19"/>
      <c r="U61" s="22">
        <f t="shared" si="51"/>
        <v>0</v>
      </c>
      <c r="V61" s="14"/>
      <c r="W61" s="16"/>
      <c r="X61" s="21"/>
      <c r="Y61" s="19"/>
      <c r="Z61" s="19"/>
      <c r="AA61" s="19"/>
      <c r="AB61" s="22">
        <f t="shared" si="52"/>
        <v>0</v>
      </c>
      <c r="AC61" s="14"/>
      <c r="AD61" s="16"/>
      <c r="AE61" s="21"/>
      <c r="AF61" s="57"/>
      <c r="AG61" s="19"/>
      <c r="AH61" s="19"/>
      <c r="AI61" s="22">
        <f t="shared" si="53"/>
        <v>0</v>
      </c>
      <c r="AJ61" s="14"/>
      <c r="AK61" s="16"/>
      <c r="AL61" s="21"/>
      <c r="AM61" s="57">
        <f t="shared" si="73"/>
        <v>0</v>
      </c>
      <c r="AN61" s="19"/>
      <c r="AO61" s="19"/>
      <c r="AP61" s="22">
        <f t="shared" si="54"/>
        <v>0</v>
      </c>
      <c r="AQ61" s="14"/>
      <c r="AR61" s="16"/>
      <c r="AS61" s="21"/>
      <c r="AT61" s="57"/>
      <c r="AU61" s="19"/>
      <c r="AV61" s="19"/>
      <c r="AW61" s="22">
        <f t="shared" si="55"/>
        <v>0</v>
      </c>
      <c r="AX61" s="14"/>
      <c r="AY61" s="16"/>
      <c r="AZ61" s="21"/>
      <c r="BA61" s="57"/>
      <c r="BB61" s="19"/>
      <c r="BC61" s="19"/>
      <c r="BD61" s="22">
        <f t="shared" si="56"/>
        <v>0</v>
      </c>
      <c r="BE61" s="14"/>
      <c r="BF61" s="16"/>
      <c r="BG61" s="21"/>
      <c r="BH61" s="57">
        <f t="shared" si="74"/>
        <v>0</v>
      </c>
      <c r="BI61" s="19"/>
      <c r="BJ61" s="19"/>
      <c r="BK61" s="22">
        <f t="shared" si="57"/>
        <v>0</v>
      </c>
      <c r="BL61" s="14"/>
      <c r="BM61" s="16"/>
      <c r="BN61" s="21"/>
      <c r="BO61" s="57">
        <f t="shared" si="75"/>
        <v>0</v>
      </c>
      <c r="BP61" s="19"/>
      <c r="BQ61" s="19"/>
      <c r="BR61" s="22">
        <f t="shared" si="58"/>
        <v>0</v>
      </c>
      <c r="BS61" s="14"/>
      <c r="BT61" s="16"/>
      <c r="BU61" s="21"/>
      <c r="BV61" s="57">
        <f t="shared" si="76"/>
        <v>0</v>
      </c>
      <c r="BW61" s="19"/>
      <c r="BX61" s="19"/>
      <c r="BY61" s="22">
        <f t="shared" si="59"/>
        <v>0</v>
      </c>
      <c r="BZ61" s="14"/>
      <c r="CA61" s="16"/>
      <c r="CB61" s="21"/>
      <c r="CC61" s="57">
        <f t="shared" si="77"/>
        <v>0</v>
      </c>
      <c r="CD61" s="19"/>
      <c r="CE61" s="19"/>
      <c r="CF61" s="22">
        <f t="shared" si="60"/>
        <v>0</v>
      </c>
      <c r="CG61" s="14"/>
      <c r="CH61" s="16"/>
      <c r="CI61" s="21"/>
      <c r="CJ61" s="57">
        <f t="shared" si="78"/>
        <v>0</v>
      </c>
      <c r="CK61" s="19"/>
      <c r="CL61" s="19"/>
      <c r="CM61" s="22">
        <f t="shared" si="61"/>
        <v>0</v>
      </c>
      <c r="CN61" s="14"/>
      <c r="CO61" s="16"/>
      <c r="CP61" s="21"/>
      <c r="CQ61" s="57">
        <f t="shared" si="79"/>
        <v>0</v>
      </c>
      <c r="CR61" s="19"/>
      <c r="CS61" s="19"/>
      <c r="CT61" s="22">
        <f t="shared" si="62"/>
        <v>0</v>
      </c>
      <c r="CU61" s="14"/>
      <c r="CV61" s="16"/>
      <c r="CW61" s="21"/>
      <c r="CX61" s="57"/>
      <c r="CY61" s="19"/>
      <c r="CZ61" s="19"/>
      <c r="DA61" s="22">
        <f t="shared" si="63"/>
        <v>0</v>
      </c>
      <c r="DB61" s="14"/>
      <c r="DC61" s="16"/>
      <c r="DD61" s="21"/>
      <c r="DE61" s="57">
        <f t="shared" si="80"/>
        <v>0</v>
      </c>
      <c r="DF61" s="19"/>
      <c r="DG61" s="19"/>
      <c r="DH61" s="22">
        <f t="shared" si="64"/>
        <v>0</v>
      </c>
      <c r="DI61" s="72"/>
      <c r="DJ61" s="23">
        <v>2.8680555555555553E-2</v>
      </c>
      <c r="DK61" s="21" t="s">
        <v>214</v>
      </c>
      <c r="DL61" s="57">
        <f>((DJ$68)+10)-DK61</f>
        <v>13</v>
      </c>
      <c r="DM61" s="19"/>
      <c r="DN61" s="19">
        <v>5</v>
      </c>
      <c r="DO61" s="22">
        <f t="shared" si="65"/>
        <v>18</v>
      </c>
      <c r="DP61" s="14"/>
      <c r="DQ61" s="16"/>
      <c r="DR61" s="21"/>
      <c r="DS61" s="57"/>
      <c r="DT61" s="19"/>
      <c r="DU61" s="19"/>
      <c r="DV61" s="22">
        <f t="shared" si="66"/>
        <v>0</v>
      </c>
      <c r="DW61" s="14"/>
      <c r="DX61" s="16"/>
      <c r="DY61" s="21"/>
      <c r="DZ61" s="57"/>
      <c r="EA61" s="19"/>
      <c r="EB61" s="19"/>
      <c r="EC61" s="22">
        <f t="shared" si="67"/>
        <v>0</v>
      </c>
      <c r="ED61" s="14"/>
      <c r="EE61" s="16"/>
      <c r="EF61" s="21"/>
      <c r="EG61" s="57"/>
      <c r="EH61" s="19"/>
      <c r="EI61" s="19"/>
      <c r="EJ61" s="22">
        <f t="shared" si="68"/>
        <v>0</v>
      </c>
      <c r="EK61" s="14"/>
      <c r="EL61" s="16"/>
      <c r="EM61" s="21"/>
      <c r="EN61" s="57"/>
      <c r="EO61" s="19"/>
      <c r="EP61" s="19"/>
      <c r="EQ61" s="22">
        <f t="shared" si="69"/>
        <v>0</v>
      </c>
      <c r="ER61" s="14"/>
      <c r="ES61" s="23"/>
      <c r="ET61" s="111">
        <f t="shared" si="70"/>
        <v>11</v>
      </c>
      <c r="EU61" s="82">
        <f t="shared" si="71"/>
        <v>13</v>
      </c>
      <c r="EV61" s="82">
        <f t="shared" si="71"/>
        <v>0</v>
      </c>
      <c r="EW61" s="82">
        <f t="shared" si="71"/>
        <v>5</v>
      </c>
      <c r="EX61" s="22">
        <f t="shared" si="82"/>
        <v>18</v>
      </c>
      <c r="EY61" s="14" t="str">
        <f t="shared" si="83"/>
        <v>Ruth Hetherington</v>
      </c>
      <c r="EZ61" s="14"/>
      <c r="FA61" s="106">
        <f t="shared" si="81"/>
        <v>11</v>
      </c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>
        <v>12</v>
      </c>
      <c r="FM61" s="77">
        <v>15</v>
      </c>
      <c r="FN61" s="77">
        <v>15</v>
      </c>
      <c r="FO61" s="77">
        <v>15</v>
      </c>
      <c r="FP61" s="77">
        <v>11</v>
      </c>
      <c r="FQ61" s="77"/>
      <c r="FS61" s="8">
        <f t="shared" si="72"/>
        <v>18</v>
      </c>
    </row>
    <row r="62" spans="1:176">
      <c r="A62" s="14" t="s">
        <v>273</v>
      </c>
      <c r="B62" s="16"/>
      <c r="C62" s="21"/>
      <c r="D62" s="19"/>
      <c r="E62" s="19"/>
      <c r="F62" s="19"/>
      <c r="G62" s="22">
        <f t="shared" si="49"/>
        <v>0</v>
      </c>
      <c r="H62" s="14"/>
      <c r="I62" s="16"/>
      <c r="J62" s="21"/>
      <c r="K62" s="57"/>
      <c r="L62" s="19"/>
      <c r="M62" s="19"/>
      <c r="N62" s="22">
        <f t="shared" si="50"/>
        <v>0</v>
      </c>
      <c r="O62" s="14"/>
      <c r="P62" s="16"/>
      <c r="Q62" s="21"/>
      <c r="R62" s="57"/>
      <c r="S62" s="19"/>
      <c r="T62" s="19"/>
      <c r="U62" s="22">
        <f t="shared" si="51"/>
        <v>0</v>
      </c>
      <c r="V62" s="14"/>
      <c r="W62" s="16"/>
      <c r="X62" s="21"/>
      <c r="Y62" s="19"/>
      <c r="Z62" s="19"/>
      <c r="AA62" s="19"/>
      <c r="AB62" s="22">
        <f t="shared" si="52"/>
        <v>0</v>
      </c>
      <c r="AC62" s="14"/>
      <c r="AD62" s="16"/>
      <c r="AE62" s="21"/>
      <c r="AF62" s="57"/>
      <c r="AG62" s="19"/>
      <c r="AH62" s="19"/>
      <c r="AI62" s="22">
        <f t="shared" si="53"/>
        <v>0</v>
      </c>
      <c r="AJ62" s="14"/>
      <c r="AK62" s="16"/>
      <c r="AL62" s="21"/>
      <c r="AM62" s="57">
        <f t="shared" si="73"/>
        <v>0</v>
      </c>
      <c r="AN62" s="19"/>
      <c r="AO62" s="19"/>
      <c r="AP62" s="22">
        <f t="shared" si="54"/>
        <v>0</v>
      </c>
      <c r="AQ62" s="14"/>
      <c r="AR62" s="16"/>
      <c r="AS62" s="21"/>
      <c r="AT62" s="57"/>
      <c r="AU62" s="19"/>
      <c r="AV62" s="19"/>
      <c r="AW62" s="22">
        <f t="shared" si="55"/>
        <v>0</v>
      </c>
      <c r="AX62" s="14"/>
      <c r="AY62" s="16"/>
      <c r="AZ62" s="21"/>
      <c r="BA62" s="57"/>
      <c r="BB62" s="19"/>
      <c r="BC62" s="19"/>
      <c r="BD62" s="22">
        <f t="shared" si="56"/>
        <v>0</v>
      </c>
      <c r="BE62" s="14"/>
      <c r="BF62" s="16"/>
      <c r="BG62" s="21"/>
      <c r="BH62" s="57">
        <f t="shared" si="74"/>
        <v>0</v>
      </c>
      <c r="BI62" s="19"/>
      <c r="BJ62" s="19"/>
      <c r="BK62" s="22">
        <f t="shared" si="57"/>
        <v>0</v>
      </c>
      <c r="BL62" s="14"/>
      <c r="BM62" s="16"/>
      <c r="BN62" s="21"/>
      <c r="BO62" s="57">
        <f t="shared" si="75"/>
        <v>0</v>
      </c>
      <c r="BP62" s="19"/>
      <c r="BQ62" s="19"/>
      <c r="BR62" s="22">
        <f t="shared" si="58"/>
        <v>0</v>
      </c>
      <c r="BS62" s="14"/>
      <c r="BT62" s="16"/>
      <c r="BU62" s="21"/>
      <c r="BV62" s="57">
        <f t="shared" si="76"/>
        <v>0</v>
      </c>
      <c r="BW62" s="19"/>
      <c r="BX62" s="19"/>
      <c r="BY62" s="22">
        <f t="shared" si="59"/>
        <v>0</v>
      </c>
      <c r="BZ62" s="14"/>
      <c r="CA62" s="16"/>
      <c r="CB62" s="21"/>
      <c r="CC62" s="57">
        <f t="shared" si="77"/>
        <v>0</v>
      </c>
      <c r="CD62" s="19"/>
      <c r="CE62" s="19"/>
      <c r="CF62" s="22">
        <f t="shared" si="60"/>
        <v>0</v>
      </c>
      <c r="CG62" s="14"/>
      <c r="CH62" s="16"/>
      <c r="CI62" s="21"/>
      <c r="CJ62" s="57">
        <f t="shared" si="78"/>
        <v>0</v>
      </c>
      <c r="CK62" s="19"/>
      <c r="CL62" s="19"/>
      <c r="CM62" s="22">
        <f t="shared" si="61"/>
        <v>0</v>
      </c>
      <c r="CN62" s="14"/>
      <c r="CO62" s="16"/>
      <c r="CP62" s="21"/>
      <c r="CQ62" s="57">
        <f t="shared" si="79"/>
        <v>0</v>
      </c>
      <c r="CR62" s="19"/>
      <c r="CS62" s="19"/>
      <c r="CT62" s="22">
        <f t="shared" si="62"/>
        <v>0</v>
      </c>
      <c r="CU62" s="14"/>
      <c r="CV62" s="16"/>
      <c r="CW62" s="21"/>
      <c r="CX62" s="57"/>
      <c r="CY62" s="19"/>
      <c r="CZ62" s="19"/>
      <c r="DA62" s="22">
        <f t="shared" si="63"/>
        <v>0</v>
      </c>
      <c r="DB62" s="14"/>
      <c r="DC62" s="16"/>
      <c r="DD62" s="21"/>
      <c r="DE62" s="57">
        <f t="shared" si="80"/>
        <v>0</v>
      </c>
      <c r="DF62" s="19"/>
      <c r="DG62" s="19"/>
      <c r="DH62" s="22">
        <f t="shared" si="64"/>
        <v>0</v>
      </c>
      <c r="DI62" s="72"/>
      <c r="DJ62" s="16"/>
      <c r="DK62" s="21"/>
      <c r="DL62" s="57"/>
      <c r="DM62" s="19"/>
      <c r="DN62" s="19"/>
      <c r="DO62" s="22">
        <f t="shared" si="65"/>
        <v>0</v>
      </c>
      <c r="DP62" s="14"/>
      <c r="DQ62" s="23">
        <v>1.7337962962962961E-2</v>
      </c>
      <c r="DR62" s="21" t="s">
        <v>232</v>
      </c>
      <c r="DS62" s="57">
        <f>((DQ$68)+10)-DR62</f>
        <v>11</v>
      </c>
      <c r="DT62" s="19"/>
      <c r="DU62" s="19">
        <v>5</v>
      </c>
      <c r="DV62" s="22">
        <f t="shared" si="66"/>
        <v>16</v>
      </c>
      <c r="DW62" s="14"/>
      <c r="DX62" s="23"/>
      <c r="DY62" s="21"/>
      <c r="DZ62" s="57"/>
      <c r="EA62" s="19"/>
      <c r="EB62" s="19"/>
      <c r="EC62" s="22">
        <f t="shared" si="67"/>
        <v>0</v>
      </c>
      <c r="ED62" s="14"/>
      <c r="EE62" s="16"/>
      <c r="EF62" s="21"/>
      <c r="EG62" s="57"/>
      <c r="EH62" s="19"/>
      <c r="EI62" s="19"/>
      <c r="EJ62" s="22">
        <f t="shared" si="68"/>
        <v>0</v>
      </c>
      <c r="EK62" s="14"/>
      <c r="EL62" s="16"/>
      <c r="EM62" s="21"/>
      <c r="EN62" s="57"/>
      <c r="EO62" s="19"/>
      <c r="EP62" s="19"/>
      <c r="EQ62" s="22">
        <f t="shared" si="69"/>
        <v>0</v>
      </c>
      <c r="ER62" s="14"/>
      <c r="ES62" s="23"/>
      <c r="ET62" s="111" t="str">
        <f t="shared" si="70"/>
        <v>13=</v>
      </c>
      <c r="EU62" s="82">
        <f t="shared" si="71"/>
        <v>11</v>
      </c>
      <c r="EV62" s="82">
        <f t="shared" si="71"/>
        <v>0</v>
      </c>
      <c r="EW62" s="82">
        <f t="shared" si="71"/>
        <v>5</v>
      </c>
      <c r="EX62" s="22">
        <f t="shared" si="82"/>
        <v>16</v>
      </c>
      <c r="EY62" s="14" t="str">
        <f t="shared" si="83"/>
        <v>Teresa Douglas</v>
      </c>
      <c r="EZ62" s="14"/>
      <c r="FA62" s="106" t="str">
        <f t="shared" si="81"/>
        <v>13=</v>
      </c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 t="s">
        <v>435</v>
      </c>
      <c r="FN62" s="77" t="s">
        <v>435</v>
      </c>
      <c r="FO62" s="77" t="s">
        <v>435</v>
      </c>
      <c r="FP62" s="77" t="s">
        <v>368</v>
      </c>
      <c r="FQ62" s="77"/>
      <c r="FS62" s="8">
        <f t="shared" si="72"/>
        <v>16</v>
      </c>
    </row>
    <row r="63" spans="1:176">
      <c r="A63" s="14"/>
      <c r="B63" s="16"/>
      <c r="C63" s="21"/>
      <c r="D63" s="19"/>
      <c r="E63" s="19"/>
      <c r="F63" s="19"/>
      <c r="G63" s="22">
        <f t="shared" si="49"/>
        <v>0</v>
      </c>
      <c r="H63" s="14"/>
      <c r="I63" s="16"/>
      <c r="J63" s="21"/>
      <c r="K63" s="57"/>
      <c r="L63" s="19"/>
      <c r="M63" s="19"/>
      <c r="N63" s="22">
        <f t="shared" si="50"/>
        <v>0</v>
      </c>
      <c r="O63" s="14"/>
      <c r="P63" s="16"/>
      <c r="Q63" s="21"/>
      <c r="R63" s="57"/>
      <c r="S63" s="19"/>
      <c r="T63" s="19"/>
      <c r="U63" s="22">
        <f t="shared" si="51"/>
        <v>0</v>
      </c>
      <c r="V63" s="14"/>
      <c r="W63" s="16"/>
      <c r="X63" s="21"/>
      <c r="Y63" s="19"/>
      <c r="Z63" s="19"/>
      <c r="AA63" s="19"/>
      <c r="AB63" s="22">
        <f t="shared" si="52"/>
        <v>0</v>
      </c>
      <c r="AC63" s="14"/>
      <c r="AD63" s="16"/>
      <c r="AE63" s="21"/>
      <c r="AF63" s="57"/>
      <c r="AG63" s="19"/>
      <c r="AH63" s="19"/>
      <c r="AI63" s="22">
        <f t="shared" si="53"/>
        <v>0</v>
      </c>
      <c r="AJ63" s="14"/>
      <c r="AK63" s="16"/>
      <c r="AL63" s="21"/>
      <c r="AM63" s="57">
        <f t="shared" si="73"/>
        <v>0</v>
      </c>
      <c r="AN63" s="19"/>
      <c r="AO63" s="19"/>
      <c r="AP63" s="22">
        <f t="shared" si="54"/>
        <v>0</v>
      </c>
      <c r="AQ63" s="14"/>
      <c r="AR63" s="16"/>
      <c r="AS63" s="21"/>
      <c r="AT63" s="57"/>
      <c r="AU63" s="19"/>
      <c r="AV63" s="19"/>
      <c r="AW63" s="22">
        <f t="shared" si="55"/>
        <v>0</v>
      </c>
      <c r="AX63" s="14"/>
      <c r="AY63" s="16"/>
      <c r="AZ63" s="21"/>
      <c r="BA63" s="57"/>
      <c r="BB63" s="19"/>
      <c r="BC63" s="19"/>
      <c r="BD63" s="22">
        <f t="shared" si="56"/>
        <v>0</v>
      </c>
      <c r="BE63" s="14"/>
      <c r="BF63" s="16"/>
      <c r="BG63" s="21"/>
      <c r="BH63" s="57">
        <f t="shared" si="74"/>
        <v>0</v>
      </c>
      <c r="BI63" s="19"/>
      <c r="BJ63" s="19"/>
      <c r="BK63" s="22">
        <f t="shared" si="57"/>
        <v>0</v>
      </c>
      <c r="BL63" s="14"/>
      <c r="BM63" s="16"/>
      <c r="BN63" s="21"/>
      <c r="BO63" s="57">
        <f t="shared" si="75"/>
        <v>0</v>
      </c>
      <c r="BP63" s="19"/>
      <c r="BQ63" s="19"/>
      <c r="BR63" s="22">
        <f t="shared" si="58"/>
        <v>0</v>
      </c>
      <c r="BS63" s="14"/>
      <c r="BT63" s="16"/>
      <c r="BU63" s="21"/>
      <c r="BV63" s="57">
        <f t="shared" si="76"/>
        <v>0</v>
      </c>
      <c r="BW63" s="19"/>
      <c r="BX63" s="19"/>
      <c r="BY63" s="22">
        <f t="shared" si="59"/>
        <v>0</v>
      </c>
      <c r="BZ63" s="14"/>
      <c r="CA63" s="16"/>
      <c r="CB63" s="21"/>
      <c r="CC63" s="57">
        <f t="shared" si="77"/>
        <v>0</v>
      </c>
      <c r="CD63" s="19"/>
      <c r="CE63" s="19"/>
      <c r="CF63" s="22">
        <f t="shared" si="60"/>
        <v>0</v>
      </c>
      <c r="CG63" s="14"/>
      <c r="CH63" s="16"/>
      <c r="CI63" s="21"/>
      <c r="CJ63" s="57">
        <f t="shared" si="78"/>
        <v>0</v>
      </c>
      <c r="CK63" s="19"/>
      <c r="CL63" s="19"/>
      <c r="CM63" s="22">
        <f t="shared" si="61"/>
        <v>0</v>
      </c>
      <c r="CN63" s="14"/>
      <c r="CO63" s="16"/>
      <c r="CP63" s="21"/>
      <c r="CQ63" s="57">
        <f t="shared" si="79"/>
        <v>0</v>
      </c>
      <c r="CR63" s="19"/>
      <c r="CS63" s="19"/>
      <c r="CT63" s="22">
        <f t="shared" si="62"/>
        <v>0</v>
      </c>
      <c r="CU63" s="14"/>
      <c r="CV63" s="16"/>
      <c r="CW63" s="21"/>
      <c r="CX63" s="57"/>
      <c r="CY63" s="19"/>
      <c r="CZ63" s="19"/>
      <c r="DA63" s="22">
        <f t="shared" si="63"/>
        <v>0</v>
      </c>
      <c r="DB63" s="14"/>
      <c r="DC63" s="16"/>
      <c r="DD63" s="21"/>
      <c r="DE63" s="57">
        <f t="shared" si="80"/>
        <v>0</v>
      </c>
      <c r="DF63" s="19"/>
      <c r="DG63" s="19"/>
      <c r="DH63" s="22">
        <f t="shared" si="64"/>
        <v>0</v>
      </c>
      <c r="DI63" s="72"/>
      <c r="DJ63" s="16"/>
      <c r="DK63" s="21"/>
      <c r="DL63" s="57"/>
      <c r="DM63" s="19"/>
      <c r="DN63" s="19"/>
      <c r="DO63" s="22">
        <f t="shared" si="65"/>
        <v>0</v>
      </c>
      <c r="DP63" s="14"/>
      <c r="DQ63" s="16"/>
      <c r="DR63" s="21"/>
      <c r="DS63" s="57"/>
      <c r="DT63" s="19"/>
      <c r="DU63" s="19"/>
      <c r="DV63" s="22">
        <f t="shared" si="66"/>
        <v>0</v>
      </c>
      <c r="DW63" s="14"/>
      <c r="DX63" s="16"/>
      <c r="DY63" s="21"/>
      <c r="DZ63" s="57"/>
      <c r="EA63" s="19"/>
      <c r="EB63" s="19"/>
      <c r="EC63" s="22">
        <f t="shared" si="67"/>
        <v>0</v>
      </c>
      <c r="ED63" s="14"/>
      <c r="EE63" s="16"/>
      <c r="EF63" s="21"/>
      <c r="EG63" s="57"/>
      <c r="EH63" s="19"/>
      <c r="EI63" s="19"/>
      <c r="EJ63" s="22">
        <f t="shared" si="68"/>
        <v>0</v>
      </c>
      <c r="EK63" s="14"/>
      <c r="EL63" s="16"/>
      <c r="EM63" s="21"/>
      <c r="EN63" s="57"/>
      <c r="EO63" s="19"/>
      <c r="EP63" s="19"/>
      <c r="EQ63" s="22">
        <f t="shared" si="69"/>
        <v>0</v>
      </c>
      <c r="ER63" s="14"/>
      <c r="ES63" s="23"/>
      <c r="ET63" s="21"/>
      <c r="EU63" s="82">
        <f t="shared" si="71"/>
        <v>0</v>
      </c>
      <c r="EV63" s="82">
        <f t="shared" si="71"/>
        <v>0</v>
      </c>
      <c r="EW63" s="82">
        <f t="shared" si="71"/>
        <v>0</v>
      </c>
      <c r="EX63" s="22">
        <f t="shared" si="82"/>
        <v>0</v>
      </c>
      <c r="EY63" s="14">
        <f t="shared" si="83"/>
        <v>0</v>
      </c>
      <c r="EZ63" s="14"/>
      <c r="FA63" s="106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S63" s="8">
        <f t="shared" si="72"/>
        <v>0</v>
      </c>
    </row>
    <row r="64" spans="1:176">
      <c r="A64" s="14"/>
      <c r="B64" s="16"/>
      <c r="C64" s="21"/>
      <c r="D64" s="19"/>
      <c r="E64" s="19"/>
      <c r="F64" s="19"/>
      <c r="G64" s="22">
        <f t="shared" si="49"/>
        <v>0</v>
      </c>
      <c r="H64" s="14"/>
      <c r="I64" s="16"/>
      <c r="J64" s="21"/>
      <c r="K64" s="19"/>
      <c r="L64" s="19"/>
      <c r="M64" s="19"/>
      <c r="N64" s="22">
        <f t="shared" si="50"/>
        <v>0</v>
      </c>
      <c r="O64" s="14"/>
      <c r="P64" s="16"/>
      <c r="Q64" s="21"/>
      <c r="R64" s="19"/>
      <c r="S64" s="19"/>
      <c r="T64" s="19"/>
      <c r="U64" s="22">
        <f t="shared" si="51"/>
        <v>0</v>
      </c>
      <c r="V64" s="14"/>
      <c r="W64" s="16"/>
      <c r="X64" s="21"/>
      <c r="Y64" s="19"/>
      <c r="Z64" s="19"/>
      <c r="AA64" s="19"/>
      <c r="AB64" s="22">
        <f t="shared" si="52"/>
        <v>0</v>
      </c>
      <c r="AC64" s="14"/>
      <c r="AD64" s="16"/>
      <c r="AE64" s="21"/>
      <c r="AF64" s="19"/>
      <c r="AG64" s="19"/>
      <c r="AH64" s="19"/>
      <c r="AI64" s="22">
        <f t="shared" si="53"/>
        <v>0</v>
      </c>
      <c r="AJ64" s="14"/>
      <c r="AK64" s="16"/>
      <c r="AL64" s="21"/>
      <c r="AM64" s="19"/>
      <c r="AN64" s="19"/>
      <c r="AO64" s="19"/>
      <c r="AP64" s="22">
        <f t="shared" si="54"/>
        <v>0</v>
      </c>
      <c r="AQ64" s="14"/>
      <c r="AR64" s="16"/>
      <c r="AS64" s="21"/>
      <c r="AT64" s="57"/>
      <c r="AU64" s="19"/>
      <c r="AV64" s="19"/>
      <c r="AW64" s="22">
        <f t="shared" si="55"/>
        <v>0</v>
      </c>
      <c r="AX64" s="14"/>
      <c r="AY64" s="16"/>
      <c r="AZ64" s="21"/>
      <c r="BA64" s="19"/>
      <c r="BB64" s="19"/>
      <c r="BC64" s="19"/>
      <c r="BD64" s="22">
        <f t="shared" si="56"/>
        <v>0</v>
      </c>
      <c r="BE64" s="14"/>
      <c r="BF64" s="16"/>
      <c r="BG64" s="21"/>
      <c r="BH64" s="19"/>
      <c r="BI64" s="19"/>
      <c r="BJ64" s="19"/>
      <c r="BK64" s="22">
        <f t="shared" si="57"/>
        <v>0</v>
      </c>
      <c r="BL64" s="14"/>
      <c r="BM64" s="16"/>
      <c r="BN64" s="21"/>
      <c r="BO64" s="19"/>
      <c r="BP64" s="19"/>
      <c r="BQ64" s="19"/>
      <c r="BR64" s="22">
        <f t="shared" si="58"/>
        <v>0</v>
      </c>
      <c r="BS64" s="14"/>
      <c r="BT64" s="16"/>
      <c r="BU64" s="21"/>
      <c r="BV64" s="19"/>
      <c r="BW64" s="19"/>
      <c r="BX64" s="19"/>
      <c r="BY64" s="22">
        <f t="shared" si="59"/>
        <v>0</v>
      </c>
      <c r="BZ64" s="14"/>
      <c r="CA64" s="16"/>
      <c r="CB64" s="21"/>
      <c r="CC64" s="19"/>
      <c r="CD64" s="19"/>
      <c r="CE64" s="19"/>
      <c r="CF64" s="22">
        <f t="shared" si="60"/>
        <v>0</v>
      </c>
      <c r="CG64" s="14"/>
      <c r="CH64" s="16"/>
      <c r="CI64" s="21"/>
      <c r="CJ64" s="19"/>
      <c r="CK64" s="19"/>
      <c r="CL64" s="19"/>
      <c r="CM64" s="22">
        <f t="shared" si="61"/>
        <v>0</v>
      </c>
      <c r="CN64" s="14"/>
      <c r="CO64" s="16"/>
      <c r="CP64" s="21"/>
      <c r="CQ64" s="19"/>
      <c r="CR64" s="19"/>
      <c r="CS64" s="19"/>
      <c r="CT64" s="22">
        <f t="shared" si="62"/>
        <v>0</v>
      </c>
      <c r="CU64" s="14"/>
      <c r="CV64" s="16"/>
      <c r="CW64" s="21"/>
      <c r="CX64" s="19"/>
      <c r="CY64" s="19"/>
      <c r="CZ64" s="19"/>
      <c r="DA64" s="22">
        <f t="shared" si="63"/>
        <v>0</v>
      </c>
      <c r="DB64" s="14"/>
      <c r="DC64" s="16"/>
      <c r="DD64" s="21"/>
      <c r="DE64" s="19"/>
      <c r="DF64" s="19"/>
      <c r="DG64" s="19"/>
      <c r="DH64" s="22">
        <f t="shared" si="64"/>
        <v>0</v>
      </c>
      <c r="DI64" s="72"/>
      <c r="DJ64" s="16"/>
      <c r="DK64" s="21"/>
      <c r="DL64" s="19"/>
      <c r="DM64" s="19"/>
      <c r="DN64" s="19"/>
      <c r="DO64" s="22">
        <f t="shared" si="65"/>
        <v>0</v>
      </c>
      <c r="DP64" s="14"/>
      <c r="DQ64" s="16"/>
      <c r="DR64" s="21"/>
      <c r="DS64" s="19"/>
      <c r="DT64" s="19"/>
      <c r="DU64" s="19"/>
      <c r="DV64" s="22">
        <f t="shared" si="66"/>
        <v>0</v>
      </c>
      <c r="DW64" s="14"/>
      <c r="DX64" s="16"/>
      <c r="DY64" s="21"/>
      <c r="DZ64" s="19"/>
      <c r="EA64" s="19"/>
      <c r="EB64" s="19"/>
      <c r="EC64" s="22">
        <f t="shared" si="67"/>
        <v>0</v>
      </c>
      <c r="ED64" s="14"/>
      <c r="EE64" s="16"/>
      <c r="EF64" s="21"/>
      <c r="EG64" s="19"/>
      <c r="EH64" s="19"/>
      <c r="EI64" s="19"/>
      <c r="EJ64" s="22">
        <f t="shared" si="68"/>
        <v>0</v>
      </c>
      <c r="EK64" s="14"/>
      <c r="EL64" s="16"/>
      <c r="EM64" s="21"/>
      <c r="EN64" s="19"/>
      <c r="EO64" s="19"/>
      <c r="EP64" s="19"/>
      <c r="EQ64" s="22">
        <f t="shared" si="69"/>
        <v>0</v>
      </c>
      <c r="ER64" s="14"/>
      <c r="ES64" s="23"/>
      <c r="ET64" s="21"/>
      <c r="EU64" s="82">
        <f t="shared" si="71"/>
        <v>0</v>
      </c>
      <c r="EV64" s="82">
        <f t="shared" si="71"/>
        <v>0</v>
      </c>
      <c r="EW64" s="82">
        <f t="shared" si="71"/>
        <v>0</v>
      </c>
      <c r="EX64" s="22">
        <f t="shared" si="82"/>
        <v>0</v>
      </c>
      <c r="EY64" s="14">
        <f t="shared" si="83"/>
        <v>0</v>
      </c>
      <c r="EZ64" s="14"/>
      <c r="FA64" s="106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S64" s="8">
        <f t="shared" si="72"/>
        <v>0</v>
      </c>
      <c r="FT64" s="8">
        <v>6</v>
      </c>
    </row>
    <row r="65" spans="1:175">
      <c r="A65" s="14"/>
      <c r="B65" s="16"/>
      <c r="C65" s="21"/>
      <c r="D65" s="19"/>
      <c r="E65" s="19"/>
      <c r="F65" s="19"/>
      <c r="G65" s="22">
        <f t="shared" si="49"/>
        <v>0</v>
      </c>
      <c r="H65" s="14"/>
      <c r="I65" s="16"/>
      <c r="J65" s="21"/>
      <c r="K65" s="19"/>
      <c r="L65" s="19"/>
      <c r="M65" s="19"/>
      <c r="N65" s="22">
        <f t="shared" si="50"/>
        <v>0</v>
      </c>
      <c r="O65" s="14"/>
      <c r="P65" s="16"/>
      <c r="Q65" s="21"/>
      <c r="R65" s="19"/>
      <c r="S65" s="19"/>
      <c r="T65" s="19"/>
      <c r="U65" s="22">
        <f t="shared" si="51"/>
        <v>0</v>
      </c>
      <c r="V65" s="14"/>
      <c r="W65" s="16"/>
      <c r="X65" s="21"/>
      <c r="Y65" s="19"/>
      <c r="Z65" s="19"/>
      <c r="AA65" s="19"/>
      <c r="AB65" s="22">
        <f t="shared" si="52"/>
        <v>0</v>
      </c>
      <c r="AC65" s="14"/>
      <c r="AD65" s="16"/>
      <c r="AE65" s="21"/>
      <c r="AF65" s="19"/>
      <c r="AG65" s="19"/>
      <c r="AH65" s="19"/>
      <c r="AI65" s="22">
        <f t="shared" si="53"/>
        <v>0</v>
      </c>
      <c r="AJ65" s="14"/>
      <c r="AK65" s="16"/>
      <c r="AL65" s="21"/>
      <c r="AM65" s="19"/>
      <c r="AN65" s="19"/>
      <c r="AO65" s="19"/>
      <c r="AP65" s="22">
        <f t="shared" si="54"/>
        <v>0</v>
      </c>
      <c r="AQ65" s="14"/>
      <c r="AR65" s="16"/>
      <c r="AS65" s="21"/>
      <c r="AT65" s="57"/>
      <c r="AU65" s="19"/>
      <c r="AV65" s="19"/>
      <c r="AW65" s="22">
        <f t="shared" si="55"/>
        <v>0</v>
      </c>
      <c r="AX65" s="14"/>
      <c r="AY65" s="16"/>
      <c r="AZ65" s="21"/>
      <c r="BA65" s="19"/>
      <c r="BB65" s="19"/>
      <c r="BC65" s="19"/>
      <c r="BD65" s="22">
        <f t="shared" si="56"/>
        <v>0</v>
      </c>
      <c r="BE65" s="14"/>
      <c r="BF65" s="16"/>
      <c r="BG65" s="21"/>
      <c r="BH65" s="19"/>
      <c r="BI65" s="19"/>
      <c r="BJ65" s="19"/>
      <c r="BK65" s="22">
        <f t="shared" si="57"/>
        <v>0</v>
      </c>
      <c r="BL65" s="14"/>
      <c r="BM65" s="16"/>
      <c r="BN65" s="21"/>
      <c r="BO65" s="19"/>
      <c r="BP65" s="19"/>
      <c r="BQ65" s="19"/>
      <c r="BR65" s="22">
        <f t="shared" si="58"/>
        <v>0</v>
      </c>
      <c r="BS65" s="14"/>
      <c r="BT65" s="16"/>
      <c r="BU65" s="21"/>
      <c r="BV65" s="19"/>
      <c r="BW65" s="19"/>
      <c r="BX65" s="19"/>
      <c r="BY65" s="22">
        <f t="shared" si="59"/>
        <v>0</v>
      </c>
      <c r="BZ65" s="14"/>
      <c r="CA65" s="16"/>
      <c r="CB65" s="21"/>
      <c r="CC65" s="19"/>
      <c r="CD65" s="19"/>
      <c r="CE65" s="19"/>
      <c r="CF65" s="22">
        <f t="shared" si="60"/>
        <v>0</v>
      </c>
      <c r="CG65" s="14"/>
      <c r="CH65" s="16"/>
      <c r="CI65" s="21"/>
      <c r="CJ65" s="19"/>
      <c r="CK65" s="19"/>
      <c r="CL65" s="19"/>
      <c r="CM65" s="22">
        <f t="shared" si="61"/>
        <v>0</v>
      </c>
      <c r="CN65" s="14"/>
      <c r="CO65" s="16"/>
      <c r="CP65" s="21"/>
      <c r="CQ65" s="19"/>
      <c r="CR65" s="19"/>
      <c r="CS65" s="19"/>
      <c r="CT65" s="22">
        <f t="shared" si="62"/>
        <v>0</v>
      </c>
      <c r="CU65" s="14"/>
      <c r="CV65" s="16"/>
      <c r="CW65" s="21"/>
      <c r="CX65" s="19"/>
      <c r="CY65" s="19"/>
      <c r="CZ65" s="19"/>
      <c r="DA65" s="22">
        <f t="shared" si="63"/>
        <v>0</v>
      </c>
      <c r="DB65" s="14"/>
      <c r="DC65" s="16"/>
      <c r="DD65" s="21"/>
      <c r="DE65" s="19"/>
      <c r="DF65" s="19"/>
      <c r="DG65" s="19"/>
      <c r="DH65" s="22">
        <f t="shared" si="64"/>
        <v>0</v>
      </c>
      <c r="DI65" s="72"/>
      <c r="DJ65" s="16"/>
      <c r="DK65" s="21"/>
      <c r="DL65" s="19"/>
      <c r="DM65" s="19"/>
      <c r="DN65" s="19"/>
      <c r="DO65" s="22">
        <f t="shared" si="65"/>
        <v>0</v>
      </c>
      <c r="DP65" s="14"/>
      <c r="DQ65" s="16"/>
      <c r="DR65" s="21"/>
      <c r="DS65" s="19"/>
      <c r="DT65" s="19"/>
      <c r="DU65" s="19"/>
      <c r="DV65" s="22">
        <f t="shared" si="66"/>
        <v>0</v>
      </c>
      <c r="DW65" s="14"/>
      <c r="DX65" s="16"/>
      <c r="DY65" s="21"/>
      <c r="DZ65" s="19"/>
      <c r="EA65" s="19"/>
      <c r="EB65" s="19"/>
      <c r="EC65" s="22">
        <f t="shared" si="67"/>
        <v>0</v>
      </c>
      <c r="ED65" s="14"/>
      <c r="EE65" s="16"/>
      <c r="EF65" s="21"/>
      <c r="EG65" s="19"/>
      <c r="EH65" s="19"/>
      <c r="EI65" s="19"/>
      <c r="EJ65" s="22">
        <f t="shared" si="68"/>
        <v>0</v>
      </c>
      <c r="EK65" s="14"/>
      <c r="EL65" s="16"/>
      <c r="EM65" s="21"/>
      <c r="EN65" s="19"/>
      <c r="EO65" s="19"/>
      <c r="EP65" s="19"/>
      <c r="EQ65" s="22">
        <f t="shared" si="69"/>
        <v>0</v>
      </c>
      <c r="ER65" s="14"/>
      <c r="ES65" s="23"/>
      <c r="ET65" s="21"/>
      <c r="EU65" s="82">
        <f t="shared" si="71"/>
        <v>0</v>
      </c>
      <c r="EV65" s="82">
        <f t="shared" si="71"/>
        <v>0</v>
      </c>
      <c r="EW65" s="82">
        <f t="shared" si="71"/>
        <v>0</v>
      </c>
      <c r="EX65" s="22">
        <f t="shared" si="82"/>
        <v>0</v>
      </c>
      <c r="EY65" s="14">
        <f t="shared" si="83"/>
        <v>0</v>
      </c>
      <c r="EZ65" s="14"/>
      <c r="FA65" s="106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S65" s="8">
        <f t="shared" si="72"/>
        <v>0</v>
      </c>
    </row>
    <row r="66" spans="1:175">
      <c r="A66" s="14"/>
      <c r="B66" s="16"/>
      <c r="C66" s="21"/>
      <c r="D66" s="19"/>
      <c r="E66" s="19"/>
      <c r="F66" s="19"/>
      <c r="G66" s="22">
        <f t="shared" si="49"/>
        <v>0</v>
      </c>
      <c r="H66" s="14"/>
      <c r="I66" s="16"/>
      <c r="J66" s="21"/>
      <c r="K66" s="19"/>
      <c r="L66" s="19"/>
      <c r="M66" s="19"/>
      <c r="N66" s="22">
        <f t="shared" si="50"/>
        <v>0</v>
      </c>
      <c r="O66" s="14"/>
      <c r="P66" s="16"/>
      <c r="Q66" s="21"/>
      <c r="R66" s="19"/>
      <c r="S66" s="19"/>
      <c r="T66" s="19"/>
      <c r="U66" s="22">
        <f t="shared" si="51"/>
        <v>0</v>
      </c>
      <c r="V66" s="14"/>
      <c r="W66" s="16"/>
      <c r="X66" s="21"/>
      <c r="Y66" s="19"/>
      <c r="Z66" s="19"/>
      <c r="AA66" s="19"/>
      <c r="AB66" s="22">
        <f t="shared" si="52"/>
        <v>0</v>
      </c>
      <c r="AC66" s="14"/>
      <c r="AD66" s="16"/>
      <c r="AE66" s="21"/>
      <c r="AF66" s="19"/>
      <c r="AG66" s="19"/>
      <c r="AH66" s="19"/>
      <c r="AI66" s="22">
        <f t="shared" si="53"/>
        <v>0</v>
      </c>
      <c r="AJ66" s="14"/>
      <c r="AK66" s="16"/>
      <c r="AL66" s="21"/>
      <c r="AM66" s="19"/>
      <c r="AN66" s="19"/>
      <c r="AO66" s="19"/>
      <c r="AP66" s="22">
        <f t="shared" si="54"/>
        <v>0</v>
      </c>
      <c r="AQ66" s="14"/>
      <c r="AR66" s="16"/>
      <c r="AS66" s="21"/>
      <c r="AT66" s="19"/>
      <c r="AU66" s="19"/>
      <c r="AV66" s="19"/>
      <c r="AW66" s="22">
        <f t="shared" si="55"/>
        <v>0</v>
      </c>
      <c r="AX66" s="14"/>
      <c r="AY66" s="16"/>
      <c r="AZ66" s="21"/>
      <c r="BA66" s="19"/>
      <c r="BB66" s="19"/>
      <c r="BC66" s="19"/>
      <c r="BD66" s="22">
        <f t="shared" si="56"/>
        <v>0</v>
      </c>
      <c r="BE66" s="14"/>
      <c r="BF66" s="16"/>
      <c r="BG66" s="21"/>
      <c r="BH66" s="19"/>
      <c r="BI66" s="19"/>
      <c r="BJ66" s="19"/>
      <c r="BK66" s="22">
        <f t="shared" si="57"/>
        <v>0</v>
      </c>
      <c r="BL66" s="14"/>
      <c r="BM66" s="16"/>
      <c r="BN66" s="21"/>
      <c r="BO66" s="19"/>
      <c r="BP66" s="19"/>
      <c r="BQ66" s="19"/>
      <c r="BR66" s="22">
        <f t="shared" si="58"/>
        <v>0</v>
      </c>
      <c r="BS66" s="14"/>
      <c r="BT66" s="16"/>
      <c r="BU66" s="21"/>
      <c r="BV66" s="19"/>
      <c r="BW66" s="19"/>
      <c r="BX66" s="19"/>
      <c r="BY66" s="22">
        <f t="shared" si="59"/>
        <v>0</v>
      </c>
      <c r="BZ66" s="14"/>
      <c r="CA66" s="16"/>
      <c r="CB66" s="21"/>
      <c r="CC66" s="19"/>
      <c r="CD66" s="19"/>
      <c r="CE66" s="19"/>
      <c r="CF66" s="22">
        <f t="shared" si="60"/>
        <v>0</v>
      </c>
      <c r="CG66" s="14"/>
      <c r="CH66" s="16"/>
      <c r="CI66" s="21"/>
      <c r="CJ66" s="19"/>
      <c r="CK66" s="19"/>
      <c r="CL66" s="19"/>
      <c r="CM66" s="22">
        <f t="shared" si="61"/>
        <v>0</v>
      </c>
      <c r="CN66" s="14"/>
      <c r="CO66" s="16"/>
      <c r="CP66" s="21"/>
      <c r="CQ66" s="19"/>
      <c r="CR66" s="19"/>
      <c r="CS66" s="19"/>
      <c r="CT66" s="22">
        <f t="shared" si="62"/>
        <v>0</v>
      </c>
      <c r="CU66" s="14"/>
      <c r="CV66" s="16"/>
      <c r="CW66" s="21"/>
      <c r="CX66" s="19"/>
      <c r="CY66" s="19"/>
      <c r="CZ66" s="19"/>
      <c r="DA66" s="22">
        <f t="shared" si="63"/>
        <v>0</v>
      </c>
      <c r="DB66" s="14"/>
      <c r="DC66" s="16"/>
      <c r="DD66" s="21"/>
      <c r="DE66" s="19"/>
      <c r="DF66" s="19"/>
      <c r="DG66" s="19"/>
      <c r="DH66" s="22">
        <f t="shared" si="64"/>
        <v>0</v>
      </c>
      <c r="DI66" s="72"/>
      <c r="DJ66" s="16"/>
      <c r="DK66" s="21"/>
      <c r="DL66" s="19"/>
      <c r="DM66" s="19"/>
      <c r="DN66" s="19"/>
      <c r="DO66" s="22">
        <f t="shared" si="65"/>
        <v>0</v>
      </c>
      <c r="DP66" s="14"/>
      <c r="DQ66" s="16"/>
      <c r="DR66" s="21"/>
      <c r="DS66" s="19"/>
      <c r="DT66" s="19"/>
      <c r="DU66" s="19"/>
      <c r="DV66" s="22">
        <f t="shared" si="66"/>
        <v>0</v>
      </c>
      <c r="DW66" s="14"/>
      <c r="DX66" s="16"/>
      <c r="DY66" s="21"/>
      <c r="DZ66" s="19"/>
      <c r="EA66" s="19"/>
      <c r="EB66" s="19"/>
      <c r="EC66" s="22">
        <f t="shared" si="67"/>
        <v>0</v>
      </c>
      <c r="ED66" s="14"/>
      <c r="EE66" s="16"/>
      <c r="EF66" s="21"/>
      <c r="EG66" s="19"/>
      <c r="EH66" s="19"/>
      <c r="EI66" s="19"/>
      <c r="EJ66" s="22">
        <f t="shared" si="68"/>
        <v>0</v>
      </c>
      <c r="EK66" s="14"/>
      <c r="EL66" s="16"/>
      <c r="EM66" s="21"/>
      <c r="EN66" s="19"/>
      <c r="EO66" s="19"/>
      <c r="EP66" s="19"/>
      <c r="EQ66" s="22">
        <f t="shared" si="69"/>
        <v>0</v>
      </c>
      <c r="ER66" s="14"/>
      <c r="ES66" s="23"/>
      <c r="ET66" s="21"/>
      <c r="EU66" s="82">
        <f t="shared" ref="EU66:EW67" si="84">SUM(D66+K66+R66+Y66+AF66+AM66+AT66+BA66+BH66+BO66+CC66+CJ66+CX66+DE66+DL66+DS66+EG66+EN66)</f>
        <v>0</v>
      </c>
      <c r="EV66" s="82">
        <f t="shared" si="84"/>
        <v>0</v>
      </c>
      <c r="EW66" s="82">
        <f t="shared" si="84"/>
        <v>0</v>
      </c>
      <c r="EX66" s="22">
        <f t="shared" si="82"/>
        <v>0</v>
      </c>
      <c r="EY66" s="14">
        <f t="shared" si="83"/>
        <v>0</v>
      </c>
      <c r="EZ66" s="14"/>
      <c r="FA66" s="106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S66" s="8">
        <f t="shared" si="72"/>
        <v>0</v>
      </c>
    </row>
    <row r="67" spans="1:175">
      <c r="A67" s="14"/>
      <c r="B67" s="16"/>
      <c r="C67" s="21"/>
      <c r="D67" s="19"/>
      <c r="E67" s="19"/>
      <c r="F67" s="19"/>
      <c r="G67" s="22">
        <f t="shared" si="49"/>
        <v>0</v>
      </c>
      <c r="H67" s="14"/>
      <c r="I67" s="16"/>
      <c r="J67" s="21"/>
      <c r="K67" s="19"/>
      <c r="L67" s="19"/>
      <c r="M67" s="19"/>
      <c r="N67" s="22">
        <f t="shared" si="50"/>
        <v>0</v>
      </c>
      <c r="O67" s="14"/>
      <c r="P67" s="16"/>
      <c r="Q67" s="21"/>
      <c r="R67" s="19"/>
      <c r="S67" s="19"/>
      <c r="T67" s="19"/>
      <c r="U67" s="22">
        <f t="shared" si="51"/>
        <v>0</v>
      </c>
      <c r="V67" s="14"/>
      <c r="W67" s="16"/>
      <c r="X67" s="21"/>
      <c r="Y67" s="19"/>
      <c r="Z67" s="19"/>
      <c r="AA67" s="19"/>
      <c r="AB67" s="22">
        <f t="shared" si="52"/>
        <v>0</v>
      </c>
      <c r="AC67" s="14"/>
      <c r="AD67" s="16"/>
      <c r="AE67" s="21"/>
      <c r="AF67" s="19"/>
      <c r="AG67" s="19"/>
      <c r="AH67" s="19"/>
      <c r="AI67" s="22">
        <f t="shared" si="53"/>
        <v>0</v>
      </c>
      <c r="AJ67" s="14"/>
      <c r="AK67" s="16"/>
      <c r="AL67" s="21"/>
      <c r="AM67" s="19"/>
      <c r="AN67" s="19"/>
      <c r="AO67" s="19"/>
      <c r="AP67" s="22">
        <f t="shared" si="54"/>
        <v>0</v>
      </c>
      <c r="AQ67" s="14"/>
      <c r="AR67" s="16"/>
      <c r="AS67" s="21"/>
      <c r="AT67" s="19"/>
      <c r="AU67" s="19"/>
      <c r="AV67" s="19"/>
      <c r="AW67" s="22">
        <f t="shared" si="55"/>
        <v>0</v>
      </c>
      <c r="AX67" s="14"/>
      <c r="AY67" s="16"/>
      <c r="AZ67" s="21"/>
      <c r="BA67" s="19"/>
      <c r="BB67" s="19"/>
      <c r="BC67" s="19"/>
      <c r="BD67" s="22">
        <f t="shared" si="56"/>
        <v>0</v>
      </c>
      <c r="BE67" s="14"/>
      <c r="BF67" s="16"/>
      <c r="BG67" s="21"/>
      <c r="BH67" s="19"/>
      <c r="BI67" s="19"/>
      <c r="BJ67" s="19"/>
      <c r="BK67" s="22">
        <f t="shared" si="57"/>
        <v>0</v>
      </c>
      <c r="BL67" s="14"/>
      <c r="BM67" s="16"/>
      <c r="BN67" s="21"/>
      <c r="BO67" s="19"/>
      <c r="BP67" s="19"/>
      <c r="BQ67" s="19"/>
      <c r="BR67" s="22">
        <f t="shared" si="58"/>
        <v>0</v>
      </c>
      <c r="BS67" s="14"/>
      <c r="BT67" s="16"/>
      <c r="BU67" s="21"/>
      <c r="BV67" s="19"/>
      <c r="BW67" s="19"/>
      <c r="BX67" s="19"/>
      <c r="BY67" s="22">
        <f t="shared" si="59"/>
        <v>0</v>
      </c>
      <c r="BZ67" s="14"/>
      <c r="CA67" s="16"/>
      <c r="CB67" s="21"/>
      <c r="CC67" s="19"/>
      <c r="CD67" s="19"/>
      <c r="CE67" s="19"/>
      <c r="CF67" s="22">
        <f t="shared" si="60"/>
        <v>0</v>
      </c>
      <c r="CG67" s="14"/>
      <c r="CH67" s="16"/>
      <c r="CI67" s="21"/>
      <c r="CJ67" s="19"/>
      <c r="CK67" s="19"/>
      <c r="CL67" s="19"/>
      <c r="CM67" s="22">
        <f t="shared" si="61"/>
        <v>0</v>
      </c>
      <c r="CN67" s="14"/>
      <c r="CO67" s="16"/>
      <c r="CP67" s="21"/>
      <c r="CQ67" s="19"/>
      <c r="CR67" s="19"/>
      <c r="CS67" s="19"/>
      <c r="CT67" s="22">
        <f t="shared" si="62"/>
        <v>0</v>
      </c>
      <c r="CU67" s="14"/>
      <c r="CV67" s="16"/>
      <c r="CW67" s="21"/>
      <c r="CX67" s="19"/>
      <c r="CY67" s="19"/>
      <c r="CZ67" s="19"/>
      <c r="DA67" s="22">
        <f t="shared" si="63"/>
        <v>0</v>
      </c>
      <c r="DB67" s="14"/>
      <c r="DC67" s="16"/>
      <c r="DD67" s="21"/>
      <c r="DE67" s="19"/>
      <c r="DF67" s="19"/>
      <c r="DG67" s="19"/>
      <c r="DH67" s="22">
        <f t="shared" si="64"/>
        <v>0</v>
      </c>
      <c r="DI67" s="72"/>
      <c r="DJ67" s="16"/>
      <c r="DK67" s="21"/>
      <c r="DL67" s="19"/>
      <c r="DM67" s="19"/>
      <c r="DN67" s="19"/>
      <c r="DO67" s="22">
        <f t="shared" si="65"/>
        <v>0</v>
      </c>
      <c r="DP67" s="14"/>
      <c r="DQ67" s="16"/>
      <c r="DR67" s="21"/>
      <c r="DS67" s="19"/>
      <c r="DT67" s="19"/>
      <c r="DU67" s="19"/>
      <c r="DV67" s="22">
        <f t="shared" si="66"/>
        <v>0</v>
      </c>
      <c r="DW67" s="14"/>
      <c r="DX67" s="16"/>
      <c r="DY67" s="21"/>
      <c r="DZ67" s="19"/>
      <c r="EA67" s="19"/>
      <c r="EB67" s="19"/>
      <c r="EC67" s="22">
        <f t="shared" si="67"/>
        <v>0</v>
      </c>
      <c r="ED67" s="14"/>
      <c r="EE67" s="16"/>
      <c r="EF67" s="21"/>
      <c r="EG67" s="19"/>
      <c r="EH67" s="19"/>
      <c r="EI67" s="19"/>
      <c r="EJ67" s="22">
        <f t="shared" si="68"/>
        <v>0</v>
      </c>
      <c r="EK67" s="14"/>
      <c r="EL67" s="16"/>
      <c r="EM67" s="21"/>
      <c r="EN67" s="19"/>
      <c r="EO67" s="19"/>
      <c r="EP67" s="19"/>
      <c r="EQ67" s="22">
        <f t="shared" si="69"/>
        <v>0</v>
      </c>
      <c r="ER67" s="14"/>
      <c r="ES67" s="16"/>
      <c r="ET67" s="21"/>
      <c r="EU67" s="82">
        <f t="shared" si="84"/>
        <v>0</v>
      </c>
      <c r="EV67" s="82">
        <f t="shared" si="84"/>
        <v>0</v>
      </c>
      <c r="EW67" s="82">
        <f t="shared" si="84"/>
        <v>0</v>
      </c>
      <c r="EX67" s="22">
        <f t="shared" si="82"/>
        <v>0</v>
      </c>
      <c r="EY67" s="14"/>
      <c r="EZ67" s="14"/>
      <c r="FA67" s="14"/>
    </row>
    <row r="68" spans="1:175" ht="14.4" thickBot="1">
      <c r="A68" s="14" t="s">
        <v>62</v>
      </c>
      <c r="B68" s="26">
        <v>6</v>
      </c>
      <c r="C68" s="27"/>
      <c r="D68" s="28"/>
      <c r="E68" s="28"/>
      <c r="F68" s="28"/>
      <c r="G68" s="29"/>
      <c r="H68" s="14"/>
      <c r="I68" s="26">
        <v>3</v>
      </c>
      <c r="J68" s="27"/>
      <c r="K68" s="28"/>
      <c r="L68" s="28"/>
      <c r="M68" s="28"/>
      <c r="N68" s="29"/>
      <c r="O68" s="14"/>
      <c r="P68" s="26">
        <v>4</v>
      </c>
      <c r="Q68" s="27"/>
      <c r="R68" s="28"/>
      <c r="S68" s="28"/>
      <c r="T68" s="28"/>
      <c r="U68" s="29"/>
      <c r="V68" s="14"/>
      <c r="W68" s="26">
        <v>4</v>
      </c>
      <c r="X68" s="27"/>
      <c r="Y68" s="28"/>
      <c r="Z68" s="28"/>
      <c r="AA68" s="28"/>
      <c r="AB68" s="29"/>
      <c r="AC68" s="14"/>
      <c r="AD68" s="26">
        <v>1</v>
      </c>
      <c r="AE68" s="27"/>
      <c r="AF68" s="28"/>
      <c r="AG68" s="28"/>
      <c r="AH68" s="28"/>
      <c r="AI68" s="29"/>
      <c r="AJ68" s="14"/>
      <c r="AK68" s="26">
        <v>-1</v>
      </c>
      <c r="AL68" s="27"/>
      <c r="AM68" s="28"/>
      <c r="AN68" s="28"/>
      <c r="AO68" s="28"/>
      <c r="AP68" s="29"/>
      <c r="AQ68" s="14"/>
      <c r="AR68" s="26">
        <v>2</v>
      </c>
      <c r="AS68" s="27"/>
      <c r="AT68" s="28"/>
      <c r="AU68" s="28"/>
      <c r="AV68" s="28"/>
      <c r="AW68" s="29"/>
      <c r="AX68" s="14"/>
      <c r="AY68" s="26">
        <v>1</v>
      </c>
      <c r="AZ68" s="27"/>
      <c r="BA68" s="28"/>
      <c r="BB68" s="28"/>
      <c r="BC68" s="28"/>
      <c r="BD68" s="29"/>
      <c r="BE68" s="14"/>
      <c r="BF68" s="26">
        <v>-1</v>
      </c>
      <c r="BG68" s="27"/>
      <c r="BH68" s="28"/>
      <c r="BI68" s="28"/>
      <c r="BJ68" s="28"/>
      <c r="BK68" s="29"/>
      <c r="BL68" s="14"/>
      <c r="BM68" s="26">
        <v>-1</v>
      </c>
      <c r="BN68" s="27"/>
      <c r="BO68" s="28"/>
      <c r="BP68" s="28"/>
      <c r="BQ68" s="28"/>
      <c r="BR68" s="29"/>
      <c r="BS68" s="14"/>
      <c r="BT68" s="26">
        <v>-1</v>
      </c>
      <c r="BU68" s="27"/>
      <c r="BV68" s="28"/>
      <c r="BW68" s="28"/>
      <c r="BX68" s="28"/>
      <c r="BY68" s="29"/>
      <c r="BZ68" s="14"/>
      <c r="CA68" s="26">
        <v>-1</v>
      </c>
      <c r="CB68" s="27"/>
      <c r="CC68" s="28"/>
      <c r="CD68" s="28"/>
      <c r="CE68" s="28"/>
      <c r="CF68" s="29"/>
      <c r="CG68" s="14"/>
      <c r="CH68" s="26">
        <v>-1</v>
      </c>
      <c r="CI68" s="27"/>
      <c r="CJ68" s="28"/>
      <c r="CK68" s="28"/>
      <c r="CL68" s="28"/>
      <c r="CM68" s="29"/>
      <c r="CN68" s="14"/>
      <c r="CO68" s="26">
        <v>-1</v>
      </c>
      <c r="CP68" s="27"/>
      <c r="CQ68" s="28"/>
      <c r="CR68" s="28"/>
      <c r="CS68" s="28"/>
      <c r="CT68" s="29"/>
      <c r="CU68" s="14"/>
      <c r="CV68" s="26">
        <v>3</v>
      </c>
      <c r="CW68" s="27"/>
      <c r="CX68" s="28"/>
      <c r="CY68" s="28"/>
      <c r="CZ68" s="28"/>
      <c r="DA68" s="29"/>
      <c r="DB68" s="14"/>
      <c r="DC68" s="26">
        <v>-1</v>
      </c>
      <c r="DD68" s="27"/>
      <c r="DE68" s="28"/>
      <c r="DF68" s="28"/>
      <c r="DG68" s="28"/>
      <c r="DH68" s="29"/>
      <c r="DI68" s="72"/>
      <c r="DJ68" s="26">
        <v>4</v>
      </c>
      <c r="DK68" s="27"/>
      <c r="DL68" s="28"/>
      <c r="DM68" s="28"/>
      <c r="DN68" s="28"/>
      <c r="DO68" s="29"/>
      <c r="DP68" s="14"/>
      <c r="DQ68" s="26">
        <v>3</v>
      </c>
      <c r="DR68" s="27"/>
      <c r="DS68" s="28"/>
      <c r="DT68" s="28"/>
      <c r="DU68" s="28"/>
      <c r="DV68" s="29"/>
      <c r="DW68" s="14"/>
      <c r="DX68" s="26">
        <v>0</v>
      </c>
      <c r="DY68" s="27"/>
      <c r="DZ68" s="28"/>
      <c r="EA68" s="28"/>
      <c r="EB68" s="28"/>
      <c r="EC68" s="29"/>
      <c r="ED68" s="14"/>
      <c r="EE68" s="26">
        <v>1</v>
      </c>
      <c r="EF68" s="27"/>
      <c r="EG68" s="28"/>
      <c r="EH68" s="28"/>
      <c r="EI68" s="28"/>
      <c r="EJ68" s="29"/>
      <c r="EK68" s="14"/>
      <c r="EL68" s="26">
        <v>2</v>
      </c>
      <c r="EM68" s="27"/>
      <c r="EN68" s="28"/>
      <c r="EO68" s="28"/>
      <c r="EP68" s="28"/>
      <c r="EQ68" s="29"/>
      <c r="ER68" s="14"/>
      <c r="ES68" s="26">
        <v>0</v>
      </c>
      <c r="ET68" s="27"/>
      <c r="EU68" s="28"/>
      <c r="EV68" s="28"/>
      <c r="EW68" s="28"/>
      <c r="EX68" s="29"/>
      <c r="EY68" s="14"/>
      <c r="EZ68" s="14"/>
      <c r="FA68" s="14"/>
    </row>
    <row r="69" spans="1:175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</row>
    <row r="70" spans="1:17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</row>
    <row r="71" spans="1:175">
      <c r="G71" s="10"/>
      <c r="N71" s="10"/>
      <c r="U71" s="10"/>
    </row>
    <row r="72" spans="1:175">
      <c r="G72" s="10"/>
      <c r="N72" s="10"/>
      <c r="U72" s="10"/>
    </row>
    <row r="73" spans="1:175">
      <c r="G73" s="10"/>
      <c r="N73" s="10"/>
      <c r="U73" s="10"/>
    </row>
    <row r="74" spans="1:175">
      <c r="G74" s="10"/>
      <c r="N74" s="10"/>
      <c r="U74" s="10"/>
    </row>
    <row r="75" spans="1:175">
      <c r="G75" s="10"/>
      <c r="N75" s="10"/>
      <c r="U75" s="10"/>
    </row>
    <row r="76" spans="1:175">
      <c r="G76" s="10"/>
      <c r="N76" s="10"/>
      <c r="U76" s="10"/>
    </row>
    <row r="77" spans="1:175">
      <c r="G77" s="10"/>
      <c r="N77" s="10"/>
      <c r="U77" s="10"/>
    </row>
    <row r="78" spans="1:175">
      <c r="G78" s="10"/>
      <c r="N78" s="10"/>
      <c r="U78" s="10"/>
    </row>
    <row r="79" spans="1:175">
      <c r="G79" s="10"/>
      <c r="N79" s="10"/>
      <c r="U79" s="10"/>
    </row>
    <row r="80" spans="1:175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  <row r="1301" spans="7:21">
      <c r="G1301" s="10"/>
      <c r="N1301" s="10"/>
      <c r="U1301" s="10"/>
    </row>
    <row r="1302" spans="7:21">
      <c r="G1302" s="10"/>
      <c r="N1302" s="10"/>
      <c r="U1302" s="10"/>
    </row>
    <row r="1303" spans="7:21">
      <c r="G1303" s="10"/>
      <c r="N1303" s="10"/>
      <c r="U1303" s="10"/>
    </row>
    <row r="1304" spans="7:21">
      <c r="G1304" s="10"/>
      <c r="N1304" s="10"/>
      <c r="U1304" s="10"/>
    </row>
  </sheetData>
  <mergeCells count="178">
    <mergeCell ref="EL44:EQ44"/>
    <mergeCell ref="ES44:EX44"/>
    <mergeCell ref="CV44:DA44"/>
    <mergeCell ref="DC44:DH44"/>
    <mergeCell ref="DJ44:DO44"/>
    <mergeCell ref="DQ44:DV44"/>
    <mergeCell ref="DX44:EC44"/>
    <mergeCell ref="EE44:EJ44"/>
    <mergeCell ref="BF44:BK44"/>
    <mergeCell ref="BM44:BR44"/>
    <mergeCell ref="BT44:BY44"/>
    <mergeCell ref="CA44:CF44"/>
    <mergeCell ref="CH44:CM44"/>
    <mergeCell ref="CO44:CT44"/>
    <mergeCell ref="DC43:DH43"/>
    <mergeCell ref="DJ43:DO43"/>
    <mergeCell ref="DQ43:DV43"/>
    <mergeCell ref="DX43:EC43"/>
    <mergeCell ref="EE43:EJ43"/>
    <mergeCell ref="BF43:BK43"/>
    <mergeCell ref="BM43:BR43"/>
    <mergeCell ref="BT43:BY43"/>
    <mergeCell ref="CA43:CF43"/>
    <mergeCell ref="CH43:CM43"/>
    <mergeCell ref="CO43:CT43"/>
    <mergeCell ref="B44:G44"/>
    <mergeCell ref="I44:N44"/>
    <mergeCell ref="P44:U44"/>
    <mergeCell ref="W44:AB44"/>
    <mergeCell ref="AD44:AI44"/>
    <mergeCell ref="AK44:AP44"/>
    <mergeCell ref="AR44:AW44"/>
    <mergeCell ref="AY44:BD44"/>
    <mergeCell ref="CV43:DA43"/>
    <mergeCell ref="EL42:EQ42"/>
    <mergeCell ref="ES42:EX42"/>
    <mergeCell ref="B43:G43"/>
    <mergeCell ref="I43:N43"/>
    <mergeCell ref="P43:U43"/>
    <mergeCell ref="W43:AB43"/>
    <mergeCell ref="AD43:AI43"/>
    <mergeCell ref="AK43:AP43"/>
    <mergeCell ref="AR43:AW43"/>
    <mergeCell ref="AY43:BD43"/>
    <mergeCell ref="CV42:DA42"/>
    <mergeCell ref="DC42:DH42"/>
    <mergeCell ref="DJ42:DO42"/>
    <mergeCell ref="DQ42:DV42"/>
    <mergeCell ref="DX42:EC42"/>
    <mergeCell ref="EE42:EJ42"/>
    <mergeCell ref="BF42:BK42"/>
    <mergeCell ref="BM42:BR42"/>
    <mergeCell ref="BT42:BY42"/>
    <mergeCell ref="CA42:CF42"/>
    <mergeCell ref="CH42:CM42"/>
    <mergeCell ref="CO42:CT42"/>
    <mergeCell ref="EL43:EQ43"/>
    <mergeCell ref="ES43:EX43"/>
    <mergeCell ref="DC41:DH41"/>
    <mergeCell ref="DJ41:DO41"/>
    <mergeCell ref="DQ41:DV41"/>
    <mergeCell ref="DX41:EC41"/>
    <mergeCell ref="EE41:EJ41"/>
    <mergeCell ref="BF41:BK41"/>
    <mergeCell ref="BM41:BR41"/>
    <mergeCell ref="BT41:BY41"/>
    <mergeCell ref="CA41:CF41"/>
    <mergeCell ref="CH41:CM41"/>
    <mergeCell ref="CO41:CT41"/>
    <mergeCell ref="B42:G42"/>
    <mergeCell ref="I42:N42"/>
    <mergeCell ref="P42:U42"/>
    <mergeCell ref="W42:AB42"/>
    <mergeCell ref="AD42:AI42"/>
    <mergeCell ref="AK42:AP42"/>
    <mergeCell ref="AR42:AW42"/>
    <mergeCell ref="AY42:BD42"/>
    <mergeCell ref="CV41:DA41"/>
    <mergeCell ref="ES6:EX6"/>
    <mergeCell ref="ES39:EX39"/>
    <mergeCell ref="B41:G41"/>
    <mergeCell ref="I41:N41"/>
    <mergeCell ref="P41:U41"/>
    <mergeCell ref="W41:AB41"/>
    <mergeCell ref="AD41:AI41"/>
    <mergeCell ref="AK41:AP41"/>
    <mergeCell ref="AR41:AW41"/>
    <mergeCell ref="AY41:BD41"/>
    <mergeCell ref="DC6:DH6"/>
    <mergeCell ref="DJ6:DO6"/>
    <mergeCell ref="DQ6:DV6"/>
    <mergeCell ref="DX6:EC6"/>
    <mergeCell ref="EE6:EJ6"/>
    <mergeCell ref="EL6:EQ6"/>
    <mergeCell ref="BM6:BR6"/>
    <mergeCell ref="BT6:BY6"/>
    <mergeCell ref="CA6:CF6"/>
    <mergeCell ref="CH6:CM6"/>
    <mergeCell ref="CO6:CT6"/>
    <mergeCell ref="CV6:DA6"/>
    <mergeCell ref="EL41:EQ41"/>
    <mergeCell ref="ES41:EX41"/>
    <mergeCell ref="DJ5:DO5"/>
    <mergeCell ref="DQ5:DV5"/>
    <mergeCell ref="DX5:EC5"/>
    <mergeCell ref="EE5:EJ5"/>
    <mergeCell ref="EL5:EQ5"/>
    <mergeCell ref="BM5:BR5"/>
    <mergeCell ref="BT5:BY5"/>
    <mergeCell ref="CA5:CF5"/>
    <mergeCell ref="CH5:CM5"/>
    <mergeCell ref="CO5:CT5"/>
    <mergeCell ref="CV5:DA5"/>
    <mergeCell ref="B6:G6"/>
    <mergeCell ref="I6:N6"/>
    <mergeCell ref="P6:U6"/>
    <mergeCell ref="W6:AB6"/>
    <mergeCell ref="AD6:AI6"/>
    <mergeCell ref="AK6:AP6"/>
    <mergeCell ref="AR6:AW6"/>
    <mergeCell ref="AY6:BD6"/>
    <mergeCell ref="BF6:BK6"/>
    <mergeCell ref="ES4:EX4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DC4:DH4"/>
    <mergeCell ref="DJ4:DO4"/>
    <mergeCell ref="DQ4:DV4"/>
    <mergeCell ref="DX4:EC4"/>
    <mergeCell ref="EE4:EJ4"/>
    <mergeCell ref="EL4:EQ4"/>
    <mergeCell ref="BM4:BR4"/>
    <mergeCell ref="BT4:BY4"/>
    <mergeCell ref="CA4:CF4"/>
    <mergeCell ref="CH4:CM4"/>
    <mergeCell ref="CO4:CT4"/>
    <mergeCell ref="CV4:DA4"/>
    <mergeCell ref="ES5:EX5"/>
    <mergeCell ref="DC5:DH5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ES1:EX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ES3:EX3"/>
    <mergeCell ref="DC3:DH3"/>
    <mergeCell ref="DJ3:DO3"/>
    <mergeCell ref="DQ3:DV3"/>
    <mergeCell ref="DX3:EC3"/>
    <mergeCell ref="EE3:EJ3"/>
    <mergeCell ref="EL3:EQ3"/>
    <mergeCell ref="BM3:BR3"/>
    <mergeCell ref="BT3:BY3"/>
    <mergeCell ref="CA3:CF3"/>
    <mergeCell ref="CH3:CM3"/>
    <mergeCell ref="CO3:CT3"/>
    <mergeCell ref="CV3:DA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T1304"/>
  <sheetViews>
    <sheetView zoomScaleNormal="100" workbookViewId="0">
      <pane xSplit="1" topLeftCell="DY1" activePane="topRight" state="frozen"/>
      <selection pane="topRight" activeCell="FD10" sqref="FD10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customWidth="1"/>
    <col min="10" max="10" width="5" style="9" customWidth="1"/>
    <col min="11" max="13" width="5" style="8" customWidth="1"/>
    <col min="14" max="14" width="9.109375" style="1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hidden="1" customWidth="1"/>
    <col min="38" max="41" width="5" style="8" hidden="1" customWidth="1"/>
    <col min="42" max="42" width="9.109375" style="8" hidden="1" customWidth="1"/>
    <col min="43" max="43" width="1.88671875" style="8" hidden="1" customWidth="1"/>
    <col min="44" max="44" width="9.109375" style="8" customWidth="1"/>
    <col min="45" max="48" width="5" style="8" customWidth="1"/>
    <col min="49" max="49" width="9.109375" style="8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customWidth="1"/>
    <col min="58" max="58" width="9.109375" style="8" hidden="1" customWidth="1"/>
    <col min="59" max="62" width="5" style="8" hidden="1" customWidth="1"/>
    <col min="63" max="63" width="9.109375" style="8" hidden="1" customWidth="1"/>
    <col min="64" max="64" width="1.88671875" style="8" hidden="1" customWidth="1"/>
    <col min="65" max="65" width="9.109375" style="8" hidden="1" customWidth="1"/>
    <col min="66" max="69" width="5" style="8" hidden="1" customWidth="1"/>
    <col min="70" max="70" width="9.109375" style="8" hidden="1" customWidth="1"/>
    <col min="71" max="71" width="1.88671875" style="8" hidden="1" customWidth="1"/>
    <col min="72" max="72" width="9.109375" style="8" hidden="1" customWidth="1"/>
    <col min="73" max="76" width="5" style="8" hidden="1" customWidth="1"/>
    <col min="77" max="77" width="9.109375" style="8" hidden="1" customWidth="1"/>
    <col min="78" max="78" width="1.88671875" style="8" hidden="1" customWidth="1"/>
    <col min="79" max="79" width="9.109375" style="8" hidden="1" customWidth="1"/>
    <col min="80" max="83" width="5" style="8" hidden="1" customWidth="1"/>
    <col min="84" max="84" width="9.109375" style="8" hidden="1" customWidth="1"/>
    <col min="85" max="85" width="1.88671875" style="8" hidden="1" customWidth="1"/>
    <col min="86" max="86" width="9.109375" style="8" hidden="1" customWidth="1"/>
    <col min="87" max="90" width="5" style="8" hidden="1" customWidth="1"/>
    <col min="91" max="91" width="9.109375" style="8" hidden="1" customWidth="1"/>
    <col min="92" max="92" width="1.88671875" style="8" hidden="1" customWidth="1"/>
    <col min="93" max="93" width="9.109375" style="8" hidden="1" customWidth="1"/>
    <col min="94" max="97" width="5" style="8" hidden="1" customWidth="1"/>
    <col min="98" max="98" width="9.109375" style="8" hidden="1" customWidth="1"/>
    <col min="99" max="99" width="1.88671875" style="8" hidden="1" customWidth="1"/>
    <col min="100" max="100" width="9.109375" style="8" hidden="1" customWidth="1"/>
    <col min="101" max="104" width="5" style="8" hidden="1" customWidth="1"/>
    <col min="105" max="105" width="9.109375" style="8" hidden="1" customWidth="1"/>
    <col min="106" max="106" width="1.88671875" style="8" hidden="1" customWidth="1"/>
    <col min="107" max="107" width="9.109375" style="8" hidden="1" customWidth="1"/>
    <col min="108" max="111" width="5" style="8" hidden="1" customWidth="1"/>
    <col min="112" max="112" width="9.109375" style="8" hidden="1" customWidth="1"/>
    <col min="113" max="113" width="2.33203125" style="8" hidden="1" customWidth="1"/>
    <col min="114" max="114" width="9.109375" style="8" hidden="1" customWidth="1"/>
    <col min="115" max="118" width="5.6640625" style="8" hidden="1" customWidth="1"/>
    <col min="119" max="119" width="9.109375" style="8" hidden="1" customWidth="1"/>
    <col min="120" max="120" width="1.88671875" style="8" hidden="1" customWidth="1"/>
    <col min="121" max="121" width="10.109375" style="8" hidden="1" customWidth="1"/>
    <col min="122" max="125" width="5" style="8" hidden="1" customWidth="1"/>
    <col min="126" max="126" width="9.109375" style="8" hidden="1" customWidth="1"/>
    <col min="127" max="127" width="1.6640625" style="8" hidden="1" customWidth="1"/>
    <col min="128" max="128" width="10.109375" style="8" hidden="1" customWidth="1"/>
    <col min="129" max="132" width="5" style="8" hidden="1" customWidth="1"/>
    <col min="133" max="133" width="9.109375" style="8" hidden="1" customWidth="1"/>
    <col min="134" max="134" width="1.88671875" style="8" hidden="1" customWidth="1"/>
    <col min="135" max="135" width="10.109375" style="8" hidden="1" customWidth="1"/>
    <col min="136" max="139" width="5" style="8" hidden="1" customWidth="1"/>
    <col min="140" max="140" width="9.109375" style="8" hidden="1" customWidth="1"/>
    <col min="141" max="141" width="1.88671875" style="8" hidden="1" customWidth="1"/>
    <col min="142" max="142" width="10.109375" style="8" hidden="1" customWidth="1"/>
    <col min="143" max="146" width="5" style="8" hidden="1" customWidth="1"/>
    <col min="147" max="147" width="9.109375" style="8" hidden="1" customWidth="1"/>
    <col min="148" max="148" width="1.88671875" style="8" customWidth="1"/>
    <col min="149" max="152" width="9.109375" style="8" customWidth="1"/>
    <col min="153" max="153" width="11.33203125" style="8" customWidth="1"/>
    <col min="154" max="16384" width="9.109375" style="8"/>
  </cols>
  <sheetData>
    <row r="1" spans="1:176">
      <c r="A1" s="12" t="s">
        <v>0</v>
      </c>
      <c r="B1" s="12" t="s">
        <v>590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92" t="s">
        <v>590</v>
      </c>
      <c r="ET1" s="192"/>
      <c r="EU1" s="192"/>
      <c r="EV1" s="192"/>
      <c r="EW1" s="192"/>
      <c r="EX1" s="192"/>
      <c r="EY1" s="14"/>
      <c r="EZ1" s="14"/>
      <c r="FA1" s="14"/>
    </row>
    <row r="2" spans="1:176" ht="14.4" thickBot="1">
      <c r="A2" s="14"/>
      <c r="B2" s="105" t="s">
        <v>290</v>
      </c>
      <c r="C2" s="15"/>
      <c r="D2" s="14"/>
      <c r="E2" s="14"/>
      <c r="F2" s="64" t="s">
        <v>561</v>
      </c>
      <c r="G2" s="109">
        <v>201</v>
      </c>
      <c r="H2" s="14"/>
      <c r="I2" s="105" t="s">
        <v>291</v>
      </c>
      <c r="J2" s="15"/>
      <c r="K2" s="14"/>
      <c r="L2" s="14"/>
      <c r="M2" s="64" t="s">
        <v>561</v>
      </c>
      <c r="N2" s="109">
        <v>112</v>
      </c>
      <c r="O2" s="14"/>
      <c r="P2" s="105" t="s">
        <v>292</v>
      </c>
      <c r="Q2" s="15"/>
      <c r="R2" s="14"/>
      <c r="S2" s="14"/>
      <c r="T2" s="64" t="s">
        <v>561</v>
      </c>
      <c r="U2" s="109">
        <v>347</v>
      </c>
      <c r="V2" s="14"/>
      <c r="W2" s="105" t="s">
        <v>293</v>
      </c>
      <c r="X2" s="14"/>
      <c r="Y2" s="14"/>
      <c r="Z2" s="14"/>
      <c r="AA2" s="64" t="s">
        <v>561</v>
      </c>
      <c r="AB2" s="109">
        <v>543</v>
      </c>
      <c r="AC2" s="14"/>
      <c r="AD2" s="105" t="s">
        <v>294</v>
      </c>
      <c r="AE2" s="14"/>
      <c r="AF2" s="14"/>
      <c r="AG2" s="14"/>
      <c r="AH2" s="64" t="s">
        <v>561</v>
      </c>
      <c r="AI2" s="109">
        <v>104</v>
      </c>
      <c r="AJ2" s="14"/>
      <c r="AK2" s="68" t="s">
        <v>492</v>
      </c>
      <c r="AL2" s="14"/>
      <c r="AM2" s="14"/>
      <c r="AN2" s="14"/>
      <c r="AO2" s="14"/>
      <c r="AP2" s="14"/>
      <c r="AQ2" s="14"/>
      <c r="AR2" s="105" t="s">
        <v>295</v>
      </c>
      <c r="AS2" s="14"/>
      <c r="AT2" s="14"/>
      <c r="AU2" s="14"/>
      <c r="AV2" s="64" t="s">
        <v>561</v>
      </c>
      <c r="AW2" s="109">
        <v>475</v>
      </c>
      <c r="AX2" s="14"/>
      <c r="AY2" s="105" t="s">
        <v>296</v>
      </c>
      <c r="AZ2" s="14"/>
      <c r="BA2" s="14"/>
      <c r="BB2" s="14"/>
      <c r="BC2" s="64" t="s">
        <v>561</v>
      </c>
      <c r="BD2" s="109">
        <v>88</v>
      </c>
      <c r="BE2" s="14"/>
      <c r="BF2" s="105" t="s">
        <v>297</v>
      </c>
      <c r="BG2" s="14"/>
      <c r="BH2" s="14"/>
      <c r="BI2" s="14"/>
      <c r="BJ2" s="64" t="s">
        <v>561</v>
      </c>
      <c r="BK2" s="109">
        <v>272</v>
      </c>
      <c r="BL2" s="14"/>
      <c r="BM2" s="105"/>
      <c r="BN2" s="14"/>
      <c r="BO2" s="14"/>
      <c r="BP2" s="14"/>
      <c r="BQ2" s="14"/>
      <c r="BR2" s="14"/>
      <c r="BS2" s="14"/>
      <c r="BT2" s="105"/>
      <c r="BU2" s="14"/>
      <c r="BV2" s="14"/>
      <c r="BW2" s="14"/>
      <c r="BX2" s="14"/>
      <c r="BY2" s="14"/>
      <c r="BZ2" s="14"/>
      <c r="CA2" s="105"/>
      <c r="CB2" s="14"/>
      <c r="CC2" s="14"/>
      <c r="CD2" s="14"/>
      <c r="CE2" s="14"/>
      <c r="CF2" s="14"/>
      <c r="CG2" s="14"/>
      <c r="CH2" s="68" t="s">
        <v>492</v>
      </c>
      <c r="CI2" s="14"/>
      <c r="CJ2" s="14"/>
      <c r="CK2" s="14"/>
      <c r="CL2" s="14"/>
      <c r="CM2" s="14"/>
      <c r="CN2" s="14"/>
      <c r="CO2" s="68" t="s">
        <v>492</v>
      </c>
      <c r="CP2" s="14"/>
      <c r="CQ2" s="14"/>
      <c r="CR2" s="14"/>
      <c r="CS2" s="14"/>
      <c r="CT2" s="14"/>
      <c r="CU2" s="14"/>
      <c r="CV2" s="105" t="s">
        <v>298</v>
      </c>
      <c r="CW2" s="14"/>
      <c r="CX2" s="14"/>
      <c r="CY2" s="14"/>
      <c r="CZ2" s="64" t="s">
        <v>561</v>
      </c>
      <c r="DA2" s="109">
        <v>129</v>
      </c>
      <c r="DB2" s="14"/>
      <c r="DC2" s="105" t="s">
        <v>309</v>
      </c>
      <c r="DD2" s="14"/>
      <c r="DE2" s="14"/>
      <c r="DF2" s="14"/>
      <c r="DG2" s="64" t="s">
        <v>561</v>
      </c>
      <c r="DH2" s="109">
        <v>238</v>
      </c>
      <c r="DI2" s="14"/>
      <c r="DJ2" s="105" t="s">
        <v>312</v>
      </c>
      <c r="DK2" s="14"/>
      <c r="DL2" s="14"/>
      <c r="DM2" s="14"/>
      <c r="DN2" s="64" t="s">
        <v>561</v>
      </c>
      <c r="DO2" s="109">
        <v>178</v>
      </c>
      <c r="DP2" s="14"/>
      <c r="DQ2" s="105" t="s">
        <v>313</v>
      </c>
      <c r="DR2" s="14"/>
      <c r="DS2" s="14"/>
      <c r="DT2" s="14"/>
      <c r="DU2" s="64" t="s">
        <v>561</v>
      </c>
      <c r="DV2" s="109">
        <v>130</v>
      </c>
      <c r="DW2" s="14"/>
      <c r="DX2" s="105" t="s">
        <v>314</v>
      </c>
      <c r="DY2" s="14"/>
      <c r="DZ2" s="14"/>
      <c r="EA2" s="14"/>
      <c r="EB2" s="64" t="s">
        <v>561</v>
      </c>
      <c r="EC2" s="109">
        <v>201</v>
      </c>
      <c r="ED2" s="14"/>
      <c r="EE2" s="105" t="s">
        <v>316</v>
      </c>
      <c r="EF2" s="14"/>
      <c r="EG2" s="14"/>
      <c r="EH2" s="14"/>
      <c r="EI2" s="64" t="s">
        <v>561</v>
      </c>
      <c r="EJ2" s="109">
        <v>70</v>
      </c>
      <c r="EK2" s="14"/>
      <c r="EL2" s="105" t="s">
        <v>344</v>
      </c>
      <c r="EM2" s="14"/>
      <c r="EN2" s="14"/>
      <c r="EO2" s="14"/>
      <c r="EP2" s="64" t="s">
        <v>561</v>
      </c>
      <c r="EQ2" s="109">
        <v>887</v>
      </c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6">
      <c r="A3" s="14" t="s">
        <v>2</v>
      </c>
      <c r="B3" s="193" t="s">
        <v>593</v>
      </c>
      <c r="C3" s="194"/>
      <c r="D3" s="194"/>
      <c r="E3" s="194"/>
      <c r="F3" s="194"/>
      <c r="G3" s="195"/>
      <c r="H3" s="14"/>
      <c r="I3" s="193" t="s">
        <v>573</v>
      </c>
      <c r="J3" s="194"/>
      <c r="K3" s="194"/>
      <c r="L3" s="194"/>
      <c r="M3" s="194"/>
      <c r="N3" s="195"/>
      <c r="O3" s="14"/>
      <c r="P3" s="232" t="s">
        <v>211</v>
      </c>
      <c r="Q3" s="233"/>
      <c r="R3" s="233"/>
      <c r="S3" s="233"/>
      <c r="T3" s="233"/>
      <c r="U3" s="234"/>
      <c r="V3" s="14"/>
      <c r="W3" s="193" t="s">
        <v>223</v>
      </c>
      <c r="X3" s="194"/>
      <c r="Y3" s="194"/>
      <c r="Z3" s="194"/>
      <c r="AA3" s="194"/>
      <c r="AB3" s="195"/>
      <c r="AC3" s="14"/>
      <c r="AD3" s="193" t="s">
        <v>573</v>
      </c>
      <c r="AE3" s="194"/>
      <c r="AF3" s="194"/>
      <c r="AG3" s="194"/>
      <c r="AH3" s="194"/>
      <c r="AI3" s="195"/>
      <c r="AJ3" s="14"/>
      <c r="AK3" s="220" t="s">
        <v>319</v>
      </c>
      <c r="AL3" s="221"/>
      <c r="AM3" s="221"/>
      <c r="AN3" s="221"/>
      <c r="AO3" s="221"/>
      <c r="AP3" s="222"/>
      <c r="AQ3" s="14"/>
      <c r="AR3" s="193" t="s">
        <v>602</v>
      </c>
      <c r="AS3" s="194"/>
      <c r="AT3" s="194"/>
      <c r="AU3" s="194"/>
      <c r="AV3" s="194"/>
      <c r="AW3" s="195"/>
      <c r="AX3" s="14"/>
      <c r="AY3" s="193" t="s">
        <v>573</v>
      </c>
      <c r="AZ3" s="194"/>
      <c r="BA3" s="194"/>
      <c r="BB3" s="194"/>
      <c r="BC3" s="194"/>
      <c r="BD3" s="195"/>
      <c r="BE3" s="14"/>
      <c r="BF3" s="193" t="s">
        <v>42</v>
      </c>
      <c r="BG3" s="194"/>
      <c r="BH3" s="194"/>
      <c r="BI3" s="194"/>
      <c r="BJ3" s="194"/>
      <c r="BK3" s="195"/>
      <c r="BL3" s="14"/>
      <c r="BM3" s="193" t="s">
        <v>46</v>
      </c>
      <c r="BN3" s="194"/>
      <c r="BO3" s="194"/>
      <c r="BP3" s="194"/>
      <c r="BQ3" s="194"/>
      <c r="BR3" s="195"/>
      <c r="BS3" s="14"/>
      <c r="BT3" s="193" t="s">
        <v>299</v>
      </c>
      <c r="BU3" s="194"/>
      <c r="BV3" s="194"/>
      <c r="BW3" s="194"/>
      <c r="BX3" s="194"/>
      <c r="BY3" s="195"/>
      <c r="BZ3" s="14"/>
      <c r="CA3" s="193" t="s">
        <v>81</v>
      </c>
      <c r="CB3" s="194"/>
      <c r="CC3" s="194"/>
      <c r="CD3" s="194"/>
      <c r="CE3" s="194"/>
      <c r="CF3" s="195"/>
      <c r="CG3" s="14"/>
      <c r="CH3" s="193" t="s">
        <v>97</v>
      </c>
      <c r="CI3" s="194"/>
      <c r="CJ3" s="194"/>
      <c r="CK3" s="194"/>
      <c r="CL3" s="194"/>
      <c r="CM3" s="195"/>
      <c r="CN3" s="14"/>
      <c r="CO3" s="220" t="s">
        <v>507</v>
      </c>
      <c r="CP3" s="221"/>
      <c r="CQ3" s="221"/>
      <c r="CR3" s="221"/>
      <c r="CS3" s="221"/>
      <c r="CT3" s="222"/>
      <c r="CU3" s="14"/>
      <c r="CV3" s="193" t="s">
        <v>573</v>
      </c>
      <c r="CW3" s="194"/>
      <c r="CX3" s="194"/>
      <c r="CY3" s="194"/>
      <c r="CZ3" s="194"/>
      <c r="DA3" s="195"/>
      <c r="DB3" s="14"/>
      <c r="DC3" s="193" t="s">
        <v>571</v>
      </c>
      <c r="DD3" s="194"/>
      <c r="DE3" s="194"/>
      <c r="DF3" s="194"/>
      <c r="DG3" s="194"/>
      <c r="DH3" s="195"/>
      <c r="DI3" s="69"/>
      <c r="DJ3" s="193" t="s">
        <v>463</v>
      </c>
      <c r="DK3" s="194"/>
      <c r="DL3" s="194"/>
      <c r="DM3" s="194"/>
      <c r="DN3" s="194"/>
      <c r="DO3" s="195"/>
      <c r="DP3" s="14"/>
      <c r="DQ3" s="193" t="s">
        <v>580</v>
      </c>
      <c r="DR3" s="194"/>
      <c r="DS3" s="194"/>
      <c r="DT3" s="194"/>
      <c r="DU3" s="194"/>
      <c r="DV3" s="195"/>
      <c r="DW3" s="69"/>
      <c r="DX3" s="193" t="s">
        <v>406</v>
      </c>
      <c r="DY3" s="194"/>
      <c r="DZ3" s="194"/>
      <c r="EA3" s="194"/>
      <c r="EB3" s="194"/>
      <c r="EC3" s="195"/>
      <c r="ED3" s="14"/>
      <c r="EE3" s="232" t="s">
        <v>540</v>
      </c>
      <c r="EF3" s="233"/>
      <c r="EG3" s="233"/>
      <c r="EH3" s="233"/>
      <c r="EI3" s="233"/>
      <c r="EJ3" s="234"/>
      <c r="EK3" s="14"/>
      <c r="EL3" s="193" t="s">
        <v>107</v>
      </c>
      <c r="EM3" s="194"/>
      <c r="EN3" s="194"/>
      <c r="EO3" s="194"/>
      <c r="EP3" s="194"/>
      <c r="EQ3" s="195"/>
      <c r="ER3" s="14"/>
      <c r="ES3" s="193" t="s">
        <v>43</v>
      </c>
      <c r="ET3" s="194"/>
      <c r="EU3" s="194"/>
      <c r="EV3" s="194"/>
      <c r="EW3" s="194"/>
      <c r="EX3" s="195"/>
      <c r="EY3" s="14"/>
      <c r="EZ3" s="14"/>
      <c r="FA3" s="14"/>
    </row>
    <row r="4" spans="1:176">
      <c r="A4" s="14" t="s">
        <v>7</v>
      </c>
      <c r="B4" s="196" t="s">
        <v>591</v>
      </c>
      <c r="C4" s="197"/>
      <c r="D4" s="197"/>
      <c r="E4" s="197"/>
      <c r="F4" s="197"/>
      <c r="G4" s="198"/>
      <c r="H4" s="14"/>
      <c r="I4" s="196" t="s">
        <v>579</v>
      </c>
      <c r="J4" s="197"/>
      <c r="K4" s="197"/>
      <c r="L4" s="197"/>
      <c r="M4" s="197"/>
      <c r="N4" s="198"/>
      <c r="O4" s="14"/>
      <c r="P4" s="229" t="s">
        <v>596</v>
      </c>
      <c r="Q4" s="230"/>
      <c r="R4" s="230"/>
      <c r="S4" s="230"/>
      <c r="T4" s="230"/>
      <c r="U4" s="231"/>
      <c r="V4" s="14"/>
      <c r="W4" s="196" t="s">
        <v>220</v>
      </c>
      <c r="X4" s="197"/>
      <c r="Y4" s="197"/>
      <c r="Z4" s="197"/>
      <c r="AA4" s="197"/>
      <c r="AB4" s="198"/>
      <c r="AC4" s="14"/>
      <c r="AD4" s="196" t="s">
        <v>581</v>
      </c>
      <c r="AE4" s="197"/>
      <c r="AF4" s="197"/>
      <c r="AG4" s="197"/>
      <c r="AH4" s="197"/>
      <c r="AI4" s="198"/>
      <c r="AJ4" s="14"/>
      <c r="AK4" s="217" t="s">
        <v>320</v>
      </c>
      <c r="AL4" s="218"/>
      <c r="AM4" s="218"/>
      <c r="AN4" s="218"/>
      <c r="AO4" s="218"/>
      <c r="AP4" s="219"/>
      <c r="AQ4" s="14"/>
      <c r="AR4" s="196" t="s">
        <v>591</v>
      </c>
      <c r="AS4" s="197"/>
      <c r="AT4" s="197"/>
      <c r="AU4" s="197"/>
      <c r="AV4" s="197"/>
      <c r="AW4" s="198"/>
      <c r="AX4" s="14"/>
      <c r="AY4" s="196" t="s">
        <v>583</v>
      </c>
      <c r="AZ4" s="197"/>
      <c r="BA4" s="197"/>
      <c r="BB4" s="197"/>
      <c r="BC4" s="197"/>
      <c r="BD4" s="198"/>
      <c r="BE4" s="14"/>
      <c r="BF4" s="196" t="s">
        <v>570</v>
      </c>
      <c r="BG4" s="197"/>
      <c r="BH4" s="197"/>
      <c r="BI4" s="197"/>
      <c r="BJ4" s="197"/>
      <c r="BK4" s="198"/>
      <c r="BL4" s="14"/>
      <c r="BM4" s="196" t="s">
        <v>47</v>
      </c>
      <c r="BN4" s="197"/>
      <c r="BO4" s="197"/>
      <c r="BP4" s="197"/>
      <c r="BQ4" s="197"/>
      <c r="BR4" s="198"/>
      <c r="BS4" s="14"/>
      <c r="BT4" s="196" t="s">
        <v>515</v>
      </c>
      <c r="BU4" s="197"/>
      <c r="BV4" s="197"/>
      <c r="BW4" s="197"/>
      <c r="BX4" s="197"/>
      <c r="BY4" s="198"/>
      <c r="BZ4" s="14"/>
      <c r="CA4" s="196" t="s">
        <v>516</v>
      </c>
      <c r="CB4" s="197"/>
      <c r="CC4" s="197"/>
      <c r="CD4" s="197"/>
      <c r="CE4" s="197"/>
      <c r="CF4" s="198"/>
      <c r="CG4" s="14"/>
      <c r="CH4" s="196" t="s">
        <v>104</v>
      </c>
      <c r="CI4" s="197"/>
      <c r="CJ4" s="197"/>
      <c r="CK4" s="197"/>
      <c r="CL4" s="197"/>
      <c r="CM4" s="198"/>
      <c r="CN4" s="14"/>
      <c r="CO4" s="217" t="s">
        <v>508</v>
      </c>
      <c r="CP4" s="218"/>
      <c r="CQ4" s="218"/>
      <c r="CR4" s="218"/>
      <c r="CS4" s="218"/>
      <c r="CT4" s="219"/>
      <c r="CU4" s="14"/>
      <c r="CV4" s="196" t="s">
        <v>579</v>
      </c>
      <c r="CW4" s="197"/>
      <c r="CX4" s="197"/>
      <c r="CY4" s="197"/>
      <c r="CZ4" s="197"/>
      <c r="DA4" s="198"/>
      <c r="DB4" s="14"/>
      <c r="DC4" s="196" t="s">
        <v>53</v>
      </c>
      <c r="DD4" s="197"/>
      <c r="DE4" s="197"/>
      <c r="DF4" s="197"/>
      <c r="DG4" s="197"/>
      <c r="DH4" s="198"/>
      <c r="DI4" s="69"/>
      <c r="DJ4" s="196" t="s">
        <v>511</v>
      </c>
      <c r="DK4" s="197"/>
      <c r="DL4" s="197"/>
      <c r="DM4" s="197"/>
      <c r="DN4" s="197"/>
      <c r="DO4" s="198"/>
      <c r="DP4" s="14"/>
      <c r="DQ4" s="196" t="s">
        <v>581</v>
      </c>
      <c r="DR4" s="197"/>
      <c r="DS4" s="197"/>
      <c r="DT4" s="197"/>
      <c r="DU4" s="197"/>
      <c r="DV4" s="198"/>
      <c r="DW4" s="69"/>
      <c r="DX4" s="196" t="s">
        <v>583</v>
      </c>
      <c r="DY4" s="197"/>
      <c r="DZ4" s="197"/>
      <c r="EA4" s="197"/>
      <c r="EB4" s="197"/>
      <c r="EC4" s="198"/>
      <c r="ED4" s="14"/>
      <c r="EE4" s="229" t="s">
        <v>541</v>
      </c>
      <c r="EF4" s="230"/>
      <c r="EG4" s="230"/>
      <c r="EH4" s="230"/>
      <c r="EI4" s="230"/>
      <c r="EJ4" s="231"/>
      <c r="EK4" s="14"/>
      <c r="EL4" s="196" t="s">
        <v>108</v>
      </c>
      <c r="EM4" s="197"/>
      <c r="EN4" s="197"/>
      <c r="EO4" s="197"/>
      <c r="EP4" s="197"/>
      <c r="EQ4" s="198"/>
      <c r="ER4" s="14"/>
      <c r="ES4" s="196" t="s">
        <v>120</v>
      </c>
      <c r="ET4" s="197"/>
      <c r="EU4" s="197"/>
      <c r="EV4" s="197"/>
      <c r="EW4" s="197"/>
      <c r="EX4" s="198"/>
      <c r="EY4" s="14"/>
      <c r="EZ4" s="14"/>
      <c r="FA4" s="14"/>
    </row>
    <row r="5" spans="1:176">
      <c r="A5" s="14" t="s">
        <v>6</v>
      </c>
      <c r="B5" s="196" t="s">
        <v>592</v>
      </c>
      <c r="C5" s="197"/>
      <c r="D5" s="197"/>
      <c r="E5" s="197"/>
      <c r="F5" s="197"/>
      <c r="G5" s="198"/>
      <c r="H5" s="14"/>
      <c r="I5" s="196" t="s">
        <v>577</v>
      </c>
      <c r="J5" s="197"/>
      <c r="K5" s="197"/>
      <c r="L5" s="197"/>
      <c r="M5" s="197"/>
      <c r="N5" s="198"/>
      <c r="O5" s="14"/>
      <c r="P5" s="229" t="s">
        <v>48</v>
      </c>
      <c r="Q5" s="230"/>
      <c r="R5" s="230"/>
      <c r="S5" s="230"/>
      <c r="T5" s="230"/>
      <c r="U5" s="231"/>
      <c r="V5" s="14"/>
      <c r="W5" s="196" t="s">
        <v>597</v>
      </c>
      <c r="X5" s="197"/>
      <c r="Y5" s="197"/>
      <c r="Z5" s="197"/>
      <c r="AA5" s="197"/>
      <c r="AB5" s="198"/>
      <c r="AC5" s="14"/>
      <c r="AD5" s="196" t="s">
        <v>577</v>
      </c>
      <c r="AE5" s="197"/>
      <c r="AF5" s="197"/>
      <c r="AG5" s="197"/>
      <c r="AH5" s="197"/>
      <c r="AI5" s="198"/>
      <c r="AJ5" s="14"/>
      <c r="AK5" s="217" t="s">
        <v>321</v>
      </c>
      <c r="AL5" s="218"/>
      <c r="AM5" s="218"/>
      <c r="AN5" s="218"/>
      <c r="AO5" s="218"/>
      <c r="AP5" s="219"/>
      <c r="AQ5" s="14"/>
      <c r="AR5" s="196" t="s">
        <v>300</v>
      </c>
      <c r="AS5" s="197"/>
      <c r="AT5" s="197"/>
      <c r="AU5" s="197"/>
      <c r="AV5" s="197"/>
      <c r="AW5" s="198"/>
      <c r="AX5" s="14"/>
      <c r="AY5" s="196" t="s">
        <v>577</v>
      </c>
      <c r="AZ5" s="197"/>
      <c r="BA5" s="197"/>
      <c r="BB5" s="197"/>
      <c r="BC5" s="197"/>
      <c r="BD5" s="198"/>
      <c r="BE5" s="14"/>
      <c r="BF5" s="196" t="s">
        <v>306</v>
      </c>
      <c r="BG5" s="197"/>
      <c r="BH5" s="197"/>
      <c r="BI5" s="197"/>
      <c r="BJ5" s="197"/>
      <c r="BK5" s="198"/>
      <c r="BL5" s="14"/>
      <c r="BM5" s="196" t="s">
        <v>48</v>
      </c>
      <c r="BN5" s="197"/>
      <c r="BO5" s="197"/>
      <c r="BP5" s="197"/>
      <c r="BQ5" s="197"/>
      <c r="BR5" s="198"/>
      <c r="BS5" s="14"/>
      <c r="BT5" s="196" t="s">
        <v>300</v>
      </c>
      <c r="BU5" s="197"/>
      <c r="BV5" s="197"/>
      <c r="BW5" s="197"/>
      <c r="BX5" s="197"/>
      <c r="BY5" s="198"/>
      <c r="BZ5" s="14"/>
      <c r="CA5" s="196" t="s">
        <v>83</v>
      </c>
      <c r="CB5" s="197"/>
      <c r="CC5" s="197"/>
      <c r="CD5" s="197"/>
      <c r="CE5" s="197"/>
      <c r="CF5" s="198"/>
      <c r="CG5" s="14"/>
      <c r="CH5" s="196" t="s">
        <v>98</v>
      </c>
      <c r="CI5" s="197"/>
      <c r="CJ5" s="197"/>
      <c r="CK5" s="197"/>
      <c r="CL5" s="197"/>
      <c r="CM5" s="198"/>
      <c r="CN5" s="14"/>
      <c r="CO5" s="217" t="s">
        <v>509</v>
      </c>
      <c r="CP5" s="218"/>
      <c r="CQ5" s="218"/>
      <c r="CR5" s="218"/>
      <c r="CS5" s="218"/>
      <c r="CT5" s="219"/>
      <c r="CU5" s="14"/>
      <c r="CV5" s="196" t="s">
        <v>577</v>
      </c>
      <c r="CW5" s="197"/>
      <c r="CX5" s="197"/>
      <c r="CY5" s="197"/>
      <c r="CZ5" s="197"/>
      <c r="DA5" s="198"/>
      <c r="DB5" s="14"/>
      <c r="DC5" s="196" t="s">
        <v>572</v>
      </c>
      <c r="DD5" s="197"/>
      <c r="DE5" s="197"/>
      <c r="DF5" s="197"/>
      <c r="DG5" s="197"/>
      <c r="DH5" s="198"/>
      <c r="DI5" s="69"/>
      <c r="DJ5" s="196" t="s">
        <v>410</v>
      </c>
      <c r="DK5" s="197"/>
      <c r="DL5" s="197"/>
      <c r="DM5" s="197"/>
      <c r="DN5" s="197"/>
      <c r="DO5" s="198"/>
      <c r="DP5" s="14"/>
      <c r="DQ5" s="196" t="s">
        <v>577</v>
      </c>
      <c r="DR5" s="197"/>
      <c r="DS5" s="197"/>
      <c r="DT5" s="197"/>
      <c r="DU5" s="197"/>
      <c r="DV5" s="198"/>
      <c r="DW5" s="69"/>
      <c r="DX5" s="196" t="s">
        <v>584</v>
      </c>
      <c r="DY5" s="197"/>
      <c r="DZ5" s="197"/>
      <c r="EA5" s="197"/>
      <c r="EB5" s="197"/>
      <c r="EC5" s="198"/>
      <c r="ED5" s="14"/>
      <c r="EE5" s="229" t="s">
        <v>542</v>
      </c>
      <c r="EF5" s="230"/>
      <c r="EG5" s="230"/>
      <c r="EH5" s="230"/>
      <c r="EI5" s="230"/>
      <c r="EJ5" s="231"/>
      <c r="EK5" s="14"/>
      <c r="EL5" s="196" t="s">
        <v>109</v>
      </c>
      <c r="EM5" s="197"/>
      <c r="EN5" s="197"/>
      <c r="EO5" s="197"/>
      <c r="EP5" s="197"/>
      <c r="EQ5" s="198"/>
      <c r="ER5" s="14"/>
      <c r="ES5" s="202">
        <v>7</v>
      </c>
      <c r="ET5" s="203"/>
      <c r="EU5" s="203"/>
      <c r="EV5" s="203"/>
      <c r="EW5" s="203"/>
      <c r="EX5" s="204"/>
      <c r="EY5" s="14"/>
      <c r="EZ5" s="14"/>
      <c r="FA5" s="14"/>
    </row>
    <row r="6" spans="1:176">
      <c r="A6" s="14" t="s">
        <v>5</v>
      </c>
      <c r="B6" s="199" t="s">
        <v>594</v>
      </c>
      <c r="C6" s="200"/>
      <c r="D6" s="200"/>
      <c r="E6" s="200"/>
      <c r="F6" s="200"/>
      <c r="G6" s="201"/>
      <c r="H6" s="14"/>
      <c r="I6" s="199" t="s">
        <v>595</v>
      </c>
      <c r="J6" s="200"/>
      <c r="K6" s="200"/>
      <c r="L6" s="200"/>
      <c r="M6" s="200"/>
      <c r="N6" s="201"/>
      <c r="O6" s="14"/>
      <c r="P6" s="226" t="s">
        <v>599</v>
      </c>
      <c r="Q6" s="227"/>
      <c r="R6" s="227"/>
      <c r="S6" s="227"/>
      <c r="T6" s="227"/>
      <c r="U6" s="228"/>
      <c r="V6" s="14"/>
      <c r="W6" s="199" t="s">
        <v>598</v>
      </c>
      <c r="X6" s="200"/>
      <c r="Y6" s="200"/>
      <c r="Z6" s="200"/>
      <c r="AA6" s="200"/>
      <c r="AB6" s="201"/>
      <c r="AC6" s="14"/>
      <c r="AD6" s="199" t="s">
        <v>600</v>
      </c>
      <c r="AE6" s="200"/>
      <c r="AF6" s="200"/>
      <c r="AG6" s="200"/>
      <c r="AH6" s="200"/>
      <c r="AI6" s="201"/>
      <c r="AJ6" s="14"/>
      <c r="AK6" s="223"/>
      <c r="AL6" s="224"/>
      <c r="AM6" s="224"/>
      <c r="AN6" s="224"/>
      <c r="AO6" s="224"/>
      <c r="AP6" s="225"/>
      <c r="AQ6" s="14"/>
      <c r="AR6" s="199" t="s">
        <v>603</v>
      </c>
      <c r="AS6" s="200"/>
      <c r="AT6" s="200"/>
      <c r="AU6" s="200"/>
      <c r="AV6" s="200"/>
      <c r="AW6" s="201"/>
      <c r="AX6" s="14"/>
      <c r="AY6" s="199" t="s">
        <v>601</v>
      </c>
      <c r="AZ6" s="200"/>
      <c r="BA6" s="200"/>
      <c r="BB6" s="200"/>
      <c r="BC6" s="200"/>
      <c r="BD6" s="201"/>
      <c r="BE6" s="14"/>
      <c r="BF6" s="199" t="s">
        <v>563</v>
      </c>
      <c r="BG6" s="200"/>
      <c r="BH6" s="200"/>
      <c r="BI6" s="200"/>
      <c r="BJ6" s="200"/>
      <c r="BK6" s="201"/>
      <c r="BL6" s="14"/>
      <c r="BM6" s="199"/>
      <c r="BN6" s="200"/>
      <c r="BO6" s="200"/>
      <c r="BP6" s="200"/>
      <c r="BQ6" s="200"/>
      <c r="BR6" s="201"/>
      <c r="BS6" s="14"/>
      <c r="BT6" s="199"/>
      <c r="BU6" s="200"/>
      <c r="BV6" s="200"/>
      <c r="BW6" s="200"/>
      <c r="BX6" s="200"/>
      <c r="BY6" s="201"/>
      <c r="BZ6" s="14"/>
      <c r="CA6" s="199"/>
      <c r="CB6" s="200"/>
      <c r="CC6" s="200"/>
      <c r="CD6" s="200"/>
      <c r="CE6" s="200"/>
      <c r="CF6" s="201"/>
      <c r="CG6" s="14"/>
      <c r="CH6" s="199" t="s">
        <v>510</v>
      </c>
      <c r="CI6" s="200"/>
      <c r="CJ6" s="200"/>
      <c r="CK6" s="200"/>
      <c r="CL6" s="200"/>
      <c r="CM6" s="201"/>
      <c r="CN6" s="14"/>
      <c r="CO6" s="223" t="s">
        <v>539</v>
      </c>
      <c r="CP6" s="224"/>
      <c r="CQ6" s="224"/>
      <c r="CR6" s="224"/>
      <c r="CS6" s="224"/>
      <c r="CT6" s="225"/>
      <c r="CU6" s="14"/>
      <c r="CV6" s="199" t="s">
        <v>574</v>
      </c>
      <c r="CW6" s="200"/>
      <c r="CX6" s="200"/>
      <c r="CY6" s="200"/>
      <c r="CZ6" s="200"/>
      <c r="DA6" s="201"/>
      <c r="DB6" s="14"/>
      <c r="DC6" s="199" t="s">
        <v>575</v>
      </c>
      <c r="DD6" s="200"/>
      <c r="DE6" s="200"/>
      <c r="DF6" s="200"/>
      <c r="DG6" s="200"/>
      <c r="DH6" s="201"/>
      <c r="DI6" s="73"/>
      <c r="DJ6" s="199" t="s">
        <v>576</v>
      </c>
      <c r="DK6" s="200"/>
      <c r="DL6" s="200"/>
      <c r="DM6" s="200"/>
      <c r="DN6" s="200"/>
      <c r="DO6" s="201"/>
      <c r="DP6" s="14"/>
      <c r="DQ6" s="199" t="s">
        <v>582</v>
      </c>
      <c r="DR6" s="200"/>
      <c r="DS6" s="200"/>
      <c r="DT6" s="200"/>
      <c r="DU6" s="200"/>
      <c r="DV6" s="201"/>
      <c r="DW6" s="70"/>
      <c r="DX6" s="199" t="s">
        <v>585</v>
      </c>
      <c r="DY6" s="200"/>
      <c r="DZ6" s="200"/>
      <c r="EA6" s="200"/>
      <c r="EB6" s="200"/>
      <c r="EC6" s="201"/>
      <c r="ED6" s="14"/>
      <c r="EE6" s="226" t="s">
        <v>586</v>
      </c>
      <c r="EF6" s="227"/>
      <c r="EG6" s="227"/>
      <c r="EH6" s="227"/>
      <c r="EI6" s="227"/>
      <c r="EJ6" s="228"/>
      <c r="EK6" s="14"/>
      <c r="EL6" s="199" t="s">
        <v>587</v>
      </c>
      <c r="EM6" s="200"/>
      <c r="EN6" s="200"/>
      <c r="EO6" s="200"/>
      <c r="EP6" s="200"/>
      <c r="EQ6" s="201"/>
      <c r="ER6" s="14"/>
      <c r="ES6" s="199" t="s">
        <v>121</v>
      </c>
      <c r="ET6" s="200"/>
      <c r="EU6" s="200"/>
      <c r="EV6" s="200"/>
      <c r="EW6" s="200"/>
      <c r="EX6" s="201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6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4" t="s">
        <v>371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S7" s="8" t="s">
        <v>473</v>
      </c>
      <c r="FT7" s="8" t="s">
        <v>474</v>
      </c>
    </row>
    <row r="8" spans="1:176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52" t="s">
        <v>317</v>
      </c>
      <c r="EO8" s="19"/>
      <c r="EP8" s="52" t="s">
        <v>317</v>
      </c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 t="s">
        <v>610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9">
        <v>16</v>
      </c>
    </row>
    <row r="9" spans="1:176">
      <c r="A9" s="14" t="s">
        <v>419</v>
      </c>
      <c r="B9" s="23">
        <v>2.6006944444444447E-2</v>
      </c>
      <c r="C9" s="21" t="s">
        <v>214</v>
      </c>
      <c r="D9" s="57">
        <f t="shared" ref="D9:D24" si="0">((B$37)+10)-C9</f>
        <v>25</v>
      </c>
      <c r="E9" s="24">
        <v>0</v>
      </c>
      <c r="F9" s="19">
        <v>5</v>
      </c>
      <c r="G9" s="22">
        <f t="shared" ref="G9:G36" si="1">D9+E9+F9</f>
        <v>30</v>
      </c>
      <c r="H9" s="14"/>
      <c r="I9" s="23"/>
      <c r="J9" s="21"/>
      <c r="K9" s="57"/>
      <c r="L9" s="24">
        <v>0</v>
      </c>
      <c r="M9" s="19"/>
      <c r="N9" s="22">
        <f t="shared" ref="N9:N10" si="2">K9+L9+M9</f>
        <v>0</v>
      </c>
      <c r="O9" s="14"/>
      <c r="P9" s="23"/>
      <c r="Q9" s="21"/>
      <c r="R9" s="57"/>
      <c r="S9" s="24">
        <v>0</v>
      </c>
      <c r="T9" s="19"/>
      <c r="U9" s="22">
        <f t="shared" ref="U9:U10" si="3">R9+S9+T9</f>
        <v>0</v>
      </c>
      <c r="V9" s="14"/>
      <c r="W9" s="23"/>
      <c r="X9" s="21"/>
      <c r="Y9" s="57"/>
      <c r="Z9" s="24">
        <v>0</v>
      </c>
      <c r="AA9" s="19"/>
      <c r="AB9" s="22">
        <f t="shared" ref="AB9:AB10" si="4">Y9+Z9+AA9</f>
        <v>0</v>
      </c>
      <c r="AC9" s="14"/>
      <c r="AD9" s="23"/>
      <c r="AE9" s="21"/>
      <c r="AF9" s="57"/>
      <c r="AG9" s="24">
        <v>0</v>
      </c>
      <c r="AH9" s="19"/>
      <c r="AI9" s="22">
        <f t="shared" ref="AI9:AI10" si="5">AF9+AG9+AH9</f>
        <v>0</v>
      </c>
      <c r="AJ9" s="14"/>
      <c r="AK9" s="23"/>
      <c r="AL9" s="21"/>
      <c r="AM9" s="57">
        <f t="shared" ref="AM9:AM19" si="6">((AK$37)+10)-AL9</f>
        <v>0</v>
      </c>
      <c r="AN9" s="24">
        <v>0</v>
      </c>
      <c r="AO9" s="19"/>
      <c r="AP9" s="22">
        <f t="shared" ref="AP9:AP10" si="7">AM9+AN9+AO9</f>
        <v>0</v>
      </c>
      <c r="AQ9" s="14"/>
      <c r="AR9" s="23"/>
      <c r="AS9" s="21"/>
      <c r="AT9" s="57"/>
      <c r="AU9" s="24">
        <v>0</v>
      </c>
      <c r="AV9" s="19"/>
      <c r="AW9" s="22">
        <f t="shared" ref="AW9:AW10" si="8">AT9+AU9+AV9</f>
        <v>0</v>
      </c>
      <c r="AX9" s="14"/>
      <c r="AY9" s="23"/>
      <c r="AZ9" s="21"/>
      <c r="BA9" s="57"/>
      <c r="BB9" s="24">
        <v>0</v>
      </c>
      <c r="BC9" s="19"/>
      <c r="BD9" s="22">
        <f t="shared" ref="BD9:BD10" si="9">BA9+BB9+BC9</f>
        <v>0</v>
      </c>
      <c r="BE9" s="14"/>
      <c r="BF9" s="23"/>
      <c r="BG9" s="21"/>
      <c r="BH9" s="56"/>
      <c r="BI9" s="24">
        <v>0</v>
      </c>
      <c r="BJ9" s="19"/>
      <c r="BK9" s="22">
        <f t="shared" ref="BK9:BK27" si="10">BH9+BI9+BJ9</f>
        <v>0</v>
      </c>
      <c r="BL9" s="14"/>
      <c r="BM9" s="23"/>
      <c r="BN9" s="21"/>
      <c r="BO9" s="56">
        <f t="shared" ref="BO9:BO21" si="11">(BM$37+1)-BN9</f>
        <v>0</v>
      </c>
      <c r="BP9" s="24">
        <v>0</v>
      </c>
      <c r="BQ9" s="19"/>
      <c r="BR9" s="22">
        <f t="shared" ref="BR9:BR27" si="12">BO9+BP9+BQ9</f>
        <v>0</v>
      </c>
      <c r="BS9" s="14"/>
      <c r="BT9" s="23"/>
      <c r="BU9" s="21"/>
      <c r="BV9" s="56">
        <f t="shared" ref="BV9:BV21" si="13">(BT$37+1)-BU9</f>
        <v>0</v>
      </c>
      <c r="BW9" s="24">
        <v>0</v>
      </c>
      <c r="BX9" s="19"/>
      <c r="BY9" s="22">
        <f t="shared" ref="BY9:BY27" si="14">BV9+BW9+BX9</f>
        <v>0</v>
      </c>
      <c r="BZ9" s="14"/>
      <c r="CA9" s="23"/>
      <c r="CB9" s="21"/>
      <c r="CC9" s="56">
        <f t="shared" ref="CC9:CC21" si="15">(CA$37+1)-CB9</f>
        <v>0</v>
      </c>
      <c r="CD9" s="24">
        <v>0</v>
      </c>
      <c r="CE9" s="19"/>
      <c r="CF9" s="22">
        <f t="shared" ref="CF9:CF27" si="16">CC9+CD9+CE9</f>
        <v>0</v>
      </c>
      <c r="CG9" s="14"/>
      <c r="CH9" s="23"/>
      <c r="CI9" s="21"/>
      <c r="CJ9" s="56">
        <f t="shared" ref="CJ9:CJ21" si="17">(CH$37+1)-CI9</f>
        <v>0</v>
      </c>
      <c r="CK9" s="24">
        <v>0</v>
      </c>
      <c r="CL9" s="19"/>
      <c r="CM9" s="22">
        <f t="shared" ref="CM9:CM27" si="18">CJ9+CK9+CL9</f>
        <v>0</v>
      </c>
      <c r="CN9" s="14"/>
      <c r="CO9" s="23"/>
      <c r="CP9" s="21"/>
      <c r="CQ9" s="57">
        <f t="shared" ref="CQ9:CQ19" si="19">((CO$37)+10)-CP9</f>
        <v>0</v>
      </c>
      <c r="CR9" s="24">
        <v>0</v>
      </c>
      <c r="CS9" s="19"/>
      <c r="CT9" s="22">
        <f t="shared" ref="CT9:CT10" si="20">CQ9+CR9+CS9</f>
        <v>0</v>
      </c>
      <c r="CU9" s="14"/>
      <c r="CV9" s="23"/>
      <c r="CW9" s="21"/>
      <c r="CX9" s="57">
        <f t="shared" ref="CX9:CX19" si="21">((CV$37)+10)-CW9</f>
        <v>0</v>
      </c>
      <c r="CY9" s="24">
        <v>0</v>
      </c>
      <c r="CZ9" s="19"/>
      <c r="DA9" s="22">
        <f t="shared" ref="DA9:DA10" si="22">CX9+CY9+CZ9</f>
        <v>0</v>
      </c>
      <c r="DB9" s="14"/>
      <c r="DC9" s="23"/>
      <c r="DD9" s="21"/>
      <c r="DE9" s="57">
        <f t="shared" ref="DE9:DE19" si="23">((DC$37)+10)-DD9</f>
        <v>0</v>
      </c>
      <c r="DF9" s="24">
        <v>0</v>
      </c>
      <c r="DG9" s="19"/>
      <c r="DH9" s="22">
        <f t="shared" ref="DH9:DH10" si="24">DE9+DF9+DG9</f>
        <v>0</v>
      </c>
      <c r="DI9" s="14"/>
      <c r="DJ9" s="23"/>
      <c r="DK9" s="21"/>
      <c r="DL9" s="57">
        <f t="shared" ref="DL9:DL19" si="25">((DJ$37)+10)-DK9</f>
        <v>0</v>
      </c>
      <c r="DM9" s="24">
        <v>0</v>
      </c>
      <c r="DN9" s="19"/>
      <c r="DO9" s="22">
        <f t="shared" ref="DO9:DO10" si="26">DL9+DM9+DN9</f>
        <v>0</v>
      </c>
      <c r="DP9" s="14"/>
      <c r="DQ9" s="23"/>
      <c r="DR9" s="21"/>
      <c r="DS9" s="57">
        <f t="shared" ref="DS9:DS19" si="27">((DQ$37)+10)-DR9</f>
        <v>0</v>
      </c>
      <c r="DT9" s="24">
        <v>0</v>
      </c>
      <c r="DU9" s="19"/>
      <c r="DV9" s="22">
        <f t="shared" ref="DV9:DV10" si="28">DS9+DT9+DU9</f>
        <v>0</v>
      </c>
      <c r="DW9" s="14"/>
      <c r="DX9" s="23"/>
      <c r="DY9" s="21"/>
      <c r="DZ9" s="57">
        <f t="shared" ref="DZ9:DZ19" si="29">((DX$37)+10)-DY9</f>
        <v>0</v>
      </c>
      <c r="EA9" s="24">
        <v>0</v>
      </c>
      <c r="EB9" s="19"/>
      <c r="EC9" s="22">
        <f t="shared" ref="EC9:EC10" si="30">DZ9+EA9+EB9</f>
        <v>0</v>
      </c>
      <c r="ED9" s="14"/>
      <c r="EE9" s="23"/>
      <c r="EF9" s="21"/>
      <c r="EG9" s="57">
        <f t="shared" ref="EG9:EG19" si="31">((EE$37)+10)-EF9</f>
        <v>0</v>
      </c>
      <c r="EH9" s="24">
        <v>0</v>
      </c>
      <c r="EI9" s="19"/>
      <c r="EJ9" s="22">
        <f t="shared" ref="EJ9:EJ10" si="32">EG9+EH9+EI9</f>
        <v>0</v>
      </c>
      <c r="EK9" s="14"/>
      <c r="EL9" s="23"/>
      <c r="EM9" s="21"/>
      <c r="EN9" s="57">
        <f t="shared" ref="EN9:EN19" si="33">((EL$37)+10)-EM9</f>
        <v>0</v>
      </c>
      <c r="EO9" s="24">
        <v>0</v>
      </c>
      <c r="EP9" s="19"/>
      <c r="EQ9" s="22">
        <f t="shared" ref="EQ9:EQ10" si="34">EN9+EO9+EP9</f>
        <v>0</v>
      </c>
      <c r="ER9" s="14"/>
      <c r="ES9" s="16"/>
      <c r="ET9" s="111">
        <f>FA9</f>
        <v>14</v>
      </c>
      <c r="EU9" s="82">
        <f t="shared" ref="EU9:EW33" si="35">SUM(D9+K9+R9+Y9+AF9+AM9+AT9+BA9+BH9+BO9+BV9+CC9+CJ9+CQ9+CX9+DE9+DL9+DS9+DZ9+EG9+EN9)</f>
        <v>25</v>
      </c>
      <c r="EV9" s="82">
        <f t="shared" si="35"/>
        <v>0</v>
      </c>
      <c r="EW9" s="82">
        <f t="shared" si="35"/>
        <v>5</v>
      </c>
      <c r="EX9" s="22">
        <f t="shared" ref="EX9:EX33" si="36">EU9+EV9+EW9</f>
        <v>30</v>
      </c>
      <c r="EY9" s="14" t="str">
        <f t="shared" ref="EY9:EY36" si="37">A9</f>
        <v>John French</v>
      </c>
      <c r="EZ9" s="14"/>
      <c r="FA9" s="106">
        <f>FH9</f>
        <v>14</v>
      </c>
      <c r="FB9" s="77">
        <v>1</v>
      </c>
      <c r="FC9" s="77" t="s">
        <v>367</v>
      </c>
      <c r="FD9" s="77" t="s">
        <v>423</v>
      </c>
      <c r="FE9" s="77">
        <v>12</v>
      </c>
      <c r="FF9" s="77">
        <v>13</v>
      </c>
      <c r="FG9" s="77">
        <v>13</v>
      </c>
      <c r="FH9" s="77">
        <v>14</v>
      </c>
      <c r="FI9" s="77"/>
      <c r="FJ9" s="77"/>
      <c r="FK9" s="77"/>
      <c r="FL9" s="77"/>
      <c r="FM9" s="77"/>
      <c r="FN9" s="77"/>
      <c r="FO9" s="77"/>
      <c r="FP9" s="77"/>
      <c r="FQ9" s="77"/>
      <c r="FS9" s="8">
        <f t="shared" ref="FS9:FS31" si="38">EX9-EQ9</f>
        <v>30</v>
      </c>
      <c r="FT9" s="8">
        <v>9</v>
      </c>
    </row>
    <row r="10" spans="1:176">
      <c r="A10" s="14" t="s">
        <v>534</v>
      </c>
      <c r="B10" s="23">
        <v>2.8101851851851854E-2</v>
      </c>
      <c r="C10" s="21" t="s">
        <v>232</v>
      </c>
      <c r="D10" s="57">
        <f t="shared" si="0"/>
        <v>24</v>
      </c>
      <c r="E10" s="24">
        <v>0</v>
      </c>
      <c r="F10" s="19">
        <v>5</v>
      </c>
      <c r="G10" s="22">
        <f t="shared" si="1"/>
        <v>29</v>
      </c>
      <c r="H10" s="14"/>
      <c r="I10" s="23"/>
      <c r="J10" s="21"/>
      <c r="K10" s="57"/>
      <c r="L10" s="24">
        <v>0</v>
      </c>
      <c r="M10" s="19"/>
      <c r="N10" s="22">
        <f t="shared" si="2"/>
        <v>0</v>
      </c>
      <c r="O10" s="14"/>
      <c r="P10" s="23">
        <v>4.2453703703703709E-2</v>
      </c>
      <c r="Q10" s="21" t="s">
        <v>214</v>
      </c>
      <c r="R10" s="57">
        <f t="shared" ref="R10:R21" si="39">((P$37)+10)-Q10</f>
        <v>17</v>
      </c>
      <c r="S10" s="24">
        <v>0</v>
      </c>
      <c r="T10" s="19">
        <v>5</v>
      </c>
      <c r="U10" s="22">
        <f t="shared" si="3"/>
        <v>22</v>
      </c>
      <c r="V10" s="14"/>
      <c r="W10" s="23"/>
      <c r="X10" s="21"/>
      <c r="Y10" s="57"/>
      <c r="Z10" s="24">
        <v>0</v>
      </c>
      <c r="AA10" s="19"/>
      <c r="AB10" s="22">
        <f t="shared" si="4"/>
        <v>0</v>
      </c>
      <c r="AC10" s="14"/>
      <c r="AD10" s="23"/>
      <c r="AE10" s="21"/>
      <c r="AF10" s="57"/>
      <c r="AG10" s="24">
        <v>0</v>
      </c>
      <c r="AH10" s="19"/>
      <c r="AI10" s="22">
        <f t="shared" si="5"/>
        <v>0</v>
      </c>
      <c r="AJ10" s="14"/>
      <c r="AK10" s="23"/>
      <c r="AL10" s="21"/>
      <c r="AM10" s="57">
        <f t="shared" si="6"/>
        <v>0</v>
      </c>
      <c r="AN10" s="24">
        <v>0</v>
      </c>
      <c r="AO10" s="19"/>
      <c r="AP10" s="22">
        <f t="shared" si="7"/>
        <v>0</v>
      </c>
      <c r="AQ10" s="14"/>
      <c r="AR10" s="23"/>
      <c r="AS10" s="21"/>
      <c r="AT10" s="57"/>
      <c r="AU10" s="24">
        <v>0</v>
      </c>
      <c r="AV10" s="19"/>
      <c r="AW10" s="22">
        <f t="shared" si="8"/>
        <v>0</v>
      </c>
      <c r="AX10" s="14"/>
      <c r="AY10" s="23"/>
      <c r="AZ10" s="21"/>
      <c r="BA10" s="57"/>
      <c r="BB10" s="24">
        <v>0</v>
      </c>
      <c r="BC10" s="19"/>
      <c r="BD10" s="22">
        <f t="shared" si="9"/>
        <v>0</v>
      </c>
      <c r="BE10" s="59"/>
      <c r="BF10" s="23"/>
      <c r="BG10" s="21"/>
      <c r="BH10" s="56"/>
      <c r="BI10" s="24">
        <v>0</v>
      </c>
      <c r="BJ10" s="19"/>
      <c r="BK10" s="22">
        <f t="shared" si="10"/>
        <v>0</v>
      </c>
      <c r="BL10" s="14"/>
      <c r="BM10" s="23"/>
      <c r="BN10" s="21"/>
      <c r="BO10" s="56">
        <f t="shared" si="11"/>
        <v>0</v>
      </c>
      <c r="BP10" s="24">
        <v>0</v>
      </c>
      <c r="BQ10" s="19"/>
      <c r="BR10" s="22">
        <f t="shared" si="12"/>
        <v>0</v>
      </c>
      <c r="BS10" s="14"/>
      <c r="BT10" s="23"/>
      <c r="BU10" s="21"/>
      <c r="BV10" s="56">
        <f t="shared" si="13"/>
        <v>0</v>
      </c>
      <c r="BW10" s="24">
        <v>0</v>
      </c>
      <c r="BX10" s="19"/>
      <c r="BY10" s="22">
        <f t="shared" si="14"/>
        <v>0</v>
      </c>
      <c r="BZ10" s="14"/>
      <c r="CA10" s="23"/>
      <c r="CB10" s="21"/>
      <c r="CC10" s="56">
        <f t="shared" si="15"/>
        <v>0</v>
      </c>
      <c r="CD10" s="24">
        <v>0</v>
      </c>
      <c r="CE10" s="19"/>
      <c r="CF10" s="22">
        <f t="shared" si="16"/>
        <v>0</v>
      </c>
      <c r="CG10" s="14"/>
      <c r="CH10" s="23"/>
      <c r="CI10" s="21"/>
      <c r="CJ10" s="56">
        <f t="shared" si="17"/>
        <v>0</v>
      </c>
      <c r="CK10" s="24">
        <v>0</v>
      </c>
      <c r="CL10" s="19"/>
      <c r="CM10" s="22">
        <f t="shared" si="18"/>
        <v>0</v>
      </c>
      <c r="CN10" s="14"/>
      <c r="CO10" s="23"/>
      <c r="CP10" s="21"/>
      <c r="CQ10" s="57">
        <f t="shared" si="19"/>
        <v>0</v>
      </c>
      <c r="CR10" s="24">
        <v>0</v>
      </c>
      <c r="CS10" s="19"/>
      <c r="CT10" s="22">
        <f t="shared" si="20"/>
        <v>0</v>
      </c>
      <c r="CU10" s="14"/>
      <c r="CV10" s="23"/>
      <c r="CW10" s="21"/>
      <c r="CX10" s="57">
        <f t="shared" si="21"/>
        <v>0</v>
      </c>
      <c r="CY10" s="24">
        <v>0</v>
      </c>
      <c r="CZ10" s="19"/>
      <c r="DA10" s="22">
        <f t="shared" si="22"/>
        <v>0</v>
      </c>
      <c r="DB10" s="14"/>
      <c r="DC10" s="23"/>
      <c r="DD10" s="21"/>
      <c r="DE10" s="57">
        <f t="shared" si="23"/>
        <v>0</v>
      </c>
      <c r="DF10" s="24">
        <v>0</v>
      </c>
      <c r="DG10" s="19"/>
      <c r="DH10" s="22">
        <f t="shared" si="24"/>
        <v>0</v>
      </c>
      <c r="DI10" s="14"/>
      <c r="DJ10" s="23"/>
      <c r="DK10" s="21"/>
      <c r="DL10" s="57">
        <f t="shared" si="25"/>
        <v>0</v>
      </c>
      <c r="DM10" s="24">
        <v>0</v>
      </c>
      <c r="DN10" s="19"/>
      <c r="DO10" s="22">
        <f t="shared" si="26"/>
        <v>0</v>
      </c>
      <c r="DP10" s="14"/>
      <c r="DQ10" s="23"/>
      <c r="DR10" s="21"/>
      <c r="DS10" s="57">
        <f t="shared" si="27"/>
        <v>0</v>
      </c>
      <c r="DT10" s="24">
        <v>0</v>
      </c>
      <c r="DU10" s="19"/>
      <c r="DV10" s="22">
        <f t="shared" si="28"/>
        <v>0</v>
      </c>
      <c r="DW10" s="14"/>
      <c r="DX10" s="23"/>
      <c r="DY10" s="21"/>
      <c r="DZ10" s="57">
        <f t="shared" si="29"/>
        <v>0</v>
      </c>
      <c r="EA10" s="24">
        <v>0</v>
      </c>
      <c r="EB10" s="19"/>
      <c r="EC10" s="22">
        <f t="shared" si="30"/>
        <v>0</v>
      </c>
      <c r="ED10" s="14"/>
      <c r="EE10" s="23"/>
      <c r="EF10" s="21"/>
      <c r="EG10" s="57">
        <f t="shared" si="31"/>
        <v>0</v>
      </c>
      <c r="EH10" s="24">
        <v>0</v>
      </c>
      <c r="EI10" s="19"/>
      <c r="EJ10" s="22">
        <f t="shared" si="32"/>
        <v>0</v>
      </c>
      <c r="EK10" s="14"/>
      <c r="EL10" s="23"/>
      <c r="EM10" s="21"/>
      <c r="EN10" s="57">
        <f t="shared" si="33"/>
        <v>0</v>
      </c>
      <c r="EO10" s="24">
        <v>0</v>
      </c>
      <c r="EP10" s="19"/>
      <c r="EQ10" s="22">
        <f t="shared" si="34"/>
        <v>0</v>
      </c>
      <c r="ER10" s="14"/>
      <c r="ES10" s="16"/>
      <c r="ET10" s="111">
        <f>FA10</f>
        <v>9</v>
      </c>
      <c r="EU10" s="82">
        <f t="shared" si="35"/>
        <v>41</v>
      </c>
      <c r="EV10" s="82">
        <f t="shared" si="35"/>
        <v>0</v>
      </c>
      <c r="EW10" s="82">
        <f t="shared" si="35"/>
        <v>10</v>
      </c>
      <c r="EX10" s="22">
        <f t="shared" si="36"/>
        <v>51</v>
      </c>
      <c r="EY10" s="14" t="str">
        <f t="shared" si="37"/>
        <v>Jim Kenny</v>
      </c>
      <c r="EZ10" s="14"/>
      <c r="FA10" s="106">
        <f t="shared" ref="FA10:FA27" si="40">FH10</f>
        <v>9</v>
      </c>
      <c r="FB10" s="77">
        <v>2</v>
      </c>
      <c r="FC10" s="77">
        <v>4</v>
      </c>
      <c r="FD10" s="77">
        <v>2</v>
      </c>
      <c r="FE10" s="77">
        <v>6</v>
      </c>
      <c r="FF10" s="77">
        <v>6</v>
      </c>
      <c r="FG10" s="77">
        <v>8</v>
      </c>
      <c r="FH10" s="77">
        <v>9</v>
      </c>
      <c r="FI10" s="77"/>
      <c r="FJ10" s="77"/>
      <c r="FK10" s="77"/>
      <c r="FL10" s="77"/>
      <c r="FM10" s="77"/>
      <c r="FN10" s="77"/>
      <c r="FO10" s="77"/>
      <c r="FP10" s="77"/>
      <c r="FQ10" s="77"/>
      <c r="FS10" s="8">
        <f t="shared" si="38"/>
        <v>51</v>
      </c>
      <c r="FT10" s="8">
        <v>2</v>
      </c>
    </row>
    <row r="11" spans="1:176">
      <c r="A11" s="14" t="s">
        <v>61</v>
      </c>
      <c r="B11" s="23">
        <v>2.8819444444444443E-2</v>
      </c>
      <c r="C11" s="21" t="s">
        <v>233</v>
      </c>
      <c r="D11" s="57">
        <f t="shared" si="0"/>
        <v>23</v>
      </c>
      <c r="E11" s="24">
        <v>0</v>
      </c>
      <c r="F11" s="19">
        <v>5</v>
      </c>
      <c r="G11" s="22">
        <f>D11+E11+F11</f>
        <v>28</v>
      </c>
      <c r="H11" s="14"/>
      <c r="I11" s="23"/>
      <c r="J11" s="21"/>
      <c r="K11" s="57"/>
      <c r="L11" s="24">
        <v>0</v>
      </c>
      <c r="M11" s="19"/>
      <c r="N11" s="22">
        <f>K11+L11+M11</f>
        <v>0</v>
      </c>
      <c r="O11" s="14"/>
      <c r="P11" s="23">
        <v>4.3206018518518519E-2</v>
      </c>
      <c r="Q11" s="21" t="s">
        <v>232</v>
      </c>
      <c r="R11" s="57">
        <f t="shared" si="39"/>
        <v>16</v>
      </c>
      <c r="S11" s="24">
        <v>0</v>
      </c>
      <c r="T11" s="19">
        <v>5</v>
      </c>
      <c r="U11" s="22">
        <f>R11+S11+T11</f>
        <v>21</v>
      </c>
      <c r="V11" s="14"/>
      <c r="W11" s="110">
        <v>4.1886574074074069E-2</v>
      </c>
      <c r="X11" s="21" t="s">
        <v>214</v>
      </c>
      <c r="Y11" s="57">
        <f t="shared" ref="Y11:Y25" si="41">((W$37)+10)-X11</f>
        <v>16</v>
      </c>
      <c r="Z11" s="67">
        <v>15</v>
      </c>
      <c r="AA11" s="19">
        <v>5</v>
      </c>
      <c r="AB11" s="22">
        <f>Y11+Z11+AA11</f>
        <v>36</v>
      </c>
      <c r="AC11" s="14"/>
      <c r="AD11" s="23"/>
      <c r="AE11" s="21"/>
      <c r="AF11" s="57"/>
      <c r="AG11" s="24">
        <v>0</v>
      </c>
      <c r="AH11" s="19"/>
      <c r="AI11" s="22">
        <f>AF11+AG11+AH11</f>
        <v>0</v>
      </c>
      <c r="AJ11" s="14"/>
      <c r="AK11" s="23"/>
      <c r="AL11" s="21"/>
      <c r="AM11" s="57">
        <f t="shared" si="6"/>
        <v>0</v>
      </c>
      <c r="AN11" s="24">
        <v>0</v>
      </c>
      <c r="AO11" s="19"/>
      <c r="AP11" s="22">
        <f>AM11+AN11+AO11</f>
        <v>0</v>
      </c>
      <c r="AQ11" s="14"/>
      <c r="AR11" s="23"/>
      <c r="AS11" s="21"/>
      <c r="AT11" s="57"/>
      <c r="AU11" s="24">
        <v>0</v>
      </c>
      <c r="AV11" s="19"/>
      <c r="AW11" s="22">
        <f>AT11+AU11+AV11</f>
        <v>0</v>
      </c>
      <c r="AX11" s="14"/>
      <c r="AY11" s="23"/>
      <c r="AZ11" s="21"/>
      <c r="BA11" s="57"/>
      <c r="BB11" s="24">
        <v>0</v>
      </c>
      <c r="BC11" s="19"/>
      <c r="BD11" s="22">
        <f>BA11+BB11+BC11</f>
        <v>0</v>
      </c>
      <c r="BE11" s="14"/>
      <c r="BF11" s="23"/>
      <c r="BG11" s="21"/>
      <c r="BH11" s="56"/>
      <c r="BI11" s="24">
        <v>0</v>
      </c>
      <c r="BJ11" s="19"/>
      <c r="BK11" s="22">
        <f t="shared" si="10"/>
        <v>0</v>
      </c>
      <c r="BL11" s="14"/>
      <c r="BM11" s="23"/>
      <c r="BN11" s="21"/>
      <c r="BO11" s="56">
        <f t="shared" si="11"/>
        <v>0</v>
      </c>
      <c r="BP11" s="24">
        <v>0</v>
      </c>
      <c r="BQ11" s="19"/>
      <c r="BR11" s="22">
        <f t="shared" si="12"/>
        <v>0</v>
      </c>
      <c r="BS11" s="14"/>
      <c r="BT11" s="23"/>
      <c r="BU11" s="21"/>
      <c r="BV11" s="56">
        <f t="shared" si="13"/>
        <v>0</v>
      </c>
      <c r="BW11" s="24">
        <v>0</v>
      </c>
      <c r="BX11" s="19"/>
      <c r="BY11" s="22">
        <f t="shared" si="14"/>
        <v>0</v>
      </c>
      <c r="BZ11" s="14"/>
      <c r="CA11" s="23"/>
      <c r="CB11" s="21"/>
      <c r="CC11" s="56">
        <f t="shared" si="15"/>
        <v>0</v>
      </c>
      <c r="CD11" s="24">
        <v>0</v>
      </c>
      <c r="CE11" s="19"/>
      <c r="CF11" s="22">
        <f t="shared" si="16"/>
        <v>0</v>
      </c>
      <c r="CG11" s="14"/>
      <c r="CH11" s="23"/>
      <c r="CI11" s="21"/>
      <c r="CJ11" s="56">
        <f t="shared" si="17"/>
        <v>0</v>
      </c>
      <c r="CK11" s="24">
        <v>0</v>
      </c>
      <c r="CL11" s="19"/>
      <c r="CM11" s="22">
        <f t="shared" si="18"/>
        <v>0</v>
      </c>
      <c r="CN11" s="14"/>
      <c r="CO11" s="23"/>
      <c r="CP11" s="21"/>
      <c r="CQ11" s="57">
        <f t="shared" si="19"/>
        <v>0</v>
      </c>
      <c r="CR11" s="24">
        <v>0</v>
      </c>
      <c r="CS11" s="19"/>
      <c r="CT11" s="22">
        <f>CQ11+CR11+CS11</f>
        <v>0</v>
      </c>
      <c r="CU11" s="14"/>
      <c r="CV11" s="23"/>
      <c r="CW11" s="21"/>
      <c r="CX11" s="57">
        <f t="shared" si="21"/>
        <v>0</v>
      </c>
      <c r="CY11" s="24">
        <v>0</v>
      </c>
      <c r="CZ11" s="19"/>
      <c r="DA11" s="22">
        <f>CX11+CY11+CZ11</f>
        <v>0</v>
      </c>
      <c r="DB11" s="14"/>
      <c r="DC11" s="23"/>
      <c r="DD11" s="21"/>
      <c r="DE11" s="57">
        <f t="shared" si="23"/>
        <v>0</v>
      </c>
      <c r="DF11" s="24">
        <v>0</v>
      </c>
      <c r="DG11" s="19"/>
      <c r="DH11" s="22">
        <f>DE11+DF11+DG11</f>
        <v>0</v>
      </c>
      <c r="DI11" s="14"/>
      <c r="DJ11" s="23"/>
      <c r="DK11" s="21"/>
      <c r="DL11" s="57">
        <f t="shared" si="25"/>
        <v>0</v>
      </c>
      <c r="DM11" s="24">
        <v>0</v>
      </c>
      <c r="DN11" s="19"/>
      <c r="DO11" s="22">
        <f>DL11+DM11+DN11</f>
        <v>0</v>
      </c>
      <c r="DP11" s="14"/>
      <c r="DQ11" s="23"/>
      <c r="DR11" s="21"/>
      <c r="DS11" s="57">
        <f t="shared" si="27"/>
        <v>0</v>
      </c>
      <c r="DT11" s="24">
        <v>0</v>
      </c>
      <c r="DU11" s="19"/>
      <c r="DV11" s="22">
        <f>DS11+DT11+DU11</f>
        <v>0</v>
      </c>
      <c r="DW11" s="14"/>
      <c r="DX11" s="23"/>
      <c r="DY11" s="21"/>
      <c r="DZ11" s="57">
        <f t="shared" si="29"/>
        <v>0</v>
      </c>
      <c r="EA11" s="24">
        <v>0</v>
      </c>
      <c r="EB11" s="19"/>
      <c r="EC11" s="22">
        <f>DZ11+EA11+EB11</f>
        <v>0</v>
      </c>
      <c r="ED11" s="14"/>
      <c r="EE11" s="23"/>
      <c r="EF11" s="21"/>
      <c r="EG11" s="57">
        <f t="shared" si="31"/>
        <v>0</v>
      </c>
      <c r="EH11" s="24">
        <v>0</v>
      </c>
      <c r="EI11" s="19"/>
      <c r="EJ11" s="22">
        <f>EG11+EH11+EI11</f>
        <v>0</v>
      </c>
      <c r="EK11" s="14"/>
      <c r="EL11" s="23"/>
      <c r="EM11" s="21"/>
      <c r="EN11" s="57">
        <f t="shared" si="33"/>
        <v>0</v>
      </c>
      <c r="EO11" s="24">
        <v>0</v>
      </c>
      <c r="EP11" s="19"/>
      <c r="EQ11" s="22">
        <f>EN11+EO11+EP11</f>
        <v>0</v>
      </c>
      <c r="ER11" s="14"/>
      <c r="ES11" s="16"/>
      <c r="ET11" s="111">
        <f>FA11</f>
        <v>5</v>
      </c>
      <c r="EU11" s="82">
        <f t="shared" si="35"/>
        <v>55</v>
      </c>
      <c r="EV11" s="82">
        <f t="shared" si="35"/>
        <v>15</v>
      </c>
      <c r="EW11" s="82">
        <f t="shared" si="35"/>
        <v>15</v>
      </c>
      <c r="EX11" s="22">
        <f t="shared" si="36"/>
        <v>85</v>
      </c>
      <c r="EY11" s="14" t="str">
        <f>A11</f>
        <v>Stuart Stoddart</v>
      </c>
      <c r="EZ11" s="14"/>
      <c r="FA11" s="106">
        <f t="shared" si="40"/>
        <v>5</v>
      </c>
      <c r="FB11" s="77">
        <v>3</v>
      </c>
      <c r="FC11" s="77">
        <v>5</v>
      </c>
      <c r="FD11" s="77" t="s">
        <v>367</v>
      </c>
      <c r="FE11" s="77">
        <v>1</v>
      </c>
      <c r="FF11" s="77">
        <v>2</v>
      </c>
      <c r="FG11" s="77">
        <v>4</v>
      </c>
      <c r="FH11" s="77">
        <v>5</v>
      </c>
      <c r="FI11" s="77"/>
      <c r="FJ11" s="77"/>
      <c r="FK11" s="77"/>
      <c r="FL11" s="77"/>
      <c r="FM11" s="77"/>
      <c r="FN11" s="77"/>
      <c r="FO11" s="77"/>
      <c r="FP11" s="77"/>
      <c r="FQ11" s="77"/>
      <c r="FS11" s="8">
        <f t="shared" si="38"/>
        <v>85</v>
      </c>
      <c r="FT11" s="8">
        <v>5</v>
      </c>
    </row>
    <row r="12" spans="1:176">
      <c r="A12" s="14" t="s">
        <v>427</v>
      </c>
      <c r="B12" s="23">
        <v>2.9155092592592594E-2</v>
      </c>
      <c r="C12" s="21" t="s">
        <v>267</v>
      </c>
      <c r="D12" s="57">
        <f t="shared" si="0"/>
        <v>22</v>
      </c>
      <c r="E12" s="24">
        <v>0</v>
      </c>
      <c r="F12" s="19">
        <v>5</v>
      </c>
      <c r="G12" s="22">
        <f t="shared" si="1"/>
        <v>27</v>
      </c>
      <c r="H12" s="14"/>
      <c r="I12" s="23"/>
      <c r="J12" s="21"/>
      <c r="K12" s="57"/>
      <c r="L12" s="24">
        <v>0</v>
      </c>
      <c r="M12" s="19"/>
      <c r="N12" s="22">
        <f t="shared" ref="N12:N13" si="42">K12+L12+M12</f>
        <v>0</v>
      </c>
      <c r="O12" s="14"/>
      <c r="P12" s="23"/>
      <c r="Q12" s="21"/>
      <c r="R12" s="57"/>
      <c r="S12" s="24">
        <v>0</v>
      </c>
      <c r="T12" s="19"/>
      <c r="U12" s="22">
        <f t="shared" ref="U12:U13" si="43">R12+S12+T12</f>
        <v>0</v>
      </c>
      <c r="V12" s="14"/>
      <c r="W12" s="23"/>
      <c r="X12" s="21"/>
      <c r="Y12" s="57"/>
      <c r="Z12" s="24">
        <v>0</v>
      </c>
      <c r="AA12" s="19"/>
      <c r="AB12" s="22">
        <f t="shared" ref="AB12:AB13" si="44">Y12+Z12+AA12</f>
        <v>0</v>
      </c>
      <c r="AC12" s="14"/>
      <c r="AD12" s="23"/>
      <c r="AE12" s="21"/>
      <c r="AF12" s="57"/>
      <c r="AG12" s="24">
        <v>0</v>
      </c>
      <c r="AH12" s="19"/>
      <c r="AI12" s="22">
        <f t="shared" ref="AI12:AI13" si="45">AF12+AG12+AH12</f>
        <v>0</v>
      </c>
      <c r="AJ12" s="14"/>
      <c r="AK12" s="23"/>
      <c r="AL12" s="21"/>
      <c r="AM12" s="57">
        <f t="shared" si="6"/>
        <v>0</v>
      </c>
      <c r="AN12" s="24">
        <v>0</v>
      </c>
      <c r="AO12" s="19"/>
      <c r="AP12" s="22">
        <f t="shared" ref="AP12:AP13" si="46">AM12+AN12+AO12</f>
        <v>0</v>
      </c>
      <c r="AQ12" s="14"/>
      <c r="AR12" s="23"/>
      <c r="AS12" s="21"/>
      <c r="AT12" s="57"/>
      <c r="AU12" s="24">
        <v>0</v>
      </c>
      <c r="AV12" s="19"/>
      <c r="AW12" s="22">
        <f t="shared" ref="AW12:AW13" si="47">AT12+AU12+AV12</f>
        <v>0</v>
      </c>
      <c r="AX12" s="14"/>
      <c r="AY12" s="23"/>
      <c r="AZ12" s="21"/>
      <c r="BA12" s="57"/>
      <c r="BB12" s="24">
        <v>0</v>
      </c>
      <c r="BC12" s="19"/>
      <c r="BD12" s="22">
        <f t="shared" ref="BD12:BD13" si="48">BA12+BB12+BC12</f>
        <v>0</v>
      </c>
      <c r="BE12" s="14"/>
      <c r="BF12" s="23"/>
      <c r="BG12" s="21"/>
      <c r="BH12" s="56"/>
      <c r="BI12" s="24">
        <v>0</v>
      </c>
      <c r="BJ12" s="19"/>
      <c r="BK12" s="22">
        <f t="shared" si="10"/>
        <v>0</v>
      </c>
      <c r="BL12" s="14"/>
      <c r="BM12" s="23"/>
      <c r="BN12" s="21"/>
      <c r="BO12" s="56">
        <f t="shared" si="11"/>
        <v>0</v>
      </c>
      <c r="BP12" s="24">
        <v>0</v>
      </c>
      <c r="BQ12" s="19"/>
      <c r="BR12" s="22">
        <f t="shared" si="12"/>
        <v>0</v>
      </c>
      <c r="BS12" s="14"/>
      <c r="BT12" s="23"/>
      <c r="BU12" s="21"/>
      <c r="BV12" s="56">
        <f t="shared" si="13"/>
        <v>0</v>
      </c>
      <c r="BW12" s="24">
        <v>0</v>
      </c>
      <c r="BX12" s="19"/>
      <c r="BY12" s="22">
        <f t="shared" si="14"/>
        <v>0</v>
      </c>
      <c r="BZ12" s="14"/>
      <c r="CA12" s="23"/>
      <c r="CB12" s="21"/>
      <c r="CC12" s="56">
        <f t="shared" si="15"/>
        <v>0</v>
      </c>
      <c r="CD12" s="24">
        <v>0</v>
      </c>
      <c r="CE12" s="19"/>
      <c r="CF12" s="22">
        <f t="shared" si="16"/>
        <v>0</v>
      </c>
      <c r="CG12" s="14"/>
      <c r="CH12" s="23"/>
      <c r="CI12" s="21"/>
      <c r="CJ12" s="56">
        <f t="shared" si="17"/>
        <v>0</v>
      </c>
      <c r="CK12" s="24">
        <v>0</v>
      </c>
      <c r="CL12" s="19"/>
      <c r="CM12" s="22">
        <f t="shared" si="18"/>
        <v>0</v>
      </c>
      <c r="CN12" s="14"/>
      <c r="CO12" s="23"/>
      <c r="CP12" s="21"/>
      <c r="CQ12" s="57">
        <f t="shared" si="19"/>
        <v>0</v>
      </c>
      <c r="CR12" s="24">
        <v>0</v>
      </c>
      <c r="CS12" s="19"/>
      <c r="CT12" s="22">
        <f t="shared" ref="CT12:CT13" si="49">CQ12+CR12+CS12</f>
        <v>0</v>
      </c>
      <c r="CU12" s="14"/>
      <c r="CV12" s="23"/>
      <c r="CW12" s="21"/>
      <c r="CX12" s="57">
        <f t="shared" si="21"/>
        <v>0</v>
      </c>
      <c r="CY12" s="24">
        <v>0</v>
      </c>
      <c r="CZ12" s="19"/>
      <c r="DA12" s="22">
        <f t="shared" ref="DA12:DA13" si="50">CX12+CY12+CZ12</f>
        <v>0</v>
      </c>
      <c r="DB12" s="14"/>
      <c r="DC12" s="23"/>
      <c r="DD12" s="21"/>
      <c r="DE12" s="57">
        <f t="shared" si="23"/>
        <v>0</v>
      </c>
      <c r="DF12" s="24">
        <v>0</v>
      </c>
      <c r="DG12" s="19"/>
      <c r="DH12" s="22">
        <f t="shared" ref="DH12:DH13" si="51">DE12+DF12+DG12</f>
        <v>0</v>
      </c>
      <c r="DI12" s="14"/>
      <c r="DJ12" s="23"/>
      <c r="DK12" s="21"/>
      <c r="DL12" s="57">
        <f t="shared" si="25"/>
        <v>0</v>
      </c>
      <c r="DM12" s="24">
        <v>0</v>
      </c>
      <c r="DN12" s="19"/>
      <c r="DO12" s="22">
        <f t="shared" ref="DO12:DO13" si="52">DL12+DM12+DN12</f>
        <v>0</v>
      </c>
      <c r="DP12" s="14"/>
      <c r="DQ12" s="23"/>
      <c r="DR12" s="21"/>
      <c r="DS12" s="57">
        <f t="shared" si="27"/>
        <v>0</v>
      </c>
      <c r="DT12" s="24">
        <v>0</v>
      </c>
      <c r="DU12" s="19"/>
      <c r="DV12" s="22">
        <f t="shared" ref="DV12:DV13" si="53">DS12+DT12+DU12</f>
        <v>0</v>
      </c>
      <c r="DW12" s="14"/>
      <c r="DX12" s="23"/>
      <c r="DY12" s="21"/>
      <c r="DZ12" s="57">
        <f t="shared" si="29"/>
        <v>0</v>
      </c>
      <c r="EA12" s="24">
        <v>0</v>
      </c>
      <c r="EB12" s="19"/>
      <c r="EC12" s="22">
        <f t="shared" ref="EC12:EC13" si="54">DZ12+EA12+EB12</f>
        <v>0</v>
      </c>
      <c r="ED12" s="14"/>
      <c r="EE12" s="23"/>
      <c r="EF12" s="21"/>
      <c r="EG12" s="57">
        <f t="shared" si="31"/>
        <v>0</v>
      </c>
      <c r="EH12" s="24">
        <v>0</v>
      </c>
      <c r="EI12" s="19"/>
      <c r="EJ12" s="22">
        <f t="shared" ref="EJ12:EJ13" si="55">EG12+EH12+EI12</f>
        <v>0</v>
      </c>
      <c r="EK12" s="14"/>
      <c r="EL12" s="23"/>
      <c r="EM12" s="21"/>
      <c r="EN12" s="57">
        <f t="shared" si="33"/>
        <v>0</v>
      </c>
      <c r="EO12" s="24">
        <v>0</v>
      </c>
      <c r="EP12" s="19"/>
      <c r="EQ12" s="22">
        <f t="shared" ref="EQ12:EQ13" si="56">EN12+EO12+EP12</f>
        <v>0</v>
      </c>
      <c r="ER12" s="14"/>
      <c r="ES12" s="16"/>
      <c r="ET12" s="111">
        <f t="shared" ref="ET12:ET31" si="57">FA12</f>
        <v>15</v>
      </c>
      <c r="EU12" s="82">
        <f t="shared" si="35"/>
        <v>22</v>
      </c>
      <c r="EV12" s="82">
        <f t="shared" si="35"/>
        <v>0</v>
      </c>
      <c r="EW12" s="82">
        <f t="shared" si="35"/>
        <v>5</v>
      </c>
      <c r="EX12" s="22">
        <f t="shared" si="36"/>
        <v>27</v>
      </c>
      <c r="EY12" s="14" t="str">
        <f t="shared" si="37"/>
        <v>Phil Cooper</v>
      </c>
      <c r="EZ12" s="14"/>
      <c r="FA12" s="106">
        <f t="shared" si="40"/>
        <v>15</v>
      </c>
      <c r="FB12" s="77">
        <v>4</v>
      </c>
      <c r="FC12" s="77">
        <v>6</v>
      </c>
      <c r="FD12" s="77">
        <v>10</v>
      </c>
      <c r="FE12" s="77">
        <v>13</v>
      </c>
      <c r="FF12" s="77">
        <v>14</v>
      </c>
      <c r="FG12" s="77">
        <v>14</v>
      </c>
      <c r="FH12" s="77">
        <v>15</v>
      </c>
      <c r="FI12" s="77"/>
      <c r="FJ12" s="77"/>
      <c r="FK12" s="77"/>
      <c r="FL12" s="77"/>
      <c r="FM12" s="77"/>
      <c r="FN12" s="77"/>
      <c r="FO12" s="77"/>
      <c r="FP12" s="77"/>
      <c r="FQ12" s="77"/>
      <c r="FS12" s="8">
        <f t="shared" si="38"/>
        <v>27</v>
      </c>
      <c r="FT12" s="8">
        <v>3</v>
      </c>
    </row>
    <row r="13" spans="1:176">
      <c r="A13" s="14" t="s">
        <v>428</v>
      </c>
      <c r="B13" s="23">
        <v>2.9976851851851852E-2</v>
      </c>
      <c r="C13" s="21" t="s">
        <v>328</v>
      </c>
      <c r="D13" s="57">
        <f t="shared" si="0"/>
        <v>21</v>
      </c>
      <c r="E13" s="24">
        <v>0</v>
      </c>
      <c r="F13" s="19">
        <v>5</v>
      </c>
      <c r="G13" s="22">
        <f t="shared" si="1"/>
        <v>26</v>
      </c>
      <c r="H13" s="14"/>
      <c r="I13" s="23"/>
      <c r="J13" s="21"/>
      <c r="K13" s="57"/>
      <c r="L13" s="24">
        <v>0</v>
      </c>
      <c r="M13" s="19"/>
      <c r="N13" s="22">
        <f t="shared" si="42"/>
        <v>0</v>
      </c>
      <c r="O13" s="14"/>
      <c r="P13" s="23"/>
      <c r="Q13" s="21"/>
      <c r="R13" s="57"/>
      <c r="S13" s="24">
        <v>0</v>
      </c>
      <c r="T13" s="19"/>
      <c r="U13" s="22">
        <f t="shared" si="43"/>
        <v>0</v>
      </c>
      <c r="V13" s="14"/>
      <c r="W13" s="23"/>
      <c r="X13" s="21"/>
      <c r="Y13" s="57"/>
      <c r="Z13" s="24">
        <v>0</v>
      </c>
      <c r="AA13" s="19"/>
      <c r="AB13" s="22">
        <f t="shared" si="44"/>
        <v>0</v>
      </c>
      <c r="AC13" s="14"/>
      <c r="AD13" s="23">
        <v>1.4421296296296295E-2</v>
      </c>
      <c r="AE13" s="21" t="s">
        <v>214</v>
      </c>
      <c r="AF13" s="57">
        <f t="shared" ref="AF13:AF24" si="58">((AD$37)+10)-AE13</f>
        <v>14</v>
      </c>
      <c r="AG13" s="24">
        <v>0</v>
      </c>
      <c r="AH13" s="19">
        <v>5</v>
      </c>
      <c r="AI13" s="22">
        <f t="shared" si="45"/>
        <v>19</v>
      </c>
      <c r="AJ13" s="14"/>
      <c r="AK13" s="23"/>
      <c r="AL13" s="21"/>
      <c r="AM13" s="57">
        <f t="shared" si="6"/>
        <v>0</v>
      </c>
      <c r="AN13" s="24">
        <v>0</v>
      </c>
      <c r="AO13" s="19"/>
      <c r="AP13" s="22">
        <f t="shared" si="46"/>
        <v>0</v>
      </c>
      <c r="AQ13" s="14"/>
      <c r="AR13" s="23"/>
      <c r="AS13" s="21"/>
      <c r="AT13" s="57"/>
      <c r="AU13" s="24">
        <v>0</v>
      </c>
      <c r="AV13" s="19"/>
      <c r="AW13" s="22">
        <f t="shared" si="47"/>
        <v>0</v>
      </c>
      <c r="AX13" s="14"/>
      <c r="AY13" s="23"/>
      <c r="AZ13" s="21"/>
      <c r="BA13" s="57"/>
      <c r="BB13" s="24">
        <v>0</v>
      </c>
      <c r="BC13" s="19"/>
      <c r="BD13" s="22">
        <f t="shared" si="48"/>
        <v>0</v>
      </c>
      <c r="BE13" s="14"/>
      <c r="BF13" s="23"/>
      <c r="BG13" s="21"/>
      <c r="BH13" s="57"/>
      <c r="BI13" s="24">
        <v>0</v>
      </c>
      <c r="BJ13" s="19"/>
      <c r="BK13" s="22">
        <f t="shared" si="10"/>
        <v>0</v>
      </c>
      <c r="BL13" s="14"/>
      <c r="BM13" s="23"/>
      <c r="BN13" s="21"/>
      <c r="BO13" s="56">
        <f t="shared" si="11"/>
        <v>0</v>
      </c>
      <c r="BP13" s="24">
        <v>0</v>
      </c>
      <c r="BQ13" s="19"/>
      <c r="BR13" s="22">
        <f t="shared" si="12"/>
        <v>0</v>
      </c>
      <c r="BS13" s="14"/>
      <c r="BT13" s="23"/>
      <c r="BU13" s="21"/>
      <c r="BV13" s="56">
        <f t="shared" si="13"/>
        <v>0</v>
      </c>
      <c r="BW13" s="24">
        <v>0</v>
      </c>
      <c r="BX13" s="19"/>
      <c r="BY13" s="22">
        <f t="shared" si="14"/>
        <v>0</v>
      </c>
      <c r="BZ13" s="14"/>
      <c r="CA13" s="23"/>
      <c r="CB13" s="21"/>
      <c r="CC13" s="56">
        <f t="shared" si="15"/>
        <v>0</v>
      </c>
      <c r="CD13" s="24">
        <v>0</v>
      </c>
      <c r="CE13" s="19"/>
      <c r="CF13" s="22">
        <f t="shared" si="16"/>
        <v>0</v>
      </c>
      <c r="CG13" s="14"/>
      <c r="CH13" s="23"/>
      <c r="CI13" s="21"/>
      <c r="CJ13" s="56">
        <f t="shared" si="17"/>
        <v>0</v>
      </c>
      <c r="CK13" s="24">
        <v>0</v>
      </c>
      <c r="CL13" s="19"/>
      <c r="CM13" s="22">
        <f t="shared" si="18"/>
        <v>0</v>
      </c>
      <c r="CN13" s="14"/>
      <c r="CO13" s="23"/>
      <c r="CP13" s="21"/>
      <c r="CQ13" s="57">
        <f t="shared" si="19"/>
        <v>0</v>
      </c>
      <c r="CR13" s="24">
        <v>0</v>
      </c>
      <c r="CS13" s="19"/>
      <c r="CT13" s="22">
        <f t="shared" si="49"/>
        <v>0</v>
      </c>
      <c r="CU13" s="14"/>
      <c r="CV13" s="23"/>
      <c r="CW13" s="21"/>
      <c r="CX13" s="57">
        <f t="shared" si="21"/>
        <v>0</v>
      </c>
      <c r="CY13" s="24">
        <v>0</v>
      </c>
      <c r="CZ13" s="19"/>
      <c r="DA13" s="22">
        <f t="shared" si="50"/>
        <v>0</v>
      </c>
      <c r="DB13" s="14"/>
      <c r="DC13" s="23"/>
      <c r="DD13" s="21"/>
      <c r="DE13" s="57">
        <f t="shared" si="23"/>
        <v>0</v>
      </c>
      <c r="DF13" s="24">
        <v>0</v>
      </c>
      <c r="DG13" s="19"/>
      <c r="DH13" s="22">
        <f t="shared" si="51"/>
        <v>0</v>
      </c>
      <c r="DI13" s="14"/>
      <c r="DJ13" s="23"/>
      <c r="DK13" s="21"/>
      <c r="DL13" s="57">
        <f t="shared" si="25"/>
        <v>0</v>
      </c>
      <c r="DM13" s="24">
        <v>0</v>
      </c>
      <c r="DN13" s="19"/>
      <c r="DO13" s="22">
        <f t="shared" si="52"/>
        <v>0</v>
      </c>
      <c r="DP13" s="14"/>
      <c r="DQ13" s="23"/>
      <c r="DR13" s="21"/>
      <c r="DS13" s="57">
        <f t="shared" si="27"/>
        <v>0</v>
      </c>
      <c r="DT13" s="24">
        <v>0</v>
      </c>
      <c r="DU13" s="19"/>
      <c r="DV13" s="22">
        <f t="shared" si="53"/>
        <v>0</v>
      </c>
      <c r="DW13" s="14"/>
      <c r="DX13" s="23"/>
      <c r="DY13" s="21"/>
      <c r="DZ13" s="57">
        <f t="shared" si="29"/>
        <v>0</v>
      </c>
      <c r="EA13" s="24">
        <v>0</v>
      </c>
      <c r="EB13" s="19"/>
      <c r="EC13" s="22">
        <f t="shared" si="54"/>
        <v>0</v>
      </c>
      <c r="ED13" s="14"/>
      <c r="EE13" s="23"/>
      <c r="EF13" s="21"/>
      <c r="EG13" s="57">
        <f t="shared" si="31"/>
        <v>0</v>
      </c>
      <c r="EH13" s="24">
        <v>0</v>
      </c>
      <c r="EI13" s="19"/>
      <c r="EJ13" s="22">
        <f t="shared" si="55"/>
        <v>0</v>
      </c>
      <c r="EK13" s="14"/>
      <c r="EL13" s="23"/>
      <c r="EM13" s="21"/>
      <c r="EN13" s="57">
        <f t="shared" si="33"/>
        <v>0</v>
      </c>
      <c r="EO13" s="24">
        <v>0</v>
      </c>
      <c r="EP13" s="19"/>
      <c r="EQ13" s="22">
        <f t="shared" si="56"/>
        <v>0</v>
      </c>
      <c r="ER13" s="14"/>
      <c r="ES13" s="16"/>
      <c r="ET13" s="111">
        <f t="shared" si="57"/>
        <v>10</v>
      </c>
      <c r="EU13" s="82">
        <f t="shared" si="35"/>
        <v>35</v>
      </c>
      <c r="EV13" s="82">
        <f t="shared" si="35"/>
        <v>0</v>
      </c>
      <c r="EW13" s="82">
        <f t="shared" si="35"/>
        <v>10</v>
      </c>
      <c r="EX13" s="22">
        <f t="shared" si="36"/>
        <v>45</v>
      </c>
      <c r="EY13" s="14" t="str">
        <f t="shared" si="37"/>
        <v>Martin Hepworth</v>
      </c>
      <c r="EZ13" s="14"/>
      <c r="FA13" s="106">
        <f t="shared" si="40"/>
        <v>10</v>
      </c>
      <c r="FB13" s="77">
        <v>5</v>
      </c>
      <c r="FC13" s="77">
        <v>7</v>
      </c>
      <c r="FD13" s="77">
        <v>11</v>
      </c>
      <c r="FE13" s="77">
        <v>14</v>
      </c>
      <c r="FF13" s="77">
        <v>9</v>
      </c>
      <c r="FG13" s="77">
        <v>10</v>
      </c>
      <c r="FH13" s="77">
        <v>10</v>
      </c>
      <c r="FI13" s="77"/>
      <c r="FJ13" s="77"/>
      <c r="FK13" s="77"/>
      <c r="FL13" s="77"/>
      <c r="FM13" s="77"/>
      <c r="FN13" s="77"/>
      <c r="FO13" s="77"/>
      <c r="FP13" s="77"/>
      <c r="FQ13" s="77"/>
      <c r="FS13" s="8">
        <f t="shared" si="38"/>
        <v>45</v>
      </c>
      <c r="FT13" s="8">
        <v>8</v>
      </c>
    </row>
    <row r="14" spans="1:176">
      <c r="A14" s="14" t="s">
        <v>10</v>
      </c>
      <c r="B14" s="23">
        <v>3.201388888888889E-2</v>
      </c>
      <c r="C14" s="21" t="s">
        <v>264</v>
      </c>
      <c r="D14" s="57">
        <f t="shared" si="0"/>
        <v>20</v>
      </c>
      <c r="E14" s="24">
        <v>0</v>
      </c>
      <c r="F14" s="19">
        <v>5</v>
      </c>
      <c r="G14" s="22">
        <f>D14+E14+F14</f>
        <v>25</v>
      </c>
      <c r="H14" s="14"/>
      <c r="I14" s="23"/>
      <c r="J14" s="21"/>
      <c r="K14" s="57"/>
      <c r="L14" s="24">
        <v>0</v>
      </c>
      <c r="M14" s="19"/>
      <c r="N14" s="22">
        <f>K14+L14+M14</f>
        <v>0</v>
      </c>
      <c r="O14" s="14"/>
      <c r="P14" s="23"/>
      <c r="Q14" s="21"/>
      <c r="R14" s="57"/>
      <c r="S14" s="24">
        <v>0</v>
      </c>
      <c r="T14" s="19"/>
      <c r="U14" s="22">
        <f>R14+S14+T14</f>
        <v>0</v>
      </c>
      <c r="V14" s="14"/>
      <c r="W14" s="23"/>
      <c r="X14" s="21"/>
      <c r="Y14" s="57"/>
      <c r="Z14" s="24">
        <v>0</v>
      </c>
      <c r="AA14" s="19"/>
      <c r="AB14" s="22">
        <f>Y14+Z14+AA14</f>
        <v>0</v>
      </c>
      <c r="AC14" s="14"/>
      <c r="AD14" s="23"/>
      <c r="AE14" s="21"/>
      <c r="AF14" s="57"/>
      <c r="AG14" s="24">
        <v>0</v>
      </c>
      <c r="AH14" s="19"/>
      <c r="AI14" s="22">
        <f>AF14+AG14+AH14</f>
        <v>0</v>
      </c>
      <c r="AJ14" s="14"/>
      <c r="AK14" s="23"/>
      <c r="AL14" s="21"/>
      <c r="AM14" s="57">
        <f t="shared" si="6"/>
        <v>0</v>
      </c>
      <c r="AN14" s="24">
        <v>0</v>
      </c>
      <c r="AO14" s="19"/>
      <c r="AP14" s="22">
        <f>AM14+AN14+AO14</f>
        <v>0</v>
      </c>
      <c r="AQ14" s="14"/>
      <c r="AR14" s="23"/>
      <c r="AS14" s="21"/>
      <c r="AT14" s="57"/>
      <c r="AU14" s="24">
        <v>0</v>
      </c>
      <c r="AV14" s="19"/>
      <c r="AW14" s="22">
        <f>AT14+AU14+AV14</f>
        <v>0</v>
      </c>
      <c r="AX14" s="14"/>
      <c r="AY14" s="23"/>
      <c r="AZ14" s="21"/>
      <c r="BA14" s="57"/>
      <c r="BB14" s="24">
        <v>0</v>
      </c>
      <c r="BC14" s="19"/>
      <c r="BD14" s="22">
        <f>BA14+BB14+BC14</f>
        <v>0</v>
      </c>
      <c r="BE14" s="14"/>
      <c r="BF14" s="23"/>
      <c r="BG14" s="21"/>
      <c r="BH14" s="56"/>
      <c r="BI14" s="24">
        <v>0</v>
      </c>
      <c r="BJ14" s="19"/>
      <c r="BK14" s="22">
        <f t="shared" si="10"/>
        <v>0</v>
      </c>
      <c r="BL14" s="14"/>
      <c r="BM14" s="23"/>
      <c r="BN14" s="21"/>
      <c r="BO14" s="56">
        <f t="shared" si="11"/>
        <v>0</v>
      </c>
      <c r="BP14" s="24">
        <v>0</v>
      </c>
      <c r="BQ14" s="19"/>
      <c r="BR14" s="22">
        <f t="shared" si="12"/>
        <v>0</v>
      </c>
      <c r="BS14" s="14"/>
      <c r="BT14" s="23"/>
      <c r="BU14" s="21"/>
      <c r="BV14" s="56">
        <f t="shared" si="13"/>
        <v>0</v>
      </c>
      <c r="BW14" s="24">
        <v>0</v>
      </c>
      <c r="BX14" s="19"/>
      <c r="BY14" s="22">
        <f t="shared" si="14"/>
        <v>0</v>
      </c>
      <c r="BZ14" s="14"/>
      <c r="CA14" s="23"/>
      <c r="CB14" s="21"/>
      <c r="CC14" s="56">
        <f t="shared" si="15"/>
        <v>0</v>
      </c>
      <c r="CD14" s="24">
        <v>0</v>
      </c>
      <c r="CE14" s="19"/>
      <c r="CF14" s="22">
        <f t="shared" si="16"/>
        <v>0</v>
      </c>
      <c r="CG14" s="14"/>
      <c r="CH14" s="23"/>
      <c r="CI14" s="21"/>
      <c r="CJ14" s="56">
        <f t="shared" si="17"/>
        <v>0</v>
      </c>
      <c r="CK14" s="24">
        <v>0</v>
      </c>
      <c r="CL14" s="19"/>
      <c r="CM14" s="22">
        <f t="shared" si="18"/>
        <v>0</v>
      </c>
      <c r="CN14" s="14"/>
      <c r="CO14" s="23"/>
      <c r="CP14" s="21"/>
      <c r="CQ14" s="57">
        <f t="shared" si="19"/>
        <v>0</v>
      </c>
      <c r="CR14" s="24">
        <v>0</v>
      </c>
      <c r="CS14" s="19"/>
      <c r="CT14" s="22">
        <f>CQ14+CR14+CS14</f>
        <v>0</v>
      </c>
      <c r="CU14" s="14"/>
      <c r="CV14" s="23"/>
      <c r="CW14" s="21"/>
      <c r="CX14" s="57">
        <f t="shared" si="21"/>
        <v>0</v>
      </c>
      <c r="CY14" s="24">
        <v>0</v>
      </c>
      <c r="CZ14" s="19"/>
      <c r="DA14" s="22">
        <f>CX14+CY14+CZ14</f>
        <v>0</v>
      </c>
      <c r="DB14" s="14"/>
      <c r="DC14" s="23"/>
      <c r="DD14" s="21"/>
      <c r="DE14" s="57">
        <f t="shared" si="23"/>
        <v>0</v>
      </c>
      <c r="DF14" s="24">
        <v>0</v>
      </c>
      <c r="DG14" s="19"/>
      <c r="DH14" s="22">
        <f>DE14+DF14+DG14</f>
        <v>0</v>
      </c>
      <c r="DI14" s="14"/>
      <c r="DJ14" s="23"/>
      <c r="DK14" s="21"/>
      <c r="DL14" s="57">
        <f t="shared" si="25"/>
        <v>0</v>
      </c>
      <c r="DM14" s="24">
        <v>0</v>
      </c>
      <c r="DN14" s="19"/>
      <c r="DO14" s="22">
        <f>DL14+DM14+DN14</f>
        <v>0</v>
      </c>
      <c r="DP14" s="14"/>
      <c r="DQ14" s="23"/>
      <c r="DR14" s="21"/>
      <c r="DS14" s="57">
        <f t="shared" si="27"/>
        <v>0</v>
      </c>
      <c r="DT14" s="24">
        <v>0</v>
      </c>
      <c r="DU14" s="19"/>
      <c r="DV14" s="22">
        <f>DS14+DT14+DU14</f>
        <v>0</v>
      </c>
      <c r="DW14" s="14"/>
      <c r="DX14" s="23"/>
      <c r="DY14" s="21"/>
      <c r="DZ14" s="57">
        <f t="shared" si="29"/>
        <v>0</v>
      </c>
      <c r="EA14" s="24">
        <v>0</v>
      </c>
      <c r="EB14" s="19"/>
      <c r="EC14" s="22">
        <f>DZ14+EA14+EB14</f>
        <v>0</v>
      </c>
      <c r="ED14" s="14"/>
      <c r="EE14" s="23"/>
      <c r="EF14" s="21"/>
      <c r="EG14" s="57">
        <f t="shared" si="31"/>
        <v>0</v>
      </c>
      <c r="EH14" s="24">
        <v>0</v>
      </c>
      <c r="EI14" s="19"/>
      <c r="EJ14" s="22">
        <f>EG14+EH14+EI14</f>
        <v>0</v>
      </c>
      <c r="EK14" s="14"/>
      <c r="EL14" s="23"/>
      <c r="EM14" s="21"/>
      <c r="EN14" s="57">
        <f t="shared" si="33"/>
        <v>0</v>
      </c>
      <c r="EO14" s="24">
        <v>0</v>
      </c>
      <c r="EP14" s="19"/>
      <c r="EQ14" s="22">
        <f>EN14+EO14+EP14</f>
        <v>0</v>
      </c>
      <c r="ER14" s="14"/>
      <c r="ES14" s="16"/>
      <c r="ET14" s="111">
        <f t="shared" si="57"/>
        <v>16</v>
      </c>
      <c r="EU14" s="82">
        <f t="shared" si="35"/>
        <v>20</v>
      </c>
      <c r="EV14" s="82">
        <f t="shared" si="35"/>
        <v>0</v>
      </c>
      <c r="EW14" s="82">
        <f t="shared" si="35"/>
        <v>5</v>
      </c>
      <c r="EX14" s="22">
        <f t="shared" si="36"/>
        <v>25</v>
      </c>
      <c r="EY14" s="14" t="str">
        <f>A14</f>
        <v>Alan Marshall</v>
      </c>
      <c r="EZ14" s="14"/>
      <c r="FA14" s="106">
        <f t="shared" si="40"/>
        <v>16</v>
      </c>
      <c r="FB14" s="77">
        <v>6</v>
      </c>
      <c r="FC14" s="77">
        <v>8</v>
      </c>
      <c r="FD14" s="77">
        <v>12</v>
      </c>
      <c r="FE14" s="77">
        <v>15</v>
      </c>
      <c r="FF14" s="77">
        <v>15</v>
      </c>
      <c r="FG14" s="77">
        <v>15</v>
      </c>
      <c r="FH14" s="77">
        <v>16</v>
      </c>
      <c r="FI14" s="77"/>
      <c r="FJ14" s="77"/>
      <c r="FK14" s="77"/>
      <c r="FL14" s="77"/>
      <c r="FM14" s="77"/>
      <c r="FN14" s="77"/>
      <c r="FO14" s="77"/>
      <c r="FP14" s="77"/>
      <c r="FQ14" s="77"/>
      <c r="FS14" s="8">
        <f t="shared" si="38"/>
        <v>25</v>
      </c>
      <c r="FT14" s="8">
        <v>6</v>
      </c>
    </row>
    <row r="15" spans="1:176">
      <c r="A15" s="14" t="s">
        <v>604</v>
      </c>
      <c r="B15" s="23">
        <v>3.2175925925925927E-2</v>
      </c>
      <c r="C15" s="21" t="s">
        <v>265</v>
      </c>
      <c r="D15" s="57">
        <f t="shared" si="0"/>
        <v>19</v>
      </c>
      <c r="E15" s="24">
        <v>0</v>
      </c>
      <c r="F15" s="19">
        <v>5</v>
      </c>
      <c r="G15" s="22">
        <f>D15+E15+F15</f>
        <v>24</v>
      </c>
      <c r="H15" s="14"/>
      <c r="I15" s="23"/>
      <c r="J15" s="21"/>
      <c r="K15" s="57"/>
      <c r="L15" s="24">
        <v>0</v>
      </c>
      <c r="M15" s="19"/>
      <c r="N15" s="22">
        <f>K15+L15+M15</f>
        <v>0</v>
      </c>
      <c r="O15" s="14"/>
      <c r="P15" s="23"/>
      <c r="Q15" s="21"/>
      <c r="R15" s="57"/>
      <c r="S15" s="24">
        <v>0</v>
      </c>
      <c r="T15" s="19"/>
      <c r="U15" s="22">
        <f>R15+S15+T15</f>
        <v>0</v>
      </c>
      <c r="V15" s="14"/>
      <c r="W15" s="23"/>
      <c r="X15" s="21"/>
      <c r="Y15" s="57"/>
      <c r="Z15" s="24">
        <v>0</v>
      </c>
      <c r="AA15" s="19"/>
      <c r="AB15" s="22">
        <f>Y15+Z15+AA15</f>
        <v>0</v>
      </c>
      <c r="AC15" s="14"/>
      <c r="AD15" s="23"/>
      <c r="AE15" s="21"/>
      <c r="AF15" s="57"/>
      <c r="AG15" s="24">
        <v>0</v>
      </c>
      <c r="AH15" s="19"/>
      <c r="AI15" s="22">
        <f>AF15+AG15+AH15</f>
        <v>0</v>
      </c>
      <c r="AJ15" s="14"/>
      <c r="AK15" s="23"/>
      <c r="AL15" s="21"/>
      <c r="AM15" s="57">
        <f t="shared" si="6"/>
        <v>0</v>
      </c>
      <c r="AN15" s="24">
        <v>0</v>
      </c>
      <c r="AO15" s="19"/>
      <c r="AP15" s="22">
        <f>AM15+AN15+AO15</f>
        <v>0</v>
      </c>
      <c r="AQ15" s="14"/>
      <c r="AR15" s="23"/>
      <c r="AS15" s="21"/>
      <c r="AT15" s="57"/>
      <c r="AU15" s="24">
        <v>0</v>
      </c>
      <c r="AV15" s="19"/>
      <c r="AW15" s="22">
        <f>AT15+AU15+AV15</f>
        <v>0</v>
      </c>
      <c r="AX15" s="14"/>
      <c r="AY15" s="23"/>
      <c r="AZ15" s="21"/>
      <c r="BA15" s="57"/>
      <c r="BB15" s="24">
        <v>0</v>
      </c>
      <c r="BC15" s="19"/>
      <c r="BD15" s="22">
        <f>BA15+BB15+BC15</f>
        <v>0</v>
      </c>
      <c r="BE15" s="14"/>
      <c r="BF15" s="23"/>
      <c r="BG15" s="21"/>
      <c r="BH15" s="56"/>
      <c r="BI15" s="24">
        <v>0</v>
      </c>
      <c r="BJ15" s="19"/>
      <c r="BK15" s="22">
        <f t="shared" si="10"/>
        <v>0</v>
      </c>
      <c r="BL15" s="14"/>
      <c r="BM15" s="23"/>
      <c r="BN15" s="21"/>
      <c r="BO15" s="56">
        <f t="shared" si="11"/>
        <v>0</v>
      </c>
      <c r="BP15" s="24">
        <v>0</v>
      </c>
      <c r="BQ15" s="19"/>
      <c r="BR15" s="22">
        <f t="shared" si="12"/>
        <v>0</v>
      </c>
      <c r="BS15" s="14"/>
      <c r="BT15" s="23"/>
      <c r="BU15" s="21"/>
      <c r="BV15" s="56">
        <f t="shared" si="13"/>
        <v>0</v>
      </c>
      <c r="BW15" s="24">
        <v>0</v>
      </c>
      <c r="BX15" s="19"/>
      <c r="BY15" s="22">
        <f t="shared" si="14"/>
        <v>0</v>
      </c>
      <c r="BZ15" s="14"/>
      <c r="CA15" s="23"/>
      <c r="CB15" s="21"/>
      <c r="CC15" s="56">
        <f t="shared" si="15"/>
        <v>0</v>
      </c>
      <c r="CD15" s="24">
        <v>0</v>
      </c>
      <c r="CE15" s="19"/>
      <c r="CF15" s="22">
        <f t="shared" si="16"/>
        <v>0</v>
      </c>
      <c r="CG15" s="14"/>
      <c r="CH15" s="23"/>
      <c r="CI15" s="21"/>
      <c r="CJ15" s="56">
        <f t="shared" si="17"/>
        <v>0</v>
      </c>
      <c r="CK15" s="24">
        <v>0</v>
      </c>
      <c r="CL15" s="19"/>
      <c r="CM15" s="22">
        <f t="shared" si="18"/>
        <v>0</v>
      </c>
      <c r="CN15" s="14"/>
      <c r="CO15" s="23"/>
      <c r="CP15" s="21"/>
      <c r="CQ15" s="57">
        <f t="shared" si="19"/>
        <v>0</v>
      </c>
      <c r="CR15" s="24">
        <v>0</v>
      </c>
      <c r="CS15" s="19"/>
      <c r="CT15" s="22">
        <f>CQ15+CR15+CS15</f>
        <v>0</v>
      </c>
      <c r="CU15" s="14"/>
      <c r="CV15" s="23"/>
      <c r="CW15" s="21"/>
      <c r="CX15" s="57">
        <f t="shared" si="21"/>
        <v>0</v>
      </c>
      <c r="CY15" s="24">
        <v>0</v>
      </c>
      <c r="CZ15" s="19"/>
      <c r="DA15" s="22">
        <f>CX15+CY15+CZ15</f>
        <v>0</v>
      </c>
      <c r="DB15" s="14"/>
      <c r="DC15" s="23"/>
      <c r="DD15" s="21"/>
      <c r="DE15" s="57">
        <f t="shared" si="23"/>
        <v>0</v>
      </c>
      <c r="DF15" s="24">
        <v>0</v>
      </c>
      <c r="DG15" s="19"/>
      <c r="DH15" s="22">
        <f>DE15+DF15+DG15</f>
        <v>0</v>
      </c>
      <c r="DI15" s="14"/>
      <c r="DJ15" s="23"/>
      <c r="DK15" s="21"/>
      <c r="DL15" s="57">
        <f t="shared" si="25"/>
        <v>0</v>
      </c>
      <c r="DM15" s="24">
        <v>0</v>
      </c>
      <c r="DN15" s="19"/>
      <c r="DO15" s="22">
        <f>DL15+DM15+DN15</f>
        <v>0</v>
      </c>
      <c r="DP15" s="14"/>
      <c r="DQ15" s="23"/>
      <c r="DR15" s="21"/>
      <c r="DS15" s="57">
        <f t="shared" si="27"/>
        <v>0</v>
      </c>
      <c r="DT15" s="24">
        <v>0</v>
      </c>
      <c r="DU15" s="19"/>
      <c r="DV15" s="22">
        <f>DS15+DT15+DU15</f>
        <v>0</v>
      </c>
      <c r="DW15" s="14"/>
      <c r="DX15" s="23"/>
      <c r="DY15" s="21"/>
      <c r="DZ15" s="57">
        <f t="shared" si="29"/>
        <v>0</v>
      </c>
      <c r="EA15" s="24">
        <v>0</v>
      </c>
      <c r="EB15" s="19"/>
      <c r="EC15" s="22">
        <f>DZ15+EA15+EB15</f>
        <v>0</v>
      </c>
      <c r="ED15" s="14"/>
      <c r="EE15" s="23"/>
      <c r="EF15" s="21"/>
      <c r="EG15" s="57">
        <f t="shared" si="31"/>
        <v>0</v>
      </c>
      <c r="EH15" s="24">
        <v>0</v>
      </c>
      <c r="EI15" s="19"/>
      <c r="EJ15" s="22">
        <f>EG15+EH15+EI15</f>
        <v>0</v>
      </c>
      <c r="EK15" s="14"/>
      <c r="EL15" s="23"/>
      <c r="EM15" s="21"/>
      <c r="EN15" s="57">
        <f t="shared" si="33"/>
        <v>0</v>
      </c>
      <c r="EO15" s="24">
        <v>0</v>
      </c>
      <c r="EP15" s="19"/>
      <c r="EQ15" s="22">
        <f>EN15+EO15+EP15</f>
        <v>0</v>
      </c>
      <c r="ER15" s="14"/>
      <c r="ES15" s="16"/>
      <c r="ET15" s="111">
        <f t="shared" si="57"/>
        <v>17</v>
      </c>
      <c r="EU15" s="82">
        <f t="shared" si="35"/>
        <v>19</v>
      </c>
      <c r="EV15" s="82">
        <f t="shared" si="35"/>
        <v>0</v>
      </c>
      <c r="EW15" s="82">
        <f t="shared" si="35"/>
        <v>5</v>
      </c>
      <c r="EX15" s="22">
        <f t="shared" si="36"/>
        <v>24</v>
      </c>
      <c r="EY15" s="14" t="str">
        <f>A15</f>
        <v>Gary Jackson</v>
      </c>
      <c r="EZ15" s="14"/>
      <c r="FA15" s="106">
        <f t="shared" si="40"/>
        <v>17</v>
      </c>
      <c r="FB15" s="77">
        <v>7</v>
      </c>
      <c r="FC15" s="77">
        <v>9</v>
      </c>
      <c r="FD15" s="77">
        <v>13</v>
      </c>
      <c r="FE15" s="77">
        <v>16</v>
      </c>
      <c r="FF15" s="77">
        <v>16</v>
      </c>
      <c r="FG15" s="77">
        <v>16</v>
      </c>
      <c r="FH15" s="77">
        <v>17</v>
      </c>
      <c r="FI15" s="77"/>
      <c r="FJ15" s="77"/>
      <c r="FK15" s="77"/>
      <c r="FL15" s="77"/>
      <c r="FM15" s="77"/>
      <c r="FN15" s="77"/>
      <c r="FO15" s="77"/>
      <c r="FP15" s="77"/>
      <c r="FQ15" s="77"/>
      <c r="FS15" s="8">
        <f t="shared" si="38"/>
        <v>24</v>
      </c>
      <c r="FT15" s="8">
        <v>1</v>
      </c>
    </row>
    <row r="16" spans="1:176">
      <c r="A16" s="14" t="s">
        <v>558</v>
      </c>
      <c r="B16" s="23">
        <v>3.3321759259259259E-2</v>
      </c>
      <c r="C16" s="21" t="s">
        <v>334</v>
      </c>
      <c r="D16" s="57">
        <f t="shared" si="0"/>
        <v>18</v>
      </c>
      <c r="E16" s="24">
        <v>0</v>
      </c>
      <c r="F16" s="19">
        <v>5</v>
      </c>
      <c r="G16" s="22">
        <f t="shared" si="1"/>
        <v>23</v>
      </c>
      <c r="H16" s="14"/>
      <c r="I16" s="23">
        <v>1.5011574074074075E-2</v>
      </c>
      <c r="J16" s="21" t="s">
        <v>214</v>
      </c>
      <c r="K16" s="57">
        <f t="shared" ref="K16:K24" si="59">((I$37)+10)-J16</f>
        <v>12</v>
      </c>
      <c r="L16" s="24">
        <v>0</v>
      </c>
      <c r="M16" s="19">
        <v>5</v>
      </c>
      <c r="N16" s="22">
        <f t="shared" ref="N16:N27" si="60">K16+L16+M16</f>
        <v>17</v>
      </c>
      <c r="O16" s="14"/>
      <c r="P16" s="23">
        <v>4.8831018518518517E-2</v>
      </c>
      <c r="Q16" s="21" t="s">
        <v>233</v>
      </c>
      <c r="R16" s="57">
        <f t="shared" si="39"/>
        <v>15</v>
      </c>
      <c r="S16" s="24">
        <v>0</v>
      </c>
      <c r="T16" s="19">
        <v>5</v>
      </c>
      <c r="U16" s="22">
        <f t="shared" ref="U16:U27" si="61">R16+S16+T16</f>
        <v>20</v>
      </c>
      <c r="V16" s="14"/>
      <c r="W16" s="23"/>
      <c r="X16" s="21"/>
      <c r="Y16" s="57"/>
      <c r="Z16" s="24">
        <v>0</v>
      </c>
      <c r="AA16" s="19"/>
      <c r="AB16" s="22">
        <f t="shared" ref="AB16:AB27" si="62">Y16+Z16+AA16</f>
        <v>0</v>
      </c>
      <c r="AC16" s="14"/>
      <c r="AD16" s="23">
        <v>1.5277777777777777E-2</v>
      </c>
      <c r="AE16" s="21" t="s">
        <v>232</v>
      </c>
      <c r="AF16" s="57">
        <f t="shared" si="58"/>
        <v>13</v>
      </c>
      <c r="AG16" s="24">
        <v>0</v>
      </c>
      <c r="AH16" s="19">
        <v>5</v>
      </c>
      <c r="AI16" s="22">
        <f t="shared" ref="AI16:AI27" si="63">AF16+AG16+AH16</f>
        <v>18</v>
      </c>
      <c r="AJ16" s="14"/>
      <c r="AK16" s="23"/>
      <c r="AL16" s="21"/>
      <c r="AM16" s="57">
        <f t="shared" si="6"/>
        <v>0</v>
      </c>
      <c r="AN16" s="24">
        <v>0</v>
      </c>
      <c r="AO16" s="19"/>
      <c r="AP16" s="22">
        <f t="shared" ref="AP16:AP27" si="64">AM16+AN16+AO16</f>
        <v>0</v>
      </c>
      <c r="AQ16" s="14"/>
      <c r="AR16" s="23">
        <v>3.0300925925925926E-2</v>
      </c>
      <c r="AS16" s="21" t="s">
        <v>232</v>
      </c>
      <c r="AT16" s="57">
        <f t="shared" ref="AT16" si="65">((AR$37)+10)-AS16</f>
        <v>15</v>
      </c>
      <c r="AU16" s="24">
        <v>0</v>
      </c>
      <c r="AV16" s="19">
        <v>5</v>
      </c>
      <c r="AW16" s="22">
        <f t="shared" ref="AW16:AW27" si="66">AT16+AU16+AV16</f>
        <v>20</v>
      </c>
      <c r="AX16" s="14"/>
      <c r="AY16" s="23">
        <v>1.5856481481481482E-2</v>
      </c>
      <c r="AZ16" s="21" t="s">
        <v>214</v>
      </c>
      <c r="BA16" s="57">
        <f t="shared" ref="BA16:BA24" si="67">((AY$37)+10)-AZ16</f>
        <v>15</v>
      </c>
      <c r="BB16" s="24">
        <v>0</v>
      </c>
      <c r="BC16" s="19">
        <v>5</v>
      </c>
      <c r="BD16" s="22">
        <f t="shared" ref="BD16:BD27" si="68">BA16+BB16+BC16</f>
        <v>20</v>
      </c>
      <c r="BE16" s="14"/>
      <c r="BF16" s="23"/>
      <c r="BG16" s="21"/>
      <c r="BH16" s="56"/>
      <c r="BI16" s="24">
        <v>0</v>
      </c>
      <c r="BJ16" s="19"/>
      <c r="BK16" s="22">
        <f t="shared" si="10"/>
        <v>0</v>
      </c>
      <c r="BL16" s="14"/>
      <c r="BM16" s="23"/>
      <c r="BN16" s="21"/>
      <c r="BO16" s="56">
        <f t="shared" si="11"/>
        <v>0</v>
      </c>
      <c r="BP16" s="24">
        <v>0</v>
      </c>
      <c r="BQ16" s="19"/>
      <c r="BR16" s="22">
        <f t="shared" si="12"/>
        <v>0</v>
      </c>
      <c r="BS16" s="14"/>
      <c r="BT16" s="23"/>
      <c r="BU16" s="21"/>
      <c r="BV16" s="56">
        <f t="shared" si="13"/>
        <v>0</v>
      </c>
      <c r="BW16" s="24">
        <v>0</v>
      </c>
      <c r="BX16" s="19"/>
      <c r="BY16" s="22">
        <f t="shared" si="14"/>
        <v>0</v>
      </c>
      <c r="BZ16" s="14"/>
      <c r="CA16" s="23"/>
      <c r="CB16" s="21"/>
      <c r="CC16" s="56">
        <f t="shared" si="15"/>
        <v>0</v>
      </c>
      <c r="CD16" s="24">
        <v>0</v>
      </c>
      <c r="CE16" s="19"/>
      <c r="CF16" s="22">
        <f t="shared" si="16"/>
        <v>0</v>
      </c>
      <c r="CG16" s="14"/>
      <c r="CH16" s="23"/>
      <c r="CI16" s="21"/>
      <c r="CJ16" s="56">
        <f t="shared" si="17"/>
        <v>0</v>
      </c>
      <c r="CK16" s="24">
        <v>0</v>
      </c>
      <c r="CL16" s="19"/>
      <c r="CM16" s="22">
        <f t="shared" si="18"/>
        <v>0</v>
      </c>
      <c r="CN16" s="14"/>
      <c r="CO16" s="23"/>
      <c r="CP16" s="21"/>
      <c r="CQ16" s="57">
        <f t="shared" si="19"/>
        <v>0</v>
      </c>
      <c r="CR16" s="24">
        <v>0</v>
      </c>
      <c r="CS16" s="19"/>
      <c r="CT16" s="22">
        <f t="shared" ref="CT16:CT27" si="69">CQ16+CR16+CS16</f>
        <v>0</v>
      </c>
      <c r="CU16" s="14"/>
      <c r="CV16" s="23"/>
      <c r="CW16" s="21"/>
      <c r="CX16" s="57">
        <f t="shared" si="21"/>
        <v>0</v>
      </c>
      <c r="CY16" s="24">
        <v>0</v>
      </c>
      <c r="CZ16" s="19"/>
      <c r="DA16" s="22">
        <f t="shared" ref="DA16:DA27" si="70">CX16+CY16+CZ16</f>
        <v>0</v>
      </c>
      <c r="DB16" s="14"/>
      <c r="DC16" s="23"/>
      <c r="DD16" s="21"/>
      <c r="DE16" s="57">
        <f t="shared" si="23"/>
        <v>0</v>
      </c>
      <c r="DF16" s="24">
        <v>0</v>
      </c>
      <c r="DG16" s="19"/>
      <c r="DH16" s="22">
        <f t="shared" ref="DH16:DH27" si="71">DE16+DF16+DG16</f>
        <v>0</v>
      </c>
      <c r="DI16" s="14"/>
      <c r="DJ16" s="23"/>
      <c r="DK16" s="21"/>
      <c r="DL16" s="57">
        <f t="shared" si="25"/>
        <v>0</v>
      </c>
      <c r="DM16" s="24">
        <v>0</v>
      </c>
      <c r="DN16" s="19"/>
      <c r="DO16" s="22">
        <f t="shared" ref="DO16:DO27" si="72">DL16+DM16+DN16</f>
        <v>0</v>
      </c>
      <c r="DP16" s="14"/>
      <c r="DQ16" s="23"/>
      <c r="DR16" s="21"/>
      <c r="DS16" s="57">
        <f t="shared" si="27"/>
        <v>0</v>
      </c>
      <c r="DT16" s="24">
        <v>0</v>
      </c>
      <c r="DU16" s="19"/>
      <c r="DV16" s="22">
        <f t="shared" ref="DV16:DV27" si="73">DS16+DT16+DU16</f>
        <v>0</v>
      </c>
      <c r="DW16" s="14"/>
      <c r="DX16" s="23"/>
      <c r="DY16" s="21"/>
      <c r="DZ16" s="57">
        <f t="shared" si="29"/>
        <v>0</v>
      </c>
      <c r="EA16" s="24">
        <v>0</v>
      </c>
      <c r="EB16" s="19"/>
      <c r="EC16" s="22">
        <f t="shared" ref="EC16:EC27" si="74">DZ16+EA16+EB16</f>
        <v>0</v>
      </c>
      <c r="ED16" s="14"/>
      <c r="EE16" s="23"/>
      <c r="EF16" s="21"/>
      <c r="EG16" s="57">
        <f t="shared" si="31"/>
        <v>0</v>
      </c>
      <c r="EH16" s="24">
        <v>0</v>
      </c>
      <c r="EI16" s="19"/>
      <c r="EJ16" s="22">
        <f t="shared" ref="EJ16:EJ27" si="75">EG16+EH16+EI16</f>
        <v>0</v>
      </c>
      <c r="EK16" s="14"/>
      <c r="EL16" s="23"/>
      <c r="EM16" s="21"/>
      <c r="EN16" s="57">
        <f t="shared" si="33"/>
        <v>0</v>
      </c>
      <c r="EO16" s="24">
        <v>0</v>
      </c>
      <c r="EP16" s="19"/>
      <c r="EQ16" s="22">
        <f t="shared" ref="EQ16:EQ27" si="76">EN16+EO16+EP16</f>
        <v>0</v>
      </c>
      <c r="ER16" s="14"/>
      <c r="ES16" s="16"/>
      <c r="ET16" s="111">
        <f t="shared" si="57"/>
        <v>2</v>
      </c>
      <c r="EU16" s="82">
        <f t="shared" si="35"/>
        <v>88</v>
      </c>
      <c r="EV16" s="82">
        <f t="shared" si="35"/>
        <v>0</v>
      </c>
      <c r="EW16" s="82">
        <f t="shared" si="35"/>
        <v>30</v>
      </c>
      <c r="EX16" s="22">
        <f t="shared" si="36"/>
        <v>118</v>
      </c>
      <c r="EY16" s="14" t="str">
        <f t="shared" si="37"/>
        <v>John Andrewartha</v>
      </c>
      <c r="EZ16" s="14"/>
      <c r="FA16" s="106">
        <f t="shared" si="40"/>
        <v>2</v>
      </c>
      <c r="FB16" s="77">
        <v>8</v>
      </c>
      <c r="FC16" s="77">
        <v>1</v>
      </c>
      <c r="FD16" s="77">
        <v>1</v>
      </c>
      <c r="FE16" s="77">
        <v>4</v>
      </c>
      <c r="FF16" s="77">
        <v>3</v>
      </c>
      <c r="FG16" s="77">
        <v>2</v>
      </c>
      <c r="FH16" s="77">
        <v>2</v>
      </c>
      <c r="FI16" s="77"/>
      <c r="FJ16" s="77"/>
      <c r="FK16" s="77"/>
      <c r="FL16" s="77"/>
      <c r="FM16" s="77"/>
      <c r="FN16" s="77"/>
      <c r="FO16" s="77"/>
      <c r="FP16" s="77"/>
      <c r="FQ16" s="77"/>
      <c r="FS16" s="8">
        <f t="shared" si="38"/>
        <v>118</v>
      </c>
      <c r="FT16" s="8">
        <v>4</v>
      </c>
    </row>
    <row r="17" spans="1:176">
      <c r="A17" s="14" t="s">
        <v>76</v>
      </c>
      <c r="B17" s="23">
        <v>3.3877314814814811E-2</v>
      </c>
      <c r="C17" s="21" t="s">
        <v>336</v>
      </c>
      <c r="D17" s="57">
        <f t="shared" si="0"/>
        <v>17</v>
      </c>
      <c r="E17" s="24">
        <v>0</v>
      </c>
      <c r="F17" s="19">
        <v>5</v>
      </c>
      <c r="G17" s="22">
        <f t="shared" si="1"/>
        <v>22</v>
      </c>
      <c r="H17" s="14"/>
      <c r="I17" s="23"/>
      <c r="J17" s="21"/>
      <c r="K17" s="57"/>
      <c r="L17" s="24">
        <v>0</v>
      </c>
      <c r="M17" s="19"/>
      <c r="N17" s="22">
        <f t="shared" si="60"/>
        <v>0</v>
      </c>
      <c r="O17" s="14"/>
      <c r="P17" s="23">
        <v>5.1875000000000004E-2</v>
      </c>
      <c r="Q17" s="21" t="s">
        <v>328</v>
      </c>
      <c r="R17" s="57">
        <f t="shared" si="39"/>
        <v>13</v>
      </c>
      <c r="S17" s="24">
        <v>0</v>
      </c>
      <c r="T17" s="19">
        <v>5</v>
      </c>
      <c r="U17" s="22">
        <f t="shared" si="61"/>
        <v>18</v>
      </c>
      <c r="V17" s="14"/>
      <c r="W17" s="23"/>
      <c r="X17" s="21"/>
      <c r="Y17" s="57"/>
      <c r="Z17" s="24">
        <v>0</v>
      </c>
      <c r="AA17" s="19"/>
      <c r="AB17" s="22">
        <f t="shared" si="62"/>
        <v>0</v>
      </c>
      <c r="AC17" s="14"/>
      <c r="AD17" s="23"/>
      <c r="AE17" s="21"/>
      <c r="AF17" s="57"/>
      <c r="AG17" s="24">
        <v>0</v>
      </c>
      <c r="AH17" s="19"/>
      <c r="AI17" s="22">
        <f t="shared" si="63"/>
        <v>0</v>
      </c>
      <c r="AJ17" s="14"/>
      <c r="AK17" s="23"/>
      <c r="AL17" s="21"/>
      <c r="AM17" s="57">
        <f t="shared" si="6"/>
        <v>0</v>
      </c>
      <c r="AN17" s="24">
        <v>0</v>
      </c>
      <c r="AO17" s="19"/>
      <c r="AP17" s="22">
        <f t="shared" si="64"/>
        <v>0</v>
      </c>
      <c r="AQ17" s="14"/>
      <c r="AR17" s="23"/>
      <c r="AS17" s="21"/>
      <c r="AT17" s="57"/>
      <c r="AU17" s="24">
        <v>0</v>
      </c>
      <c r="AV17" s="19"/>
      <c r="AW17" s="22">
        <f t="shared" si="66"/>
        <v>0</v>
      </c>
      <c r="AX17" s="14"/>
      <c r="AY17" s="23"/>
      <c r="AZ17" s="21"/>
      <c r="BA17" s="57"/>
      <c r="BB17" s="24">
        <v>0</v>
      </c>
      <c r="BC17" s="19"/>
      <c r="BD17" s="22">
        <f t="shared" si="68"/>
        <v>0</v>
      </c>
      <c r="BE17" s="14"/>
      <c r="BF17" s="23"/>
      <c r="BG17" s="21"/>
      <c r="BH17" s="56"/>
      <c r="BI17" s="24">
        <v>0</v>
      </c>
      <c r="BJ17" s="19"/>
      <c r="BK17" s="22">
        <f t="shared" si="10"/>
        <v>0</v>
      </c>
      <c r="BL17" s="14"/>
      <c r="BM17" s="23"/>
      <c r="BN17" s="21"/>
      <c r="BO17" s="56">
        <f t="shared" si="11"/>
        <v>0</v>
      </c>
      <c r="BP17" s="24">
        <v>0</v>
      </c>
      <c r="BQ17" s="19"/>
      <c r="BR17" s="22">
        <f t="shared" si="12"/>
        <v>0</v>
      </c>
      <c r="BS17" s="14"/>
      <c r="BT17" s="23"/>
      <c r="BU17" s="21"/>
      <c r="BV17" s="56">
        <f t="shared" si="13"/>
        <v>0</v>
      </c>
      <c r="BW17" s="24">
        <v>0</v>
      </c>
      <c r="BX17" s="19"/>
      <c r="BY17" s="22">
        <f t="shared" si="14"/>
        <v>0</v>
      </c>
      <c r="BZ17" s="14"/>
      <c r="CA17" s="23"/>
      <c r="CB17" s="21"/>
      <c r="CC17" s="56">
        <f t="shared" si="15"/>
        <v>0</v>
      </c>
      <c r="CD17" s="24">
        <v>0</v>
      </c>
      <c r="CE17" s="19"/>
      <c r="CF17" s="22">
        <f t="shared" si="16"/>
        <v>0</v>
      </c>
      <c r="CG17" s="14"/>
      <c r="CH17" s="23"/>
      <c r="CI17" s="21"/>
      <c r="CJ17" s="56">
        <f t="shared" si="17"/>
        <v>0</v>
      </c>
      <c r="CK17" s="24">
        <v>0</v>
      </c>
      <c r="CL17" s="19"/>
      <c r="CM17" s="22">
        <f t="shared" si="18"/>
        <v>0</v>
      </c>
      <c r="CN17" s="14"/>
      <c r="CO17" s="23"/>
      <c r="CP17" s="21"/>
      <c r="CQ17" s="57">
        <f t="shared" si="19"/>
        <v>0</v>
      </c>
      <c r="CR17" s="24">
        <v>0</v>
      </c>
      <c r="CS17" s="19"/>
      <c r="CT17" s="22">
        <f t="shared" si="69"/>
        <v>0</v>
      </c>
      <c r="CU17" s="14"/>
      <c r="CV17" s="23"/>
      <c r="CW17" s="21"/>
      <c r="CX17" s="57">
        <f t="shared" si="21"/>
        <v>0</v>
      </c>
      <c r="CY17" s="24">
        <v>0</v>
      </c>
      <c r="CZ17" s="19"/>
      <c r="DA17" s="22">
        <f t="shared" si="70"/>
        <v>0</v>
      </c>
      <c r="DB17" s="14"/>
      <c r="DC17" s="23"/>
      <c r="DD17" s="21"/>
      <c r="DE17" s="57">
        <f t="shared" si="23"/>
        <v>0</v>
      </c>
      <c r="DF17" s="24">
        <v>0</v>
      </c>
      <c r="DG17" s="19"/>
      <c r="DH17" s="22">
        <f t="shared" si="71"/>
        <v>0</v>
      </c>
      <c r="DI17" s="14"/>
      <c r="DJ17" s="23"/>
      <c r="DK17" s="21"/>
      <c r="DL17" s="57">
        <f t="shared" si="25"/>
        <v>0</v>
      </c>
      <c r="DM17" s="24">
        <v>0</v>
      </c>
      <c r="DN17" s="19"/>
      <c r="DO17" s="22">
        <f t="shared" si="72"/>
        <v>0</v>
      </c>
      <c r="DP17" s="14"/>
      <c r="DQ17" s="23"/>
      <c r="DR17" s="21"/>
      <c r="DS17" s="57">
        <f t="shared" si="27"/>
        <v>0</v>
      </c>
      <c r="DT17" s="24">
        <v>0</v>
      </c>
      <c r="DU17" s="19"/>
      <c r="DV17" s="22">
        <f t="shared" si="73"/>
        <v>0</v>
      </c>
      <c r="DW17" s="14"/>
      <c r="DX17" s="23"/>
      <c r="DY17" s="21"/>
      <c r="DZ17" s="57">
        <f t="shared" si="29"/>
        <v>0</v>
      </c>
      <c r="EA17" s="24">
        <v>0</v>
      </c>
      <c r="EB17" s="19"/>
      <c r="EC17" s="22">
        <f t="shared" si="74"/>
        <v>0</v>
      </c>
      <c r="ED17" s="14"/>
      <c r="EE17" s="23"/>
      <c r="EF17" s="21"/>
      <c r="EG17" s="57">
        <f t="shared" si="31"/>
        <v>0</v>
      </c>
      <c r="EH17" s="24">
        <v>0</v>
      </c>
      <c r="EI17" s="19"/>
      <c r="EJ17" s="22">
        <f t="shared" si="75"/>
        <v>0</v>
      </c>
      <c r="EK17" s="14"/>
      <c r="EL17" s="23"/>
      <c r="EM17" s="21"/>
      <c r="EN17" s="57">
        <f t="shared" si="33"/>
        <v>0</v>
      </c>
      <c r="EO17" s="24">
        <v>0</v>
      </c>
      <c r="EP17" s="19"/>
      <c r="EQ17" s="22">
        <f t="shared" si="76"/>
        <v>0</v>
      </c>
      <c r="ER17" s="14"/>
      <c r="ES17" s="16"/>
      <c r="ET17" s="111">
        <f t="shared" si="57"/>
        <v>11</v>
      </c>
      <c r="EU17" s="82">
        <f t="shared" si="35"/>
        <v>30</v>
      </c>
      <c r="EV17" s="82">
        <f t="shared" si="35"/>
        <v>0</v>
      </c>
      <c r="EW17" s="82">
        <f t="shared" si="35"/>
        <v>10</v>
      </c>
      <c r="EX17" s="22">
        <f t="shared" si="36"/>
        <v>40</v>
      </c>
      <c r="EY17" s="14" t="str">
        <f t="shared" si="37"/>
        <v>Shaun Hardisty</v>
      </c>
      <c r="EZ17" s="14"/>
      <c r="FA17" s="106">
        <f t="shared" si="40"/>
        <v>11</v>
      </c>
      <c r="FB17" s="77">
        <v>9</v>
      </c>
      <c r="FC17" s="77">
        <v>10</v>
      </c>
      <c r="FD17" s="77">
        <v>5</v>
      </c>
      <c r="FE17" s="77">
        <v>8</v>
      </c>
      <c r="FF17" s="77">
        <v>10</v>
      </c>
      <c r="FG17" s="77">
        <v>11</v>
      </c>
      <c r="FH17" s="77">
        <v>11</v>
      </c>
      <c r="FI17" s="77"/>
      <c r="FJ17" s="77"/>
      <c r="FK17" s="77"/>
      <c r="FL17" s="77"/>
      <c r="FM17" s="77"/>
      <c r="FN17" s="77"/>
      <c r="FO17" s="77"/>
      <c r="FP17" s="77"/>
      <c r="FQ17" s="77"/>
      <c r="FS17" s="8">
        <f t="shared" si="38"/>
        <v>40</v>
      </c>
      <c r="FT17" s="8" t="s">
        <v>440</v>
      </c>
    </row>
    <row r="18" spans="1:176">
      <c r="A18" s="14" t="s">
        <v>18</v>
      </c>
      <c r="B18" s="23">
        <v>3.515046296296296E-2</v>
      </c>
      <c r="C18" s="21" t="s">
        <v>266</v>
      </c>
      <c r="D18" s="57">
        <f t="shared" si="0"/>
        <v>16</v>
      </c>
      <c r="E18" s="24">
        <v>0</v>
      </c>
      <c r="F18" s="19">
        <v>5</v>
      </c>
      <c r="G18" s="22">
        <f t="shared" si="1"/>
        <v>21</v>
      </c>
      <c r="H18" s="14"/>
      <c r="I18" s="23"/>
      <c r="J18" s="21"/>
      <c r="K18" s="57"/>
      <c r="L18" s="24">
        <v>0</v>
      </c>
      <c r="M18" s="19"/>
      <c r="N18" s="22">
        <f t="shared" si="60"/>
        <v>0</v>
      </c>
      <c r="O18" s="14"/>
      <c r="P18" s="23">
        <v>5.5092592592592589E-2</v>
      </c>
      <c r="Q18" s="21" t="s">
        <v>264</v>
      </c>
      <c r="R18" s="57">
        <f t="shared" si="39"/>
        <v>12</v>
      </c>
      <c r="S18" s="24">
        <v>0</v>
      </c>
      <c r="T18" s="19">
        <v>5</v>
      </c>
      <c r="U18" s="22">
        <f t="shared" si="61"/>
        <v>17</v>
      </c>
      <c r="V18" s="14"/>
      <c r="W18" s="110">
        <v>5.1562500000000004E-2</v>
      </c>
      <c r="X18" s="21" t="s">
        <v>233</v>
      </c>
      <c r="Y18" s="57">
        <f t="shared" si="41"/>
        <v>14</v>
      </c>
      <c r="Z18" s="67">
        <v>15</v>
      </c>
      <c r="AA18" s="19">
        <v>5</v>
      </c>
      <c r="AB18" s="22">
        <f t="shared" si="62"/>
        <v>34</v>
      </c>
      <c r="AC18" s="14"/>
      <c r="AD18" s="23"/>
      <c r="AE18" s="21"/>
      <c r="AF18" s="57"/>
      <c r="AG18" s="24">
        <v>0</v>
      </c>
      <c r="AH18" s="19"/>
      <c r="AI18" s="22">
        <f t="shared" si="63"/>
        <v>0</v>
      </c>
      <c r="AJ18" s="14"/>
      <c r="AK18" s="23"/>
      <c r="AL18" s="21"/>
      <c r="AM18" s="57">
        <f t="shared" si="6"/>
        <v>0</v>
      </c>
      <c r="AN18" s="24">
        <v>0</v>
      </c>
      <c r="AO18" s="19"/>
      <c r="AP18" s="22">
        <f t="shared" si="64"/>
        <v>0</v>
      </c>
      <c r="AQ18" s="14"/>
      <c r="AR18" s="23"/>
      <c r="AS18" s="21"/>
      <c r="AT18" s="57"/>
      <c r="AU18" s="24">
        <v>0</v>
      </c>
      <c r="AV18" s="19"/>
      <c r="AW18" s="22">
        <f t="shared" si="66"/>
        <v>0</v>
      </c>
      <c r="AX18" s="14"/>
      <c r="AY18" s="23"/>
      <c r="AZ18" s="21"/>
      <c r="BA18" s="57"/>
      <c r="BB18" s="24">
        <v>0</v>
      </c>
      <c r="BC18" s="19"/>
      <c r="BD18" s="22">
        <f t="shared" si="68"/>
        <v>0</v>
      </c>
      <c r="BE18" s="14"/>
      <c r="BF18" s="23"/>
      <c r="BG18" s="21"/>
      <c r="BH18" s="56"/>
      <c r="BI18" s="24">
        <v>0</v>
      </c>
      <c r="BJ18" s="19"/>
      <c r="BK18" s="22">
        <f t="shared" si="10"/>
        <v>0</v>
      </c>
      <c r="BL18" s="14"/>
      <c r="BM18" s="23"/>
      <c r="BN18" s="21"/>
      <c r="BO18" s="56">
        <f t="shared" si="11"/>
        <v>0</v>
      </c>
      <c r="BP18" s="24">
        <v>0</v>
      </c>
      <c r="BQ18" s="19"/>
      <c r="BR18" s="22">
        <f t="shared" si="12"/>
        <v>0</v>
      </c>
      <c r="BS18" s="14"/>
      <c r="BT18" s="23"/>
      <c r="BU18" s="21"/>
      <c r="BV18" s="56">
        <f t="shared" si="13"/>
        <v>0</v>
      </c>
      <c r="BW18" s="24">
        <v>0</v>
      </c>
      <c r="BX18" s="19"/>
      <c r="BY18" s="22">
        <f t="shared" si="14"/>
        <v>0</v>
      </c>
      <c r="BZ18" s="14"/>
      <c r="CA18" s="23"/>
      <c r="CB18" s="21"/>
      <c r="CC18" s="56">
        <f t="shared" si="15"/>
        <v>0</v>
      </c>
      <c r="CD18" s="24">
        <v>0</v>
      </c>
      <c r="CE18" s="19"/>
      <c r="CF18" s="22">
        <f t="shared" si="16"/>
        <v>0</v>
      </c>
      <c r="CG18" s="14"/>
      <c r="CH18" s="23"/>
      <c r="CI18" s="21"/>
      <c r="CJ18" s="56">
        <f t="shared" si="17"/>
        <v>0</v>
      </c>
      <c r="CK18" s="24">
        <v>0</v>
      </c>
      <c r="CL18" s="19"/>
      <c r="CM18" s="22">
        <f t="shared" si="18"/>
        <v>0</v>
      </c>
      <c r="CN18" s="14"/>
      <c r="CO18" s="23"/>
      <c r="CP18" s="21"/>
      <c r="CQ18" s="57">
        <f t="shared" si="19"/>
        <v>0</v>
      </c>
      <c r="CR18" s="24">
        <v>0</v>
      </c>
      <c r="CS18" s="19"/>
      <c r="CT18" s="22">
        <f t="shared" si="69"/>
        <v>0</v>
      </c>
      <c r="CU18" s="14"/>
      <c r="CV18" s="23"/>
      <c r="CW18" s="21"/>
      <c r="CX18" s="57">
        <f t="shared" si="21"/>
        <v>0</v>
      </c>
      <c r="CY18" s="24">
        <v>0</v>
      </c>
      <c r="CZ18" s="19"/>
      <c r="DA18" s="22">
        <f t="shared" si="70"/>
        <v>0</v>
      </c>
      <c r="DB18" s="14"/>
      <c r="DC18" s="23"/>
      <c r="DD18" s="21"/>
      <c r="DE18" s="57">
        <f t="shared" si="23"/>
        <v>0</v>
      </c>
      <c r="DF18" s="24">
        <v>0</v>
      </c>
      <c r="DG18" s="19"/>
      <c r="DH18" s="22">
        <f t="shared" si="71"/>
        <v>0</v>
      </c>
      <c r="DI18" s="14"/>
      <c r="DJ18" s="23"/>
      <c r="DK18" s="21"/>
      <c r="DL18" s="57">
        <f t="shared" si="25"/>
        <v>0</v>
      </c>
      <c r="DM18" s="24">
        <v>0</v>
      </c>
      <c r="DN18" s="19"/>
      <c r="DO18" s="22">
        <f t="shared" si="72"/>
        <v>0</v>
      </c>
      <c r="DP18" s="14"/>
      <c r="DQ18" s="23"/>
      <c r="DR18" s="21"/>
      <c r="DS18" s="57">
        <f t="shared" si="27"/>
        <v>0</v>
      </c>
      <c r="DT18" s="24">
        <v>0</v>
      </c>
      <c r="DU18" s="19"/>
      <c r="DV18" s="22">
        <f t="shared" si="73"/>
        <v>0</v>
      </c>
      <c r="DW18" s="14"/>
      <c r="DX18" s="23"/>
      <c r="DY18" s="21"/>
      <c r="DZ18" s="57">
        <f t="shared" si="29"/>
        <v>0</v>
      </c>
      <c r="EA18" s="24">
        <v>0</v>
      </c>
      <c r="EB18" s="19"/>
      <c r="EC18" s="22">
        <f t="shared" si="74"/>
        <v>0</v>
      </c>
      <c r="ED18" s="14"/>
      <c r="EE18" s="23"/>
      <c r="EF18" s="21"/>
      <c r="EG18" s="57">
        <f t="shared" si="31"/>
        <v>0</v>
      </c>
      <c r="EH18" s="24">
        <v>0</v>
      </c>
      <c r="EI18" s="19"/>
      <c r="EJ18" s="22">
        <f t="shared" si="75"/>
        <v>0</v>
      </c>
      <c r="EK18" s="14"/>
      <c r="EL18" s="23"/>
      <c r="EM18" s="21"/>
      <c r="EN18" s="57">
        <f t="shared" si="33"/>
        <v>0</v>
      </c>
      <c r="EO18" s="24">
        <v>0</v>
      </c>
      <c r="EP18" s="19"/>
      <c r="EQ18" s="22">
        <f t="shared" si="76"/>
        <v>0</v>
      </c>
      <c r="ER18" s="14"/>
      <c r="ES18" s="16"/>
      <c r="ET18" s="111">
        <f t="shared" si="57"/>
        <v>6</v>
      </c>
      <c r="EU18" s="82">
        <f t="shared" si="35"/>
        <v>42</v>
      </c>
      <c r="EV18" s="82">
        <f t="shared" si="35"/>
        <v>15</v>
      </c>
      <c r="EW18" s="82">
        <f t="shared" si="35"/>
        <v>15</v>
      </c>
      <c r="EX18" s="22">
        <f t="shared" si="36"/>
        <v>72</v>
      </c>
      <c r="EY18" s="14" t="str">
        <f t="shared" si="37"/>
        <v>Andrew Walker</v>
      </c>
      <c r="EZ18" s="14"/>
      <c r="FA18" s="106">
        <f t="shared" si="40"/>
        <v>6</v>
      </c>
      <c r="FB18" s="77">
        <v>10</v>
      </c>
      <c r="FC18" s="77">
        <v>11</v>
      </c>
      <c r="FD18" s="77">
        <v>6</v>
      </c>
      <c r="FE18" s="77">
        <v>3</v>
      </c>
      <c r="FF18" s="77">
        <v>5</v>
      </c>
      <c r="FG18" s="77">
        <v>5</v>
      </c>
      <c r="FH18" s="77">
        <v>6</v>
      </c>
      <c r="FI18" s="77"/>
      <c r="FJ18" s="77"/>
      <c r="FK18" s="77"/>
      <c r="FL18" s="77"/>
      <c r="FM18" s="77"/>
      <c r="FN18" s="77"/>
      <c r="FO18" s="77"/>
      <c r="FP18" s="77"/>
      <c r="FQ18" s="77"/>
      <c r="FS18" s="8">
        <f t="shared" si="38"/>
        <v>72</v>
      </c>
      <c r="FT18" s="8">
        <v>18</v>
      </c>
    </row>
    <row r="19" spans="1:176">
      <c r="A19" s="14" t="s">
        <v>60</v>
      </c>
      <c r="B19" s="23">
        <v>3.6215277777777777E-2</v>
      </c>
      <c r="C19" s="21" t="s">
        <v>268</v>
      </c>
      <c r="D19" s="57">
        <f t="shared" si="0"/>
        <v>15</v>
      </c>
      <c r="E19" s="24">
        <v>0</v>
      </c>
      <c r="F19" s="19">
        <v>5</v>
      </c>
      <c r="G19" s="22">
        <f t="shared" si="1"/>
        <v>20</v>
      </c>
      <c r="H19" s="14"/>
      <c r="I19" s="23"/>
      <c r="J19" s="21"/>
      <c r="K19" s="57"/>
      <c r="L19" s="24">
        <v>0</v>
      </c>
      <c r="M19" s="19"/>
      <c r="N19" s="22">
        <f t="shared" si="60"/>
        <v>0</v>
      </c>
      <c r="O19" s="14"/>
      <c r="P19" s="23"/>
      <c r="Q19" s="21"/>
      <c r="R19" s="57"/>
      <c r="S19" s="24">
        <v>0</v>
      </c>
      <c r="T19" s="19"/>
      <c r="U19" s="22">
        <f t="shared" si="61"/>
        <v>0</v>
      </c>
      <c r="V19" s="14"/>
      <c r="W19" s="23"/>
      <c r="X19" s="21"/>
      <c r="Y19" s="57"/>
      <c r="Z19" s="24">
        <v>0</v>
      </c>
      <c r="AA19" s="19"/>
      <c r="AB19" s="22">
        <f t="shared" si="62"/>
        <v>0</v>
      </c>
      <c r="AC19" s="14"/>
      <c r="AD19" s="23"/>
      <c r="AE19" s="21"/>
      <c r="AF19" s="57"/>
      <c r="AG19" s="24">
        <v>0</v>
      </c>
      <c r="AH19" s="19"/>
      <c r="AI19" s="22">
        <f t="shared" si="63"/>
        <v>0</v>
      </c>
      <c r="AJ19" s="14"/>
      <c r="AK19" s="23"/>
      <c r="AL19" s="21"/>
      <c r="AM19" s="57">
        <f t="shared" si="6"/>
        <v>0</v>
      </c>
      <c r="AN19" s="24">
        <v>0</v>
      </c>
      <c r="AO19" s="19"/>
      <c r="AP19" s="22">
        <f t="shared" si="64"/>
        <v>0</v>
      </c>
      <c r="AQ19" s="14"/>
      <c r="AR19" s="23"/>
      <c r="AS19" s="21"/>
      <c r="AT19" s="57"/>
      <c r="AU19" s="24">
        <v>0</v>
      </c>
      <c r="AV19" s="19"/>
      <c r="AW19" s="22">
        <f t="shared" si="66"/>
        <v>0</v>
      </c>
      <c r="AX19" s="14"/>
      <c r="AY19" s="23">
        <v>1.7997685185185186E-2</v>
      </c>
      <c r="AZ19" s="21" t="s">
        <v>232</v>
      </c>
      <c r="BA19" s="57">
        <f t="shared" si="67"/>
        <v>14</v>
      </c>
      <c r="BB19" s="24">
        <v>0</v>
      </c>
      <c r="BC19" s="19">
        <v>5</v>
      </c>
      <c r="BD19" s="22">
        <f t="shared" si="68"/>
        <v>19</v>
      </c>
      <c r="BE19" s="14"/>
      <c r="BF19" s="23"/>
      <c r="BG19" s="21"/>
      <c r="BH19" s="57"/>
      <c r="BI19" s="67">
        <v>0</v>
      </c>
      <c r="BJ19" s="19"/>
      <c r="BK19" s="22">
        <f t="shared" si="10"/>
        <v>0</v>
      </c>
      <c r="BL19" s="14"/>
      <c r="BM19" s="23"/>
      <c r="BN19" s="21"/>
      <c r="BO19" s="56">
        <f t="shared" si="11"/>
        <v>0</v>
      </c>
      <c r="BP19" s="24">
        <v>0</v>
      </c>
      <c r="BQ19" s="19"/>
      <c r="BR19" s="22">
        <f t="shared" si="12"/>
        <v>0</v>
      </c>
      <c r="BS19" s="14"/>
      <c r="BT19" s="23"/>
      <c r="BU19" s="21"/>
      <c r="BV19" s="56">
        <f t="shared" si="13"/>
        <v>0</v>
      </c>
      <c r="BW19" s="24">
        <v>0</v>
      </c>
      <c r="BX19" s="19"/>
      <c r="BY19" s="22">
        <f t="shared" si="14"/>
        <v>0</v>
      </c>
      <c r="BZ19" s="14"/>
      <c r="CA19" s="23"/>
      <c r="CB19" s="21"/>
      <c r="CC19" s="56">
        <f t="shared" si="15"/>
        <v>0</v>
      </c>
      <c r="CD19" s="24">
        <v>0</v>
      </c>
      <c r="CE19" s="19"/>
      <c r="CF19" s="22">
        <f t="shared" si="16"/>
        <v>0</v>
      </c>
      <c r="CG19" s="14"/>
      <c r="CH19" s="23"/>
      <c r="CI19" s="21"/>
      <c r="CJ19" s="56">
        <f t="shared" si="17"/>
        <v>0</v>
      </c>
      <c r="CK19" s="24">
        <v>0</v>
      </c>
      <c r="CL19" s="19"/>
      <c r="CM19" s="22">
        <f t="shared" si="18"/>
        <v>0</v>
      </c>
      <c r="CN19" s="14"/>
      <c r="CO19" s="23"/>
      <c r="CP19" s="21"/>
      <c r="CQ19" s="57">
        <f t="shared" si="19"/>
        <v>0</v>
      </c>
      <c r="CR19" s="24">
        <v>0</v>
      </c>
      <c r="CS19" s="19"/>
      <c r="CT19" s="22">
        <f t="shared" si="69"/>
        <v>0</v>
      </c>
      <c r="CU19" s="14"/>
      <c r="CV19" s="23"/>
      <c r="CW19" s="21"/>
      <c r="CX19" s="57">
        <f t="shared" si="21"/>
        <v>0</v>
      </c>
      <c r="CY19" s="24">
        <v>0</v>
      </c>
      <c r="CZ19" s="19"/>
      <c r="DA19" s="22">
        <f t="shared" si="70"/>
        <v>0</v>
      </c>
      <c r="DB19" s="14"/>
      <c r="DC19" s="23"/>
      <c r="DD19" s="21"/>
      <c r="DE19" s="57">
        <f t="shared" si="23"/>
        <v>0</v>
      </c>
      <c r="DF19" s="24">
        <v>0</v>
      </c>
      <c r="DG19" s="19"/>
      <c r="DH19" s="22">
        <f t="shared" si="71"/>
        <v>0</v>
      </c>
      <c r="DI19" s="14"/>
      <c r="DJ19" s="23"/>
      <c r="DK19" s="21"/>
      <c r="DL19" s="57">
        <f t="shared" si="25"/>
        <v>0</v>
      </c>
      <c r="DM19" s="24">
        <v>0</v>
      </c>
      <c r="DN19" s="19"/>
      <c r="DO19" s="22">
        <f t="shared" si="72"/>
        <v>0</v>
      </c>
      <c r="DP19" s="14"/>
      <c r="DQ19" s="23"/>
      <c r="DR19" s="21"/>
      <c r="DS19" s="57">
        <f t="shared" si="27"/>
        <v>0</v>
      </c>
      <c r="DT19" s="24">
        <v>0</v>
      </c>
      <c r="DU19" s="19"/>
      <c r="DV19" s="22">
        <f t="shared" si="73"/>
        <v>0</v>
      </c>
      <c r="DW19" s="14"/>
      <c r="DX19" s="23"/>
      <c r="DY19" s="21"/>
      <c r="DZ19" s="57">
        <f t="shared" si="29"/>
        <v>0</v>
      </c>
      <c r="EA19" s="24">
        <v>0</v>
      </c>
      <c r="EB19" s="19"/>
      <c r="EC19" s="22">
        <f t="shared" si="74"/>
        <v>0</v>
      </c>
      <c r="ED19" s="14"/>
      <c r="EE19" s="23"/>
      <c r="EF19" s="21"/>
      <c r="EG19" s="57">
        <f t="shared" si="31"/>
        <v>0</v>
      </c>
      <c r="EH19" s="24">
        <v>0</v>
      </c>
      <c r="EI19" s="19"/>
      <c r="EJ19" s="22">
        <f t="shared" si="75"/>
        <v>0</v>
      </c>
      <c r="EK19" s="14"/>
      <c r="EL19" s="23"/>
      <c r="EM19" s="21"/>
      <c r="EN19" s="57">
        <f t="shared" si="33"/>
        <v>0</v>
      </c>
      <c r="EO19" s="24">
        <v>0</v>
      </c>
      <c r="EP19" s="19"/>
      <c r="EQ19" s="22">
        <f t="shared" si="76"/>
        <v>0</v>
      </c>
      <c r="ER19" s="14"/>
      <c r="ES19" s="23"/>
      <c r="ET19" s="111">
        <f t="shared" si="57"/>
        <v>12</v>
      </c>
      <c r="EU19" s="82">
        <f t="shared" si="35"/>
        <v>29</v>
      </c>
      <c r="EV19" s="82">
        <f t="shared" si="35"/>
        <v>0</v>
      </c>
      <c r="EW19" s="82">
        <f t="shared" si="35"/>
        <v>10</v>
      </c>
      <c r="EX19" s="22">
        <f t="shared" si="36"/>
        <v>39</v>
      </c>
      <c r="EY19" s="14" t="str">
        <f t="shared" si="37"/>
        <v>Paul Saager</v>
      </c>
      <c r="EZ19" s="14"/>
      <c r="FA19" s="106">
        <f t="shared" si="40"/>
        <v>12</v>
      </c>
      <c r="FB19" s="77">
        <v>11</v>
      </c>
      <c r="FC19" s="77">
        <v>12</v>
      </c>
      <c r="FD19" s="77">
        <v>14</v>
      </c>
      <c r="FE19" s="77">
        <v>17</v>
      </c>
      <c r="FF19" s="77">
        <v>17</v>
      </c>
      <c r="FG19" s="77">
        <v>18</v>
      </c>
      <c r="FH19" s="77">
        <v>12</v>
      </c>
      <c r="FI19" s="77"/>
      <c r="FJ19" s="77"/>
      <c r="FK19" s="77"/>
      <c r="FL19" s="77"/>
      <c r="FM19" s="77"/>
      <c r="FN19" s="77"/>
      <c r="FO19" s="77"/>
      <c r="FP19" s="77"/>
      <c r="FQ19" s="77"/>
      <c r="FS19" s="8">
        <f t="shared" si="38"/>
        <v>39</v>
      </c>
      <c r="FT19" s="8">
        <v>14</v>
      </c>
    </row>
    <row r="20" spans="1:176">
      <c r="A20" s="14" t="s">
        <v>260</v>
      </c>
      <c r="B20" s="23">
        <v>3.7499999999999999E-2</v>
      </c>
      <c r="C20" s="21" t="s">
        <v>337</v>
      </c>
      <c r="D20" s="57">
        <f t="shared" si="0"/>
        <v>14</v>
      </c>
      <c r="E20" s="24">
        <v>0</v>
      </c>
      <c r="F20" s="19">
        <v>5</v>
      </c>
      <c r="G20" s="22">
        <f t="shared" si="1"/>
        <v>19</v>
      </c>
      <c r="H20" s="14"/>
      <c r="I20" s="23"/>
      <c r="J20" s="21"/>
      <c r="K20" s="57"/>
      <c r="L20" s="24">
        <v>0</v>
      </c>
      <c r="M20" s="19"/>
      <c r="N20" s="22">
        <f t="shared" si="60"/>
        <v>0</v>
      </c>
      <c r="O20" s="14"/>
      <c r="P20" s="23">
        <v>5.6875000000000002E-2</v>
      </c>
      <c r="Q20" s="21" t="s">
        <v>265</v>
      </c>
      <c r="R20" s="57">
        <f t="shared" si="39"/>
        <v>11</v>
      </c>
      <c r="S20" s="24">
        <v>0</v>
      </c>
      <c r="T20" s="19">
        <v>5</v>
      </c>
      <c r="U20" s="22">
        <f t="shared" si="61"/>
        <v>16</v>
      </c>
      <c r="V20" s="14"/>
      <c r="W20" s="23"/>
      <c r="X20" s="21"/>
      <c r="Y20" s="57"/>
      <c r="Z20" s="24">
        <v>0</v>
      </c>
      <c r="AA20" s="19"/>
      <c r="AB20" s="22">
        <f t="shared" si="62"/>
        <v>0</v>
      </c>
      <c r="AC20" s="14"/>
      <c r="AD20" s="23"/>
      <c r="AE20" s="21"/>
      <c r="AF20" s="57"/>
      <c r="AG20" s="24">
        <v>0</v>
      </c>
      <c r="AH20" s="19"/>
      <c r="AI20" s="22">
        <f t="shared" si="63"/>
        <v>0</v>
      </c>
      <c r="AJ20" s="14"/>
      <c r="AK20" s="23"/>
      <c r="AL20" s="21"/>
      <c r="AM20" s="57"/>
      <c r="AN20" s="24">
        <v>0</v>
      </c>
      <c r="AO20" s="19"/>
      <c r="AP20" s="22">
        <f t="shared" si="64"/>
        <v>0</v>
      </c>
      <c r="AQ20" s="14"/>
      <c r="AR20" s="23"/>
      <c r="AS20" s="21"/>
      <c r="AT20" s="57"/>
      <c r="AU20" s="24">
        <v>0</v>
      </c>
      <c r="AV20" s="19"/>
      <c r="AW20" s="22">
        <f t="shared" si="66"/>
        <v>0</v>
      </c>
      <c r="AX20" s="14"/>
      <c r="AY20" s="23"/>
      <c r="AZ20" s="21"/>
      <c r="BA20" s="57"/>
      <c r="BB20" s="24">
        <v>0</v>
      </c>
      <c r="BC20" s="19"/>
      <c r="BD20" s="22">
        <f t="shared" si="68"/>
        <v>0</v>
      </c>
      <c r="BE20" s="14"/>
      <c r="BF20" s="23"/>
      <c r="BG20" s="21"/>
      <c r="BH20" s="56"/>
      <c r="BI20" s="24">
        <v>0</v>
      </c>
      <c r="BJ20" s="19"/>
      <c r="BK20" s="22">
        <f t="shared" si="10"/>
        <v>0</v>
      </c>
      <c r="BL20" s="14"/>
      <c r="BM20" s="23"/>
      <c r="BN20" s="21"/>
      <c r="BO20" s="56">
        <f t="shared" si="11"/>
        <v>0</v>
      </c>
      <c r="BP20" s="24">
        <v>0</v>
      </c>
      <c r="BQ20" s="19"/>
      <c r="BR20" s="22">
        <f t="shared" si="12"/>
        <v>0</v>
      </c>
      <c r="BS20" s="14"/>
      <c r="BT20" s="23"/>
      <c r="BU20" s="21"/>
      <c r="BV20" s="56">
        <f t="shared" si="13"/>
        <v>0</v>
      </c>
      <c r="BW20" s="24">
        <v>0</v>
      </c>
      <c r="BX20" s="19"/>
      <c r="BY20" s="22">
        <f t="shared" si="14"/>
        <v>0</v>
      </c>
      <c r="BZ20" s="14"/>
      <c r="CA20" s="23"/>
      <c r="CB20" s="21"/>
      <c r="CC20" s="56">
        <f t="shared" si="15"/>
        <v>0</v>
      </c>
      <c r="CD20" s="24">
        <v>0</v>
      </c>
      <c r="CE20" s="19"/>
      <c r="CF20" s="22">
        <f t="shared" si="16"/>
        <v>0</v>
      </c>
      <c r="CG20" s="14"/>
      <c r="CH20" s="23"/>
      <c r="CI20" s="21"/>
      <c r="CJ20" s="56">
        <f t="shared" si="17"/>
        <v>0</v>
      </c>
      <c r="CK20" s="24">
        <v>0</v>
      </c>
      <c r="CL20" s="19"/>
      <c r="CM20" s="22">
        <f t="shared" si="18"/>
        <v>0</v>
      </c>
      <c r="CN20" s="14"/>
      <c r="CO20" s="23"/>
      <c r="CP20" s="21"/>
      <c r="CQ20" s="57"/>
      <c r="CR20" s="24">
        <v>0</v>
      </c>
      <c r="CS20" s="19"/>
      <c r="CT20" s="22">
        <f t="shared" si="69"/>
        <v>0</v>
      </c>
      <c r="CU20" s="14"/>
      <c r="CV20" s="23"/>
      <c r="CW20" s="21"/>
      <c r="CX20" s="57"/>
      <c r="CY20" s="24">
        <v>0</v>
      </c>
      <c r="CZ20" s="19"/>
      <c r="DA20" s="22">
        <f t="shared" si="70"/>
        <v>0</v>
      </c>
      <c r="DB20" s="14"/>
      <c r="DC20" s="23"/>
      <c r="DD20" s="21"/>
      <c r="DE20" s="57"/>
      <c r="DF20" s="24">
        <v>0</v>
      </c>
      <c r="DG20" s="19"/>
      <c r="DH20" s="22">
        <f t="shared" si="71"/>
        <v>0</v>
      </c>
      <c r="DI20" s="14"/>
      <c r="DJ20" s="23"/>
      <c r="DK20" s="21"/>
      <c r="DL20" s="57"/>
      <c r="DM20" s="24">
        <v>0</v>
      </c>
      <c r="DN20" s="19"/>
      <c r="DO20" s="22">
        <f t="shared" si="72"/>
        <v>0</v>
      </c>
      <c r="DP20" s="14"/>
      <c r="DQ20" s="23"/>
      <c r="DR20" s="21"/>
      <c r="DS20" s="57"/>
      <c r="DT20" s="24">
        <v>0</v>
      </c>
      <c r="DU20" s="19"/>
      <c r="DV20" s="22">
        <f t="shared" si="73"/>
        <v>0</v>
      </c>
      <c r="DW20" s="14"/>
      <c r="DX20" s="23"/>
      <c r="DY20" s="21"/>
      <c r="DZ20" s="57"/>
      <c r="EA20" s="24">
        <v>0</v>
      </c>
      <c r="EB20" s="19"/>
      <c r="EC20" s="22">
        <f t="shared" si="74"/>
        <v>0</v>
      </c>
      <c r="ED20" s="14"/>
      <c r="EE20" s="23"/>
      <c r="EF20" s="21"/>
      <c r="EG20" s="57"/>
      <c r="EH20" s="24">
        <v>0</v>
      </c>
      <c r="EI20" s="19"/>
      <c r="EJ20" s="22">
        <f t="shared" si="75"/>
        <v>0</v>
      </c>
      <c r="EK20" s="14"/>
      <c r="EL20" s="23"/>
      <c r="EM20" s="21"/>
      <c r="EN20" s="57"/>
      <c r="EO20" s="24">
        <v>0</v>
      </c>
      <c r="EP20" s="19"/>
      <c r="EQ20" s="22">
        <f t="shared" si="76"/>
        <v>0</v>
      </c>
      <c r="ER20" s="14"/>
      <c r="ES20" s="23"/>
      <c r="ET20" s="111">
        <f t="shared" si="57"/>
        <v>13</v>
      </c>
      <c r="EU20" s="82">
        <f t="shared" si="35"/>
        <v>25</v>
      </c>
      <c r="EV20" s="82">
        <f t="shared" si="35"/>
        <v>0</v>
      </c>
      <c r="EW20" s="82">
        <f t="shared" si="35"/>
        <v>10</v>
      </c>
      <c r="EX20" s="22">
        <f t="shared" si="36"/>
        <v>35</v>
      </c>
      <c r="EY20" s="14" t="str">
        <f t="shared" si="37"/>
        <v>Alby Douglas</v>
      </c>
      <c r="EZ20" s="14"/>
      <c r="FA20" s="106">
        <f t="shared" si="40"/>
        <v>13</v>
      </c>
      <c r="FB20" s="77">
        <v>12</v>
      </c>
      <c r="FC20" s="77">
        <v>13</v>
      </c>
      <c r="FD20" s="77">
        <v>7</v>
      </c>
      <c r="FE20" s="77">
        <v>9</v>
      </c>
      <c r="FF20" s="77">
        <v>11</v>
      </c>
      <c r="FG20" s="77">
        <v>12</v>
      </c>
      <c r="FH20" s="77">
        <v>13</v>
      </c>
      <c r="FI20" s="77"/>
      <c r="FJ20" s="77"/>
      <c r="FK20" s="77"/>
      <c r="FL20" s="77"/>
      <c r="FM20" s="77"/>
      <c r="FN20" s="77"/>
      <c r="FO20" s="77"/>
      <c r="FP20" s="77"/>
      <c r="FQ20" s="77"/>
      <c r="FS20" s="8">
        <f t="shared" si="38"/>
        <v>35</v>
      </c>
      <c r="FT20" s="8">
        <v>15</v>
      </c>
    </row>
    <row r="21" spans="1:176">
      <c r="A21" s="14" t="s">
        <v>477</v>
      </c>
      <c r="B21" s="23">
        <v>3.7581018518518521E-2</v>
      </c>
      <c r="C21" s="21" t="s">
        <v>339</v>
      </c>
      <c r="D21" s="57">
        <f t="shared" si="0"/>
        <v>13</v>
      </c>
      <c r="E21" s="24">
        <v>0</v>
      </c>
      <c r="F21" s="19">
        <v>5</v>
      </c>
      <c r="G21" s="22">
        <f t="shared" si="1"/>
        <v>18</v>
      </c>
      <c r="H21" s="14"/>
      <c r="I21" s="23">
        <v>1.7083333333333336E-2</v>
      </c>
      <c r="J21" s="21" t="s">
        <v>232</v>
      </c>
      <c r="K21" s="57">
        <f t="shared" si="59"/>
        <v>11</v>
      </c>
      <c r="L21" s="24">
        <v>0</v>
      </c>
      <c r="M21" s="19">
        <v>5</v>
      </c>
      <c r="N21" s="22">
        <f t="shared" si="60"/>
        <v>16</v>
      </c>
      <c r="O21" s="14"/>
      <c r="P21" s="23">
        <v>6.0092592592592593E-2</v>
      </c>
      <c r="Q21" s="21" t="s">
        <v>334</v>
      </c>
      <c r="R21" s="57">
        <f t="shared" si="39"/>
        <v>10</v>
      </c>
      <c r="S21" s="24">
        <v>0</v>
      </c>
      <c r="T21" s="19">
        <v>5</v>
      </c>
      <c r="U21" s="22">
        <f t="shared" si="61"/>
        <v>15</v>
      </c>
      <c r="V21" s="14"/>
      <c r="W21" s="110">
        <v>5.6018518518518523E-2</v>
      </c>
      <c r="X21" s="21" t="s">
        <v>267</v>
      </c>
      <c r="Y21" s="57">
        <f t="shared" si="41"/>
        <v>13</v>
      </c>
      <c r="Z21" s="67">
        <v>15</v>
      </c>
      <c r="AA21" s="19">
        <v>5</v>
      </c>
      <c r="AB21" s="22">
        <f t="shared" si="62"/>
        <v>33</v>
      </c>
      <c r="AC21" s="14"/>
      <c r="AD21" s="110">
        <v>1.6284722222222221E-2</v>
      </c>
      <c r="AE21" s="21" t="s">
        <v>233</v>
      </c>
      <c r="AF21" s="57">
        <f t="shared" si="58"/>
        <v>12</v>
      </c>
      <c r="AG21" s="67">
        <v>15</v>
      </c>
      <c r="AH21" s="19">
        <v>5</v>
      </c>
      <c r="AI21" s="22">
        <f t="shared" si="63"/>
        <v>32</v>
      </c>
      <c r="AJ21" s="14"/>
      <c r="AK21" s="23"/>
      <c r="AL21" s="21"/>
      <c r="AM21" s="56"/>
      <c r="AN21" s="24">
        <v>0</v>
      </c>
      <c r="AO21" s="19"/>
      <c r="AP21" s="22">
        <f t="shared" si="64"/>
        <v>0</v>
      </c>
      <c r="AQ21" s="14"/>
      <c r="AR21" s="23">
        <v>3.6631944444444446E-2</v>
      </c>
      <c r="AS21" s="21" t="s">
        <v>264</v>
      </c>
      <c r="AT21" s="57">
        <f t="shared" ref="AT21:AT24" si="77">((AR$37)+10)-AS21</f>
        <v>11</v>
      </c>
      <c r="AU21" s="24">
        <v>0</v>
      </c>
      <c r="AV21" s="19">
        <v>5</v>
      </c>
      <c r="AW21" s="22">
        <f t="shared" si="66"/>
        <v>16</v>
      </c>
      <c r="AX21" s="14"/>
      <c r="AY21" s="23">
        <v>1.8738425925925926E-2</v>
      </c>
      <c r="AZ21" s="21" t="s">
        <v>267</v>
      </c>
      <c r="BA21" s="57">
        <f t="shared" si="67"/>
        <v>12</v>
      </c>
      <c r="BB21" s="24">
        <v>0</v>
      </c>
      <c r="BC21" s="19">
        <v>5</v>
      </c>
      <c r="BD21" s="22">
        <f t="shared" si="68"/>
        <v>17</v>
      </c>
      <c r="BE21" s="14"/>
      <c r="BF21" s="23"/>
      <c r="BG21" s="21"/>
      <c r="BH21" s="57"/>
      <c r="BI21" s="24">
        <v>0</v>
      </c>
      <c r="BJ21" s="19"/>
      <c r="BK21" s="22">
        <f t="shared" si="10"/>
        <v>0</v>
      </c>
      <c r="BL21" s="14"/>
      <c r="BM21" s="23"/>
      <c r="BN21" s="21"/>
      <c r="BO21" s="56">
        <f t="shared" si="11"/>
        <v>0</v>
      </c>
      <c r="BP21" s="24">
        <v>0</v>
      </c>
      <c r="BQ21" s="19"/>
      <c r="BR21" s="22">
        <f t="shared" si="12"/>
        <v>0</v>
      </c>
      <c r="BS21" s="14"/>
      <c r="BT21" s="23"/>
      <c r="BU21" s="21"/>
      <c r="BV21" s="56">
        <f t="shared" si="13"/>
        <v>0</v>
      </c>
      <c r="BW21" s="24">
        <v>0</v>
      </c>
      <c r="BX21" s="19"/>
      <c r="BY21" s="22">
        <f t="shared" si="14"/>
        <v>0</v>
      </c>
      <c r="BZ21" s="14"/>
      <c r="CA21" s="23"/>
      <c r="CB21" s="21"/>
      <c r="CC21" s="56">
        <f t="shared" si="15"/>
        <v>0</v>
      </c>
      <c r="CD21" s="24">
        <v>0</v>
      </c>
      <c r="CE21" s="19"/>
      <c r="CF21" s="22">
        <f t="shared" si="16"/>
        <v>0</v>
      </c>
      <c r="CG21" s="14"/>
      <c r="CH21" s="23"/>
      <c r="CI21" s="21"/>
      <c r="CJ21" s="56">
        <f t="shared" si="17"/>
        <v>0</v>
      </c>
      <c r="CK21" s="24">
        <v>0</v>
      </c>
      <c r="CL21" s="19"/>
      <c r="CM21" s="22">
        <f t="shared" si="18"/>
        <v>0</v>
      </c>
      <c r="CN21" s="14"/>
      <c r="CO21" s="23"/>
      <c r="CP21" s="21"/>
      <c r="CQ21" s="56"/>
      <c r="CR21" s="24">
        <v>0</v>
      </c>
      <c r="CS21" s="19"/>
      <c r="CT21" s="22">
        <f t="shared" si="69"/>
        <v>0</v>
      </c>
      <c r="CU21" s="14"/>
      <c r="CV21" s="23"/>
      <c r="CW21" s="21"/>
      <c r="CX21" s="56"/>
      <c r="CY21" s="24">
        <v>0</v>
      </c>
      <c r="CZ21" s="19"/>
      <c r="DA21" s="22">
        <f t="shared" si="70"/>
        <v>0</v>
      </c>
      <c r="DB21" s="14"/>
      <c r="DC21" s="23"/>
      <c r="DD21" s="21"/>
      <c r="DE21" s="56"/>
      <c r="DF21" s="24">
        <v>0</v>
      </c>
      <c r="DG21" s="19"/>
      <c r="DH21" s="22">
        <f t="shared" si="71"/>
        <v>0</v>
      </c>
      <c r="DI21" s="14"/>
      <c r="DJ21" s="23"/>
      <c r="DK21" s="21"/>
      <c r="DL21" s="56"/>
      <c r="DM21" s="24">
        <v>0</v>
      </c>
      <c r="DN21" s="19"/>
      <c r="DO21" s="22">
        <f t="shared" si="72"/>
        <v>0</v>
      </c>
      <c r="DP21" s="14"/>
      <c r="DQ21" s="23"/>
      <c r="DR21" s="21"/>
      <c r="DS21" s="56"/>
      <c r="DT21" s="24">
        <v>0</v>
      </c>
      <c r="DU21" s="19"/>
      <c r="DV21" s="22">
        <f t="shared" si="73"/>
        <v>0</v>
      </c>
      <c r="DW21" s="14"/>
      <c r="DX21" s="23"/>
      <c r="DY21" s="21"/>
      <c r="DZ21" s="56"/>
      <c r="EA21" s="24">
        <v>0</v>
      </c>
      <c r="EB21" s="19"/>
      <c r="EC21" s="22">
        <f t="shared" si="74"/>
        <v>0</v>
      </c>
      <c r="ED21" s="14"/>
      <c r="EE21" s="23"/>
      <c r="EF21" s="21"/>
      <c r="EG21" s="56"/>
      <c r="EH21" s="24">
        <v>0</v>
      </c>
      <c r="EI21" s="19"/>
      <c r="EJ21" s="22">
        <f t="shared" si="75"/>
        <v>0</v>
      </c>
      <c r="EK21" s="14"/>
      <c r="EL21" s="23"/>
      <c r="EM21" s="21"/>
      <c r="EN21" s="56"/>
      <c r="EO21" s="24">
        <v>0</v>
      </c>
      <c r="EP21" s="19"/>
      <c r="EQ21" s="22">
        <f t="shared" si="76"/>
        <v>0</v>
      </c>
      <c r="ER21" s="14"/>
      <c r="ES21" s="23"/>
      <c r="ET21" s="111">
        <f t="shared" si="57"/>
        <v>1</v>
      </c>
      <c r="EU21" s="82">
        <f t="shared" si="35"/>
        <v>82</v>
      </c>
      <c r="EV21" s="82">
        <f t="shared" si="35"/>
        <v>30</v>
      </c>
      <c r="EW21" s="82">
        <f t="shared" si="35"/>
        <v>35</v>
      </c>
      <c r="EX21" s="22">
        <f t="shared" si="36"/>
        <v>147</v>
      </c>
      <c r="EY21" s="14" t="str">
        <f t="shared" si="37"/>
        <v>Wade Tidbury</v>
      </c>
      <c r="EZ21" s="14"/>
      <c r="FA21" s="106">
        <f t="shared" si="40"/>
        <v>1</v>
      </c>
      <c r="FB21" s="77">
        <v>13</v>
      </c>
      <c r="FC21" s="77">
        <v>2</v>
      </c>
      <c r="FD21" s="77" t="s">
        <v>367</v>
      </c>
      <c r="FE21" s="77">
        <v>2</v>
      </c>
      <c r="FF21" s="77">
        <v>1</v>
      </c>
      <c r="FG21" s="77">
        <v>1</v>
      </c>
      <c r="FH21" s="77">
        <v>1</v>
      </c>
      <c r="FI21" s="77"/>
      <c r="FJ21" s="77"/>
      <c r="FK21" s="77"/>
      <c r="FL21" s="77"/>
      <c r="FM21" s="77"/>
      <c r="FN21" s="77"/>
      <c r="FO21" s="77"/>
      <c r="FP21" s="77"/>
      <c r="FQ21" s="77"/>
      <c r="FS21" s="8">
        <f t="shared" si="38"/>
        <v>147</v>
      </c>
      <c r="FT21" s="8">
        <v>7</v>
      </c>
    </row>
    <row r="22" spans="1:176">
      <c r="A22" s="14" t="s">
        <v>23</v>
      </c>
      <c r="B22" s="23">
        <v>3.9837962962962964E-2</v>
      </c>
      <c r="C22" s="21" t="s">
        <v>340</v>
      </c>
      <c r="D22" s="57">
        <f t="shared" si="0"/>
        <v>12</v>
      </c>
      <c r="E22" s="24">
        <v>0</v>
      </c>
      <c r="F22" s="19">
        <v>5</v>
      </c>
      <c r="G22" s="22">
        <f t="shared" si="1"/>
        <v>17</v>
      </c>
      <c r="H22" s="14"/>
      <c r="I22" s="23"/>
      <c r="J22" s="21"/>
      <c r="K22" s="57"/>
      <c r="L22" s="24">
        <v>0</v>
      </c>
      <c r="M22" s="19"/>
      <c r="N22" s="22">
        <f t="shared" si="60"/>
        <v>0</v>
      </c>
      <c r="O22" s="14"/>
      <c r="P22" s="23"/>
      <c r="Q22" s="21"/>
      <c r="R22" s="19"/>
      <c r="S22" s="24">
        <v>0</v>
      </c>
      <c r="T22" s="19"/>
      <c r="U22" s="22">
        <f t="shared" si="61"/>
        <v>0</v>
      </c>
      <c r="V22" s="14"/>
      <c r="W22" s="23">
        <v>5.7337962962962959E-2</v>
      </c>
      <c r="X22" s="21" t="s">
        <v>328</v>
      </c>
      <c r="Y22" s="57">
        <f t="shared" si="41"/>
        <v>12</v>
      </c>
      <c r="Z22" s="24">
        <v>0</v>
      </c>
      <c r="AA22" s="19">
        <v>5</v>
      </c>
      <c r="AB22" s="22">
        <f t="shared" si="62"/>
        <v>17</v>
      </c>
      <c r="AC22" s="14"/>
      <c r="AD22" s="23">
        <v>1.6967592592592593E-2</v>
      </c>
      <c r="AE22" s="21" t="s">
        <v>267</v>
      </c>
      <c r="AF22" s="57">
        <f t="shared" si="58"/>
        <v>11</v>
      </c>
      <c r="AG22" s="24">
        <v>0</v>
      </c>
      <c r="AH22" s="19">
        <v>5</v>
      </c>
      <c r="AI22" s="22">
        <f t="shared" si="63"/>
        <v>16</v>
      </c>
      <c r="AJ22" s="14"/>
      <c r="AK22" s="23"/>
      <c r="AL22" s="21"/>
      <c r="AM22" s="19"/>
      <c r="AN22" s="24">
        <v>0</v>
      </c>
      <c r="AO22" s="19"/>
      <c r="AP22" s="22">
        <f t="shared" si="64"/>
        <v>0</v>
      </c>
      <c r="AQ22" s="14"/>
      <c r="AR22" s="23">
        <v>3.4965277777777783E-2</v>
      </c>
      <c r="AS22" s="21" t="s">
        <v>267</v>
      </c>
      <c r="AT22" s="57">
        <f t="shared" si="77"/>
        <v>13</v>
      </c>
      <c r="AU22" s="24">
        <v>0</v>
      </c>
      <c r="AV22" s="19">
        <v>5</v>
      </c>
      <c r="AW22" s="22">
        <f t="shared" si="66"/>
        <v>18</v>
      </c>
      <c r="AX22" s="14"/>
      <c r="AY22" s="23">
        <v>1.8298611111111113E-2</v>
      </c>
      <c r="AZ22" s="21" t="s">
        <v>233</v>
      </c>
      <c r="BA22" s="57">
        <f t="shared" si="67"/>
        <v>13</v>
      </c>
      <c r="BB22" s="24">
        <v>0</v>
      </c>
      <c r="BC22" s="19">
        <v>5</v>
      </c>
      <c r="BD22" s="22">
        <f t="shared" si="68"/>
        <v>18</v>
      </c>
      <c r="BE22" s="14"/>
      <c r="BF22" s="23"/>
      <c r="BG22" s="21"/>
      <c r="BH22" s="19"/>
      <c r="BI22" s="24">
        <v>0</v>
      </c>
      <c r="BJ22" s="19"/>
      <c r="BK22" s="22">
        <f t="shared" si="10"/>
        <v>0</v>
      </c>
      <c r="BL22" s="14"/>
      <c r="BM22" s="23"/>
      <c r="BN22" s="21"/>
      <c r="BO22" s="19"/>
      <c r="BP22" s="24">
        <v>0</v>
      </c>
      <c r="BQ22" s="19"/>
      <c r="BR22" s="22">
        <f t="shared" si="12"/>
        <v>0</v>
      </c>
      <c r="BS22" s="14"/>
      <c r="BT22" s="23"/>
      <c r="BU22" s="21"/>
      <c r="BV22" s="19"/>
      <c r="BW22" s="24">
        <v>0</v>
      </c>
      <c r="BX22" s="19"/>
      <c r="BY22" s="22">
        <f t="shared" si="14"/>
        <v>0</v>
      </c>
      <c r="BZ22" s="14"/>
      <c r="CA22" s="23"/>
      <c r="CB22" s="21"/>
      <c r="CC22" s="19"/>
      <c r="CD22" s="24">
        <v>0</v>
      </c>
      <c r="CE22" s="19"/>
      <c r="CF22" s="22">
        <f t="shared" si="16"/>
        <v>0</v>
      </c>
      <c r="CG22" s="14"/>
      <c r="CH22" s="23"/>
      <c r="CI22" s="21"/>
      <c r="CJ22" s="19"/>
      <c r="CK22" s="24">
        <v>0</v>
      </c>
      <c r="CL22" s="19"/>
      <c r="CM22" s="22">
        <f t="shared" si="18"/>
        <v>0</v>
      </c>
      <c r="CN22" s="14"/>
      <c r="CO22" s="23"/>
      <c r="CP22" s="21"/>
      <c r="CQ22" s="19"/>
      <c r="CR22" s="24">
        <v>0</v>
      </c>
      <c r="CS22" s="19"/>
      <c r="CT22" s="22">
        <f t="shared" si="69"/>
        <v>0</v>
      </c>
      <c r="CU22" s="14"/>
      <c r="CV22" s="23"/>
      <c r="CW22" s="21"/>
      <c r="CX22" s="19"/>
      <c r="CY22" s="24">
        <v>0</v>
      </c>
      <c r="CZ22" s="19"/>
      <c r="DA22" s="22">
        <f t="shared" si="70"/>
        <v>0</v>
      </c>
      <c r="DB22" s="14"/>
      <c r="DC22" s="23"/>
      <c r="DD22" s="21"/>
      <c r="DE22" s="19"/>
      <c r="DF22" s="24">
        <v>0</v>
      </c>
      <c r="DG22" s="19"/>
      <c r="DH22" s="22">
        <f t="shared" si="71"/>
        <v>0</v>
      </c>
      <c r="DI22" s="14"/>
      <c r="DJ22" s="23"/>
      <c r="DK22" s="21"/>
      <c r="DL22" s="19"/>
      <c r="DM22" s="24">
        <v>0</v>
      </c>
      <c r="DN22" s="19"/>
      <c r="DO22" s="22">
        <f t="shared" si="72"/>
        <v>0</v>
      </c>
      <c r="DP22" s="14"/>
      <c r="DQ22" s="23"/>
      <c r="DR22" s="21"/>
      <c r="DS22" s="19"/>
      <c r="DT22" s="24">
        <v>0</v>
      </c>
      <c r="DU22" s="19"/>
      <c r="DV22" s="22">
        <f t="shared" si="73"/>
        <v>0</v>
      </c>
      <c r="DW22" s="14"/>
      <c r="DX22" s="23"/>
      <c r="DY22" s="21"/>
      <c r="DZ22" s="19"/>
      <c r="EA22" s="24">
        <v>0</v>
      </c>
      <c r="EB22" s="19"/>
      <c r="EC22" s="22">
        <f t="shared" si="74"/>
        <v>0</v>
      </c>
      <c r="ED22" s="14"/>
      <c r="EE22" s="23"/>
      <c r="EF22" s="21"/>
      <c r="EG22" s="19"/>
      <c r="EH22" s="24">
        <v>0</v>
      </c>
      <c r="EI22" s="19"/>
      <c r="EJ22" s="22">
        <f t="shared" si="75"/>
        <v>0</v>
      </c>
      <c r="EK22" s="14"/>
      <c r="EL22" s="23"/>
      <c r="EM22" s="21"/>
      <c r="EN22" s="19"/>
      <c r="EO22" s="24">
        <v>0</v>
      </c>
      <c r="EP22" s="19"/>
      <c r="EQ22" s="22">
        <f t="shared" si="76"/>
        <v>0</v>
      </c>
      <c r="ER22" s="14"/>
      <c r="ES22" s="23"/>
      <c r="ET22" s="111">
        <f t="shared" si="57"/>
        <v>4</v>
      </c>
      <c r="EU22" s="82">
        <f t="shared" si="35"/>
        <v>61</v>
      </c>
      <c r="EV22" s="82">
        <f t="shared" si="35"/>
        <v>0</v>
      </c>
      <c r="EW22" s="82">
        <f t="shared" si="35"/>
        <v>25</v>
      </c>
      <c r="EX22" s="22">
        <f t="shared" si="36"/>
        <v>86</v>
      </c>
      <c r="EY22" s="14" t="str">
        <f t="shared" si="37"/>
        <v>Tony Lowery</v>
      </c>
      <c r="EZ22" s="14"/>
      <c r="FA22" s="106">
        <f t="shared" si="40"/>
        <v>4</v>
      </c>
      <c r="FB22" s="77">
        <v>14</v>
      </c>
      <c r="FC22" s="77">
        <v>15</v>
      </c>
      <c r="FD22" s="77">
        <v>16</v>
      </c>
      <c r="FE22" s="77">
        <v>10</v>
      </c>
      <c r="FF22" s="77">
        <v>8</v>
      </c>
      <c r="FG22" s="77">
        <v>6</v>
      </c>
      <c r="FH22" s="77">
        <v>4</v>
      </c>
      <c r="FI22" s="77"/>
      <c r="FJ22" s="77"/>
      <c r="FK22" s="77"/>
      <c r="FL22" s="77"/>
      <c r="FM22" s="77"/>
      <c r="FN22" s="77"/>
      <c r="FO22" s="77"/>
      <c r="FP22" s="77"/>
      <c r="FQ22" s="77"/>
      <c r="FS22" s="8">
        <f t="shared" si="38"/>
        <v>86</v>
      </c>
      <c r="FT22" s="8" t="s">
        <v>440</v>
      </c>
    </row>
    <row r="23" spans="1:176">
      <c r="A23" s="14" t="s">
        <v>143</v>
      </c>
      <c r="B23" s="23">
        <v>4.0312499999999994E-2</v>
      </c>
      <c r="C23" s="21" t="s">
        <v>382</v>
      </c>
      <c r="D23" s="57">
        <f t="shared" si="0"/>
        <v>11</v>
      </c>
      <c r="E23" s="24">
        <v>0</v>
      </c>
      <c r="F23" s="19">
        <v>5</v>
      </c>
      <c r="G23" s="22">
        <f t="shared" si="1"/>
        <v>16</v>
      </c>
      <c r="H23" s="14"/>
      <c r="I23" s="23"/>
      <c r="J23" s="21"/>
      <c r="K23" s="57"/>
      <c r="L23" s="24">
        <v>0</v>
      </c>
      <c r="M23" s="19"/>
      <c r="N23" s="22">
        <f t="shared" si="60"/>
        <v>0</v>
      </c>
      <c r="O23" s="14"/>
      <c r="P23" s="23"/>
      <c r="Q23" s="21"/>
      <c r="R23" s="19"/>
      <c r="S23" s="24">
        <v>0</v>
      </c>
      <c r="T23" s="19"/>
      <c r="U23" s="22">
        <f t="shared" si="61"/>
        <v>0</v>
      </c>
      <c r="V23" s="14"/>
      <c r="W23" s="23">
        <v>5.9675925925925931E-2</v>
      </c>
      <c r="X23" s="21" t="s">
        <v>264</v>
      </c>
      <c r="Y23" s="57">
        <f t="shared" si="41"/>
        <v>11</v>
      </c>
      <c r="Z23" s="24">
        <v>0</v>
      </c>
      <c r="AA23" s="19">
        <v>5</v>
      </c>
      <c r="AB23" s="22">
        <f t="shared" si="62"/>
        <v>16</v>
      </c>
      <c r="AC23" s="14"/>
      <c r="AD23" s="23"/>
      <c r="AE23" s="21"/>
      <c r="AF23" s="19"/>
      <c r="AG23" s="24">
        <v>0</v>
      </c>
      <c r="AH23" s="19"/>
      <c r="AI23" s="22">
        <f t="shared" si="63"/>
        <v>0</v>
      </c>
      <c r="AJ23" s="14"/>
      <c r="AK23" s="23"/>
      <c r="AL23" s="21"/>
      <c r="AM23" s="19"/>
      <c r="AN23" s="24">
        <v>0</v>
      </c>
      <c r="AO23" s="19"/>
      <c r="AP23" s="22">
        <f t="shared" si="64"/>
        <v>0</v>
      </c>
      <c r="AQ23" s="14"/>
      <c r="AR23" s="23">
        <v>3.6006944444444446E-2</v>
      </c>
      <c r="AS23" s="21" t="s">
        <v>328</v>
      </c>
      <c r="AT23" s="57">
        <f t="shared" si="77"/>
        <v>12</v>
      </c>
      <c r="AU23" s="24">
        <v>0</v>
      </c>
      <c r="AV23" s="19">
        <v>5</v>
      </c>
      <c r="AW23" s="22">
        <f t="shared" si="66"/>
        <v>17</v>
      </c>
      <c r="AX23" s="14"/>
      <c r="AY23" s="23">
        <v>2.0613425925925927E-2</v>
      </c>
      <c r="AZ23" s="21" t="s">
        <v>264</v>
      </c>
      <c r="BA23" s="57">
        <f t="shared" si="67"/>
        <v>10</v>
      </c>
      <c r="BB23" s="24">
        <v>0</v>
      </c>
      <c r="BC23" s="19">
        <v>5</v>
      </c>
      <c r="BD23" s="22">
        <f t="shared" si="68"/>
        <v>15</v>
      </c>
      <c r="BE23" s="14"/>
      <c r="BF23" s="23"/>
      <c r="BG23" s="21"/>
      <c r="BH23" s="19"/>
      <c r="BI23" s="24">
        <v>0</v>
      </c>
      <c r="BJ23" s="19"/>
      <c r="BK23" s="22">
        <f t="shared" si="10"/>
        <v>0</v>
      </c>
      <c r="BL23" s="14"/>
      <c r="BM23" s="23"/>
      <c r="BN23" s="21"/>
      <c r="BO23" s="19"/>
      <c r="BP23" s="24">
        <v>0</v>
      </c>
      <c r="BQ23" s="19"/>
      <c r="BR23" s="22">
        <f t="shared" si="12"/>
        <v>0</v>
      </c>
      <c r="BS23" s="14"/>
      <c r="BT23" s="23"/>
      <c r="BU23" s="21"/>
      <c r="BV23" s="19"/>
      <c r="BW23" s="24">
        <v>0</v>
      </c>
      <c r="BX23" s="19"/>
      <c r="BY23" s="22">
        <f t="shared" si="14"/>
        <v>0</v>
      </c>
      <c r="BZ23" s="14"/>
      <c r="CA23" s="23"/>
      <c r="CB23" s="21"/>
      <c r="CC23" s="19"/>
      <c r="CD23" s="24">
        <v>0</v>
      </c>
      <c r="CE23" s="19"/>
      <c r="CF23" s="22">
        <f t="shared" si="16"/>
        <v>0</v>
      </c>
      <c r="CG23" s="14"/>
      <c r="CH23" s="23"/>
      <c r="CI23" s="21"/>
      <c r="CJ23" s="19"/>
      <c r="CK23" s="24">
        <v>0</v>
      </c>
      <c r="CL23" s="19"/>
      <c r="CM23" s="22">
        <f t="shared" si="18"/>
        <v>0</v>
      </c>
      <c r="CN23" s="14"/>
      <c r="CO23" s="23"/>
      <c r="CP23" s="21"/>
      <c r="CQ23" s="19"/>
      <c r="CR23" s="24">
        <v>0</v>
      </c>
      <c r="CS23" s="19"/>
      <c r="CT23" s="22">
        <f t="shared" si="69"/>
        <v>0</v>
      </c>
      <c r="CU23" s="14"/>
      <c r="CV23" s="23"/>
      <c r="CW23" s="21"/>
      <c r="CX23" s="19"/>
      <c r="CY23" s="24">
        <v>0</v>
      </c>
      <c r="CZ23" s="19"/>
      <c r="DA23" s="22">
        <f t="shared" si="70"/>
        <v>0</v>
      </c>
      <c r="DB23" s="14"/>
      <c r="DC23" s="23"/>
      <c r="DD23" s="21"/>
      <c r="DE23" s="19"/>
      <c r="DF23" s="24">
        <v>0</v>
      </c>
      <c r="DG23" s="19"/>
      <c r="DH23" s="22">
        <f t="shared" si="71"/>
        <v>0</v>
      </c>
      <c r="DI23" s="14"/>
      <c r="DJ23" s="23"/>
      <c r="DK23" s="21"/>
      <c r="DL23" s="19"/>
      <c r="DM23" s="24">
        <v>0</v>
      </c>
      <c r="DN23" s="19"/>
      <c r="DO23" s="22">
        <f t="shared" si="72"/>
        <v>0</v>
      </c>
      <c r="DP23" s="14"/>
      <c r="DQ23" s="23"/>
      <c r="DR23" s="21"/>
      <c r="DS23" s="19"/>
      <c r="DT23" s="24">
        <v>0</v>
      </c>
      <c r="DU23" s="19"/>
      <c r="DV23" s="22">
        <f t="shared" si="73"/>
        <v>0</v>
      </c>
      <c r="DW23" s="14"/>
      <c r="DX23" s="23"/>
      <c r="DY23" s="21"/>
      <c r="DZ23" s="19"/>
      <c r="EA23" s="24">
        <v>0</v>
      </c>
      <c r="EB23" s="19"/>
      <c r="EC23" s="22">
        <f t="shared" si="74"/>
        <v>0</v>
      </c>
      <c r="ED23" s="14"/>
      <c r="EE23" s="23"/>
      <c r="EF23" s="21"/>
      <c r="EG23" s="19"/>
      <c r="EH23" s="24">
        <v>0</v>
      </c>
      <c r="EI23" s="19"/>
      <c r="EJ23" s="22">
        <f t="shared" si="75"/>
        <v>0</v>
      </c>
      <c r="EK23" s="14"/>
      <c r="EL23" s="23"/>
      <c r="EM23" s="21"/>
      <c r="EN23" s="19"/>
      <c r="EO23" s="24">
        <v>0</v>
      </c>
      <c r="EP23" s="19"/>
      <c r="EQ23" s="22">
        <f t="shared" si="76"/>
        <v>0</v>
      </c>
      <c r="ER23" s="14"/>
      <c r="ES23" s="23"/>
      <c r="ET23" s="111">
        <f t="shared" si="57"/>
        <v>7</v>
      </c>
      <c r="EU23" s="82">
        <f t="shared" si="35"/>
        <v>44</v>
      </c>
      <c r="EV23" s="82">
        <f t="shared" si="35"/>
        <v>0</v>
      </c>
      <c r="EW23" s="82">
        <f t="shared" si="35"/>
        <v>20</v>
      </c>
      <c r="EX23" s="22">
        <f t="shared" si="36"/>
        <v>64</v>
      </c>
      <c r="EY23" s="14" t="str">
        <f t="shared" si="37"/>
        <v>Dave Peacock</v>
      </c>
      <c r="EZ23" s="14"/>
      <c r="FA23" s="106">
        <f t="shared" si="40"/>
        <v>7</v>
      </c>
      <c r="FB23" s="77">
        <v>15</v>
      </c>
      <c r="FC23" s="77">
        <v>16</v>
      </c>
      <c r="FD23" s="77">
        <v>17</v>
      </c>
      <c r="FE23" s="77">
        <v>11</v>
      </c>
      <c r="FF23" s="77">
        <v>12</v>
      </c>
      <c r="FG23" s="77">
        <v>9</v>
      </c>
      <c r="FH23" s="77">
        <v>7</v>
      </c>
      <c r="FI23" s="77"/>
      <c r="FJ23" s="77"/>
      <c r="FK23" s="77"/>
      <c r="FL23" s="77"/>
      <c r="FM23" s="77"/>
      <c r="FN23" s="77"/>
      <c r="FO23" s="77"/>
      <c r="FP23" s="77"/>
      <c r="FQ23" s="77"/>
      <c r="FS23" s="8">
        <f t="shared" si="38"/>
        <v>64</v>
      </c>
      <c r="FT23" s="8">
        <v>16</v>
      </c>
    </row>
    <row r="24" spans="1:176">
      <c r="A24" s="14" t="s">
        <v>32</v>
      </c>
      <c r="B24" s="23">
        <v>4.2696759259259261E-2</v>
      </c>
      <c r="C24" s="21" t="s">
        <v>464</v>
      </c>
      <c r="D24" s="57">
        <f t="shared" si="0"/>
        <v>10</v>
      </c>
      <c r="E24" s="24">
        <v>0</v>
      </c>
      <c r="F24" s="19">
        <v>5</v>
      </c>
      <c r="G24" s="22">
        <f t="shared" si="1"/>
        <v>15</v>
      </c>
      <c r="H24" s="14"/>
      <c r="I24" s="23">
        <v>1.8645833333333334E-2</v>
      </c>
      <c r="J24" s="21" t="s">
        <v>233</v>
      </c>
      <c r="K24" s="57">
        <f t="shared" si="59"/>
        <v>10</v>
      </c>
      <c r="L24" s="24">
        <v>0</v>
      </c>
      <c r="M24" s="19">
        <v>5</v>
      </c>
      <c r="N24" s="22">
        <f t="shared" si="60"/>
        <v>15</v>
      </c>
      <c r="O24" s="14"/>
      <c r="P24" s="23"/>
      <c r="Q24" s="21"/>
      <c r="R24" s="19"/>
      <c r="S24" s="24">
        <v>0</v>
      </c>
      <c r="T24" s="19"/>
      <c r="U24" s="22">
        <f t="shared" si="61"/>
        <v>0</v>
      </c>
      <c r="V24" s="14"/>
      <c r="W24" s="23">
        <v>6.6134259259259254E-2</v>
      </c>
      <c r="X24" s="21" t="s">
        <v>265</v>
      </c>
      <c r="Y24" s="57">
        <f t="shared" si="41"/>
        <v>10</v>
      </c>
      <c r="Z24" s="24">
        <v>0</v>
      </c>
      <c r="AA24" s="19">
        <v>5</v>
      </c>
      <c r="AB24" s="22">
        <f t="shared" si="62"/>
        <v>15</v>
      </c>
      <c r="AC24" s="14"/>
      <c r="AD24" s="110">
        <v>1.8090277777777778E-2</v>
      </c>
      <c r="AE24" s="21" t="s">
        <v>328</v>
      </c>
      <c r="AF24" s="57">
        <f t="shared" si="58"/>
        <v>10</v>
      </c>
      <c r="AG24" s="67">
        <v>15</v>
      </c>
      <c r="AH24" s="19">
        <v>5</v>
      </c>
      <c r="AI24" s="22">
        <f t="shared" si="63"/>
        <v>30</v>
      </c>
      <c r="AJ24" s="14"/>
      <c r="AK24" s="23"/>
      <c r="AL24" s="21"/>
      <c r="AM24" s="19"/>
      <c r="AN24" s="24">
        <v>0</v>
      </c>
      <c r="AO24" s="19"/>
      <c r="AP24" s="22">
        <f t="shared" si="64"/>
        <v>0</v>
      </c>
      <c r="AQ24" s="14"/>
      <c r="AR24" s="23">
        <v>3.7256944444444447E-2</v>
      </c>
      <c r="AS24" s="21" t="s">
        <v>265</v>
      </c>
      <c r="AT24" s="57">
        <f t="shared" si="77"/>
        <v>10</v>
      </c>
      <c r="AU24" s="24">
        <v>0</v>
      </c>
      <c r="AV24" s="19">
        <v>5</v>
      </c>
      <c r="AW24" s="22">
        <f t="shared" si="66"/>
        <v>15</v>
      </c>
      <c r="AX24" s="14"/>
      <c r="AY24" s="23">
        <v>1.8935185185185183E-2</v>
      </c>
      <c r="AZ24" s="21" t="s">
        <v>328</v>
      </c>
      <c r="BA24" s="57">
        <f t="shared" si="67"/>
        <v>11</v>
      </c>
      <c r="BB24" s="24">
        <v>0</v>
      </c>
      <c r="BC24" s="19">
        <v>5</v>
      </c>
      <c r="BD24" s="22">
        <f t="shared" si="68"/>
        <v>16</v>
      </c>
      <c r="BE24" s="14"/>
      <c r="BF24" s="23"/>
      <c r="BG24" s="21"/>
      <c r="BH24" s="19"/>
      <c r="BI24" s="24">
        <v>0</v>
      </c>
      <c r="BJ24" s="19"/>
      <c r="BK24" s="22">
        <f t="shared" si="10"/>
        <v>0</v>
      </c>
      <c r="BL24" s="14"/>
      <c r="BM24" s="23"/>
      <c r="BN24" s="21"/>
      <c r="BO24" s="19"/>
      <c r="BP24" s="24">
        <v>0</v>
      </c>
      <c r="BQ24" s="19"/>
      <c r="BR24" s="22">
        <f t="shared" si="12"/>
        <v>0</v>
      </c>
      <c r="BS24" s="14"/>
      <c r="BT24" s="23"/>
      <c r="BU24" s="21"/>
      <c r="BV24" s="19"/>
      <c r="BW24" s="24">
        <v>0</v>
      </c>
      <c r="BX24" s="19"/>
      <c r="BY24" s="22">
        <f t="shared" si="14"/>
        <v>0</v>
      </c>
      <c r="BZ24" s="14"/>
      <c r="CA24" s="23"/>
      <c r="CB24" s="21"/>
      <c r="CC24" s="19"/>
      <c r="CD24" s="24">
        <v>0</v>
      </c>
      <c r="CE24" s="19"/>
      <c r="CF24" s="22">
        <f t="shared" si="16"/>
        <v>0</v>
      </c>
      <c r="CG24" s="14"/>
      <c r="CH24" s="23"/>
      <c r="CI24" s="21"/>
      <c r="CJ24" s="19"/>
      <c r="CK24" s="24">
        <v>0</v>
      </c>
      <c r="CL24" s="19"/>
      <c r="CM24" s="22">
        <f t="shared" si="18"/>
        <v>0</v>
      </c>
      <c r="CN24" s="14"/>
      <c r="CO24" s="23"/>
      <c r="CP24" s="21"/>
      <c r="CQ24" s="19"/>
      <c r="CR24" s="24">
        <v>0</v>
      </c>
      <c r="CS24" s="19"/>
      <c r="CT24" s="22">
        <f t="shared" si="69"/>
        <v>0</v>
      </c>
      <c r="CU24" s="14"/>
      <c r="CV24" s="23"/>
      <c r="CW24" s="21"/>
      <c r="CX24" s="19"/>
      <c r="CY24" s="24">
        <v>0</v>
      </c>
      <c r="CZ24" s="19"/>
      <c r="DA24" s="22">
        <f t="shared" si="70"/>
        <v>0</v>
      </c>
      <c r="DB24" s="14"/>
      <c r="DC24" s="23"/>
      <c r="DD24" s="21"/>
      <c r="DE24" s="19"/>
      <c r="DF24" s="24">
        <v>0</v>
      </c>
      <c r="DG24" s="19"/>
      <c r="DH24" s="22">
        <f t="shared" si="71"/>
        <v>0</v>
      </c>
      <c r="DI24" s="14"/>
      <c r="DJ24" s="23"/>
      <c r="DK24" s="21"/>
      <c r="DL24" s="19"/>
      <c r="DM24" s="24">
        <v>0</v>
      </c>
      <c r="DN24" s="19"/>
      <c r="DO24" s="22">
        <f t="shared" si="72"/>
        <v>0</v>
      </c>
      <c r="DP24" s="14"/>
      <c r="DQ24" s="23"/>
      <c r="DR24" s="21"/>
      <c r="DS24" s="19"/>
      <c r="DT24" s="24">
        <v>0</v>
      </c>
      <c r="DU24" s="19"/>
      <c r="DV24" s="22">
        <f t="shared" si="73"/>
        <v>0</v>
      </c>
      <c r="DW24" s="14"/>
      <c r="DX24" s="23"/>
      <c r="DY24" s="21"/>
      <c r="DZ24" s="19"/>
      <c r="EA24" s="24">
        <v>0</v>
      </c>
      <c r="EB24" s="19"/>
      <c r="EC24" s="22">
        <f t="shared" si="74"/>
        <v>0</v>
      </c>
      <c r="ED24" s="14"/>
      <c r="EE24" s="23"/>
      <c r="EF24" s="21"/>
      <c r="EG24" s="19"/>
      <c r="EH24" s="24">
        <v>0</v>
      </c>
      <c r="EI24" s="19"/>
      <c r="EJ24" s="22">
        <f t="shared" si="75"/>
        <v>0</v>
      </c>
      <c r="EK24" s="14"/>
      <c r="EL24" s="23"/>
      <c r="EM24" s="21"/>
      <c r="EN24" s="19"/>
      <c r="EO24" s="24">
        <v>0</v>
      </c>
      <c r="EP24" s="19"/>
      <c r="EQ24" s="22">
        <f t="shared" si="76"/>
        <v>0</v>
      </c>
      <c r="ER24" s="14"/>
      <c r="ES24" s="23"/>
      <c r="ET24" s="111">
        <f t="shared" si="57"/>
        <v>3</v>
      </c>
      <c r="EU24" s="82">
        <f>SUM(D24+K24+R24+Y24+AF24+AM24+AT24+BA24+BH24+BO24+BV24+CC24+CJ24+CQ24+CX24+DE24+DL24+DS24+DZ24+EG24+EN24)</f>
        <v>61</v>
      </c>
      <c r="EV24" s="82">
        <f t="shared" si="35"/>
        <v>15</v>
      </c>
      <c r="EW24" s="82">
        <f t="shared" si="35"/>
        <v>30</v>
      </c>
      <c r="EX24" s="22">
        <f t="shared" si="36"/>
        <v>106</v>
      </c>
      <c r="EY24" s="14" t="str">
        <f t="shared" si="37"/>
        <v>Kevin Whitemore</v>
      </c>
      <c r="EZ24" s="14"/>
      <c r="FA24" s="106">
        <f t="shared" si="40"/>
        <v>3</v>
      </c>
      <c r="FB24" s="77">
        <v>16</v>
      </c>
      <c r="FC24" s="77" t="s">
        <v>367</v>
      </c>
      <c r="FD24" s="77" t="s">
        <v>423</v>
      </c>
      <c r="FE24" s="77">
        <v>7</v>
      </c>
      <c r="FF24" s="77">
        <v>4</v>
      </c>
      <c r="FG24" s="77">
        <v>3</v>
      </c>
      <c r="FH24" s="77">
        <v>3</v>
      </c>
      <c r="FI24" s="77"/>
      <c r="FJ24" s="77"/>
      <c r="FK24" s="77"/>
      <c r="FL24" s="77"/>
      <c r="FM24" s="77"/>
      <c r="FN24" s="77"/>
      <c r="FO24" s="77"/>
      <c r="FP24" s="77"/>
      <c r="FQ24" s="77"/>
      <c r="FS24" s="8">
        <f t="shared" si="38"/>
        <v>106</v>
      </c>
      <c r="FT24" s="8">
        <v>12</v>
      </c>
    </row>
    <row r="25" spans="1:176">
      <c r="A25" s="14" t="s">
        <v>535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60"/>
        <v>0</v>
      </c>
      <c r="O25" s="14"/>
      <c r="P25" s="23">
        <v>4.9328703703703701E-2</v>
      </c>
      <c r="Q25" s="21" t="s">
        <v>267</v>
      </c>
      <c r="R25" s="57">
        <f t="shared" ref="R25" si="78">((P$37)+10)-Q25</f>
        <v>14</v>
      </c>
      <c r="S25" s="24">
        <v>0</v>
      </c>
      <c r="T25" s="19">
        <v>5</v>
      </c>
      <c r="U25" s="22">
        <f t="shared" si="61"/>
        <v>19</v>
      </c>
      <c r="V25" s="14"/>
      <c r="W25" s="110">
        <v>4.8113425925925928E-2</v>
      </c>
      <c r="X25" s="21" t="s">
        <v>232</v>
      </c>
      <c r="Y25" s="57">
        <f t="shared" si="41"/>
        <v>15</v>
      </c>
      <c r="Z25" s="67">
        <v>15</v>
      </c>
      <c r="AA25" s="19">
        <v>5</v>
      </c>
      <c r="AB25" s="22">
        <f t="shared" si="62"/>
        <v>35</v>
      </c>
      <c r="AC25" s="14"/>
      <c r="AD25" s="23"/>
      <c r="AE25" s="21"/>
      <c r="AF25" s="19"/>
      <c r="AG25" s="24">
        <v>0</v>
      </c>
      <c r="AH25" s="19"/>
      <c r="AI25" s="22">
        <f t="shared" si="63"/>
        <v>0</v>
      </c>
      <c r="AJ25" s="14"/>
      <c r="AK25" s="23"/>
      <c r="AL25" s="21"/>
      <c r="AM25" s="19"/>
      <c r="AN25" s="24">
        <v>0</v>
      </c>
      <c r="AO25" s="19"/>
      <c r="AP25" s="22">
        <f t="shared" si="64"/>
        <v>0</v>
      </c>
      <c r="AQ25" s="14"/>
      <c r="AR25" s="23"/>
      <c r="AS25" s="21"/>
      <c r="AT25" s="19"/>
      <c r="AU25" s="24">
        <v>0</v>
      </c>
      <c r="AV25" s="19"/>
      <c r="AW25" s="22">
        <f t="shared" si="66"/>
        <v>0</v>
      </c>
      <c r="AX25" s="14"/>
      <c r="AY25" s="23"/>
      <c r="AZ25" s="21"/>
      <c r="BA25" s="19"/>
      <c r="BB25" s="24">
        <v>0</v>
      </c>
      <c r="BC25" s="19"/>
      <c r="BD25" s="22">
        <f t="shared" si="68"/>
        <v>0</v>
      </c>
      <c r="BE25" s="14"/>
      <c r="BF25" s="23"/>
      <c r="BG25" s="21"/>
      <c r="BH25" s="19"/>
      <c r="BI25" s="24">
        <v>0</v>
      </c>
      <c r="BJ25" s="19"/>
      <c r="BK25" s="22">
        <f t="shared" si="10"/>
        <v>0</v>
      </c>
      <c r="BL25" s="14"/>
      <c r="BM25" s="23"/>
      <c r="BN25" s="21"/>
      <c r="BO25" s="19"/>
      <c r="BP25" s="24">
        <v>0</v>
      </c>
      <c r="BQ25" s="19"/>
      <c r="BR25" s="22">
        <f t="shared" si="12"/>
        <v>0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>
        <v>0</v>
      </c>
      <c r="CE25" s="19"/>
      <c r="CF25" s="22">
        <f t="shared" si="16"/>
        <v>0</v>
      </c>
      <c r="CG25" s="14"/>
      <c r="CH25" s="23"/>
      <c r="CI25" s="21"/>
      <c r="CJ25" s="19"/>
      <c r="CK25" s="24">
        <v>0</v>
      </c>
      <c r="CL25" s="19"/>
      <c r="CM25" s="22">
        <f t="shared" si="18"/>
        <v>0</v>
      </c>
      <c r="CN25" s="14"/>
      <c r="CO25" s="23"/>
      <c r="CP25" s="21"/>
      <c r="CQ25" s="19"/>
      <c r="CR25" s="24">
        <v>0</v>
      </c>
      <c r="CS25" s="19"/>
      <c r="CT25" s="22">
        <f t="shared" si="69"/>
        <v>0</v>
      </c>
      <c r="CU25" s="14"/>
      <c r="CV25" s="23"/>
      <c r="CW25" s="21"/>
      <c r="CX25" s="19"/>
      <c r="CY25" s="24">
        <v>0</v>
      </c>
      <c r="CZ25" s="19"/>
      <c r="DA25" s="22">
        <f t="shared" si="70"/>
        <v>0</v>
      </c>
      <c r="DB25" s="14"/>
      <c r="DC25" s="23"/>
      <c r="DD25" s="21"/>
      <c r="DE25" s="19"/>
      <c r="DF25" s="24">
        <v>0</v>
      </c>
      <c r="DG25" s="19"/>
      <c r="DH25" s="22">
        <f t="shared" si="71"/>
        <v>0</v>
      </c>
      <c r="DI25" s="14"/>
      <c r="DJ25" s="23"/>
      <c r="DK25" s="21"/>
      <c r="DL25" s="19"/>
      <c r="DM25" s="24">
        <v>0</v>
      </c>
      <c r="DN25" s="19"/>
      <c r="DO25" s="22">
        <f t="shared" si="72"/>
        <v>0</v>
      </c>
      <c r="DP25" s="14"/>
      <c r="DQ25" s="23"/>
      <c r="DR25" s="21"/>
      <c r="DS25" s="19"/>
      <c r="DT25" s="24">
        <v>0</v>
      </c>
      <c r="DU25" s="19"/>
      <c r="DV25" s="22">
        <f t="shared" si="73"/>
        <v>0</v>
      </c>
      <c r="DW25" s="14"/>
      <c r="DX25" s="23"/>
      <c r="DY25" s="21"/>
      <c r="DZ25" s="19"/>
      <c r="EA25" s="24">
        <v>0</v>
      </c>
      <c r="EB25" s="19"/>
      <c r="EC25" s="22">
        <f t="shared" si="74"/>
        <v>0</v>
      </c>
      <c r="ED25" s="14"/>
      <c r="EE25" s="23"/>
      <c r="EF25" s="21"/>
      <c r="EG25" s="19"/>
      <c r="EH25" s="24">
        <v>0</v>
      </c>
      <c r="EI25" s="19"/>
      <c r="EJ25" s="22">
        <f t="shared" si="75"/>
        <v>0</v>
      </c>
      <c r="EK25" s="14"/>
      <c r="EL25" s="23"/>
      <c r="EM25" s="21"/>
      <c r="EN25" s="19"/>
      <c r="EO25" s="24">
        <v>0</v>
      </c>
      <c r="EP25" s="19"/>
      <c r="EQ25" s="22">
        <f t="shared" si="76"/>
        <v>0</v>
      </c>
      <c r="ER25" s="14"/>
      <c r="ES25" s="23"/>
      <c r="ET25" s="111">
        <f t="shared" si="57"/>
        <v>8</v>
      </c>
      <c r="EU25" s="82">
        <f t="shared" si="35"/>
        <v>29</v>
      </c>
      <c r="EV25" s="82">
        <f t="shared" si="35"/>
        <v>15</v>
      </c>
      <c r="EW25" s="82">
        <f t="shared" si="35"/>
        <v>10</v>
      </c>
      <c r="EX25" s="22">
        <f t="shared" si="36"/>
        <v>54</v>
      </c>
      <c r="EY25" s="14" t="str">
        <f t="shared" si="37"/>
        <v>Geoff Chapman</v>
      </c>
      <c r="EZ25" s="14"/>
      <c r="FA25" s="106">
        <f t="shared" si="40"/>
        <v>8</v>
      </c>
      <c r="FB25" s="77"/>
      <c r="FC25" s="77"/>
      <c r="FD25" s="77">
        <v>15</v>
      </c>
      <c r="FE25" s="77">
        <v>5</v>
      </c>
      <c r="FF25" s="77">
        <v>7</v>
      </c>
      <c r="FG25" s="77">
        <v>7</v>
      </c>
      <c r="FH25" s="77">
        <v>8</v>
      </c>
      <c r="FI25" s="77"/>
      <c r="FJ25" s="77"/>
      <c r="FK25" s="77"/>
      <c r="FL25" s="77"/>
      <c r="FM25" s="77"/>
      <c r="FN25" s="77"/>
      <c r="FO25" s="77"/>
      <c r="FP25" s="77"/>
      <c r="FQ25" s="77"/>
      <c r="FS25" s="8">
        <f t="shared" si="38"/>
        <v>54</v>
      </c>
      <c r="FT25" s="8">
        <v>17</v>
      </c>
    </row>
    <row r="26" spans="1:176">
      <c r="A26" s="14" t="s">
        <v>209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60"/>
        <v>0</v>
      </c>
      <c r="O26" s="14"/>
      <c r="P26" s="23"/>
      <c r="Q26" s="21"/>
      <c r="R26" s="19"/>
      <c r="S26" s="24">
        <v>0</v>
      </c>
      <c r="T26" s="19"/>
      <c r="U26" s="22">
        <f t="shared" si="61"/>
        <v>0</v>
      </c>
      <c r="V26" s="14"/>
      <c r="W26" s="23"/>
      <c r="X26" s="21"/>
      <c r="Y26" s="19"/>
      <c r="Z26" s="24">
        <v>0</v>
      </c>
      <c r="AA26" s="19"/>
      <c r="AB26" s="22">
        <f t="shared" si="62"/>
        <v>0</v>
      </c>
      <c r="AC26" s="14"/>
      <c r="AD26" s="23"/>
      <c r="AE26" s="21"/>
      <c r="AF26" s="19"/>
      <c r="AG26" s="24">
        <v>0</v>
      </c>
      <c r="AH26" s="19"/>
      <c r="AI26" s="22">
        <f t="shared" si="63"/>
        <v>0</v>
      </c>
      <c r="AJ26" s="14"/>
      <c r="AK26" s="23"/>
      <c r="AL26" s="21"/>
      <c r="AM26" s="19"/>
      <c r="AN26" s="24">
        <v>0</v>
      </c>
      <c r="AO26" s="19"/>
      <c r="AP26" s="22">
        <f t="shared" si="64"/>
        <v>0</v>
      </c>
      <c r="AQ26" s="14"/>
      <c r="AR26" s="23">
        <v>3.0023148148148149E-2</v>
      </c>
      <c r="AS26" s="21" t="s">
        <v>214</v>
      </c>
      <c r="AT26" s="57">
        <f t="shared" ref="AT26:AT27" si="79">((AR$37)+10)-AS26</f>
        <v>16</v>
      </c>
      <c r="AU26" s="24">
        <v>0</v>
      </c>
      <c r="AV26" s="19">
        <v>5</v>
      </c>
      <c r="AW26" s="22">
        <f t="shared" si="66"/>
        <v>21</v>
      </c>
      <c r="AX26" s="14"/>
      <c r="AY26" s="23"/>
      <c r="AZ26" s="21"/>
      <c r="BA26" s="19"/>
      <c r="BB26" s="24">
        <v>0</v>
      </c>
      <c r="BC26" s="19"/>
      <c r="BD26" s="22">
        <f t="shared" si="68"/>
        <v>0</v>
      </c>
      <c r="BE26" s="14"/>
      <c r="BF26" s="23"/>
      <c r="BG26" s="21"/>
      <c r="BH26" s="19"/>
      <c r="BI26" s="24">
        <v>0</v>
      </c>
      <c r="BJ26" s="19"/>
      <c r="BK26" s="22">
        <f t="shared" si="10"/>
        <v>0</v>
      </c>
      <c r="BL26" s="14"/>
      <c r="BM26" s="23"/>
      <c r="BN26" s="21"/>
      <c r="BO26" s="19"/>
      <c r="BP26" s="24">
        <v>0</v>
      </c>
      <c r="BQ26" s="19"/>
      <c r="BR26" s="22">
        <f t="shared" si="12"/>
        <v>0</v>
      </c>
      <c r="BS26" s="14"/>
      <c r="BT26" s="23"/>
      <c r="BU26" s="21"/>
      <c r="BV26" s="19"/>
      <c r="BW26" s="24">
        <v>0</v>
      </c>
      <c r="BX26" s="19"/>
      <c r="BY26" s="22">
        <f t="shared" si="14"/>
        <v>0</v>
      </c>
      <c r="BZ26" s="14"/>
      <c r="CA26" s="23"/>
      <c r="CB26" s="21"/>
      <c r="CC26" s="19"/>
      <c r="CD26" s="24">
        <v>0</v>
      </c>
      <c r="CE26" s="19"/>
      <c r="CF26" s="22">
        <f t="shared" si="16"/>
        <v>0</v>
      </c>
      <c r="CG26" s="14"/>
      <c r="CH26" s="23"/>
      <c r="CI26" s="21"/>
      <c r="CJ26" s="19"/>
      <c r="CK26" s="24">
        <v>0</v>
      </c>
      <c r="CL26" s="19"/>
      <c r="CM26" s="22">
        <f t="shared" si="18"/>
        <v>0</v>
      </c>
      <c r="CN26" s="14"/>
      <c r="CO26" s="23"/>
      <c r="CP26" s="21"/>
      <c r="CQ26" s="19"/>
      <c r="CR26" s="24">
        <v>0</v>
      </c>
      <c r="CS26" s="19"/>
      <c r="CT26" s="22">
        <f t="shared" si="69"/>
        <v>0</v>
      </c>
      <c r="CU26" s="14"/>
      <c r="CV26" s="23"/>
      <c r="CW26" s="21"/>
      <c r="CX26" s="19"/>
      <c r="CY26" s="24">
        <v>0</v>
      </c>
      <c r="CZ26" s="19"/>
      <c r="DA26" s="22">
        <f t="shared" si="70"/>
        <v>0</v>
      </c>
      <c r="DB26" s="14"/>
      <c r="DC26" s="23"/>
      <c r="DD26" s="21"/>
      <c r="DE26" s="19"/>
      <c r="DF26" s="24">
        <v>0</v>
      </c>
      <c r="DG26" s="19"/>
      <c r="DH26" s="22">
        <f t="shared" si="71"/>
        <v>0</v>
      </c>
      <c r="DI26" s="14"/>
      <c r="DJ26" s="23"/>
      <c r="DK26" s="21"/>
      <c r="DL26" s="19"/>
      <c r="DM26" s="24">
        <v>0</v>
      </c>
      <c r="DN26" s="19"/>
      <c r="DO26" s="22">
        <f t="shared" si="72"/>
        <v>0</v>
      </c>
      <c r="DP26" s="14"/>
      <c r="DQ26" s="23"/>
      <c r="DR26" s="21"/>
      <c r="DS26" s="19"/>
      <c r="DT26" s="24">
        <v>0</v>
      </c>
      <c r="DU26" s="19"/>
      <c r="DV26" s="22">
        <f t="shared" si="73"/>
        <v>0</v>
      </c>
      <c r="DW26" s="14"/>
      <c r="DX26" s="23"/>
      <c r="DY26" s="21"/>
      <c r="DZ26" s="19"/>
      <c r="EA26" s="24">
        <v>0</v>
      </c>
      <c r="EB26" s="19"/>
      <c r="EC26" s="22">
        <f t="shared" si="74"/>
        <v>0</v>
      </c>
      <c r="ED26" s="14"/>
      <c r="EE26" s="23"/>
      <c r="EF26" s="21"/>
      <c r="EG26" s="19"/>
      <c r="EH26" s="24">
        <v>0</v>
      </c>
      <c r="EI26" s="19"/>
      <c r="EJ26" s="22">
        <f t="shared" si="75"/>
        <v>0</v>
      </c>
      <c r="EK26" s="14"/>
      <c r="EL26" s="23"/>
      <c r="EM26" s="21"/>
      <c r="EN26" s="19"/>
      <c r="EO26" s="24">
        <v>0</v>
      </c>
      <c r="EP26" s="19"/>
      <c r="EQ26" s="22">
        <f t="shared" si="76"/>
        <v>0</v>
      </c>
      <c r="ER26" s="14"/>
      <c r="ES26" s="23"/>
      <c r="ET26" s="111">
        <f t="shared" si="57"/>
        <v>18</v>
      </c>
      <c r="EU26" s="82">
        <f t="shared" si="35"/>
        <v>16</v>
      </c>
      <c r="EV26" s="82">
        <f t="shared" si="35"/>
        <v>0</v>
      </c>
      <c r="EW26" s="82">
        <f t="shared" si="35"/>
        <v>5</v>
      </c>
      <c r="EX26" s="22">
        <f t="shared" si="36"/>
        <v>21</v>
      </c>
      <c r="EY26" s="14" t="str">
        <f t="shared" si="37"/>
        <v>Mike Bell</v>
      </c>
      <c r="EZ26" s="14"/>
      <c r="FA26" s="106">
        <f t="shared" si="40"/>
        <v>18</v>
      </c>
      <c r="FB26" s="77"/>
      <c r="FC26" s="77"/>
      <c r="FD26" s="77"/>
      <c r="FE26" s="77"/>
      <c r="FF26" s="77"/>
      <c r="FG26" s="77">
        <v>17</v>
      </c>
      <c r="FH26" s="77">
        <v>18</v>
      </c>
      <c r="FI26" s="77"/>
      <c r="FJ26" s="77"/>
      <c r="FK26" s="77"/>
      <c r="FL26" s="77"/>
      <c r="FM26" s="77"/>
      <c r="FN26" s="77"/>
      <c r="FO26" s="77"/>
      <c r="FP26" s="77"/>
      <c r="FQ26" s="77"/>
      <c r="FS26" s="8">
        <f t="shared" si="38"/>
        <v>21</v>
      </c>
      <c r="FT26" s="8">
        <v>19</v>
      </c>
    </row>
    <row r="27" spans="1:176">
      <c r="A27" s="14" t="s">
        <v>16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60"/>
        <v>0</v>
      </c>
      <c r="O27" s="14"/>
      <c r="P27" s="23"/>
      <c r="Q27" s="21"/>
      <c r="R27" s="19"/>
      <c r="S27" s="24">
        <v>0</v>
      </c>
      <c r="T27" s="19"/>
      <c r="U27" s="22">
        <f t="shared" si="61"/>
        <v>0</v>
      </c>
      <c r="V27" s="14"/>
      <c r="W27" s="23"/>
      <c r="X27" s="21"/>
      <c r="Y27" s="19"/>
      <c r="Z27" s="24">
        <v>0</v>
      </c>
      <c r="AA27" s="19"/>
      <c r="AB27" s="22">
        <f t="shared" si="62"/>
        <v>0</v>
      </c>
      <c r="AC27" s="14"/>
      <c r="AD27" s="23"/>
      <c r="AE27" s="21"/>
      <c r="AF27" s="19"/>
      <c r="AG27" s="24">
        <v>0</v>
      </c>
      <c r="AH27" s="19"/>
      <c r="AI27" s="22">
        <f t="shared" si="63"/>
        <v>0</v>
      </c>
      <c r="AJ27" s="14"/>
      <c r="AK27" s="23"/>
      <c r="AL27" s="21"/>
      <c r="AM27" s="19"/>
      <c r="AN27" s="24">
        <v>0</v>
      </c>
      <c r="AO27" s="19"/>
      <c r="AP27" s="22">
        <f t="shared" si="64"/>
        <v>0</v>
      </c>
      <c r="AQ27" s="14"/>
      <c r="AR27" s="23">
        <v>3.3206018518518517E-2</v>
      </c>
      <c r="AS27" s="21" t="s">
        <v>233</v>
      </c>
      <c r="AT27" s="57">
        <f t="shared" si="79"/>
        <v>14</v>
      </c>
      <c r="AU27" s="24">
        <v>0</v>
      </c>
      <c r="AV27" s="19">
        <v>5</v>
      </c>
      <c r="AW27" s="22">
        <f t="shared" si="66"/>
        <v>19</v>
      </c>
      <c r="AX27" s="14"/>
      <c r="AY27" s="23"/>
      <c r="AZ27" s="21"/>
      <c r="BA27" s="19"/>
      <c r="BB27" s="24">
        <v>0</v>
      </c>
      <c r="BC27" s="19"/>
      <c r="BD27" s="22">
        <f t="shared" si="68"/>
        <v>0</v>
      </c>
      <c r="BE27" s="14"/>
      <c r="BF27" s="23"/>
      <c r="BG27" s="21"/>
      <c r="BH27" s="19"/>
      <c r="BI27" s="24">
        <v>0</v>
      </c>
      <c r="BJ27" s="19"/>
      <c r="BK27" s="22">
        <f t="shared" si="10"/>
        <v>0</v>
      </c>
      <c r="BL27" s="14"/>
      <c r="BM27" s="23"/>
      <c r="BN27" s="21"/>
      <c r="BO27" s="19"/>
      <c r="BP27" s="24">
        <v>0</v>
      </c>
      <c r="BQ27" s="19"/>
      <c r="BR27" s="22">
        <f t="shared" si="12"/>
        <v>0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>
        <v>0</v>
      </c>
      <c r="CE27" s="19"/>
      <c r="CF27" s="22">
        <f t="shared" si="16"/>
        <v>0</v>
      </c>
      <c r="CG27" s="14"/>
      <c r="CH27" s="23"/>
      <c r="CI27" s="21"/>
      <c r="CJ27" s="19"/>
      <c r="CK27" s="24">
        <v>0</v>
      </c>
      <c r="CL27" s="19"/>
      <c r="CM27" s="22">
        <f t="shared" si="18"/>
        <v>0</v>
      </c>
      <c r="CN27" s="14"/>
      <c r="CO27" s="23"/>
      <c r="CP27" s="21"/>
      <c r="CQ27" s="19"/>
      <c r="CR27" s="24">
        <v>0</v>
      </c>
      <c r="CS27" s="19"/>
      <c r="CT27" s="22">
        <f t="shared" si="69"/>
        <v>0</v>
      </c>
      <c r="CU27" s="14"/>
      <c r="CV27" s="23"/>
      <c r="CW27" s="21"/>
      <c r="CX27" s="19"/>
      <c r="CY27" s="24">
        <v>0</v>
      </c>
      <c r="CZ27" s="19"/>
      <c r="DA27" s="22">
        <f t="shared" si="70"/>
        <v>0</v>
      </c>
      <c r="DB27" s="14"/>
      <c r="DC27" s="23"/>
      <c r="DD27" s="21"/>
      <c r="DE27" s="19"/>
      <c r="DF27" s="24">
        <v>0</v>
      </c>
      <c r="DG27" s="19"/>
      <c r="DH27" s="22">
        <f t="shared" si="71"/>
        <v>0</v>
      </c>
      <c r="DI27" s="14"/>
      <c r="DJ27" s="23"/>
      <c r="DK27" s="21"/>
      <c r="DL27" s="19"/>
      <c r="DM27" s="24">
        <v>0</v>
      </c>
      <c r="DN27" s="19"/>
      <c r="DO27" s="22">
        <f t="shared" si="72"/>
        <v>0</v>
      </c>
      <c r="DP27" s="14"/>
      <c r="DQ27" s="23"/>
      <c r="DR27" s="21"/>
      <c r="DS27" s="19"/>
      <c r="DT27" s="24">
        <v>0</v>
      </c>
      <c r="DU27" s="19"/>
      <c r="DV27" s="22">
        <f t="shared" si="73"/>
        <v>0</v>
      </c>
      <c r="DW27" s="14"/>
      <c r="DX27" s="23"/>
      <c r="DY27" s="21"/>
      <c r="DZ27" s="19"/>
      <c r="EA27" s="24">
        <v>0</v>
      </c>
      <c r="EB27" s="19"/>
      <c r="EC27" s="22">
        <f t="shared" si="74"/>
        <v>0</v>
      </c>
      <c r="ED27" s="14"/>
      <c r="EE27" s="23"/>
      <c r="EF27" s="21"/>
      <c r="EG27" s="19"/>
      <c r="EH27" s="24">
        <v>0</v>
      </c>
      <c r="EI27" s="19"/>
      <c r="EJ27" s="22">
        <f t="shared" si="75"/>
        <v>0</v>
      </c>
      <c r="EK27" s="14"/>
      <c r="EL27" s="23"/>
      <c r="EM27" s="21"/>
      <c r="EN27" s="19"/>
      <c r="EO27" s="24">
        <v>0</v>
      </c>
      <c r="EP27" s="19"/>
      <c r="EQ27" s="22">
        <f t="shared" si="76"/>
        <v>0</v>
      </c>
      <c r="ER27" s="14"/>
      <c r="ES27" s="23"/>
      <c r="ET27" s="111">
        <f t="shared" si="57"/>
        <v>19</v>
      </c>
      <c r="EU27" s="82">
        <f t="shared" si="35"/>
        <v>14</v>
      </c>
      <c r="EV27" s="82">
        <f t="shared" si="35"/>
        <v>0</v>
      </c>
      <c r="EW27" s="82">
        <f t="shared" si="35"/>
        <v>5</v>
      </c>
      <c r="EX27" s="22">
        <f t="shared" si="36"/>
        <v>19</v>
      </c>
      <c r="EY27" s="14" t="str">
        <f t="shared" si="37"/>
        <v>John Bridge</v>
      </c>
      <c r="EZ27" s="14"/>
      <c r="FA27" s="106">
        <f t="shared" si="40"/>
        <v>19</v>
      </c>
      <c r="FB27" s="77"/>
      <c r="FC27" s="77"/>
      <c r="FD27" s="77"/>
      <c r="FE27" s="77"/>
      <c r="FF27" s="77"/>
      <c r="FG27" s="77">
        <v>19</v>
      </c>
      <c r="FH27" s="77">
        <v>19</v>
      </c>
      <c r="FI27" s="77"/>
      <c r="FJ27" s="77"/>
      <c r="FK27" s="77"/>
      <c r="FL27" s="77"/>
      <c r="FM27" s="77"/>
      <c r="FN27" s="77"/>
      <c r="FO27" s="77"/>
      <c r="FP27" s="77"/>
      <c r="FQ27" s="77"/>
      <c r="FS27" s="8">
        <f t="shared" si="38"/>
        <v>19</v>
      </c>
      <c r="FT27" s="8">
        <v>21</v>
      </c>
    </row>
    <row r="28" spans="1:176">
      <c r="A28" s="14"/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4"/>
      <c r="AO28" s="19"/>
      <c r="AP28" s="22"/>
      <c r="AQ28" s="14"/>
      <c r="AR28" s="23"/>
      <c r="AS28" s="21"/>
      <c r="AT28" s="19"/>
      <c r="AU28" s="24"/>
      <c r="AV28" s="19"/>
      <c r="AW28" s="22"/>
      <c r="AX28" s="14"/>
      <c r="AY28" s="23"/>
      <c r="AZ28" s="21"/>
      <c r="BA28" s="19"/>
      <c r="BB28" s="24"/>
      <c r="BC28" s="19"/>
      <c r="BD28" s="22"/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4"/>
      <c r="BQ28" s="19"/>
      <c r="BR28" s="22"/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/>
      <c r="CE28" s="19"/>
      <c r="CF28" s="22"/>
      <c r="CG28" s="14"/>
      <c r="CH28" s="23"/>
      <c r="CI28" s="21"/>
      <c r="CJ28" s="19"/>
      <c r="CK28" s="24"/>
      <c r="CL28" s="19"/>
      <c r="CM28" s="22"/>
      <c r="CN28" s="14"/>
      <c r="CO28" s="23"/>
      <c r="CP28" s="21"/>
      <c r="CQ28" s="19"/>
      <c r="CR28" s="24"/>
      <c r="CS28" s="19"/>
      <c r="CT28" s="22"/>
      <c r="CU28" s="14"/>
      <c r="CV28" s="23"/>
      <c r="CW28" s="21"/>
      <c r="CX28" s="19"/>
      <c r="CY28" s="24"/>
      <c r="CZ28" s="19"/>
      <c r="DA28" s="22"/>
      <c r="DB28" s="14"/>
      <c r="DC28" s="23"/>
      <c r="DD28" s="21"/>
      <c r="DE28" s="19"/>
      <c r="DF28" s="24"/>
      <c r="DG28" s="19"/>
      <c r="DH28" s="22"/>
      <c r="DI28" s="14"/>
      <c r="DJ28" s="23"/>
      <c r="DK28" s="21"/>
      <c r="DL28" s="19"/>
      <c r="DM28" s="24"/>
      <c r="DN28" s="19"/>
      <c r="DO28" s="22"/>
      <c r="DP28" s="14"/>
      <c r="DQ28" s="23"/>
      <c r="DR28" s="21"/>
      <c r="DS28" s="19"/>
      <c r="DT28" s="24"/>
      <c r="DU28" s="19"/>
      <c r="DV28" s="22"/>
      <c r="DW28" s="14"/>
      <c r="DX28" s="23"/>
      <c r="DY28" s="21"/>
      <c r="DZ28" s="19"/>
      <c r="EA28" s="24"/>
      <c r="EB28" s="19"/>
      <c r="EC28" s="22"/>
      <c r="ED28" s="14"/>
      <c r="EE28" s="23"/>
      <c r="EF28" s="21"/>
      <c r="EG28" s="19"/>
      <c r="EH28" s="24"/>
      <c r="EI28" s="19"/>
      <c r="EJ28" s="22"/>
      <c r="EK28" s="14"/>
      <c r="EL28" s="23"/>
      <c r="EM28" s="21"/>
      <c r="EN28" s="19"/>
      <c r="EO28" s="24"/>
      <c r="EP28" s="19"/>
      <c r="EQ28" s="22"/>
      <c r="ER28" s="14"/>
      <c r="ES28" s="23"/>
      <c r="ET28" s="111">
        <f t="shared" si="57"/>
        <v>0</v>
      </c>
      <c r="EU28" s="82">
        <f t="shared" si="35"/>
        <v>0</v>
      </c>
      <c r="EV28" s="82">
        <f t="shared" si="35"/>
        <v>0</v>
      </c>
      <c r="EW28" s="82">
        <f t="shared" si="35"/>
        <v>0</v>
      </c>
      <c r="EX28" s="22">
        <f t="shared" si="36"/>
        <v>0</v>
      </c>
      <c r="EY28" s="14">
        <f t="shared" si="37"/>
        <v>0</v>
      </c>
      <c r="EZ28" s="14"/>
      <c r="FA28" s="106">
        <f t="shared" ref="FA28:FA31" si="80">FP28</f>
        <v>0</v>
      </c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S28" s="8">
        <f t="shared" si="38"/>
        <v>0</v>
      </c>
      <c r="FT28" s="8">
        <v>13</v>
      </c>
    </row>
    <row r="29" spans="1:176">
      <c r="A29" s="14"/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4"/>
      <c r="AO29" s="19"/>
      <c r="AP29" s="22"/>
      <c r="AQ29" s="14"/>
      <c r="AR29" s="23"/>
      <c r="AS29" s="21"/>
      <c r="AT29" s="19"/>
      <c r="AU29" s="24"/>
      <c r="AV29" s="19"/>
      <c r="AW29" s="22"/>
      <c r="AX29" s="14"/>
      <c r="AY29" s="23"/>
      <c r="AZ29" s="21"/>
      <c r="BA29" s="19"/>
      <c r="BB29" s="24"/>
      <c r="BC29" s="19"/>
      <c r="BD29" s="22"/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/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/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19"/>
      <c r="CR29" s="24"/>
      <c r="CS29" s="19"/>
      <c r="CT29" s="22"/>
      <c r="CU29" s="14"/>
      <c r="CV29" s="23"/>
      <c r="CW29" s="21"/>
      <c r="CX29" s="19"/>
      <c r="CY29" s="24"/>
      <c r="CZ29" s="19"/>
      <c r="DA29" s="22"/>
      <c r="DB29" s="14"/>
      <c r="DC29" s="23"/>
      <c r="DD29" s="21"/>
      <c r="DE29" s="19"/>
      <c r="DF29" s="24"/>
      <c r="DG29" s="19"/>
      <c r="DH29" s="22"/>
      <c r="DI29" s="14"/>
      <c r="DJ29" s="23"/>
      <c r="DK29" s="21"/>
      <c r="DL29" s="19"/>
      <c r="DM29" s="24"/>
      <c r="DN29" s="19"/>
      <c r="DO29" s="22"/>
      <c r="DP29" s="14"/>
      <c r="DQ29" s="23"/>
      <c r="DR29" s="21"/>
      <c r="DS29" s="19"/>
      <c r="DT29" s="24"/>
      <c r="DU29" s="19"/>
      <c r="DV29" s="22"/>
      <c r="DW29" s="14"/>
      <c r="DX29" s="23"/>
      <c r="DY29" s="21"/>
      <c r="DZ29" s="19"/>
      <c r="EA29" s="24"/>
      <c r="EB29" s="19"/>
      <c r="EC29" s="22"/>
      <c r="ED29" s="14"/>
      <c r="EE29" s="23"/>
      <c r="EF29" s="21"/>
      <c r="EG29" s="19"/>
      <c r="EH29" s="24"/>
      <c r="EI29" s="19"/>
      <c r="EJ29" s="22"/>
      <c r="EK29" s="14"/>
      <c r="EL29" s="23"/>
      <c r="EM29" s="21"/>
      <c r="EN29" s="19"/>
      <c r="EO29" s="24"/>
      <c r="EP29" s="19"/>
      <c r="EQ29" s="22"/>
      <c r="ER29" s="14"/>
      <c r="ES29" s="23"/>
      <c r="ET29" s="111">
        <f t="shared" si="57"/>
        <v>0</v>
      </c>
      <c r="EU29" s="82">
        <f t="shared" si="35"/>
        <v>0</v>
      </c>
      <c r="EV29" s="82">
        <f t="shared" si="35"/>
        <v>0</v>
      </c>
      <c r="EW29" s="82">
        <f t="shared" si="35"/>
        <v>0</v>
      </c>
      <c r="EX29" s="22">
        <f t="shared" si="36"/>
        <v>0</v>
      </c>
      <c r="EY29" s="14">
        <f t="shared" si="37"/>
        <v>0</v>
      </c>
      <c r="EZ29" s="14"/>
      <c r="FA29" s="106">
        <f t="shared" si="80"/>
        <v>0</v>
      </c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S29" s="8">
        <f t="shared" si="38"/>
        <v>0</v>
      </c>
      <c r="FT29" s="8">
        <v>20</v>
      </c>
    </row>
    <row r="30" spans="1:176">
      <c r="A30" s="14"/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/>
      <c r="AZ30" s="21"/>
      <c r="BA30" s="19"/>
      <c r="BB30" s="24"/>
      <c r="BC30" s="19"/>
      <c r="BD30" s="22"/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/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/>
      <c r="CE30" s="19"/>
      <c r="CF30" s="22"/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19"/>
      <c r="CR30" s="24"/>
      <c r="CS30" s="19"/>
      <c r="CT30" s="22"/>
      <c r="CU30" s="14"/>
      <c r="CV30" s="23"/>
      <c r="CW30" s="21"/>
      <c r="CX30" s="19"/>
      <c r="CY30" s="24"/>
      <c r="CZ30" s="19"/>
      <c r="DA30" s="22"/>
      <c r="DB30" s="14"/>
      <c r="DC30" s="23"/>
      <c r="DD30" s="21"/>
      <c r="DE30" s="19"/>
      <c r="DF30" s="24"/>
      <c r="DG30" s="19"/>
      <c r="DH30" s="22"/>
      <c r="DI30" s="14"/>
      <c r="DJ30" s="23"/>
      <c r="DK30" s="21"/>
      <c r="DL30" s="19"/>
      <c r="DM30" s="24"/>
      <c r="DN30" s="19"/>
      <c r="DO30" s="22"/>
      <c r="DP30" s="14"/>
      <c r="DQ30" s="23"/>
      <c r="DR30" s="21"/>
      <c r="DS30" s="19"/>
      <c r="DT30" s="24"/>
      <c r="DU30" s="19"/>
      <c r="DV30" s="22"/>
      <c r="DW30" s="14"/>
      <c r="DX30" s="23"/>
      <c r="DY30" s="21"/>
      <c r="DZ30" s="19"/>
      <c r="EA30" s="24"/>
      <c r="EB30" s="19"/>
      <c r="EC30" s="22"/>
      <c r="ED30" s="14"/>
      <c r="EE30" s="23"/>
      <c r="EF30" s="21"/>
      <c r="EG30" s="19"/>
      <c r="EH30" s="24"/>
      <c r="EI30" s="19"/>
      <c r="EJ30" s="22"/>
      <c r="EK30" s="14"/>
      <c r="EL30" s="23"/>
      <c r="EM30" s="21"/>
      <c r="EN30" s="19"/>
      <c r="EO30" s="24"/>
      <c r="EP30" s="19"/>
      <c r="EQ30" s="22"/>
      <c r="ER30" s="14"/>
      <c r="ES30" s="23"/>
      <c r="ET30" s="111">
        <f t="shared" si="57"/>
        <v>0</v>
      </c>
      <c r="EU30" s="82">
        <f t="shared" si="35"/>
        <v>0</v>
      </c>
      <c r="EV30" s="82">
        <f t="shared" si="35"/>
        <v>0</v>
      </c>
      <c r="EW30" s="82">
        <f t="shared" si="35"/>
        <v>0</v>
      </c>
      <c r="EX30" s="22">
        <f t="shared" si="36"/>
        <v>0</v>
      </c>
      <c r="EY30" s="14">
        <f>A30</f>
        <v>0</v>
      </c>
      <c r="EZ30" s="14"/>
      <c r="FA30" s="106">
        <f t="shared" si="80"/>
        <v>0</v>
      </c>
      <c r="FB30" s="77"/>
      <c r="FC30" s="77"/>
      <c r="FD30" s="77"/>
      <c r="FE30" s="77"/>
      <c r="FF30" s="77"/>
      <c r="FG30" s="77"/>
      <c r="FH30" s="77"/>
      <c r="FI30" s="80"/>
      <c r="FJ30" s="77"/>
      <c r="FK30" s="77"/>
      <c r="FL30" s="80"/>
      <c r="FM30" s="80"/>
      <c r="FN30" s="80"/>
      <c r="FO30" s="80"/>
      <c r="FP30" s="80"/>
      <c r="FQ30" s="80"/>
      <c r="FS30" s="8">
        <f t="shared" si="38"/>
        <v>0</v>
      </c>
    </row>
    <row r="31" spans="1:176">
      <c r="A31" s="14"/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/>
      <c r="AZ31" s="21"/>
      <c r="BA31" s="19"/>
      <c r="BB31" s="24"/>
      <c r="BC31" s="19"/>
      <c r="BD31" s="22"/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/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/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19"/>
      <c r="CR31" s="24"/>
      <c r="CS31" s="19"/>
      <c r="CT31" s="22"/>
      <c r="CU31" s="14"/>
      <c r="CV31" s="23"/>
      <c r="CW31" s="21"/>
      <c r="CX31" s="19"/>
      <c r="CY31" s="24"/>
      <c r="CZ31" s="19"/>
      <c r="DA31" s="22"/>
      <c r="DB31" s="14"/>
      <c r="DC31" s="23"/>
      <c r="DD31" s="21"/>
      <c r="DE31" s="19"/>
      <c r="DF31" s="24"/>
      <c r="DG31" s="19"/>
      <c r="DH31" s="22"/>
      <c r="DI31" s="14"/>
      <c r="DJ31" s="23"/>
      <c r="DK31" s="21"/>
      <c r="DL31" s="19"/>
      <c r="DM31" s="24"/>
      <c r="DN31" s="19"/>
      <c r="DO31" s="22"/>
      <c r="DP31" s="14"/>
      <c r="DQ31" s="23"/>
      <c r="DR31" s="21"/>
      <c r="DS31" s="19"/>
      <c r="DT31" s="24"/>
      <c r="DU31" s="19"/>
      <c r="DV31" s="22"/>
      <c r="DW31" s="14"/>
      <c r="DX31" s="23"/>
      <c r="DY31" s="21"/>
      <c r="DZ31" s="19"/>
      <c r="EA31" s="24"/>
      <c r="EB31" s="19"/>
      <c r="EC31" s="22"/>
      <c r="ED31" s="14"/>
      <c r="EE31" s="23"/>
      <c r="EF31" s="21"/>
      <c r="EG31" s="19"/>
      <c r="EH31" s="24"/>
      <c r="EI31" s="19"/>
      <c r="EJ31" s="22"/>
      <c r="EK31" s="14"/>
      <c r="EL31" s="23"/>
      <c r="EM31" s="21"/>
      <c r="EN31" s="19"/>
      <c r="EO31" s="24"/>
      <c r="EP31" s="19"/>
      <c r="EQ31" s="22"/>
      <c r="ER31" s="14"/>
      <c r="ES31" s="23"/>
      <c r="ET31" s="111">
        <f t="shared" si="57"/>
        <v>0</v>
      </c>
      <c r="EU31" s="82">
        <f t="shared" si="35"/>
        <v>0</v>
      </c>
      <c r="EV31" s="82">
        <f t="shared" si="35"/>
        <v>0</v>
      </c>
      <c r="EW31" s="82">
        <f t="shared" si="35"/>
        <v>0</v>
      </c>
      <c r="EX31" s="22">
        <f t="shared" si="36"/>
        <v>0</v>
      </c>
      <c r="EY31" s="14">
        <f t="shared" si="37"/>
        <v>0</v>
      </c>
      <c r="EZ31" s="14"/>
      <c r="FA31" s="106">
        <f t="shared" si="80"/>
        <v>0</v>
      </c>
      <c r="FB31" s="77"/>
      <c r="FC31" s="77"/>
      <c r="FD31" s="77"/>
      <c r="FE31" s="77"/>
      <c r="FF31" s="77"/>
      <c r="FG31" s="77"/>
      <c r="FH31" s="77"/>
      <c r="FI31" s="80"/>
      <c r="FJ31" s="77"/>
      <c r="FK31" s="80"/>
      <c r="FL31" s="80"/>
      <c r="FM31" s="80"/>
      <c r="FN31" s="80"/>
      <c r="FO31" s="80"/>
      <c r="FP31" s="80"/>
      <c r="FQ31" s="80"/>
      <c r="FS31" s="8">
        <f t="shared" si="38"/>
        <v>0</v>
      </c>
    </row>
    <row r="32" spans="1:176">
      <c r="A32" s="14"/>
      <c r="B32" s="23"/>
      <c r="C32" s="21"/>
      <c r="D32" s="19"/>
      <c r="E32" s="24"/>
      <c r="F32" s="19"/>
      <c r="G32" s="22"/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/>
      <c r="T32" s="19"/>
      <c r="U32" s="22"/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19"/>
      <c r="AG32" s="24"/>
      <c r="AH32" s="19"/>
      <c r="AI32" s="22"/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/>
      <c r="AZ32" s="21"/>
      <c r="BA32" s="19"/>
      <c r="BB32" s="24"/>
      <c r="BC32" s="19"/>
      <c r="BD32" s="22"/>
      <c r="BE32" s="14"/>
      <c r="BF32" s="23"/>
      <c r="BG32" s="21"/>
      <c r="BH32" s="19"/>
      <c r="BI32" s="24"/>
      <c r="BJ32" s="19"/>
      <c r="BK32" s="22"/>
      <c r="BL32" s="14"/>
      <c r="BM32" s="23"/>
      <c r="BN32" s="21"/>
      <c r="BO32" s="19"/>
      <c r="BP32" s="24"/>
      <c r="BQ32" s="19"/>
      <c r="BR32" s="22"/>
      <c r="BS32" s="14"/>
      <c r="BT32" s="23"/>
      <c r="BU32" s="21"/>
      <c r="BV32" s="19"/>
      <c r="BW32" s="24"/>
      <c r="BX32" s="19"/>
      <c r="BY32" s="22"/>
      <c r="BZ32" s="14"/>
      <c r="CA32" s="23"/>
      <c r="CB32" s="21"/>
      <c r="CC32" s="19"/>
      <c r="CD32" s="24"/>
      <c r="CE32" s="19"/>
      <c r="CF32" s="22"/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19"/>
      <c r="CR32" s="24"/>
      <c r="CS32" s="19"/>
      <c r="CT32" s="22"/>
      <c r="CU32" s="14"/>
      <c r="CV32" s="23"/>
      <c r="CW32" s="21"/>
      <c r="CX32" s="19"/>
      <c r="CY32" s="24"/>
      <c r="CZ32" s="19"/>
      <c r="DA32" s="22"/>
      <c r="DB32" s="14"/>
      <c r="DC32" s="23"/>
      <c r="DD32" s="21"/>
      <c r="DE32" s="19"/>
      <c r="DF32" s="24"/>
      <c r="DG32" s="19"/>
      <c r="DH32" s="22"/>
      <c r="DI32" s="14"/>
      <c r="DJ32" s="23"/>
      <c r="DK32" s="21"/>
      <c r="DL32" s="19"/>
      <c r="DM32" s="24"/>
      <c r="DN32" s="19"/>
      <c r="DO32" s="22"/>
      <c r="DP32" s="14"/>
      <c r="DQ32" s="23"/>
      <c r="DR32" s="21"/>
      <c r="DS32" s="19"/>
      <c r="DT32" s="24"/>
      <c r="DU32" s="19"/>
      <c r="DV32" s="22"/>
      <c r="DW32" s="14"/>
      <c r="DX32" s="23"/>
      <c r="DY32" s="21"/>
      <c r="DZ32" s="19"/>
      <c r="EA32" s="24"/>
      <c r="EB32" s="19"/>
      <c r="EC32" s="22"/>
      <c r="ED32" s="14"/>
      <c r="EE32" s="23"/>
      <c r="EF32" s="21"/>
      <c r="EG32" s="19"/>
      <c r="EH32" s="24"/>
      <c r="EI32" s="19"/>
      <c r="EJ32" s="22"/>
      <c r="EK32" s="14"/>
      <c r="EL32" s="23"/>
      <c r="EM32" s="21"/>
      <c r="EN32" s="19"/>
      <c r="EO32" s="24"/>
      <c r="EP32" s="19"/>
      <c r="EQ32" s="22"/>
      <c r="ER32" s="14"/>
      <c r="ES32" s="23"/>
      <c r="ET32" s="21"/>
      <c r="EU32" s="82">
        <f t="shared" si="35"/>
        <v>0</v>
      </c>
      <c r="EV32" s="82">
        <f t="shared" si="35"/>
        <v>0</v>
      </c>
      <c r="EW32" s="82">
        <f t="shared" si="35"/>
        <v>0</v>
      </c>
      <c r="EX32" s="22">
        <f t="shared" si="36"/>
        <v>0</v>
      </c>
      <c r="EY32" s="14">
        <f t="shared" si="37"/>
        <v>0</v>
      </c>
      <c r="EZ32" s="14"/>
      <c r="FA32" s="106"/>
      <c r="FB32" s="77"/>
      <c r="FC32" s="77"/>
      <c r="FD32" s="77"/>
      <c r="FE32" s="77"/>
      <c r="FF32" s="77"/>
      <c r="FG32" s="77"/>
      <c r="FH32" s="77"/>
      <c r="FI32" s="80"/>
      <c r="FJ32" s="77"/>
      <c r="FK32" s="80"/>
      <c r="FL32" s="80"/>
      <c r="FM32" s="80"/>
      <c r="FN32" s="80"/>
      <c r="FO32" s="80"/>
      <c r="FP32" s="80"/>
      <c r="FQ32" s="80"/>
    </row>
    <row r="33" spans="1:176">
      <c r="A33" s="14"/>
      <c r="B33" s="23"/>
      <c r="C33" s="21"/>
      <c r="D33" s="19"/>
      <c r="E33" s="24"/>
      <c r="F33" s="19"/>
      <c r="G33" s="22"/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/>
      <c r="T33" s="19"/>
      <c r="U33" s="22"/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19"/>
      <c r="AG33" s="24"/>
      <c r="AH33" s="19"/>
      <c r="AI33" s="22"/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/>
      <c r="AZ33" s="21"/>
      <c r="BA33" s="19"/>
      <c r="BB33" s="24"/>
      <c r="BC33" s="19"/>
      <c r="BD33" s="22"/>
      <c r="BE33" s="14"/>
      <c r="BF33" s="23"/>
      <c r="BG33" s="21"/>
      <c r="BH33" s="19"/>
      <c r="BI33" s="24"/>
      <c r="BJ33" s="19"/>
      <c r="BK33" s="22"/>
      <c r="BL33" s="14"/>
      <c r="BM33" s="23"/>
      <c r="BN33" s="21"/>
      <c r="BO33" s="19"/>
      <c r="BP33" s="24"/>
      <c r="BQ33" s="19"/>
      <c r="BR33" s="22"/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/>
      <c r="CE33" s="19"/>
      <c r="CF33" s="22"/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19"/>
      <c r="CR33" s="24"/>
      <c r="CS33" s="19"/>
      <c r="CT33" s="22"/>
      <c r="CU33" s="14"/>
      <c r="CV33" s="23"/>
      <c r="CW33" s="21"/>
      <c r="CX33" s="19"/>
      <c r="CY33" s="24"/>
      <c r="CZ33" s="19"/>
      <c r="DA33" s="22"/>
      <c r="DB33" s="14"/>
      <c r="DC33" s="23"/>
      <c r="DD33" s="21"/>
      <c r="DE33" s="19"/>
      <c r="DF33" s="24"/>
      <c r="DG33" s="19"/>
      <c r="DH33" s="22"/>
      <c r="DI33" s="14"/>
      <c r="DJ33" s="23"/>
      <c r="DK33" s="21"/>
      <c r="DL33" s="19"/>
      <c r="DM33" s="24"/>
      <c r="DN33" s="19"/>
      <c r="DO33" s="22"/>
      <c r="DP33" s="14"/>
      <c r="DQ33" s="23"/>
      <c r="DR33" s="21"/>
      <c r="DS33" s="19"/>
      <c r="DT33" s="24"/>
      <c r="DU33" s="19"/>
      <c r="DV33" s="22"/>
      <c r="DW33" s="14"/>
      <c r="DX33" s="23"/>
      <c r="DY33" s="21"/>
      <c r="DZ33" s="19"/>
      <c r="EA33" s="24"/>
      <c r="EB33" s="19"/>
      <c r="EC33" s="22"/>
      <c r="ED33" s="14"/>
      <c r="EE33" s="23"/>
      <c r="EF33" s="21"/>
      <c r="EG33" s="19"/>
      <c r="EH33" s="24"/>
      <c r="EI33" s="19"/>
      <c r="EJ33" s="22"/>
      <c r="EK33" s="14"/>
      <c r="EL33" s="23"/>
      <c r="EM33" s="21"/>
      <c r="EN33" s="19"/>
      <c r="EO33" s="24"/>
      <c r="EP33" s="19"/>
      <c r="EQ33" s="22"/>
      <c r="ER33" s="14"/>
      <c r="ES33" s="23"/>
      <c r="ET33" s="21"/>
      <c r="EU33" s="82">
        <f t="shared" si="35"/>
        <v>0</v>
      </c>
      <c r="EV33" s="82">
        <f t="shared" si="35"/>
        <v>0</v>
      </c>
      <c r="EW33" s="82">
        <f t="shared" si="35"/>
        <v>0</v>
      </c>
      <c r="EX33" s="22">
        <f t="shared" si="36"/>
        <v>0</v>
      </c>
      <c r="EY33" s="14">
        <f t="shared" si="37"/>
        <v>0</v>
      </c>
      <c r="EZ33" s="14"/>
      <c r="FA33" s="106"/>
      <c r="FB33" s="77"/>
      <c r="FC33" s="77"/>
      <c r="FD33" s="77"/>
      <c r="FE33" s="77"/>
      <c r="FF33" s="77"/>
      <c r="FG33" s="77"/>
      <c r="FH33" s="77"/>
      <c r="FI33" s="80"/>
      <c r="FJ33" s="77"/>
      <c r="FK33" s="80"/>
      <c r="FL33" s="80"/>
      <c r="FM33" s="80"/>
      <c r="FN33" s="80"/>
      <c r="FO33" s="80"/>
      <c r="FP33" s="80"/>
      <c r="FQ33" s="80"/>
    </row>
    <row r="34" spans="1:176">
      <c r="A34" s="14"/>
      <c r="B34" s="23"/>
      <c r="C34" s="21"/>
      <c r="D34" s="19"/>
      <c r="E34" s="24"/>
      <c r="F34" s="19"/>
      <c r="G34" s="22"/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/>
      <c r="T34" s="19"/>
      <c r="U34" s="22"/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19"/>
      <c r="AG34" s="24"/>
      <c r="AH34" s="19"/>
      <c r="AI34" s="22"/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23"/>
      <c r="AZ34" s="21"/>
      <c r="BA34" s="19"/>
      <c r="BB34" s="24"/>
      <c r="BC34" s="19"/>
      <c r="BD34" s="22"/>
      <c r="BE34" s="14"/>
      <c r="BF34" s="23"/>
      <c r="BG34" s="21"/>
      <c r="BH34" s="19"/>
      <c r="BI34" s="24"/>
      <c r="BJ34" s="19"/>
      <c r="BK34" s="22"/>
      <c r="BL34" s="14"/>
      <c r="BM34" s="23"/>
      <c r="BN34" s="21"/>
      <c r="BO34" s="19"/>
      <c r="BP34" s="24"/>
      <c r="BQ34" s="19"/>
      <c r="BR34" s="22"/>
      <c r="BS34" s="14"/>
      <c r="BT34" s="23"/>
      <c r="BU34" s="21"/>
      <c r="BV34" s="19"/>
      <c r="BW34" s="24"/>
      <c r="BX34" s="19"/>
      <c r="BY34" s="22"/>
      <c r="BZ34" s="14"/>
      <c r="CA34" s="23"/>
      <c r="CB34" s="21"/>
      <c r="CC34" s="19"/>
      <c r="CD34" s="24"/>
      <c r="CE34" s="19"/>
      <c r="CF34" s="22"/>
      <c r="CG34" s="14"/>
      <c r="CH34" s="23"/>
      <c r="CI34" s="21"/>
      <c r="CJ34" s="19"/>
      <c r="CK34" s="24"/>
      <c r="CL34" s="19"/>
      <c r="CM34" s="22"/>
      <c r="CN34" s="14"/>
      <c r="CO34" s="23"/>
      <c r="CP34" s="21"/>
      <c r="CQ34" s="19"/>
      <c r="CR34" s="24"/>
      <c r="CS34" s="19"/>
      <c r="CT34" s="22"/>
      <c r="CU34" s="14"/>
      <c r="CV34" s="23"/>
      <c r="CW34" s="21"/>
      <c r="CX34" s="19"/>
      <c r="CY34" s="24"/>
      <c r="CZ34" s="19"/>
      <c r="DA34" s="22"/>
      <c r="DB34" s="14"/>
      <c r="DC34" s="23"/>
      <c r="DD34" s="21"/>
      <c r="DE34" s="19"/>
      <c r="DF34" s="24"/>
      <c r="DG34" s="19"/>
      <c r="DH34" s="22"/>
      <c r="DI34" s="14"/>
      <c r="DJ34" s="23"/>
      <c r="DK34" s="21"/>
      <c r="DL34" s="19"/>
      <c r="DM34" s="24"/>
      <c r="DN34" s="19"/>
      <c r="DO34" s="22"/>
      <c r="DP34" s="14"/>
      <c r="DQ34" s="23"/>
      <c r="DR34" s="21"/>
      <c r="DS34" s="19"/>
      <c r="DT34" s="24"/>
      <c r="DU34" s="19"/>
      <c r="DV34" s="22"/>
      <c r="DW34" s="14"/>
      <c r="DX34" s="23"/>
      <c r="DY34" s="21"/>
      <c r="DZ34" s="19"/>
      <c r="EA34" s="24"/>
      <c r="EB34" s="19"/>
      <c r="EC34" s="22"/>
      <c r="ED34" s="14"/>
      <c r="EE34" s="23"/>
      <c r="EF34" s="21"/>
      <c r="EG34" s="19"/>
      <c r="EH34" s="24"/>
      <c r="EI34" s="19"/>
      <c r="EJ34" s="22"/>
      <c r="EK34" s="14"/>
      <c r="EL34" s="23"/>
      <c r="EM34" s="21"/>
      <c r="EN34" s="19"/>
      <c r="EO34" s="24"/>
      <c r="EP34" s="19"/>
      <c r="EQ34" s="22"/>
      <c r="ER34" s="14"/>
      <c r="ES34" s="23"/>
      <c r="ET34" s="21"/>
      <c r="EU34" s="82">
        <f>SUM(D34+K34+R34+Y34+AF34+AM34+AT34+BA34+BH34+BO34+BV34+CC34+CJ34+CQ34+CX34+DE34+DL34+DS34+DZ34+EG34+EN34)</f>
        <v>0</v>
      </c>
      <c r="EV34" s="82">
        <f>SUM(E34+L34+S34+Z34+AG34+AN34+AU34+BB34+BI34+BP34+BW34+CD34+CK34+CR34+CY34+DF34+DM34+DT34+EA34+EH34+EO34)</f>
        <v>0</v>
      </c>
      <c r="EW34" s="82">
        <f>SUM(F34+M34+T34+AA34+AH34+AO34+AV34+BC34+BJ34+BQ34+BX34+CE34+CL34+CS34+CZ34+DG34+DN34+DU34+EB34+EI34+EP34)</f>
        <v>0</v>
      </c>
      <c r="EX34" s="22">
        <f>EU34+EV34+EW34</f>
        <v>0</v>
      </c>
      <c r="EY34" s="14">
        <f t="shared" si="37"/>
        <v>0</v>
      </c>
      <c r="EZ34" s="14"/>
      <c r="FA34" s="106"/>
      <c r="FB34" s="77"/>
      <c r="FC34" s="77"/>
      <c r="FD34" s="77"/>
      <c r="FE34" s="77"/>
      <c r="FF34" s="77"/>
      <c r="FG34" s="77"/>
      <c r="FH34" s="77"/>
      <c r="FI34" s="80"/>
      <c r="FJ34" s="77"/>
      <c r="FK34" s="80"/>
      <c r="FL34" s="80"/>
      <c r="FM34" s="80"/>
      <c r="FN34" s="80"/>
      <c r="FO34" s="80"/>
      <c r="FP34" s="80"/>
      <c r="FQ34" s="80"/>
    </row>
    <row r="35" spans="1:176">
      <c r="A35" s="14"/>
      <c r="B35" s="23"/>
      <c r="C35" s="21"/>
      <c r="D35" s="19"/>
      <c r="E35" s="24"/>
      <c r="F35" s="19"/>
      <c r="G35" s="22"/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/>
      <c r="T35" s="19"/>
      <c r="U35" s="22"/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19"/>
      <c r="AG35" s="24"/>
      <c r="AH35" s="19"/>
      <c r="AI35" s="22"/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/>
      <c r="BE35" s="14"/>
      <c r="BF35" s="23"/>
      <c r="BG35" s="21"/>
      <c r="BH35" s="19"/>
      <c r="BI35" s="24"/>
      <c r="BJ35" s="19"/>
      <c r="BK35" s="22"/>
      <c r="BL35" s="14"/>
      <c r="BM35" s="23"/>
      <c r="BN35" s="21"/>
      <c r="BO35" s="19"/>
      <c r="BP35" s="24"/>
      <c r="BQ35" s="19"/>
      <c r="BR35" s="22"/>
      <c r="BS35" s="14"/>
      <c r="BT35" s="23"/>
      <c r="BU35" s="21"/>
      <c r="BV35" s="19"/>
      <c r="BW35" s="24"/>
      <c r="BX35" s="19"/>
      <c r="BY35" s="22"/>
      <c r="BZ35" s="14"/>
      <c r="CA35" s="23"/>
      <c r="CB35" s="21"/>
      <c r="CC35" s="19"/>
      <c r="CD35" s="24"/>
      <c r="CE35" s="19"/>
      <c r="CF35" s="22"/>
      <c r="CG35" s="14"/>
      <c r="CH35" s="23"/>
      <c r="CI35" s="21"/>
      <c r="CJ35" s="19"/>
      <c r="CK35" s="24"/>
      <c r="CL35" s="19"/>
      <c r="CM35" s="22"/>
      <c r="CN35" s="14"/>
      <c r="CO35" s="23"/>
      <c r="CP35" s="21"/>
      <c r="CQ35" s="19"/>
      <c r="CR35" s="24"/>
      <c r="CS35" s="19"/>
      <c r="CT35" s="22"/>
      <c r="CU35" s="14"/>
      <c r="CV35" s="23"/>
      <c r="CW35" s="21"/>
      <c r="CX35" s="19"/>
      <c r="CY35" s="24"/>
      <c r="CZ35" s="19"/>
      <c r="DA35" s="22"/>
      <c r="DB35" s="14"/>
      <c r="DC35" s="23"/>
      <c r="DD35" s="21"/>
      <c r="DE35" s="19"/>
      <c r="DF35" s="24"/>
      <c r="DG35" s="19"/>
      <c r="DH35" s="22"/>
      <c r="DI35" s="14"/>
      <c r="DJ35" s="23"/>
      <c r="DK35" s="21"/>
      <c r="DL35" s="19"/>
      <c r="DM35" s="24"/>
      <c r="DN35" s="19"/>
      <c r="DO35" s="22"/>
      <c r="DP35" s="14"/>
      <c r="DQ35" s="23"/>
      <c r="DR35" s="21"/>
      <c r="DS35" s="19"/>
      <c r="DT35" s="24"/>
      <c r="DU35" s="19"/>
      <c r="DV35" s="22"/>
      <c r="DW35" s="14"/>
      <c r="DX35" s="23"/>
      <c r="DY35" s="21"/>
      <c r="DZ35" s="19"/>
      <c r="EA35" s="24"/>
      <c r="EB35" s="19"/>
      <c r="EC35" s="22"/>
      <c r="ED35" s="14"/>
      <c r="EE35" s="23"/>
      <c r="EF35" s="21"/>
      <c r="EG35" s="19"/>
      <c r="EH35" s="24"/>
      <c r="EI35" s="19"/>
      <c r="EJ35" s="22"/>
      <c r="EK35" s="14"/>
      <c r="EL35" s="23"/>
      <c r="EM35" s="21"/>
      <c r="EN35" s="19"/>
      <c r="EO35" s="24"/>
      <c r="EP35" s="19"/>
      <c r="EQ35" s="22"/>
      <c r="ER35" s="14"/>
      <c r="ES35" s="23"/>
      <c r="ET35" s="21"/>
      <c r="EU35" s="82">
        <f t="shared" ref="EU35:EW36" si="81">SUM(D35+K35+R35+Y35+AF35+AM35+AT35+BA35+BH35+BO35+BV35+CC35+CJ35+CQ35+CX35+DE35+DL35+DS35+DZ35+EG35+EN35)</f>
        <v>0</v>
      </c>
      <c r="EV35" s="82">
        <f t="shared" si="81"/>
        <v>0</v>
      </c>
      <c r="EW35" s="82">
        <f t="shared" si="81"/>
        <v>0</v>
      </c>
      <c r="EX35" s="22">
        <f>EU35+EV35+EW35</f>
        <v>0</v>
      </c>
      <c r="EY35" s="14">
        <f t="shared" si="37"/>
        <v>0</v>
      </c>
      <c r="EZ35" s="14"/>
      <c r="FA35" s="107"/>
      <c r="FB35" s="77"/>
      <c r="FC35" s="77"/>
      <c r="FD35" s="77"/>
      <c r="FE35" s="77"/>
      <c r="FF35" s="77"/>
      <c r="FG35" s="77"/>
      <c r="FH35" s="80"/>
      <c r="FI35" s="80"/>
      <c r="FJ35" s="80"/>
      <c r="FK35" s="80"/>
      <c r="FL35" s="80"/>
      <c r="FM35" s="80"/>
      <c r="FN35" s="80"/>
      <c r="FO35" s="80"/>
      <c r="FP35" s="80"/>
      <c r="FQ35" s="80"/>
    </row>
    <row r="36" spans="1:176">
      <c r="A36" s="14"/>
      <c r="B36" s="16"/>
      <c r="C36" s="21"/>
      <c r="D36" s="19"/>
      <c r="E36" s="19">
        <v>0</v>
      </c>
      <c r="F36" s="19"/>
      <c r="G36" s="22">
        <f t="shared" si="1"/>
        <v>0</v>
      </c>
      <c r="H36" s="14"/>
      <c r="I36" s="16"/>
      <c r="J36" s="21"/>
      <c r="K36" s="19"/>
      <c r="L36" s="19">
        <v>0</v>
      </c>
      <c r="M36" s="19"/>
      <c r="N36" s="22">
        <f t="shared" ref="N36" si="82">K36+L36+M36</f>
        <v>0</v>
      </c>
      <c r="O36" s="14"/>
      <c r="P36" s="16"/>
      <c r="Q36" s="21"/>
      <c r="R36" s="19"/>
      <c r="S36" s="19">
        <v>0</v>
      </c>
      <c r="T36" s="19"/>
      <c r="U36" s="22">
        <f t="shared" ref="U36" si="83">R36+S36+T36</f>
        <v>0</v>
      </c>
      <c r="V36" s="14"/>
      <c r="W36" s="16"/>
      <c r="X36" s="21"/>
      <c r="Y36" s="19"/>
      <c r="Z36" s="19">
        <v>0</v>
      </c>
      <c r="AA36" s="19"/>
      <c r="AB36" s="22">
        <f t="shared" ref="AB36" si="84">Y36+Z36+AA36</f>
        <v>0</v>
      </c>
      <c r="AC36" s="14"/>
      <c r="AD36" s="16"/>
      <c r="AE36" s="21"/>
      <c r="AF36" s="19"/>
      <c r="AG36" s="19">
        <v>0</v>
      </c>
      <c r="AH36" s="19"/>
      <c r="AI36" s="22">
        <f t="shared" ref="AI36" si="85">AF36+AG36+AH36</f>
        <v>0</v>
      </c>
      <c r="AJ36" s="14"/>
      <c r="AK36" s="16"/>
      <c r="AL36" s="21"/>
      <c r="AM36" s="19"/>
      <c r="AN36" s="19">
        <v>0</v>
      </c>
      <c r="AO36" s="19"/>
      <c r="AP36" s="22">
        <f t="shared" ref="AP36" si="86">AM36+AN36+AO36</f>
        <v>0</v>
      </c>
      <c r="AQ36" s="14"/>
      <c r="AR36" s="16"/>
      <c r="AS36" s="21"/>
      <c r="AT36" s="19"/>
      <c r="AU36" s="19">
        <v>0</v>
      </c>
      <c r="AV36" s="19"/>
      <c r="AW36" s="22">
        <f t="shared" ref="AW36" si="87">AT36+AU36+AV36</f>
        <v>0</v>
      </c>
      <c r="AX36" s="14"/>
      <c r="AY36" s="16"/>
      <c r="AZ36" s="21"/>
      <c r="BA36" s="19"/>
      <c r="BB36" s="19">
        <v>0</v>
      </c>
      <c r="BC36" s="19"/>
      <c r="BD36" s="22">
        <f t="shared" ref="BD36" si="88">BA36+BB36+BC36</f>
        <v>0</v>
      </c>
      <c r="BE36" s="14"/>
      <c r="BF36" s="16"/>
      <c r="BG36" s="21"/>
      <c r="BH36" s="19"/>
      <c r="BI36" s="19">
        <v>0</v>
      </c>
      <c r="BJ36" s="19"/>
      <c r="BK36" s="22">
        <f>BH36+BI36+BJ36</f>
        <v>0</v>
      </c>
      <c r="BL36" s="14"/>
      <c r="BM36" s="16"/>
      <c r="BN36" s="21"/>
      <c r="BO36" s="19"/>
      <c r="BP36" s="19">
        <v>0</v>
      </c>
      <c r="BQ36" s="19"/>
      <c r="BR36" s="22">
        <f>BO36+BP36+BQ36</f>
        <v>0</v>
      </c>
      <c r="BS36" s="14"/>
      <c r="BT36" s="16"/>
      <c r="BU36" s="21"/>
      <c r="BV36" s="19"/>
      <c r="BW36" s="19">
        <v>0</v>
      </c>
      <c r="BX36" s="19"/>
      <c r="BY36" s="22">
        <f>BV36+BW36+BX36</f>
        <v>0</v>
      </c>
      <c r="BZ36" s="14"/>
      <c r="CA36" s="16"/>
      <c r="CB36" s="21"/>
      <c r="CC36" s="19"/>
      <c r="CD36" s="19">
        <v>0</v>
      </c>
      <c r="CE36" s="19"/>
      <c r="CF36" s="22">
        <f>CC36+CD36+CE36</f>
        <v>0</v>
      </c>
      <c r="CG36" s="14"/>
      <c r="CH36" s="16"/>
      <c r="CI36" s="21"/>
      <c r="CJ36" s="19"/>
      <c r="CK36" s="19">
        <v>0</v>
      </c>
      <c r="CL36" s="19"/>
      <c r="CM36" s="22">
        <f>CJ36+CK36+CL36</f>
        <v>0</v>
      </c>
      <c r="CN36" s="14"/>
      <c r="CO36" s="16"/>
      <c r="CP36" s="21"/>
      <c r="CQ36" s="19"/>
      <c r="CR36" s="19">
        <v>0</v>
      </c>
      <c r="CS36" s="19"/>
      <c r="CT36" s="22">
        <f t="shared" ref="CT36" si="89">CQ36+CR36+CS36</f>
        <v>0</v>
      </c>
      <c r="CU36" s="14"/>
      <c r="CV36" s="16"/>
      <c r="CW36" s="21"/>
      <c r="CX36" s="19"/>
      <c r="CY36" s="19">
        <v>0</v>
      </c>
      <c r="CZ36" s="19"/>
      <c r="DA36" s="22">
        <f t="shared" ref="DA36" si="90">CX36+CY36+CZ36</f>
        <v>0</v>
      </c>
      <c r="DB36" s="14"/>
      <c r="DC36" s="16"/>
      <c r="DD36" s="21"/>
      <c r="DE36" s="19"/>
      <c r="DF36" s="19">
        <v>0</v>
      </c>
      <c r="DG36" s="19"/>
      <c r="DH36" s="22">
        <f t="shared" ref="DH36" si="91">DE36+DF36+DG36</f>
        <v>0</v>
      </c>
      <c r="DI36" s="14"/>
      <c r="DJ36" s="16"/>
      <c r="DK36" s="21"/>
      <c r="DL36" s="19"/>
      <c r="DM36" s="19">
        <v>0</v>
      </c>
      <c r="DN36" s="19"/>
      <c r="DO36" s="22">
        <f t="shared" ref="DO36" si="92">DL36+DM36+DN36</f>
        <v>0</v>
      </c>
      <c r="DP36" s="14"/>
      <c r="DQ36" s="16"/>
      <c r="DR36" s="21"/>
      <c r="DS36" s="19"/>
      <c r="DT36" s="19">
        <v>0</v>
      </c>
      <c r="DU36" s="19"/>
      <c r="DV36" s="22">
        <f t="shared" ref="DV36" si="93">DS36+DT36+DU36</f>
        <v>0</v>
      </c>
      <c r="DW36" s="14"/>
      <c r="DX36" s="16"/>
      <c r="DY36" s="21"/>
      <c r="DZ36" s="19"/>
      <c r="EA36" s="19">
        <v>0</v>
      </c>
      <c r="EB36" s="19"/>
      <c r="EC36" s="22">
        <f t="shared" ref="EC36" si="94">DZ36+EA36+EB36</f>
        <v>0</v>
      </c>
      <c r="ED36" s="14"/>
      <c r="EE36" s="16"/>
      <c r="EF36" s="21"/>
      <c r="EG36" s="19"/>
      <c r="EH36" s="19">
        <v>0</v>
      </c>
      <c r="EI36" s="19"/>
      <c r="EJ36" s="22">
        <f t="shared" ref="EJ36" si="95">EG36+EH36+EI36</f>
        <v>0</v>
      </c>
      <c r="EK36" s="14"/>
      <c r="EL36" s="16"/>
      <c r="EM36" s="21"/>
      <c r="EN36" s="19"/>
      <c r="EO36" s="19">
        <v>0</v>
      </c>
      <c r="EP36" s="19"/>
      <c r="EQ36" s="22">
        <f t="shared" ref="EQ36" si="96">EN36+EO36+EP36</f>
        <v>0</v>
      </c>
      <c r="ER36" s="14"/>
      <c r="ES36" s="23"/>
      <c r="ET36" s="21"/>
      <c r="EU36" s="82">
        <f t="shared" si="81"/>
        <v>0</v>
      </c>
      <c r="EV36" s="82">
        <f t="shared" si="81"/>
        <v>0</v>
      </c>
      <c r="EW36" s="82">
        <f t="shared" si="81"/>
        <v>0</v>
      </c>
      <c r="EX36" s="22">
        <f>EU36+EV36+EW36</f>
        <v>0</v>
      </c>
      <c r="EY36" s="14">
        <f t="shared" si="37"/>
        <v>0</v>
      </c>
      <c r="EZ36" s="14"/>
      <c r="FA36" s="14"/>
      <c r="FB36" s="77"/>
      <c r="FC36" s="77"/>
      <c r="FD36" s="77"/>
      <c r="FE36" s="77"/>
      <c r="FF36" s="77"/>
      <c r="FG36" s="77"/>
      <c r="FH36" s="80"/>
      <c r="FI36" s="80"/>
      <c r="FJ36" s="80"/>
      <c r="FK36" s="80"/>
      <c r="FL36" s="80"/>
      <c r="FM36" s="80"/>
      <c r="FN36" s="80"/>
      <c r="FO36" s="80"/>
      <c r="FP36" s="80"/>
      <c r="FQ36" s="80"/>
    </row>
    <row r="37" spans="1:176" ht="14.4" thickBot="1">
      <c r="A37" s="14" t="s">
        <v>62</v>
      </c>
      <c r="B37" s="26">
        <v>16</v>
      </c>
      <c r="C37" s="27"/>
      <c r="D37" s="28"/>
      <c r="E37" s="28"/>
      <c r="F37" s="28"/>
      <c r="G37" s="29"/>
      <c r="H37" s="14"/>
      <c r="I37" s="26">
        <v>3</v>
      </c>
      <c r="J37" s="27"/>
      <c r="K37" s="28"/>
      <c r="L37" s="28"/>
      <c r="M37" s="28"/>
      <c r="N37" s="29"/>
      <c r="O37" s="14"/>
      <c r="P37" s="26">
        <v>8</v>
      </c>
      <c r="Q37" s="27"/>
      <c r="R37" s="28"/>
      <c r="S37" s="28"/>
      <c r="T37" s="28"/>
      <c r="U37" s="29"/>
      <c r="V37" s="14"/>
      <c r="W37" s="26">
        <v>7</v>
      </c>
      <c r="X37" s="27"/>
      <c r="Y37" s="28"/>
      <c r="Z37" s="28"/>
      <c r="AA37" s="28"/>
      <c r="AB37" s="29"/>
      <c r="AC37" s="14"/>
      <c r="AD37" s="26">
        <v>5</v>
      </c>
      <c r="AE37" s="27"/>
      <c r="AF37" s="28"/>
      <c r="AG37" s="28"/>
      <c r="AH37" s="28"/>
      <c r="AI37" s="29"/>
      <c r="AJ37" s="14"/>
      <c r="AK37" s="26">
        <v>-10</v>
      </c>
      <c r="AL37" s="27"/>
      <c r="AM37" s="28"/>
      <c r="AN37" s="28"/>
      <c r="AO37" s="28"/>
      <c r="AP37" s="29"/>
      <c r="AQ37" s="14"/>
      <c r="AR37" s="26">
        <v>7</v>
      </c>
      <c r="AS37" s="27"/>
      <c r="AT37" s="28"/>
      <c r="AU37" s="28"/>
      <c r="AV37" s="28"/>
      <c r="AW37" s="29"/>
      <c r="AX37" s="14"/>
      <c r="AY37" s="26">
        <v>6</v>
      </c>
      <c r="AZ37" s="27"/>
      <c r="BA37" s="28"/>
      <c r="BB37" s="28"/>
      <c r="BC37" s="28"/>
      <c r="BD37" s="29"/>
      <c r="BE37" s="14"/>
      <c r="BF37" s="26">
        <v>3</v>
      </c>
      <c r="BG37" s="27"/>
      <c r="BH37" s="28"/>
      <c r="BI37" s="28"/>
      <c r="BJ37" s="28"/>
      <c r="BK37" s="29"/>
      <c r="BL37" s="14"/>
      <c r="BM37" s="26">
        <v>-1</v>
      </c>
      <c r="BN37" s="27"/>
      <c r="BO37" s="28"/>
      <c r="BP37" s="28"/>
      <c r="BQ37" s="28"/>
      <c r="BR37" s="29"/>
      <c r="BS37" s="14"/>
      <c r="BT37" s="26">
        <v>-1</v>
      </c>
      <c r="BU37" s="27"/>
      <c r="BV37" s="28"/>
      <c r="BW37" s="28"/>
      <c r="BX37" s="28"/>
      <c r="BY37" s="29"/>
      <c r="BZ37" s="14"/>
      <c r="CA37" s="26">
        <v>-1</v>
      </c>
      <c r="CB37" s="27"/>
      <c r="CC37" s="28"/>
      <c r="CD37" s="28"/>
      <c r="CE37" s="28"/>
      <c r="CF37" s="29"/>
      <c r="CG37" s="14"/>
      <c r="CH37" s="26">
        <v>-1</v>
      </c>
      <c r="CI37" s="27"/>
      <c r="CJ37" s="28"/>
      <c r="CK37" s="28"/>
      <c r="CL37" s="28"/>
      <c r="CM37" s="29"/>
      <c r="CN37" s="14"/>
      <c r="CO37" s="26">
        <v>-10</v>
      </c>
      <c r="CP37" s="27"/>
      <c r="CQ37" s="28"/>
      <c r="CR37" s="28"/>
      <c r="CS37" s="28"/>
      <c r="CT37" s="29"/>
      <c r="CU37" s="14"/>
      <c r="CV37" s="26">
        <v>-10</v>
      </c>
      <c r="CW37" s="27"/>
      <c r="CX37" s="28"/>
      <c r="CY37" s="28"/>
      <c r="CZ37" s="28"/>
      <c r="DA37" s="29"/>
      <c r="DB37" s="14"/>
      <c r="DC37" s="26">
        <v>-10</v>
      </c>
      <c r="DD37" s="27"/>
      <c r="DE37" s="28"/>
      <c r="DF37" s="28"/>
      <c r="DG37" s="28"/>
      <c r="DH37" s="29"/>
      <c r="DI37" s="14"/>
      <c r="DJ37" s="26">
        <v>-10</v>
      </c>
      <c r="DK37" s="27"/>
      <c r="DL37" s="28"/>
      <c r="DM37" s="28"/>
      <c r="DN37" s="28"/>
      <c r="DO37" s="29"/>
      <c r="DP37" s="14"/>
      <c r="DQ37" s="26">
        <v>-10</v>
      </c>
      <c r="DR37" s="27"/>
      <c r="DS37" s="28"/>
      <c r="DT37" s="28"/>
      <c r="DU37" s="28"/>
      <c r="DV37" s="29"/>
      <c r="DW37" s="14"/>
      <c r="DX37" s="26">
        <v>-10</v>
      </c>
      <c r="DY37" s="27"/>
      <c r="DZ37" s="28"/>
      <c r="EA37" s="28"/>
      <c r="EB37" s="28"/>
      <c r="EC37" s="29"/>
      <c r="ED37" s="14"/>
      <c r="EE37" s="26">
        <v>-10</v>
      </c>
      <c r="EF37" s="27"/>
      <c r="EG37" s="28"/>
      <c r="EH37" s="28"/>
      <c r="EI37" s="28"/>
      <c r="EJ37" s="29"/>
      <c r="EK37" s="14"/>
      <c r="EL37" s="26">
        <v>-10</v>
      </c>
      <c r="EM37" s="27"/>
      <c r="EN37" s="28"/>
      <c r="EO37" s="28"/>
      <c r="EP37" s="28"/>
      <c r="EQ37" s="29"/>
      <c r="ER37" s="14"/>
      <c r="ES37" s="26"/>
      <c r="ET37" s="27"/>
      <c r="EU37" s="28"/>
      <c r="EV37" s="28"/>
      <c r="EW37" s="28"/>
      <c r="EX37" s="29"/>
      <c r="EY37" s="107">
        <v>19</v>
      </c>
      <c r="EZ37" s="14"/>
      <c r="FA37" s="14"/>
    </row>
    <row r="38" spans="1:176">
      <c r="A38" s="14"/>
      <c r="B38" s="14"/>
      <c r="C38" s="15"/>
      <c r="D38" s="14"/>
      <c r="E38" s="14"/>
      <c r="F38" s="14"/>
      <c r="G38" s="14"/>
      <c r="H38" s="14"/>
      <c r="I38" s="14"/>
      <c r="J38" s="15"/>
      <c r="K38" s="14"/>
      <c r="L38" s="14"/>
      <c r="M38" s="14"/>
      <c r="N38" s="14"/>
      <c r="O38" s="14"/>
      <c r="P38" s="14"/>
      <c r="Q38" s="1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</row>
    <row r="39" spans="1:176">
      <c r="A39" s="12" t="s">
        <v>0</v>
      </c>
      <c r="B39" s="12" t="str">
        <f t="shared" ref="B39:B44" si="97">B1</f>
        <v>2013 Autumn Series</v>
      </c>
      <c r="C39" s="13"/>
      <c r="D39" s="12"/>
      <c r="F39" s="14"/>
      <c r="G39" s="12" t="s">
        <v>25</v>
      </c>
      <c r="H39" s="14"/>
      <c r="I39" s="12"/>
      <c r="J39" s="13"/>
      <c r="K39" s="12"/>
      <c r="L39" s="12"/>
      <c r="M39" s="14"/>
      <c r="N39" s="14"/>
      <c r="O39" s="14"/>
      <c r="P39" s="12"/>
      <c r="Q39" s="13"/>
      <c r="R39" s="12"/>
      <c r="S39" s="12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92" t="str">
        <f>ES1</f>
        <v>2013 Autumn Series</v>
      </c>
      <c r="ET39" s="192"/>
      <c r="EU39" s="192"/>
      <c r="EV39" s="192"/>
      <c r="EW39" s="192"/>
      <c r="EX39" s="192"/>
      <c r="EY39" s="14"/>
      <c r="EZ39" s="14"/>
      <c r="FA39" s="14"/>
    </row>
    <row r="40" spans="1:176" ht="14.4" thickBot="1">
      <c r="A40" s="14"/>
      <c r="B40" s="14" t="str">
        <f t="shared" si="97"/>
        <v>Race 1</v>
      </c>
      <c r="C40" s="15"/>
      <c r="D40" s="14"/>
      <c r="E40" s="14"/>
      <c r="F40" s="14"/>
      <c r="G40" s="14"/>
      <c r="H40" s="14"/>
      <c r="I40" s="14" t="str">
        <f>I2</f>
        <v>Race 2</v>
      </c>
      <c r="J40" s="15"/>
      <c r="K40" s="14"/>
      <c r="L40" s="14"/>
      <c r="M40" s="14"/>
      <c r="N40" s="14"/>
      <c r="O40" s="14"/>
      <c r="P40" s="14" t="str">
        <f>P2</f>
        <v>Race 3</v>
      </c>
      <c r="Q40" s="15"/>
      <c r="R40" s="14"/>
      <c r="S40" s="14"/>
      <c r="T40" s="14"/>
      <c r="U40" s="14"/>
      <c r="V40" s="14"/>
      <c r="W40" s="14" t="str">
        <f>W2</f>
        <v>Race 4</v>
      </c>
      <c r="X40" s="14"/>
      <c r="Y40" s="14"/>
      <c r="Z40" s="14"/>
      <c r="AA40" s="14"/>
      <c r="AB40" s="14"/>
      <c r="AC40" s="14"/>
      <c r="AD40" s="14" t="str">
        <f>AD2</f>
        <v>Race 5</v>
      </c>
      <c r="AE40" s="14"/>
      <c r="AF40" s="14"/>
      <c r="AG40" s="14"/>
      <c r="AH40" s="14"/>
      <c r="AI40" s="14"/>
      <c r="AJ40" s="14"/>
      <c r="AK40" s="14" t="str">
        <f>AK2</f>
        <v>Race #</v>
      </c>
      <c r="AL40" s="14"/>
      <c r="AM40" s="14"/>
      <c r="AN40" s="14"/>
      <c r="AO40" s="14"/>
      <c r="AP40" s="14"/>
      <c r="AQ40" s="14"/>
      <c r="AR40" s="14" t="str">
        <f>AR2</f>
        <v>Race 6</v>
      </c>
      <c r="AS40" s="14"/>
      <c r="AT40" s="14"/>
      <c r="AU40" s="14"/>
      <c r="AV40" s="14"/>
      <c r="AW40" s="14"/>
      <c r="AX40" s="14"/>
      <c r="AY40" s="14" t="str">
        <f>AY2</f>
        <v>Race 7</v>
      </c>
      <c r="AZ40" s="14"/>
      <c r="BA40" s="14"/>
      <c r="BB40" s="14"/>
      <c r="BC40" s="14"/>
      <c r="BD40" s="14"/>
      <c r="BE40" s="14"/>
      <c r="BF40" s="14" t="str">
        <f>BF2</f>
        <v>Race 8</v>
      </c>
      <c r="BG40" s="14"/>
      <c r="BH40" s="14"/>
      <c r="BI40" s="14"/>
      <c r="BJ40" s="14"/>
      <c r="BK40" s="14"/>
      <c r="BL40" s="14"/>
      <c r="BM40" s="14">
        <f>BM2</f>
        <v>0</v>
      </c>
      <c r="BN40" s="14"/>
      <c r="BO40" s="14"/>
      <c r="BP40" s="14"/>
      <c r="BQ40" s="14"/>
      <c r="BR40" s="14"/>
      <c r="BS40" s="14"/>
      <c r="BT40" s="14">
        <f>BT2</f>
        <v>0</v>
      </c>
      <c r="BU40" s="14"/>
      <c r="BV40" s="14"/>
      <c r="BW40" s="14"/>
      <c r="BX40" s="14"/>
      <c r="BY40" s="14"/>
      <c r="BZ40" s="14"/>
      <c r="CA40" s="14">
        <f>CA2</f>
        <v>0</v>
      </c>
      <c r="CB40" s="14"/>
      <c r="CC40" s="14"/>
      <c r="CD40" s="14"/>
      <c r="CE40" s="14"/>
      <c r="CF40" s="14"/>
      <c r="CG40" s="14"/>
      <c r="CH40" s="14" t="str">
        <f>CH2</f>
        <v>Race #</v>
      </c>
      <c r="CI40" s="14"/>
      <c r="CJ40" s="14"/>
      <c r="CK40" s="14"/>
      <c r="CL40" s="14"/>
      <c r="CM40" s="14"/>
      <c r="CN40" s="14"/>
      <c r="CO40" s="14" t="str">
        <f>CO2</f>
        <v>Race #</v>
      </c>
      <c r="CP40" s="14"/>
      <c r="CQ40" s="14"/>
      <c r="CR40" s="14"/>
      <c r="CS40" s="14"/>
      <c r="CT40" s="14"/>
      <c r="CU40" s="14"/>
      <c r="CV40" s="14" t="str">
        <f>CV2</f>
        <v>Race 9</v>
      </c>
      <c r="CW40" s="14"/>
      <c r="CX40" s="14"/>
      <c r="CY40" s="14"/>
      <c r="CZ40" s="14"/>
      <c r="DA40" s="14"/>
      <c r="DB40" s="14"/>
      <c r="DC40" s="14" t="str">
        <f>DC2</f>
        <v>Race 10</v>
      </c>
      <c r="DD40" s="14"/>
      <c r="DE40" s="14"/>
      <c r="DF40" s="14"/>
      <c r="DG40" s="14"/>
      <c r="DH40" s="14"/>
      <c r="DI40" s="14"/>
      <c r="DJ40" s="14" t="str">
        <f>DJ2</f>
        <v>Race 11</v>
      </c>
      <c r="DK40" s="14"/>
      <c r="DL40" s="14"/>
      <c r="DM40" s="14"/>
      <c r="DN40" s="14"/>
      <c r="DO40" s="14"/>
      <c r="DP40" s="14"/>
      <c r="DQ40" s="14" t="str">
        <f>DQ2</f>
        <v>Race 12</v>
      </c>
      <c r="DR40" s="14"/>
      <c r="DS40" s="14"/>
      <c r="DT40" s="14"/>
      <c r="DU40" s="14"/>
      <c r="DV40" s="14"/>
      <c r="DW40" s="14"/>
      <c r="DX40" s="14" t="str">
        <f>DX2</f>
        <v>Race 13</v>
      </c>
      <c r="DY40" s="14"/>
      <c r="DZ40" s="14"/>
      <c r="EA40" s="14"/>
      <c r="EB40" s="14"/>
      <c r="EC40" s="14"/>
      <c r="ED40" s="14"/>
      <c r="EE40" s="14" t="str">
        <f>EE2</f>
        <v>Race 14</v>
      </c>
      <c r="EF40" s="14"/>
      <c r="EG40" s="14"/>
      <c r="EH40" s="14"/>
      <c r="EI40" s="14"/>
      <c r="EJ40" s="14"/>
      <c r="EK40" s="14"/>
      <c r="EL40" s="14" t="str">
        <f>EL2</f>
        <v>Race 15</v>
      </c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</row>
    <row r="41" spans="1:176">
      <c r="A41" s="14" t="s">
        <v>2</v>
      </c>
      <c r="B41" s="193" t="str">
        <f t="shared" si="97"/>
        <v>Penrith 10k+ Trail</v>
      </c>
      <c r="C41" s="194"/>
      <c r="D41" s="194"/>
      <c r="E41" s="194"/>
      <c r="F41" s="194"/>
      <c r="G41" s="195"/>
      <c r="H41" s="14"/>
      <c r="I41" s="232" t="str">
        <f>I3</f>
        <v>Carlisle ParkRun</v>
      </c>
      <c r="J41" s="233"/>
      <c r="K41" s="233"/>
      <c r="L41" s="233"/>
      <c r="M41" s="233"/>
      <c r="N41" s="234"/>
      <c r="O41" s="14"/>
      <c r="P41" s="193" t="str">
        <f>P3</f>
        <v>Derwentwater 10</v>
      </c>
      <c r="Q41" s="194"/>
      <c r="R41" s="194"/>
      <c r="S41" s="194"/>
      <c r="T41" s="194"/>
      <c r="U41" s="195"/>
      <c r="V41" s="14"/>
      <c r="W41" s="193" t="str">
        <f>W3</f>
        <v>Brampton to Carlisle</v>
      </c>
      <c r="X41" s="194"/>
      <c r="Y41" s="194"/>
      <c r="Z41" s="194"/>
      <c r="AA41" s="194"/>
      <c r="AB41" s="195"/>
      <c r="AC41" s="14"/>
      <c r="AD41" s="193" t="str">
        <f>AD3</f>
        <v>Carlisle ParkRun</v>
      </c>
      <c r="AE41" s="194"/>
      <c r="AF41" s="194"/>
      <c r="AG41" s="194"/>
      <c r="AH41" s="194"/>
      <c r="AI41" s="195"/>
      <c r="AJ41" s="14"/>
      <c r="AK41" s="220" t="str">
        <f>AK3</f>
        <v>Great Grizedale Trail Race</v>
      </c>
      <c r="AL41" s="221"/>
      <c r="AM41" s="221"/>
      <c r="AN41" s="221"/>
      <c r="AO41" s="221"/>
      <c r="AP41" s="222"/>
      <c r="AQ41" s="14"/>
      <c r="AR41" s="193" t="str">
        <f>AR3</f>
        <v>Langdale Xpud</v>
      </c>
      <c r="AS41" s="194"/>
      <c r="AT41" s="194"/>
      <c r="AU41" s="194"/>
      <c r="AV41" s="194"/>
      <c r="AW41" s="195"/>
      <c r="AX41" s="14"/>
      <c r="AY41" s="193" t="str">
        <f>AY3</f>
        <v>Carlisle ParkRun</v>
      </c>
      <c r="AZ41" s="194"/>
      <c r="BA41" s="194"/>
      <c r="BB41" s="194"/>
      <c r="BC41" s="194"/>
      <c r="BD41" s="195"/>
      <c r="BE41" s="14"/>
      <c r="BF41" s="193" t="str">
        <f>BF3</f>
        <v>Three Bridges 10k</v>
      </c>
      <c r="BG41" s="194"/>
      <c r="BH41" s="194"/>
      <c r="BI41" s="194"/>
      <c r="BJ41" s="194"/>
      <c r="BK41" s="195"/>
      <c r="BL41" s="14"/>
      <c r="BM41" s="193" t="str">
        <f>BM3</f>
        <v>Round The Houses</v>
      </c>
      <c r="BN41" s="194"/>
      <c r="BO41" s="194"/>
      <c r="BP41" s="194"/>
      <c r="BQ41" s="194"/>
      <c r="BR41" s="195"/>
      <c r="BS41" s="14"/>
      <c r="BT41" s="193" t="str">
        <f>BT3</f>
        <v>St George's Day 10k</v>
      </c>
      <c r="BU41" s="194"/>
      <c r="BV41" s="194"/>
      <c r="BW41" s="194"/>
      <c r="BX41" s="194"/>
      <c r="BY41" s="195"/>
      <c r="BZ41" s="14"/>
      <c r="CA41" s="193" t="str">
        <f>CA3</f>
        <v>Moorclose 10k</v>
      </c>
      <c r="CB41" s="194"/>
      <c r="CC41" s="194"/>
      <c r="CD41" s="194"/>
      <c r="CE41" s="194"/>
      <c r="CF41" s="195"/>
      <c r="CG41" s="14"/>
      <c r="CH41" s="193" t="str">
        <f>CH3</f>
        <v>Lancaster 5k</v>
      </c>
      <c r="CI41" s="194"/>
      <c r="CJ41" s="194"/>
      <c r="CK41" s="194"/>
      <c r="CL41" s="194"/>
      <c r="CM41" s="195"/>
      <c r="CN41" s="14"/>
      <c r="CO41" s="220" t="str">
        <f>CO3</f>
        <v>Carlisle Tri 10k</v>
      </c>
      <c r="CP41" s="221"/>
      <c r="CQ41" s="221"/>
      <c r="CR41" s="221"/>
      <c r="CS41" s="221"/>
      <c r="CT41" s="222"/>
      <c r="CU41" s="14"/>
      <c r="CV41" s="232" t="str">
        <f>CV3</f>
        <v>Carlisle ParkRun</v>
      </c>
      <c r="CW41" s="233"/>
      <c r="CX41" s="233"/>
      <c r="CY41" s="233"/>
      <c r="CZ41" s="233"/>
      <c r="DA41" s="234"/>
      <c r="DB41" s="14"/>
      <c r="DC41" s="193" t="str">
        <f>DC3</f>
        <v>Hadrian's Wall Half Marathon</v>
      </c>
      <c r="DD41" s="194"/>
      <c r="DE41" s="194"/>
      <c r="DF41" s="194"/>
      <c r="DG41" s="194"/>
      <c r="DH41" s="195"/>
      <c r="DI41" s="69"/>
      <c r="DJ41" s="193" t="str">
        <f>DJ3</f>
        <v>Hawkshead 10k</v>
      </c>
      <c r="DK41" s="194"/>
      <c r="DL41" s="194"/>
      <c r="DM41" s="194"/>
      <c r="DN41" s="194"/>
      <c r="DO41" s="195"/>
      <c r="DP41" s="14"/>
      <c r="DQ41" s="193" t="str">
        <f>DQ3</f>
        <v xml:space="preserve">Carlisle parkRun </v>
      </c>
      <c r="DR41" s="194"/>
      <c r="DS41" s="194"/>
      <c r="DT41" s="194"/>
      <c r="DU41" s="194"/>
      <c r="DV41" s="195"/>
      <c r="DW41" s="69"/>
      <c r="DX41" s="193" t="str">
        <f>DX3</f>
        <v>Eaglesfield Paddle 5k</v>
      </c>
      <c r="DY41" s="194"/>
      <c r="DZ41" s="194"/>
      <c r="EA41" s="194"/>
      <c r="EB41" s="194"/>
      <c r="EC41" s="195"/>
      <c r="ED41" s="14"/>
      <c r="EE41" s="193" t="str">
        <f>EE3</f>
        <v>Endmoor 10k</v>
      </c>
      <c r="EF41" s="194"/>
      <c r="EG41" s="194"/>
      <c r="EH41" s="194"/>
      <c r="EI41" s="194"/>
      <c r="EJ41" s="195"/>
      <c r="EK41" s="14"/>
      <c r="EL41" s="193" t="str">
        <f>EL3</f>
        <v>Coastal Run</v>
      </c>
      <c r="EM41" s="194"/>
      <c r="EN41" s="194"/>
      <c r="EO41" s="194"/>
      <c r="EP41" s="194"/>
      <c r="EQ41" s="195"/>
      <c r="ER41" s="14"/>
      <c r="ES41" s="193" t="s">
        <v>43</v>
      </c>
      <c r="ET41" s="194"/>
      <c r="EU41" s="194"/>
      <c r="EV41" s="194"/>
      <c r="EW41" s="194"/>
      <c r="EX41" s="195"/>
      <c r="EY41" s="14"/>
      <c r="EZ41" s="14"/>
      <c r="FA41" s="14"/>
    </row>
    <row r="42" spans="1:176">
      <c r="A42" s="14" t="s">
        <v>7</v>
      </c>
      <c r="B42" s="196" t="str">
        <f t="shared" si="97"/>
        <v>10k</v>
      </c>
      <c r="C42" s="197"/>
      <c r="D42" s="197"/>
      <c r="E42" s="197"/>
      <c r="F42" s="197"/>
      <c r="G42" s="198"/>
      <c r="H42" s="14"/>
      <c r="I42" s="229" t="str">
        <f>I4</f>
        <v>5k (1st of 3)</v>
      </c>
      <c r="J42" s="230"/>
      <c r="K42" s="230"/>
      <c r="L42" s="230"/>
      <c r="M42" s="230"/>
      <c r="N42" s="231"/>
      <c r="O42" s="14"/>
      <c r="P42" s="196" t="str">
        <f>P4</f>
        <v>10m (1st of 2)</v>
      </c>
      <c r="Q42" s="197"/>
      <c r="R42" s="197"/>
      <c r="S42" s="197"/>
      <c r="T42" s="197"/>
      <c r="U42" s="198"/>
      <c r="V42" s="14"/>
      <c r="W42" s="196" t="str">
        <f>W4</f>
        <v>10m (2nd of 2)</v>
      </c>
      <c r="X42" s="197"/>
      <c r="Y42" s="197"/>
      <c r="Z42" s="197"/>
      <c r="AA42" s="197"/>
      <c r="AB42" s="198"/>
      <c r="AC42" s="14"/>
      <c r="AD42" s="196" t="str">
        <f>AD4</f>
        <v>5k (2nd of 3)</v>
      </c>
      <c r="AE42" s="197"/>
      <c r="AF42" s="197"/>
      <c r="AG42" s="197"/>
      <c r="AH42" s="197"/>
      <c r="AI42" s="198"/>
      <c r="AJ42" s="14"/>
      <c r="AK42" s="217" t="str">
        <f>AK4</f>
        <v>10m (really about 9.5m)</v>
      </c>
      <c r="AL42" s="218"/>
      <c r="AM42" s="218"/>
      <c r="AN42" s="218"/>
      <c r="AO42" s="218"/>
      <c r="AP42" s="219"/>
      <c r="AQ42" s="14"/>
      <c r="AR42" s="196" t="str">
        <f>AR4</f>
        <v>10k</v>
      </c>
      <c r="AS42" s="197"/>
      <c r="AT42" s="197"/>
      <c r="AU42" s="197"/>
      <c r="AV42" s="197"/>
      <c r="AW42" s="198"/>
      <c r="AX42" s="14"/>
      <c r="AY42" s="196" t="str">
        <f>AY4</f>
        <v>5k (3rd of 3)</v>
      </c>
      <c r="AZ42" s="197"/>
      <c r="BA42" s="197"/>
      <c r="BB42" s="197"/>
      <c r="BC42" s="197"/>
      <c r="BD42" s="198"/>
      <c r="BE42" s="14"/>
      <c r="BF42" s="196" t="str">
        <f>BF4</f>
        <v>10k (6th of 7)</v>
      </c>
      <c r="BG42" s="197"/>
      <c r="BH42" s="197"/>
      <c r="BI42" s="197"/>
      <c r="BJ42" s="197"/>
      <c r="BK42" s="198"/>
      <c r="BL42" s="14"/>
      <c r="BM42" s="196" t="str">
        <f>BM4</f>
        <v>5.3m approx</v>
      </c>
      <c r="BN42" s="197"/>
      <c r="BO42" s="197"/>
      <c r="BP42" s="197"/>
      <c r="BQ42" s="197"/>
      <c r="BR42" s="198"/>
      <c r="BS42" s="14"/>
      <c r="BT42" s="196" t="str">
        <f>BT4</f>
        <v>10k (4th of 7)</v>
      </c>
      <c r="BU42" s="197"/>
      <c r="BV42" s="197"/>
      <c r="BW42" s="197"/>
      <c r="BX42" s="197"/>
      <c r="BY42" s="198"/>
      <c r="BZ42" s="14"/>
      <c r="CA42" s="196" t="str">
        <f>CA4</f>
        <v>10km (5th of 7)</v>
      </c>
      <c r="CB42" s="197"/>
      <c r="CC42" s="197"/>
      <c r="CD42" s="197"/>
      <c r="CE42" s="197"/>
      <c r="CF42" s="198"/>
      <c r="CG42" s="14"/>
      <c r="CH42" s="196" t="str">
        <f>CH4</f>
        <v>5km (2nd of 3)</v>
      </c>
      <c r="CI42" s="197"/>
      <c r="CJ42" s="197"/>
      <c r="CK42" s="197"/>
      <c r="CL42" s="197"/>
      <c r="CM42" s="198"/>
      <c r="CN42" s="14"/>
      <c r="CO42" s="217" t="str">
        <f>CO4</f>
        <v>10km (6th of 7)</v>
      </c>
      <c r="CP42" s="218"/>
      <c r="CQ42" s="218"/>
      <c r="CR42" s="218"/>
      <c r="CS42" s="218"/>
      <c r="CT42" s="219"/>
      <c r="CU42" s="14"/>
      <c r="CV42" s="229" t="str">
        <f>CV4</f>
        <v>5k (1st of 3)</v>
      </c>
      <c r="CW42" s="230"/>
      <c r="CX42" s="230"/>
      <c r="CY42" s="230"/>
      <c r="CZ42" s="230"/>
      <c r="DA42" s="231"/>
      <c r="DB42" s="14"/>
      <c r="DC42" s="196" t="str">
        <f>DC4</f>
        <v>13.1m (2nd of 2)</v>
      </c>
      <c r="DD42" s="197"/>
      <c r="DE42" s="197"/>
      <c r="DF42" s="197"/>
      <c r="DG42" s="197"/>
      <c r="DH42" s="198"/>
      <c r="DI42" s="69"/>
      <c r="DJ42" s="196" t="str">
        <f>DJ4</f>
        <v>10k (7th of 7)</v>
      </c>
      <c r="DK42" s="197"/>
      <c r="DL42" s="197"/>
      <c r="DM42" s="197"/>
      <c r="DN42" s="197"/>
      <c r="DO42" s="198"/>
      <c r="DP42" s="14"/>
      <c r="DQ42" s="196" t="str">
        <f>DQ4</f>
        <v>5k (2nd of 3)</v>
      </c>
      <c r="DR42" s="197"/>
      <c r="DS42" s="197"/>
      <c r="DT42" s="197"/>
      <c r="DU42" s="197"/>
      <c r="DV42" s="198"/>
      <c r="DW42" s="69"/>
      <c r="DX42" s="196" t="str">
        <f>DX4</f>
        <v>5k (3rd of 3)</v>
      </c>
      <c r="DY42" s="197"/>
      <c r="DZ42" s="197"/>
      <c r="EA42" s="197"/>
      <c r="EB42" s="197"/>
      <c r="EC42" s="198"/>
      <c r="ED42" s="14"/>
      <c r="EE42" s="196" t="str">
        <f>EE4</f>
        <v>10km</v>
      </c>
      <c r="EF42" s="197"/>
      <c r="EG42" s="197"/>
      <c r="EH42" s="197"/>
      <c r="EI42" s="197"/>
      <c r="EJ42" s="198"/>
      <c r="EK42" s="14"/>
      <c r="EL42" s="196" t="str">
        <f>EL4</f>
        <v>13-14m</v>
      </c>
      <c r="EM42" s="197"/>
      <c r="EN42" s="197"/>
      <c r="EO42" s="197"/>
      <c r="EP42" s="197"/>
      <c r="EQ42" s="198"/>
      <c r="ER42" s="14"/>
      <c r="ES42" s="196" t="str">
        <f>ES4</f>
        <v>after</v>
      </c>
      <c r="ET42" s="197"/>
      <c r="EU42" s="197"/>
      <c r="EV42" s="197"/>
      <c r="EW42" s="197"/>
      <c r="EX42" s="198"/>
      <c r="EY42" s="14"/>
      <c r="EZ42" s="14"/>
      <c r="FA42" s="14"/>
    </row>
    <row r="43" spans="1:176">
      <c r="A43" s="14" t="s">
        <v>6</v>
      </c>
      <c r="B43" s="196" t="str">
        <f t="shared" si="97"/>
        <v>Hackthorpe</v>
      </c>
      <c r="C43" s="197"/>
      <c r="D43" s="197"/>
      <c r="E43" s="197"/>
      <c r="F43" s="197"/>
      <c r="G43" s="198"/>
      <c r="H43" s="14"/>
      <c r="I43" s="229" t="str">
        <f>I5</f>
        <v>Chances Park, Carlisle</v>
      </c>
      <c r="J43" s="230"/>
      <c r="K43" s="230"/>
      <c r="L43" s="230"/>
      <c r="M43" s="230"/>
      <c r="N43" s="231"/>
      <c r="O43" s="14"/>
      <c r="P43" s="196" t="str">
        <f>P5</f>
        <v>Keswick</v>
      </c>
      <c r="Q43" s="197"/>
      <c r="R43" s="197"/>
      <c r="S43" s="197"/>
      <c r="T43" s="197"/>
      <c r="U43" s="198"/>
      <c r="V43" s="14"/>
      <c r="W43" s="196" t="str">
        <f>W5</f>
        <v>Brampton</v>
      </c>
      <c r="X43" s="197"/>
      <c r="Y43" s="197"/>
      <c r="Z43" s="197"/>
      <c r="AA43" s="197"/>
      <c r="AB43" s="198"/>
      <c r="AC43" s="14"/>
      <c r="AD43" s="196" t="str">
        <f>AD5</f>
        <v>Chances Park, Carlisle</v>
      </c>
      <c r="AE43" s="197"/>
      <c r="AF43" s="197"/>
      <c r="AG43" s="197"/>
      <c r="AH43" s="197"/>
      <c r="AI43" s="198"/>
      <c r="AJ43" s="14"/>
      <c r="AK43" s="217" t="str">
        <f>AK5</f>
        <v>Grizedale Forest, Hawkshead, Ambleside</v>
      </c>
      <c r="AL43" s="218"/>
      <c r="AM43" s="218"/>
      <c r="AN43" s="218"/>
      <c r="AO43" s="218"/>
      <c r="AP43" s="219"/>
      <c r="AQ43" s="14"/>
      <c r="AR43" s="196" t="str">
        <f>AR5</f>
        <v>Langdale</v>
      </c>
      <c r="AS43" s="197"/>
      <c r="AT43" s="197"/>
      <c r="AU43" s="197"/>
      <c r="AV43" s="197"/>
      <c r="AW43" s="198"/>
      <c r="AX43" s="14"/>
      <c r="AY43" s="196" t="str">
        <f>AY5</f>
        <v>Chances Park, Carlisle</v>
      </c>
      <c r="AZ43" s="197"/>
      <c r="BA43" s="197"/>
      <c r="BB43" s="197"/>
      <c r="BC43" s="197"/>
      <c r="BD43" s="198"/>
      <c r="BE43" s="14"/>
      <c r="BF43" s="196" t="str">
        <f>BF5</f>
        <v>Lancaster</v>
      </c>
      <c r="BG43" s="197"/>
      <c r="BH43" s="197"/>
      <c r="BI43" s="197"/>
      <c r="BJ43" s="197"/>
      <c r="BK43" s="198"/>
      <c r="BL43" s="14"/>
      <c r="BM43" s="196" t="str">
        <f>BM5</f>
        <v>Keswick</v>
      </c>
      <c r="BN43" s="197"/>
      <c r="BO43" s="197"/>
      <c r="BP43" s="197"/>
      <c r="BQ43" s="197"/>
      <c r="BR43" s="198"/>
      <c r="BS43" s="14"/>
      <c r="BT43" s="196" t="str">
        <f>BT5</f>
        <v>Langdale</v>
      </c>
      <c r="BU43" s="197"/>
      <c r="BV43" s="197"/>
      <c r="BW43" s="197"/>
      <c r="BX43" s="197"/>
      <c r="BY43" s="198"/>
      <c r="BZ43" s="14"/>
      <c r="CA43" s="196" t="str">
        <f>CA5</f>
        <v>Moorclose Leisure Centre, Workington</v>
      </c>
      <c r="CB43" s="197"/>
      <c r="CC43" s="197"/>
      <c r="CD43" s="197"/>
      <c r="CE43" s="197"/>
      <c r="CF43" s="198"/>
      <c r="CG43" s="14"/>
      <c r="CH43" s="196" t="str">
        <f>CH5</f>
        <v>Salt Ayre Stadium, Lancaster</v>
      </c>
      <c r="CI43" s="197"/>
      <c r="CJ43" s="197"/>
      <c r="CK43" s="197"/>
      <c r="CL43" s="197"/>
      <c r="CM43" s="198"/>
      <c r="CN43" s="14"/>
      <c r="CO43" s="217" t="str">
        <f>CO5</f>
        <v>Carlisle Racecourse</v>
      </c>
      <c r="CP43" s="218"/>
      <c r="CQ43" s="218"/>
      <c r="CR43" s="218"/>
      <c r="CS43" s="218"/>
      <c r="CT43" s="219"/>
      <c r="CU43" s="14"/>
      <c r="CV43" s="229" t="str">
        <f>CV5</f>
        <v>Chances Park, Carlisle</v>
      </c>
      <c r="CW43" s="230"/>
      <c r="CX43" s="230"/>
      <c r="CY43" s="230"/>
      <c r="CZ43" s="230"/>
      <c r="DA43" s="231"/>
      <c r="DB43" s="14"/>
      <c r="DC43" s="196" t="str">
        <f>DC5</f>
        <v>Twice Brewed, Northumberland</v>
      </c>
      <c r="DD43" s="197"/>
      <c r="DE43" s="197"/>
      <c r="DF43" s="197"/>
      <c r="DG43" s="197"/>
      <c r="DH43" s="198"/>
      <c r="DI43" s="69"/>
      <c r="DJ43" s="196" t="str">
        <f>DJ5</f>
        <v>Hawkshead, Ambleside</v>
      </c>
      <c r="DK43" s="197"/>
      <c r="DL43" s="197"/>
      <c r="DM43" s="197"/>
      <c r="DN43" s="197"/>
      <c r="DO43" s="198"/>
      <c r="DP43" s="14"/>
      <c r="DQ43" s="196" t="str">
        <f>DQ5</f>
        <v>Chances Park, Carlisle</v>
      </c>
      <c r="DR43" s="197"/>
      <c r="DS43" s="197"/>
      <c r="DT43" s="197"/>
      <c r="DU43" s="197"/>
      <c r="DV43" s="198"/>
      <c r="DW43" s="69"/>
      <c r="DX43" s="196" t="str">
        <f>DX5</f>
        <v>Eaglesfield, Cockermouth</v>
      </c>
      <c r="DY43" s="197"/>
      <c r="DZ43" s="197"/>
      <c r="EA43" s="197"/>
      <c r="EB43" s="197"/>
      <c r="EC43" s="198"/>
      <c r="ED43" s="14"/>
      <c r="EE43" s="196" t="str">
        <f>EE5</f>
        <v>Endmoor School, S Kendal</v>
      </c>
      <c r="EF43" s="197"/>
      <c r="EG43" s="197"/>
      <c r="EH43" s="197"/>
      <c r="EI43" s="197"/>
      <c r="EJ43" s="198"/>
      <c r="EK43" s="14"/>
      <c r="EL43" s="196" t="str">
        <f>EL5</f>
        <v>Beadnell-Alnmouth</v>
      </c>
      <c r="EM43" s="197"/>
      <c r="EN43" s="197"/>
      <c r="EO43" s="197"/>
      <c r="EP43" s="197"/>
      <c r="EQ43" s="198"/>
      <c r="ER43" s="14"/>
      <c r="ES43" s="202">
        <f>ES5</f>
        <v>7</v>
      </c>
      <c r="ET43" s="203"/>
      <c r="EU43" s="203"/>
      <c r="EV43" s="203"/>
      <c r="EW43" s="203"/>
      <c r="EX43" s="204"/>
      <c r="EY43" s="14"/>
      <c r="EZ43" s="14"/>
      <c r="FA43" s="14"/>
    </row>
    <row r="44" spans="1:176">
      <c r="A44" s="14" t="s">
        <v>5</v>
      </c>
      <c r="B44" s="199" t="str">
        <f t="shared" si="97"/>
        <v>Sun 13 October 2013</v>
      </c>
      <c r="C44" s="200"/>
      <c r="D44" s="200"/>
      <c r="E44" s="200"/>
      <c r="F44" s="200"/>
      <c r="G44" s="201"/>
      <c r="H44" s="14"/>
      <c r="I44" s="226" t="str">
        <f>I6</f>
        <v>Sat 2 November 2013</v>
      </c>
      <c r="J44" s="227"/>
      <c r="K44" s="227"/>
      <c r="L44" s="227"/>
      <c r="M44" s="227"/>
      <c r="N44" s="228"/>
      <c r="O44" s="14"/>
      <c r="P44" s="199" t="str">
        <f>P6</f>
        <v>Sun 23November 2013</v>
      </c>
      <c r="Q44" s="200"/>
      <c r="R44" s="200"/>
      <c r="S44" s="200"/>
      <c r="T44" s="200"/>
      <c r="U44" s="201"/>
      <c r="V44" s="14"/>
      <c r="W44" s="199" t="str">
        <f>W6</f>
        <v>Sun 17 November 2013</v>
      </c>
      <c r="X44" s="200"/>
      <c r="Y44" s="200"/>
      <c r="Z44" s="200"/>
      <c r="AA44" s="200"/>
      <c r="AB44" s="201"/>
      <c r="AC44" s="14"/>
      <c r="AD44" s="199" t="str">
        <f>AD6</f>
        <v>Sat 23 November 2013</v>
      </c>
      <c r="AE44" s="200"/>
      <c r="AF44" s="200"/>
      <c r="AG44" s="200"/>
      <c r="AH44" s="200"/>
      <c r="AI44" s="201"/>
      <c r="AJ44" s="14"/>
      <c r="AK44" s="223">
        <f>AK6</f>
        <v>0</v>
      </c>
      <c r="AL44" s="224"/>
      <c r="AM44" s="224"/>
      <c r="AN44" s="224"/>
      <c r="AO44" s="224"/>
      <c r="AP44" s="225"/>
      <c r="AQ44" s="14"/>
      <c r="AR44" s="199" t="str">
        <f>AR6</f>
        <v>Sat 14 December 2013</v>
      </c>
      <c r="AS44" s="200"/>
      <c r="AT44" s="200"/>
      <c r="AU44" s="200"/>
      <c r="AV44" s="200"/>
      <c r="AW44" s="201"/>
      <c r="AX44" s="14"/>
      <c r="AY44" s="199" t="str">
        <f>AY6</f>
        <v>Sat 21 December 2013</v>
      </c>
      <c r="AZ44" s="200"/>
      <c r="BA44" s="200"/>
      <c r="BB44" s="200"/>
      <c r="BC44" s="200"/>
      <c r="BD44" s="201"/>
      <c r="BE44" s="14"/>
      <c r="BF44" s="199" t="str">
        <f>BF6</f>
        <v>Sun 28-04-13</v>
      </c>
      <c r="BG44" s="200"/>
      <c r="BH44" s="200"/>
      <c r="BI44" s="200"/>
      <c r="BJ44" s="200"/>
      <c r="BK44" s="201"/>
      <c r="BL44" s="14"/>
      <c r="BM44" s="199">
        <f>BM6</f>
        <v>0</v>
      </c>
      <c r="BN44" s="200"/>
      <c r="BO44" s="200"/>
      <c r="BP44" s="200"/>
      <c r="BQ44" s="200"/>
      <c r="BR44" s="201"/>
      <c r="BS44" s="14"/>
      <c r="BT44" s="199">
        <f>BT6</f>
        <v>0</v>
      </c>
      <c r="BU44" s="200"/>
      <c r="BV44" s="200"/>
      <c r="BW44" s="200"/>
      <c r="BX44" s="200"/>
      <c r="BY44" s="201"/>
      <c r="BZ44" s="14"/>
      <c r="CA44" s="199">
        <f>CA6</f>
        <v>0</v>
      </c>
      <c r="CB44" s="200"/>
      <c r="CC44" s="200"/>
      <c r="CD44" s="200"/>
      <c r="CE44" s="200"/>
      <c r="CF44" s="201"/>
      <c r="CG44" s="14"/>
      <c r="CH44" s="199" t="str">
        <f>CH6</f>
        <v>Saturday 26-5-12 (TBC)</v>
      </c>
      <c r="CI44" s="200"/>
      <c r="CJ44" s="200"/>
      <c r="CK44" s="200"/>
      <c r="CL44" s="200"/>
      <c r="CM44" s="201"/>
      <c r="CN44" s="14"/>
      <c r="CO44" s="223" t="str">
        <f>CO6</f>
        <v>Wed 6-6-00</v>
      </c>
      <c r="CP44" s="224"/>
      <c r="CQ44" s="224"/>
      <c r="CR44" s="224"/>
      <c r="CS44" s="224"/>
      <c r="CT44" s="225"/>
      <c r="CU44" s="14"/>
      <c r="CV44" s="226" t="str">
        <f>CV6</f>
        <v>Sat 8 June 2013 9am</v>
      </c>
      <c r="CW44" s="227"/>
      <c r="CX44" s="227"/>
      <c r="CY44" s="227"/>
      <c r="CZ44" s="227"/>
      <c r="DA44" s="228"/>
      <c r="DB44" s="14"/>
      <c r="DC44" s="199" t="str">
        <f>DC6</f>
        <v>Sun 16-6-2013 10am</v>
      </c>
      <c r="DD44" s="200"/>
      <c r="DE44" s="200"/>
      <c r="DF44" s="200"/>
      <c r="DG44" s="200"/>
      <c r="DH44" s="201"/>
      <c r="DI44" s="70"/>
      <c r="DJ44" s="199" t="str">
        <f>DJ6</f>
        <v>Wed 19-6-13 (7.30pm)</v>
      </c>
      <c r="DK44" s="200"/>
      <c r="DL44" s="200"/>
      <c r="DM44" s="200"/>
      <c r="DN44" s="200"/>
      <c r="DO44" s="201"/>
      <c r="DP44" s="14"/>
      <c r="DQ44" s="199" t="str">
        <f>DQ6</f>
        <v>Sat 22-6-13 (9am)</v>
      </c>
      <c r="DR44" s="200"/>
      <c r="DS44" s="200"/>
      <c r="DT44" s="200"/>
      <c r="DU44" s="200"/>
      <c r="DV44" s="201"/>
      <c r="DW44" s="70"/>
      <c r="DX44" s="199" t="str">
        <f>DX6</f>
        <v>Wed 26-6-2013 7.30pm</v>
      </c>
      <c r="DY44" s="200"/>
      <c r="DZ44" s="200"/>
      <c r="EA44" s="200"/>
      <c r="EB44" s="200"/>
      <c r="EC44" s="201"/>
      <c r="ED44" s="14"/>
      <c r="EE44" s="199" t="str">
        <f>EE6</f>
        <v>Wed 10-7-13 7.30pm</v>
      </c>
      <c r="EF44" s="200"/>
      <c r="EG44" s="200"/>
      <c r="EH44" s="200"/>
      <c r="EI44" s="200"/>
      <c r="EJ44" s="201"/>
      <c r="EK44" s="14"/>
      <c r="EL44" s="199" t="str">
        <f>EL6</f>
        <v>Sunday 14-7-2013 10.30</v>
      </c>
      <c r="EM44" s="200"/>
      <c r="EN44" s="200"/>
      <c r="EO44" s="200"/>
      <c r="EP44" s="200"/>
      <c r="EQ44" s="201"/>
      <c r="ER44" s="14"/>
      <c r="ES44" s="196" t="str">
        <f>ES6</f>
        <v>events</v>
      </c>
      <c r="ET44" s="197"/>
      <c r="EU44" s="197"/>
      <c r="EV44" s="197"/>
      <c r="EW44" s="197"/>
      <c r="EX44" s="198"/>
      <c r="EY44" s="14"/>
      <c r="EZ44" s="14"/>
      <c r="FA44" s="14"/>
      <c r="FB44" s="76" t="str">
        <f>FB6</f>
        <v xml:space="preserve">Positions after each race - </v>
      </c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</row>
    <row r="45" spans="1:176" ht="53.25" customHeight="1">
      <c r="A45" s="14"/>
      <c r="B45" s="16" t="s">
        <v>8</v>
      </c>
      <c r="C45" s="34" t="s">
        <v>13</v>
      </c>
      <c r="D45" s="32" t="s">
        <v>11</v>
      </c>
      <c r="E45" s="33" t="s">
        <v>9</v>
      </c>
      <c r="F45" s="32" t="s">
        <v>14</v>
      </c>
      <c r="G45" s="20" t="s">
        <v>15</v>
      </c>
      <c r="H45" s="14"/>
      <c r="I45" s="16" t="s">
        <v>8</v>
      </c>
      <c r="J45" s="34" t="s">
        <v>13</v>
      </c>
      <c r="K45" s="32" t="s">
        <v>11</v>
      </c>
      <c r="L45" s="33" t="s">
        <v>9</v>
      </c>
      <c r="M45" s="32" t="s">
        <v>14</v>
      </c>
      <c r="N45" s="20" t="s">
        <v>15</v>
      </c>
      <c r="O45" s="14"/>
      <c r="P45" s="16" t="s">
        <v>8</v>
      </c>
      <c r="Q45" s="34" t="s">
        <v>13</v>
      </c>
      <c r="R45" s="32" t="s">
        <v>11</v>
      </c>
      <c r="S45" s="33" t="s">
        <v>9</v>
      </c>
      <c r="T45" s="32" t="s">
        <v>14</v>
      </c>
      <c r="U45" s="20" t="s">
        <v>15</v>
      </c>
      <c r="V45" s="14"/>
      <c r="W45" s="16" t="s">
        <v>8</v>
      </c>
      <c r="X45" s="34" t="s">
        <v>13</v>
      </c>
      <c r="Y45" s="32" t="s">
        <v>11</v>
      </c>
      <c r="Z45" s="33" t="s">
        <v>9</v>
      </c>
      <c r="AA45" s="32" t="s">
        <v>14</v>
      </c>
      <c r="AB45" s="20" t="s">
        <v>15</v>
      </c>
      <c r="AC45" s="14"/>
      <c r="AD45" s="16" t="s">
        <v>8</v>
      </c>
      <c r="AE45" s="34" t="s">
        <v>13</v>
      </c>
      <c r="AF45" s="32" t="s">
        <v>11</v>
      </c>
      <c r="AG45" s="33" t="s">
        <v>9</v>
      </c>
      <c r="AH45" s="32" t="s">
        <v>14</v>
      </c>
      <c r="AI45" s="20" t="s">
        <v>15</v>
      </c>
      <c r="AJ45" s="14"/>
      <c r="AK45" s="16" t="s">
        <v>8</v>
      </c>
      <c r="AL45" s="34" t="s">
        <v>13</v>
      </c>
      <c r="AM45" s="32" t="s">
        <v>11</v>
      </c>
      <c r="AN45" s="33" t="s">
        <v>9</v>
      </c>
      <c r="AO45" s="32" t="s">
        <v>14</v>
      </c>
      <c r="AP45" s="20" t="s">
        <v>15</v>
      </c>
      <c r="AQ45" s="14"/>
      <c r="AR45" s="16" t="s">
        <v>8</v>
      </c>
      <c r="AS45" s="34" t="s">
        <v>13</v>
      </c>
      <c r="AT45" s="32" t="s">
        <v>11</v>
      </c>
      <c r="AU45" s="33" t="s">
        <v>9</v>
      </c>
      <c r="AV45" s="32" t="s">
        <v>14</v>
      </c>
      <c r="AW45" s="20" t="s">
        <v>15</v>
      </c>
      <c r="AX45" s="14"/>
      <c r="AY45" s="16" t="s">
        <v>8</v>
      </c>
      <c r="AZ45" s="34" t="s">
        <v>13</v>
      </c>
      <c r="BA45" s="32" t="s">
        <v>11</v>
      </c>
      <c r="BB45" s="33" t="s">
        <v>9</v>
      </c>
      <c r="BC45" s="32" t="s">
        <v>14</v>
      </c>
      <c r="BD45" s="20" t="s">
        <v>15</v>
      </c>
      <c r="BE45" s="14"/>
      <c r="BF45" s="16" t="s">
        <v>8</v>
      </c>
      <c r="BG45" s="34" t="s">
        <v>13</v>
      </c>
      <c r="BH45" s="32" t="s">
        <v>11</v>
      </c>
      <c r="BI45" s="33" t="s">
        <v>9</v>
      </c>
      <c r="BJ45" s="32" t="s">
        <v>14</v>
      </c>
      <c r="BK45" s="20" t="s">
        <v>15</v>
      </c>
      <c r="BL45" s="14"/>
      <c r="BM45" s="16" t="s">
        <v>8</v>
      </c>
      <c r="BN45" s="34" t="s">
        <v>13</v>
      </c>
      <c r="BO45" s="32" t="s">
        <v>11</v>
      </c>
      <c r="BP45" s="33" t="s">
        <v>9</v>
      </c>
      <c r="BQ45" s="32" t="s">
        <v>14</v>
      </c>
      <c r="BR45" s="20" t="s">
        <v>15</v>
      </c>
      <c r="BS45" s="14"/>
      <c r="BT45" s="16" t="s">
        <v>8</v>
      </c>
      <c r="BU45" s="34" t="s">
        <v>13</v>
      </c>
      <c r="BV45" s="32" t="s">
        <v>11</v>
      </c>
      <c r="BW45" s="33" t="s">
        <v>9</v>
      </c>
      <c r="BX45" s="32" t="s">
        <v>14</v>
      </c>
      <c r="BY45" s="20" t="s">
        <v>15</v>
      </c>
      <c r="BZ45" s="14"/>
      <c r="CA45" s="16" t="s">
        <v>8</v>
      </c>
      <c r="CB45" s="34" t="s">
        <v>13</v>
      </c>
      <c r="CC45" s="32" t="s">
        <v>11</v>
      </c>
      <c r="CD45" s="33" t="s">
        <v>9</v>
      </c>
      <c r="CE45" s="32" t="s">
        <v>14</v>
      </c>
      <c r="CF45" s="20" t="s">
        <v>15</v>
      </c>
      <c r="CG45" s="14"/>
      <c r="CH45" s="16" t="s">
        <v>8</v>
      </c>
      <c r="CI45" s="34" t="s">
        <v>13</v>
      </c>
      <c r="CJ45" s="32" t="s">
        <v>11</v>
      </c>
      <c r="CK45" s="33" t="s">
        <v>9</v>
      </c>
      <c r="CL45" s="32" t="s">
        <v>14</v>
      </c>
      <c r="CM45" s="20" t="s">
        <v>15</v>
      </c>
      <c r="CN45" s="14"/>
      <c r="CO45" s="16" t="s">
        <v>8</v>
      </c>
      <c r="CP45" s="34" t="s">
        <v>13</v>
      </c>
      <c r="CQ45" s="32" t="s">
        <v>11</v>
      </c>
      <c r="CR45" s="33" t="s">
        <v>9</v>
      </c>
      <c r="CS45" s="32" t="s">
        <v>14</v>
      </c>
      <c r="CT45" s="20" t="s">
        <v>15</v>
      </c>
      <c r="CU45" s="14"/>
      <c r="CV45" s="16" t="s">
        <v>8</v>
      </c>
      <c r="CW45" s="34" t="s">
        <v>13</v>
      </c>
      <c r="CX45" s="32" t="s">
        <v>11</v>
      </c>
      <c r="CY45" s="33" t="s">
        <v>9</v>
      </c>
      <c r="CZ45" s="32" t="s">
        <v>14</v>
      </c>
      <c r="DA45" s="20" t="s">
        <v>15</v>
      </c>
      <c r="DB45" s="14"/>
      <c r="DC45" s="16" t="s">
        <v>8</v>
      </c>
      <c r="DD45" s="34" t="s">
        <v>13</v>
      </c>
      <c r="DE45" s="32" t="s">
        <v>11</v>
      </c>
      <c r="DF45" s="33" t="s">
        <v>9</v>
      </c>
      <c r="DG45" s="32" t="s">
        <v>14</v>
      </c>
      <c r="DH45" s="20" t="s">
        <v>15</v>
      </c>
      <c r="DI45" s="71"/>
      <c r="DJ45" s="16" t="s">
        <v>8</v>
      </c>
      <c r="DK45" s="34" t="s">
        <v>13</v>
      </c>
      <c r="DL45" s="32" t="s">
        <v>11</v>
      </c>
      <c r="DM45" s="33" t="s">
        <v>9</v>
      </c>
      <c r="DN45" s="32" t="s">
        <v>14</v>
      </c>
      <c r="DO45" s="20" t="s">
        <v>15</v>
      </c>
      <c r="DP45" s="14"/>
      <c r="DQ45" s="16" t="s">
        <v>8</v>
      </c>
      <c r="DR45" s="34" t="s">
        <v>13</v>
      </c>
      <c r="DS45" s="32" t="s">
        <v>11</v>
      </c>
      <c r="DT45" s="33" t="s">
        <v>9</v>
      </c>
      <c r="DU45" s="32" t="s">
        <v>14</v>
      </c>
      <c r="DV45" s="20" t="s">
        <v>15</v>
      </c>
      <c r="DW45" s="14"/>
      <c r="DX45" s="16" t="s">
        <v>8</v>
      </c>
      <c r="DY45" s="34" t="s">
        <v>13</v>
      </c>
      <c r="DZ45" s="32" t="s">
        <v>11</v>
      </c>
      <c r="EA45" s="33" t="s">
        <v>9</v>
      </c>
      <c r="EB45" s="32" t="s">
        <v>14</v>
      </c>
      <c r="EC45" s="20" t="s">
        <v>15</v>
      </c>
      <c r="ED45" s="14"/>
      <c r="EE45" s="16" t="s">
        <v>8</v>
      </c>
      <c r="EF45" s="34" t="s">
        <v>13</v>
      </c>
      <c r="EG45" s="32" t="s">
        <v>11</v>
      </c>
      <c r="EH45" s="33" t="s">
        <v>9</v>
      </c>
      <c r="EI45" s="32" t="s">
        <v>14</v>
      </c>
      <c r="EJ45" s="20" t="s">
        <v>15</v>
      </c>
      <c r="EK45" s="14"/>
      <c r="EL45" s="16" t="s">
        <v>8</v>
      </c>
      <c r="EM45" s="34" t="s">
        <v>13</v>
      </c>
      <c r="EN45" s="32" t="s">
        <v>11</v>
      </c>
      <c r="EO45" s="33" t="s">
        <v>9</v>
      </c>
      <c r="EP45" s="32" t="s">
        <v>14</v>
      </c>
      <c r="EQ45" s="20" t="s">
        <v>15</v>
      </c>
      <c r="ER45" s="14"/>
      <c r="ES45" s="16" t="s">
        <v>8</v>
      </c>
      <c r="ET45" s="34" t="s">
        <v>13</v>
      </c>
      <c r="EU45" s="32" t="s">
        <v>11</v>
      </c>
      <c r="EV45" s="33" t="s">
        <v>9</v>
      </c>
      <c r="EW45" s="32" t="s">
        <v>14</v>
      </c>
      <c r="EX45" s="20" t="s">
        <v>44</v>
      </c>
      <c r="EY45" s="14"/>
      <c r="EZ45" s="14"/>
      <c r="FA45" s="14" t="str">
        <f>FA7</f>
        <v>Positions</v>
      </c>
      <c r="FB45" s="76" t="str">
        <f>FB7</f>
        <v>Race no -</v>
      </c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S45" s="8" t="s">
        <v>473</v>
      </c>
      <c r="FT45" s="8" t="s">
        <v>474</v>
      </c>
    </row>
    <row r="46" spans="1:176">
      <c r="A46" s="14"/>
      <c r="B46" s="16"/>
      <c r="C46" s="21"/>
      <c r="D46" s="19"/>
      <c r="E46" s="19"/>
      <c r="F46" s="19"/>
      <c r="G46" s="22"/>
      <c r="H46" s="14"/>
      <c r="I46" s="16"/>
      <c r="J46" s="21"/>
      <c r="K46" s="19"/>
      <c r="L46" s="19"/>
      <c r="M46" s="19"/>
      <c r="N46" s="22"/>
      <c r="O46" s="14"/>
      <c r="P46" s="16"/>
      <c r="Q46" s="21"/>
      <c r="R46" s="19"/>
      <c r="S46" s="19"/>
      <c r="T46" s="19"/>
      <c r="U46" s="22"/>
      <c r="V46" s="14"/>
      <c r="W46" s="16"/>
      <c r="X46" s="21"/>
      <c r="Y46" s="19"/>
      <c r="Z46" s="19"/>
      <c r="AA46" s="19"/>
      <c r="AB46" s="22"/>
      <c r="AC46" s="14"/>
      <c r="AD46" s="16"/>
      <c r="AE46" s="21"/>
      <c r="AF46" s="19"/>
      <c r="AG46" s="19"/>
      <c r="AH46" s="19"/>
      <c r="AI46" s="22"/>
      <c r="AJ46" s="14"/>
      <c r="AK46" s="16"/>
      <c r="AL46" s="21"/>
      <c r="AM46" s="19"/>
      <c r="AN46" s="19"/>
      <c r="AO46" s="19"/>
      <c r="AP46" s="22"/>
      <c r="AQ46" s="14"/>
      <c r="AR46" s="16"/>
      <c r="AS46" s="21"/>
      <c r="AT46" s="19"/>
      <c r="AU46" s="19"/>
      <c r="AV46" s="19"/>
      <c r="AW46" s="22"/>
      <c r="AX46" s="14"/>
      <c r="AY46" s="16"/>
      <c r="AZ46" s="21"/>
      <c r="BA46" s="19"/>
      <c r="BB46" s="19"/>
      <c r="BC46" s="19"/>
      <c r="BD46" s="22"/>
      <c r="BE46" s="14"/>
      <c r="BF46" s="16"/>
      <c r="BG46" s="21"/>
      <c r="BH46" s="19"/>
      <c r="BI46" s="19"/>
      <c r="BJ46" s="19"/>
      <c r="BK46" s="22"/>
      <c r="BL46" s="14"/>
      <c r="BM46" s="16"/>
      <c r="BN46" s="21"/>
      <c r="BO46" s="19"/>
      <c r="BP46" s="19"/>
      <c r="BQ46" s="19"/>
      <c r="BR46" s="22"/>
      <c r="BS46" s="14"/>
      <c r="BT46" s="16"/>
      <c r="BU46" s="21"/>
      <c r="BV46" s="19"/>
      <c r="BW46" s="19"/>
      <c r="BX46" s="19"/>
      <c r="BY46" s="22"/>
      <c r="BZ46" s="14"/>
      <c r="CA46" s="16"/>
      <c r="CB46" s="21"/>
      <c r="CC46" s="19"/>
      <c r="CD46" s="19"/>
      <c r="CE46" s="19"/>
      <c r="CF46" s="22"/>
      <c r="CG46" s="14"/>
      <c r="CH46" s="16"/>
      <c r="CI46" s="21"/>
      <c r="CJ46" s="19"/>
      <c r="CK46" s="19"/>
      <c r="CL46" s="19"/>
      <c r="CM46" s="22"/>
      <c r="CN46" s="14"/>
      <c r="CO46" s="16"/>
      <c r="CP46" s="21"/>
      <c r="CQ46" s="19"/>
      <c r="CR46" s="19"/>
      <c r="CS46" s="19"/>
      <c r="CT46" s="22"/>
      <c r="CU46" s="14"/>
      <c r="CV46" s="16"/>
      <c r="CW46" s="21"/>
      <c r="CX46" s="19"/>
      <c r="CY46" s="19"/>
      <c r="CZ46" s="19"/>
      <c r="DA46" s="22"/>
      <c r="DB46" s="14"/>
      <c r="DC46" s="16"/>
      <c r="DD46" s="21"/>
      <c r="DE46" s="19"/>
      <c r="DF46" s="19"/>
      <c r="DG46" s="19"/>
      <c r="DH46" s="22"/>
      <c r="DI46" s="14"/>
      <c r="DJ46" s="16"/>
      <c r="DK46" s="21"/>
      <c r="DL46" s="19"/>
      <c r="DM46" s="19"/>
      <c r="DN46" s="19"/>
      <c r="DO46" s="22"/>
      <c r="DP46" s="14"/>
      <c r="DQ46" s="16"/>
      <c r="DR46" s="21"/>
      <c r="DS46" s="19"/>
      <c r="DT46" s="19"/>
      <c r="DU46" s="19"/>
      <c r="DV46" s="22"/>
      <c r="DW46" s="14"/>
      <c r="DX46" s="16"/>
      <c r="DY46" s="21"/>
      <c r="DZ46" s="19"/>
      <c r="EA46" s="19"/>
      <c r="EB46" s="19"/>
      <c r="EC46" s="22"/>
      <c r="ED46" s="14"/>
      <c r="EE46" s="16"/>
      <c r="EF46" s="21"/>
      <c r="EG46" s="19"/>
      <c r="EH46" s="19"/>
      <c r="EI46" s="19"/>
      <c r="EJ46" s="22"/>
      <c r="EK46" s="14"/>
      <c r="EL46" s="16"/>
      <c r="EM46" s="21"/>
      <c r="EN46" s="19"/>
      <c r="EO46" s="19"/>
      <c r="EP46" s="19"/>
      <c r="EQ46" s="22"/>
      <c r="ER46" s="14"/>
      <c r="ES46" s="16"/>
      <c r="ET46" s="21"/>
      <c r="EU46" s="19"/>
      <c r="EV46" s="19"/>
      <c r="EW46" s="19"/>
      <c r="EX46" s="22"/>
      <c r="EY46" s="14"/>
      <c r="EZ46" s="14"/>
      <c r="FA46" s="14" t="s">
        <v>610</v>
      </c>
      <c r="FB46" s="79">
        <v>1</v>
      </c>
      <c r="FC46" s="79">
        <v>2</v>
      </c>
      <c r="FD46" s="79">
        <v>3</v>
      </c>
      <c r="FE46" s="79">
        <v>4</v>
      </c>
      <c r="FF46" s="79">
        <v>5</v>
      </c>
      <c r="FG46" s="79">
        <v>6</v>
      </c>
      <c r="FH46" s="79">
        <v>7</v>
      </c>
      <c r="FI46" s="79">
        <v>8</v>
      </c>
      <c r="FJ46" s="79">
        <v>9</v>
      </c>
      <c r="FK46" s="79">
        <v>10</v>
      </c>
      <c r="FL46" s="79">
        <v>11</v>
      </c>
      <c r="FM46" s="79">
        <v>12</v>
      </c>
      <c r="FN46" s="79">
        <v>13</v>
      </c>
      <c r="FO46" s="79">
        <v>14</v>
      </c>
      <c r="FP46" s="79">
        <v>15</v>
      </c>
      <c r="FQ46" s="79">
        <v>16</v>
      </c>
    </row>
    <row r="47" spans="1:176">
      <c r="A47" s="14" t="s">
        <v>430</v>
      </c>
      <c r="B47" s="23">
        <v>3.6828703703703704E-2</v>
      </c>
      <c r="C47" s="21" t="s">
        <v>214</v>
      </c>
      <c r="D47" s="57">
        <f t="shared" ref="D47:D54" si="98">((B$68)+10)-C47</f>
        <v>17</v>
      </c>
      <c r="E47" s="24">
        <v>0</v>
      </c>
      <c r="F47" s="19">
        <v>5</v>
      </c>
      <c r="G47" s="22">
        <f t="shared" ref="G47:G67" si="99">D47+E47+F47</f>
        <v>22</v>
      </c>
      <c r="H47" s="14"/>
      <c r="I47" s="23"/>
      <c r="J47" s="21"/>
      <c r="K47" s="57"/>
      <c r="L47" s="24">
        <v>0</v>
      </c>
      <c r="M47" s="19"/>
      <c r="N47" s="22">
        <f t="shared" ref="N47:N67" si="100">K47+L47+M47</f>
        <v>0</v>
      </c>
      <c r="O47" s="14"/>
      <c r="P47" s="23"/>
      <c r="Q47" s="21"/>
      <c r="R47" s="57"/>
      <c r="S47" s="24">
        <v>0</v>
      </c>
      <c r="T47" s="19"/>
      <c r="U47" s="22">
        <f t="shared" ref="U47:U67" si="101">R47+S47+T47</f>
        <v>0</v>
      </c>
      <c r="V47" s="14"/>
      <c r="W47" s="23"/>
      <c r="X47" s="21"/>
      <c r="Y47" s="57"/>
      <c r="Z47" s="24">
        <v>0</v>
      </c>
      <c r="AA47" s="19"/>
      <c r="AB47" s="22">
        <f t="shared" ref="AB47:AB67" si="102">Y47+Z47+AA47</f>
        <v>0</v>
      </c>
      <c r="AC47" s="14"/>
      <c r="AD47" s="23"/>
      <c r="AE47" s="21"/>
      <c r="AF47" s="57"/>
      <c r="AG47" s="24">
        <v>0</v>
      </c>
      <c r="AH47" s="19"/>
      <c r="AI47" s="22">
        <f t="shared" ref="AI47:AI67" si="103">AF47+AG47+AH47</f>
        <v>0</v>
      </c>
      <c r="AJ47" s="14"/>
      <c r="AK47" s="23"/>
      <c r="AL47" s="21"/>
      <c r="AM47" s="57">
        <f t="shared" ref="AM47:AM52" si="104">((AK$68)+10)-AL47</f>
        <v>0</v>
      </c>
      <c r="AN47" s="24">
        <v>0</v>
      </c>
      <c r="AO47" s="19"/>
      <c r="AP47" s="22">
        <f t="shared" ref="AP47:AP67" si="105">AM47+AN47+AO47</f>
        <v>0</v>
      </c>
      <c r="AQ47" s="14"/>
      <c r="AR47" s="23"/>
      <c r="AS47" s="21"/>
      <c r="AT47" s="57"/>
      <c r="AU47" s="24">
        <v>0</v>
      </c>
      <c r="AV47" s="19"/>
      <c r="AW47" s="22">
        <f t="shared" ref="AW47:AW67" si="106">AT47+AU47+AV47</f>
        <v>0</v>
      </c>
      <c r="AX47" s="14"/>
      <c r="AY47" s="23"/>
      <c r="AZ47" s="21"/>
      <c r="BA47" s="57"/>
      <c r="BB47" s="24">
        <v>0</v>
      </c>
      <c r="BC47" s="19"/>
      <c r="BD47" s="22">
        <f t="shared" ref="BD47:BD67" si="107">BA47+BB47+BC47</f>
        <v>0</v>
      </c>
      <c r="BE47" s="14"/>
      <c r="BF47" s="23"/>
      <c r="BG47" s="21"/>
      <c r="BH47" s="57">
        <f t="shared" ref="BH47:BH52" si="108">((BF$68)+10)-BG47</f>
        <v>0</v>
      </c>
      <c r="BI47" s="24">
        <v>0</v>
      </c>
      <c r="BJ47" s="19"/>
      <c r="BK47" s="22">
        <f t="shared" ref="BK47:BK67" si="109">BH47+BI47+BJ47</f>
        <v>0</v>
      </c>
      <c r="BL47" s="14"/>
      <c r="BM47" s="23"/>
      <c r="BN47" s="21"/>
      <c r="BO47" s="57"/>
      <c r="BP47" s="24"/>
      <c r="BQ47" s="19"/>
      <c r="BR47" s="22">
        <f t="shared" ref="BR47:BR67" si="110">BO47+BP47+BQ47</f>
        <v>0</v>
      </c>
      <c r="BS47" s="14"/>
      <c r="BT47" s="23"/>
      <c r="BU47" s="21"/>
      <c r="BV47" s="57"/>
      <c r="BW47" s="24"/>
      <c r="BX47" s="19"/>
      <c r="BY47" s="22">
        <f t="shared" ref="BY47:BY67" si="111">BV47+BW47+BX47</f>
        <v>0</v>
      </c>
      <c r="BZ47" s="14"/>
      <c r="CA47" s="23"/>
      <c r="CB47" s="21"/>
      <c r="CC47" s="57"/>
      <c r="CD47" s="24"/>
      <c r="CE47" s="19"/>
      <c r="CF47" s="22">
        <f t="shared" ref="CF47:CF67" si="112">CC47+CD47+CE47</f>
        <v>0</v>
      </c>
      <c r="CG47" s="14"/>
      <c r="CH47" s="23"/>
      <c r="CI47" s="21"/>
      <c r="CJ47" s="57"/>
      <c r="CK47" s="24"/>
      <c r="CL47" s="19"/>
      <c r="CM47" s="22">
        <f t="shared" ref="CM47:CM67" si="113">CJ47+CK47+CL47</f>
        <v>0</v>
      </c>
      <c r="CN47" s="14"/>
      <c r="CO47" s="23"/>
      <c r="CP47" s="21"/>
      <c r="CQ47" s="57"/>
      <c r="CR47" s="24"/>
      <c r="CS47" s="19"/>
      <c r="CT47" s="22">
        <f t="shared" ref="CT47:CT67" si="114">CQ47+CR47+CS47</f>
        <v>0</v>
      </c>
      <c r="CU47" s="14"/>
      <c r="CV47" s="23"/>
      <c r="CW47" s="21"/>
      <c r="CX47" s="57">
        <f t="shared" ref="CX47:CX52" si="115">((CV$68)+10)-CW47</f>
        <v>0</v>
      </c>
      <c r="CY47" s="24">
        <v>0</v>
      </c>
      <c r="CZ47" s="19"/>
      <c r="DA47" s="22">
        <f t="shared" ref="DA47:DA67" si="116">CX47+CY47+CZ47</f>
        <v>0</v>
      </c>
      <c r="DB47" s="14"/>
      <c r="DC47" s="23"/>
      <c r="DD47" s="21"/>
      <c r="DE47" s="57">
        <f t="shared" ref="DE47:DE52" si="117">((DC$68)+10)-DD47</f>
        <v>0</v>
      </c>
      <c r="DF47" s="24">
        <v>0</v>
      </c>
      <c r="DG47" s="19"/>
      <c r="DH47" s="22">
        <f t="shared" ref="DH47:DH67" si="118">DE47+DF47+DG47</f>
        <v>0</v>
      </c>
      <c r="DI47" s="14"/>
      <c r="DJ47" s="23"/>
      <c r="DK47" s="21"/>
      <c r="DL47" s="57">
        <f t="shared" ref="DL47:DL52" si="119">((DJ$68)+10)-DK47</f>
        <v>0</v>
      </c>
      <c r="DM47" s="24">
        <v>0</v>
      </c>
      <c r="DN47" s="19"/>
      <c r="DO47" s="22">
        <f t="shared" ref="DO47:DO67" si="120">DL47+DM47+DN47</f>
        <v>0</v>
      </c>
      <c r="DP47" s="14"/>
      <c r="DQ47" s="23"/>
      <c r="DR47" s="21"/>
      <c r="DS47" s="57">
        <f t="shared" ref="DS47:DS52" si="121">((DQ$68)+10)-DR47</f>
        <v>0</v>
      </c>
      <c r="DT47" s="24">
        <v>0</v>
      </c>
      <c r="DU47" s="19"/>
      <c r="DV47" s="22">
        <f t="shared" ref="DV47:DV67" si="122">DS47+DT47+DU47</f>
        <v>0</v>
      </c>
      <c r="DW47" s="14"/>
      <c r="DX47" s="23"/>
      <c r="DY47" s="21"/>
      <c r="DZ47" s="57">
        <f t="shared" ref="DZ47:DZ52" si="123">((DX$68)+10)-DY47</f>
        <v>0</v>
      </c>
      <c r="EA47" s="24">
        <v>0</v>
      </c>
      <c r="EB47" s="19"/>
      <c r="EC47" s="22">
        <f t="shared" ref="EC47:EC67" si="124">DZ47+EA47+EB47</f>
        <v>0</v>
      </c>
      <c r="ED47" s="14"/>
      <c r="EE47" s="23"/>
      <c r="EF47" s="21"/>
      <c r="EG47" s="57">
        <f t="shared" ref="EG47:EG52" si="125">((EE$68)+10)-EF47</f>
        <v>0</v>
      </c>
      <c r="EH47" s="24">
        <v>0</v>
      </c>
      <c r="EI47" s="19"/>
      <c r="EJ47" s="22">
        <f t="shared" ref="EJ47:EJ67" si="126">EG47+EH47+EI47</f>
        <v>0</v>
      </c>
      <c r="EK47" s="14"/>
      <c r="EL47" s="23"/>
      <c r="EM47" s="21"/>
      <c r="EN47" s="57">
        <f t="shared" ref="EN47:EN52" si="127">((EL$68)+10)-EM47</f>
        <v>0</v>
      </c>
      <c r="EO47" s="24">
        <v>0</v>
      </c>
      <c r="EP47" s="19"/>
      <c r="EQ47" s="22">
        <f t="shared" ref="EQ47:EQ67" si="128">EN47+EO47+EP47</f>
        <v>0</v>
      </c>
      <c r="ER47" s="14"/>
      <c r="ES47" s="23"/>
      <c r="ET47" s="111">
        <f t="shared" ref="ET47:ET62" si="129">FA47</f>
        <v>6</v>
      </c>
      <c r="EU47" s="82">
        <f t="shared" ref="EU47:EW65" si="130">SUM(D47+K47+R47+Y47+AF47+AM47+AT47+BA47+BH47+BO47+BV47+CC47+CJ47+CQ47+CX47+DE47+DL47+DS47+DZ47+EG47+EN47)</f>
        <v>17</v>
      </c>
      <c r="EV47" s="82">
        <f t="shared" si="130"/>
        <v>0</v>
      </c>
      <c r="EW47" s="82">
        <f t="shared" si="130"/>
        <v>5</v>
      </c>
      <c r="EX47" s="22">
        <f>EU47+EV47+EW47</f>
        <v>22</v>
      </c>
      <c r="EY47" s="14" t="str">
        <f>A47</f>
        <v>Amanda Singleton</v>
      </c>
      <c r="EZ47" s="14"/>
      <c r="FA47" s="106">
        <f>FH47</f>
        <v>6</v>
      </c>
      <c r="FB47" s="77">
        <v>1</v>
      </c>
      <c r="FC47" s="77">
        <v>1</v>
      </c>
      <c r="FD47" s="77">
        <v>3</v>
      </c>
      <c r="FE47" s="77">
        <v>5</v>
      </c>
      <c r="FF47" s="77">
        <v>6</v>
      </c>
      <c r="FG47" s="77">
        <v>6</v>
      </c>
      <c r="FH47" s="77">
        <v>6</v>
      </c>
      <c r="FI47" s="77"/>
      <c r="FJ47" s="77"/>
      <c r="FK47" s="77"/>
      <c r="FL47" s="77"/>
      <c r="FM47" s="77"/>
      <c r="FN47" s="77"/>
      <c r="FO47" s="77"/>
      <c r="FP47" s="77"/>
      <c r="FQ47" s="77"/>
      <c r="FS47" s="8">
        <f t="shared" ref="FS47:FS66" si="131">EX47-EQ47</f>
        <v>22</v>
      </c>
      <c r="FT47" s="8">
        <v>2</v>
      </c>
    </row>
    <row r="48" spans="1:176">
      <c r="A48" s="14" t="s">
        <v>559</v>
      </c>
      <c r="B48" s="23">
        <v>3.8935185185185191E-2</v>
      </c>
      <c r="C48" s="21" t="s">
        <v>232</v>
      </c>
      <c r="D48" s="57">
        <f t="shared" si="98"/>
        <v>16</v>
      </c>
      <c r="E48" s="24">
        <v>0</v>
      </c>
      <c r="F48" s="19">
        <v>5</v>
      </c>
      <c r="G48" s="22">
        <f t="shared" si="99"/>
        <v>21</v>
      </c>
      <c r="H48" s="14"/>
      <c r="I48" s="23"/>
      <c r="J48" s="21"/>
      <c r="K48" s="57"/>
      <c r="L48" s="24">
        <v>0</v>
      </c>
      <c r="M48" s="19"/>
      <c r="N48" s="22">
        <f t="shared" si="100"/>
        <v>0</v>
      </c>
      <c r="O48" s="14"/>
      <c r="P48" s="23"/>
      <c r="Q48" s="21"/>
      <c r="R48" s="57"/>
      <c r="S48" s="24">
        <v>0</v>
      </c>
      <c r="T48" s="19"/>
      <c r="U48" s="22">
        <f t="shared" si="101"/>
        <v>0</v>
      </c>
      <c r="V48" s="14"/>
      <c r="W48" s="23"/>
      <c r="X48" s="21"/>
      <c r="Y48" s="57"/>
      <c r="Z48" s="24">
        <v>0</v>
      </c>
      <c r="AA48" s="19"/>
      <c r="AB48" s="22">
        <f t="shared" si="102"/>
        <v>0</v>
      </c>
      <c r="AC48" s="14"/>
      <c r="AD48" s="23"/>
      <c r="AE48" s="21"/>
      <c r="AF48" s="57"/>
      <c r="AG48" s="24">
        <v>0</v>
      </c>
      <c r="AH48" s="19"/>
      <c r="AI48" s="22">
        <f t="shared" si="103"/>
        <v>0</v>
      </c>
      <c r="AJ48" s="14"/>
      <c r="AK48" s="23"/>
      <c r="AL48" s="21"/>
      <c r="AM48" s="57">
        <f t="shared" si="104"/>
        <v>0</v>
      </c>
      <c r="AN48" s="24">
        <v>0</v>
      </c>
      <c r="AO48" s="19"/>
      <c r="AP48" s="22">
        <f t="shared" si="105"/>
        <v>0</v>
      </c>
      <c r="AQ48" s="14"/>
      <c r="AR48" s="23"/>
      <c r="AS48" s="21"/>
      <c r="AT48" s="57"/>
      <c r="AU48" s="24">
        <v>0</v>
      </c>
      <c r="AV48" s="19"/>
      <c r="AW48" s="22">
        <f t="shared" si="106"/>
        <v>0</v>
      </c>
      <c r="AX48" s="14"/>
      <c r="AY48" s="23"/>
      <c r="AZ48" s="21"/>
      <c r="BA48" s="57"/>
      <c r="BB48" s="24">
        <v>0</v>
      </c>
      <c r="BC48" s="19"/>
      <c r="BD48" s="22">
        <f t="shared" si="107"/>
        <v>0</v>
      </c>
      <c r="BE48" s="14"/>
      <c r="BF48" s="23"/>
      <c r="BG48" s="21"/>
      <c r="BH48" s="57">
        <f t="shared" si="108"/>
        <v>0</v>
      </c>
      <c r="BI48" s="24">
        <v>0</v>
      </c>
      <c r="BJ48" s="19"/>
      <c r="BK48" s="22">
        <f t="shared" si="109"/>
        <v>0</v>
      </c>
      <c r="BL48" s="14"/>
      <c r="BM48" s="23"/>
      <c r="BN48" s="21"/>
      <c r="BO48" s="57">
        <f t="shared" ref="BO48:BO63" si="132">(BM$68+1)-BN48</f>
        <v>0</v>
      </c>
      <c r="BP48" s="24">
        <v>0</v>
      </c>
      <c r="BQ48" s="19"/>
      <c r="BR48" s="22">
        <f t="shared" si="110"/>
        <v>0</v>
      </c>
      <c r="BS48" s="14"/>
      <c r="BT48" s="23"/>
      <c r="BU48" s="21"/>
      <c r="BV48" s="57">
        <f t="shared" ref="BV48:BV63" si="133">(BT$68+1)-BU48</f>
        <v>0</v>
      </c>
      <c r="BW48" s="24">
        <v>0</v>
      </c>
      <c r="BX48" s="19"/>
      <c r="BY48" s="22">
        <f t="shared" si="111"/>
        <v>0</v>
      </c>
      <c r="BZ48" s="14"/>
      <c r="CA48" s="23"/>
      <c r="CB48" s="21"/>
      <c r="CC48" s="57">
        <f t="shared" ref="CC48:CC63" si="134">(CA$68+1)-CB48</f>
        <v>0</v>
      </c>
      <c r="CD48" s="24">
        <v>0</v>
      </c>
      <c r="CE48" s="19"/>
      <c r="CF48" s="22">
        <f t="shared" si="112"/>
        <v>0</v>
      </c>
      <c r="CG48" s="14"/>
      <c r="CH48" s="23"/>
      <c r="CI48" s="21"/>
      <c r="CJ48" s="57">
        <f t="shared" ref="CJ48:CJ63" si="135">(CH$68+1)-CI48</f>
        <v>0</v>
      </c>
      <c r="CK48" s="24">
        <v>0</v>
      </c>
      <c r="CL48" s="19"/>
      <c r="CM48" s="22">
        <f t="shared" si="113"/>
        <v>0</v>
      </c>
      <c r="CN48" s="14"/>
      <c r="CO48" s="23"/>
      <c r="CP48" s="21"/>
      <c r="CQ48" s="57">
        <f t="shared" ref="CQ48:CQ63" si="136">(CO$68+1)-CP48</f>
        <v>0</v>
      </c>
      <c r="CR48" s="24">
        <v>0</v>
      </c>
      <c r="CS48" s="19"/>
      <c r="CT48" s="22">
        <f t="shared" si="114"/>
        <v>0</v>
      </c>
      <c r="CU48" s="14"/>
      <c r="CV48" s="23"/>
      <c r="CW48" s="21"/>
      <c r="CX48" s="57">
        <f t="shared" si="115"/>
        <v>0</v>
      </c>
      <c r="CY48" s="24">
        <v>0</v>
      </c>
      <c r="CZ48" s="19"/>
      <c r="DA48" s="22">
        <f t="shared" si="116"/>
        <v>0</v>
      </c>
      <c r="DB48" s="14"/>
      <c r="DC48" s="23"/>
      <c r="DD48" s="21"/>
      <c r="DE48" s="57">
        <f t="shared" si="117"/>
        <v>0</v>
      </c>
      <c r="DF48" s="24">
        <v>0</v>
      </c>
      <c r="DG48" s="19"/>
      <c r="DH48" s="22">
        <f t="shared" si="118"/>
        <v>0</v>
      </c>
      <c r="DI48" s="14"/>
      <c r="DJ48" s="23"/>
      <c r="DK48" s="21"/>
      <c r="DL48" s="57">
        <f t="shared" si="119"/>
        <v>0</v>
      </c>
      <c r="DM48" s="24">
        <v>0</v>
      </c>
      <c r="DN48" s="19"/>
      <c r="DO48" s="22">
        <f t="shared" si="120"/>
        <v>0</v>
      </c>
      <c r="DP48" s="14"/>
      <c r="DQ48" s="23"/>
      <c r="DR48" s="21"/>
      <c r="DS48" s="57">
        <f t="shared" si="121"/>
        <v>0</v>
      </c>
      <c r="DT48" s="24">
        <v>0</v>
      </c>
      <c r="DU48" s="19"/>
      <c r="DV48" s="22">
        <f t="shared" si="122"/>
        <v>0</v>
      </c>
      <c r="DW48" s="14"/>
      <c r="DX48" s="23"/>
      <c r="DY48" s="21"/>
      <c r="DZ48" s="57">
        <f t="shared" si="123"/>
        <v>0</v>
      </c>
      <c r="EA48" s="24">
        <v>0</v>
      </c>
      <c r="EB48" s="19"/>
      <c r="EC48" s="22">
        <f t="shared" si="124"/>
        <v>0</v>
      </c>
      <c r="ED48" s="14"/>
      <c r="EE48" s="23"/>
      <c r="EF48" s="21"/>
      <c r="EG48" s="57">
        <f t="shared" si="125"/>
        <v>0</v>
      </c>
      <c r="EH48" s="24">
        <v>0</v>
      </c>
      <c r="EI48" s="19"/>
      <c r="EJ48" s="22">
        <f t="shared" si="126"/>
        <v>0</v>
      </c>
      <c r="EK48" s="14"/>
      <c r="EL48" s="23"/>
      <c r="EM48" s="21"/>
      <c r="EN48" s="57">
        <f t="shared" si="127"/>
        <v>0</v>
      </c>
      <c r="EO48" s="24">
        <v>0</v>
      </c>
      <c r="EP48" s="19"/>
      <c r="EQ48" s="22">
        <f t="shared" si="128"/>
        <v>0</v>
      </c>
      <c r="ER48" s="14"/>
      <c r="ES48" s="23"/>
      <c r="ET48" s="111">
        <f t="shared" si="129"/>
        <v>7</v>
      </c>
      <c r="EU48" s="82">
        <f t="shared" si="130"/>
        <v>16</v>
      </c>
      <c r="EV48" s="82">
        <f t="shared" si="130"/>
        <v>0</v>
      </c>
      <c r="EW48" s="82">
        <f t="shared" si="130"/>
        <v>5</v>
      </c>
      <c r="EX48" s="22">
        <f>EU48+EV48+EW48</f>
        <v>21</v>
      </c>
      <c r="EY48" s="14" t="str">
        <f>A48</f>
        <v>Samantha Sugden</v>
      </c>
      <c r="EZ48" s="14"/>
      <c r="FA48" s="106">
        <f t="shared" ref="FA48:FA60" si="137">FH48</f>
        <v>7</v>
      </c>
      <c r="FB48" s="77">
        <v>2</v>
      </c>
      <c r="FC48" s="77">
        <v>2</v>
      </c>
      <c r="FD48" s="77">
        <v>4</v>
      </c>
      <c r="FE48" s="77">
        <v>6</v>
      </c>
      <c r="FF48" s="77">
        <v>7</v>
      </c>
      <c r="FG48" s="77">
        <v>7</v>
      </c>
      <c r="FH48" s="77">
        <v>7</v>
      </c>
      <c r="FI48" s="77"/>
      <c r="FJ48" s="77"/>
      <c r="FK48" s="77"/>
      <c r="FL48" s="77"/>
      <c r="FM48" s="77"/>
      <c r="FN48" s="77"/>
      <c r="FO48" s="77"/>
      <c r="FP48" s="77"/>
      <c r="FQ48" s="77"/>
      <c r="FS48" s="8">
        <f t="shared" si="131"/>
        <v>21</v>
      </c>
      <c r="FT48" s="8">
        <v>1</v>
      </c>
    </row>
    <row r="49" spans="1:176">
      <c r="A49" s="14" t="s">
        <v>273</v>
      </c>
      <c r="B49" s="23">
        <v>4.041666666666667E-2</v>
      </c>
      <c r="C49" s="21" t="s">
        <v>233</v>
      </c>
      <c r="D49" s="57">
        <f t="shared" si="98"/>
        <v>15</v>
      </c>
      <c r="E49" s="24">
        <v>0</v>
      </c>
      <c r="F49" s="19">
        <v>5</v>
      </c>
      <c r="G49" s="22">
        <f t="shared" si="99"/>
        <v>20</v>
      </c>
      <c r="H49" s="14"/>
      <c r="I49" s="23"/>
      <c r="J49" s="21"/>
      <c r="K49" s="57"/>
      <c r="L49" s="24">
        <v>0</v>
      </c>
      <c r="M49" s="19"/>
      <c r="N49" s="22">
        <f t="shared" si="100"/>
        <v>0</v>
      </c>
      <c r="O49" s="14"/>
      <c r="P49" s="23"/>
      <c r="Q49" s="21"/>
      <c r="R49" s="57"/>
      <c r="S49" s="24">
        <v>0</v>
      </c>
      <c r="T49" s="19"/>
      <c r="U49" s="22">
        <f t="shared" si="101"/>
        <v>0</v>
      </c>
      <c r="V49" s="14"/>
      <c r="W49" s="23"/>
      <c r="X49" s="21"/>
      <c r="Y49" s="57"/>
      <c r="Z49" s="24">
        <v>0</v>
      </c>
      <c r="AA49" s="19"/>
      <c r="AB49" s="22">
        <f t="shared" si="102"/>
        <v>0</v>
      </c>
      <c r="AC49" s="14"/>
      <c r="AD49" s="23"/>
      <c r="AE49" s="21"/>
      <c r="AF49" s="57"/>
      <c r="AG49" s="24">
        <v>0</v>
      </c>
      <c r="AH49" s="19"/>
      <c r="AI49" s="22">
        <f t="shared" si="103"/>
        <v>0</v>
      </c>
      <c r="AJ49" s="14"/>
      <c r="AK49" s="23"/>
      <c r="AL49" s="21"/>
      <c r="AM49" s="57">
        <f t="shared" si="104"/>
        <v>0</v>
      </c>
      <c r="AN49" s="24">
        <v>0</v>
      </c>
      <c r="AO49" s="19"/>
      <c r="AP49" s="22">
        <f t="shared" si="105"/>
        <v>0</v>
      </c>
      <c r="AQ49" s="14"/>
      <c r="AR49" s="23"/>
      <c r="AS49" s="21"/>
      <c r="AT49" s="57"/>
      <c r="AU49" s="24">
        <v>0</v>
      </c>
      <c r="AV49" s="19"/>
      <c r="AW49" s="22">
        <f t="shared" si="106"/>
        <v>0</v>
      </c>
      <c r="AX49" s="14"/>
      <c r="AY49" s="23"/>
      <c r="AZ49" s="21"/>
      <c r="BA49" s="57"/>
      <c r="BB49" s="24">
        <v>0</v>
      </c>
      <c r="BC49" s="19"/>
      <c r="BD49" s="22">
        <f t="shared" si="107"/>
        <v>0</v>
      </c>
      <c r="BE49" s="14"/>
      <c r="BF49" s="23"/>
      <c r="BG49" s="21"/>
      <c r="BH49" s="57">
        <f t="shared" si="108"/>
        <v>0</v>
      </c>
      <c r="BI49" s="24">
        <v>0</v>
      </c>
      <c r="BJ49" s="19"/>
      <c r="BK49" s="22">
        <f t="shared" si="109"/>
        <v>0</v>
      </c>
      <c r="BL49" s="14"/>
      <c r="BM49" s="23"/>
      <c r="BN49" s="21"/>
      <c r="BO49" s="57">
        <f t="shared" si="132"/>
        <v>0</v>
      </c>
      <c r="BP49" s="24">
        <v>0</v>
      </c>
      <c r="BQ49" s="19"/>
      <c r="BR49" s="22">
        <f t="shared" si="110"/>
        <v>0</v>
      </c>
      <c r="BS49" s="14"/>
      <c r="BT49" s="23"/>
      <c r="BU49" s="21"/>
      <c r="BV49" s="57">
        <f t="shared" si="133"/>
        <v>0</v>
      </c>
      <c r="BW49" s="24">
        <v>0</v>
      </c>
      <c r="BX49" s="19"/>
      <c r="BY49" s="22">
        <f t="shared" si="111"/>
        <v>0</v>
      </c>
      <c r="BZ49" s="14"/>
      <c r="CA49" s="23"/>
      <c r="CB49" s="21"/>
      <c r="CC49" s="57">
        <f t="shared" si="134"/>
        <v>0</v>
      </c>
      <c r="CD49" s="24">
        <v>0</v>
      </c>
      <c r="CE49" s="19"/>
      <c r="CF49" s="22">
        <f t="shared" si="112"/>
        <v>0</v>
      </c>
      <c r="CG49" s="14"/>
      <c r="CH49" s="23"/>
      <c r="CI49" s="21"/>
      <c r="CJ49" s="57">
        <f t="shared" si="135"/>
        <v>0</v>
      </c>
      <c r="CK49" s="24">
        <v>0</v>
      </c>
      <c r="CL49" s="19"/>
      <c r="CM49" s="22">
        <f t="shared" si="113"/>
        <v>0</v>
      </c>
      <c r="CN49" s="14"/>
      <c r="CO49" s="23"/>
      <c r="CP49" s="21"/>
      <c r="CQ49" s="57">
        <f t="shared" si="136"/>
        <v>0</v>
      </c>
      <c r="CR49" s="24">
        <v>0</v>
      </c>
      <c r="CS49" s="19"/>
      <c r="CT49" s="22">
        <f t="shared" si="114"/>
        <v>0</v>
      </c>
      <c r="CU49" s="14"/>
      <c r="CV49" s="23"/>
      <c r="CW49" s="21"/>
      <c r="CX49" s="57">
        <f t="shared" si="115"/>
        <v>0</v>
      </c>
      <c r="CY49" s="24">
        <v>0</v>
      </c>
      <c r="CZ49" s="19"/>
      <c r="DA49" s="22">
        <f t="shared" si="116"/>
        <v>0</v>
      </c>
      <c r="DB49" s="14"/>
      <c r="DC49" s="23"/>
      <c r="DD49" s="21"/>
      <c r="DE49" s="57">
        <f t="shared" si="117"/>
        <v>0</v>
      </c>
      <c r="DF49" s="24">
        <v>0</v>
      </c>
      <c r="DG49" s="19"/>
      <c r="DH49" s="22">
        <f t="shared" si="118"/>
        <v>0</v>
      </c>
      <c r="DI49" s="14"/>
      <c r="DJ49" s="23"/>
      <c r="DK49" s="21"/>
      <c r="DL49" s="57">
        <f t="shared" si="119"/>
        <v>0</v>
      </c>
      <c r="DM49" s="24">
        <v>0</v>
      </c>
      <c r="DN49" s="19"/>
      <c r="DO49" s="22">
        <f t="shared" si="120"/>
        <v>0</v>
      </c>
      <c r="DP49" s="14"/>
      <c r="DQ49" s="23"/>
      <c r="DR49" s="21"/>
      <c r="DS49" s="57">
        <f t="shared" si="121"/>
        <v>0</v>
      </c>
      <c r="DT49" s="24">
        <v>0</v>
      </c>
      <c r="DU49" s="19"/>
      <c r="DV49" s="22">
        <f t="shared" si="122"/>
        <v>0</v>
      </c>
      <c r="DW49" s="14"/>
      <c r="DX49" s="23"/>
      <c r="DY49" s="21"/>
      <c r="DZ49" s="57">
        <f t="shared" si="123"/>
        <v>0</v>
      </c>
      <c r="EA49" s="24">
        <v>0</v>
      </c>
      <c r="EB49" s="19"/>
      <c r="EC49" s="22">
        <f t="shared" si="124"/>
        <v>0</v>
      </c>
      <c r="ED49" s="14"/>
      <c r="EE49" s="23"/>
      <c r="EF49" s="21"/>
      <c r="EG49" s="57">
        <f t="shared" si="125"/>
        <v>0</v>
      </c>
      <c r="EH49" s="24">
        <v>0</v>
      </c>
      <c r="EI49" s="19"/>
      <c r="EJ49" s="22">
        <f t="shared" si="126"/>
        <v>0</v>
      </c>
      <c r="EK49" s="14"/>
      <c r="EL49" s="23"/>
      <c r="EM49" s="21"/>
      <c r="EN49" s="57">
        <f t="shared" si="127"/>
        <v>0</v>
      </c>
      <c r="EO49" s="24">
        <v>0</v>
      </c>
      <c r="EP49" s="19"/>
      <c r="EQ49" s="22">
        <f t="shared" si="128"/>
        <v>0</v>
      </c>
      <c r="ER49" s="14"/>
      <c r="ES49" s="23"/>
      <c r="ET49" s="111">
        <f t="shared" si="129"/>
        <v>8</v>
      </c>
      <c r="EU49" s="82">
        <f t="shared" si="130"/>
        <v>15</v>
      </c>
      <c r="EV49" s="82">
        <f t="shared" si="130"/>
        <v>0</v>
      </c>
      <c r="EW49" s="82">
        <f t="shared" si="130"/>
        <v>5</v>
      </c>
      <c r="EX49" s="22">
        <f>EU49+EV49+EW49</f>
        <v>20</v>
      </c>
      <c r="EY49" s="14" t="str">
        <f>A49</f>
        <v>Teresa Douglas</v>
      </c>
      <c r="EZ49" s="14"/>
      <c r="FA49" s="106">
        <f t="shared" si="137"/>
        <v>8</v>
      </c>
      <c r="FB49" s="77">
        <v>3</v>
      </c>
      <c r="FC49" s="77">
        <v>3</v>
      </c>
      <c r="FD49" s="77">
        <v>5</v>
      </c>
      <c r="FE49" s="77">
        <v>7</v>
      </c>
      <c r="FF49" s="77">
        <v>8</v>
      </c>
      <c r="FG49" s="77">
        <v>8</v>
      </c>
      <c r="FH49" s="77">
        <v>8</v>
      </c>
      <c r="FI49" s="77"/>
      <c r="FJ49" s="77"/>
      <c r="FK49" s="77"/>
      <c r="FL49" s="77"/>
      <c r="FM49" s="77"/>
      <c r="FN49" s="77"/>
      <c r="FO49" s="77"/>
      <c r="FP49" s="77"/>
      <c r="FQ49" s="77"/>
      <c r="FS49" s="8">
        <f t="shared" si="131"/>
        <v>20</v>
      </c>
      <c r="FT49" s="8">
        <v>4</v>
      </c>
    </row>
    <row r="50" spans="1:176">
      <c r="A50" s="14" t="s">
        <v>605</v>
      </c>
      <c r="B50" s="23">
        <v>4.0682870370370376E-2</v>
      </c>
      <c r="C50" s="21" t="s">
        <v>267</v>
      </c>
      <c r="D50" s="57">
        <f t="shared" si="98"/>
        <v>14</v>
      </c>
      <c r="E50" s="24">
        <v>0</v>
      </c>
      <c r="F50" s="19">
        <v>5</v>
      </c>
      <c r="G50" s="22">
        <f t="shared" si="99"/>
        <v>19</v>
      </c>
      <c r="H50" s="14"/>
      <c r="I50" s="23"/>
      <c r="J50" s="21"/>
      <c r="K50" s="57"/>
      <c r="L50" s="24">
        <v>0</v>
      </c>
      <c r="M50" s="19"/>
      <c r="N50" s="22">
        <f t="shared" si="100"/>
        <v>0</v>
      </c>
      <c r="O50" s="14"/>
      <c r="P50" s="23">
        <v>6.1018518518518521E-2</v>
      </c>
      <c r="Q50" s="21" t="s">
        <v>232</v>
      </c>
      <c r="R50" s="57">
        <f t="shared" ref="R50:R53" si="138">((P$68)+10)-Q50</f>
        <v>11</v>
      </c>
      <c r="S50" s="24">
        <v>0</v>
      </c>
      <c r="T50" s="19">
        <v>5</v>
      </c>
      <c r="U50" s="22">
        <f t="shared" si="101"/>
        <v>16</v>
      </c>
      <c r="V50" s="14"/>
      <c r="W50" s="23"/>
      <c r="X50" s="21"/>
      <c r="Y50" s="57"/>
      <c r="Z50" s="24">
        <v>0</v>
      </c>
      <c r="AA50" s="19"/>
      <c r="AB50" s="22">
        <f t="shared" si="102"/>
        <v>0</v>
      </c>
      <c r="AC50" s="14"/>
      <c r="AD50" s="23"/>
      <c r="AE50" s="21"/>
      <c r="AF50" s="57"/>
      <c r="AG50" s="24">
        <v>0</v>
      </c>
      <c r="AH50" s="19"/>
      <c r="AI50" s="22">
        <f t="shared" si="103"/>
        <v>0</v>
      </c>
      <c r="AJ50" s="14"/>
      <c r="AK50" s="23"/>
      <c r="AL50" s="21"/>
      <c r="AM50" s="57">
        <f t="shared" si="104"/>
        <v>0</v>
      </c>
      <c r="AN50" s="24">
        <v>0</v>
      </c>
      <c r="AO50" s="19"/>
      <c r="AP50" s="22">
        <f t="shared" si="105"/>
        <v>0</v>
      </c>
      <c r="AQ50" s="14"/>
      <c r="AR50" s="23"/>
      <c r="AS50" s="21"/>
      <c r="AT50" s="57"/>
      <c r="AU50" s="24">
        <v>0</v>
      </c>
      <c r="AV50" s="19"/>
      <c r="AW50" s="22">
        <f t="shared" si="106"/>
        <v>0</v>
      </c>
      <c r="AX50" s="14"/>
      <c r="AY50" s="23"/>
      <c r="AZ50" s="21"/>
      <c r="BA50" s="57"/>
      <c r="BB50" s="24">
        <v>0</v>
      </c>
      <c r="BC50" s="19"/>
      <c r="BD50" s="22">
        <f t="shared" si="107"/>
        <v>0</v>
      </c>
      <c r="BE50" s="14"/>
      <c r="BF50" s="23"/>
      <c r="BG50" s="21"/>
      <c r="BH50" s="57">
        <f t="shared" si="108"/>
        <v>0</v>
      </c>
      <c r="BI50" s="24">
        <v>0</v>
      </c>
      <c r="BJ50" s="19"/>
      <c r="BK50" s="22">
        <f t="shared" si="109"/>
        <v>0</v>
      </c>
      <c r="BL50" s="14"/>
      <c r="BM50" s="23"/>
      <c r="BN50" s="21"/>
      <c r="BO50" s="57">
        <f t="shared" si="132"/>
        <v>0</v>
      </c>
      <c r="BP50" s="24">
        <v>0</v>
      </c>
      <c r="BQ50" s="19"/>
      <c r="BR50" s="22">
        <f t="shared" si="110"/>
        <v>0</v>
      </c>
      <c r="BS50" s="14"/>
      <c r="BT50" s="23"/>
      <c r="BU50" s="21"/>
      <c r="BV50" s="57">
        <f t="shared" si="133"/>
        <v>0</v>
      </c>
      <c r="BW50" s="24">
        <v>0</v>
      </c>
      <c r="BX50" s="19"/>
      <c r="BY50" s="22">
        <f t="shared" si="111"/>
        <v>0</v>
      </c>
      <c r="BZ50" s="14"/>
      <c r="CA50" s="23"/>
      <c r="CB50" s="21"/>
      <c r="CC50" s="57">
        <f t="shared" si="134"/>
        <v>0</v>
      </c>
      <c r="CD50" s="24">
        <v>0</v>
      </c>
      <c r="CE50" s="19"/>
      <c r="CF50" s="22">
        <f t="shared" si="112"/>
        <v>0</v>
      </c>
      <c r="CG50" s="14"/>
      <c r="CH50" s="23"/>
      <c r="CI50" s="21"/>
      <c r="CJ50" s="57">
        <f t="shared" si="135"/>
        <v>0</v>
      </c>
      <c r="CK50" s="24">
        <v>0</v>
      </c>
      <c r="CL50" s="19"/>
      <c r="CM50" s="22">
        <f t="shared" si="113"/>
        <v>0</v>
      </c>
      <c r="CN50" s="14"/>
      <c r="CO50" s="23"/>
      <c r="CP50" s="21"/>
      <c r="CQ50" s="57">
        <f t="shared" si="136"/>
        <v>0</v>
      </c>
      <c r="CR50" s="24">
        <v>0</v>
      </c>
      <c r="CS50" s="19"/>
      <c r="CT50" s="22">
        <f t="shared" si="114"/>
        <v>0</v>
      </c>
      <c r="CU50" s="14"/>
      <c r="CV50" s="23"/>
      <c r="CW50" s="21"/>
      <c r="CX50" s="57">
        <f t="shared" si="115"/>
        <v>0</v>
      </c>
      <c r="CY50" s="24">
        <v>0</v>
      </c>
      <c r="CZ50" s="19"/>
      <c r="DA50" s="22">
        <f t="shared" si="116"/>
        <v>0</v>
      </c>
      <c r="DB50" s="14"/>
      <c r="DC50" s="23"/>
      <c r="DD50" s="21"/>
      <c r="DE50" s="57">
        <f t="shared" si="117"/>
        <v>0</v>
      </c>
      <c r="DF50" s="24">
        <v>0</v>
      </c>
      <c r="DG50" s="19"/>
      <c r="DH50" s="22">
        <f t="shared" si="118"/>
        <v>0</v>
      </c>
      <c r="DI50" s="14"/>
      <c r="DJ50" s="23"/>
      <c r="DK50" s="21"/>
      <c r="DL50" s="57">
        <f t="shared" si="119"/>
        <v>0</v>
      </c>
      <c r="DM50" s="24">
        <v>0</v>
      </c>
      <c r="DN50" s="19"/>
      <c r="DO50" s="22">
        <f t="shared" si="120"/>
        <v>0</v>
      </c>
      <c r="DP50" s="14"/>
      <c r="DQ50" s="23"/>
      <c r="DR50" s="21"/>
      <c r="DS50" s="57">
        <f t="shared" si="121"/>
        <v>0</v>
      </c>
      <c r="DT50" s="24">
        <v>0</v>
      </c>
      <c r="DU50" s="19"/>
      <c r="DV50" s="22">
        <f t="shared" si="122"/>
        <v>0</v>
      </c>
      <c r="DW50" s="14"/>
      <c r="DX50" s="23"/>
      <c r="DY50" s="21"/>
      <c r="DZ50" s="57">
        <f t="shared" si="123"/>
        <v>0</v>
      </c>
      <c r="EA50" s="24">
        <v>0</v>
      </c>
      <c r="EB50" s="19"/>
      <c r="EC50" s="22">
        <f t="shared" si="124"/>
        <v>0</v>
      </c>
      <c r="ED50" s="14"/>
      <c r="EE50" s="23"/>
      <c r="EF50" s="21"/>
      <c r="EG50" s="57">
        <f t="shared" si="125"/>
        <v>0</v>
      </c>
      <c r="EH50" s="24">
        <v>0</v>
      </c>
      <c r="EI50" s="19"/>
      <c r="EJ50" s="22">
        <f t="shared" si="126"/>
        <v>0</v>
      </c>
      <c r="EK50" s="14"/>
      <c r="EL50" s="23"/>
      <c r="EM50" s="21"/>
      <c r="EN50" s="57">
        <f t="shared" si="127"/>
        <v>0</v>
      </c>
      <c r="EO50" s="24">
        <v>0</v>
      </c>
      <c r="EP50" s="19"/>
      <c r="EQ50" s="22">
        <f t="shared" si="128"/>
        <v>0</v>
      </c>
      <c r="ER50" s="14"/>
      <c r="ES50" s="23"/>
      <c r="ET50" s="111">
        <f t="shared" si="129"/>
        <v>4</v>
      </c>
      <c r="EU50" s="82">
        <f t="shared" si="130"/>
        <v>25</v>
      </c>
      <c r="EV50" s="82">
        <f t="shared" si="130"/>
        <v>0</v>
      </c>
      <c r="EW50" s="82">
        <f t="shared" si="130"/>
        <v>10</v>
      </c>
      <c r="EX50" s="22">
        <f t="shared" ref="EX50:EX67" si="139">EU50+EV50+EW50</f>
        <v>35</v>
      </c>
      <c r="EY50" s="14" t="str">
        <f t="shared" ref="EY50:EY66" si="140">A50</f>
        <v>Christine McCullock</v>
      </c>
      <c r="EZ50" s="14"/>
      <c r="FA50" s="106">
        <f t="shared" si="137"/>
        <v>4</v>
      </c>
      <c r="FB50" s="77">
        <v>4</v>
      </c>
      <c r="FC50" s="77">
        <v>4</v>
      </c>
      <c r="FD50" s="77">
        <v>1</v>
      </c>
      <c r="FE50" s="77">
        <v>2</v>
      </c>
      <c r="FF50" s="77">
        <v>4</v>
      </c>
      <c r="FG50" s="77">
        <v>4</v>
      </c>
      <c r="FH50" s="77">
        <v>4</v>
      </c>
      <c r="FI50" s="77"/>
      <c r="FJ50" s="77"/>
      <c r="FK50" s="77"/>
      <c r="FL50" s="77"/>
      <c r="FM50" s="77"/>
      <c r="FN50" s="77"/>
      <c r="FO50" s="77"/>
      <c r="FP50" s="77"/>
      <c r="FQ50" s="77"/>
      <c r="FS50" s="8">
        <f t="shared" si="131"/>
        <v>35</v>
      </c>
    </row>
    <row r="51" spans="1:176">
      <c r="A51" s="14" t="s">
        <v>606</v>
      </c>
      <c r="B51" s="23">
        <v>4.4097222222222225E-2</v>
      </c>
      <c r="C51" s="21" t="s">
        <v>328</v>
      </c>
      <c r="D51" s="57">
        <f t="shared" si="98"/>
        <v>13</v>
      </c>
      <c r="E51" s="24">
        <v>0</v>
      </c>
      <c r="F51" s="19">
        <v>5</v>
      </c>
      <c r="G51" s="22">
        <f t="shared" si="99"/>
        <v>18</v>
      </c>
      <c r="H51" s="14"/>
      <c r="I51" s="23"/>
      <c r="J51" s="21"/>
      <c r="K51" s="57"/>
      <c r="L51" s="24">
        <v>0</v>
      </c>
      <c r="M51" s="19"/>
      <c r="N51" s="22">
        <f t="shared" si="100"/>
        <v>0</v>
      </c>
      <c r="O51" s="14"/>
      <c r="P51" s="23"/>
      <c r="Q51" s="21"/>
      <c r="R51" s="57"/>
      <c r="S51" s="24">
        <v>0</v>
      </c>
      <c r="T51" s="19"/>
      <c r="U51" s="22">
        <f t="shared" si="101"/>
        <v>0</v>
      </c>
      <c r="V51" s="14"/>
      <c r="W51" s="23"/>
      <c r="X51" s="21"/>
      <c r="Y51" s="57"/>
      <c r="Z51" s="24">
        <v>0</v>
      </c>
      <c r="AA51" s="19"/>
      <c r="AB51" s="22">
        <f t="shared" si="102"/>
        <v>0</v>
      </c>
      <c r="AC51" s="14"/>
      <c r="AD51" s="23"/>
      <c r="AE51" s="21"/>
      <c r="AF51" s="57"/>
      <c r="AG51" s="24">
        <v>0</v>
      </c>
      <c r="AH51" s="19"/>
      <c r="AI51" s="22">
        <f t="shared" si="103"/>
        <v>0</v>
      </c>
      <c r="AJ51" s="14"/>
      <c r="AK51" s="23"/>
      <c r="AL51" s="21"/>
      <c r="AM51" s="57">
        <f t="shared" si="104"/>
        <v>0</v>
      </c>
      <c r="AN51" s="24">
        <v>0</v>
      </c>
      <c r="AO51" s="19"/>
      <c r="AP51" s="22">
        <f t="shared" si="105"/>
        <v>0</v>
      </c>
      <c r="AQ51" s="14"/>
      <c r="AR51" s="23"/>
      <c r="AS51" s="21"/>
      <c r="AT51" s="57"/>
      <c r="AU51" s="24">
        <v>0</v>
      </c>
      <c r="AV51" s="19"/>
      <c r="AW51" s="22">
        <f t="shared" si="106"/>
        <v>0</v>
      </c>
      <c r="AX51" s="14"/>
      <c r="AY51" s="23"/>
      <c r="AZ51" s="21"/>
      <c r="BA51" s="57"/>
      <c r="BB51" s="24">
        <v>0</v>
      </c>
      <c r="BC51" s="19"/>
      <c r="BD51" s="22">
        <f t="shared" si="107"/>
        <v>0</v>
      </c>
      <c r="BE51" s="14"/>
      <c r="BF51" s="23"/>
      <c r="BG51" s="21"/>
      <c r="BH51" s="57">
        <f t="shared" si="108"/>
        <v>0</v>
      </c>
      <c r="BI51" s="24">
        <v>0</v>
      </c>
      <c r="BJ51" s="19"/>
      <c r="BK51" s="22">
        <f t="shared" si="109"/>
        <v>0</v>
      </c>
      <c r="BL51" s="14"/>
      <c r="BM51" s="23"/>
      <c r="BN51" s="21"/>
      <c r="BO51" s="57">
        <f t="shared" si="132"/>
        <v>0</v>
      </c>
      <c r="BP51" s="24">
        <v>0</v>
      </c>
      <c r="BQ51" s="19"/>
      <c r="BR51" s="22">
        <f t="shared" si="110"/>
        <v>0</v>
      </c>
      <c r="BS51" s="14"/>
      <c r="BT51" s="23"/>
      <c r="BU51" s="21"/>
      <c r="BV51" s="57">
        <f t="shared" si="133"/>
        <v>0</v>
      </c>
      <c r="BW51" s="24">
        <v>0</v>
      </c>
      <c r="BX51" s="19"/>
      <c r="BY51" s="22">
        <f t="shared" si="111"/>
        <v>0</v>
      </c>
      <c r="BZ51" s="14"/>
      <c r="CA51" s="23"/>
      <c r="CB51" s="21"/>
      <c r="CC51" s="57">
        <f t="shared" si="134"/>
        <v>0</v>
      </c>
      <c r="CD51" s="24">
        <v>0</v>
      </c>
      <c r="CE51" s="19"/>
      <c r="CF51" s="22">
        <f t="shared" si="112"/>
        <v>0</v>
      </c>
      <c r="CG51" s="14"/>
      <c r="CH51" s="23"/>
      <c r="CI51" s="21"/>
      <c r="CJ51" s="57">
        <f t="shared" si="135"/>
        <v>0</v>
      </c>
      <c r="CK51" s="24">
        <v>0</v>
      </c>
      <c r="CL51" s="19"/>
      <c r="CM51" s="22">
        <f t="shared" si="113"/>
        <v>0</v>
      </c>
      <c r="CN51" s="14"/>
      <c r="CO51" s="23"/>
      <c r="CP51" s="21"/>
      <c r="CQ51" s="57">
        <f t="shared" si="136"/>
        <v>0</v>
      </c>
      <c r="CR51" s="24">
        <v>0</v>
      </c>
      <c r="CS51" s="19"/>
      <c r="CT51" s="22">
        <f t="shared" si="114"/>
        <v>0</v>
      </c>
      <c r="CU51" s="14"/>
      <c r="CV51" s="23"/>
      <c r="CW51" s="21"/>
      <c r="CX51" s="57">
        <f t="shared" si="115"/>
        <v>0</v>
      </c>
      <c r="CY51" s="24">
        <v>0</v>
      </c>
      <c r="CZ51" s="19"/>
      <c r="DA51" s="22">
        <f t="shared" si="116"/>
        <v>0</v>
      </c>
      <c r="DB51" s="14"/>
      <c r="DC51" s="23"/>
      <c r="DD51" s="21"/>
      <c r="DE51" s="57">
        <f t="shared" si="117"/>
        <v>0</v>
      </c>
      <c r="DF51" s="24">
        <v>0</v>
      </c>
      <c r="DG51" s="19"/>
      <c r="DH51" s="22">
        <f t="shared" si="118"/>
        <v>0</v>
      </c>
      <c r="DI51" s="14"/>
      <c r="DJ51" s="23"/>
      <c r="DK51" s="21"/>
      <c r="DL51" s="57">
        <f t="shared" si="119"/>
        <v>0</v>
      </c>
      <c r="DM51" s="24">
        <v>0</v>
      </c>
      <c r="DN51" s="19"/>
      <c r="DO51" s="22">
        <f t="shared" si="120"/>
        <v>0</v>
      </c>
      <c r="DP51" s="14"/>
      <c r="DQ51" s="23"/>
      <c r="DR51" s="21"/>
      <c r="DS51" s="57">
        <f t="shared" si="121"/>
        <v>0</v>
      </c>
      <c r="DT51" s="24">
        <v>0</v>
      </c>
      <c r="DU51" s="19"/>
      <c r="DV51" s="22">
        <f t="shared" si="122"/>
        <v>0</v>
      </c>
      <c r="DW51" s="14"/>
      <c r="DX51" s="23"/>
      <c r="DY51" s="21"/>
      <c r="DZ51" s="57">
        <f t="shared" si="123"/>
        <v>0</v>
      </c>
      <c r="EA51" s="24">
        <v>0</v>
      </c>
      <c r="EB51" s="19"/>
      <c r="EC51" s="22">
        <f t="shared" si="124"/>
        <v>0</v>
      </c>
      <c r="ED51" s="14"/>
      <c r="EE51" s="23"/>
      <c r="EF51" s="21"/>
      <c r="EG51" s="57">
        <f t="shared" si="125"/>
        <v>0</v>
      </c>
      <c r="EH51" s="24">
        <v>0</v>
      </c>
      <c r="EI51" s="19"/>
      <c r="EJ51" s="22">
        <f t="shared" si="126"/>
        <v>0</v>
      </c>
      <c r="EK51" s="14"/>
      <c r="EL51" s="23"/>
      <c r="EM51" s="21"/>
      <c r="EN51" s="57">
        <f t="shared" si="127"/>
        <v>0</v>
      </c>
      <c r="EO51" s="24">
        <v>0</v>
      </c>
      <c r="EP51" s="19"/>
      <c r="EQ51" s="22">
        <f t="shared" si="128"/>
        <v>0</v>
      </c>
      <c r="ER51" s="14"/>
      <c r="ES51" s="23"/>
      <c r="ET51" s="111" t="str">
        <f t="shared" si="129"/>
        <v>9=</v>
      </c>
      <c r="EU51" s="82">
        <f t="shared" si="130"/>
        <v>13</v>
      </c>
      <c r="EV51" s="82">
        <f t="shared" si="130"/>
        <v>0</v>
      </c>
      <c r="EW51" s="82">
        <f t="shared" si="130"/>
        <v>5</v>
      </c>
      <c r="EX51" s="22">
        <f t="shared" si="139"/>
        <v>18</v>
      </c>
      <c r="EY51" s="14" t="str">
        <f t="shared" si="140"/>
        <v>Linda McGinley</v>
      </c>
      <c r="EZ51" s="14"/>
      <c r="FA51" s="106" t="str">
        <f t="shared" si="137"/>
        <v>9=</v>
      </c>
      <c r="FB51" s="77">
        <v>5</v>
      </c>
      <c r="FC51" s="77">
        <v>5</v>
      </c>
      <c r="FD51" s="77">
        <v>6</v>
      </c>
      <c r="FE51" s="77">
        <v>8</v>
      </c>
      <c r="FF51" s="77">
        <v>9</v>
      </c>
      <c r="FG51" s="77" t="s">
        <v>366</v>
      </c>
      <c r="FH51" s="77" t="s">
        <v>366</v>
      </c>
      <c r="FI51" s="77"/>
      <c r="FJ51" s="77"/>
      <c r="FK51" s="77"/>
      <c r="FL51" s="77"/>
      <c r="FM51" s="77"/>
      <c r="FN51" s="77"/>
      <c r="FO51" s="77"/>
      <c r="FP51" s="77"/>
      <c r="FQ51" s="77"/>
      <c r="FS51" s="8">
        <f t="shared" si="131"/>
        <v>18</v>
      </c>
      <c r="FT51" s="8">
        <v>5</v>
      </c>
    </row>
    <row r="52" spans="1:176">
      <c r="A52" s="14" t="s">
        <v>498</v>
      </c>
      <c r="B52" s="23">
        <v>4.6504629629629625E-2</v>
      </c>
      <c r="C52" s="21" t="s">
        <v>264</v>
      </c>
      <c r="D52" s="57">
        <f t="shared" si="98"/>
        <v>12</v>
      </c>
      <c r="E52" s="24">
        <v>0</v>
      </c>
      <c r="F52" s="19">
        <v>5</v>
      </c>
      <c r="G52" s="22">
        <f t="shared" si="99"/>
        <v>17</v>
      </c>
      <c r="H52" s="14"/>
      <c r="I52" s="23"/>
      <c r="J52" s="21"/>
      <c r="K52" s="57"/>
      <c r="L52" s="24">
        <v>0</v>
      </c>
      <c r="M52" s="19"/>
      <c r="N52" s="22">
        <f t="shared" si="100"/>
        <v>0</v>
      </c>
      <c r="O52" s="14"/>
      <c r="P52" s="23"/>
      <c r="Q52" s="21"/>
      <c r="R52" s="57"/>
      <c r="S52" s="24">
        <v>0</v>
      </c>
      <c r="T52" s="19"/>
      <c r="U52" s="22">
        <f t="shared" si="101"/>
        <v>0</v>
      </c>
      <c r="V52" s="14"/>
      <c r="W52" s="23"/>
      <c r="X52" s="21"/>
      <c r="Y52" s="57"/>
      <c r="Z52" s="24">
        <v>0</v>
      </c>
      <c r="AA52" s="19"/>
      <c r="AB52" s="22">
        <f t="shared" si="102"/>
        <v>0</v>
      </c>
      <c r="AC52" s="14"/>
      <c r="AD52" s="23"/>
      <c r="AE52" s="21"/>
      <c r="AF52" s="57"/>
      <c r="AG52" s="24">
        <v>0</v>
      </c>
      <c r="AH52" s="19"/>
      <c r="AI52" s="22">
        <f t="shared" si="103"/>
        <v>0</v>
      </c>
      <c r="AJ52" s="14"/>
      <c r="AK52" s="23"/>
      <c r="AL52" s="21"/>
      <c r="AM52" s="57">
        <f t="shared" si="104"/>
        <v>0</v>
      </c>
      <c r="AN52" s="24">
        <v>0</v>
      </c>
      <c r="AO52" s="19"/>
      <c r="AP52" s="22">
        <f t="shared" si="105"/>
        <v>0</v>
      </c>
      <c r="AQ52" s="14"/>
      <c r="AR52" s="23"/>
      <c r="AS52" s="21"/>
      <c r="AT52" s="57"/>
      <c r="AU52" s="24">
        <v>0</v>
      </c>
      <c r="AV52" s="19"/>
      <c r="AW52" s="22">
        <f t="shared" si="106"/>
        <v>0</v>
      </c>
      <c r="AX52" s="14"/>
      <c r="AY52" s="23"/>
      <c r="AZ52" s="21"/>
      <c r="BA52" s="57"/>
      <c r="BB52" s="24">
        <v>0</v>
      </c>
      <c r="BC52" s="19"/>
      <c r="BD52" s="22">
        <f t="shared" si="107"/>
        <v>0</v>
      </c>
      <c r="BE52" s="14"/>
      <c r="BF52" s="23"/>
      <c r="BG52" s="21"/>
      <c r="BH52" s="57">
        <f t="shared" si="108"/>
        <v>0</v>
      </c>
      <c r="BI52" s="24">
        <v>0</v>
      </c>
      <c r="BJ52" s="19"/>
      <c r="BK52" s="22">
        <f t="shared" si="109"/>
        <v>0</v>
      </c>
      <c r="BL52" s="14"/>
      <c r="BM52" s="23"/>
      <c r="BN52" s="21"/>
      <c r="BO52" s="57">
        <f t="shared" si="132"/>
        <v>0</v>
      </c>
      <c r="BP52" s="24">
        <v>0</v>
      </c>
      <c r="BQ52" s="19"/>
      <c r="BR52" s="22">
        <f t="shared" si="110"/>
        <v>0</v>
      </c>
      <c r="BS52" s="14"/>
      <c r="BT52" s="23"/>
      <c r="BU52" s="21"/>
      <c r="BV52" s="57">
        <f t="shared" si="133"/>
        <v>0</v>
      </c>
      <c r="BW52" s="24">
        <v>0</v>
      </c>
      <c r="BX52" s="19"/>
      <c r="BY52" s="22">
        <f t="shared" si="111"/>
        <v>0</v>
      </c>
      <c r="BZ52" s="14"/>
      <c r="CA52" s="23"/>
      <c r="CB52" s="21"/>
      <c r="CC52" s="57">
        <f t="shared" si="134"/>
        <v>0</v>
      </c>
      <c r="CD52" s="24">
        <v>0</v>
      </c>
      <c r="CE52" s="19"/>
      <c r="CF52" s="22">
        <f t="shared" si="112"/>
        <v>0</v>
      </c>
      <c r="CG52" s="14"/>
      <c r="CH52" s="23"/>
      <c r="CI52" s="21"/>
      <c r="CJ52" s="57">
        <f t="shared" si="135"/>
        <v>0</v>
      </c>
      <c r="CK52" s="24">
        <v>0</v>
      </c>
      <c r="CL52" s="19"/>
      <c r="CM52" s="22">
        <f t="shared" si="113"/>
        <v>0</v>
      </c>
      <c r="CN52" s="14"/>
      <c r="CO52" s="23"/>
      <c r="CP52" s="21"/>
      <c r="CQ52" s="57">
        <f t="shared" si="136"/>
        <v>0</v>
      </c>
      <c r="CR52" s="24">
        <v>0</v>
      </c>
      <c r="CS52" s="19"/>
      <c r="CT52" s="22">
        <f t="shared" si="114"/>
        <v>0</v>
      </c>
      <c r="CU52" s="14"/>
      <c r="CV52" s="23"/>
      <c r="CW52" s="21"/>
      <c r="CX52" s="57">
        <f t="shared" si="115"/>
        <v>0</v>
      </c>
      <c r="CY52" s="24">
        <v>0</v>
      </c>
      <c r="CZ52" s="19"/>
      <c r="DA52" s="22">
        <f t="shared" si="116"/>
        <v>0</v>
      </c>
      <c r="DB52" s="14"/>
      <c r="DC52" s="23"/>
      <c r="DD52" s="21"/>
      <c r="DE52" s="57">
        <f t="shared" si="117"/>
        <v>0</v>
      </c>
      <c r="DF52" s="24">
        <v>0</v>
      </c>
      <c r="DG52" s="19"/>
      <c r="DH52" s="22">
        <f t="shared" si="118"/>
        <v>0</v>
      </c>
      <c r="DI52" s="14"/>
      <c r="DJ52" s="23"/>
      <c r="DK52" s="21"/>
      <c r="DL52" s="57">
        <f t="shared" si="119"/>
        <v>0</v>
      </c>
      <c r="DM52" s="24">
        <v>0</v>
      </c>
      <c r="DN52" s="19"/>
      <c r="DO52" s="22">
        <f t="shared" si="120"/>
        <v>0</v>
      </c>
      <c r="DP52" s="14"/>
      <c r="DQ52" s="23"/>
      <c r="DR52" s="21"/>
      <c r="DS52" s="57">
        <f t="shared" si="121"/>
        <v>0</v>
      </c>
      <c r="DT52" s="24">
        <v>0</v>
      </c>
      <c r="DU52" s="19"/>
      <c r="DV52" s="22">
        <f t="shared" si="122"/>
        <v>0</v>
      </c>
      <c r="DW52" s="14"/>
      <c r="DX52" s="23"/>
      <c r="DY52" s="21"/>
      <c r="DZ52" s="57">
        <f t="shared" si="123"/>
        <v>0</v>
      </c>
      <c r="EA52" s="24">
        <v>0</v>
      </c>
      <c r="EB52" s="19"/>
      <c r="EC52" s="22">
        <f t="shared" si="124"/>
        <v>0</v>
      </c>
      <c r="ED52" s="14"/>
      <c r="EE52" s="23"/>
      <c r="EF52" s="21"/>
      <c r="EG52" s="57">
        <f t="shared" si="125"/>
        <v>0</v>
      </c>
      <c r="EH52" s="24">
        <v>0</v>
      </c>
      <c r="EI52" s="19"/>
      <c r="EJ52" s="22">
        <f t="shared" si="126"/>
        <v>0</v>
      </c>
      <c r="EK52" s="14"/>
      <c r="EL52" s="23"/>
      <c r="EM52" s="21"/>
      <c r="EN52" s="57">
        <f t="shared" si="127"/>
        <v>0</v>
      </c>
      <c r="EO52" s="24">
        <v>0</v>
      </c>
      <c r="EP52" s="19"/>
      <c r="EQ52" s="22">
        <f t="shared" si="128"/>
        <v>0</v>
      </c>
      <c r="ER52" s="14"/>
      <c r="ES52" s="23"/>
      <c r="ET52" s="111">
        <f t="shared" si="129"/>
        <v>11</v>
      </c>
      <c r="EU52" s="82">
        <f t="shared" si="130"/>
        <v>12</v>
      </c>
      <c r="EV52" s="82">
        <f t="shared" si="130"/>
        <v>0</v>
      </c>
      <c r="EW52" s="82">
        <f t="shared" si="130"/>
        <v>5</v>
      </c>
      <c r="EX52" s="22">
        <f t="shared" si="139"/>
        <v>17</v>
      </c>
      <c r="EY52" s="14" t="str">
        <f t="shared" si="140"/>
        <v>Alison Walker</v>
      </c>
      <c r="EZ52" s="14"/>
      <c r="FA52" s="106">
        <f t="shared" si="137"/>
        <v>11</v>
      </c>
      <c r="FB52" s="77">
        <v>6</v>
      </c>
      <c r="FC52" s="77">
        <v>6</v>
      </c>
      <c r="FD52" s="77" t="s">
        <v>132</v>
      </c>
      <c r="FE52" s="77" t="s">
        <v>366</v>
      </c>
      <c r="FF52" s="77">
        <v>10</v>
      </c>
      <c r="FG52" s="77">
        <v>11</v>
      </c>
      <c r="FH52" s="77">
        <v>11</v>
      </c>
      <c r="FI52" s="77"/>
      <c r="FJ52" s="77"/>
      <c r="FK52" s="77"/>
      <c r="FL52" s="77"/>
      <c r="FM52" s="77"/>
      <c r="FN52" s="77"/>
      <c r="FO52" s="77"/>
      <c r="FP52" s="77"/>
      <c r="FQ52" s="77"/>
      <c r="FS52" s="8">
        <f t="shared" si="131"/>
        <v>17</v>
      </c>
    </row>
    <row r="53" spans="1:176">
      <c r="A53" s="14" t="s">
        <v>26</v>
      </c>
      <c r="B53" s="23">
        <v>4.6504629629629625E-2</v>
      </c>
      <c r="C53" s="21" t="s">
        <v>265</v>
      </c>
      <c r="D53" s="57">
        <f t="shared" si="98"/>
        <v>11</v>
      </c>
      <c r="E53" s="24">
        <v>0</v>
      </c>
      <c r="F53" s="25">
        <v>5</v>
      </c>
      <c r="G53" s="22">
        <f t="shared" si="99"/>
        <v>16</v>
      </c>
      <c r="H53" s="14"/>
      <c r="I53" s="23"/>
      <c r="J53" s="21"/>
      <c r="K53" s="57"/>
      <c r="L53" s="24">
        <v>0</v>
      </c>
      <c r="M53" s="25"/>
      <c r="N53" s="22">
        <f t="shared" si="100"/>
        <v>0</v>
      </c>
      <c r="O53" s="14"/>
      <c r="P53" s="23">
        <v>6.1724537037037036E-2</v>
      </c>
      <c r="Q53" s="21" t="s">
        <v>233</v>
      </c>
      <c r="R53" s="57">
        <f t="shared" si="138"/>
        <v>10</v>
      </c>
      <c r="S53" s="24">
        <v>0</v>
      </c>
      <c r="T53" s="25">
        <v>5</v>
      </c>
      <c r="U53" s="22">
        <f t="shared" si="101"/>
        <v>15</v>
      </c>
      <c r="V53" s="14"/>
      <c r="W53" s="23"/>
      <c r="X53" s="21"/>
      <c r="Y53" s="57"/>
      <c r="Z53" s="24">
        <v>0</v>
      </c>
      <c r="AA53" s="25"/>
      <c r="AB53" s="22">
        <f t="shared" si="102"/>
        <v>0</v>
      </c>
      <c r="AC53" s="14"/>
      <c r="AD53" s="23">
        <v>1.8159722222222219E-2</v>
      </c>
      <c r="AE53" s="21" t="s">
        <v>233</v>
      </c>
      <c r="AF53" s="57">
        <f t="shared" ref="AF53:AF57" si="141">((AD$68)+10)-AE53</f>
        <v>10</v>
      </c>
      <c r="AG53" s="24">
        <v>0</v>
      </c>
      <c r="AH53" s="25">
        <v>5</v>
      </c>
      <c r="AI53" s="22">
        <f t="shared" si="103"/>
        <v>15</v>
      </c>
      <c r="AJ53" s="14"/>
      <c r="AK53" s="23"/>
      <c r="AL53" s="21"/>
      <c r="AM53" s="57"/>
      <c r="AN53" s="24">
        <v>0</v>
      </c>
      <c r="AO53" s="25"/>
      <c r="AP53" s="22">
        <f t="shared" si="105"/>
        <v>0</v>
      </c>
      <c r="AQ53" s="14"/>
      <c r="AR53" s="23">
        <v>3.7164351851851851E-2</v>
      </c>
      <c r="AS53" s="21" t="s">
        <v>232</v>
      </c>
      <c r="AT53" s="57">
        <f t="shared" ref="AT53" si="142">((AR$68)+10)-AS53</f>
        <v>12</v>
      </c>
      <c r="AU53" s="24">
        <v>0</v>
      </c>
      <c r="AV53" s="25">
        <v>5</v>
      </c>
      <c r="AW53" s="22">
        <f t="shared" si="106"/>
        <v>17</v>
      </c>
      <c r="AX53" s="14"/>
      <c r="AY53" s="23">
        <v>1.9328703703703702E-2</v>
      </c>
      <c r="AZ53" s="21" t="s">
        <v>232</v>
      </c>
      <c r="BA53" s="57">
        <f t="shared" ref="BA53:BA55" si="143">((AY$68)+10)-AZ53</f>
        <v>10</v>
      </c>
      <c r="BB53" s="24">
        <v>0</v>
      </c>
      <c r="BC53" s="25">
        <v>5</v>
      </c>
      <c r="BD53" s="22">
        <f t="shared" si="107"/>
        <v>15</v>
      </c>
      <c r="BE53" s="14"/>
      <c r="BF53" s="23"/>
      <c r="BG53" s="21"/>
      <c r="BH53" s="57"/>
      <c r="BI53" s="24">
        <v>0</v>
      </c>
      <c r="BJ53" s="25"/>
      <c r="BK53" s="22">
        <f t="shared" si="109"/>
        <v>0</v>
      </c>
      <c r="BL53" s="14"/>
      <c r="BM53" s="23"/>
      <c r="BN53" s="21"/>
      <c r="BO53" s="57">
        <f t="shared" si="132"/>
        <v>0</v>
      </c>
      <c r="BP53" s="24">
        <v>0</v>
      </c>
      <c r="BQ53" s="25"/>
      <c r="BR53" s="22">
        <f t="shared" si="110"/>
        <v>0</v>
      </c>
      <c r="BS53" s="14"/>
      <c r="BT53" s="23"/>
      <c r="BU53" s="21"/>
      <c r="BV53" s="57">
        <f t="shared" si="133"/>
        <v>0</v>
      </c>
      <c r="BW53" s="24">
        <v>0</v>
      </c>
      <c r="BX53" s="25"/>
      <c r="BY53" s="22">
        <f t="shared" si="111"/>
        <v>0</v>
      </c>
      <c r="BZ53" s="14"/>
      <c r="CA53" s="23"/>
      <c r="CB53" s="21"/>
      <c r="CC53" s="57">
        <f t="shared" si="134"/>
        <v>0</v>
      </c>
      <c r="CD53" s="24">
        <v>0</v>
      </c>
      <c r="CE53" s="25"/>
      <c r="CF53" s="22">
        <f t="shared" si="112"/>
        <v>0</v>
      </c>
      <c r="CG53" s="14"/>
      <c r="CH53" s="23"/>
      <c r="CI53" s="21"/>
      <c r="CJ53" s="57">
        <f t="shared" si="135"/>
        <v>0</v>
      </c>
      <c r="CK53" s="24">
        <v>0</v>
      </c>
      <c r="CL53" s="25"/>
      <c r="CM53" s="22">
        <f t="shared" si="113"/>
        <v>0</v>
      </c>
      <c r="CN53" s="14"/>
      <c r="CO53" s="23"/>
      <c r="CP53" s="21"/>
      <c r="CQ53" s="57">
        <f t="shared" si="136"/>
        <v>0</v>
      </c>
      <c r="CR53" s="24">
        <v>0</v>
      </c>
      <c r="CS53" s="25"/>
      <c r="CT53" s="22">
        <f t="shared" si="114"/>
        <v>0</v>
      </c>
      <c r="CU53" s="14"/>
      <c r="CV53" s="23"/>
      <c r="CW53" s="21"/>
      <c r="CX53" s="57"/>
      <c r="CY53" s="24">
        <v>0</v>
      </c>
      <c r="CZ53" s="25"/>
      <c r="DA53" s="22">
        <f t="shared" si="116"/>
        <v>0</v>
      </c>
      <c r="DB53" s="14"/>
      <c r="DC53" s="23"/>
      <c r="DD53" s="21"/>
      <c r="DE53" s="57"/>
      <c r="DF53" s="24">
        <v>0</v>
      </c>
      <c r="DG53" s="25"/>
      <c r="DH53" s="22">
        <f t="shared" si="118"/>
        <v>0</v>
      </c>
      <c r="DI53" s="14"/>
      <c r="DJ53" s="23"/>
      <c r="DK53" s="21"/>
      <c r="DL53" s="57"/>
      <c r="DM53" s="24">
        <v>0</v>
      </c>
      <c r="DN53" s="25"/>
      <c r="DO53" s="22">
        <f t="shared" si="120"/>
        <v>0</v>
      </c>
      <c r="DP53" s="14"/>
      <c r="DQ53" s="23"/>
      <c r="DR53" s="21"/>
      <c r="DS53" s="57"/>
      <c r="DT53" s="24">
        <v>0</v>
      </c>
      <c r="DU53" s="25"/>
      <c r="DV53" s="22">
        <f t="shared" si="122"/>
        <v>0</v>
      </c>
      <c r="DW53" s="14"/>
      <c r="DX53" s="23"/>
      <c r="DY53" s="21"/>
      <c r="DZ53" s="57"/>
      <c r="EA53" s="24">
        <v>0</v>
      </c>
      <c r="EB53" s="25"/>
      <c r="EC53" s="22">
        <f t="shared" si="124"/>
        <v>0</v>
      </c>
      <c r="ED53" s="14"/>
      <c r="EE53" s="23"/>
      <c r="EF53" s="21"/>
      <c r="EG53" s="57"/>
      <c r="EH53" s="24">
        <v>0</v>
      </c>
      <c r="EI53" s="25"/>
      <c r="EJ53" s="22">
        <f t="shared" si="126"/>
        <v>0</v>
      </c>
      <c r="EK53" s="14"/>
      <c r="EL53" s="23"/>
      <c r="EM53" s="21"/>
      <c r="EN53" s="57"/>
      <c r="EO53" s="24">
        <v>0</v>
      </c>
      <c r="EP53" s="25"/>
      <c r="EQ53" s="22">
        <f t="shared" si="128"/>
        <v>0</v>
      </c>
      <c r="ER53" s="14"/>
      <c r="ES53" s="23"/>
      <c r="ET53" s="111">
        <f t="shared" si="129"/>
        <v>1</v>
      </c>
      <c r="EU53" s="82">
        <f t="shared" si="130"/>
        <v>53</v>
      </c>
      <c r="EV53" s="82">
        <f t="shared" si="130"/>
        <v>0</v>
      </c>
      <c r="EW53" s="82">
        <f t="shared" si="130"/>
        <v>25</v>
      </c>
      <c r="EX53" s="22">
        <f>EU53+EV53+EW53</f>
        <v>78</v>
      </c>
      <c r="EY53" s="14" t="str">
        <f t="shared" si="140"/>
        <v>Julia King</v>
      </c>
      <c r="EZ53" s="14"/>
      <c r="FA53" s="106">
        <f t="shared" si="137"/>
        <v>1</v>
      </c>
      <c r="FB53" s="77">
        <v>7</v>
      </c>
      <c r="FC53" s="77">
        <v>7</v>
      </c>
      <c r="FD53" s="77">
        <v>2</v>
      </c>
      <c r="FE53" s="77">
        <v>3</v>
      </c>
      <c r="FF53" s="77">
        <v>3</v>
      </c>
      <c r="FG53" s="77">
        <v>1</v>
      </c>
      <c r="FH53" s="77">
        <v>1</v>
      </c>
      <c r="FI53" s="77"/>
      <c r="FJ53" s="77"/>
      <c r="FK53" s="77"/>
      <c r="FL53" s="77"/>
      <c r="FM53" s="77"/>
      <c r="FN53" s="77"/>
      <c r="FO53" s="77"/>
      <c r="FP53" s="77"/>
      <c r="FQ53" s="77"/>
      <c r="FS53" s="8">
        <f t="shared" si="131"/>
        <v>78</v>
      </c>
    </row>
    <row r="54" spans="1:176">
      <c r="A54" s="14" t="s">
        <v>607</v>
      </c>
      <c r="B54" s="23">
        <v>4.8159722222222222E-2</v>
      </c>
      <c r="C54" s="21" t="s">
        <v>334</v>
      </c>
      <c r="D54" s="57">
        <f t="shared" si="98"/>
        <v>10</v>
      </c>
      <c r="E54" s="24">
        <v>0</v>
      </c>
      <c r="F54" s="19">
        <v>5</v>
      </c>
      <c r="G54" s="22">
        <f t="shared" si="99"/>
        <v>15</v>
      </c>
      <c r="H54" s="14"/>
      <c r="I54" s="23"/>
      <c r="J54" s="21"/>
      <c r="K54" s="57"/>
      <c r="L54" s="24">
        <v>0</v>
      </c>
      <c r="M54" s="19"/>
      <c r="N54" s="22">
        <f t="shared" si="100"/>
        <v>0</v>
      </c>
      <c r="O54" s="14"/>
      <c r="P54" s="23"/>
      <c r="Q54" s="21"/>
      <c r="R54" s="57"/>
      <c r="S54" s="24">
        <v>0</v>
      </c>
      <c r="T54" s="19"/>
      <c r="U54" s="22">
        <f t="shared" si="101"/>
        <v>0</v>
      </c>
      <c r="V54" s="14"/>
      <c r="W54" s="23"/>
      <c r="X54" s="21"/>
      <c r="Y54" s="57"/>
      <c r="Z54" s="24">
        <v>0</v>
      </c>
      <c r="AA54" s="19"/>
      <c r="AB54" s="22">
        <f t="shared" si="102"/>
        <v>0</v>
      </c>
      <c r="AC54" s="14"/>
      <c r="AD54" s="23"/>
      <c r="AE54" s="21"/>
      <c r="AF54" s="57"/>
      <c r="AG54" s="24">
        <v>0</v>
      </c>
      <c r="AH54" s="19"/>
      <c r="AI54" s="22">
        <f t="shared" si="103"/>
        <v>0</v>
      </c>
      <c r="AJ54" s="14"/>
      <c r="AK54" s="23"/>
      <c r="AL54" s="21"/>
      <c r="AM54" s="57"/>
      <c r="AN54" s="24">
        <v>0</v>
      </c>
      <c r="AO54" s="19"/>
      <c r="AP54" s="22">
        <f t="shared" si="105"/>
        <v>0</v>
      </c>
      <c r="AQ54" s="14"/>
      <c r="AR54" s="23"/>
      <c r="AS54" s="21"/>
      <c r="AT54" s="57"/>
      <c r="AU54" s="24">
        <v>0</v>
      </c>
      <c r="AV54" s="19"/>
      <c r="AW54" s="22">
        <f t="shared" si="106"/>
        <v>0</v>
      </c>
      <c r="AX54" s="14"/>
      <c r="AY54" s="23"/>
      <c r="AZ54" s="21"/>
      <c r="BA54" s="57"/>
      <c r="BB54" s="24">
        <v>0</v>
      </c>
      <c r="BC54" s="19"/>
      <c r="BD54" s="22">
        <f t="shared" si="107"/>
        <v>0</v>
      </c>
      <c r="BE54" s="14"/>
      <c r="BF54" s="23"/>
      <c r="BG54" s="21"/>
      <c r="BH54" s="57"/>
      <c r="BI54" s="24">
        <v>0</v>
      </c>
      <c r="BJ54" s="19"/>
      <c r="BK54" s="22">
        <f t="shared" si="109"/>
        <v>0</v>
      </c>
      <c r="BL54" s="14"/>
      <c r="BM54" s="23"/>
      <c r="BN54" s="21"/>
      <c r="BO54" s="57">
        <f t="shared" si="132"/>
        <v>0</v>
      </c>
      <c r="BP54" s="24">
        <v>0</v>
      </c>
      <c r="BQ54" s="19"/>
      <c r="BR54" s="22">
        <f t="shared" si="110"/>
        <v>0</v>
      </c>
      <c r="BS54" s="14"/>
      <c r="BT54" s="23"/>
      <c r="BU54" s="21"/>
      <c r="BV54" s="57">
        <f t="shared" si="133"/>
        <v>0</v>
      </c>
      <c r="BW54" s="24">
        <v>0</v>
      </c>
      <c r="BX54" s="19"/>
      <c r="BY54" s="22">
        <f t="shared" si="111"/>
        <v>0</v>
      </c>
      <c r="BZ54" s="14"/>
      <c r="CA54" s="23"/>
      <c r="CB54" s="21"/>
      <c r="CC54" s="57">
        <f t="shared" si="134"/>
        <v>0</v>
      </c>
      <c r="CD54" s="24">
        <v>0</v>
      </c>
      <c r="CE54" s="19"/>
      <c r="CF54" s="22">
        <f t="shared" si="112"/>
        <v>0</v>
      </c>
      <c r="CG54" s="14"/>
      <c r="CH54" s="23"/>
      <c r="CI54" s="21"/>
      <c r="CJ54" s="57">
        <f t="shared" si="135"/>
        <v>0</v>
      </c>
      <c r="CK54" s="24">
        <v>0</v>
      </c>
      <c r="CL54" s="19"/>
      <c r="CM54" s="22">
        <f t="shared" si="113"/>
        <v>0</v>
      </c>
      <c r="CN54" s="14"/>
      <c r="CO54" s="23"/>
      <c r="CP54" s="21"/>
      <c r="CQ54" s="57">
        <f t="shared" si="136"/>
        <v>0</v>
      </c>
      <c r="CR54" s="24">
        <v>0</v>
      </c>
      <c r="CS54" s="19"/>
      <c r="CT54" s="22">
        <f t="shared" si="114"/>
        <v>0</v>
      </c>
      <c r="CU54" s="14"/>
      <c r="CV54" s="23"/>
      <c r="CW54" s="21"/>
      <c r="CX54" s="57"/>
      <c r="CY54" s="24">
        <v>0</v>
      </c>
      <c r="CZ54" s="19"/>
      <c r="DA54" s="22">
        <f t="shared" si="116"/>
        <v>0</v>
      </c>
      <c r="DB54" s="14"/>
      <c r="DC54" s="23"/>
      <c r="DD54" s="21"/>
      <c r="DE54" s="57"/>
      <c r="DF54" s="24">
        <v>0</v>
      </c>
      <c r="DG54" s="19"/>
      <c r="DH54" s="22">
        <f t="shared" si="118"/>
        <v>0</v>
      </c>
      <c r="DI54" s="14"/>
      <c r="DJ54" s="23"/>
      <c r="DK54" s="21"/>
      <c r="DL54" s="57"/>
      <c r="DM54" s="24">
        <v>0</v>
      </c>
      <c r="DN54" s="19"/>
      <c r="DO54" s="22">
        <f t="shared" si="120"/>
        <v>0</v>
      </c>
      <c r="DP54" s="14"/>
      <c r="DQ54" s="23"/>
      <c r="DR54" s="21"/>
      <c r="DS54" s="57"/>
      <c r="DT54" s="24">
        <v>0</v>
      </c>
      <c r="DU54" s="19"/>
      <c r="DV54" s="22">
        <f t="shared" si="122"/>
        <v>0</v>
      </c>
      <c r="DW54" s="14"/>
      <c r="DX54" s="23"/>
      <c r="DY54" s="21"/>
      <c r="DZ54" s="57"/>
      <c r="EA54" s="24">
        <v>0</v>
      </c>
      <c r="EB54" s="19"/>
      <c r="EC54" s="22">
        <f t="shared" si="124"/>
        <v>0</v>
      </c>
      <c r="ED54" s="14"/>
      <c r="EE54" s="23"/>
      <c r="EF54" s="21"/>
      <c r="EG54" s="57"/>
      <c r="EH54" s="24">
        <v>0</v>
      </c>
      <c r="EI54" s="19"/>
      <c r="EJ54" s="22">
        <f t="shared" si="126"/>
        <v>0</v>
      </c>
      <c r="EK54" s="14"/>
      <c r="EL54" s="23"/>
      <c r="EM54" s="21"/>
      <c r="EN54" s="57"/>
      <c r="EO54" s="24">
        <v>0</v>
      </c>
      <c r="EP54" s="19"/>
      <c r="EQ54" s="22">
        <f t="shared" si="128"/>
        <v>0</v>
      </c>
      <c r="ER54" s="14"/>
      <c r="ES54" s="23"/>
      <c r="ET54" s="111" t="str">
        <f t="shared" si="129"/>
        <v>13=</v>
      </c>
      <c r="EU54" s="82">
        <f t="shared" si="130"/>
        <v>10</v>
      </c>
      <c r="EV54" s="82">
        <f t="shared" si="130"/>
        <v>0</v>
      </c>
      <c r="EW54" s="82">
        <f t="shared" si="130"/>
        <v>5</v>
      </c>
      <c r="EX54" s="22">
        <f t="shared" si="139"/>
        <v>15</v>
      </c>
      <c r="EY54" s="14" t="str">
        <f t="shared" si="140"/>
        <v>Katie Ainsworth</v>
      </c>
      <c r="EZ54" s="14"/>
      <c r="FA54" s="106" t="str">
        <f t="shared" si="137"/>
        <v>13=</v>
      </c>
      <c r="FB54" s="77">
        <v>8</v>
      </c>
      <c r="FC54" s="77" t="s">
        <v>423</v>
      </c>
      <c r="FD54" s="77" t="s">
        <v>366</v>
      </c>
      <c r="FE54" s="77">
        <v>11</v>
      </c>
      <c r="FF54" s="77">
        <v>11</v>
      </c>
      <c r="FG54" s="77" t="s">
        <v>368</v>
      </c>
      <c r="FH54" s="77" t="s">
        <v>368</v>
      </c>
      <c r="FI54" s="77"/>
      <c r="FJ54" s="77"/>
      <c r="FK54" s="77"/>
      <c r="FL54" s="77"/>
      <c r="FM54" s="77"/>
      <c r="FN54" s="77"/>
      <c r="FO54" s="77"/>
      <c r="FP54" s="77"/>
      <c r="FQ54" s="77"/>
      <c r="FS54" s="8">
        <f t="shared" si="131"/>
        <v>15</v>
      </c>
    </row>
    <row r="55" spans="1:176">
      <c r="A55" s="14" t="s">
        <v>568</v>
      </c>
      <c r="B55" s="23"/>
      <c r="C55" s="21"/>
      <c r="D55" s="57"/>
      <c r="E55" s="24">
        <v>0</v>
      </c>
      <c r="F55" s="19"/>
      <c r="G55" s="22">
        <f t="shared" si="99"/>
        <v>0</v>
      </c>
      <c r="H55" s="14"/>
      <c r="I55" s="23">
        <v>1.7615740740740741E-2</v>
      </c>
      <c r="J55" s="21" t="s">
        <v>214</v>
      </c>
      <c r="K55" s="57">
        <f t="shared" ref="K55" si="144">((I$68)+10)-J55</f>
        <v>10</v>
      </c>
      <c r="L55" s="24">
        <v>0</v>
      </c>
      <c r="M55" s="19">
        <v>5</v>
      </c>
      <c r="N55" s="22">
        <f t="shared" si="100"/>
        <v>15</v>
      </c>
      <c r="O55" s="14"/>
      <c r="P55" s="23"/>
      <c r="Q55" s="21"/>
      <c r="R55" s="57"/>
      <c r="S55" s="24">
        <v>0</v>
      </c>
      <c r="T55" s="19"/>
      <c r="U55" s="22">
        <f t="shared" si="101"/>
        <v>0</v>
      </c>
      <c r="V55" s="14"/>
      <c r="W55" s="23">
        <v>5.6006944444444449E-2</v>
      </c>
      <c r="X55" s="21" t="s">
        <v>233</v>
      </c>
      <c r="Y55" s="57">
        <f t="shared" ref="Y55:Y57" si="145">((W$68)+10)-X55</f>
        <v>10</v>
      </c>
      <c r="Z55" s="24">
        <v>0</v>
      </c>
      <c r="AA55" s="19">
        <v>5</v>
      </c>
      <c r="AB55" s="22">
        <f t="shared" si="102"/>
        <v>15</v>
      </c>
      <c r="AC55" s="14"/>
      <c r="AD55" s="110">
        <v>1.7094907407407409E-2</v>
      </c>
      <c r="AE55" s="21" t="s">
        <v>232</v>
      </c>
      <c r="AF55" s="57">
        <f t="shared" si="141"/>
        <v>11</v>
      </c>
      <c r="AG55" s="67">
        <v>15</v>
      </c>
      <c r="AH55" s="19">
        <v>5</v>
      </c>
      <c r="AI55" s="22">
        <f t="shared" si="103"/>
        <v>31</v>
      </c>
      <c r="AJ55" s="14"/>
      <c r="AK55" s="23"/>
      <c r="AL55" s="21"/>
      <c r="AM55" s="57"/>
      <c r="AN55" s="24">
        <v>0</v>
      </c>
      <c r="AO55" s="19"/>
      <c r="AP55" s="22">
        <f t="shared" si="105"/>
        <v>0</v>
      </c>
      <c r="AQ55" s="14"/>
      <c r="AR55" s="23"/>
      <c r="AS55" s="21"/>
      <c r="AT55" s="57"/>
      <c r="AU55" s="24">
        <v>0</v>
      </c>
      <c r="AV55" s="19"/>
      <c r="AW55" s="22">
        <f t="shared" si="106"/>
        <v>0</v>
      </c>
      <c r="AX55" s="14"/>
      <c r="AY55" s="23">
        <v>1.8449074074074073E-2</v>
      </c>
      <c r="AZ55" s="21" t="s">
        <v>214</v>
      </c>
      <c r="BA55" s="57">
        <f t="shared" si="143"/>
        <v>11</v>
      </c>
      <c r="BB55" s="24">
        <v>0</v>
      </c>
      <c r="BC55" s="19">
        <v>5</v>
      </c>
      <c r="BD55" s="22">
        <f t="shared" si="107"/>
        <v>16</v>
      </c>
      <c r="BE55" s="14"/>
      <c r="BF55" s="23"/>
      <c r="BG55" s="21"/>
      <c r="BH55" s="57"/>
      <c r="BI55" s="24">
        <v>0</v>
      </c>
      <c r="BJ55" s="19"/>
      <c r="BK55" s="22">
        <f t="shared" si="109"/>
        <v>0</v>
      </c>
      <c r="BL55" s="14"/>
      <c r="BM55" s="23"/>
      <c r="BN55" s="21"/>
      <c r="BO55" s="57">
        <f t="shared" si="132"/>
        <v>0</v>
      </c>
      <c r="BP55" s="24">
        <v>0</v>
      </c>
      <c r="BQ55" s="19"/>
      <c r="BR55" s="22">
        <f t="shared" si="110"/>
        <v>0</v>
      </c>
      <c r="BS55" s="14"/>
      <c r="BT55" s="23"/>
      <c r="BU55" s="21"/>
      <c r="BV55" s="57">
        <f t="shared" si="133"/>
        <v>0</v>
      </c>
      <c r="BW55" s="24">
        <v>0</v>
      </c>
      <c r="BX55" s="19"/>
      <c r="BY55" s="22">
        <f t="shared" si="111"/>
        <v>0</v>
      </c>
      <c r="BZ55" s="14"/>
      <c r="CA55" s="23"/>
      <c r="CB55" s="21"/>
      <c r="CC55" s="57">
        <f t="shared" si="134"/>
        <v>0</v>
      </c>
      <c r="CD55" s="24">
        <v>0</v>
      </c>
      <c r="CE55" s="19"/>
      <c r="CF55" s="22">
        <f t="shared" si="112"/>
        <v>0</v>
      </c>
      <c r="CG55" s="14"/>
      <c r="CH55" s="23"/>
      <c r="CI55" s="21"/>
      <c r="CJ55" s="57">
        <f t="shared" si="135"/>
        <v>0</v>
      </c>
      <c r="CK55" s="24">
        <v>0</v>
      </c>
      <c r="CL55" s="19"/>
      <c r="CM55" s="22">
        <f t="shared" si="113"/>
        <v>0</v>
      </c>
      <c r="CN55" s="14"/>
      <c r="CO55" s="23"/>
      <c r="CP55" s="21"/>
      <c r="CQ55" s="57">
        <f t="shared" si="136"/>
        <v>0</v>
      </c>
      <c r="CR55" s="24">
        <v>0</v>
      </c>
      <c r="CS55" s="19"/>
      <c r="CT55" s="22">
        <f t="shared" si="114"/>
        <v>0</v>
      </c>
      <c r="CU55" s="14"/>
      <c r="CV55" s="23"/>
      <c r="CW55" s="21"/>
      <c r="CX55" s="57"/>
      <c r="CY55" s="24">
        <v>0</v>
      </c>
      <c r="CZ55" s="19"/>
      <c r="DA55" s="22">
        <f t="shared" si="116"/>
        <v>0</v>
      </c>
      <c r="DB55" s="14"/>
      <c r="DC55" s="23"/>
      <c r="DD55" s="21"/>
      <c r="DE55" s="57"/>
      <c r="DF55" s="24">
        <v>0</v>
      </c>
      <c r="DG55" s="19"/>
      <c r="DH55" s="22">
        <f t="shared" si="118"/>
        <v>0</v>
      </c>
      <c r="DI55" s="14"/>
      <c r="DJ55" s="23"/>
      <c r="DK55" s="21"/>
      <c r="DL55" s="57"/>
      <c r="DM55" s="24">
        <v>0</v>
      </c>
      <c r="DN55" s="19"/>
      <c r="DO55" s="22">
        <f t="shared" si="120"/>
        <v>0</v>
      </c>
      <c r="DP55" s="14"/>
      <c r="DQ55" s="23"/>
      <c r="DR55" s="21"/>
      <c r="DS55" s="57"/>
      <c r="DT55" s="24">
        <v>0</v>
      </c>
      <c r="DU55" s="19"/>
      <c r="DV55" s="22">
        <f t="shared" si="122"/>
        <v>0</v>
      </c>
      <c r="DW55" s="14"/>
      <c r="DX55" s="23"/>
      <c r="DY55" s="21"/>
      <c r="DZ55" s="57"/>
      <c r="EA55" s="24">
        <v>0</v>
      </c>
      <c r="EB55" s="19"/>
      <c r="EC55" s="22">
        <f t="shared" si="124"/>
        <v>0</v>
      </c>
      <c r="ED55" s="14"/>
      <c r="EE55" s="23"/>
      <c r="EF55" s="21"/>
      <c r="EG55" s="57"/>
      <c r="EH55" s="24">
        <v>0</v>
      </c>
      <c r="EI55" s="19"/>
      <c r="EJ55" s="22">
        <f t="shared" si="126"/>
        <v>0</v>
      </c>
      <c r="EK55" s="14"/>
      <c r="EL55" s="23"/>
      <c r="EM55" s="21"/>
      <c r="EN55" s="57"/>
      <c r="EO55" s="24">
        <v>0</v>
      </c>
      <c r="EP55" s="19"/>
      <c r="EQ55" s="22">
        <f t="shared" si="128"/>
        <v>0</v>
      </c>
      <c r="ER55" s="14"/>
      <c r="ES55" s="23"/>
      <c r="ET55" s="111">
        <f t="shared" si="129"/>
        <v>2</v>
      </c>
      <c r="EU55" s="82">
        <f t="shared" si="130"/>
        <v>42</v>
      </c>
      <c r="EV55" s="82">
        <f t="shared" si="130"/>
        <v>15</v>
      </c>
      <c r="EW55" s="82">
        <f t="shared" si="130"/>
        <v>20</v>
      </c>
      <c r="EX55" s="22">
        <f t="shared" si="139"/>
        <v>77</v>
      </c>
      <c r="EY55" s="14" t="str">
        <f t="shared" si="140"/>
        <v>Anna Whitemore</v>
      </c>
      <c r="EZ55" s="14"/>
      <c r="FA55" s="106">
        <f t="shared" si="137"/>
        <v>2</v>
      </c>
      <c r="FB55" s="77"/>
      <c r="FC55" s="77" t="s">
        <v>423</v>
      </c>
      <c r="FD55" s="77" t="s">
        <v>366</v>
      </c>
      <c r="FE55" s="77">
        <v>4</v>
      </c>
      <c r="FF55" s="77">
        <v>1</v>
      </c>
      <c r="FG55" s="77">
        <v>2</v>
      </c>
      <c r="FH55" s="77">
        <v>2</v>
      </c>
      <c r="FI55" s="77"/>
      <c r="FJ55" s="77"/>
      <c r="FK55" s="77"/>
      <c r="FL55" s="77"/>
      <c r="FM55" s="77"/>
      <c r="FN55" s="77"/>
      <c r="FO55" s="77"/>
      <c r="FP55" s="77"/>
      <c r="FQ55" s="77"/>
      <c r="FS55" s="8">
        <f t="shared" si="131"/>
        <v>77</v>
      </c>
      <c r="FT55" s="8">
        <v>3</v>
      </c>
    </row>
    <row r="56" spans="1:176">
      <c r="A56" s="14" t="s">
        <v>608</v>
      </c>
      <c r="B56" s="16"/>
      <c r="C56" s="21"/>
      <c r="D56" s="19"/>
      <c r="E56" s="24">
        <v>0</v>
      </c>
      <c r="F56" s="19"/>
      <c r="G56" s="22">
        <f t="shared" si="99"/>
        <v>0</v>
      </c>
      <c r="H56" s="14"/>
      <c r="I56" s="16"/>
      <c r="J56" s="21"/>
      <c r="K56" s="19"/>
      <c r="L56" s="24">
        <v>0</v>
      </c>
      <c r="M56" s="19"/>
      <c r="N56" s="22">
        <f t="shared" si="100"/>
        <v>0</v>
      </c>
      <c r="O56" s="14"/>
      <c r="P56" s="23">
        <v>5.1412037037037034E-2</v>
      </c>
      <c r="Q56" s="21" t="s">
        <v>214</v>
      </c>
      <c r="R56" s="57">
        <f t="shared" ref="R56" si="146">((P$68)+10)-Q56</f>
        <v>12</v>
      </c>
      <c r="S56" s="24">
        <v>0</v>
      </c>
      <c r="T56" s="19">
        <v>5</v>
      </c>
      <c r="U56" s="22">
        <f t="shared" si="101"/>
        <v>17</v>
      </c>
      <c r="V56" s="14"/>
      <c r="W56" s="110">
        <v>4.9976851851851856E-2</v>
      </c>
      <c r="X56" s="21" t="s">
        <v>232</v>
      </c>
      <c r="Y56" s="57">
        <f t="shared" si="145"/>
        <v>11</v>
      </c>
      <c r="Z56" s="67">
        <v>15</v>
      </c>
      <c r="AA56" s="19">
        <v>5</v>
      </c>
      <c r="AB56" s="22">
        <f t="shared" si="102"/>
        <v>31</v>
      </c>
      <c r="AC56" s="14"/>
      <c r="AD56" s="16"/>
      <c r="AE56" s="21"/>
      <c r="AF56" s="19"/>
      <c r="AG56" s="24">
        <v>0</v>
      </c>
      <c r="AH56" s="19"/>
      <c r="AI56" s="22">
        <f t="shared" si="103"/>
        <v>0</v>
      </c>
      <c r="AJ56" s="14"/>
      <c r="AK56" s="16"/>
      <c r="AL56" s="21"/>
      <c r="AM56" s="19"/>
      <c r="AN56" s="24">
        <v>0</v>
      </c>
      <c r="AO56" s="19"/>
      <c r="AP56" s="22">
        <f t="shared" si="105"/>
        <v>0</v>
      </c>
      <c r="AQ56" s="14"/>
      <c r="AR56" s="16"/>
      <c r="AS56" s="21"/>
      <c r="AT56" s="19"/>
      <c r="AU56" s="24">
        <v>0</v>
      </c>
      <c r="AV56" s="19"/>
      <c r="AW56" s="22">
        <f t="shared" si="106"/>
        <v>0</v>
      </c>
      <c r="AX56" s="14"/>
      <c r="AY56" s="16"/>
      <c r="AZ56" s="21"/>
      <c r="BA56" s="19"/>
      <c r="BB56" s="24">
        <v>0</v>
      </c>
      <c r="BC56" s="19"/>
      <c r="BD56" s="22">
        <f t="shared" si="107"/>
        <v>0</v>
      </c>
      <c r="BE56" s="14"/>
      <c r="BF56" s="16"/>
      <c r="BG56" s="21"/>
      <c r="BH56" s="19"/>
      <c r="BI56" s="24">
        <v>0</v>
      </c>
      <c r="BJ56" s="19"/>
      <c r="BK56" s="22">
        <f t="shared" si="109"/>
        <v>0</v>
      </c>
      <c r="BL56" s="14"/>
      <c r="BM56" s="16"/>
      <c r="BN56" s="21"/>
      <c r="BO56" s="57">
        <f t="shared" si="132"/>
        <v>0</v>
      </c>
      <c r="BP56" s="24">
        <v>0</v>
      </c>
      <c r="BQ56" s="19"/>
      <c r="BR56" s="22">
        <f t="shared" si="110"/>
        <v>0</v>
      </c>
      <c r="BS56" s="14"/>
      <c r="BT56" s="16"/>
      <c r="BU56" s="21"/>
      <c r="BV56" s="57">
        <f t="shared" si="133"/>
        <v>0</v>
      </c>
      <c r="BW56" s="24">
        <v>0</v>
      </c>
      <c r="BX56" s="19"/>
      <c r="BY56" s="22">
        <f t="shared" si="111"/>
        <v>0</v>
      </c>
      <c r="BZ56" s="14"/>
      <c r="CA56" s="16"/>
      <c r="CB56" s="21"/>
      <c r="CC56" s="57">
        <f t="shared" si="134"/>
        <v>0</v>
      </c>
      <c r="CD56" s="24">
        <v>0</v>
      </c>
      <c r="CE56" s="19"/>
      <c r="CF56" s="22">
        <f t="shared" si="112"/>
        <v>0</v>
      </c>
      <c r="CG56" s="14"/>
      <c r="CH56" s="16"/>
      <c r="CI56" s="21"/>
      <c r="CJ56" s="57">
        <f t="shared" si="135"/>
        <v>0</v>
      </c>
      <c r="CK56" s="24">
        <v>0</v>
      </c>
      <c r="CL56" s="19"/>
      <c r="CM56" s="22">
        <f t="shared" si="113"/>
        <v>0</v>
      </c>
      <c r="CN56" s="14"/>
      <c r="CO56" s="16"/>
      <c r="CP56" s="21"/>
      <c r="CQ56" s="57">
        <f t="shared" si="136"/>
        <v>0</v>
      </c>
      <c r="CR56" s="24">
        <v>0</v>
      </c>
      <c r="CS56" s="19"/>
      <c r="CT56" s="22">
        <f t="shared" si="114"/>
        <v>0</v>
      </c>
      <c r="CU56" s="14"/>
      <c r="CV56" s="16"/>
      <c r="CW56" s="21"/>
      <c r="CX56" s="19"/>
      <c r="CY56" s="24">
        <v>0</v>
      </c>
      <c r="CZ56" s="19"/>
      <c r="DA56" s="22">
        <f t="shared" si="116"/>
        <v>0</v>
      </c>
      <c r="DB56" s="14"/>
      <c r="DC56" s="16"/>
      <c r="DD56" s="21"/>
      <c r="DE56" s="19"/>
      <c r="DF56" s="24">
        <v>0</v>
      </c>
      <c r="DG56" s="19"/>
      <c r="DH56" s="22">
        <f t="shared" si="118"/>
        <v>0</v>
      </c>
      <c r="DI56" s="14"/>
      <c r="DJ56" s="16"/>
      <c r="DK56" s="21"/>
      <c r="DL56" s="19"/>
      <c r="DM56" s="24">
        <v>0</v>
      </c>
      <c r="DN56" s="19"/>
      <c r="DO56" s="22">
        <f t="shared" si="120"/>
        <v>0</v>
      </c>
      <c r="DP56" s="14"/>
      <c r="DQ56" s="16"/>
      <c r="DR56" s="21"/>
      <c r="DS56" s="19"/>
      <c r="DT56" s="24">
        <v>0</v>
      </c>
      <c r="DU56" s="19"/>
      <c r="DV56" s="22">
        <f t="shared" si="122"/>
        <v>0</v>
      </c>
      <c r="DW56" s="14"/>
      <c r="DX56" s="16"/>
      <c r="DY56" s="21"/>
      <c r="DZ56" s="19"/>
      <c r="EA56" s="24">
        <v>0</v>
      </c>
      <c r="EB56" s="19"/>
      <c r="EC56" s="22">
        <f t="shared" si="124"/>
        <v>0</v>
      </c>
      <c r="ED56" s="14"/>
      <c r="EE56" s="16"/>
      <c r="EF56" s="21"/>
      <c r="EG56" s="19"/>
      <c r="EH56" s="24">
        <v>0</v>
      </c>
      <c r="EI56" s="19"/>
      <c r="EJ56" s="22">
        <f t="shared" si="126"/>
        <v>0</v>
      </c>
      <c r="EK56" s="14"/>
      <c r="EL56" s="16"/>
      <c r="EM56" s="21"/>
      <c r="EN56" s="19"/>
      <c r="EO56" s="24">
        <v>0</v>
      </c>
      <c r="EP56" s="19"/>
      <c r="EQ56" s="22">
        <f t="shared" si="128"/>
        <v>0</v>
      </c>
      <c r="ER56" s="14"/>
      <c r="ES56" s="23"/>
      <c r="ET56" s="111">
        <f t="shared" si="129"/>
        <v>3</v>
      </c>
      <c r="EU56" s="82">
        <f t="shared" si="130"/>
        <v>23</v>
      </c>
      <c r="EV56" s="82">
        <f t="shared" si="130"/>
        <v>15</v>
      </c>
      <c r="EW56" s="82">
        <f t="shared" si="130"/>
        <v>10</v>
      </c>
      <c r="EX56" s="22">
        <f t="shared" si="139"/>
        <v>48</v>
      </c>
      <c r="EY56" s="14" t="str">
        <f t="shared" si="140"/>
        <v>Emma Cooper</v>
      </c>
      <c r="EZ56" s="14"/>
      <c r="FA56" s="106">
        <f t="shared" si="137"/>
        <v>3</v>
      </c>
      <c r="FB56" s="77"/>
      <c r="FC56" s="77"/>
      <c r="FD56" s="77" t="s">
        <v>132</v>
      </c>
      <c r="FE56" s="77">
        <v>1</v>
      </c>
      <c r="FF56" s="77">
        <v>2</v>
      </c>
      <c r="FG56" s="77">
        <v>3</v>
      </c>
      <c r="FH56" s="77">
        <v>3</v>
      </c>
      <c r="FI56" s="77"/>
      <c r="FJ56" s="77"/>
      <c r="FK56" s="77"/>
      <c r="FL56" s="77"/>
      <c r="FM56" s="77"/>
      <c r="FN56" s="77"/>
      <c r="FO56" s="77"/>
      <c r="FP56" s="77"/>
      <c r="FQ56" s="77"/>
      <c r="FS56" s="8">
        <f t="shared" si="131"/>
        <v>48</v>
      </c>
    </row>
    <row r="57" spans="1:176">
      <c r="A57" s="14" t="s">
        <v>271</v>
      </c>
      <c r="B57" s="16"/>
      <c r="C57" s="21"/>
      <c r="D57" s="19"/>
      <c r="E57" s="24">
        <v>0</v>
      </c>
      <c r="F57" s="19"/>
      <c r="G57" s="22">
        <f t="shared" si="99"/>
        <v>0</v>
      </c>
      <c r="H57" s="14"/>
      <c r="I57" s="16"/>
      <c r="J57" s="21"/>
      <c r="K57" s="19"/>
      <c r="L57" s="24">
        <v>0</v>
      </c>
      <c r="M57" s="19"/>
      <c r="N57" s="22">
        <f t="shared" si="100"/>
        <v>0</v>
      </c>
      <c r="O57" s="14"/>
      <c r="P57" s="16"/>
      <c r="Q57" s="21"/>
      <c r="R57" s="19"/>
      <c r="S57" s="24">
        <v>0</v>
      </c>
      <c r="T57" s="19"/>
      <c r="U57" s="22">
        <f t="shared" si="101"/>
        <v>0</v>
      </c>
      <c r="V57" s="14"/>
      <c r="W57" s="23">
        <v>4.9282407407407407E-2</v>
      </c>
      <c r="X57" s="21" t="s">
        <v>214</v>
      </c>
      <c r="Y57" s="57">
        <f t="shared" si="145"/>
        <v>12</v>
      </c>
      <c r="Z57" s="24">
        <v>0</v>
      </c>
      <c r="AA57" s="19">
        <v>5</v>
      </c>
      <c r="AB57" s="22">
        <f t="shared" si="102"/>
        <v>17</v>
      </c>
      <c r="AC57" s="14"/>
      <c r="AD57" s="23">
        <v>1.5555555555555553E-2</v>
      </c>
      <c r="AE57" s="21" t="s">
        <v>214</v>
      </c>
      <c r="AF57" s="57">
        <f t="shared" si="141"/>
        <v>12</v>
      </c>
      <c r="AG57" s="24">
        <v>0</v>
      </c>
      <c r="AH57" s="19">
        <v>5</v>
      </c>
      <c r="AI57" s="22">
        <f t="shared" si="103"/>
        <v>17</v>
      </c>
      <c r="AJ57" s="14"/>
      <c r="AK57" s="16"/>
      <c r="AL57" s="21"/>
      <c r="AM57" s="19"/>
      <c r="AN57" s="24">
        <v>0</v>
      </c>
      <c r="AO57" s="19"/>
      <c r="AP57" s="22">
        <f t="shared" si="105"/>
        <v>0</v>
      </c>
      <c r="AQ57" s="14"/>
      <c r="AR57" s="16"/>
      <c r="AS57" s="21"/>
      <c r="AT57" s="19"/>
      <c r="AU57" s="24">
        <v>0</v>
      </c>
      <c r="AV57" s="19"/>
      <c r="AW57" s="22">
        <f t="shared" si="106"/>
        <v>0</v>
      </c>
      <c r="AX57" s="14"/>
      <c r="AY57" s="16"/>
      <c r="AZ57" s="21"/>
      <c r="BA57" s="19"/>
      <c r="BB57" s="24">
        <v>0</v>
      </c>
      <c r="BC57" s="19"/>
      <c r="BD57" s="22">
        <f t="shared" si="107"/>
        <v>0</v>
      </c>
      <c r="BE57" s="14"/>
      <c r="BF57" s="16"/>
      <c r="BG57" s="21"/>
      <c r="BH57" s="19"/>
      <c r="BI57" s="24">
        <v>0</v>
      </c>
      <c r="BJ57" s="19"/>
      <c r="BK57" s="22">
        <f t="shared" si="109"/>
        <v>0</v>
      </c>
      <c r="BL57" s="14"/>
      <c r="BM57" s="16"/>
      <c r="BN57" s="21"/>
      <c r="BO57" s="57">
        <f t="shared" si="132"/>
        <v>0</v>
      </c>
      <c r="BP57" s="24">
        <v>0</v>
      </c>
      <c r="BQ57" s="19"/>
      <c r="BR57" s="22">
        <f t="shared" si="110"/>
        <v>0</v>
      </c>
      <c r="BS57" s="14"/>
      <c r="BT57" s="16"/>
      <c r="BU57" s="21"/>
      <c r="BV57" s="57">
        <f t="shared" si="133"/>
        <v>0</v>
      </c>
      <c r="BW57" s="24">
        <v>0</v>
      </c>
      <c r="BX57" s="19"/>
      <c r="BY57" s="22">
        <f t="shared" si="111"/>
        <v>0</v>
      </c>
      <c r="BZ57" s="14"/>
      <c r="CA57" s="16"/>
      <c r="CB57" s="21"/>
      <c r="CC57" s="57">
        <f t="shared" si="134"/>
        <v>0</v>
      </c>
      <c r="CD57" s="24">
        <v>0</v>
      </c>
      <c r="CE57" s="19"/>
      <c r="CF57" s="22">
        <f t="shared" si="112"/>
        <v>0</v>
      </c>
      <c r="CG57" s="14"/>
      <c r="CH57" s="16"/>
      <c r="CI57" s="21"/>
      <c r="CJ57" s="57">
        <f t="shared" si="135"/>
        <v>0</v>
      </c>
      <c r="CK57" s="24">
        <v>0</v>
      </c>
      <c r="CL57" s="19"/>
      <c r="CM57" s="22">
        <f t="shared" si="113"/>
        <v>0</v>
      </c>
      <c r="CN57" s="14"/>
      <c r="CO57" s="16"/>
      <c r="CP57" s="21"/>
      <c r="CQ57" s="57">
        <f t="shared" si="136"/>
        <v>0</v>
      </c>
      <c r="CR57" s="24">
        <v>0</v>
      </c>
      <c r="CS57" s="19"/>
      <c r="CT57" s="22">
        <f t="shared" si="114"/>
        <v>0</v>
      </c>
      <c r="CU57" s="14"/>
      <c r="CV57" s="16"/>
      <c r="CW57" s="21"/>
      <c r="CX57" s="19"/>
      <c r="CY57" s="24">
        <v>0</v>
      </c>
      <c r="CZ57" s="19"/>
      <c r="DA57" s="22">
        <f t="shared" si="116"/>
        <v>0</v>
      </c>
      <c r="DB57" s="14"/>
      <c r="DC57" s="16"/>
      <c r="DD57" s="21"/>
      <c r="DE57" s="19"/>
      <c r="DF57" s="24">
        <v>0</v>
      </c>
      <c r="DG57" s="19"/>
      <c r="DH57" s="22">
        <f t="shared" si="118"/>
        <v>0</v>
      </c>
      <c r="DI57" s="14"/>
      <c r="DJ57" s="16"/>
      <c r="DK57" s="21"/>
      <c r="DL57" s="19"/>
      <c r="DM57" s="24">
        <v>0</v>
      </c>
      <c r="DN57" s="19"/>
      <c r="DO57" s="22">
        <f t="shared" si="120"/>
        <v>0</v>
      </c>
      <c r="DP57" s="14"/>
      <c r="DQ57" s="16"/>
      <c r="DR57" s="21"/>
      <c r="DS57" s="19"/>
      <c r="DT57" s="24">
        <v>0</v>
      </c>
      <c r="DU57" s="19"/>
      <c r="DV57" s="22">
        <f t="shared" si="122"/>
        <v>0</v>
      </c>
      <c r="DW57" s="14"/>
      <c r="DX57" s="16"/>
      <c r="DY57" s="21"/>
      <c r="DZ57" s="19"/>
      <c r="EA57" s="24">
        <v>0</v>
      </c>
      <c r="EB57" s="19"/>
      <c r="EC57" s="22">
        <f t="shared" si="124"/>
        <v>0</v>
      </c>
      <c r="ED57" s="14"/>
      <c r="EE57" s="16"/>
      <c r="EF57" s="21"/>
      <c r="EG57" s="19"/>
      <c r="EH57" s="24">
        <v>0</v>
      </c>
      <c r="EI57" s="19"/>
      <c r="EJ57" s="22">
        <f t="shared" si="126"/>
        <v>0</v>
      </c>
      <c r="EK57" s="14"/>
      <c r="EL57" s="16"/>
      <c r="EM57" s="21"/>
      <c r="EN57" s="19"/>
      <c r="EO57" s="24">
        <v>0</v>
      </c>
      <c r="EP57" s="19"/>
      <c r="EQ57" s="22">
        <f t="shared" si="128"/>
        <v>0</v>
      </c>
      <c r="ER57" s="14"/>
      <c r="ES57" s="23"/>
      <c r="ET57" s="111">
        <f t="shared" si="129"/>
        <v>5</v>
      </c>
      <c r="EU57" s="82">
        <f t="shared" si="130"/>
        <v>24</v>
      </c>
      <c r="EV57" s="82">
        <f t="shared" si="130"/>
        <v>0</v>
      </c>
      <c r="EW57" s="82">
        <f t="shared" si="130"/>
        <v>10</v>
      </c>
      <c r="EX57" s="22">
        <f t="shared" si="139"/>
        <v>34</v>
      </c>
      <c r="EY57" s="14" t="str">
        <f t="shared" si="140"/>
        <v>Stephanie Marshall</v>
      </c>
      <c r="EZ57" s="14"/>
      <c r="FA57" s="106">
        <f t="shared" si="137"/>
        <v>5</v>
      </c>
      <c r="FB57" s="77"/>
      <c r="FC57" s="77"/>
      <c r="FD57" s="77"/>
      <c r="FE57" s="77" t="s">
        <v>366</v>
      </c>
      <c r="FF57" s="77">
        <v>5</v>
      </c>
      <c r="FG57" s="77">
        <v>5</v>
      </c>
      <c r="FH57" s="77">
        <v>5</v>
      </c>
      <c r="FI57" s="77"/>
      <c r="FJ57" s="77"/>
      <c r="FK57" s="77"/>
      <c r="FL57" s="77"/>
      <c r="FM57" s="77"/>
      <c r="FN57" s="77"/>
      <c r="FO57" s="77"/>
      <c r="FP57" s="77"/>
      <c r="FQ57" s="77"/>
      <c r="FS57" s="8">
        <f t="shared" si="131"/>
        <v>34</v>
      </c>
    </row>
    <row r="58" spans="1:176">
      <c r="A58" s="14" t="s">
        <v>231</v>
      </c>
      <c r="B58" s="16"/>
      <c r="C58" s="21"/>
      <c r="D58" s="19"/>
      <c r="E58" s="19"/>
      <c r="F58" s="19"/>
      <c r="G58" s="22">
        <f t="shared" si="99"/>
        <v>0</v>
      </c>
      <c r="H58" s="14"/>
      <c r="I58" s="16"/>
      <c r="J58" s="21"/>
      <c r="K58" s="19"/>
      <c r="L58" s="19"/>
      <c r="M58" s="19"/>
      <c r="N58" s="22">
        <f t="shared" si="100"/>
        <v>0</v>
      </c>
      <c r="O58" s="14"/>
      <c r="P58" s="16"/>
      <c r="Q58" s="21"/>
      <c r="R58" s="19"/>
      <c r="S58" s="19"/>
      <c r="T58" s="19"/>
      <c r="U58" s="22">
        <f t="shared" si="101"/>
        <v>0</v>
      </c>
      <c r="V58" s="14"/>
      <c r="W58" s="16"/>
      <c r="X58" s="21"/>
      <c r="Y58" s="19"/>
      <c r="Z58" s="19"/>
      <c r="AA58" s="19"/>
      <c r="AB58" s="22">
        <f t="shared" si="102"/>
        <v>0</v>
      </c>
      <c r="AC58" s="14"/>
      <c r="AD58" s="16"/>
      <c r="AE58" s="21"/>
      <c r="AF58" s="19"/>
      <c r="AG58" s="19"/>
      <c r="AH58" s="19"/>
      <c r="AI58" s="22">
        <f t="shared" si="103"/>
        <v>0</v>
      </c>
      <c r="AJ58" s="14"/>
      <c r="AK58" s="16"/>
      <c r="AL58" s="21"/>
      <c r="AM58" s="19"/>
      <c r="AN58" s="19"/>
      <c r="AO58" s="19"/>
      <c r="AP58" s="22">
        <f t="shared" si="105"/>
        <v>0</v>
      </c>
      <c r="AQ58" s="14"/>
      <c r="AR58" s="23">
        <v>2.8796296296296296E-2</v>
      </c>
      <c r="AS58" s="21" t="s">
        <v>214</v>
      </c>
      <c r="AT58" s="57">
        <f t="shared" ref="AT58:AT60" si="147">((AR$68)+10)-AS58</f>
        <v>13</v>
      </c>
      <c r="AU58" s="19"/>
      <c r="AV58" s="19">
        <v>5</v>
      </c>
      <c r="AW58" s="22">
        <f t="shared" si="106"/>
        <v>18</v>
      </c>
      <c r="AX58" s="14"/>
      <c r="AY58" s="16"/>
      <c r="AZ58" s="21"/>
      <c r="BA58" s="19"/>
      <c r="BB58" s="19"/>
      <c r="BC58" s="19"/>
      <c r="BD58" s="22">
        <f t="shared" si="107"/>
        <v>0</v>
      </c>
      <c r="BE58" s="14"/>
      <c r="BF58" s="16"/>
      <c r="BG58" s="21"/>
      <c r="BH58" s="19"/>
      <c r="BI58" s="19"/>
      <c r="BJ58" s="19"/>
      <c r="BK58" s="22">
        <f t="shared" si="109"/>
        <v>0</v>
      </c>
      <c r="BL58" s="14"/>
      <c r="BM58" s="16"/>
      <c r="BN58" s="21"/>
      <c r="BO58" s="57">
        <f t="shared" si="132"/>
        <v>0</v>
      </c>
      <c r="BP58" s="19"/>
      <c r="BQ58" s="19"/>
      <c r="BR58" s="22">
        <f t="shared" si="110"/>
        <v>0</v>
      </c>
      <c r="BS58" s="14"/>
      <c r="BT58" s="16"/>
      <c r="BU58" s="21"/>
      <c r="BV58" s="57">
        <f t="shared" si="133"/>
        <v>0</v>
      </c>
      <c r="BW58" s="19"/>
      <c r="BX58" s="19"/>
      <c r="BY58" s="22">
        <f t="shared" si="111"/>
        <v>0</v>
      </c>
      <c r="BZ58" s="14"/>
      <c r="CA58" s="16"/>
      <c r="CB58" s="21"/>
      <c r="CC58" s="57">
        <f t="shared" si="134"/>
        <v>0</v>
      </c>
      <c r="CD58" s="19"/>
      <c r="CE58" s="19"/>
      <c r="CF58" s="22">
        <f t="shared" si="112"/>
        <v>0</v>
      </c>
      <c r="CG58" s="14"/>
      <c r="CH58" s="16"/>
      <c r="CI58" s="21"/>
      <c r="CJ58" s="57">
        <f t="shared" si="135"/>
        <v>0</v>
      </c>
      <c r="CK58" s="19"/>
      <c r="CL58" s="19"/>
      <c r="CM58" s="22">
        <f t="shared" si="113"/>
        <v>0</v>
      </c>
      <c r="CN58" s="14"/>
      <c r="CO58" s="16"/>
      <c r="CP58" s="21"/>
      <c r="CQ58" s="57">
        <f t="shared" si="136"/>
        <v>0</v>
      </c>
      <c r="CR58" s="19"/>
      <c r="CS58" s="19"/>
      <c r="CT58" s="22">
        <f t="shared" si="114"/>
        <v>0</v>
      </c>
      <c r="CU58" s="14"/>
      <c r="CV58" s="16"/>
      <c r="CW58" s="21"/>
      <c r="CX58" s="19"/>
      <c r="CY58" s="19"/>
      <c r="CZ58" s="19"/>
      <c r="DA58" s="22">
        <f t="shared" si="116"/>
        <v>0</v>
      </c>
      <c r="DB58" s="14"/>
      <c r="DC58" s="16"/>
      <c r="DD58" s="21"/>
      <c r="DE58" s="19"/>
      <c r="DF58" s="19"/>
      <c r="DG58" s="19"/>
      <c r="DH58" s="22">
        <f t="shared" si="118"/>
        <v>0</v>
      </c>
      <c r="DI58" s="14"/>
      <c r="DJ58" s="16"/>
      <c r="DK58" s="21"/>
      <c r="DL58" s="19"/>
      <c r="DM58" s="19"/>
      <c r="DN58" s="19"/>
      <c r="DO58" s="22">
        <f t="shared" si="120"/>
        <v>0</v>
      </c>
      <c r="DP58" s="14"/>
      <c r="DQ58" s="16"/>
      <c r="DR58" s="21"/>
      <c r="DS58" s="19"/>
      <c r="DT58" s="19"/>
      <c r="DU58" s="19"/>
      <c r="DV58" s="22">
        <f t="shared" si="122"/>
        <v>0</v>
      </c>
      <c r="DW58" s="14"/>
      <c r="DX58" s="16"/>
      <c r="DY58" s="21"/>
      <c r="DZ58" s="19"/>
      <c r="EA58" s="19"/>
      <c r="EB58" s="19"/>
      <c r="EC58" s="22">
        <f t="shared" si="124"/>
        <v>0</v>
      </c>
      <c r="ED58" s="14"/>
      <c r="EE58" s="16"/>
      <c r="EF58" s="21"/>
      <c r="EG58" s="19"/>
      <c r="EH58" s="19"/>
      <c r="EI58" s="19"/>
      <c r="EJ58" s="22">
        <f t="shared" si="126"/>
        <v>0</v>
      </c>
      <c r="EK58" s="14"/>
      <c r="EL58" s="16"/>
      <c r="EM58" s="21"/>
      <c r="EN58" s="19"/>
      <c r="EO58" s="19"/>
      <c r="EP58" s="19"/>
      <c r="EQ58" s="22">
        <f t="shared" si="128"/>
        <v>0</v>
      </c>
      <c r="ER58" s="14"/>
      <c r="ES58" s="23"/>
      <c r="ET58" s="111" t="str">
        <f t="shared" si="129"/>
        <v>9=</v>
      </c>
      <c r="EU58" s="82">
        <f t="shared" si="130"/>
        <v>13</v>
      </c>
      <c r="EV58" s="82">
        <f t="shared" si="130"/>
        <v>0</v>
      </c>
      <c r="EW58" s="82">
        <f t="shared" si="130"/>
        <v>5</v>
      </c>
      <c r="EX58" s="22">
        <f t="shared" si="139"/>
        <v>18</v>
      </c>
      <c r="EY58" s="14" t="str">
        <f t="shared" si="140"/>
        <v>Karen Bridge</v>
      </c>
      <c r="EZ58" s="14"/>
      <c r="FA58" s="106" t="str">
        <f t="shared" si="137"/>
        <v>9=</v>
      </c>
      <c r="FB58" s="77"/>
      <c r="FC58" s="77"/>
      <c r="FD58" s="77"/>
      <c r="FE58" s="77"/>
      <c r="FF58" s="77"/>
      <c r="FG58" s="77" t="s">
        <v>366</v>
      </c>
      <c r="FH58" s="77" t="s">
        <v>366</v>
      </c>
      <c r="FI58" s="77"/>
      <c r="FJ58" s="77"/>
      <c r="FK58" s="77"/>
      <c r="FL58" s="77"/>
      <c r="FM58" s="77"/>
      <c r="FN58" s="77"/>
      <c r="FO58" s="77"/>
      <c r="FP58" s="77"/>
      <c r="FQ58" s="77"/>
      <c r="FS58" s="8">
        <f t="shared" si="131"/>
        <v>18</v>
      </c>
    </row>
    <row r="59" spans="1:176">
      <c r="A59" s="14" t="s">
        <v>609</v>
      </c>
      <c r="B59" s="16"/>
      <c r="C59" s="21"/>
      <c r="D59" s="19"/>
      <c r="E59" s="19"/>
      <c r="F59" s="19"/>
      <c r="G59" s="22">
        <f t="shared" si="99"/>
        <v>0</v>
      </c>
      <c r="H59" s="14"/>
      <c r="I59" s="16"/>
      <c r="J59" s="21"/>
      <c r="K59" s="19"/>
      <c r="L59" s="19"/>
      <c r="M59" s="19"/>
      <c r="N59" s="22">
        <f t="shared" si="100"/>
        <v>0</v>
      </c>
      <c r="O59" s="14"/>
      <c r="P59" s="16"/>
      <c r="Q59" s="21"/>
      <c r="R59" s="19"/>
      <c r="S59" s="19"/>
      <c r="T59" s="19"/>
      <c r="U59" s="22">
        <f t="shared" si="101"/>
        <v>0</v>
      </c>
      <c r="V59" s="14"/>
      <c r="W59" s="16"/>
      <c r="X59" s="21"/>
      <c r="Y59" s="19"/>
      <c r="Z59" s="19"/>
      <c r="AA59" s="19"/>
      <c r="AB59" s="22">
        <f t="shared" si="102"/>
        <v>0</v>
      </c>
      <c r="AC59" s="14"/>
      <c r="AD59" s="16"/>
      <c r="AE59" s="21"/>
      <c r="AF59" s="19"/>
      <c r="AG59" s="19"/>
      <c r="AH59" s="19"/>
      <c r="AI59" s="22">
        <f t="shared" si="103"/>
        <v>0</v>
      </c>
      <c r="AJ59" s="14"/>
      <c r="AK59" s="16"/>
      <c r="AL59" s="21"/>
      <c r="AM59" s="19"/>
      <c r="AN59" s="19"/>
      <c r="AO59" s="19"/>
      <c r="AP59" s="22">
        <f t="shared" si="105"/>
        <v>0</v>
      </c>
      <c r="AQ59" s="14"/>
      <c r="AR59" s="23">
        <v>4.2187499999999996E-2</v>
      </c>
      <c r="AS59" s="21" t="s">
        <v>233</v>
      </c>
      <c r="AT59" s="57">
        <f t="shared" si="147"/>
        <v>11</v>
      </c>
      <c r="AU59" s="19"/>
      <c r="AV59" s="19">
        <v>5</v>
      </c>
      <c r="AW59" s="22">
        <f t="shared" si="106"/>
        <v>16</v>
      </c>
      <c r="AX59" s="14"/>
      <c r="AY59" s="16"/>
      <c r="AZ59" s="21"/>
      <c r="BA59" s="19"/>
      <c r="BB59" s="19"/>
      <c r="BC59" s="19"/>
      <c r="BD59" s="22">
        <f t="shared" si="107"/>
        <v>0</v>
      </c>
      <c r="BE59" s="14"/>
      <c r="BF59" s="16"/>
      <c r="BG59" s="21"/>
      <c r="BH59" s="19"/>
      <c r="BI59" s="19"/>
      <c r="BJ59" s="19"/>
      <c r="BK59" s="22">
        <f t="shared" si="109"/>
        <v>0</v>
      </c>
      <c r="BL59" s="14"/>
      <c r="BM59" s="16"/>
      <c r="BN59" s="21"/>
      <c r="BO59" s="57">
        <f t="shared" si="132"/>
        <v>0</v>
      </c>
      <c r="BP59" s="19"/>
      <c r="BQ59" s="19"/>
      <c r="BR59" s="22">
        <f t="shared" si="110"/>
        <v>0</v>
      </c>
      <c r="BS59" s="14"/>
      <c r="BT59" s="16"/>
      <c r="BU59" s="21"/>
      <c r="BV59" s="57">
        <f t="shared" si="133"/>
        <v>0</v>
      </c>
      <c r="BW59" s="19"/>
      <c r="BX59" s="19"/>
      <c r="BY59" s="22">
        <f t="shared" si="111"/>
        <v>0</v>
      </c>
      <c r="BZ59" s="14"/>
      <c r="CA59" s="16"/>
      <c r="CB59" s="21"/>
      <c r="CC59" s="57">
        <f t="shared" si="134"/>
        <v>0</v>
      </c>
      <c r="CD59" s="19"/>
      <c r="CE59" s="19"/>
      <c r="CF59" s="22">
        <f t="shared" si="112"/>
        <v>0</v>
      </c>
      <c r="CG59" s="14"/>
      <c r="CH59" s="16"/>
      <c r="CI59" s="21"/>
      <c r="CJ59" s="57">
        <f t="shared" si="135"/>
        <v>0</v>
      </c>
      <c r="CK59" s="19"/>
      <c r="CL59" s="19"/>
      <c r="CM59" s="22">
        <f t="shared" si="113"/>
        <v>0</v>
      </c>
      <c r="CN59" s="14"/>
      <c r="CO59" s="16"/>
      <c r="CP59" s="21"/>
      <c r="CQ59" s="57">
        <f t="shared" si="136"/>
        <v>0</v>
      </c>
      <c r="CR59" s="19"/>
      <c r="CS59" s="19"/>
      <c r="CT59" s="22">
        <f t="shared" si="114"/>
        <v>0</v>
      </c>
      <c r="CU59" s="14"/>
      <c r="CV59" s="16"/>
      <c r="CW59" s="21"/>
      <c r="CX59" s="19"/>
      <c r="CY59" s="19"/>
      <c r="CZ59" s="19"/>
      <c r="DA59" s="22">
        <f t="shared" si="116"/>
        <v>0</v>
      </c>
      <c r="DB59" s="14"/>
      <c r="DC59" s="16"/>
      <c r="DD59" s="21"/>
      <c r="DE59" s="19"/>
      <c r="DF59" s="19"/>
      <c r="DG59" s="19"/>
      <c r="DH59" s="22">
        <f t="shared" si="118"/>
        <v>0</v>
      </c>
      <c r="DI59" s="14"/>
      <c r="DJ59" s="16"/>
      <c r="DK59" s="21"/>
      <c r="DL59" s="19"/>
      <c r="DM59" s="19"/>
      <c r="DN59" s="19"/>
      <c r="DO59" s="22">
        <f t="shared" si="120"/>
        <v>0</v>
      </c>
      <c r="DP59" s="14"/>
      <c r="DQ59" s="16"/>
      <c r="DR59" s="21"/>
      <c r="DS59" s="19"/>
      <c r="DT59" s="19"/>
      <c r="DU59" s="19"/>
      <c r="DV59" s="22">
        <f t="shared" si="122"/>
        <v>0</v>
      </c>
      <c r="DW59" s="14"/>
      <c r="DX59" s="16"/>
      <c r="DY59" s="21"/>
      <c r="DZ59" s="19"/>
      <c r="EA59" s="19"/>
      <c r="EB59" s="19"/>
      <c r="EC59" s="22">
        <f t="shared" si="124"/>
        <v>0</v>
      </c>
      <c r="ED59" s="14"/>
      <c r="EE59" s="16"/>
      <c r="EF59" s="21"/>
      <c r="EG59" s="19"/>
      <c r="EH59" s="19"/>
      <c r="EI59" s="19"/>
      <c r="EJ59" s="22">
        <f t="shared" si="126"/>
        <v>0</v>
      </c>
      <c r="EK59" s="14"/>
      <c r="EL59" s="16"/>
      <c r="EM59" s="21"/>
      <c r="EN59" s="19"/>
      <c r="EO59" s="19"/>
      <c r="EP59" s="19"/>
      <c r="EQ59" s="22">
        <f t="shared" si="128"/>
        <v>0</v>
      </c>
      <c r="ER59" s="14"/>
      <c r="ES59" s="23"/>
      <c r="ET59" s="111">
        <f t="shared" si="129"/>
        <v>12</v>
      </c>
      <c r="EU59" s="82">
        <f t="shared" si="130"/>
        <v>11</v>
      </c>
      <c r="EV59" s="82">
        <f t="shared" si="130"/>
        <v>0</v>
      </c>
      <c r="EW59" s="82">
        <f t="shared" si="130"/>
        <v>5</v>
      </c>
      <c r="EX59" s="22">
        <f t="shared" si="139"/>
        <v>16</v>
      </c>
      <c r="EY59" s="14" t="str">
        <f t="shared" si="140"/>
        <v>Angie Miller</v>
      </c>
      <c r="EZ59" s="14"/>
      <c r="FA59" s="106">
        <f t="shared" si="137"/>
        <v>12</v>
      </c>
      <c r="FB59" s="77"/>
      <c r="FC59" s="77"/>
      <c r="FD59" s="77"/>
      <c r="FE59" s="77"/>
      <c r="FF59" s="77"/>
      <c r="FG59" s="77">
        <v>12</v>
      </c>
      <c r="FH59" s="77">
        <v>12</v>
      </c>
      <c r="FI59" s="77"/>
      <c r="FJ59" s="77"/>
      <c r="FK59" s="77"/>
      <c r="FL59" s="77"/>
      <c r="FM59" s="77"/>
      <c r="FN59" s="77"/>
      <c r="FO59" s="77"/>
      <c r="FP59" s="77"/>
      <c r="FQ59" s="77"/>
      <c r="FS59" s="8">
        <f t="shared" si="131"/>
        <v>16</v>
      </c>
    </row>
    <row r="60" spans="1:176">
      <c r="A60" s="14" t="s">
        <v>380</v>
      </c>
      <c r="B60" s="16"/>
      <c r="C60" s="21"/>
      <c r="D60" s="19"/>
      <c r="E60" s="19"/>
      <c r="F60" s="19"/>
      <c r="G60" s="22">
        <f t="shared" si="99"/>
        <v>0</v>
      </c>
      <c r="H60" s="14"/>
      <c r="I60" s="16"/>
      <c r="J60" s="21"/>
      <c r="K60" s="19"/>
      <c r="L60" s="19"/>
      <c r="M60" s="19"/>
      <c r="N60" s="22">
        <f t="shared" si="100"/>
        <v>0</v>
      </c>
      <c r="O60" s="14"/>
      <c r="P60" s="16"/>
      <c r="Q60" s="21"/>
      <c r="R60" s="19"/>
      <c r="S60" s="19"/>
      <c r="T60" s="19"/>
      <c r="U60" s="22">
        <f t="shared" si="101"/>
        <v>0</v>
      </c>
      <c r="V60" s="14"/>
      <c r="W60" s="16"/>
      <c r="X60" s="21"/>
      <c r="Y60" s="19"/>
      <c r="Z60" s="19"/>
      <c r="AA60" s="19"/>
      <c r="AB60" s="22">
        <f t="shared" si="102"/>
        <v>0</v>
      </c>
      <c r="AC60" s="14"/>
      <c r="AD60" s="16"/>
      <c r="AE60" s="21"/>
      <c r="AF60" s="19"/>
      <c r="AG60" s="19"/>
      <c r="AH60" s="19"/>
      <c r="AI60" s="22">
        <f t="shared" si="103"/>
        <v>0</v>
      </c>
      <c r="AJ60" s="14"/>
      <c r="AK60" s="16"/>
      <c r="AL60" s="21"/>
      <c r="AM60" s="19"/>
      <c r="AN60" s="19"/>
      <c r="AO60" s="19"/>
      <c r="AP60" s="22">
        <f t="shared" si="105"/>
        <v>0</v>
      </c>
      <c r="AQ60" s="14"/>
      <c r="AR60" s="23">
        <v>4.3530092592592599E-2</v>
      </c>
      <c r="AS60" s="21" t="s">
        <v>267</v>
      </c>
      <c r="AT60" s="57">
        <f t="shared" si="147"/>
        <v>10</v>
      </c>
      <c r="AU60" s="19"/>
      <c r="AV60" s="19">
        <v>5</v>
      </c>
      <c r="AW60" s="22">
        <f t="shared" si="106"/>
        <v>15</v>
      </c>
      <c r="AX60" s="14"/>
      <c r="AY60" s="16"/>
      <c r="AZ60" s="21"/>
      <c r="BA60" s="19"/>
      <c r="BB60" s="19"/>
      <c r="BC60" s="19"/>
      <c r="BD60" s="22">
        <f t="shared" si="107"/>
        <v>0</v>
      </c>
      <c r="BE60" s="14"/>
      <c r="BF60" s="16"/>
      <c r="BG60" s="21"/>
      <c r="BH60" s="19"/>
      <c r="BI60" s="19"/>
      <c r="BJ60" s="19"/>
      <c r="BK60" s="22">
        <f t="shared" si="109"/>
        <v>0</v>
      </c>
      <c r="BL60" s="14"/>
      <c r="BM60" s="16"/>
      <c r="BN60" s="21"/>
      <c r="BO60" s="57">
        <f t="shared" si="132"/>
        <v>0</v>
      </c>
      <c r="BP60" s="19"/>
      <c r="BQ60" s="19"/>
      <c r="BR60" s="22">
        <f t="shared" si="110"/>
        <v>0</v>
      </c>
      <c r="BS60" s="14"/>
      <c r="BT60" s="16"/>
      <c r="BU60" s="21"/>
      <c r="BV60" s="57">
        <f t="shared" si="133"/>
        <v>0</v>
      </c>
      <c r="BW60" s="19"/>
      <c r="BX60" s="19"/>
      <c r="BY60" s="22">
        <f t="shared" si="111"/>
        <v>0</v>
      </c>
      <c r="BZ60" s="14"/>
      <c r="CA60" s="16"/>
      <c r="CB60" s="21"/>
      <c r="CC60" s="57">
        <f t="shared" si="134"/>
        <v>0</v>
      </c>
      <c r="CD60" s="19"/>
      <c r="CE60" s="19"/>
      <c r="CF60" s="22">
        <f t="shared" si="112"/>
        <v>0</v>
      </c>
      <c r="CG60" s="14"/>
      <c r="CH60" s="16"/>
      <c r="CI60" s="21"/>
      <c r="CJ60" s="57">
        <f t="shared" si="135"/>
        <v>0</v>
      </c>
      <c r="CK60" s="19"/>
      <c r="CL60" s="19"/>
      <c r="CM60" s="22">
        <f t="shared" si="113"/>
        <v>0</v>
      </c>
      <c r="CN60" s="14"/>
      <c r="CO60" s="16"/>
      <c r="CP60" s="21"/>
      <c r="CQ60" s="57">
        <f t="shared" si="136"/>
        <v>0</v>
      </c>
      <c r="CR60" s="19"/>
      <c r="CS60" s="19"/>
      <c r="CT60" s="22">
        <f t="shared" si="114"/>
        <v>0</v>
      </c>
      <c r="CU60" s="14"/>
      <c r="CV60" s="16"/>
      <c r="CW60" s="21"/>
      <c r="CX60" s="19"/>
      <c r="CY60" s="19"/>
      <c r="CZ60" s="19"/>
      <c r="DA60" s="22">
        <f t="shared" si="116"/>
        <v>0</v>
      </c>
      <c r="DB60" s="14"/>
      <c r="DC60" s="16"/>
      <c r="DD60" s="21"/>
      <c r="DE60" s="19"/>
      <c r="DF60" s="19"/>
      <c r="DG60" s="19"/>
      <c r="DH60" s="22">
        <f t="shared" si="118"/>
        <v>0</v>
      </c>
      <c r="DI60" s="14"/>
      <c r="DJ60" s="16"/>
      <c r="DK60" s="21"/>
      <c r="DL60" s="19"/>
      <c r="DM60" s="19"/>
      <c r="DN60" s="19"/>
      <c r="DO60" s="22">
        <f t="shared" si="120"/>
        <v>0</v>
      </c>
      <c r="DP60" s="14"/>
      <c r="DQ60" s="16"/>
      <c r="DR60" s="21"/>
      <c r="DS60" s="19"/>
      <c r="DT60" s="19"/>
      <c r="DU60" s="19"/>
      <c r="DV60" s="22">
        <f t="shared" si="122"/>
        <v>0</v>
      </c>
      <c r="DW60" s="14"/>
      <c r="DX60" s="16"/>
      <c r="DY60" s="21"/>
      <c r="DZ60" s="19"/>
      <c r="EA60" s="19"/>
      <c r="EB60" s="19"/>
      <c r="EC60" s="22">
        <f t="shared" si="124"/>
        <v>0</v>
      </c>
      <c r="ED60" s="14"/>
      <c r="EE60" s="16"/>
      <c r="EF60" s="21"/>
      <c r="EG60" s="19"/>
      <c r="EH60" s="19"/>
      <c r="EI60" s="19"/>
      <c r="EJ60" s="22">
        <f t="shared" si="126"/>
        <v>0</v>
      </c>
      <c r="EK60" s="14"/>
      <c r="EL60" s="16"/>
      <c r="EM60" s="21"/>
      <c r="EN60" s="19"/>
      <c r="EO60" s="19"/>
      <c r="EP60" s="19"/>
      <c r="EQ60" s="22">
        <f t="shared" si="128"/>
        <v>0</v>
      </c>
      <c r="ER60" s="14"/>
      <c r="ES60" s="23"/>
      <c r="ET60" s="111" t="str">
        <f t="shared" si="129"/>
        <v>13=</v>
      </c>
      <c r="EU60" s="82">
        <f t="shared" si="130"/>
        <v>10</v>
      </c>
      <c r="EV60" s="82">
        <f t="shared" si="130"/>
        <v>0</v>
      </c>
      <c r="EW60" s="82">
        <f t="shared" si="130"/>
        <v>5</v>
      </c>
      <c r="EX60" s="22">
        <f t="shared" si="139"/>
        <v>15</v>
      </c>
      <c r="EY60" s="14" t="str">
        <f t="shared" si="140"/>
        <v>Gill Silson</v>
      </c>
      <c r="EZ60" s="14"/>
      <c r="FA60" s="106" t="str">
        <f t="shared" si="137"/>
        <v>13=</v>
      </c>
      <c r="FB60" s="77"/>
      <c r="FC60" s="77"/>
      <c r="FD60" s="77"/>
      <c r="FE60" s="77"/>
      <c r="FF60" s="77"/>
      <c r="FG60" s="77" t="s">
        <v>368</v>
      </c>
      <c r="FH60" s="77" t="s">
        <v>368</v>
      </c>
      <c r="FI60" s="77"/>
      <c r="FJ60" s="77"/>
      <c r="FK60" s="77"/>
      <c r="FL60" s="77"/>
      <c r="FM60" s="77"/>
      <c r="FN60" s="77"/>
      <c r="FO60" s="77"/>
      <c r="FP60" s="77"/>
      <c r="FQ60" s="77"/>
      <c r="FS60" s="8">
        <f t="shared" si="131"/>
        <v>15</v>
      </c>
    </row>
    <row r="61" spans="1:176">
      <c r="A61" s="14"/>
      <c r="B61" s="16"/>
      <c r="C61" s="21"/>
      <c r="D61" s="19"/>
      <c r="E61" s="19"/>
      <c r="F61" s="19"/>
      <c r="G61" s="22">
        <f t="shared" si="99"/>
        <v>0</v>
      </c>
      <c r="H61" s="14"/>
      <c r="I61" s="16"/>
      <c r="J61" s="21"/>
      <c r="K61" s="19"/>
      <c r="L61" s="19"/>
      <c r="M61" s="19"/>
      <c r="N61" s="22">
        <f t="shared" si="100"/>
        <v>0</v>
      </c>
      <c r="O61" s="14"/>
      <c r="P61" s="16"/>
      <c r="Q61" s="21"/>
      <c r="R61" s="19"/>
      <c r="S61" s="19"/>
      <c r="T61" s="19"/>
      <c r="U61" s="22">
        <f t="shared" si="101"/>
        <v>0</v>
      </c>
      <c r="V61" s="14"/>
      <c r="W61" s="16"/>
      <c r="X61" s="21"/>
      <c r="Y61" s="19"/>
      <c r="Z61" s="19"/>
      <c r="AA61" s="19"/>
      <c r="AB61" s="22">
        <f t="shared" si="102"/>
        <v>0</v>
      </c>
      <c r="AC61" s="14"/>
      <c r="AD61" s="16"/>
      <c r="AE61" s="21"/>
      <c r="AF61" s="19"/>
      <c r="AG61" s="19"/>
      <c r="AH61" s="19"/>
      <c r="AI61" s="22">
        <f t="shared" si="103"/>
        <v>0</v>
      </c>
      <c r="AJ61" s="14"/>
      <c r="AK61" s="16"/>
      <c r="AL61" s="21"/>
      <c r="AM61" s="19"/>
      <c r="AN61" s="19"/>
      <c r="AO61" s="19"/>
      <c r="AP61" s="22">
        <f t="shared" si="105"/>
        <v>0</v>
      </c>
      <c r="AQ61" s="14"/>
      <c r="AR61" s="16"/>
      <c r="AS61" s="21"/>
      <c r="AT61" s="19"/>
      <c r="AU61" s="19"/>
      <c r="AV61" s="19"/>
      <c r="AW61" s="22">
        <f t="shared" si="106"/>
        <v>0</v>
      </c>
      <c r="AX61" s="14"/>
      <c r="AY61" s="16"/>
      <c r="AZ61" s="21"/>
      <c r="BA61" s="19"/>
      <c r="BB61" s="19"/>
      <c r="BC61" s="19"/>
      <c r="BD61" s="22">
        <f t="shared" si="107"/>
        <v>0</v>
      </c>
      <c r="BE61" s="14"/>
      <c r="BF61" s="16"/>
      <c r="BG61" s="21"/>
      <c r="BH61" s="19"/>
      <c r="BI61" s="19"/>
      <c r="BJ61" s="19"/>
      <c r="BK61" s="22">
        <f t="shared" si="109"/>
        <v>0</v>
      </c>
      <c r="BL61" s="14"/>
      <c r="BM61" s="16"/>
      <c r="BN61" s="21"/>
      <c r="BO61" s="57">
        <f t="shared" si="132"/>
        <v>0</v>
      </c>
      <c r="BP61" s="19"/>
      <c r="BQ61" s="19"/>
      <c r="BR61" s="22">
        <f t="shared" si="110"/>
        <v>0</v>
      </c>
      <c r="BS61" s="14"/>
      <c r="BT61" s="16"/>
      <c r="BU61" s="21"/>
      <c r="BV61" s="57">
        <f t="shared" si="133"/>
        <v>0</v>
      </c>
      <c r="BW61" s="19"/>
      <c r="BX61" s="19"/>
      <c r="BY61" s="22">
        <f t="shared" si="111"/>
        <v>0</v>
      </c>
      <c r="BZ61" s="14"/>
      <c r="CA61" s="16"/>
      <c r="CB61" s="21"/>
      <c r="CC61" s="57">
        <f t="shared" si="134"/>
        <v>0</v>
      </c>
      <c r="CD61" s="19"/>
      <c r="CE61" s="19"/>
      <c r="CF61" s="22">
        <f t="shared" si="112"/>
        <v>0</v>
      </c>
      <c r="CG61" s="14"/>
      <c r="CH61" s="16"/>
      <c r="CI61" s="21"/>
      <c r="CJ61" s="57">
        <f t="shared" si="135"/>
        <v>0</v>
      </c>
      <c r="CK61" s="19"/>
      <c r="CL61" s="19"/>
      <c r="CM61" s="22">
        <f t="shared" si="113"/>
        <v>0</v>
      </c>
      <c r="CN61" s="14"/>
      <c r="CO61" s="16"/>
      <c r="CP61" s="21"/>
      <c r="CQ61" s="57">
        <f t="shared" si="136"/>
        <v>0</v>
      </c>
      <c r="CR61" s="19"/>
      <c r="CS61" s="19"/>
      <c r="CT61" s="22">
        <f t="shared" si="114"/>
        <v>0</v>
      </c>
      <c r="CU61" s="14"/>
      <c r="CV61" s="16"/>
      <c r="CW61" s="21"/>
      <c r="CX61" s="19"/>
      <c r="CY61" s="19"/>
      <c r="CZ61" s="19"/>
      <c r="DA61" s="22">
        <f t="shared" si="116"/>
        <v>0</v>
      </c>
      <c r="DB61" s="14"/>
      <c r="DC61" s="16"/>
      <c r="DD61" s="21"/>
      <c r="DE61" s="19"/>
      <c r="DF61" s="19"/>
      <c r="DG61" s="19"/>
      <c r="DH61" s="22">
        <f t="shared" si="118"/>
        <v>0</v>
      </c>
      <c r="DI61" s="14"/>
      <c r="DJ61" s="16"/>
      <c r="DK61" s="21"/>
      <c r="DL61" s="19"/>
      <c r="DM61" s="19"/>
      <c r="DN61" s="19"/>
      <c r="DO61" s="22">
        <f t="shared" si="120"/>
        <v>0</v>
      </c>
      <c r="DP61" s="14"/>
      <c r="DQ61" s="16"/>
      <c r="DR61" s="21"/>
      <c r="DS61" s="19"/>
      <c r="DT61" s="19"/>
      <c r="DU61" s="19"/>
      <c r="DV61" s="22">
        <f t="shared" si="122"/>
        <v>0</v>
      </c>
      <c r="DW61" s="14"/>
      <c r="DX61" s="16"/>
      <c r="DY61" s="21"/>
      <c r="DZ61" s="19"/>
      <c r="EA61" s="19"/>
      <c r="EB61" s="19"/>
      <c r="EC61" s="22">
        <f t="shared" si="124"/>
        <v>0</v>
      </c>
      <c r="ED61" s="14"/>
      <c r="EE61" s="16"/>
      <c r="EF61" s="21"/>
      <c r="EG61" s="19"/>
      <c r="EH61" s="19"/>
      <c r="EI61" s="19"/>
      <c r="EJ61" s="22">
        <f t="shared" si="126"/>
        <v>0</v>
      </c>
      <c r="EK61" s="14"/>
      <c r="EL61" s="16"/>
      <c r="EM61" s="21"/>
      <c r="EN61" s="19"/>
      <c r="EO61" s="19"/>
      <c r="EP61" s="19"/>
      <c r="EQ61" s="22">
        <f t="shared" si="128"/>
        <v>0</v>
      </c>
      <c r="ER61" s="14"/>
      <c r="ES61" s="23"/>
      <c r="ET61" s="111">
        <f t="shared" si="129"/>
        <v>0</v>
      </c>
      <c r="EU61" s="82">
        <f t="shared" si="130"/>
        <v>0</v>
      </c>
      <c r="EV61" s="82">
        <f t="shared" si="130"/>
        <v>0</v>
      </c>
      <c r="EW61" s="82">
        <f t="shared" si="130"/>
        <v>0</v>
      </c>
      <c r="EX61" s="22">
        <f t="shared" si="139"/>
        <v>0</v>
      </c>
      <c r="EY61" s="14">
        <f t="shared" si="140"/>
        <v>0</v>
      </c>
      <c r="EZ61" s="14"/>
      <c r="FA61" s="106">
        <f t="shared" ref="FA61:FA62" si="148">FP61</f>
        <v>0</v>
      </c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S61" s="8">
        <f t="shared" si="131"/>
        <v>0</v>
      </c>
    </row>
    <row r="62" spans="1:176">
      <c r="A62" s="14"/>
      <c r="B62" s="16"/>
      <c r="C62" s="21"/>
      <c r="D62" s="19"/>
      <c r="E62" s="19"/>
      <c r="F62" s="19"/>
      <c r="G62" s="22">
        <f t="shared" si="99"/>
        <v>0</v>
      </c>
      <c r="H62" s="14"/>
      <c r="I62" s="16"/>
      <c r="J62" s="21"/>
      <c r="K62" s="19"/>
      <c r="L62" s="19"/>
      <c r="M62" s="19"/>
      <c r="N62" s="22">
        <f t="shared" si="100"/>
        <v>0</v>
      </c>
      <c r="O62" s="14"/>
      <c r="P62" s="16"/>
      <c r="Q62" s="21"/>
      <c r="R62" s="19"/>
      <c r="S62" s="19"/>
      <c r="T62" s="19"/>
      <c r="U62" s="22">
        <f t="shared" si="101"/>
        <v>0</v>
      </c>
      <c r="V62" s="14"/>
      <c r="W62" s="16"/>
      <c r="X62" s="21"/>
      <c r="Y62" s="19"/>
      <c r="Z62" s="19"/>
      <c r="AA62" s="19"/>
      <c r="AB62" s="22">
        <f t="shared" si="102"/>
        <v>0</v>
      </c>
      <c r="AC62" s="14"/>
      <c r="AD62" s="16"/>
      <c r="AE62" s="21"/>
      <c r="AF62" s="19"/>
      <c r="AG62" s="19"/>
      <c r="AH62" s="19"/>
      <c r="AI62" s="22">
        <f t="shared" si="103"/>
        <v>0</v>
      </c>
      <c r="AJ62" s="14"/>
      <c r="AK62" s="16"/>
      <c r="AL62" s="21"/>
      <c r="AM62" s="19"/>
      <c r="AN62" s="19"/>
      <c r="AO62" s="19"/>
      <c r="AP62" s="22">
        <f t="shared" si="105"/>
        <v>0</v>
      </c>
      <c r="AQ62" s="14"/>
      <c r="AR62" s="16"/>
      <c r="AS62" s="21"/>
      <c r="AT62" s="19"/>
      <c r="AU62" s="19"/>
      <c r="AV62" s="19"/>
      <c r="AW62" s="22">
        <f t="shared" si="106"/>
        <v>0</v>
      </c>
      <c r="AX62" s="14"/>
      <c r="AY62" s="16"/>
      <c r="AZ62" s="21"/>
      <c r="BA62" s="19"/>
      <c r="BB62" s="19"/>
      <c r="BC62" s="19"/>
      <c r="BD62" s="22">
        <f t="shared" si="107"/>
        <v>0</v>
      </c>
      <c r="BE62" s="14"/>
      <c r="BF62" s="16"/>
      <c r="BG62" s="21"/>
      <c r="BH62" s="19"/>
      <c r="BI62" s="19"/>
      <c r="BJ62" s="19"/>
      <c r="BK62" s="22">
        <f t="shared" si="109"/>
        <v>0</v>
      </c>
      <c r="BL62" s="14"/>
      <c r="BM62" s="16"/>
      <c r="BN62" s="21"/>
      <c r="BO62" s="57">
        <f t="shared" si="132"/>
        <v>0</v>
      </c>
      <c r="BP62" s="19"/>
      <c r="BQ62" s="19"/>
      <c r="BR62" s="22">
        <f t="shared" si="110"/>
        <v>0</v>
      </c>
      <c r="BS62" s="14"/>
      <c r="BT62" s="16"/>
      <c r="BU62" s="21"/>
      <c r="BV62" s="57">
        <f t="shared" si="133"/>
        <v>0</v>
      </c>
      <c r="BW62" s="19"/>
      <c r="BX62" s="19"/>
      <c r="BY62" s="22">
        <f t="shared" si="111"/>
        <v>0</v>
      </c>
      <c r="BZ62" s="14"/>
      <c r="CA62" s="16"/>
      <c r="CB62" s="21"/>
      <c r="CC62" s="57">
        <f t="shared" si="134"/>
        <v>0</v>
      </c>
      <c r="CD62" s="19"/>
      <c r="CE62" s="19"/>
      <c r="CF62" s="22">
        <f t="shared" si="112"/>
        <v>0</v>
      </c>
      <c r="CG62" s="14"/>
      <c r="CH62" s="16"/>
      <c r="CI62" s="21"/>
      <c r="CJ62" s="57">
        <f t="shared" si="135"/>
        <v>0</v>
      </c>
      <c r="CK62" s="19"/>
      <c r="CL62" s="19"/>
      <c r="CM62" s="22">
        <f t="shared" si="113"/>
        <v>0</v>
      </c>
      <c r="CN62" s="14"/>
      <c r="CO62" s="16"/>
      <c r="CP62" s="21"/>
      <c r="CQ62" s="57">
        <f t="shared" si="136"/>
        <v>0</v>
      </c>
      <c r="CR62" s="19"/>
      <c r="CS62" s="19"/>
      <c r="CT62" s="22">
        <f t="shared" si="114"/>
        <v>0</v>
      </c>
      <c r="CU62" s="14"/>
      <c r="CV62" s="16"/>
      <c r="CW62" s="21"/>
      <c r="CX62" s="19"/>
      <c r="CY62" s="19"/>
      <c r="CZ62" s="19"/>
      <c r="DA62" s="22">
        <f t="shared" si="116"/>
        <v>0</v>
      </c>
      <c r="DB62" s="14"/>
      <c r="DC62" s="16"/>
      <c r="DD62" s="21"/>
      <c r="DE62" s="19"/>
      <c r="DF62" s="19"/>
      <c r="DG62" s="19"/>
      <c r="DH62" s="22">
        <f t="shared" si="118"/>
        <v>0</v>
      </c>
      <c r="DI62" s="14"/>
      <c r="DJ62" s="16"/>
      <c r="DK62" s="21"/>
      <c r="DL62" s="19"/>
      <c r="DM62" s="19"/>
      <c r="DN62" s="19"/>
      <c r="DO62" s="22">
        <f t="shared" si="120"/>
        <v>0</v>
      </c>
      <c r="DP62" s="14"/>
      <c r="DQ62" s="16"/>
      <c r="DR62" s="21"/>
      <c r="DS62" s="19"/>
      <c r="DT62" s="19"/>
      <c r="DU62" s="19"/>
      <c r="DV62" s="22">
        <f t="shared" si="122"/>
        <v>0</v>
      </c>
      <c r="DW62" s="14"/>
      <c r="DX62" s="16"/>
      <c r="DY62" s="21"/>
      <c r="DZ62" s="19"/>
      <c r="EA62" s="19"/>
      <c r="EB62" s="19"/>
      <c r="EC62" s="22">
        <f t="shared" si="124"/>
        <v>0</v>
      </c>
      <c r="ED62" s="14"/>
      <c r="EE62" s="16"/>
      <c r="EF62" s="21"/>
      <c r="EG62" s="19"/>
      <c r="EH62" s="19"/>
      <c r="EI62" s="19"/>
      <c r="EJ62" s="22">
        <f t="shared" si="126"/>
        <v>0</v>
      </c>
      <c r="EK62" s="14"/>
      <c r="EL62" s="16"/>
      <c r="EM62" s="21"/>
      <c r="EN62" s="19"/>
      <c r="EO62" s="19"/>
      <c r="EP62" s="19"/>
      <c r="EQ62" s="22">
        <f t="shared" si="128"/>
        <v>0</v>
      </c>
      <c r="ER62" s="14"/>
      <c r="ES62" s="23"/>
      <c r="ET62" s="111">
        <f t="shared" si="129"/>
        <v>0</v>
      </c>
      <c r="EU62" s="82">
        <f t="shared" si="130"/>
        <v>0</v>
      </c>
      <c r="EV62" s="82">
        <f t="shared" si="130"/>
        <v>0</v>
      </c>
      <c r="EW62" s="82">
        <f t="shared" si="130"/>
        <v>0</v>
      </c>
      <c r="EX62" s="22">
        <f t="shared" si="139"/>
        <v>0</v>
      </c>
      <c r="EY62" s="14">
        <f t="shared" si="140"/>
        <v>0</v>
      </c>
      <c r="EZ62" s="14"/>
      <c r="FA62" s="106">
        <f t="shared" si="148"/>
        <v>0</v>
      </c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S62" s="8">
        <f t="shared" si="131"/>
        <v>0</v>
      </c>
    </row>
    <row r="63" spans="1:176">
      <c r="A63" s="14"/>
      <c r="B63" s="16"/>
      <c r="C63" s="21"/>
      <c r="D63" s="19"/>
      <c r="E63" s="19"/>
      <c r="F63" s="19"/>
      <c r="G63" s="22">
        <f t="shared" si="99"/>
        <v>0</v>
      </c>
      <c r="H63" s="14"/>
      <c r="I63" s="16"/>
      <c r="J63" s="21"/>
      <c r="K63" s="19"/>
      <c r="L63" s="19"/>
      <c r="M63" s="19"/>
      <c r="N63" s="22">
        <f t="shared" si="100"/>
        <v>0</v>
      </c>
      <c r="O63" s="14"/>
      <c r="P63" s="16"/>
      <c r="Q63" s="21"/>
      <c r="R63" s="19"/>
      <c r="S63" s="19"/>
      <c r="T63" s="19"/>
      <c r="U63" s="22">
        <f t="shared" si="101"/>
        <v>0</v>
      </c>
      <c r="V63" s="14"/>
      <c r="W63" s="16"/>
      <c r="X63" s="21"/>
      <c r="Y63" s="19"/>
      <c r="Z63" s="19"/>
      <c r="AA63" s="19"/>
      <c r="AB63" s="22">
        <f t="shared" si="102"/>
        <v>0</v>
      </c>
      <c r="AC63" s="14"/>
      <c r="AD63" s="16"/>
      <c r="AE63" s="21"/>
      <c r="AF63" s="19"/>
      <c r="AG63" s="19"/>
      <c r="AH63" s="19"/>
      <c r="AI63" s="22">
        <f t="shared" si="103"/>
        <v>0</v>
      </c>
      <c r="AJ63" s="14"/>
      <c r="AK63" s="16"/>
      <c r="AL63" s="21"/>
      <c r="AM63" s="19"/>
      <c r="AN63" s="19"/>
      <c r="AO63" s="19"/>
      <c r="AP63" s="22">
        <f t="shared" si="105"/>
        <v>0</v>
      </c>
      <c r="AQ63" s="14"/>
      <c r="AR63" s="16"/>
      <c r="AS63" s="21"/>
      <c r="AT63" s="19"/>
      <c r="AU63" s="19"/>
      <c r="AV63" s="19"/>
      <c r="AW63" s="22">
        <f t="shared" si="106"/>
        <v>0</v>
      </c>
      <c r="AX63" s="14"/>
      <c r="AY63" s="16"/>
      <c r="AZ63" s="21"/>
      <c r="BA63" s="19"/>
      <c r="BB63" s="19"/>
      <c r="BC63" s="19"/>
      <c r="BD63" s="22">
        <f t="shared" si="107"/>
        <v>0</v>
      </c>
      <c r="BE63" s="14"/>
      <c r="BF63" s="16"/>
      <c r="BG63" s="21"/>
      <c r="BH63" s="19"/>
      <c r="BI63" s="19"/>
      <c r="BJ63" s="19"/>
      <c r="BK63" s="22">
        <f t="shared" si="109"/>
        <v>0</v>
      </c>
      <c r="BL63" s="14"/>
      <c r="BM63" s="16"/>
      <c r="BN63" s="21"/>
      <c r="BO63" s="57">
        <f t="shared" si="132"/>
        <v>0</v>
      </c>
      <c r="BP63" s="19"/>
      <c r="BQ63" s="19"/>
      <c r="BR63" s="22">
        <f t="shared" si="110"/>
        <v>0</v>
      </c>
      <c r="BS63" s="14"/>
      <c r="BT63" s="16"/>
      <c r="BU63" s="21"/>
      <c r="BV63" s="57">
        <f t="shared" si="133"/>
        <v>0</v>
      </c>
      <c r="BW63" s="19"/>
      <c r="BX63" s="19"/>
      <c r="BY63" s="22">
        <f t="shared" si="111"/>
        <v>0</v>
      </c>
      <c r="BZ63" s="14"/>
      <c r="CA63" s="16"/>
      <c r="CB63" s="21"/>
      <c r="CC63" s="57">
        <f t="shared" si="134"/>
        <v>0</v>
      </c>
      <c r="CD63" s="19"/>
      <c r="CE63" s="19"/>
      <c r="CF63" s="22">
        <f t="shared" si="112"/>
        <v>0</v>
      </c>
      <c r="CG63" s="14"/>
      <c r="CH63" s="16"/>
      <c r="CI63" s="21"/>
      <c r="CJ63" s="57">
        <f t="shared" si="135"/>
        <v>0</v>
      </c>
      <c r="CK63" s="19"/>
      <c r="CL63" s="19"/>
      <c r="CM63" s="22">
        <f t="shared" si="113"/>
        <v>0</v>
      </c>
      <c r="CN63" s="14"/>
      <c r="CO63" s="16"/>
      <c r="CP63" s="21"/>
      <c r="CQ63" s="57">
        <f t="shared" si="136"/>
        <v>0</v>
      </c>
      <c r="CR63" s="19"/>
      <c r="CS63" s="19"/>
      <c r="CT63" s="22">
        <f t="shared" si="114"/>
        <v>0</v>
      </c>
      <c r="CU63" s="14"/>
      <c r="CV63" s="16"/>
      <c r="CW63" s="21"/>
      <c r="CX63" s="19"/>
      <c r="CY63" s="19"/>
      <c r="CZ63" s="19"/>
      <c r="DA63" s="22">
        <f t="shared" si="116"/>
        <v>0</v>
      </c>
      <c r="DB63" s="14"/>
      <c r="DC63" s="16"/>
      <c r="DD63" s="21"/>
      <c r="DE63" s="19"/>
      <c r="DF63" s="19"/>
      <c r="DG63" s="19"/>
      <c r="DH63" s="22">
        <f t="shared" si="118"/>
        <v>0</v>
      </c>
      <c r="DI63" s="14"/>
      <c r="DJ63" s="16"/>
      <c r="DK63" s="21"/>
      <c r="DL63" s="19"/>
      <c r="DM63" s="19"/>
      <c r="DN63" s="19"/>
      <c r="DO63" s="22">
        <f t="shared" si="120"/>
        <v>0</v>
      </c>
      <c r="DP63" s="14"/>
      <c r="DQ63" s="16"/>
      <c r="DR63" s="21"/>
      <c r="DS63" s="19"/>
      <c r="DT63" s="19"/>
      <c r="DU63" s="19"/>
      <c r="DV63" s="22">
        <f t="shared" si="122"/>
        <v>0</v>
      </c>
      <c r="DW63" s="14"/>
      <c r="DX63" s="16"/>
      <c r="DY63" s="21"/>
      <c r="DZ63" s="19"/>
      <c r="EA63" s="19"/>
      <c r="EB63" s="19"/>
      <c r="EC63" s="22">
        <f t="shared" si="124"/>
        <v>0</v>
      </c>
      <c r="ED63" s="14"/>
      <c r="EE63" s="16"/>
      <c r="EF63" s="21"/>
      <c r="EG63" s="19"/>
      <c r="EH63" s="19"/>
      <c r="EI63" s="19"/>
      <c r="EJ63" s="22">
        <f t="shared" si="126"/>
        <v>0</v>
      </c>
      <c r="EK63" s="14"/>
      <c r="EL63" s="16"/>
      <c r="EM63" s="21"/>
      <c r="EN63" s="19"/>
      <c r="EO63" s="19"/>
      <c r="EP63" s="19"/>
      <c r="EQ63" s="22">
        <f t="shared" si="128"/>
        <v>0</v>
      </c>
      <c r="ER63" s="14"/>
      <c r="ES63" s="23"/>
      <c r="ET63" s="21"/>
      <c r="EU63" s="82">
        <f t="shared" si="130"/>
        <v>0</v>
      </c>
      <c r="EV63" s="82">
        <f t="shared" si="130"/>
        <v>0</v>
      </c>
      <c r="EW63" s="82">
        <f t="shared" si="130"/>
        <v>0</v>
      </c>
      <c r="EX63" s="22">
        <f t="shared" si="139"/>
        <v>0</v>
      </c>
      <c r="EY63" s="14">
        <f t="shared" si="140"/>
        <v>0</v>
      </c>
      <c r="EZ63" s="14"/>
      <c r="FA63" s="106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S63" s="8">
        <f t="shared" si="131"/>
        <v>0</v>
      </c>
    </row>
    <row r="64" spans="1:176">
      <c r="A64" s="14"/>
      <c r="B64" s="16"/>
      <c r="C64" s="21"/>
      <c r="D64" s="19"/>
      <c r="E64" s="19"/>
      <c r="F64" s="19"/>
      <c r="G64" s="22">
        <f t="shared" si="99"/>
        <v>0</v>
      </c>
      <c r="H64" s="14"/>
      <c r="I64" s="16"/>
      <c r="J64" s="21"/>
      <c r="K64" s="19"/>
      <c r="L64" s="19"/>
      <c r="M64" s="19"/>
      <c r="N64" s="22">
        <f t="shared" si="100"/>
        <v>0</v>
      </c>
      <c r="O64" s="14"/>
      <c r="P64" s="16"/>
      <c r="Q64" s="21"/>
      <c r="R64" s="19"/>
      <c r="S64" s="19"/>
      <c r="T64" s="19"/>
      <c r="U64" s="22">
        <f t="shared" si="101"/>
        <v>0</v>
      </c>
      <c r="V64" s="14"/>
      <c r="W64" s="16"/>
      <c r="X64" s="21"/>
      <c r="Y64" s="19"/>
      <c r="Z64" s="19"/>
      <c r="AA64" s="19"/>
      <c r="AB64" s="22">
        <f t="shared" si="102"/>
        <v>0</v>
      </c>
      <c r="AC64" s="14"/>
      <c r="AD64" s="16"/>
      <c r="AE64" s="21"/>
      <c r="AF64" s="19"/>
      <c r="AG64" s="19"/>
      <c r="AH64" s="19"/>
      <c r="AI64" s="22">
        <f t="shared" si="103"/>
        <v>0</v>
      </c>
      <c r="AJ64" s="14"/>
      <c r="AK64" s="16"/>
      <c r="AL64" s="21"/>
      <c r="AM64" s="19"/>
      <c r="AN64" s="19"/>
      <c r="AO64" s="19"/>
      <c r="AP64" s="22">
        <f t="shared" si="105"/>
        <v>0</v>
      </c>
      <c r="AQ64" s="14"/>
      <c r="AR64" s="16"/>
      <c r="AS64" s="21"/>
      <c r="AT64" s="19"/>
      <c r="AU64" s="19"/>
      <c r="AV64" s="19"/>
      <c r="AW64" s="22">
        <f t="shared" si="106"/>
        <v>0</v>
      </c>
      <c r="AX64" s="14"/>
      <c r="AY64" s="16"/>
      <c r="AZ64" s="21"/>
      <c r="BA64" s="19"/>
      <c r="BB64" s="19"/>
      <c r="BC64" s="19"/>
      <c r="BD64" s="22">
        <f t="shared" si="107"/>
        <v>0</v>
      </c>
      <c r="BE64" s="14"/>
      <c r="BF64" s="16"/>
      <c r="BG64" s="21"/>
      <c r="BH64" s="19"/>
      <c r="BI64" s="19"/>
      <c r="BJ64" s="19"/>
      <c r="BK64" s="22">
        <f t="shared" si="109"/>
        <v>0</v>
      </c>
      <c r="BL64" s="14"/>
      <c r="BM64" s="16"/>
      <c r="BN64" s="21"/>
      <c r="BO64" s="19"/>
      <c r="BP64" s="19"/>
      <c r="BQ64" s="19"/>
      <c r="BR64" s="22">
        <f t="shared" si="110"/>
        <v>0</v>
      </c>
      <c r="BS64" s="14"/>
      <c r="BT64" s="16"/>
      <c r="BU64" s="21"/>
      <c r="BV64" s="19"/>
      <c r="BW64" s="19"/>
      <c r="BX64" s="19"/>
      <c r="BY64" s="22">
        <f t="shared" si="111"/>
        <v>0</v>
      </c>
      <c r="BZ64" s="14"/>
      <c r="CA64" s="16"/>
      <c r="CB64" s="21"/>
      <c r="CC64" s="19"/>
      <c r="CD64" s="19"/>
      <c r="CE64" s="19"/>
      <c r="CF64" s="22">
        <f t="shared" si="112"/>
        <v>0</v>
      </c>
      <c r="CG64" s="14"/>
      <c r="CH64" s="16"/>
      <c r="CI64" s="21"/>
      <c r="CJ64" s="19"/>
      <c r="CK64" s="19"/>
      <c r="CL64" s="19"/>
      <c r="CM64" s="22">
        <f t="shared" si="113"/>
        <v>0</v>
      </c>
      <c r="CN64" s="14"/>
      <c r="CO64" s="16"/>
      <c r="CP64" s="21"/>
      <c r="CQ64" s="19"/>
      <c r="CR64" s="19"/>
      <c r="CS64" s="19"/>
      <c r="CT64" s="22">
        <f t="shared" si="114"/>
        <v>0</v>
      </c>
      <c r="CU64" s="14"/>
      <c r="CV64" s="16"/>
      <c r="CW64" s="21"/>
      <c r="CX64" s="19"/>
      <c r="CY64" s="19"/>
      <c r="CZ64" s="19"/>
      <c r="DA64" s="22">
        <f t="shared" si="116"/>
        <v>0</v>
      </c>
      <c r="DB64" s="14"/>
      <c r="DC64" s="16"/>
      <c r="DD64" s="21"/>
      <c r="DE64" s="19"/>
      <c r="DF64" s="19"/>
      <c r="DG64" s="19"/>
      <c r="DH64" s="22">
        <f t="shared" si="118"/>
        <v>0</v>
      </c>
      <c r="DI64" s="14"/>
      <c r="DJ64" s="16"/>
      <c r="DK64" s="21"/>
      <c r="DL64" s="19"/>
      <c r="DM64" s="19"/>
      <c r="DN64" s="19"/>
      <c r="DO64" s="22">
        <f t="shared" si="120"/>
        <v>0</v>
      </c>
      <c r="DP64" s="14"/>
      <c r="DQ64" s="16"/>
      <c r="DR64" s="21"/>
      <c r="DS64" s="19"/>
      <c r="DT64" s="19"/>
      <c r="DU64" s="19"/>
      <c r="DV64" s="22">
        <f t="shared" si="122"/>
        <v>0</v>
      </c>
      <c r="DW64" s="14"/>
      <c r="DX64" s="16"/>
      <c r="DY64" s="21"/>
      <c r="DZ64" s="19"/>
      <c r="EA64" s="19"/>
      <c r="EB64" s="19"/>
      <c r="EC64" s="22">
        <f t="shared" si="124"/>
        <v>0</v>
      </c>
      <c r="ED64" s="14"/>
      <c r="EE64" s="16"/>
      <c r="EF64" s="21"/>
      <c r="EG64" s="19"/>
      <c r="EH64" s="19"/>
      <c r="EI64" s="19"/>
      <c r="EJ64" s="22">
        <f t="shared" si="126"/>
        <v>0</v>
      </c>
      <c r="EK64" s="14"/>
      <c r="EL64" s="16"/>
      <c r="EM64" s="21"/>
      <c r="EN64" s="19"/>
      <c r="EO64" s="19"/>
      <c r="EP64" s="19"/>
      <c r="EQ64" s="22">
        <f t="shared" si="128"/>
        <v>0</v>
      </c>
      <c r="ER64" s="14"/>
      <c r="ES64" s="23"/>
      <c r="ET64" s="21"/>
      <c r="EU64" s="82">
        <f t="shared" si="130"/>
        <v>0</v>
      </c>
      <c r="EV64" s="82">
        <f t="shared" si="130"/>
        <v>0</v>
      </c>
      <c r="EW64" s="82">
        <f t="shared" si="130"/>
        <v>0</v>
      </c>
      <c r="EX64" s="22">
        <f t="shared" si="139"/>
        <v>0</v>
      </c>
      <c r="EY64" s="14">
        <f t="shared" si="140"/>
        <v>0</v>
      </c>
      <c r="EZ64" s="14"/>
      <c r="FA64" s="106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S64" s="8">
        <f t="shared" si="131"/>
        <v>0</v>
      </c>
      <c r="FT64" s="8">
        <v>6</v>
      </c>
    </row>
    <row r="65" spans="1:175">
      <c r="A65" s="14"/>
      <c r="B65" s="16"/>
      <c r="C65" s="21"/>
      <c r="D65" s="19"/>
      <c r="E65" s="19"/>
      <c r="F65" s="19"/>
      <c r="G65" s="22">
        <f t="shared" si="99"/>
        <v>0</v>
      </c>
      <c r="H65" s="14"/>
      <c r="I65" s="16"/>
      <c r="J65" s="21"/>
      <c r="K65" s="19"/>
      <c r="L65" s="19"/>
      <c r="M65" s="19"/>
      <c r="N65" s="22">
        <f t="shared" si="100"/>
        <v>0</v>
      </c>
      <c r="O65" s="14"/>
      <c r="P65" s="16"/>
      <c r="Q65" s="21"/>
      <c r="R65" s="19"/>
      <c r="S65" s="19"/>
      <c r="T65" s="19"/>
      <c r="U65" s="22">
        <f t="shared" si="101"/>
        <v>0</v>
      </c>
      <c r="V65" s="14"/>
      <c r="W65" s="16"/>
      <c r="X65" s="21"/>
      <c r="Y65" s="19"/>
      <c r="Z65" s="19"/>
      <c r="AA65" s="19"/>
      <c r="AB65" s="22">
        <f t="shared" si="102"/>
        <v>0</v>
      </c>
      <c r="AC65" s="14"/>
      <c r="AD65" s="16"/>
      <c r="AE65" s="21"/>
      <c r="AF65" s="19"/>
      <c r="AG65" s="19"/>
      <c r="AH65" s="19"/>
      <c r="AI65" s="22">
        <f t="shared" si="103"/>
        <v>0</v>
      </c>
      <c r="AJ65" s="14"/>
      <c r="AK65" s="16"/>
      <c r="AL65" s="21"/>
      <c r="AM65" s="19"/>
      <c r="AN65" s="19"/>
      <c r="AO65" s="19"/>
      <c r="AP65" s="22">
        <f t="shared" si="105"/>
        <v>0</v>
      </c>
      <c r="AQ65" s="14"/>
      <c r="AR65" s="16"/>
      <c r="AS65" s="21"/>
      <c r="AT65" s="19"/>
      <c r="AU65" s="19"/>
      <c r="AV65" s="19"/>
      <c r="AW65" s="22">
        <f t="shared" si="106"/>
        <v>0</v>
      </c>
      <c r="AX65" s="14"/>
      <c r="AY65" s="16"/>
      <c r="AZ65" s="21"/>
      <c r="BA65" s="19"/>
      <c r="BB65" s="19"/>
      <c r="BC65" s="19"/>
      <c r="BD65" s="22">
        <f t="shared" si="107"/>
        <v>0</v>
      </c>
      <c r="BE65" s="14"/>
      <c r="BF65" s="16"/>
      <c r="BG65" s="21"/>
      <c r="BH65" s="19"/>
      <c r="BI65" s="19"/>
      <c r="BJ65" s="19"/>
      <c r="BK65" s="22">
        <f t="shared" si="109"/>
        <v>0</v>
      </c>
      <c r="BL65" s="14"/>
      <c r="BM65" s="16"/>
      <c r="BN65" s="21"/>
      <c r="BO65" s="19"/>
      <c r="BP65" s="19"/>
      <c r="BQ65" s="19"/>
      <c r="BR65" s="22">
        <f t="shared" si="110"/>
        <v>0</v>
      </c>
      <c r="BS65" s="14"/>
      <c r="BT65" s="16"/>
      <c r="BU65" s="21"/>
      <c r="BV65" s="19"/>
      <c r="BW65" s="19"/>
      <c r="BX65" s="19"/>
      <c r="BY65" s="22">
        <f t="shared" si="111"/>
        <v>0</v>
      </c>
      <c r="BZ65" s="14"/>
      <c r="CA65" s="16"/>
      <c r="CB65" s="21"/>
      <c r="CC65" s="19"/>
      <c r="CD65" s="19"/>
      <c r="CE65" s="19"/>
      <c r="CF65" s="22">
        <f t="shared" si="112"/>
        <v>0</v>
      </c>
      <c r="CG65" s="14"/>
      <c r="CH65" s="16"/>
      <c r="CI65" s="21"/>
      <c r="CJ65" s="19"/>
      <c r="CK65" s="19"/>
      <c r="CL65" s="19"/>
      <c r="CM65" s="22">
        <f t="shared" si="113"/>
        <v>0</v>
      </c>
      <c r="CN65" s="14"/>
      <c r="CO65" s="16"/>
      <c r="CP65" s="21"/>
      <c r="CQ65" s="19"/>
      <c r="CR65" s="19"/>
      <c r="CS65" s="19"/>
      <c r="CT65" s="22">
        <f t="shared" si="114"/>
        <v>0</v>
      </c>
      <c r="CU65" s="14"/>
      <c r="CV65" s="16"/>
      <c r="CW65" s="21"/>
      <c r="CX65" s="19"/>
      <c r="CY65" s="19"/>
      <c r="CZ65" s="19"/>
      <c r="DA65" s="22">
        <f t="shared" si="116"/>
        <v>0</v>
      </c>
      <c r="DB65" s="14"/>
      <c r="DC65" s="16"/>
      <c r="DD65" s="21"/>
      <c r="DE65" s="19"/>
      <c r="DF65" s="19"/>
      <c r="DG65" s="19"/>
      <c r="DH65" s="22">
        <f t="shared" si="118"/>
        <v>0</v>
      </c>
      <c r="DI65" s="14"/>
      <c r="DJ65" s="16"/>
      <c r="DK65" s="21"/>
      <c r="DL65" s="19"/>
      <c r="DM65" s="19"/>
      <c r="DN65" s="19"/>
      <c r="DO65" s="22">
        <f t="shared" si="120"/>
        <v>0</v>
      </c>
      <c r="DP65" s="14"/>
      <c r="DQ65" s="16"/>
      <c r="DR65" s="21"/>
      <c r="DS65" s="19"/>
      <c r="DT65" s="19"/>
      <c r="DU65" s="19"/>
      <c r="DV65" s="22">
        <f t="shared" si="122"/>
        <v>0</v>
      </c>
      <c r="DW65" s="14"/>
      <c r="DX65" s="16"/>
      <c r="DY65" s="21"/>
      <c r="DZ65" s="19"/>
      <c r="EA65" s="19"/>
      <c r="EB65" s="19"/>
      <c r="EC65" s="22">
        <f t="shared" si="124"/>
        <v>0</v>
      </c>
      <c r="ED65" s="14"/>
      <c r="EE65" s="16"/>
      <c r="EF65" s="21"/>
      <c r="EG65" s="19"/>
      <c r="EH65" s="19"/>
      <c r="EI65" s="19"/>
      <c r="EJ65" s="22">
        <f t="shared" si="126"/>
        <v>0</v>
      </c>
      <c r="EK65" s="14"/>
      <c r="EL65" s="16"/>
      <c r="EM65" s="21"/>
      <c r="EN65" s="19"/>
      <c r="EO65" s="19"/>
      <c r="EP65" s="19"/>
      <c r="EQ65" s="22">
        <f t="shared" si="128"/>
        <v>0</v>
      </c>
      <c r="ER65" s="14"/>
      <c r="ES65" s="23"/>
      <c r="ET65" s="21"/>
      <c r="EU65" s="82">
        <f t="shared" si="130"/>
        <v>0</v>
      </c>
      <c r="EV65" s="82">
        <f t="shared" si="130"/>
        <v>0</v>
      </c>
      <c r="EW65" s="82">
        <f t="shared" si="130"/>
        <v>0</v>
      </c>
      <c r="EX65" s="22">
        <f t="shared" si="139"/>
        <v>0</v>
      </c>
      <c r="EY65" s="14">
        <f t="shared" si="140"/>
        <v>0</v>
      </c>
      <c r="EZ65" s="14"/>
      <c r="FA65" s="106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S65" s="8">
        <f t="shared" si="131"/>
        <v>0</v>
      </c>
    </row>
    <row r="66" spans="1:175">
      <c r="A66" s="14"/>
      <c r="B66" s="16"/>
      <c r="C66" s="21"/>
      <c r="D66" s="19"/>
      <c r="E66" s="19"/>
      <c r="F66" s="19"/>
      <c r="G66" s="22">
        <f t="shared" si="99"/>
        <v>0</v>
      </c>
      <c r="H66" s="14"/>
      <c r="I66" s="16"/>
      <c r="J66" s="21"/>
      <c r="K66" s="19"/>
      <c r="L66" s="19"/>
      <c r="M66" s="19"/>
      <c r="N66" s="22">
        <f t="shared" si="100"/>
        <v>0</v>
      </c>
      <c r="O66" s="14"/>
      <c r="P66" s="16"/>
      <c r="Q66" s="21"/>
      <c r="R66" s="19"/>
      <c r="S66" s="19"/>
      <c r="T66" s="19"/>
      <c r="U66" s="22">
        <f t="shared" si="101"/>
        <v>0</v>
      </c>
      <c r="V66" s="14"/>
      <c r="W66" s="16"/>
      <c r="X66" s="21"/>
      <c r="Y66" s="19"/>
      <c r="Z66" s="19"/>
      <c r="AA66" s="19"/>
      <c r="AB66" s="22">
        <f t="shared" si="102"/>
        <v>0</v>
      </c>
      <c r="AC66" s="14"/>
      <c r="AD66" s="16"/>
      <c r="AE66" s="21"/>
      <c r="AF66" s="19"/>
      <c r="AG66" s="19"/>
      <c r="AH66" s="19"/>
      <c r="AI66" s="22">
        <f t="shared" si="103"/>
        <v>0</v>
      </c>
      <c r="AJ66" s="14"/>
      <c r="AK66" s="16"/>
      <c r="AL66" s="21"/>
      <c r="AM66" s="19"/>
      <c r="AN66" s="19"/>
      <c r="AO66" s="19"/>
      <c r="AP66" s="22">
        <f t="shared" si="105"/>
        <v>0</v>
      </c>
      <c r="AQ66" s="14"/>
      <c r="AR66" s="16"/>
      <c r="AS66" s="21"/>
      <c r="AT66" s="19"/>
      <c r="AU66" s="19"/>
      <c r="AV66" s="19"/>
      <c r="AW66" s="22">
        <f t="shared" si="106"/>
        <v>0</v>
      </c>
      <c r="AX66" s="14"/>
      <c r="AY66" s="16"/>
      <c r="AZ66" s="21"/>
      <c r="BA66" s="19"/>
      <c r="BB66" s="19"/>
      <c r="BC66" s="19"/>
      <c r="BD66" s="22">
        <f t="shared" si="107"/>
        <v>0</v>
      </c>
      <c r="BE66" s="14"/>
      <c r="BF66" s="16"/>
      <c r="BG66" s="21"/>
      <c r="BH66" s="19"/>
      <c r="BI66" s="19"/>
      <c r="BJ66" s="19"/>
      <c r="BK66" s="22">
        <f t="shared" si="109"/>
        <v>0</v>
      </c>
      <c r="BL66" s="14"/>
      <c r="BM66" s="16"/>
      <c r="BN66" s="21"/>
      <c r="BO66" s="19"/>
      <c r="BP66" s="19"/>
      <c r="BQ66" s="19"/>
      <c r="BR66" s="22">
        <f t="shared" si="110"/>
        <v>0</v>
      </c>
      <c r="BS66" s="14"/>
      <c r="BT66" s="16"/>
      <c r="BU66" s="21"/>
      <c r="BV66" s="19"/>
      <c r="BW66" s="19"/>
      <c r="BX66" s="19"/>
      <c r="BY66" s="22">
        <f t="shared" si="111"/>
        <v>0</v>
      </c>
      <c r="BZ66" s="14"/>
      <c r="CA66" s="16"/>
      <c r="CB66" s="21"/>
      <c r="CC66" s="19"/>
      <c r="CD66" s="19"/>
      <c r="CE66" s="19"/>
      <c r="CF66" s="22">
        <f t="shared" si="112"/>
        <v>0</v>
      </c>
      <c r="CG66" s="14"/>
      <c r="CH66" s="16"/>
      <c r="CI66" s="21"/>
      <c r="CJ66" s="19"/>
      <c r="CK66" s="19"/>
      <c r="CL66" s="19"/>
      <c r="CM66" s="22">
        <f t="shared" si="113"/>
        <v>0</v>
      </c>
      <c r="CN66" s="14"/>
      <c r="CO66" s="16"/>
      <c r="CP66" s="21"/>
      <c r="CQ66" s="19"/>
      <c r="CR66" s="19"/>
      <c r="CS66" s="19"/>
      <c r="CT66" s="22">
        <f t="shared" si="114"/>
        <v>0</v>
      </c>
      <c r="CU66" s="14"/>
      <c r="CV66" s="16"/>
      <c r="CW66" s="21"/>
      <c r="CX66" s="19"/>
      <c r="CY66" s="19"/>
      <c r="CZ66" s="19"/>
      <c r="DA66" s="22">
        <f t="shared" si="116"/>
        <v>0</v>
      </c>
      <c r="DB66" s="14"/>
      <c r="DC66" s="16"/>
      <c r="DD66" s="21"/>
      <c r="DE66" s="19"/>
      <c r="DF66" s="19"/>
      <c r="DG66" s="19"/>
      <c r="DH66" s="22">
        <f t="shared" si="118"/>
        <v>0</v>
      </c>
      <c r="DI66" s="14"/>
      <c r="DJ66" s="16"/>
      <c r="DK66" s="21"/>
      <c r="DL66" s="19"/>
      <c r="DM66" s="19"/>
      <c r="DN66" s="19"/>
      <c r="DO66" s="22">
        <f t="shared" si="120"/>
        <v>0</v>
      </c>
      <c r="DP66" s="14"/>
      <c r="DQ66" s="16"/>
      <c r="DR66" s="21"/>
      <c r="DS66" s="19"/>
      <c r="DT66" s="19"/>
      <c r="DU66" s="19"/>
      <c r="DV66" s="22">
        <f t="shared" si="122"/>
        <v>0</v>
      </c>
      <c r="DW66" s="14"/>
      <c r="DX66" s="16"/>
      <c r="DY66" s="21"/>
      <c r="DZ66" s="19"/>
      <c r="EA66" s="19"/>
      <c r="EB66" s="19"/>
      <c r="EC66" s="22">
        <f t="shared" si="124"/>
        <v>0</v>
      </c>
      <c r="ED66" s="14"/>
      <c r="EE66" s="16"/>
      <c r="EF66" s="21"/>
      <c r="EG66" s="19"/>
      <c r="EH66" s="19"/>
      <c r="EI66" s="19"/>
      <c r="EJ66" s="22">
        <f t="shared" si="126"/>
        <v>0</v>
      </c>
      <c r="EK66" s="14"/>
      <c r="EL66" s="16"/>
      <c r="EM66" s="21"/>
      <c r="EN66" s="19"/>
      <c r="EO66" s="19"/>
      <c r="EP66" s="19"/>
      <c r="EQ66" s="22">
        <f t="shared" si="128"/>
        <v>0</v>
      </c>
      <c r="ER66" s="14"/>
      <c r="ES66" s="23"/>
      <c r="ET66" s="21"/>
      <c r="EU66" s="82">
        <f t="shared" ref="EU66:EW67" si="149">SUM(D66+K66+R66+Y66+AF66+AM66+AT66+BA66+BH66+BO66+CC66+CJ66+CX66+DE66+DL66+DS66+EG66+EN66)</f>
        <v>0</v>
      </c>
      <c r="EV66" s="82">
        <f t="shared" si="149"/>
        <v>0</v>
      </c>
      <c r="EW66" s="82">
        <f t="shared" si="149"/>
        <v>0</v>
      </c>
      <c r="EX66" s="22">
        <f t="shared" si="139"/>
        <v>0</v>
      </c>
      <c r="EY66" s="14">
        <f t="shared" si="140"/>
        <v>0</v>
      </c>
      <c r="EZ66" s="14"/>
      <c r="FA66" s="106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S66" s="8">
        <f t="shared" si="131"/>
        <v>0</v>
      </c>
    </row>
    <row r="67" spans="1:175">
      <c r="A67" s="14"/>
      <c r="B67" s="16"/>
      <c r="C67" s="21"/>
      <c r="D67" s="19"/>
      <c r="E67" s="19"/>
      <c r="F67" s="19"/>
      <c r="G67" s="22">
        <f t="shared" si="99"/>
        <v>0</v>
      </c>
      <c r="H67" s="14"/>
      <c r="I67" s="16"/>
      <c r="J67" s="21"/>
      <c r="K67" s="19"/>
      <c r="L67" s="19"/>
      <c r="M67" s="19"/>
      <c r="N67" s="22">
        <f t="shared" si="100"/>
        <v>0</v>
      </c>
      <c r="O67" s="14"/>
      <c r="P67" s="16"/>
      <c r="Q67" s="21"/>
      <c r="R67" s="19"/>
      <c r="S67" s="19"/>
      <c r="T67" s="19"/>
      <c r="U67" s="22">
        <f t="shared" si="101"/>
        <v>0</v>
      </c>
      <c r="V67" s="14"/>
      <c r="W67" s="16"/>
      <c r="X67" s="21"/>
      <c r="Y67" s="19"/>
      <c r="Z67" s="19"/>
      <c r="AA67" s="19"/>
      <c r="AB67" s="22">
        <f t="shared" si="102"/>
        <v>0</v>
      </c>
      <c r="AC67" s="14"/>
      <c r="AD67" s="16"/>
      <c r="AE67" s="21"/>
      <c r="AF67" s="19"/>
      <c r="AG67" s="19"/>
      <c r="AH67" s="19"/>
      <c r="AI67" s="22">
        <f t="shared" si="103"/>
        <v>0</v>
      </c>
      <c r="AJ67" s="14"/>
      <c r="AK67" s="16"/>
      <c r="AL67" s="21"/>
      <c r="AM67" s="19"/>
      <c r="AN67" s="19"/>
      <c r="AO67" s="19"/>
      <c r="AP67" s="22">
        <f t="shared" si="105"/>
        <v>0</v>
      </c>
      <c r="AQ67" s="14"/>
      <c r="AR67" s="16"/>
      <c r="AS67" s="21"/>
      <c r="AT67" s="19"/>
      <c r="AU67" s="19"/>
      <c r="AV67" s="19"/>
      <c r="AW67" s="22">
        <f t="shared" si="106"/>
        <v>0</v>
      </c>
      <c r="AX67" s="14"/>
      <c r="AY67" s="16"/>
      <c r="AZ67" s="21"/>
      <c r="BA67" s="19"/>
      <c r="BB67" s="19"/>
      <c r="BC67" s="19"/>
      <c r="BD67" s="22">
        <f t="shared" si="107"/>
        <v>0</v>
      </c>
      <c r="BE67" s="14"/>
      <c r="BF67" s="16"/>
      <c r="BG67" s="21"/>
      <c r="BH67" s="19"/>
      <c r="BI67" s="19"/>
      <c r="BJ67" s="19"/>
      <c r="BK67" s="22">
        <f t="shared" si="109"/>
        <v>0</v>
      </c>
      <c r="BL67" s="14"/>
      <c r="BM67" s="16"/>
      <c r="BN67" s="21"/>
      <c r="BO67" s="19"/>
      <c r="BP67" s="19"/>
      <c r="BQ67" s="19"/>
      <c r="BR67" s="22">
        <f t="shared" si="110"/>
        <v>0</v>
      </c>
      <c r="BS67" s="14"/>
      <c r="BT67" s="16"/>
      <c r="BU67" s="21"/>
      <c r="BV67" s="19"/>
      <c r="BW67" s="19"/>
      <c r="BX67" s="19"/>
      <c r="BY67" s="22">
        <f t="shared" si="111"/>
        <v>0</v>
      </c>
      <c r="BZ67" s="14"/>
      <c r="CA67" s="16"/>
      <c r="CB67" s="21"/>
      <c r="CC67" s="19"/>
      <c r="CD67" s="19"/>
      <c r="CE67" s="19"/>
      <c r="CF67" s="22">
        <f t="shared" si="112"/>
        <v>0</v>
      </c>
      <c r="CG67" s="14"/>
      <c r="CH67" s="16"/>
      <c r="CI67" s="21"/>
      <c r="CJ67" s="19"/>
      <c r="CK67" s="19"/>
      <c r="CL67" s="19"/>
      <c r="CM67" s="22">
        <f t="shared" si="113"/>
        <v>0</v>
      </c>
      <c r="CN67" s="14"/>
      <c r="CO67" s="16"/>
      <c r="CP67" s="21"/>
      <c r="CQ67" s="19"/>
      <c r="CR67" s="19"/>
      <c r="CS67" s="19"/>
      <c r="CT67" s="22">
        <f t="shared" si="114"/>
        <v>0</v>
      </c>
      <c r="CU67" s="14"/>
      <c r="CV67" s="16"/>
      <c r="CW67" s="21"/>
      <c r="CX67" s="19"/>
      <c r="CY67" s="19"/>
      <c r="CZ67" s="19"/>
      <c r="DA67" s="22">
        <f t="shared" si="116"/>
        <v>0</v>
      </c>
      <c r="DB67" s="14"/>
      <c r="DC67" s="16"/>
      <c r="DD67" s="21"/>
      <c r="DE67" s="19"/>
      <c r="DF67" s="19"/>
      <c r="DG67" s="19"/>
      <c r="DH67" s="22">
        <f t="shared" si="118"/>
        <v>0</v>
      </c>
      <c r="DI67" s="14"/>
      <c r="DJ67" s="16"/>
      <c r="DK67" s="21"/>
      <c r="DL67" s="19"/>
      <c r="DM67" s="19"/>
      <c r="DN67" s="19"/>
      <c r="DO67" s="22">
        <f t="shared" si="120"/>
        <v>0</v>
      </c>
      <c r="DP67" s="14"/>
      <c r="DQ67" s="16"/>
      <c r="DR67" s="21"/>
      <c r="DS67" s="19"/>
      <c r="DT67" s="19"/>
      <c r="DU67" s="19"/>
      <c r="DV67" s="22">
        <f t="shared" si="122"/>
        <v>0</v>
      </c>
      <c r="DW67" s="14"/>
      <c r="DX67" s="16"/>
      <c r="DY67" s="21"/>
      <c r="DZ67" s="19"/>
      <c r="EA67" s="19"/>
      <c r="EB67" s="19"/>
      <c r="EC67" s="22">
        <f t="shared" si="124"/>
        <v>0</v>
      </c>
      <c r="ED67" s="14"/>
      <c r="EE67" s="16"/>
      <c r="EF67" s="21"/>
      <c r="EG67" s="19"/>
      <c r="EH67" s="19"/>
      <c r="EI67" s="19"/>
      <c r="EJ67" s="22">
        <f t="shared" si="126"/>
        <v>0</v>
      </c>
      <c r="EK67" s="14"/>
      <c r="EL67" s="16"/>
      <c r="EM67" s="21"/>
      <c r="EN67" s="19"/>
      <c r="EO67" s="19"/>
      <c r="EP67" s="19"/>
      <c r="EQ67" s="22">
        <f t="shared" si="128"/>
        <v>0</v>
      </c>
      <c r="ER67" s="14"/>
      <c r="ES67" s="16"/>
      <c r="ET67" s="21"/>
      <c r="EU67" s="82">
        <f t="shared" si="149"/>
        <v>0</v>
      </c>
      <c r="EV67" s="82">
        <f t="shared" si="149"/>
        <v>0</v>
      </c>
      <c r="EW67" s="82">
        <f t="shared" si="149"/>
        <v>0</v>
      </c>
      <c r="EX67" s="22">
        <f t="shared" si="139"/>
        <v>0</v>
      </c>
      <c r="EY67" s="14"/>
      <c r="EZ67" s="14"/>
      <c r="FA67" s="14"/>
    </row>
    <row r="68" spans="1:175" ht="14.4" thickBot="1">
      <c r="A68" s="14" t="s">
        <v>62</v>
      </c>
      <c r="B68" s="26">
        <v>8</v>
      </c>
      <c r="C68" s="27"/>
      <c r="D68" s="28"/>
      <c r="E68" s="28"/>
      <c r="F68" s="28"/>
      <c r="G68" s="29"/>
      <c r="H68" s="14"/>
      <c r="I68" s="26">
        <v>1</v>
      </c>
      <c r="J68" s="27"/>
      <c r="K68" s="28"/>
      <c r="L68" s="28"/>
      <c r="M68" s="28"/>
      <c r="N68" s="29"/>
      <c r="O68" s="14"/>
      <c r="P68" s="26">
        <v>3</v>
      </c>
      <c r="Q68" s="27"/>
      <c r="R68" s="28"/>
      <c r="S68" s="28"/>
      <c r="T68" s="28"/>
      <c r="U68" s="29"/>
      <c r="V68" s="14"/>
      <c r="W68" s="26">
        <v>3</v>
      </c>
      <c r="X68" s="27"/>
      <c r="Y68" s="28"/>
      <c r="Z68" s="28"/>
      <c r="AA68" s="28"/>
      <c r="AB68" s="29"/>
      <c r="AC68" s="14"/>
      <c r="AD68" s="26">
        <v>3</v>
      </c>
      <c r="AE68" s="27"/>
      <c r="AF68" s="28"/>
      <c r="AG68" s="28"/>
      <c r="AH68" s="28"/>
      <c r="AI68" s="29"/>
      <c r="AJ68" s="14"/>
      <c r="AK68" s="26">
        <v>-10</v>
      </c>
      <c r="AL68" s="27"/>
      <c r="AM68" s="28"/>
      <c r="AN68" s="28"/>
      <c r="AO68" s="28"/>
      <c r="AP68" s="29"/>
      <c r="AQ68" s="14"/>
      <c r="AR68" s="26">
        <v>4</v>
      </c>
      <c r="AS68" s="27"/>
      <c r="AT68" s="28"/>
      <c r="AU68" s="28"/>
      <c r="AV68" s="28"/>
      <c r="AW68" s="29"/>
      <c r="AX68" s="14"/>
      <c r="AY68" s="26">
        <v>2</v>
      </c>
      <c r="AZ68" s="27"/>
      <c r="BA68" s="28"/>
      <c r="BB68" s="28"/>
      <c r="BC68" s="28"/>
      <c r="BD68" s="29"/>
      <c r="BE68" s="14"/>
      <c r="BF68" s="26">
        <v>-10</v>
      </c>
      <c r="BG68" s="27"/>
      <c r="BH68" s="28"/>
      <c r="BI68" s="28"/>
      <c r="BJ68" s="28"/>
      <c r="BK68" s="29"/>
      <c r="BL68" s="14"/>
      <c r="BM68" s="26">
        <v>-1</v>
      </c>
      <c r="BN68" s="27"/>
      <c r="BO68" s="28"/>
      <c r="BP68" s="28"/>
      <c r="BQ68" s="28"/>
      <c r="BR68" s="29"/>
      <c r="BS68" s="14"/>
      <c r="BT68" s="26">
        <v>-1</v>
      </c>
      <c r="BU68" s="27"/>
      <c r="BV68" s="28"/>
      <c r="BW68" s="28"/>
      <c r="BX68" s="28"/>
      <c r="BY68" s="29"/>
      <c r="BZ68" s="14"/>
      <c r="CA68" s="26">
        <v>-1</v>
      </c>
      <c r="CB68" s="27"/>
      <c r="CC68" s="28"/>
      <c r="CD68" s="28"/>
      <c r="CE68" s="28"/>
      <c r="CF68" s="29"/>
      <c r="CG68" s="14"/>
      <c r="CH68" s="26">
        <v>-1</v>
      </c>
      <c r="CI68" s="27"/>
      <c r="CJ68" s="28"/>
      <c r="CK68" s="28"/>
      <c r="CL68" s="28"/>
      <c r="CM68" s="29"/>
      <c r="CN68" s="14"/>
      <c r="CO68" s="26">
        <v>-1</v>
      </c>
      <c r="CP68" s="27"/>
      <c r="CQ68" s="28"/>
      <c r="CR68" s="28"/>
      <c r="CS68" s="28"/>
      <c r="CT68" s="29"/>
      <c r="CU68" s="14"/>
      <c r="CV68" s="26">
        <v>-10</v>
      </c>
      <c r="CW68" s="27"/>
      <c r="CX68" s="28"/>
      <c r="CY68" s="28"/>
      <c r="CZ68" s="28"/>
      <c r="DA68" s="29"/>
      <c r="DB68" s="14"/>
      <c r="DC68" s="26">
        <v>-10</v>
      </c>
      <c r="DD68" s="27"/>
      <c r="DE68" s="28"/>
      <c r="DF68" s="28"/>
      <c r="DG68" s="28"/>
      <c r="DH68" s="29"/>
      <c r="DI68" s="14"/>
      <c r="DJ68" s="26">
        <v>-10</v>
      </c>
      <c r="DK68" s="27"/>
      <c r="DL68" s="28"/>
      <c r="DM68" s="28"/>
      <c r="DN68" s="28"/>
      <c r="DO68" s="29"/>
      <c r="DP68" s="14"/>
      <c r="DQ68" s="26">
        <v>-10</v>
      </c>
      <c r="DR68" s="27"/>
      <c r="DS68" s="28"/>
      <c r="DT68" s="28"/>
      <c r="DU68" s="28"/>
      <c r="DV68" s="29"/>
      <c r="DW68" s="14"/>
      <c r="DX68" s="26">
        <v>-10</v>
      </c>
      <c r="DY68" s="27"/>
      <c r="DZ68" s="28"/>
      <c r="EA68" s="28"/>
      <c r="EB68" s="28"/>
      <c r="EC68" s="29"/>
      <c r="ED68" s="14"/>
      <c r="EE68" s="26">
        <v>-10</v>
      </c>
      <c r="EF68" s="27"/>
      <c r="EG68" s="28"/>
      <c r="EH68" s="28"/>
      <c r="EI68" s="28"/>
      <c r="EJ68" s="29"/>
      <c r="EK68" s="14"/>
      <c r="EL68" s="26">
        <v>-10</v>
      </c>
      <c r="EM68" s="27"/>
      <c r="EN68" s="28"/>
      <c r="EO68" s="28"/>
      <c r="EP68" s="28"/>
      <c r="EQ68" s="29"/>
      <c r="ER68" s="14"/>
      <c r="ES68" s="26">
        <v>0</v>
      </c>
      <c r="ET68" s="27"/>
      <c r="EU68" s="28"/>
      <c r="EV68" s="28"/>
      <c r="EW68" s="28"/>
      <c r="EX68" s="29"/>
      <c r="EY68" s="107">
        <v>14</v>
      </c>
      <c r="EZ68" s="14"/>
      <c r="FA68" s="14"/>
    </row>
    <row r="69" spans="1:175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</row>
    <row r="70" spans="1:175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</row>
    <row r="71" spans="1:175">
      <c r="G71" s="10"/>
      <c r="N71" s="10"/>
      <c r="U71" s="10"/>
    </row>
    <row r="72" spans="1:175">
      <c r="G72" s="10"/>
      <c r="N72" s="10"/>
      <c r="U72" s="10"/>
    </row>
    <row r="73" spans="1:175">
      <c r="G73" s="10"/>
      <c r="N73" s="10"/>
      <c r="U73" s="10"/>
    </row>
    <row r="74" spans="1:175">
      <c r="G74" s="10"/>
      <c r="N74" s="10"/>
      <c r="U74" s="10"/>
    </row>
    <row r="75" spans="1:175">
      <c r="G75" s="10"/>
      <c r="N75" s="10"/>
      <c r="U75" s="10"/>
    </row>
    <row r="76" spans="1:175">
      <c r="G76" s="10"/>
      <c r="N76" s="10"/>
      <c r="U76" s="10"/>
    </row>
    <row r="77" spans="1:175">
      <c r="G77" s="10"/>
      <c r="N77" s="10"/>
      <c r="U77" s="10"/>
    </row>
    <row r="78" spans="1:175">
      <c r="G78" s="10"/>
      <c r="N78" s="10"/>
      <c r="U78" s="10"/>
    </row>
    <row r="79" spans="1:175">
      <c r="G79" s="10"/>
      <c r="N79" s="10"/>
      <c r="U79" s="10"/>
    </row>
    <row r="80" spans="1:175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  <row r="1301" spans="7:21">
      <c r="G1301" s="10"/>
      <c r="N1301" s="10"/>
      <c r="U1301" s="10"/>
    </row>
    <row r="1302" spans="7:21">
      <c r="G1302" s="10"/>
      <c r="N1302" s="10"/>
      <c r="U1302" s="10"/>
    </row>
    <row r="1303" spans="7:21">
      <c r="G1303" s="10"/>
      <c r="N1303" s="10"/>
      <c r="U1303" s="10"/>
    </row>
    <row r="1304" spans="7:21">
      <c r="G1304" s="10"/>
      <c r="N1304" s="10"/>
      <c r="U1304" s="10"/>
    </row>
  </sheetData>
  <mergeCells count="178">
    <mergeCell ref="EL44:EQ44"/>
    <mergeCell ref="ES44:EX44"/>
    <mergeCell ref="CV44:DA44"/>
    <mergeCell ref="DC44:DH44"/>
    <mergeCell ref="DJ44:DO44"/>
    <mergeCell ref="DQ44:DV44"/>
    <mergeCell ref="DX44:EC44"/>
    <mergeCell ref="EE44:EJ44"/>
    <mergeCell ref="BF44:BK44"/>
    <mergeCell ref="BM44:BR44"/>
    <mergeCell ref="BT44:BY44"/>
    <mergeCell ref="CA44:CF44"/>
    <mergeCell ref="CH44:CM44"/>
    <mergeCell ref="CO44:CT44"/>
    <mergeCell ref="DC43:DH43"/>
    <mergeCell ref="DJ43:DO43"/>
    <mergeCell ref="DQ43:DV43"/>
    <mergeCell ref="DX43:EC43"/>
    <mergeCell ref="EE43:EJ43"/>
    <mergeCell ref="BF43:BK43"/>
    <mergeCell ref="BM43:BR43"/>
    <mergeCell ref="BT43:BY43"/>
    <mergeCell ref="CA43:CF43"/>
    <mergeCell ref="CH43:CM43"/>
    <mergeCell ref="CO43:CT43"/>
    <mergeCell ref="B44:G44"/>
    <mergeCell ref="I44:N44"/>
    <mergeCell ref="P44:U44"/>
    <mergeCell ref="W44:AB44"/>
    <mergeCell ref="AD44:AI44"/>
    <mergeCell ref="AK44:AP44"/>
    <mergeCell ref="AR44:AW44"/>
    <mergeCell ref="AY44:BD44"/>
    <mergeCell ref="CV43:DA43"/>
    <mergeCell ref="EL42:EQ42"/>
    <mergeCell ref="ES42:EX42"/>
    <mergeCell ref="B43:G43"/>
    <mergeCell ref="I43:N43"/>
    <mergeCell ref="P43:U43"/>
    <mergeCell ref="W43:AB43"/>
    <mergeCell ref="AD43:AI43"/>
    <mergeCell ref="AK43:AP43"/>
    <mergeCell ref="AR43:AW43"/>
    <mergeCell ref="AY43:BD43"/>
    <mergeCell ref="CV42:DA42"/>
    <mergeCell ref="DC42:DH42"/>
    <mergeCell ref="DJ42:DO42"/>
    <mergeCell ref="DQ42:DV42"/>
    <mergeCell ref="DX42:EC42"/>
    <mergeCell ref="EE42:EJ42"/>
    <mergeCell ref="BF42:BK42"/>
    <mergeCell ref="BM42:BR42"/>
    <mergeCell ref="BT42:BY42"/>
    <mergeCell ref="CA42:CF42"/>
    <mergeCell ref="CH42:CM42"/>
    <mergeCell ref="CO42:CT42"/>
    <mergeCell ref="EL43:EQ43"/>
    <mergeCell ref="ES43:EX43"/>
    <mergeCell ref="DC41:DH41"/>
    <mergeCell ref="DJ41:DO41"/>
    <mergeCell ref="DQ41:DV41"/>
    <mergeCell ref="DX41:EC41"/>
    <mergeCell ref="EE41:EJ41"/>
    <mergeCell ref="BF41:BK41"/>
    <mergeCell ref="BM41:BR41"/>
    <mergeCell ref="BT41:BY41"/>
    <mergeCell ref="CA41:CF41"/>
    <mergeCell ref="CH41:CM41"/>
    <mergeCell ref="CO41:CT41"/>
    <mergeCell ref="B42:G42"/>
    <mergeCell ref="I42:N42"/>
    <mergeCell ref="P42:U42"/>
    <mergeCell ref="W42:AB42"/>
    <mergeCell ref="AD42:AI42"/>
    <mergeCell ref="AK42:AP42"/>
    <mergeCell ref="AR42:AW42"/>
    <mergeCell ref="AY42:BD42"/>
    <mergeCell ref="CV41:DA41"/>
    <mergeCell ref="ES6:EX6"/>
    <mergeCell ref="ES39:EX39"/>
    <mergeCell ref="B41:G41"/>
    <mergeCell ref="I41:N41"/>
    <mergeCell ref="P41:U41"/>
    <mergeCell ref="W41:AB41"/>
    <mergeCell ref="AD41:AI41"/>
    <mergeCell ref="AK41:AP41"/>
    <mergeCell ref="AR41:AW41"/>
    <mergeCell ref="AY41:BD41"/>
    <mergeCell ref="DC6:DH6"/>
    <mergeCell ref="DJ6:DO6"/>
    <mergeCell ref="DQ6:DV6"/>
    <mergeCell ref="DX6:EC6"/>
    <mergeCell ref="EE6:EJ6"/>
    <mergeCell ref="EL6:EQ6"/>
    <mergeCell ref="BM6:BR6"/>
    <mergeCell ref="BT6:BY6"/>
    <mergeCell ref="CA6:CF6"/>
    <mergeCell ref="CH6:CM6"/>
    <mergeCell ref="CO6:CT6"/>
    <mergeCell ref="CV6:DA6"/>
    <mergeCell ref="EL41:EQ41"/>
    <mergeCell ref="ES41:EX41"/>
    <mergeCell ref="DJ5:DO5"/>
    <mergeCell ref="DQ5:DV5"/>
    <mergeCell ref="DX5:EC5"/>
    <mergeCell ref="EE5:EJ5"/>
    <mergeCell ref="EL5:EQ5"/>
    <mergeCell ref="BM5:BR5"/>
    <mergeCell ref="BT5:BY5"/>
    <mergeCell ref="CA5:CF5"/>
    <mergeCell ref="CH5:CM5"/>
    <mergeCell ref="CO5:CT5"/>
    <mergeCell ref="CV5:DA5"/>
    <mergeCell ref="B6:G6"/>
    <mergeCell ref="I6:N6"/>
    <mergeCell ref="P6:U6"/>
    <mergeCell ref="W6:AB6"/>
    <mergeCell ref="AD6:AI6"/>
    <mergeCell ref="AK6:AP6"/>
    <mergeCell ref="AR6:AW6"/>
    <mergeCell ref="AY6:BD6"/>
    <mergeCell ref="BF6:BK6"/>
    <mergeCell ref="ES4:EX4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DC4:DH4"/>
    <mergeCell ref="DJ4:DO4"/>
    <mergeCell ref="DQ4:DV4"/>
    <mergeCell ref="DX4:EC4"/>
    <mergeCell ref="EE4:EJ4"/>
    <mergeCell ref="EL4:EQ4"/>
    <mergeCell ref="BM4:BR4"/>
    <mergeCell ref="BT4:BY4"/>
    <mergeCell ref="CA4:CF4"/>
    <mergeCell ref="CH4:CM4"/>
    <mergeCell ref="CO4:CT4"/>
    <mergeCell ref="CV4:DA4"/>
    <mergeCell ref="ES5:EX5"/>
    <mergeCell ref="DC5:DH5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ES1:EX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ES3:EX3"/>
    <mergeCell ref="DC3:DH3"/>
    <mergeCell ref="DJ3:DO3"/>
    <mergeCell ref="DQ3:DV3"/>
    <mergeCell ref="DX3:EC3"/>
    <mergeCell ref="EE3:EJ3"/>
    <mergeCell ref="EL3:EQ3"/>
    <mergeCell ref="BM3:BR3"/>
    <mergeCell ref="BT3:BY3"/>
    <mergeCell ref="CA3:CF3"/>
    <mergeCell ref="CH3:CM3"/>
    <mergeCell ref="CO3:CT3"/>
    <mergeCell ref="CV3:DA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T1306"/>
  <sheetViews>
    <sheetView zoomScaleNormal="100" workbookViewId="0">
      <pane xSplit="1" topLeftCell="CE1" activePane="topRight" state="frozen"/>
      <selection pane="topRight" activeCell="DV16" sqref="DV16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customWidth="1"/>
    <col min="10" max="10" width="5" style="9" customWidth="1"/>
    <col min="11" max="13" width="5" style="8" customWidth="1"/>
    <col min="14" max="14" width="9.109375" style="1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customWidth="1"/>
    <col min="38" max="41" width="5" style="8" customWidth="1"/>
    <col min="42" max="42" width="9.109375" style="8" customWidth="1"/>
    <col min="43" max="43" width="1.88671875" style="8" customWidth="1"/>
    <col min="44" max="44" width="9.109375" style="8" customWidth="1"/>
    <col min="45" max="48" width="5" style="8" customWidth="1"/>
    <col min="49" max="49" width="9.109375" style="8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customWidth="1"/>
    <col min="58" max="58" width="9.109375" style="8" hidden="1" customWidth="1"/>
    <col min="59" max="62" width="5" style="8" hidden="1" customWidth="1"/>
    <col min="63" max="63" width="9.109375" style="8" hidden="1" customWidth="1"/>
    <col min="64" max="64" width="1.88671875" style="8" hidden="1" customWidth="1"/>
    <col min="65" max="65" width="9.109375" style="8" hidden="1" customWidth="1"/>
    <col min="66" max="69" width="5" style="8" hidden="1" customWidth="1"/>
    <col min="70" max="70" width="9.109375" style="8" hidden="1" customWidth="1"/>
    <col min="71" max="71" width="1.88671875" style="8" hidden="1" customWidth="1"/>
    <col min="72" max="72" width="9.109375" style="8" hidden="1" customWidth="1"/>
    <col min="73" max="76" width="5" style="8" hidden="1" customWidth="1"/>
    <col min="77" max="77" width="9.109375" style="8" hidden="1" customWidth="1"/>
    <col min="78" max="78" width="1.88671875" style="8" customWidth="1"/>
    <col min="79" max="79" width="9.109375" style="8" customWidth="1"/>
    <col min="80" max="83" width="5" style="8" customWidth="1"/>
    <col min="84" max="84" width="9.109375" style="8" customWidth="1"/>
    <col min="85" max="85" width="1.88671875" style="8" hidden="1" customWidth="1"/>
    <col min="86" max="86" width="9.109375" style="8" hidden="1" customWidth="1"/>
    <col min="87" max="90" width="5" style="8" hidden="1" customWidth="1"/>
    <col min="91" max="91" width="9.109375" style="8" hidden="1" customWidth="1"/>
    <col min="92" max="92" width="1.88671875" style="8" customWidth="1"/>
    <col min="93" max="93" width="9.109375" style="8" customWidth="1"/>
    <col min="94" max="97" width="5" style="8" customWidth="1"/>
    <col min="98" max="98" width="9.109375" style="8" customWidth="1"/>
    <col min="99" max="99" width="1.88671875" style="8" customWidth="1"/>
    <col min="100" max="100" width="9.109375" style="8" customWidth="1"/>
    <col min="101" max="104" width="5" style="8" customWidth="1"/>
    <col min="105" max="105" width="9.109375" style="8" customWidth="1"/>
    <col min="106" max="106" width="1.88671875" style="8" customWidth="1"/>
    <col min="107" max="107" width="9.109375" style="8" customWidth="1"/>
    <col min="108" max="111" width="5" style="8" customWidth="1"/>
    <col min="112" max="112" width="9.109375" style="8" customWidth="1"/>
    <col min="113" max="113" width="2.33203125" style="8" customWidth="1"/>
    <col min="114" max="114" width="9.109375" style="8" customWidth="1"/>
    <col min="115" max="118" width="5.6640625" style="8" customWidth="1"/>
    <col min="119" max="119" width="9.109375" style="8" customWidth="1"/>
    <col min="120" max="120" width="1.88671875" style="8" customWidth="1"/>
    <col min="121" max="121" width="10.109375" style="8" customWidth="1"/>
    <col min="122" max="125" width="5" style="8" customWidth="1"/>
    <col min="126" max="126" width="9.109375" style="8" customWidth="1"/>
    <col min="127" max="127" width="1.6640625" style="8" customWidth="1"/>
    <col min="128" max="128" width="10.109375" style="8" customWidth="1"/>
    <col min="129" max="132" width="5" style="8" customWidth="1"/>
    <col min="133" max="133" width="9.109375" style="8" customWidth="1"/>
    <col min="134" max="134" width="1.88671875" style="8" customWidth="1"/>
    <col min="135" max="135" width="10.109375" style="8" customWidth="1"/>
    <col min="136" max="139" width="5" style="8" customWidth="1"/>
    <col min="140" max="140" width="9.109375" style="8" customWidth="1"/>
    <col min="141" max="141" width="1.88671875" style="8" customWidth="1"/>
    <col min="142" max="142" width="10.109375" style="8" customWidth="1"/>
    <col min="143" max="146" width="5" style="8" customWidth="1"/>
    <col min="147" max="147" width="9.109375" style="8" customWidth="1"/>
    <col min="148" max="148" width="1.88671875" style="8" customWidth="1"/>
    <col min="149" max="152" width="9.109375" style="8" customWidth="1"/>
    <col min="153" max="153" width="11.33203125" style="8" customWidth="1"/>
    <col min="154" max="156" width="9.109375" style="8"/>
    <col min="157" max="157" width="10.33203125" style="8" customWidth="1"/>
    <col min="158" max="173" width="9.109375" style="8" customWidth="1"/>
    <col min="174" max="256" width="9.109375" style="8"/>
    <col min="257" max="257" width="24.33203125" style="8" customWidth="1"/>
    <col min="258" max="258" width="10.6640625" style="8" customWidth="1"/>
    <col min="259" max="262" width="5" style="8" customWidth="1"/>
    <col min="263" max="263" width="9.109375" style="8" customWidth="1"/>
    <col min="264" max="264" width="1.88671875" style="8" customWidth="1"/>
    <col min="265" max="265" width="10.6640625" style="8" customWidth="1"/>
    <col min="266" max="269" width="5" style="8" customWidth="1"/>
    <col min="270" max="270" width="9.109375" style="8" customWidth="1"/>
    <col min="271" max="271" width="1.88671875" style="8" customWidth="1"/>
    <col min="272" max="272" width="10.6640625" style="8" customWidth="1"/>
    <col min="273" max="276" width="5" style="8" customWidth="1"/>
    <col min="277" max="277" width="9.109375" style="8" customWidth="1"/>
    <col min="278" max="278" width="1.88671875" style="8" customWidth="1"/>
    <col min="279" max="279" width="9.109375" style="8" customWidth="1"/>
    <col min="280" max="283" width="5" style="8" customWidth="1"/>
    <col min="284" max="284" width="9.109375" style="8" customWidth="1"/>
    <col min="285" max="285" width="1.88671875" style="8" customWidth="1"/>
    <col min="286" max="286" width="9.109375" style="8" customWidth="1"/>
    <col min="287" max="290" width="5" style="8" customWidth="1"/>
    <col min="291" max="291" width="9.109375" style="8" customWidth="1"/>
    <col min="292" max="292" width="1.88671875" style="8" customWidth="1"/>
    <col min="293" max="293" width="9.109375" style="8" customWidth="1"/>
    <col min="294" max="297" width="5" style="8" customWidth="1"/>
    <col min="298" max="298" width="9.109375" style="8" customWidth="1"/>
    <col min="299" max="299" width="1.88671875" style="8" customWidth="1"/>
    <col min="300" max="300" width="9.109375" style="8" customWidth="1"/>
    <col min="301" max="304" width="5" style="8" customWidth="1"/>
    <col min="305" max="305" width="9.109375" style="8" customWidth="1"/>
    <col min="306" max="306" width="1.88671875" style="8" customWidth="1"/>
    <col min="307" max="307" width="9.109375" style="8" customWidth="1"/>
    <col min="308" max="311" width="5" style="8" customWidth="1"/>
    <col min="312" max="312" width="9.109375" style="8" customWidth="1"/>
    <col min="313" max="313" width="1.88671875" style="8" customWidth="1"/>
    <col min="314" max="333" width="0" style="8" hidden="1" customWidth="1"/>
    <col min="334" max="334" width="1.88671875" style="8" customWidth="1"/>
    <col min="335" max="335" width="9.109375" style="8" customWidth="1"/>
    <col min="336" max="339" width="5" style="8" customWidth="1"/>
    <col min="340" max="340" width="9.109375" style="8" customWidth="1"/>
    <col min="341" max="347" width="0" style="8" hidden="1" customWidth="1"/>
    <col min="348" max="348" width="1.88671875" style="8" customWidth="1"/>
    <col min="349" max="349" width="9.109375" style="8" customWidth="1"/>
    <col min="350" max="353" width="5" style="8" customWidth="1"/>
    <col min="354" max="354" width="9.109375" style="8" customWidth="1"/>
    <col min="355" max="355" width="1.88671875" style="8" customWidth="1"/>
    <col min="356" max="356" width="9.109375" style="8" customWidth="1"/>
    <col min="357" max="360" width="5" style="8" customWidth="1"/>
    <col min="361" max="361" width="9.109375" style="8" customWidth="1"/>
    <col min="362" max="362" width="1.88671875" style="8" customWidth="1"/>
    <col min="363" max="363" width="9.109375" style="8" customWidth="1"/>
    <col min="364" max="367" width="5" style="8" customWidth="1"/>
    <col min="368" max="368" width="9.109375" style="8" customWidth="1"/>
    <col min="369" max="369" width="2.33203125" style="8" customWidth="1"/>
    <col min="370" max="370" width="9.109375" style="8" customWidth="1"/>
    <col min="371" max="374" width="5.6640625" style="8" customWidth="1"/>
    <col min="375" max="375" width="9.109375" style="8" customWidth="1"/>
    <col min="376" max="376" width="1.88671875" style="8" customWidth="1"/>
    <col min="377" max="377" width="10.109375" style="8" customWidth="1"/>
    <col min="378" max="381" width="5" style="8" customWidth="1"/>
    <col min="382" max="382" width="9.109375" style="8" customWidth="1"/>
    <col min="383" max="383" width="1.6640625" style="8" customWidth="1"/>
    <col min="384" max="384" width="10.109375" style="8" customWidth="1"/>
    <col min="385" max="388" width="5" style="8" customWidth="1"/>
    <col min="389" max="389" width="9.109375" style="8" customWidth="1"/>
    <col min="390" max="390" width="1.88671875" style="8" customWidth="1"/>
    <col min="391" max="391" width="10.109375" style="8" customWidth="1"/>
    <col min="392" max="395" width="5" style="8" customWidth="1"/>
    <col min="396" max="396" width="9.109375" style="8" customWidth="1"/>
    <col min="397" max="397" width="1.88671875" style="8" customWidth="1"/>
    <col min="398" max="398" width="10.109375" style="8" customWidth="1"/>
    <col min="399" max="402" width="5" style="8" customWidth="1"/>
    <col min="403" max="403" width="9.109375" style="8" customWidth="1"/>
    <col min="404" max="404" width="1.88671875" style="8" customWidth="1"/>
    <col min="405" max="408" width="9.109375" style="8" customWidth="1"/>
    <col min="409" max="409" width="11.33203125" style="8" customWidth="1"/>
    <col min="410" max="412" width="9.109375" style="8"/>
    <col min="413" max="413" width="10.33203125" style="8" customWidth="1"/>
    <col min="414" max="429" width="9.109375" style="8" customWidth="1"/>
    <col min="430" max="512" width="9.109375" style="8"/>
    <col min="513" max="513" width="24.33203125" style="8" customWidth="1"/>
    <col min="514" max="514" width="10.6640625" style="8" customWidth="1"/>
    <col min="515" max="518" width="5" style="8" customWidth="1"/>
    <col min="519" max="519" width="9.109375" style="8" customWidth="1"/>
    <col min="520" max="520" width="1.88671875" style="8" customWidth="1"/>
    <col min="521" max="521" width="10.6640625" style="8" customWidth="1"/>
    <col min="522" max="525" width="5" style="8" customWidth="1"/>
    <col min="526" max="526" width="9.109375" style="8" customWidth="1"/>
    <col min="527" max="527" width="1.88671875" style="8" customWidth="1"/>
    <col min="528" max="528" width="10.6640625" style="8" customWidth="1"/>
    <col min="529" max="532" width="5" style="8" customWidth="1"/>
    <col min="533" max="533" width="9.109375" style="8" customWidth="1"/>
    <col min="534" max="534" width="1.88671875" style="8" customWidth="1"/>
    <col min="535" max="535" width="9.109375" style="8" customWidth="1"/>
    <col min="536" max="539" width="5" style="8" customWidth="1"/>
    <col min="540" max="540" width="9.109375" style="8" customWidth="1"/>
    <col min="541" max="541" width="1.88671875" style="8" customWidth="1"/>
    <col min="542" max="542" width="9.109375" style="8" customWidth="1"/>
    <col min="543" max="546" width="5" style="8" customWidth="1"/>
    <col min="547" max="547" width="9.109375" style="8" customWidth="1"/>
    <col min="548" max="548" width="1.88671875" style="8" customWidth="1"/>
    <col min="549" max="549" width="9.109375" style="8" customWidth="1"/>
    <col min="550" max="553" width="5" style="8" customWidth="1"/>
    <col min="554" max="554" width="9.109375" style="8" customWidth="1"/>
    <col min="555" max="555" width="1.88671875" style="8" customWidth="1"/>
    <col min="556" max="556" width="9.109375" style="8" customWidth="1"/>
    <col min="557" max="560" width="5" style="8" customWidth="1"/>
    <col min="561" max="561" width="9.109375" style="8" customWidth="1"/>
    <col min="562" max="562" width="1.88671875" style="8" customWidth="1"/>
    <col min="563" max="563" width="9.109375" style="8" customWidth="1"/>
    <col min="564" max="567" width="5" style="8" customWidth="1"/>
    <col min="568" max="568" width="9.109375" style="8" customWidth="1"/>
    <col min="569" max="569" width="1.88671875" style="8" customWidth="1"/>
    <col min="570" max="589" width="0" style="8" hidden="1" customWidth="1"/>
    <col min="590" max="590" width="1.88671875" style="8" customWidth="1"/>
    <col min="591" max="591" width="9.109375" style="8" customWidth="1"/>
    <col min="592" max="595" width="5" style="8" customWidth="1"/>
    <col min="596" max="596" width="9.109375" style="8" customWidth="1"/>
    <col min="597" max="603" width="0" style="8" hidden="1" customWidth="1"/>
    <col min="604" max="604" width="1.88671875" style="8" customWidth="1"/>
    <col min="605" max="605" width="9.109375" style="8" customWidth="1"/>
    <col min="606" max="609" width="5" style="8" customWidth="1"/>
    <col min="610" max="610" width="9.109375" style="8" customWidth="1"/>
    <col min="611" max="611" width="1.88671875" style="8" customWidth="1"/>
    <col min="612" max="612" width="9.109375" style="8" customWidth="1"/>
    <col min="613" max="616" width="5" style="8" customWidth="1"/>
    <col min="617" max="617" width="9.109375" style="8" customWidth="1"/>
    <col min="618" max="618" width="1.88671875" style="8" customWidth="1"/>
    <col min="619" max="619" width="9.109375" style="8" customWidth="1"/>
    <col min="620" max="623" width="5" style="8" customWidth="1"/>
    <col min="624" max="624" width="9.109375" style="8" customWidth="1"/>
    <col min="625" max="625" width="2.33203125" style="8" customWidth="1"/>
    <col min="626" max="626" width="9.109375" style="8" customWidth="1"/>
    <col min="627" max="630" width="5.6640625" style="8" customWidth="1"/>
    <col min="631" max="631" width="9.109375" style="8" customWidth="1"/>
    <col min="632" max="632" width="1.88671875" style="8" customWidth="1"/>
    <col min="633" max="633" width="10.109375" style="8" customWidth="1"/>
    <col min="634" max="637" width="5" style="8" customWidth="1"/>
    <col min="638" max="638" width="9.109375" style="8" customWidth="1"/>
    <col min="639" max="639" width="1.6640625" style="8" customWidth="1"/>
    <col min="640" max="640" width="10.109375" style="8" customWidth="1"/>
    <col min="641" max="644" width="5" style="8" customWidth="1"/>
    <col min="645" max="645" width="9.109375" style="8" customWidth="1"/>
    <col min="646" max="646" width="1.88671875" style="8" customWidth="1"/>
    <col min="647" max="647" width="10.109375" style="8" customWidth="1"/>
    <col min="648" max="651" width="5" style="8" customWidth="1"/>
    <col min="652" max="652" width="9.109375" style="8" customWidth="1"/>
    <col min="653" max="653" width="1.88671875" style="8" customWidth="1"/>
    <col min="654" max="654" width="10.109375" style="8" customWidth="1"/>
    <col min="655" max="658" width="5" style="8" customWidth="1"/>
    <col min="659" max="659" width="9.109375" style="8" customWidth="1"/>
    <col min="660" max="660" width="1.88671875" style="8" customWidth="1"/>
    <col min="661" max="664" width="9.109375" style="8" customWidth="1"/>
    <col min="665" max="665" width="11.33203125" style="8" customWidth="1"/>
    <col min="666" max="668" width="9.109375" style="8"/>
    <col min="669" max="669" width="10.33203125" style="8" customWidth="1"/>
    <col min="670" max="685" width="9.109375" style="8" customWidth="1"/>
    <col min="686" max="768" width="9.109375" style="8"/>
    <col min="769" max="769" width="24.33203125" style="8" customWidth="1"/>
    <col min="770" max="770" width="10.6640625" style="8" customWidth="1"/>
    <col min="771" max="774" width="5" style="8" customWidth="1"/>
    <col min="775" max="775" width="9.109375" style="8" customWidth="1"/>
    <col min="776" max="776" width="1.88671875" style="8" customWidth="1"/>
    <col min="777" max="777" width="10.6640625" style="8" customWidth="1"/>
    <col min="778" max="781" width="5" style="8" customWidth="1"/>
    <col min="782" max="782" width="9.109375" style="8" customWidth="1"/>
    <col min="783" max="783" width="1.88671875" style="8" customWidth="1"/>
    <col min="784" max="784" width="10.6640625" style="8" customWidth="1"/>
    <col min="785" max="788" width="5" style="8" customWidth="1"/>
    <col min="789" max="789" width="9.109375" style="8" customWidth="1"/>
    <col min="790" max="790" width="1.88671875" style="8" customWidth="1"/>
    <col min="791" max="791" width="9.109375" style="8" customWidth="1"/>
    <col min="792" max="795" width="5" style="8" customWidth="1"/>
    <col min="796" max="796" width="9.109375" style="8" customWidth="1"/>
    <col min="797" max="797" width="1.88671875" style="8" customWidth="1"/>
    <col min="798" max="798" width="9.109375" style="8" customWidth="1"/>
    <col min="799" max="802" width="5" style="8" customWidth="1"/>
    <col min="803" max="803" width="9.109375" style="8" customWidth="1"/>
    <col min="804" max="804" width="1.88671875" style="8" customWidth="1"/>
    <col min="805" max="805" width="9.109375" style="8" customWidth="1"/>
    <col min="806" max="809" width="5" style="8" customWidth="1"/>
    <col min="810" max="810" width="9.109375" style="8" customWidth="1"/>
    <col min="811" max="811" width="1.88671875" style="8" customWidth="1"/>
    <col min="812" max="812" width="9.109375" style="8" customWidth="1"/>
    <col min="813" max="816" width="5" style="8" customWidth="1"/>
    <col min="817" max="817" width="9.109375" style="8" customWidth="1"/>
    <col min="818" max="818" width="1.88671875" style="8" customWidth="1"/>
    <col min="819" max="819" width="9.109375" style="8" customWidth="1"/>
    <col min="820" max="823" width="5" style="8" customWidth="1"/>
    <col min="824" max="824" width="9.109375" style="8" customWidth="1"/>
    <col min="825" max="825" width="1.88671875" style="8" customWidth="1"/>
    <col min="826" max="845" width="0" style="8" hidden="1" customWidth="1"/>
    <col min="846" max="846" width="1.88671875" style="8" customWidth="1"/>
    <col min="847" max="847" width="9.109375" style="8" customWidth="1"/>
    <col min="848" max="851" width="5" style="8" customWidth="1"/>
    <col min="852" max="852" width="9.109375" style="8" customWidth="1"/>
    <col min="853" max="859" width="0" style="8" hidden="1" customWidth="1"/>
    <col min="860" max="860" width="1.88671875" style="8" customWidth="1"/>
    <col min="861" max="861" width="9.109375" style="8" customWidth="1"/>
    <col min="862" max="865" width="5" style="8" customWidth="1"/>
    <col min="866" max="866" width="9.109375" style="8" customWidth="1"/>
    <col min="867" max="867" width="1.88671875" style="8" customWidth="1"/>
    <col min="868" max="868" width="9.109375" style="8" customWidth="1"/>
    <col min="869" max="872" width="5" style="8" customWidth="1"/>
    <col min="873" max="873" width="9.109375" style="8" customWidth="1"/>
    <col min="874" max="874" width="1.88671875" style="8" customWidth="1"/>
    <col min="875" max="875" width="9.109375" style="8" customWidth="1"/>
    <col min="876" max="879" width="5" style="8" customWidth="1"/>
    <col min="880" max="880" width="9.109375" style="8" customWidth="1"/>
    <col min="881" max="881" width="2.33203125" style="8" customWidth="1"/>
    <col min="882" max="882" width="9.109375" style="8" customWidth="1"/>
    <col min="883" max="886" width="5.6640625" style="8" customWidth="1"/>
    <col min="887" max="887" width="9.109375" style="8" customWidth="1"/>
    <col min="888" max="888" width="1.88671875" style="8" customWidth="1"/>
    <col min="889" max="889" width="10.109375" style="8" customWidth="1"/>
    <col min="890" max="893" width="5" style="8" customWidth="1"/>
    <col min="894" max="894" width="9.109375" style="8" customWidth="1"/>
    <col min="895" max="895" width="1.6640625" style="8" customWidth="1"/>
    <col min="896" max="896" width="10.109375" style="8" customWidth="1"/>
    <col min="897" max="900" width="5" style="8" customWidth="1"/>
    <col min="901" max="901" width="9.109375" style="8" customWidth="1"/>
    <col min="902" max="902" width="1.88671875" style="8" customWidth="1"/>
    <col min="903" max="903" width="10.109375" style="8" customWidth="1"/>
    <col min="904" max="907" width="5" style="8" customWidth="1"/>
    <col min="908" max="908" width="9.109375" style="8" customWidth="1"/>
    <col min="909" max="909" width="1.88671875" style="8" customWidth="1"/>
    <col min="910" max="910" width="10.109375" style="8" customWidth="1"/>
    <col min="911" max="914" width="5" style="8" customWidth="1"/>
    <col min="915" max="915" width="9.109375" style="8" customWidth="1"/>
    <col min="916" max="916" width="1.88671875" style="8" customWidth="1"/>
    <col min="917" max="920" width="9.109375" style="8" customWidth="1"/>
    <col min="921" max="921" width="11.33203125" style="8" customWidth="1"/>
    <col min="922" max="924" width="9.109375" style="8"/>
    <col min="925" max="925" width="10.33203125" style="8" customWidth="1"/>
    <col min="926" max="941" width="9.109375" style="8" customWidth="1"/>
    <col min="942" max="1024" width="9.109375" style="8"/>
    <col min="1025" max="1025" width="24.33203125" style="8" customWidth="1"/>
    <col min="1026" max="1026" width="10.6640625" style="8" customWidth="1"/>
    <col min="1027" max="1030" width="5" style="8" customWidth="1"/>
    <col min="1031" max="1031" width="9.109375" style="8" customWidth="1"/>
    <col min="1032" max="1032" width="1.88671875" style="8" customWidth="1"/>
    <col min="1033" max="1033" width="10.6640625" style="8" customWidth="1"/>
    <col min="1034" max="1037" width="5" style="8" customWidth="1"/>
    <col min="1038" max="1038" width="9.109375" style="8" customWidth="1"/>
    <col min="1039" max="1039" width="1.88671875" style="8" customWidth="1"/>
    <col min="1040" max="1040" width="10.6640625" style="8" customWidth="1"/>
    <col min="1041" max="1044" width="5" style="8" customWidth="1"/>
    <col min="1045" max="1045" width="9.109375" style="8" customWidth="1"/>
    <col min="1046" max="1046" width="1.88671875" style="8" customWidth="1"/>
    <col min="1047" max="1047" width="9.109375" style="8" customWidth="1"/>
    <col min="1048" max="1051" width="5" style="8" customWidth="1"/>
    <col min="1052" max="1052" width="9.109375" style="8" customWidth="1"/>
    <col min="1053" max="1053" width="1.88671875" style="8" customWidth="1"/>
    <col min="1054" max="1054" width="9.109375" style="8" customWidth="1"/>
    <col min="1055" max="1058" width="5" style="8" customWidth="1"/>
    <col min="1059" max="1059" width="9.109375" style="8" customWidth="1"/>
    <col min="1060" max="1060" width="1.88671875" style="8" customWidth="1"/>
    <col min="1061" max="1061" width="9.109375" style="8" customWidth="1"/>
    <col min="1062" max="1065" width="5" style="8" customWidth="1"/>
    <col min="1066" max="1066" width="9.109375" style="8" customWidth="1"/>
    <col min="1067" max="1067" width="1.88671875" style="8" customWidth="1"/>
    <col min="1068" max="1068" width="9.109375" style="8" customWidth="1"/>
    <col min="1069" max="1072" width="5" style="8" customWidth="1"/>
    <col min="1073" max="1073" width="9.109375" style="8" customWidth="1"/>
    <col min="1074" max="1074" width="1.88671875" style="8" customWidth="1"/>
    <col min="1075" max="1075" width="9.109375" style="8" customWidth="1"/>
    <col min="1076" max="1079" width="5" style="8" customWidth="1"/>
    <col min="1080" max="1080" width="9.109375" style="8" customWidth="1"/>
    <col min="1081" max="1081" width="1.88671875" style="8" customWidth="1"/>
    <col min="1082" max="1101" width="0" style="8" hidden="1" customWidth="1"/>
    <col min="1102" max="1102" width="1.88671875" style="8" customWidth="1"/>
    <col min="1103" max="1103" width="9.109375" style="8" customWidth="1"/>
    <col min="1104" max="1107" width="5" style="8" customWidth="1"/>
    <col min="1108" max="1108" width="9.109375" style="8" customWidth="1"/>
    <col min="1109" max="1115" width="0" style="8" hidden="1" customWidth="1"/>
    <col min="1116" max="1116" width="1.88671875" style="8" customWidth="1"/>
    <col min="1117" max="1117" width="9.109375" style="8" customWidth="1"/>
    <col min="1118" max="1121" width="5" style="8" customWidth="1"/>
    <col min="1122" max="1122" width="9.109375" style="8" customWidth="1"/>
    <col min="1123" max="1123" width="1.88671875" style="8" customWidth="1"/>
    <col min="1124" max="1124" width="9.109375" style="8" customWidth="1"/>
    <col min="1125" max="1128" width="5" style="8" customWidth="1"/>
    <col min="1129" max="1129" width="9.109375" style="8" customWidth="1"/>
    <col min="1130" max="1130" width="1.88671875" style="8" customWidth="1"/>
    <col min="1131" max="1131" width="9.109375" style="8" customWidth="1"/>
    <col min="1132" max="1135" width="5" style="8" customWidth="1"/>
    <col min="1136" max="1136" width="9.109375" style="8" customWidth="1"/>
    <col min="1137" max="1137" width="2.33203125" style="8" customWidth="1"/>
    <col min="1138" max="1138" width="9.109375" style="8" customWidth="1"/>
    <col min="1139" max="1142" width="5.6640625" style="8" customWidth="1"/>
    <col min="1143" max="1143" width="9.109375" style="8" customWidth="1"/>
    <col min="1144" max="1144" width="1.88671875" style="8" customWidth="1"/>
    <col min="1145" max="1145" width="10.109375" style="8" customWidth="1"/>
    <col min="1146" max="1149" width="5" style="8" customWidth="1"/>
    <col min="1150" max="1150" width="9.109375" style="8" customWidth="1"/>
    <col min="1151" max="1151" width="1.6640625" style="8" customWidth="1"/>
    <col min="1152" max="1152" width="10.109375" style="8" customWidth="1"/>
    <col min="1153" max="1156" width="5" style="8" customWidth="1"/>
    <col min="1157" max="1157" width="9.109375" style="8" customWidth="1"/>
    <col min="1158" max="1158" width="1.88671875" style="8" customWidth="1"/>
    <col min="1159" max="1159" width="10.109375" style="8" customWidth="1"/>
    <col min="1160" max="1163" width="5" style="8" customWidth="1"/>
    <col min="1164" max="1164" width="9.109375" style="8" customWidth="1"/>
    <col min="1165" max="1165" width="1.88671875" style="8" customWidth="1"/>
    <col min="1166" max="1166" width="10.109375" style="8" customWidth="1"/>
    <col min="1167" max="1170" width="5" style="8" customWidth="1"/>
    <col min="1171" max="1171" width="9.109375" style="8" customWidth="1"/>
    <col min="1172" max="1172" width="1.88671875" style="8" customWidth="1"/>
    <col min="1173" max="1176" width="9.109375" style="8" customWidth="1"/>
    <col min="1177" max="1177" width="11.33203125" style="8" customWidth="1"/>
    <col min="1178" max="1180" width="9.109375" style="8"/>
    <col min="1181" max="1181" width="10.33203125" style="8" customWidth="1"/>
    <col min="1182" max="1197" width="9.109375" style="8" customWidth="1"/>
    <col min="1198" max="1280" width="9.109375" style="8"/>
    <col min="1281" max="1281" width="24.33203125" style="8" customWidth="1"/>
    <col min="1282" max="1282" width="10.6640625" style="8" customWidth="1"/>
    <col min="1283" max="1286" width="5" style="8" customWidth="1"/>
    <col min="1287" max="1287" width="9.109375" style="8" customWidth="1"/>
    <col min="1288" max="1288" width="1.88671875" style="8" customWidth="1"/>
    <col min="1289" max="1289" width="10.6640625" style="8" customWidth="1"/>
    <col min="1290" max="1293" width="5" style="8" customWidth="1"/>
    <col min="1294" max="1294" width="9.109375" style="8" customWidth="1"/>
    <col min="1295" max="1295" width="1.88671875" style="8" customWidth="1"/>
    <col min="1296" max="1296" width="10.6640625" style="8" customWidth="1"/>
    <col min="1297" max="1300" width="5" style="8" customWidth="1"/>
    <col min="1301" max="1301" width="9.109375" style="8" customWidth="1"/>
    <col min="1302" max="1302" width="1.88671875" style="8" customWidth="1"/>
    <col min="1303" max="1303" width="9.109375" style="8" customWidth="1"/>
    <col min="1304" max="1307" width="5" style="8" customWidth="1"/>
    <col min="1308" max="1308" width="9.109375" style="8" customWidth="1"/>
    <col min="1309" max="1309" width="1.88671875" style="8" customWidth="1"/>
    <col min="1310" max="1310" width="9.109375" style="8" customWidth="1"/>
    <col min="1311" max="1314" width="5" style="8" customWidth="1"/>
    <col min="1315" max="1315" width="9.109375" style="8" customWidth="1"/>
    <col min="1316" max="1316" width="1.88671875" style="8" customWidth="1"/>
    <col min="1317" max="1317" width="9.109375" style="8" customWidth="1"/>
    <col min="1318" max="1321" width="5" style="8" customWidth="1"/>
    <col min="1322" max="1322" width="9.109375" style="8" customWidth="1"/>
    <col min="1323" max="1323" width="1.88671875" style="8" customWidth="1"/>
    <col min="1324" max="1324" width="9.109375" style="8" customWidth="1"/>
    <col min="1325" max="1328" width="5" style="8" customWidth="1"/>
    <col min="1329" max="1329" width="9.109375" style="8" customWidth="1"/>
    <col min="1330" max="1330" width="1.88671875" style="8" customWidth="1"/>
    <col min="1331" max="1331" width="9.109375" style="8" customWidth="1"/>
    <col min="1332" max="1335" width="5" style="8" customWidth="1"/>
    <col min="1336" max="1336" width="9.109375" style="8" customWidth="1"/>
    <col min="1337" max="1337" width="1.88671875" style="8" customWidth="1"/>
    <col min="1338" max="1357" width="0" style="8" hidden="1" customWidth="1"/>
    <col min="1358" max="1358" width="1.88671875" style="8" customWidth="1"/>
    <col min="1359" max="1359" width="9.109375" style="8" customWidth="1"/>
    <col min="1360" max="1363" width="5" style="8" customWidth="1"/>
    <col min="1364" max="1364" width="9.109375" style="8" customWidth="1"/>
    <col min="1365" max="1371" width="0" style="8" hidden="1" customWidth="1"/>
    <col min="1372" max="1372" width="1.88671875" style="8" customWidth="1"/>
    <col min="1373" max="1373" width="9.109375" style="8" customWidth="1"/>
    <col min="1374" max="1377" width="5" style="8" customWidth="1"/>
    <col min="1378" max="1378" width="9.109375" style="8" customWidth="1"/>
    <col min="1379" max="1379" width="1.88671875" style="8" customWidth="1"/>
    <col min="1380" max="1380" width="9.109375" style="8" customWidth="1"/>
    <col min="1381" max="1384" width="5" style="8" customWidth="1"/>
    <col min="1385" max="1385" width="9.109375" style="8" customWidth="1"/>
    <col min="1386" max="1386" width="1.88671875" style="8" customWidth="1"/>
    <col min="1387" max="1387" width="9.109375" style="8" customWidth="1"/>
    <col min="1388" max="1391" width="5" style="8" customWidth="1"/>
    <col min="1392" max="1392" width="9.109375" style="8" customWidth="1"/>
    <col min="1393" max="1393" width="2.33203125" style="8" customWidth="1"/>
    <col min="1394" max="1394" width="9.109375" style="8" customWidth="1"/>
    <col min="1395" max="1398" width="5.6640625" style="8" customWidth="1"/>
    <col min="1399" max="1399" width="9.109375" style="8" customWidth="1"/>
    <col min="1400" max="1400" width="1.88671875" style="8" customWidth="1"/>
    <col min="1401" max="1401" width="10.109375" style="8" customWidth="1"/>
    <col min="1402" max="1405" width="5" style="8" customWidth="1"/>
    <col min="1406" max="1406" width="9.109375" style="8" customWidth="1"/>
    <col min="1407" max="1407" width="1.6640625" style="8" customWidth="1"/>
    <col min="1408" max="1408" width="10.109375" style="8" customWidth="1"/>
    <col min="1409" max="1412" width="5" style="8" customWidth="1"/>
    <col min="1413" max="1413" width="9.109375" style="8" customWidth="1"/>
    <col min="1414" max="1414" width="1.88671875" style="8" customWidth="1"/>
    <col min="1415" max="1415" width="10.109375" style="8" customWidth="1"/>
    <col min="1416" max="1419" width="5" style="8" customWidth="1"/>
    <col min="1420" max="1420" width="9.109375" style="8" customWidth="1"/>
    <col min="1421" max="1421" width="1.88671875" style="8" customWidth="1"/>
    <col min="1422" max="1422" width="10.109375" style="8" customWidth="1"/>
    <col min="1423" max="1426" width="5" style="8" customWidth="1"/>
    <col min="1427" max="1427" width="9.109375" style="8" customWidth="1"/>
    <col min="1428" max="1428" width="1.88671875" style="8" customWidth="1"/>
    <col min="1429" max="1432" width="9.109375" style="8" customWidth="1"/>
    <col min="1433" max="1433" width="11.33203125" style="8" customWidth="1"/>
    <col min="1434" max="1436" width="9.109375" style="8"/>
    <col min="1437" max="1437" width="10.33203125" style="8" customWidth="1"/>
    <col min="1438" max="1453" width="9.109375" style="8" customWidth="1"/>
    <col min="1454" max="1536" width="9.109375" style="8"/>
    <col min="1537" max="1537" width="24.33203125" style="8" customWidth="1"/>
    <col min="1538" max="1538" width="10.6640625" style="8" customWidth="1"/>
    <col min="1539" max="1542" width="5" style="8" customWidth="1"/>
    <col min="1543" max="1543" width="9.109375" style="8" customWidth="1"/>
    <col min="1544" max="1544" width="1.88671875" style="8" customWidth="1"/>
    <col min="1545" max="1545" width="10.6640625" style="8" customWidth="1"/>
    <col min="1546" max="1549" width="5" style="8" customWidth="1"/>
    <col min="1550" max="1550" width="9.109375" style="8" customWidth="1"/>
    <col min="1551" max="1551" width="1.88671875" style="8" customWidth="1"/>
    <col min="1552" max="1552" width="10.6640625" style="8" customWidth="1"/>
    <col min="1553" max="1556" width="5" style="8" customWidth="1"/>
    <col min="1557" max="1557" width="9.109375" style="8" customWidth="1"/>
    <col min="1558" max="1558" width="1.88671875" style="8" customWidth="1"/>
    <col min="1559" max="1559" width="9.109375" style="8" customWidth="1"/>
    <col min="1560" max="1563" width="5" style="8" customWidth="1"/>
    <col min="1564" max="1564" width="9.109375" style="8" customWidth="1"/>
    <col min="1565" max="1565" width="1.88671875" style="8" customWidth="1"/>
    <col min="1566" max="1566" width="9.109375" style="8" customWidth="1"/>
    <col min="1567" max="1570" width="5" style="8" customWidth="1"/>
    <col min="1571" max="1571" width="9.109375" style="8" customWidth="1"/>
    <col min="1572" max="1572" width="1.88671875" style="8" customWidth="1"/>
    <col min="1573" max="1573" width="9.109375" style="8" customWidth="1"/>
    <col min="1574" max="1577" width="5" style="8" customWidth="1"/>
    <col min="1578" max="1578" width="9.109375" style="8" customWidth="1"/>
    <col min="1579" max="1579" width="1.88671875" style="8" customWidth="1"/>
    <col min="1580" max="1580" width="9.109375" style="8" customWidth="1"/>
    <col min="1581" max="1584" width="5" style="8" customWidth="1"/>
    <col min="1585" max="1585" width="9.109375" style="8" customWidth="1"/>
    <col min="1586" max="1586" width="1.88671875" style="8" customWidth="1"/>
    <col min="1587" max="1587" width="9.109375" style="8" customWidth="1"/>
    <col min="1588" max="1591" width="5" style="8" customWidth="1"/>
    <col min="1592" max="1592" width="9.109375" style="8" customWidth="1"/>
    <col min="1593" max="1593" width="1.88671875" style="8" customWidth="1"/>
    <col min="1594" max="1613" width="0" style="8" hidden="1" customWidth="1"/>
    <col min="1614" max="1614" width="1.88671875" style="8" customWidth="1"/>
    <col min="1615" max="1615" width="9.109375" style="8" customWidth="1"/>
    <col min="1616" max="1619" width="5" style="8" customWidth="1"/>
    <col min="1620" max="1620" width="9.109375" style="8" customWidth="1"/>
    <col min="1621" max="1627" width="0" style="8" hidden="1" customWidth="1"/>
    <col min="1628" max="1628" width="1.88671875" style="8" customWidth="1"/>
    <col min="1629" max="1629" width="9.109375" style="8" customWidth="1"/>
    <col min="1630" max="1633" width="5" style="8" customWidth="1"/>
    <col min="1634" max="1634" width="9.109375" style="8" customWidth="1"/>
    <col min="1635" max="1635" width="1.88671875" style="8" customWidth="1"/>
    <col min="1636" max="1636" width="9.109375" style="8" customWidth="1"/>
    <col min="1637" max="1640" width="5" style="8" customWidth="1"/>
    <col min="1641" max="1641" width="9.109375" style="8" customWidth="1"/>
    <col min="1642" max="1642" width="1.88671875" style="8" customWidth="1"/>
    <col min="1643" max="1643" width="9.109375" style="8" customWidth="1"/>
    <col min="1644" max="1647" width="5" style="8" customWidth="1"/>
    <col min="1648" max="1648" width="9.109375" style="8" customWidth="1"/>
    <col min="1649" max="1649" width="2.33203125" style="8" customWidth="1"/>
    <col min="1650" max="1650" width="9.109375" style="8" customWidth="1"/>
    <col min="1651" max="1654" width="5.6640625" style="8" customWidth="1"/>
    <col min="1655" max="1655" width="9.109375" style="8" customWidth="1"/>
    <col min="1656" max="1656" width="1.88671875" style="8" customWidth="1"/>
    <col min="1657" max="1657" width="10.109375" style="8" customWidth="1"/>
    <col min="1658" max="1661" width="5" style="8" customWidth="1"/>
    <col min="1662" max="1662" width="9.109375" style="8" customWidth="1"/>
    <col min="1663" max="1663" width="1.6640625" style="8" customWidth="1"/>
    <col min="1664" max="1664" width="10.109375" style="8" customWidth="1"/>
    <col min="1665" max="1668" width="5" style="8" customWidth="1"/>
    <col min="1669" max="1669" width="9.109375" style="8" customWidth="1"/>
    <col min="1670" max="1670" width="1.88671875" style="8" customWidth="1"/>
    <col min="1671" max="1671" width="10.109375" style="8" customWidth="1"/>
    <col min="1672" max="1675" width="5" style="8" customWidth="1"/>
    <col min="1676" max="1676" width="9.109375" style="8" customWidth="1"/>
    <col min="1677" max="1677" width="1.88671875" style="8" customWidth="1"/>
    <col min="1678" max="1678" width="10.109375" style="8" customWidth="1"/>
    <col min="1679" max="1682" width="5" style="8" customWidth="1"/>
    <col min="1683" max="1683" width="9.109375" style="8" customWidth="1"/>
    <col min="1684" max="1684" width="1.88671875" style="8" customWidth="1"/>
    <col min="1685" max="1688" width="9.109375" style="8" customWidth="1"/>
    <col min="1689" max="1689" width="11.33203125" style="8" customWidth="1"/>
    <col min="1690" max="1692" width="9.109375" style="8"/>
    <col min="1693" max="1693" width="10.33203125" style="8" customWidth="1"/>
    <col min="1694" max="1709" width="9.109375" style="8" customWidth="1"/>
    <col min="1710" max="1792" width="9.109375" style="8"/>
    <col min="1793" max="1793" width="24.33203125" style="8" customWidth="1"/>
    <col min="1794" max="1794" width="10.6640625" style="8" customWidth="1"/>
    <col min="1795" max="1798" width="5" style="8" customWidth="1"/>
    <col min="1799" max="1799" width="9.109375" style="8" customWidth="1"/>
    <col min="1800" max="1800" width="1.88671875" style="8" customWidth="1"/>
    <col min="1801" max="1801" width="10.6640625" style="8" customWidth="1"/>
    <col min="1802" max="1805" width="5" style="8" customWidth="1"/>
    <col min="1806" max="1806" width="9.109375" style="8" customWidth="1"/>
    <col min="1807" max="1807" width="1.88671875" style="8" customWidth="1"/>
    <col min="1808" max="1808" width="10.6640625" style="8" customWidth="1"/>
    <col min="1809" max="1812" width="5" style="8" customWidth="1"/>
    <col min="1813" max="1813" width="9.109375" style="8" customWidth="1"/>
    <col min="1814" max="1814" width="1.88671875" style="8" customWidth="1"/>
    <col min="1815" max="1815" width="9.109375" style="8" customWidth="1"/>
    <col min="1816" max="1819" width="5" style="8" customWidth="1"/>
    <col min="1820" max="1820" width="9.109375" style="8" customWidth="1"/>
    <col min="1821" max="1821" width="1.88671875" style="8" customWidth="1"/>
    <col min="1822" max="1822" width="9.109375" style="8" customWidth="1"/>
    <col min="1823" max="1826" width="5" style="8" customWidth="1"/>
    <col min="1827" max="1827" width="9.109375" style="8" customWidth="1"/>
    <col min="1828" max="1828" width="1.88671875" style="8" customWidth="1"/>
    <col min="1829" max="1829" width="9.109375" style="8" customWidth="1"/>
    <col min="1830" max="1833" width="5" style="8" customWidth="1"/>
    <col min="1834" max="1834" width="9.109375" style="8" customWidth="1"/>
    <col min="1835" max="1835" width="1.88671875" style="8" customWidth="1"/>
    <col min="1836" max="1836" width="9.109375" style="8" customWidth="1"/>
    <col min="1837" max="1840" width="5" style="8" customWidth="1"/>
    <col min="1841" max="1841" width="9.109375" style="8" customWidth="1"/>
    <col min="1842" max="1842" width="1.88671875" style="8" customWidth="1"/>
    <col min="1843" max="1843" width="9.109375" style="8" customWidth="1"/>
    <col min="1844" max="1847" width="5" style="8" customWidth="1"/>
    <col min="1848" max="1848" width="9.109375" style="8" customWidth="1"/>
    <col min="1849" max="1849" width="1.88671875" style="8" customWidth="1"/>
    <col min="1850" max="1869" width="0" style="8" hidden="1" customWidth="1"/>
    <col min="1870" max="1870" width="1.88671875" style="8" customWidth="1"/>
    <col min="1871" max="1871" width="9.109375" style="8" customWidth="1"/>
    <col min="1872" max="1875" width="5" style="8" customWidth="1"/>
    <col min="1876" max="1876" width="9.109375" style="8" customWidth="1"/>
    <col min="1877" max="1883" width="0" style="8" hidden="1" customWidth="1"/>
    <col min="1884" max="1884" width="1.88671875" style="8" customWidth="1"/>
    <col min="1885" max="1885" width="9.109375" style="8" customWidth="1"/>
    <col min="1886" max="1889" width="5" style="8" customWidth="1"/>
    <col min="1890" max="1890" width="9.109375" style="8" customWidth="1"/>
    <col min="1891" max="1891" width="1.88671875" style="8" customWidth="1"/>
    <col min="1892" max="1892" width="9.109375" style="8" customWidth="1"/>
    <col min="1893" max="1896" width="5" style="8" customWidth="1"/>
    <col min="1897" max="1897" width="9.109375" style="8" customWidth="1"/>
    <col min="1898" max="1898" width="1.88671875" style="8" customWidth="1"/>
    <col min="1899" max="1899" width="9.109375" style="8" customWidth="1"/>
    <col min="1900" max="1903" width="5" style="8" customWidth="1"/>
    <col min="1904" max="1904" width="9.109375" style="8" customWidth="1"/>
    <col min="1905" max="1905" width="2.33203125" style="8" customWidth="1"/>
    <col min="1906" max="1906" width="9.109375" style="8" customWidth="1"/>
    <col min="1907" max="1910" width="5.6640625" style="8" customWidth="1"/>
    <col min="1911" max="1911" width="9.109375" style="8" customWidth="1"/>
    <col min="1912" max="1912" width="1.88671875" style="8" customWidth="1"/>
    <col min="1913" max="1913" width="10.109375" style="8" customWidth="1"/>
    <col min="1914" max="1917" width="5" style="8" customWidth="1"/>
    <col min="1918" max="1918" width="9.109375" style="8" customWidth="1"/>
    <col min="1919" max="1919" width="1.6640625" style="8" customWidth="1"/>
    <col min="1920" max="1920" width="10.109375" style="8" customWidth="1"/>
    <col min="1921" max="1924" width="5" style="8" customWidth="1"/>
    <col min="1925" max="1925" width="9.109375" style="8" customWidth="1"/>
    <col min="1926" max="1926" width="1.88671875" style="8" customWidth="1"/>
    <col min="1927" max="1927" width="10.109375" style="8" customWidth="1"/>
    <col min="1928" max="1931" width="5" style="8" customWidth="1"/>
    <col min="1932" max="1932" width="9.109375" style="8" customWidth="1"/>
    <col min="1933" max="1933" width="1.88671875" style="8" customWidth="1"/>
    <col min="1934" max="1934" width="10.109375" style="8" customWidth="1"/>
    <col min="1935" max="1938" width="5" style="8" customWidth="1"/>
    <col min="1939" max="1939" width="9.109375" style="8" customWidth="1"/>
    <col min="1940" max="1940" width="1.88671875" style="8" customWidth="1"/>
    <col min="1941" max="1944" width="9.109375" style="8" customWidth="1"/>
    <col min="1945" max="1945" width="11.33203125" style="8" customWidth="1"/>
    <col min="1946" max="1948" width="9.109375" style="8"/>
    <col min="1949" max="1949" width="10.33203125" style="8" customWidth="1"/>
    <col min="1950" max="1965" width="9.109375" style="8" customWidth="1"/>
    <col min="1966" max="2048" width="9.109375" style="8"/>
    <col min="2049" max="2049" width="24.33203125" style="8" customWidth="1"/>
    <col min="2050" max="2050" width="10.6640625" style="8" customWidth="1"/>
    <col min="2051" max="2054" width="5" style="8" customWidth="1"/>
    <col min="2055" max="2055" width="9.109375" style="8" customWidth="1"/>
    <col min="2056" max="2056" width="1.88671875" style="8" customWidth="1"/>
    <col min="2057" max="2057" width="10.6640625" style="8" customWidth="1"/>
    <col min="2058" max="2061" width="5" style="8" customWidth="1"/>
    <col min="2062" max="2062" width="9.109375" style="8" customWidth="1"/>
    <col min="2063" max="2063" width="1.88671875" style="8" customWidth="1"/>
    <col min="2064" max="2064" width="10.6640625" style="8" customWidth="1"/>
    <col min="2065" max="2068" width="5" style="8" customWidth="1"/>
    <col min="2069" max="2069" width="9.109375" style="8" customWidth="1"/>
    <col min="2070" max="2070" width="1.88671875" style="8" customWidth="1"/>
    <col min="2071" max="2071" width="9.109375" style="8" customWidth="1"/>
    <col min="2072" max="2075" width="5" style="8" customWidth="1"/>
    <col min="2076" max="2076" width="9.109375" style="8" customWidth="1"/>
    <col min="2077" max="2077" width="1.88671875" style="8" customWidth="1"/>
    <col min="2078" max="2078" width="9.109375" style="8" customWidth="1"/>
    <col min="2079" max="2082" width="5" style="8" customWidth="1"/>
    <col min="2083" max="2083" width="9.109375" style="8" customWidth="1"/>
    <col min="2084" max="2084" width="1.88671875" style="8" customWidth="1"/>
    <col min="2085" max="2085" width="9.109375" style="8" customWidth="1"/>
    <col min="2086" max="2089" width="5" style="8" customWidth="1"/>
    <col min="2090" max="2090" width="9.109375" style="8" customWidth="1"/>
    <col min="2091" max="2091" width="1.88671875" style="8" customWidth="1"/>
    <col min="2092" max="2092" width="9.109375" style="8" customWidth="1"/>
    <col min="2093" max="2096" width="5" style="8" customWidth="1"/>
    <col min="2097" max="2097" width="9.109375" style="8" customWidth="1"/>
    <col min="2098" max="2098" width="1.88671875" style="8" customWidth="1"/>
    <col min="2099" max="2099" width="9.109375" style="8" customWidth="1"/>
    <col min="2100" max="2103" width="5" style="8" customWidth="1"/>
    <col min="2104" max="2104" width="9.109375" style="8" customWidth="1"/>
    <col min="2105" max="2105" width="1.88671875" style="8" customWidth="1"/>
    <col min="2106" max="2125" width="0" style="8" hidden="1" customWidth="1"/>
    <col min="2126" max="2126" width="1.88671875" style="8" customWidth="1"/>
    <col min="2127" max="2127" width="9.109375" style="8" customWidth="1"/>
    <col min="2128" max="2131" width="5" style="8" customWidth="1"/>
    <col min="2132" max="2132" width="9.109375" style="8" customWidth="1"/>
    <col min="2133" max="2139" width="0" style="8" hidden="1" customWidth="1"/>
    <col min="2140" max="2140" width="1.88671875" style="8" customWidth="1"/>
    <col min="2141" max="2141" width="9.109375" style="8" customWidth="1"/>
    <col min="2142" max="2145" width="5" style="8" customWidth="1"/>
    <col min="2146" max="2146" width="9.109375" style="8" customWidth="1"/>
    <col min="2147" max="2147" width="1.88671875" style="8" customWidth="1"/>
    <col min="2148" max="2148" width="9.109375" style="8" customWidth="1"/>
    <col min="2149" max="2152" width="5" style="8" customWidth="1"/>
    <col min="2153" max="2153" width="9.109375" style="8" customWidth="1"/>
    <col min="2154" max="2154" width="1.88671875" style="8" customWidth="1"/>
    <col min="2155" max="2155" width="9.109375" style="8" customWidth="1"/>
    <col min="2156" max="2159" width="5" style="8" customWidth="1"/>
    <col min="2160" max="2160" width="9.109375" style="8" customWidth="1"/>
    <col min="2161" max="2161" width="2.33203125" style="8" customWidth="1"/>
    <col min="2162" max="2162" width="9.109375" style="8" customWidth="1"/>
    <col min="2163" max="2166" width="5.6640625" style="8" customWidth="1"/>
    <col min="2167" max="2167" width="9.109375" style="8" customWidth="1"/>
    <col min="2168" max="2168" width="1.88671875" style="8" customWidth="1"/>
    <col min="2169" max="2169" width="10.109375" style="8" customWidth="1"/>
    <col min="2170" max="2173" width="5" style="8" customWidth="1"/>
    <col min="2174" max="2174" width="9.109375" style="8" customWidth="1"/>
    <col min="2175" max="2175" width="1.6640625" style="8" customWidth="1"/>
    <col min="2176" max="2176" width="10.109375" style="8" customWidth="1"/>
    <col min="2177" max="2180" width="5" style="8" customWidth="1"/>
    <col min="2181" max="2181" width="9.109375" style="8" customWidth="1"/>
    <col min="2182" max="2182" width="1.88671875" style="8" customWidth="1"/>
    <col min="2183" max="2183" width="10.109375" style="8" customWidth="1"/>
    <col min="2184" max="2187" width="5" style="8" customWidth="1"/>
    <col min="2188" max="2188" width="9.109375" style="8" customWidth="1"/>
    <col min="2189" max="2189" width="1.88671875" style="8" customWidth="1"/>
    <col min="2190" max="2190" width="10.109375" style="8" customWidth="1"/>
    <col min="2191" max="2194" width="5" style="8" customWidth="1"/>
    <col min="2195" max="2195" width="9.109375" style="8" customWidth="1"/>
    <col min="2196" max="2196" width="1.88671875" style="8" customWidth="1"/>
    <col min="2197" max="2200" width="9.109375" style="8" customWidth="1"/>
    <col min="2201" max="2201" width="11.33203125" style="8" customWidth="1"/>
    <col min="2202" max="2204" width="9.109375" style="8"/>
    <col min="2205" max="2205" width="10.33203125" style="8" customWidth="1"/>
    <col min="2206" max="2221" width="9.109375" style="8" customWidth="1"/>
    <col min="2222" max="2304" width="9.109375" style="8"/>
    <col min="2305" max="2305" width="24.33203125" style="8" customWidth="1"/>
    <col min="2306" max="2306" width="10.6640625" style="8" customWidth="1"/>
    <col min="2307" max="2310" width="5" style="8" customWidth="1"/>
    <col min="2311" max="2311" width="9.109375" style="8" customWidth="1"/>
    <col min="2312" max="2312" width="1.88671875" style="8" customWidth="1"/>
    <col min="2313" max="2313" width="10.6640625" style="8" customWidth="1"/>
    <col min="2314" max="2317" width="5" style="8" customWidth="1"/>
    <col min="2318" max="2318" width="9.109375" style="8" customWidth="1"/>
    <col min="2319" max="2319" width="1.88671875" style="8" customWidth="1"/>
    <col min="2320" max="2320" width="10.6640625" style="8" customWidth="1"/>
    <col min="2321" max="2324" width="5" style="8" customWidth="1"/>
    <col min="2325" max="2325" width="9.109375" style="8" customWidth="1"/>
    <col min="2326" max="2326" width="1.88671875" style="8" customWidth="1"/>
    <col min="2327" max="2327" width="9.109375" style="8" customWidth="1"/>
    <col min="2328" max="2331" width="5" style="8" customWidth="1"/>
    <col min="2332" max="2332" width="9.109375" style="8" customWidth="1"/>
    <col min="2333" max="2333" width="1.88671875" style="8" customWidth="1"/>
    <col min="2334" max="2334" width="9.109375" style="8" customWidth="1"/>
    <col min="2335" max="2338" width="5" style="8" customWidth="1"/>
    <col min="2339" max="2339" width="9.109375" style="8" customWidth="1"/>
    <col min="2340" max="2340" width="1.88671875" style="8" customWidth="1"/>
    <col min="2341" max="2341" width="9.109375" style="8" customWidth="1"/>
    <col min="2342" max="2345" width="5" style="8" customWidth="1"/>
    <col min="2346" max="2346" width="9.109375" style="8" customWidth="1"/>
    <col min="2347" max="2347" width="1.88671875" style="8" customWidth="1"/>
    <col min="2348" max="2348" width="9.109375" style="8" customWidth="1"/>
    <col min="2349" max="2352" width="5" style="8" customWidth="1"/>
    <col min="2353" max="2353" width="9.109375" style="8" customWidth="1"/>
    <col min="2354" max="2354" width="1.88671875" style="8" customWidth="1"/>
    <col min="2355" max="2355" width="9.109375" style="8" customWidth="1"/>
    <col min="2356" max="2359" width="5" style="8" customWidth="1"/>
    <col min="2360" max="2360" width="9.109375" style="8" customWidth="1"/>
    <col min="2361" max="2361" width="1.88671875" style="8" customWidth="1"/>
    <col min="2362" max="2381" width="0" style="8" hidden="1" customWidth="1"/>
    <col min="2382" max="2382" width="1.88671875" style="8" customWidth="1"/>
    <col min="2383" max="2383" width="9.109375" style="8" customWidth="1"/>
    <col min="2384" max="2387" width="5" style="8" customWidth="1"/>
    <col min="2388" max="2388" width="9.109375" style="8" customWidth="1"/>
    <col min="2389" max="2395" width="0" style="8" hidden="1" customWidth="1"/>
    <col min="2396" max="2396" width="1.88671875" style="8" customWidth="1"/>
    <col min="2397" max="2397" width="9.109375" style="8" customWidth="1"/>
    <col min="2398" max="2401" width="5" style="8" customWidth="1"/>
    <col min="2402" max="2402" width="9.109375" style="8" customWidth="1"/>
    <col min="2403" max="2403" width="1.88671875" style="8" customWidth="1"/>
    <col min="2404" max="2404" width="9.109375" style="8" customWidth="1"/>
    <col min="2405" max="2408" width="5" style="8" customWidth="1"/>
    <col min="2409" max="2409" width="9.109375" style="8" customWidth="1"/>
    <col min="2410" max="2410" width="1.88671875" style="8" customWidth="1"/>
    <col min="2411" max="2411" width="9.109375" style="8" customWidth="1"/>
    <col min="2412" max="2415" width="5" style="8" customWidth="1"/>
    <col min="2416" max="2416" width="9.109375" style="8" customWidth="1"/>
    <col min="2417" max="2417" width="2.33203125" style="8" customWidth="1"/>
    <col min="2418" max="2418" width="9.109375" style="8" customWidth="1"/>
    <col min="2419" max="2422" width="5.6640625" style="8" customWidth="1"/>
    <col min="2423" max="2423" width="9.109375" style="8" customWidth="1"/>
    <col min="2424" max="2424" width="1.88671875" style="8" customWidth="1"/>
    <col min="2425" max="2425" width="10.109375" style="8" customWidth="1"/>
    <col min="2426" max="2429" width="5" style="8" customWidth="1"/>
    <col min="2430" max="2430" width="9.109375" style="8" customWidth="1"/>
    <col min="2431" max="2431" width="1.6640625" style="8" customWidth="1"/>
    <col min="2432" max="2432" width="10.109375" style="8" customWidth="1"/>
    <col min="2433" max="2436" width="5" style="8" customWidth="1"/>
    <col min="2437" max="2437" width="9.109375" style="8" customWidth="1"/>
    <col min="2438" max="2438" width="1.88671875" style="8" customWidth="1"/>
    <col min="2439" max="2439" width="10.109375" style="8" customWidth="1"/>
    <col min="2440" max="2443" width="5" style="8" customWidth="1"/>
    <col min="2444" max="2444" width="9.109375" style="8" customWidth="1"/>
    <col min="2445" max="2445" width="1.88671875" style="8" customWidth="1"/>
    <col min="2446" max="2446" width="10.109375" style="8" customWidth="1"/>
    <col min="2447" max="2450" width="5" style="8" customWidth="1"/>
    <col min="2451" max="2451" width="9.109375" style="8" customWidth="1"/>
    <col min="2452" max="2452" width="1.88671875" style="8" customWidth="1"/>
    <col min="2453" max="2456" width="9.109375" style="8" customWidth="1"/>
    <col min="2457" max="2457" width="11.33203125" style="8" customWidth="1"/>
    <col min="2458" max="2460" width="9.109375" style="8"/>
    <col min="2461" max="2461" width="10.33203125" style="8" customWidth="1"/>
    <col min="2462" max="2477" width="9.109375" style="8" customWidth="1"/>
    <col min="2478" max="2560" width="9.109375" style="8"/>
    <col min="2561" max="2561" width="24.33203125" style="8" customWidth="1"/>
    <col min="2562" max="2562" width="10.6640625" style="8" customWidth="1"/>
    <col min="2563" max="2566" width="5" style="8" customWidth="1"/>
    <col min="2567" max="2567" width="9.109375" style="8" customWidth="1"/>
    <col min="2568" max="2568" width="1.88671875" style="8" customWidth="1"/>
    <col min="2569" max="2569" width="10.6640625" style="8" customWidth="1"/>
    <col min="2570" max="2573" width="5" style="8" customWidth="1"/>
    <col min="2574" max="2574" width="9.109375" style="8" customWidth="1"/>
    <col min="2575" max="2575" width="1.88671875" style="8" customWidth="1"/>
    <col min="2576" max="2576" width="10.6640625" style="8" customWidth="1"/>
    <col min="2577" max="2580" width="5" style="8" customWidth="1"/>
    <col min="2581" max="2581" width="9.109375" style="8" customWidth="1"/>
    <col min="2582" max="2582" width="1.88671875" style="8" customWidth="1"/>
    <col min="2583" max="2583" width="9.109375" style="8" customWidth="1"/>
    <col min="2584" max="2587" width="5" style="8" customWidth="1"/>
    <col min="2588" max="2588" width="9.109375" style="8" customWidth="1"/>
    <col min="2589" max="2589" width="1.88671875" style="8" customWidth="1"/>
    <col min="2590" max="2590" width="9.109375" style="8" customWidth="1"/>
    <col min="2591" max="2594" width="5" style="8" customWidth="1"/>
    <col min="2595" max="2595" width="9.109375" style="8" customWidth="1"/>
    <col min="2596" max="2596" width="1.88671875" style="8" customWidth="1"/>
    <col min="2597" max="2597" width="9.109375" style="8" customWidth="1"/>
    <col min="2598" max="2601" width="5" style="8" customWidth="1"/>
    <col min="2602" max="2602" width="9.109375" style="8" customWidth="1"/>
    <col min="2603" max="2603" width="1.88671875" style="8" customWidth="1"/>
    <col min="2604" max="2604" width="9.109375" style="8" customWidth="1"/>
    <col min="2605" max="2608" width="5" style="8" customWidth="1"/>
    <col min="2609" max="2609" width="9.109375" style="8" customWidth="1"/>
    <col min="2610" max="2610" width="1.88671875" style="8" customWidth="1"/>
    <col min="2611" max="2611" width="9.109375" style="8" customWidth="1"/>
    <col min="2612" max="2615" width="5" style="8" customWidth="1"/>
    <col min="2616" max="2616" width="9.109375" style="8" customWidth="1"/>
    <col min="2617" max="2617" width="1.88671875" style="8" customWidth="1"/>
    <col min="2618" max="2637" width="0" style="8" hidden="1" customWidth="1"/>
    <col min="2638" max="2638" width="1.88671875" style="8" customWidth="1"/>
    <col min="2639" max="2639" width="9.109375" style="8" customWidth="1"/>
    <col min="2640" max="2643" width="5" style="8" customWidth="1"/>
    <col min="2644" max="2644" width="9.109375" style="8" customWidth="1"/>
    <col min="2645" max="2651" width="0" style="8" hidden="1" customWidth="1"/>
    <col min="2652" max="2652" width="1.88671875" style="8" customWidth="1"/>
    <col min="2653" max="2653" width="9.109375" style="8" customWidth="1"/>
    <col min="2654" max="2657" width="5" style="8" customWidth="1"/>
    <col min="2658" max="2658" width="9.109375" style="8" customWidth="1"/>
    <col min="2659" max="2659" width="1.88671875" style="8" customWidth="1"/>
    <col min="2660" max="2660" width="9.109375" style="8" customWidth="1"/>
    <col min="2661" max="2664" width="5" style="8" customWidth="1"/>
    <col min="2665" max="2665" width="9.109375" style="8" customWidth="1"/>
    <col min="2666" max="2666" width="1.88671875" style="8" customWidth="1"/>
    <col min="2667" max="2667" width="9.109375" style="8" customWidth="1"/>
    <col min="2668" max="2671" width="5" style="8" customWidth="1"/>
    <col min="2672" max="2672" width="9.109375" style="8" customWidth="1"/>
    <col min="2673" max="2673" width="2.33203125" style="8" customWidth="1"/>
    <col min="2674" max="2674" width="9.109375" style="8" customWidth="1"/>
    <col min="2675" max="2678" width="5.6640625" style="8" customWidth="1"/>
    <col min="2679" max="2679" width="9.109375" style="8" customWidth="1"/>
    <col min="2680" max="2680" width="1.88671875" style="8" customWidth="1"/>
    <col min="2681" max="2681" width="10.109375" style="8" customWidth="1"/>
    <col min="2682" max="2685" width="5" style="8" customWidth="1"/>
    <col min="2686" max="2686" width="9.109375" style="8" customWidth="1"/>
    <col min="2687" max="2687" width="1.6640625" style="8" customWidth="1"/>
    <col min="2688" max="2688" width="10.109375" style="8" customWidth="1"/>
    <col min="2689" max="2692" width="5" style="8" customWidth="1"/>
    <col min="2693" max="2693" width="9.109375" style="8" customWidth="1"/>
    <col min="2694" max="2694" width="1.88671875" style="8" customWidth="1"/>
    <col min="2695" max="2695" width="10.109375" style="8" customWidth="1"/>
    <col min="2696" max="2699" width="5" style="8" customWidth="1"/>
    <col min="2700" max="2700" width="9.109375" style="8" customWidth="1"/>
    <col min="2701" max="2701" width="1.88671875" style="8" customWidth="1"/>
    <col min="2702" max="2702" width="10.109375" style="8" customWidth="1"/>
    <col min="2703" max="2706" width="5" style="8" customWidth="1"/>
    <col min="2707" max="2707" width="9.109375" style="8" customWidth="1"/>
    <col min="2708" max="2708" width="1.88671875" style="8" customWidth="1"/>
    <col min="2709" max="2712" width="9.109375" style="8" customWidth="1"/>
    <col min="2713" max="2713" width="11.33203125" style="8" customWidth="1"/>
    <col min="2714" max="2716" width="9.109375" style="8"/>
    <col min="2717" max="2717" width="10.33203125" style="8" customWidth="1"/>
    <col min="2718" max="2733" width="9.109375" style="8" customWidth="1"/>
    <col min="2734" max="2816" width="9.109375" style="8"/>
    <col min="2817" max="2817" width="24.33203125" style="8" customWidth="1"/>
    <col min="2818" max="2818" width="10.6640625" style="8" customWidth="1"/>
    <col min="2819" max="2822" width="5" style="8" customWidth="1"/>
    <col min="2823" max="2823" width="9.109375" style="8" customWidth="1"/>
    <col min="2824" max="2824" width="1.88671875" style="8" customWidth="1"/>
    <col min="2825" max="2825" width="10.6640625" style="8" customWidth="1"/>
    <col min="2826" max="2829" width="5" style="8" customWidth="1"/>
    <col min="2830" max="2830" width="9.109375" style="8" customWidth="1"/>
    <col min="2831" max="2831" width="1.88671875" style="8" customWidth="1"/>
    <col min="2832" max="2832" width="10.6640625" style="8" customWidth="1"/>
    <col min="2833" max="2836" width="5" style="8" customWidth="1"/>
    <col min="2837" max="2837" width="9.109375" style="8" customWidth="1"/>
    <col min="2838" max="2838" width="1.88671875" style="8" customWidth="1"/>
    <col min="2839" max="2839" width="9.109375" style="8" customWidth="1"/>
    <col min="2840" max="2843" width="5" style="8" customWidth="1"/>
    <col min="2844" max="2844" width="9.109375" style="8" customWidth="1"/>
    <col min="2845" max="2845" width="1.88671875" style="8" customWidth="1"/>
    <col min="2846" max="2846" width="9.109375" style="8" customWidth="1"/>
    <col min="2847" max="2850" width="5" style="8" customWidth="1"/>
    <col min="2851" max="2851" width="9.109375" style="8" customWidth="1"/>
    <col min="2852" max="2852" width="1.88671875" style="8" customWidth="1"/>
    <col min="2853" max="2853" width="9.109375" style="8" customWidth="1"/>
    <col min="2854" max="2857" width="5" style="8" customWidth="1"/>
    <col min="2858" max="2858" width="9.109375" style="8" customWidth="1"/>
    <col min="2859" max="2859" width="1.88671875" style="8" customWidth="1"/>
    <col min="2860" max="2860" width="9.109375" style="8" customWidth="1"/>
    <col min="2861" max="2864" width="5" style="8" customWidth="1"/>
    <col min="2865" max="2865" width="9.109375" style="8" customWidth="1"/>
    <col min="2866" max="2866" width="1.88671875" style="8" customWidth="1"/>
    <col min="2867" max="2867" width="9.109375" style="8" customWidth="1"/>
    <col min="2868" max="2871" width="5" style="8" customWidth="1"/>
    <col min="2872" max="2872" width="9.109375" style="8" customWidth="1"/>
    <col min="2873" max="2873" width="1.88671875" style="8" customWidth="1"/>
    <col min="2874" max="2893" width="0" style="8" hidden="1" customWidth="1"/>
    <col min="2894" max="2894" width="1.88671875" style="8" customWidth="1"/>
    <col min="2895" max="2895" width="9.109375" style="8" customWidth="1"/>
    <col min="2896" max="2899" width="5" style="8" customWidth="1"/>
    <col min="2900" max="2900" width="9.109375" style="8" customWidth="1"/>
    <col min="2901" max="2907" width="0" style="8" hidden="1" customWidth="1"/>
    <col min="2908" max="2908" width="1.88671875" style="8" customWidth="1"/>
    <col min="2909" max="2909" width="9.109375" style="8" customWidth="1"/>
    <col min="2910" max="2913" width="5" style="8" customWidth="1"/>
    <col min="2914" max="2914" width="9.109375" style="8" customWidth="1"/>
    <col min="2915" max="2915" width="1.88671875" style="8" customWidth="1"/>
    <col min="2916" max="2916" width="9.109375" style="8" customWidth="1"/>
    <col min="2917" max="2920" width="5" style="8" customWidth="1"/>
    <col min="2921" max="2921" width="9.109375" style="8" customWidth="1"/>
    <col min="2922" max="2922" width="1.88671875" style="8" customWidth="1"/>
    <col min="2923" max="2923" width="9.109375" style="8" customWidth="1"/>
    <col min="2924" max="2927" width="5" style="8" customWidth="1"/>
    <col min="2928" max="2928" width="9.109375" style="8" customWidth="1"/>
    <col min="2929" max="2929" width="2.33203125" style="8" customWidth="1"/>
    <col min="2930" max="2930" width="9.109375" style="8" customWidth="1"/>
    <col min="2931" max="2934" width="5.6640625" style="8" customWidth="1"/>
    <col min="2935" max="2935" width="9.109375" style="8" customWidth="1"/>
    <col min="2936" max="2936" width="1.88671875" style="8" customWidth="1"/>
    <col min="2937" max="2937" width="10.109375" style="8" customWidth="1"/>
    <col min="2938" max="2941" width="5" style="8" customWidth="1"/>
    <col min="2942" max="2942" width="9.109375" style="8" customWidth="1"/>
    <col min="2943" max="2943" width="1.6640625" style="8" customWidth="1"/>
    <col min="2944" max="2944" width="10.109375" style="8" customWidth="1"/>
    <col min="2945" max="2948" width="5" style="8" customWidth="1"/>
    <col min="2949" max="2949" width="9.109375" style="8" customWidth="1"/>
    <col min="2950" max="2950" width="1.88671875" style="8" customWidth="1"/>
    <col min="2951" max="2951" width="10.109375" style="8" customWidth="1"/>
    <col min="2952" max="2955" width="5" style="8" customWidth="1"/>
    <col min="2956" max="2956" width="9.109375" style="8" customWidth="1"/>
    <col min="2957" max="2957" width="1.88671875" style="8" customWidth="1"/>
    <col min="2958" max="2958" width="10.109375" style="8" customWidth="1"/>
    <col min="2959" max="2962" width="5" style="8" customWidth="1"/>
    <col min="2963" max="2963" width="9.109375" style="8" customWidth="1"/>
    <col min="2964" max="2964" width="1.88671875" style="8" customWidth="1"/>
    <col min="2965" max="2968" width="9.109375" style="8" customWidth="1"/>
    <col min="2969" max="2969" width="11.33203125" style="8" customWidth="1"/>
    <col min="2970" max="2972" width="9.109375" style="8"/>
    <col min="2973" max="2973" width="10.33203125" style="8" customWidth="1"/>
    <col min="2974" max="2989" width="9.109375" style="8" customWidth="1"/>
    <col min="2990" max="3072" width="9.109375" style="8"/>
    <col min="3073" max="3073" width="24.33203125" style="8" customWidth="1"/>
    <col min="3074" max="3074" width="10.6640625" style="8" customWidth="1"/>
    <col min="3075" max="3078" width="5" style="8" customWidth="1"/>
    <col min="3079" max="3079" width="9.109375" style="8" customWidth="1"/>
    <col min="3080" max="3080" width="1.88671875" style="8" customWidth="1"/>
    <col min="3081" max="3081" width="10.6640625" style="8" customWidth="1"/>
    <col min="3082" max="3085" width="5" style="8" customWidth="1"/>
    <col min="3086" max="3086" width="9.109375" style="8" customWidth="1"/>
    <col min="3087" max="3087" width="1.88671875" style="8" customWidth="1"/>
    <col min="3088" max="3088" width="10.6640625" style="8" customWidth="1"/>
    <col min="3089" max="3092" width="5" style="8" customWidth="1"/>
    <col min="3093" max="3093" width="9.109375" style="8" customWidth="1"/>
    <col min="3094" max="3094" width="1.88671875" style="8" customWidth="1"/>
    <col min="3095" max="3095" width="9.109375" style="8" customWidth="1"/>
    <col min="3096" max="3099" width="5" style="8" customWidth="1"/>
    <col min="3100" max="3100" width="9.109375" style="8" customWidth="1"/>
    <col min="3101" max="3101" width="1.88671875" style="8" customWidth="1"/>
    <col min="3102" max="3102" width="9.109375" style="8" customWidth="1"/>
    <col min="3103" max="3106" width="5" style="8" customWidth="1"/>
    <col min="3107" max="3107" width="9.109375" style="8" customWidth="1"/>
    <col min="3108" max="3108" width="1.88671875" style="8" customWidth="1"/>
    <col min="3109" max="3109" width="9.109375" style="8" customWidth="1"/>
    <col min="3110" max="3113" width="5" style="8" customWidth="1"/>
    <col min="3114" max="3114" width="9.109375" style="8" customWidth="1"/>
    <col min="3115" max="3115" width="1.88671875" style="8" customWidth="1"/>
    <col min="3116" max="3116" width="9.109375" style="8" customWidth="1"/>
    <col min="3117" max="3120" width="5" style="8" customWidth="1"/>
    <col min="3121" max="3121" width="9.109375" style="8" customWidth="1"/>
    <col min="3122" max="3122" width="1.88671875" style="8" customWidth="1"/>
    <col min="3123" max="3123" width="9.109375" style="8" customWidth="1"/>
    <col min="3124" max="3127" width="5" style="8" customWidth="1"/>
    <col min="3128" max="3128" width="9.109375" style="8" customWidth="1"/>
    <col min="3129" max="3129" width="1.88671875" style="8" customWidth="1"/>
    <col min="3130" max="3149" width="0" style="8" hidden="1" customWidth="1"/>
    <col min="3150" max="3150" width="1.88671875" style="8" customWidth="1"/>
    <col min="3151" max="3151" width="9.109375" style="8" customWidth="1"/>
    <col min="3152" max="3155" width="5" style="8" customWidth="1"/>
    <col min="3156" max="3156" width="9.109375" style="8" customWidth="1"/>
    <col min="3157" max="3163" width="0" style="8" hidden="1" customWidth="1"/>
    <col min="3164" max="3164" width="1.88671875" style="8" customWidth="1"/>
    <col min="3165" max="3165" width="9.109375" style="8" customWidth="1"/>
    <col min="3166" max="3169" width="5" style="8" customWidth="1"/>
    <col min="3170" max="3170" width="9.109375" style="8" customWidth="1"/>
    <col min="3171" max="3171" width="1.88671875" style="8" customWidth="1"/>
    <col min="3172" max="3172" width="9.109375" style="8" customWidth="1"/>
    <col min="3173" max="3176" width="5" style="8" customWidth="1"/>
    <col min="3177" max="3177" width="9.109375" style="8" customWidth="1"/>
    <col min="3178" max="3178" width="1.88671875" style="8" customWidth="1"/>
    <col min="3179" max="3179" width="9.109375" style="8" customWidth="1"/>
    <col min="3180" max="3183" width="5" style="8" customWidth="1"/>
    <col min="3184" max="3184" width="9.109375" style="8" customWidth="1"/>
    <col min="3185" max="3185" width="2.33203125" style="8" customWidth="1"/>
    <col min="3186" max="3186" width="9.109375" style="8" customWidth="1"/>
    <col min="3187" max="3190" width="5.6640625" style="8" customWidth="1"/>
    <col min="3191" max="3191" width="9.109375" style="8" customWidth="1"/>
    <col min="3192" max="3192" width="1.88671875" style="8" customWidth="1"/>
    <col min="3193" max="3193" width="10.109375" style="8" customWidth="1"/>
    <col min="3194" max="3197" width="5" style="8" customWidth="1"/>
    <col min="3198" max="3198" width="9.109375" style="8" customWidth="1"/>
    <col min="3199" max="3199" width="1.6640625" style="8" customWidth="1"/>
    <col min="3200" max="3200" width="10.109375" style="8" customWidth="1"/>
    <col min="3201" max="3204" width="5" style="8" customWidth="1"/>
    <col min="3205" max="3205" width="9.109375" style="8" customWidth="1"/>
    <col min="3206" max="3206" width="1.88671875" style="8" customWidth="1"/>
    <col min="3207" max="3207" width="10.109375" style="8" customWidth="1"/>
    <col min="3208" max="3211" width="5" style="8" customWidth="1"/>
    <col min="3212" max="3212" width="9.109375" style="8" customWidth="1"/>
    <col min="3213" max="3213" width="1.88671875" style="8" customWidth="1"/>
    <col min="3214" max="3214" width="10.109375" style="8" customWidth="1"/>
    <col min="3215" max="3218" width="5" style="8" customWidth="1"/>
    <col min="3219" max="3219" width="9.109375" style="8" customWidth="1"/>
    <col min="3220" max="3220" width="1.88671875" style="8" customWidth="1"/>
    <col min="3221" max="3224" width="9.109375" style="8" customWidth="1"/>
    <col min="3225" max="3225" width="11.33203125" style="8" customWidth="1"/>
    <col min="3226" max="3228" width="9.109375" style="8"/>
    <col min="3229" max="3229" width="10.33203125" style="8" customWidth="1"/>
    <col min="3230" max="3245" width="9.109375" style="8" customWidth="1"/>
    <col min="3246" max="3328" width="9.109375" style="8"/>
    <col min="3329" max="3329" width="24.33203125" style="8" customWidth="1"/>
    <col min="3330" max="3330" width="10.6640625" style="8" customWidth="1"/>
    <col min="3331" max="3334" width="5" style="8" customWidth="1"/>
    <col min="3335" max="3335" width="9.109375" style="8" customWidth="1"/>
    <col min="3336" max="3336" width="1.88671875" style="8" customWidth="1"/>
    <col min="3337" max="3337" width="10.6640625" style="8" customWidth="1"/>
    <col min="3338" max="3341" width="5" style="8" customWidth="1"/>
    <col min="3342" max="3342" width="9.109375" style="8" customWidth="1"/>
    <col min="3343" max="3343" width="1.88671875" style="8" customWidth="1"/>
    <col min="3344" max="3344" width="10.6640625" style="8" customWidth="1"/>
    <col min="3345" max="3348" width="5" style="8" customWidth="1"/>
    <col min="3349" max="3349" width="9.109375" style="8" customWidth="1"/>
    <col min="3350" max="3350" width="1.88671875" style="8" customWidth="1"/>
    <col min="3351" max="3351" width="9.109375" style="8" customWidth="1"/>
    <col min="3352" max="3355" width="5" style="8" customWidth="1"/>
    <col min="3356" max="3356" width="9.109375" style="8" customWidth="1"/>
    <col min="3357" max="3357" width="1.88671875" style="8" customWidth="1"/>
    <col min="3358" max="3358" width="9.109375" style="8" customWidth="1"/>
    <col min="3359" max="3362" width="5" style="8" customWidth="1"/>
    <col min="3363" max="3363" width="9.109375" style="8" customWidth="1"/>
    <col min="3364" max="3364" width="1.88671875" style="8" customWidth="1"/>
    <col min="3365" max="3365" width="9.109375" style="8" customWidth="1"/>
    <col min="3366" max="3369" width="5" style="8" customWidth="1"/>
    <col min="3370" max="3370" width="9.109375" style="8" customWidth="1"/>
    <col min="3371" max="3371" width="1.88671875" style="8" customWidth="1"/>
    <col min="3372" max="3372" width="9.109375" style="8" customWidth="1"/>
    <col min="3373" max="3376" width="5" style="8" customWidth="1"/>
    <col min="3377" max="3377" width="9.109375" style="8" customWidth="1"/>
    <col min="3378" max="3378" width="1.88671875" style="8" customWidth="1"/>
    <col min="3379" max="3379" width="9.109375" style="8" customWidth="1"/>
    <col min="3380" max="3383" width="5" style="8" customWidth="1"/>
    <col min="3384" max="3384" width="9.109375" style="8" customWidth="1"/>
    <col min="3385" max="3385" width="1.88671875" style="8" customWidth="1"/>
    <col min="3386" max="3405" width="0" style="8" hidden="1" customWidth="1"/>
    <col min="3406" max="3406" width="1.88671875" style="8" customWidth="1"/>
    <col min="3407" max="3407" width="9.109375" style="8" customWidth="1"/>
    <col min="3408" max="3411" width="5" style="8" customWidth="1"/>
    <col min="3412" max="3412" width="9.109375" style="8" customWidth="1"/>
    <col min="3413" max="3419" width="0" style="8" hidden="1" customWidth="1"/>
    <col min="3420" max="3420" width="1.88671875" style="8" customWidth="1"/>
    <col min="3421" max="3421" width="9.109375" style="8" customWidth="1"/>
    <col min="3422" max="3425" width="5" style="8" customWidth="1"/>
    <col min="3426" max="3426" width="9.109375" style="8" customWidth="1"/>
    <col min="3427" max="3427" width="1.88671875" style="8" customWidth="1"/>
    <col min="3428" max="3428" width="9.109375" style="8" customWidth="1"/>
    <col min="3429" max="3432" width="5" style="8" customWidth="1"/>
    <col min="3433" max="3433" width="9.109375" style="8" customWidth="1"/>
    <col min="3434" max="3434" width="1.88671875" style="8" customWidth="1"/>
    <col min="3435" max="3435" width="9.109375" style="8" customWidth="1"/>
    <col min="3436" max="3439" width="5" style="8" customWidth="1"/>
    <col min="3440" max="3440" width="9.109375" style="8" customWidth="1"/>
    <col min="3441" max="3441" width="2.33203125" style="8" customWidth="1"/>
    <col min="3442" max="3442" width="9.109375" style="8" customWidth="1"/>
    <col min="3443" max="3446" width="5.6640625" style="8" customWidth="1"/>
    <col min="3447" max="3447" width="9.109375" style="8" customWidth="1"/>
    <col min="3448" max="3448" width="1.88671875" style="8" customWidth="1"/>
    <col min="3449" max="3449" width="10.109375" style="8" customWidth="1"/>
    <col min="3450" max="3453" width="5" style="8" customWidth="1"/>
    <col min="3454" max="3454" width="9.109375" style="8" customWidth="1"/>
    <col min="3455" max="3455" width="1.6640625" style="8" customWidth="1"/>
    <col min="3456" max="3456" width="10.109375" style="8" customWidth="1"/>
    <col min="3457" max="3460" width="5" style="8" customWidth="1"/>
    <col min="3461" max="3461" width="9.109375" style="8" customWidth="1"/>
    <col min="3462" max="3462" width="1.88671875" style="8" customWidth="1"/>
    <col min="3463" max="3463" width="10.109375" style="8" customWidth="1"/>
    <col min="3464" max="3467" width="5" style="8" customWidth="1"/>
    <col min="3468" max="3468" width="9.109375" style="8" customWidth="1"/>
    <col min="3469" max="3469" width="1.88671875" style="8" customWidth="1"/>
    <col min="3470" max="3470" width="10.109375" style="8" customWidth="1"/>
    <col min="3471" max="3474" width="5" style="8" customWidth="1"/>
    <col min="3475" max="3475" width="9.109375" style="8" customWidth="1"/>
    <col min="3476" max="3476" width="1.88671875" style="8" customWidth="1"/>
    <col min="3477" max="3480" width="9.109375" style="8" customWidth="1"/>
    <col min="3481" max="3481" width="11.33203125" style="8" customWidth="1"/>
    <col min="3482" max="3484" width="9.109375" style="8"/>
    <col min="3485" max="3485" width="10.33203125" style="8" customWidth="1"/>
    <col min="3486" max="3501" width="9.109375" style="8" customWidth="1"/>
    <col min="3502" max="3584" width="9.109375" style="8"/>
    <col min="3585" max="3585" width="24.33203125" style="8" customWidth="1"/>
    <col min="3586" max="3586" width="10.6640625" style="8" customWidth="1"/>
    <col min="3587" max="3590" width="5" style="8" customWidth="1"/>
    <col min="3591" max="3591" width="9.109375" style="8" customWidth="1"/>
    <col min="3592" max="3592" width="1.88671875" style="8" customWidth="1"/>
    <col min="3593" max="3593" width="10.6640625" style="8" customWidth="1"/>
    <col min="3594" max="3597" width="5" style="8" customWidth="1"/>
    <col min="3598" max="3598" width="9.109375" style="8" customWidth="1"/>
    <col min="3599" max="3599" width="1.88671875" style="8" customWidth="1"/>
    <col min="3600" max="3600" width="10.6640625" style="8" customWidth="1"/>
    <col min="3601" max="3604" width="5" style="8" customWidth="1"/>
    <col min="3605" max="3605" width="9.109375" style="8" customWidth="1"/>
    <col min="3606" max="3606" width="1.88671875" style="8" customWidth="1"/>
    <col min="3607" max="3607" width="9.109375" style="8" customWidth="1"/>
    <col min="3608" max="3611" width="5" style="8" customWidth="1"/>
    <col min="3612" max="3612" width="9.109375" style="8" customWidth="1"/>
    <col min="3613" max="3613" width="1.88671875" style="8" customWidth="1"/>
    <col min="3614" max="3614" width="9.109375" style="8" customWidth="1"/>
    <col min="3615" max="3618" width="5" style="8" customWidth="1"/>
    <col min="3619" max="3619" width="9.109375" style="8" customWidth="1"/>
    <col min="3620" max="3620" width="1.88671875" style="8" customWidth="1"/>
    <col min="3621" max="3621" width="9.109375" style="8" customWidth="1"/>
    <col min="3622" max="3625" width="5" style="8" customWidth="1"/>
    <col min="3626" max="3626" width="9.109375" style="8" customWidth="1"/>
    <col min="3627" max="3627" width="1.88671875" style="8" customWidth="1"/>
    <col min="3628" max="3628" width="9.109375" style="8" customWidth="1"/>
    <col min="3629" max="3632" width="5" style="8" customWidth="1"/>
    <col min="3633" max="3633" width="9.109375" style="8" customWidth="1"/>
    <col min="3634" max="3634" width="1.88671875" style="8" customWidth="1"/>
    <col min="3635" max="3635" width="9.109375" style="8" customWidth="1"/>
    <col min="3636" max="3639" width="5" style="8" customWidth="1"/>
    <col min="3640" max="3640" width="9.109375" style="8" customWidth="1"/>
    <col min="3641" max="3641" width="1.88671875" style="8" customWidth="1"/>
    <col min="3642" max="3661" width="0" style="8" hidden="1" customWidth="1"/>
    <col min="3662" max="3662" width="1.88671875" style="8" customWidth="1"/>
    <col min="3663" max="3663" width="9.109375" style="8" customWidth="1"/>
    <col min="3664" max="3667" width="5" style="8" customWidth="1"/>
    <col min="3668" max="3668" width="9.109375" style="8" customWidth="1"/>
    <col min="3669" max="3675" width="0" style="8" hidden="1" customWidth="1"/>
    <col min="3676" max="3676" width="1.88671875" style="8" customWidth="1"/>
    <col min="3677" max="3677" width="9.109375" style="8" customWidth="1"/>
    <col min="3678" max="3681" width="5" style="8" customWidth="1"/>
    <col min="3682" max="3682" width="9.109375" style="8" customWidth="1"/>
    <col min="3683" max="3683" width="1.88671875" style="8" customWidth="1"/>
    <col min="3684" max="3684" width="9.109375" style="8" customWidth="1"/>
    <col min="3685" max="3688" width="5" style="8" customWidth="1"/>
    <col min="3689" max="3689" width="9.109375" style="8" customWidth="1"/>
    <col min="3690" max="3690" width="1.88671875" style="8" customWidth="1"/>
    <col min="3691" max="3691" width="9.109375" style="8" customWidth="1"/>
    <col min="3692" max="3695" width="5" style="8" customWidth="1"/>
    <col min="3696" max="3696" width="9.109375" style="8" customWidth="1"/>
    <col min="3697" max="3697" width="2.33203125" style="8" customWidth="1"/>
    <col min="3698" max="3698" width="9.109375" style="8" customWidth="1"/>
    <col min="3699" max="3702" width="5.6640625" style="8" customWidth="1"/>
    <col min="3703" max="3703" width="9.109375" style="8" customWidth="1"/>
    <col min="3704" max="3704" width="1.88671875" style="8" customWidth="1"/>
    <col min="3705" max="3705" width="10.109375" style="8" customWidth="1"/>
    <col min="3706" max="3709" width="5" style="8" customWidth="1"/>
    <col min="3710" max="3710" width="9.109375" style="8" customWidth="1"/>
    <col min="3711" max="3711" width="1.6640625" style="8" customWidth="1"/>
    <col min="3712" max="3712" width="10.109375" style="8" customWidth="1"/>
    <col min="3713" max="3716" width="5" style="8" customWidth="1"/>
    <col min="3717" max="3717" width="9.109375" style="8" customWidth="1"/>
    <col min="3718" max="3718" width="1.88671875" style="8" customWidth="1"/>
    <col min="3719" max="3719" width="10.109375" style="8" customWidth="1"/>
    <col min="3720" max="3723" width="5" style="8" customWidth="1"/>
    <col min="3724" max="3724" width="9.109375" style="8" customWidth="1"/>
    <col min="3725" max="3725" width="1.88671875" style="8" customWidth="1"/>
    <col min="3726" max="3726" width="10.109375" style="8" customWidth="1"/>
    <col min="3727" max="3730" width="5" style="8" customWidth="1"/>
    <col min="3731" max="3731" width="9.109375" style="8" customWidth="1"/>
    <col min="3732" max="3732" width="1.88671875" style="8" customWidth="1"/>
    <col min="3733" max="3736" width="9.109375" style="8" customWidth="1"/>
    <col min="3737" max="3737" width="11.33203125" style="8" customWidth="1"/>
    <col min="3738" max="3740" width="9.109375" style="8"/>
    <col min="3741" max="3741" width="10.33203125" style="8" customWidth="1"/>
    <col min="3742" max="3757" width="9.109375" style="8" customWidth="1"/>
    <col min="3758" max="3840" width="9.109375" style="8"/>
    <col min="3841" max="3841" width="24.33203125" style="8" customWidth="1"/>
    <col min="3842" max="3842" width="10.6640625" style="8" customWidth="1"/>
    <col min="3843" max="3846" width="5" style="8" customWidth="1"/>
    <col min="3847" max="3847" width="9.109375" style="8" customWidth="1"/>
    <col min="3848" max="3848" width="1.88671875" style="8" customWidth="1"/>
    <col min="3849" max="3849" width="10.6640625" style="8" customWidth="1"/>
    <col min="3850" max="3853" width="5" style="8" customWidth="1"/>
    <col min="3854" max="3854" width="9.109375" style="8" customWidth="1"/>
    <col min="3855" max="3855" width="1.88671875" style="8" customWidth="1"/>
    <col min="3856" max="3856" width="10.6640625" style="8" customWidth="1"/>
    <col min="3857" max="3860" width="5" style="8" customWidth="1"/>
    <col min="3861" max="3861" width="9.109375" style="8" customWidth="1"/>
    <col min="3862" max="3862" width="1.88671875" style="8" customWidth="1"/>
    <col min="3863" max="3863" width="9.109375" style="8" customWidth="1"/>
    <col min="3864" max="3867" width="5" style="8" customWidth="1"/>
    <col min="3868" max="3868" width="9.109375" style="8" customWidth="1"/>
    <col min="3869" max="3869" width="1.88671875" style="8" customWidth="1"/>
    <col min="3870" max="3870" width="9.109375" style="8" customWidth="1"/>
    <col min="3871" max="3874" width="5" style="8" customWidth="1"/>
    <col min="3875" max="3875" width="9.109375" style="8" customWidth="1"/>
    <col min="3876" max="3876" width="1.88671875" style="8" customWidth="1"/>
    <col min="3877" max="3877" width="9.109375" style="8" customWidth="1"/>
    <col min="3878" max="3881" width="5" style="8" customWidth="1"/>
    <col min="3882" max="3882" width="9.109375" style="8" customWidth="1"/>
    <col min="3883" max="3883" width="1.88671875" style="8" customWidth="1"/>
    <col min="3884" max="3884" width="9.109375" style="8" customWidth="1"/>
    <col min="3885" max="3888" width="5" style="8" customWidth="1"/>
    <col min="3889" max="3889" width="9.109375" style="8" customWidth="1"/>
    <col min="3890" max="3890" width="1.88671875" style="8" customWidth="1"/>
    <col min="3891" max="3891" width="9.109375" style="8" customWidth="1"/>
    <col min="3892" max="3895" width="5" style="8" customWidth="1"/>
    <col min="3896" max="3896" width="9.109375" style="8" customWidth="1"/>
    <col min="3897" max="3897" width="1.88671875" style="8" customWidth="1"/>
    <col min="3898" max="3917" width="0" style="8" hidden="1" customWidth="1"/>
    <col min="3918" max="3918" width="1.88671875" style="8" customWidth="1"/>
    <col min="3919" max="3919" width="9.109375" style="8" customWidth="1"/>
    <col min="3920" max="3923" width="5" style="8" customWidth="1"/>
    <col min="3924" max="3924" width="9.109375" style="8" customWidth="1"/>
    <col min="3925" max="3931" width="0" style="8" hidden="1" customWidth="1"/>
    <col min="3932" max="3932" width="1.88671875" style="8" customWidth="1"/>
    <col min="3933" max="3933" width="9.109375" style="8" customWidth="1"/>
    <col min="3934" max="3937" width="5" style="8" customWidth="1"/>
    <col min="3938" max="3938" width="9.109375" style="8" customWidth="1"/>
    <col min="3939" max="3939" width="1.88671875" style="8" customWidth="1"/>
    <col min="3940" max="3940" width="9.109375" style="8" customWidth="1"/>
    <col min="3941" max="3944" width="5" style="8" customWidth="1"/>
    <col min="3945" max="3945" width="9.109375" style="8" customWidth="1"/>
    <col min="3946" max="3946" width="1.88671875" style="8" customWidth="1"/>
    <col min="3947" max="3947" width="9.109375" style="8" customWidth="1"/>
    <col min="3948" max="3951" width="5" style="8" customWidth="1"/>
    <col min="3952" max="3952" width="9.109375" style="8" customWidth="1"/>
    <col min="3953" max="3953" width="2.33203125" style="8" customWidth="1"/>
    <col min="3954" max="3954" width="9.109375" style="8" customWidth="1"/>
    <col min="3955" max="3958" width="5.6640625" style="8" customWidth="1"/>
    <col min="3959" max="3959" width="9.109375" style="8" customWidth="1"/>
    <col min="3960" max="3960" width="1.88671875" style="8" customWidth="1"/>
    <col min="3961" max="3961" width="10.109375" style="8" customWidth="1"/>
    <col min="3962" max="3965" width="5" style="8" customWidth="1"/>
    <col min="3966" max="3966" width="9.109375" style="8" customWidth="1"/>
    <col min="3967" max="3967" width="1.6640625" style="8" customWidth="1"/>
    <col min="3968" max="3968" width="10.109375" style="8" customWidth="1"/>
    <col min="3969" max="3972" width="5" style="8" customWidth="1"/>
    <col min="3973" max="3973" width="9.109375" style="8" customWidth="1"/>
    <col min="3974" max="3974" width="1.88671875" style="8" customWidth="1"/>
    <col min="3975" max="3975" width="10.109375" style="8" customWidth="1"/>
    <col min="3976" max="3979" width="5" style="8" customWidth="1"/>
    <col min="3980" max="3980" width="9.109375" style="8" customWidth="1"/>
    <col min="3981" max="3981" width="1.88671875" style="8" customWidth="1"/>
    <col min="3982" max="3982" width="10.109375" style="8" customWidth="1"/>
    <col min="3983" max="3986" width="5" style="8" customWidth="1"/>
    <col min="3987" max="3987" width="9.109375" style="8" customWidth="1"/>
    <col min="3988" max="3988" width="1.88671875" style="8" customWidth="1"/>
    <col min="3989" max="3992" width="9.109375" style="8" customWidth="1"/>
    <col min="3993" max="3993" width="11.33203125" style="8" customWidth="1"/>
    <col min="3994" max="3996" width="9.109375" style="8"/>
    <col min="3997" max="3997" width="10.33203125" style="8" customWidth="1"/>
    <col min="3998" max="4013" width="9.109375" style="8" customWidth="1"/>
    <col min="4014" max="4096" width="9.109375" style="8"/>
    <col min="4097" max="4097" width="24.33203125" style="8" customWidth="1"/>
    <col min="4098" max="4098" width="10.6640625" style="8" customWidth="1"/>
    <col min="4099" max="4102" width="5" style="8" customWidth="1"/>
    <col min="4103" max="4103" width="9.109375" style="8" customWidth="1"/>
    <col min="4104" max="4104" width="1.88671875" style="8" customWidth="1"/>
    <col min="4105" max="4105" width="10.6640625" style="8" customWidth="1"/>
    <col min="4106" max="4109" width="5" style="8" customWidth="1"/>
    <col min="4110" max="4110" width="9.109375" style="8" customWidth="1"/>
    <col min="4111" max="4111" width="1.88671875" style="8" customWidth="1"/>
    <col min="4112" max="4112" width="10.6640625" style="8" customWidth="1"/>
    <col min="4113" max="4116" width="5" style="8" customWidth="1"/>
    <col min="4117" max="4117" width="9.109375" style="8" customWidth="1"/>
    <col min="4118" max="4118" width="1.88671875" style="8" customWidth="1"/>
    <col min="4119" max="4119" width="9.109375" style="8" customWidth="1"/>
    <col min="4120" max="4123" width="5" style="8" customWidth="1"/>
    <col min="4124" max="4124" width="9.109375" style="8" customWidth="1"/>
    <col min="4125" max="4125" width="1.88671875" style="8" customWidth="1"/>
    <col min="4126" max="4126" width="9.109375" style="8" customWidth="1"/>
    <col min="4127" max="4130" width="5" style="8" customWidth="1"/>
    <col min="4131" max="4131" width="9.109375" style="8" customWidth="1"/>
    <col min="4132" max="4132" width="1.88671875" style="8" customWidth="1"/>
    <col min="4133" max="4133" width="9.109375" style="8" customWidth="1"/>
    <col min="4134" max="4137" width="5" style="8" customWidth="1"/>
    <col min="4138" max="4138" width="9.109375" style="8" customWidth="1"/>
    <col min="4139" max="4139" width="1.88671875" style="8" customWidth="1"/>
    <col min="4140" max="4140" width="9.109375" style="8" customWidth="1"/>
    <col min="4141" max="4144" width="5" style="8" customWidth="1"/>
    <col min="4145" max="4145" width="9.109375" style="8" customWidth="1"/>
    <col min="4146" max="4146" width="1.88671875" style="8" customWidth="1"/>
    <col min="4147" max="4147" width="9.109375" style="8" customWidth="1"/>
    <col min="4148" max="4151" width="5" style="8" customWidth="1"/>
    <col min="4152" max="4152" width="9.109375" style="8" customWidth="1"/>
    <col min="4153" max="4153" width="1.88671875" style="8" customWidth="1"/>
    <col min="4154" max="4173" width="0" style="8" hidden="1" customWidth="1"/>
    <col min="4174" max="4174" width="1.88671875" style="8" customWidth="1"/>
    <col min="4175" max="4175" width="9.109375" style="8" customWidth="1"/>
    <col min="4176" max="4179" width="5" style="8" customWidth="1"/>
    <col min="4180" max="4180" width="9.109375" style="8" customWidth="1"/>
    <col min="4181" max="4187" width="0" style="8" hidden="1" customWidth="1"/>
    <col min="4188" max="4188" width="1.88671875" style="8" customWidth="1"/>
    <col min="4189" max="4189" width="9.109375" style="8" customWidth="1"/>
    <col min="4190" max="4193" width="5" style="8" customWidth="1"/>
    <col min="4194" max="4194" width="9.109375" style="8" customWidth="1"/>
    <col min="4195" max="4195" width="1.88671875" style="8" customWidth="1"/>
    <col min="4196" max="4196" width="9.109375" style="8" customWidth="1"/>
    <col min="4197" max="4200" width="5" style="8" customWidth="1"/>
    <col min="4201" max="4201" width="9.109375" style="8" customWidth="1"/>
    <col min="4202" max="4202" width="1.88671875" style="8" customWidth="1"/>
    <col min="4203" max="4203" width="9.109375" style="8" customWidth="1"/>
    <col min="4204" max="4207" width="5" style="8" customWidth="1"/>
    <col min="4208" max="4208" width="9.109375" style="8" customWidth="1"/>
    <col min="4209" max="4209" width="2.33203125" style="8" customWidth="1"/>
    <col min="4210" max="4210" width="9.109375" style="8" customWidth="1"/>
    <col min="4211" max="4214" width="5.6640625" style="8" customWidth="1"/>
    <col min="4215" max="4215" width="9.109375" style="8" customWidth="1"/>
    <col min="4216" max="4216" width="1.88671875" style="8" customWidth="1"/>
    <col min="4217" max="4217" width="10.109375" style="8" customWidth="1"/>
    <col min="4218" max="4221" width="5" style="8" customWidth="1"/>
    <col min="4222" max="4222" width="9.109375" style="8" customWidth="1"/>
    <col min="4223" max="4223" width="1.6640625" style="8" customWidth="1"/>
    <col min="4224" max="4224" width="10.109375" style="8" customWidth="1"/>
    <col min="4225" max="4228" width="5" style="8" customWidth="1"/>
    <col min="4229" max="4229" width="9.109375" style="8" customWidth="1"/>
    <col min="4230" max="4230" width="1.88671875" style="8" customWidth="1"/>
    <col min="4231" max="4231" width="10.109375" style="8" customWidth="1"/>
    <col min="4232" max="4235" width="5" style="8" customWidth="1"/>
    <col min="4236" max="4236" width="9.109375" style="8" customWidth="1"/>
    <col min="4237" max="4237" width="1.88671875" style="8" customWidth="1"/>
    <col min="4238" max="4238" width="10.109375" style="8" customWidth="1"/>
    <col min="4239" max="4242" width="5" style="8" customWidth="1"/>
    <col min="4243" max="4243" width="9.109375" style="8" customWidth="1"/>
    <col min="4244" max="4244" width="1.88671875" style="8" customWidth="1"/>
    <col min="4245" max="4248" width="9.109375" style="8" customWidth="1"/>
    <col min="4249" max="4249" width="11.33203125" style="8" customWidth="1"/>
    <col min="4250" max="4252" width="9.109375" style="8"/>
    <col min="4253" max="4253" width="10.33203125" style="8" customWidth="1"/>
    <col min="4254" max="4269" width="9.109375" style="8" customWidth="1"/>
    <col min="4270" max="4352" width="9.109375" style="8"/>
    <col min="4353" max="4353" width="24.33203125" style="8" customWidth="1"/>
    <col min="4354" max="4354" width="10.6640625" style="8" customWidth="1"/>
    <col min="4355" max="4358" width="5" style="8" customWidth="1"/>
    <col min="4359" max="4359" width="9.109375" style="8" customWidth="1"/>
    <col min="4360" max="4360" width="1.88671875" style="8" customWidth="1"/>
    <col min="4361" max="4361" width="10.6640625" style="8" customWidth="1"/>
    <col min="4362" max="4365" width="5" style="8" customWidth="1"/>
    <col min="4366" max="4366" width="9.109375" style="8" customWidth="1"/>
    <col min="4367" max="4367" width="1.88671875" style="8" customWidth="1"/>
    <col min="4368" max="4368" width="10.6640625" style="8" customWidth="1"/>
    <col min="4369" max="4372" width="5" style="8" customWidth="1"/>
    <col min="4373" max="4373" width="9.109375" style="8" customWidth="1"/>
    <col min="4374" max="4374" width="1.88671875" style="8" customWidth="1"/>
    <col min="4375" max="4375" width="9.109375" style="8" customWidth="1"/>
    <col min="4376" max="4379" width="5" style="8" customWidth="1"/>
    <col min="4380" max="4380" width="9.109375" style="8" customWidth="1"/>
    <col min="4381" max="4381" width="1.88671875" style="8" customWidth="1"/>
    <col min="4382" max="4382" width="9.109375" style="8" customWidth="1"/>
    <col min="4383" max="4386" width="5" style="8" customWidth="1"/>
    <col min="4387" max="4387" width="9.109375" style="8" customWidth="1"/>
    <col min="4388" max="4388" width="1.88671875" style="8" customWidth="1"/>
    <col min="4389" max="4389" width="9.109375" style="8" customWidth="1"/>
    <col min="4390" max="4393" width="5" style="8" customWidth="1"/>
    <col min="4394" max="4394" width="9.109375" style="8" customWidth="1"/>
    <col min="4395" max="4395" width="1.88671875" style="8" customWidth="1"/>
    <col min="4396" max="4396" width="9.109375" style="8" customWidth="1"/>
    <col min="4397" max="4400" width="5" style="8" customWidth="1"/>
    <col min="4401" max="4401" width="9.109375" style="8" customWidth="1"/>
    <col min="4402" max="4402" width="1.88671875" style="8" customWidth="1"/>
    <col min="4403" max="4403" width="9.109375" style="8" customWidth="1"/>
    <col min="4404" max="4407" width="5" style="8" customWidth="1"/>
    <col min="4408" max="4408" width="9.109375" style="8" customWidth="1"/>
    <col min="4409" max="4409" width="1.88671875" style="8" customWidth="1"/>
    <col min="4410" max="4429" width="0" style="8" hidden="1" customWidth="1"/>
    <col min="4430" max="4430" width="1.88671875" style="8" customWidth="1"/>
    <col min="4431" max="4431" width="9.109375" style="8" customWidth="1"/>
    <col min="4432" max="4435" width="5" style="8" customWidth="1"/>
    <col min="4436" max="4436" width="9.109375" style="8" customWidth="1"/>
    <col min="4437" max="4443" width="0" style="8" hidden="1" customWidth="1"/>
    <col min="4444" max="4444" width="1.88671875" style="8" customWidth="1"/>
    <col min="4445" max="4445" width="9.109375" style="8" customWidth="1"/>
    <col min="4446" max="4449" width="5" style="8" customWidth="1"/>
    <col min="4450" max="4450" width="9.109375" style="8" customWidth="1"/>
    <col min="4451" max="4451" width="1.88671875" style="8" customWidth="1"/>
    <col min="4452" max="4452" width="9.109375" style="8" customWidth="1"/>
    <col min="4453" max="4456" width="5" style="8" customWidth="1"/>
    <col min="4457" max="4457" width="9.109375" style="8" customWidth="1"/>
    <col min="4458" max="4458" width="1.88671875" style="8" customWidth="1"/>
    <col min="4459" max="4459" width="9.109375" style="8" customWidth="1"/>
    <col min="4460" max="4463" width="5" style="8" customWidth="1"/>
    <col min="4464" max="4464" width="9.109375" style="8" customWidth="1"/>
    <col min="4465" max="4465" width="2.33203125" style="8" customWidth="1"/>
    <col min="4466" max="4466" width="9.109375" style="8" customWidth="1"/>
    <col min="4467" max="4470" width="5.6640625" style="8" customWidth="1"/>
    <col min="4471" max="4471" width="9.109375" style="8" customWidth="1"/>
    <col min="4472" max="4472" width="1.88671875" style="8" customWidth="1"/>
    <col min="4473" max="4473" width="10.109375" style="8" customWidth="1"/>
    <col min="4474" max="4477" width="5" style="8" customWidth="1"/>
    <col min="4478" max="4478" width="9.109375" style="8" customWidth="1"/>
    <col min="4479" max="4479" width="1.6640625" style="8" customWidth="1"/>
    <col min="4480" max="4480" width="10.109375" style="8" customWidth="1"/>
    <col min="4481" max="4484" width="5" style="8" customWidth="1"/>
    <col min="4485" max="4485" width="9.109375" style="8" customWidth="1"/>
    <col min="4486" max="4486" width="1.88671875" style="8" customWidth="1"/>
    <col min="4487" max="4487" width="10.109375" style="8" customWidth="1"/>
    <col min="4488" max="4491" width="5" style="8" customWidth="1"/>
    <col min="4492" max="4492" width="9.109375" style="8" customWidth="1"/>
    <col min="4493" max="4493" width="1.88671875" style="8" customWidth="1"/>
    <col min="4494" max="4494" width="10.109375" style="8" customWidth="1"/>
    <col min="4495" max="4498" width="5" style="8" customWidth="1"/>
    <col min="4499" max="4499" width="9.109375" style="8" customWidth="1"/>
    <col min="4500" max="4500" width="1.88671875" style="8" customWidth="1"/>
    <col min="4501" max="4504" width="9.109375" style="8" customWidth="1"/>
    <col min="4505" max="4505" width="11.33203125" style="8" customWidth="1"/>
    <col min="4506" max="4508" width="9.109375" style="8"/>
    <col min="4509" max="4509" width="10.33203125" style="8" customWidth="1"/>
    <col min="4510" max="4525" width="9.109375" style="8" customWidth="1"/>
    <col min="4526" max="4608" width="9.109375" style="8"/>
    <col min="4609" max="4609" width="24.33203125" style="8" customWidth="1"/>
    <col min="4610" max="4610" width="10.6640625" style="8" customWidth="1"/>
    <col min="4611" max="4614" width="5" style="8" customWidth="1"/>
    <col min="4615" max="4615" width="9.109375" style="8" customWidth="1"/>
    <col min="4616" max="4616" width="1.88671875" style="8" customWidth="1"/>
    <col min="4617" max="4617" width="10.6640625" style="8" customWidth="1"/>
    <col min="4618" max="4621" width="5" style="8" customWidth="1"/>
    <col min="4622" max="4622" width="9.109375" style="8" customWidth="1"/>
    <col min="4623" max="4623" width="1.88671875" style="8" customWidth="1"/>
    <col min="4624" max="4624" width="10.6640625" style="8" customWidth="1"/>
    <col min="4625" max="4628" width="5" style="8" customWidth="1"/>
    <col min="4629" max="4629" width="9.109375" style="8" customWidth="1"/>
    <col min="4630" max="4630" width="1.88671875" style="8" customWidth="1"/>
    <col min="4631" max="4631" width="9.109375" style="8" customWidth="1"/>
    <col min="4632" max="4635" width="5" style="8" customWidth="1"/>
    <col min="4636" max="4636" width="9.109375" style="8" customWidth="1"/>
    <col min="4637" max="4637" width="1.88671875" style="8" customWidth="1"/>
    <col min="4638" max="4638" width="9.109375" style="8" customWidth="1"/>
    <col min="4639" max="4642" width="5" style="8" customWidth="1"/>
    <col min="4643" max="4643" width="9.109375" style="8" customWidth="1"/>
    <col min="4644" max="4644" width="1.88671875" style="8" customWidth="1"/>
    <col min="4645" max="4645" width="9.109375" style="8" customWidth="1"/>
    <col min="4646" max="4649" width="5" style="8" customWidth="1"/>
    <col min="4650" max="4650" width="9.109375" style="8" customWidth="1"/>
    <col min="4651" max="4651" width="1.88671875" style="8" customWidth="1"/>
    <col min="4652" max="4652" width="9.109375" style="8" customWidth="1"/>
    <col min="4653" max="4656" width="5" style="8" customWidth="1"/>
    <col min="4657" max="4657" width="9.109375" style="8" customWidth="1"/>
    <col min="4658" max="4658" width="1.88671875" style="8" customWidth="1"/>
    <col min="4659" max="4659" width="9.109375" style="8" customWidth="1"/>
    <col min="4660" max="4663" width="5" style="8" customWidth="1"/>
    <col min="4664" max="4664" width="9.109375" style="8" customWidth="1"/>
    <col min="4665" max="4665" width="1.88671875" style="8" customWidth="1"/>
    <col min="4666" max="4685" width="0" style="8" hidden="1" customWidth="1"/>
    <col min="4686" max="4686" width="1.88671875" style="8" customWidth="1"/>
    <col min="4687" max="4687" width="9.109375" style="8" customWidth="1"/>
    <col min="4688" max="4691" width="5" style="8" customWidth="1"/>
    <col min="4692" max="4692" width="9.109375" style="8" customWidth="1"/>
    <col min="4693" max="4699" width="0" style="8" hidden="1" customWidth="1"/>
    <col min="4700" max="4700" width="1.88671875" style="8" customWidth="1"/>
    <col min="4701" max="4701" width="9.109375" style="8" customWidth="1"/>
    <col min="4702" max="4705" width="5" style="8" customWidth="1"/>
    <col min="4706" max="4706" width="9.109375" style="8" customWidth="1"/>
    <col min="4707" max="4707" width="1.88671875" style="8" customWidth="1"/>
    <col min="4708" max="4708" width="9.109375" style="8" customWidth="1"/>
    <col min="4709" max="4712" width="5" style="8" customWidth="1"/>
    <col min="4713" max="4713" width="9.109375" style="8" customWidth="1"/>
    <col min="4714" max="4714" width="1.88671875" style="8" customWidth="1"/>
    <col min="4715" max="4715" width="9.109375" style="8" customWidth="1"/>
    <col min="4716" max="4719" width="5" style="8" customWidth="1"/>
    <col min="4720" max="4720" width="9.109375" style="8" customWidth="1"/>
    <col min="4721" max="4721" width="2.33203125" style="8" customWidth="1"/>
    <col min="4722" max="4722" width="9.109375" style="8" customWidth="1"/>
    <col min="4723" max="4726" width="5.6640625" style="8" customWidth="1"/>
    <col min="4727" max="4727" width="9.109375" style="8" customWidth="1"/>
    <col min="4728" max="4728" width="1.88671875" style="8" customWidth="1"/>
    <col min="4729" max="4729" width="10.109375" style="8" customWidth="1"/>
    <col min="4730" max="4733" width="5" style="8" customWidth="1"/>
    <col min="4734" max="4734" width="9.109375" style="8" customWidth="1"/>
    <col min="4735" max="4735" width="1.6640625" style="8" customWidth="1"/>
    <col min="4736" max="4736" width="10.109375" style="8" customWidth="1"/>
    <col min="4737" max="4740" width="5" style="8" customWidth="1"/>
    <col min="4741" max="4741" width="9.109375" style="8" customWidth="1"/>
    <col min="4742" max="4742" width="1.88671875" style="8" customWidth="1"/>
    <col min="4743" max="4743" width="10.109375" style="8" customWidth="1"/>
    <col min="4744" max="4747" width="5" style="8" customWidth="1"/>
    <col min="4748" max="4748" width="9.109375" style="8" customWidth="1"/>
    <col min="4749" max="4749" width="1.88671875" style="8" customWidth="1"/>
    <col min="4750" max="4750" width="10.109375" style="8" customWidth="1"/>
    <col min="4751" max="4754" width="5" style="8" customWidth="1"/>
    <col min="4755" max="4755" width="9.109375" style="8" customWidth="1"/>
    <col min="4756" max="4756" width="1.88671875" style="8" customWidth="1"/>
    <col min="4757" max="4760" width="9.109375" style="8" customWidth="1"/>
    <col min="4761" max="4761" width="11.33203125" style="8" customWidth="1"/>
    <col min="4762" max="4764" width="9.109375" style="8"/>
    <col min="4765" max="4765" width="10.33203125" style="8" customWidth="1"/>
    <col min="4766" max="4781" width="9.109375" style="8" customWidth="1"/>
    <col min="4782" max="4864" width="9.109375" style="8"/>
    <col min="4865" max="4865" width="24.33203125" style="8" customWidth="1"/>
    <col min="4866" max="4866" width="10.6640625" style="8" customWidth="1"/>
    <col min="4867" max="4870" width="5" style="8" customWidth="1"/>
    <col min="4871" max="4871" width="9.109375" style="8" customWidth="1"/>
    <col min="4872" max="4872" width="1.88671875" style="8" customWidth="1"/>
    <col min="4873" max="4873" width="10.6640625" style="8" customWidth="1"/>
    <col min="4874" max="4877" width="5" style="8" customWidth="1"/>
    <col min="4878" max="4878" width="9.109375" style="8" customWidth="1"/>
    <col min="4879" max="4879" width="1.88671875" style="8" customWidth="1"/>
    <col min="4880" max="4880" width="10.6640625" style="8" customWidth="1"/>
    <col min="4881" max="4884" width="5" style="8" customWidth="1"/>
    <col min="4885" max="4885" width="9.109375" style="8" customWidth="1"/>
    <col min="4886" max="4886" width="1.88671875" style="8" customWidth="1"/>
    <col min="4887" max="4887" width="9.109375" style="8" customWidth="1"/>
    <col min="4888" max="4891" width="5" style="8" customWidth="1"/>
    <col min="4892" max="4892" width="9.109375" style="8" customWidth="1"/>
    <col min="4893" max="4893" width="1.88671875" style="8" customWidth="1"/>
    <col min="4894" max="4894" width="9.109375" style="8" customWidth="1"/>
    <col min="4895" max="4898" width="5" style="8" customWidth="1"/>
    <col min="4899" max="4899" width="9.109375" style="8" customWidth="1"/>
    <col min="4900" max="4900" width="1.88671875" style="8" customWidth="1"/>
    <col min="4901" max="4901" width="9.109375" style="8" customWidth="1"/>
    <col min="4902" max="4905" width="5" style="8" customWidth="1"/>
    <col min="4906" max="4906" width="9.109375" style="8" customWidth="1"/>
    <col min="4907" max="4907" width="1.88671875" style="8" customWidth="1"/>
    <col min="4908" max="4908" width="9.109375" style="8" customWidth="1"/>
    <col min="4909" max="4912" width="5" style="8" customWidth="1"/>
    <col min="4913" max="4913" width="9.109375" style="8" customWidth="1"/>
    <col min="4914" max="4914" width="1.88671875" style="8" customWidth="1"/>
    <col min="4915" max="4915" width="9.109375" style="8" customWidth="1"/>
    <col min="4916" max="4919" width="5" style="8" customWidth="1"/>
    <col min="4920" max="4920" width="9.109375" style="8" customWidth="1"/>
    <col min="4921" max="4921" width="1.88671875" style="8" customWidth="1"/>
    <col min="4922" max="4941" width="0" style="8" hidden="1" customWidth="1"/>
    <col min="4942" max="4942" width="1.88671875" style="8" customWidth="1"/>
    <col min="4943" max="4943" width="9.109375" style="8" customWidth="1"/>
    <col min="4944" max="4947" width="5" style="8" customWidth="1"/>
    <col min="4948" max="4948" width="9.109375" style="8" customWidth="1"/>
    <col min="4949" max="4955" width="0" style="8" hidden="1" customWidth="1"/>
    <col min="4956" max="4956" width="1.88671875" style="8" customWidth="1"/>
    <col min="4957" max="4957" width="9.109375" style="8" customWidth="1"/>
    <col min="4958" max="4961" width="5" style="8" customWidth="1"/>
    <col min="4962" max="4962" width="9.109375" style="8" customWidth="1"/>
    <col min="4963" max="4963" width="1.88671875" style="8" customWidth="1"/>
    <col min="4964" max="4964" width="9.109375" style="8" customWidth="1"/>
    <col min="4965" max="4968" width="5" style="8" customWidth="1"/>
    <col min="4969" max="4969" width="9.109375" style="8" customWidth="1"/>
    <col min="4970" max="4970" width="1.88671875" style="8" customWidth="1"/>
    <col min="4971" max="4971" width="9.109375" style="8" customWidth="1"/>
    <col min="4972" max="4975" width="5" style="8" customWidth="1"/>
    <col min="4976" max="4976" width="9.109375" style="8" customWidth="1"/>
    <col min="4977" max="4977" width="2.33203125" style="8" customWidth="1"/>
    <col min="4978" max="4978" width="9.109375" style="8" customWidth="1"/>
    <col min="4979" max="4982" width="5.6640625" style="8" customWidth="1"/>
    <col min="4983" max="4983" width="9.109375" style="8" customWidth="1"/>
    <col min="4984" max="4984" width="1.88671875" style="8" customWidth="1"/>
    <col min="4985" max="4985" width="10.109375" style="8" customWidth="1"/>
    <col min="4986" max="4989" width="5" style="8" customWidth="1"/>
    <col min="4990" max="4990" width="9.109375" style="8" customWidth="1"/>
    <col min="4991" max="4991" width="1.6640625" style="8" customWidth="1"/>
    <col min="4992" max="4992" width="10.109375" style="8" customWidth="1"/>
    <col min="4993" max="4996" width="5" style="8" customWidth="1"/>
    <col min="4997" max="4997" width="9.109375" style="8" customWidth="1"/>
    <col min="4998" max="4998" width="1.88671875" style="8" customWidth="1"/>
    <col min="4999" max="4999" width="10.109375" style="8" customWidth="1"/>
    <col min="5000" max="5003" width="5" style="8" customWidth="1"/>
    <col min="5004" max="5004" width="9.109375" style="8" customWidth="1"/>
    <col min="5005" max="5005" width="1.88671875" style="8" customWidth="1"/>
    <col min="5006" max="5006" width="10.109375" style="8" customWidth="1"/>
    <col min="5007" max="5010" width="5" style="8" customWidth="1"/>
    <col min="5011" max="5011" width="9.109375" style="8" customWidth="1"/>
    <col min="5012" max="5012" width="1.88671875" style="8" customWidth="1"/>
    <col min="5013" max="5016" width="9.109375" style="8" customWidth="1"/>
    <col min="5017" max="5017" width="11.33203125" style="8" customWidth="1"/>
    <col min="5018" max="5020" width="9.109375" style="8"/>
    <col min="5021" max="5021" width="10.33203125" style="8" customWidth="1"/>
    <col min="5022" max="5037" width="9.109375" style="8" customWidth="1"/>
    <col min="5038" max="5120" width="9.109375" style="8"/>
    <col min="5121" max="5121" width="24.33203125" style="8" customWidth="1"/>
    <col min="5122" max="5122" width="10.6640625" style="8" customWidth="1"/>
    <col min="5123" max="5126" width="5" style="8" customWidth="1"/>
    <col min="5127" max="5127" width="9.109375" style="8" customWidth="1"/>
    <col min="5128" max="5128" width="1.88671875" style="8" customWidth="1"/>
    <col min="5129" max="5129" width="10.6640625" style="8" customWidth="1"/>
    <col min="5130" max="5133" width="5" style="8" customWidth="1"/>
    <col min="5134" max="5134" width="9.109375" style="8" customWidth="1"/>
    <col min="5135" max="5135" width="1.88671875" style="8" customWidth="1"/>
    <col min="5136" max="5136" width="10.6640625" style="8" customWidth="1"/>
    <col min="5137" max="5140" width="5" style="8" customWidth="1"/>
    <col min="5141" max="5141" width="9.109375" style="8" customWidth="1"/>
    <col min="5142" max="5142" width="1.88671875" style="8" customWidth="1"/>
    <col min="5143" max="5143" width="9.109375" style="8" customWidth="1"/>
    <col min="5144" max="5147" width="5" style="8" customWidth="1"/>
    <col min="5148" max="5148" width="9.109375" style="8" customWidth="1"/>
    <col min="5149" max="5149" width="1.88671875" style="8" customWidth="1"/>
    <col min="5150" max="5150" width="9.109375" style="8" customWidth="1"/>
    <col min="5151" max="5154" width="5" style="8" customWidth="1"/>
    <col min="5155" max="5155" width="9.109375" style="8" customWidth="1"/>
    <col min="5156" max="5156" width="1.88671875" style="8" customWidth="1"/>
    <col min="5157" max="5157" width="9.109375" style="8" customWidth="1"/>
    <col min="5158" max="5161" width="5" style="8" customWidth="1"/>
    <col min="5162" max="5162" width="9.109375" style="8" customWidth="1"/>
    <col min="5163" max="5163" width="1.88671875" style="8" customWidth="1"/>
    <col min="5164" max="5164" width="9.109375" style="8" customWidth="1"/>
    <col min="5165" max="5168" width="5" style="8" customWidth="1"/>
    <col min="5169" max="5169" width="9.109375" style="8" customWidth="1"/>
    <col min="5170" max="5170" width="1.88671875" style="8" customWidth="1"/>
    <col min="5171" max="5171" width="9.109375" style="8" customWidth="1"/>
    <col min="5172" max="5175" width="5" style="8" customWidth="1"/>
    <col min="5176" max="5176" width="9.109375" style="8" customWidth="1"/>
    <col min="5177" max="5177" width="1.88671875" style="8" customWidth="1"/>
    <col min="5178" max="5197" width="0" style="8" hidden="1" customWidth="1"/>
    <col min="5198" max="5198" width="1.88671875" style="8" customWidth="1"/>
    <col min="5199" max="5199" width="9.109375" style="8" customWidth="1"/>
    <col min="5200" max="5203" width="5" style="8" customWidth="1"/>
    <col min="5204" max="5204" width="9.109375" style="8" customWidth="1"/>
    <col min="5205" max="5211" width="0" style="8" hidden="1" customWidth="1"/>
    <col min="5212" max="5212" width="1.88671875" style="8" customWidth="1"/>
    <col min="5213" max="5213" width="9.109375" style="8" customWidth="1"/>
    <col min="5214" max="5217" width="5" style="8" customWidth="1"/>
    <col min="5218" max="5218" width="9.109375" style="8" customWidth="1"/>
    <col min="5219" max="5219" width="1.88671875" style="8" customWidth="1"/>
    <col min="5220" max="5220" width="9.109375" style="8" customWidth="1"/>
    <col min="5221" max="5224" width="5" style="8" customWidth="1"/>
    <col min="5225" max="5225" width="9.109375" style="8" customWidth="1"/>
    <col min="5226" max="5226" width="1.88671875" style="8" customWidth="1"/>
    <col min="5227" max="5227" width="9.109375" style="8" customWidth="1"/>
    <col min="5228" max="5231" width="5" style="8" customWidth="1"/>
    <col min="5232" max="5232" width="9.109375" style="8" customWidth="1"/>
    <col min="5233" max="5233" width="2.33203125" style="8" customWidth="1"/>
    <col min="5234" max="5234" width="9.109375" style="8" customWidth="1"/>
    <col min="5235" max="5238" width="5.6640625" style="8" customWidth="1"/>
    <col min="5239" max="5239" width="9.109375" style="8" customWidth="1"/>
    <col min="5240" max="5240" width="1.88671875" style="8" customWidth="1"/>
    <col min="5241" max="5241" width="10.109375" style="8" customWidth="1"/>
    <col min="5242" max="5245" width="5" style="8" customWidth="1"/>
    <col min="5246" max="5246" width="9.109375" style="8" customWidth="1"/>
    <col min="5247" max="5247" width="1.6640625" style="8" customWidth="1"/>
    <col min="5248" max="5248" width="10.109375" style="8" customWidth="1"/>
    <col min="5249" max="5252" width="5" style="8" customWidth="1"/>
    <col min="5253" max="5253" width="9.109375" style="8" customWidth="1"/>
    <col min="5254" max="5254" width="1.88671875" style="8" customWidth="1"/>
    <col min="5255" max="5255" width="10.109375" style="8" customWidth="1"/>
    <col min="5256" max="5259" width="5" style="8" customWidth="1"/>
    <col min="5260" max="5260" width="9.109375" style="8" customWidth="1"/>
    <col min="5261" max="5261" width="1.88671875" style="8" customWidth="1"/>
    <col min="5262" max="5262" width="10.109375" style="8" customWidth="1"/>
    <col min="5263" max="5266" width="5" style="8" customWidth="1"/>
    <col min="5267" max="5267" width="9.109375" style="8" customWidth="1"/>
    <col min="5268" max="5268" width="1.88671875" style="8" customWidth="1"/>
    <col min="5269" max="5272" width="9.109375" style="8" customWidth="1"/>
    <col min="5273" max="5273" width="11.33203125" style="8" customWidth="1"/>
    <col min="5274" max="5276" width="9.109375" style="8"/>
    <col min="5277" max="5277" width="10.33203125" style="8" customWidth="1"/>
    <col min="5278" max="5293" width="9.109375" style="8" customWidth="1"/>
    <col min="5294" max="5376" width="9.109375" style="8"/>
    <col min="5377" max="5377" width="24.33203125" style="8" customWidth="1"/>
    <col min="5378" max="5378" width="10.6640625" style="8" customWidth="1"/>
    <col min="5379" max="5382" width="5" style="8" customWidth="1"/>
    <col min="5383" max="5383" width="9.109375" style="8" customWidth="1"/>
    <col min="5384" max="5384" width="1.88671875" style="8" customWidth="1"/>
    <col min="5385" max="5385" width="10.6640625" style="8" customWidth="1"/>
    <col min="5386" max="5389" width="5" style="8" customWidth="1"/>
    <col min="5390" max="5390" width="9.109375" style="8" customWidth="1"/>
    <col min="5391" max="5391" width="1.88671875" style="8" customWidth="1"/>
    <col min="5392" max="5392" width="10.6640625" style="8" customWidth="1"/>
    <col min="5393" max="5396" width="5" style="8" customWidth="1"/>
    <col min="5397" max="5397" width="9.109375" style="8" customWidth="1"/>
    <col min="5398" max="5398" width="1.88671875" style="8" customWidth="1"/>
    <col min="5399" max="5399" width="9.109375" style="8" customWidth="1"/>
    <col min="5400" max="5403" width="5" style="8" customWidth="1"/>
    <col min="5404" max="5404" width="9.109375" style="8" customWidth="1"/>
    <col min="5405" max="5405" width="1.88671875" style="8" customWidth="1"/>
    <col min="5406" max="5406" width="9.109375" style="8" customWidth="1"/>
    <col min="5407" max="5410" width="5" style="8" customWidth="1"/>
    <col min="5411" max="5411" width="9.109375" style="8" customWidth="1"/>
    <col min="5412" max="5412" width="1.88671875" style="8" customWidth="1"/>
    <col min="5413" max="5413" width="9.109375" style="8" customWidth="1"/>
    <col min="5414" max="5417" width="5" style="8" customWidth="1"/>
    <col min="5418" max="5418" width="9.109375" style="8" customWidth="1"/>
    <col min="5419" max="5419" width="1.88671875" style="8" customWidth="1"/>
    <col min="5420" max="5420" width="9.109375" style="8" customWidth="1"/>
    <col min="5421" max="5424" width="5" style="8" customWidth="1"/>
    <col min="5425" max="5425" width="9.109375" style="8" customWidth="1"/>
    <col min="5426" max="5426" width="1.88671875" style="8" customWidth="1"/>
    <col min="5427" max="5427" width="9.109375" style="8" customWidth="1"/>
    <col min="5428" max="5431" width="5" style="8" customWidth="1"/>
    <col min="5432" max="5432" width="9.109375" style="8" customWidth="1"/>
    <col min="5433" max="5433" width="1.88671875" style="8" customWidth="1"/>
    <col min="5434" max="5453" width="0" style="8" hidden="1" customWidth="1"/>
    <col min="5454" max="5454" width="1.88671875" style="8" customWidth="1"/>
    <col min="5455" max="5455" width="9.109375" style="8" customWidth="1"/>
    <col min="5456" max="5459" width="5" style="8" customWidth="1"/>
    <col min="5460" max="5460" width="9.109375" style="8" customWidth="1"/>
    <col min="5461" max="5467" width="0" style="8" hidden="1" customWidth="1"/>
    <col min="5468" max="5468" width="1.88671875" style="8" customWidth="1"/>
    <col min="5469" max="5469" width="9.109375" style="8" customWidth="1"/>
    <col min="5470" max="5473" width="5" style="8" customWidth="1"/>
    <col min="5474" max="5474" width="9.109375" style="8" customWidth="1"/>
    <col min="5475" max="5475" width="1.88671875" style="8" customWidth="1"/>
    <col min="5476" max="5476" width="9.109375" style="8" customWidth="1"/>
    <col min="5477" max="5480" width="5" style="8" customWidth="1"/>
    <col min="5481" max="5481" width="9.109375" style="8" customWidth="1"/>
    <col min="5482" max="5482" width="1.88671875" style="8" customWidth="1"/>
    <col min="5483" max="5483" width="9.109375" style="8" customWidth="1"/>
    <col min="5484" max="5487" width="5" style="8" customWidth="1"/>
    <col min="5488" max="5488" width="9.109375" style="8" customWidth="1"/>
    <col min="5489" max="5489" width="2.33203125" style="8" customWidth="1"/>
    <col min="5490" max="5490" width="9.109375" style="8" customWidth="1"/>
    <col min="5491" max="5494" width="5.6640625" style="8" customWidth="1"/>
    <col min="5495" max="5495" width="9.109375" style="8" customWidth="1"/>
    <col min="5496" max="5496" width="1.88671875" style="8" customWidth="1"/>
    <col min="5497" max="5497" width="10.109375" style="8" customWidth="1"/>
    <col min="5498" max="5501" width="5" style="8" customWidth="1"/>
    <col min="5502" max="5502" width="9.109375" style="8" customWidth="1"/>
    <col min="5503" max="5503" width="1.6640625" style="8" customWidth="1"/>
    <col min="5504" max="5504" width="10.109375" style="8" customWidth="1"/>
    <col min="5505" max="5508" width="5" style="8" customWidth="1"/>
    <col min="5509" max="5509" width="9.109375" style="8" customWidth="1"/>
    <col min="5510" max="5510" width="1.88671875" style="8" customWidth="1"/>
    <col min="5511" max="5511" width="10.109375" style="8" customWidth="1"/>
    <col min="5512" max="5515" width="5" style="8" customWidth="1"/>
    <col min="5516" max="5516" width="9.109375" style="8" customWidth="1"/>
    <col min="5517" max="5517" width="1.88671875" style="8" customWidth="1"/>
    <col min="5518" max="5518" width="10.109375" style="8" customWidth="1"/>
    <col min="5519" max="5522" width="5" style="8" customWidth="1"/>
    <col min="5523" max="5523" width="9.109375" style="8" customWidth="1"/>
    <col min="5524" max="5524" width="1.88671875" style="8" customWidth="1"/>
    <col min="5525" max="5528" width="9.109375" style="8" customWidth="1"/>
    <col min="5529" max="5529" width="11.33203125" style="8" customWidth="1"/>
    <col min="5530" max="5532" width="9.109375" style="8"/>
    <col min="5533" max="5533" width="10.33203125" style="8" customWidth="1"/>
    <col min="5534" max="5549" width="9.109375" style="8" customWidth="1"/>
    <col min="5550" max="5632" width="9.109375" style="8"/>
    <col min="5633" max="5633" width="24.33203125" style="8" customWidth="1"/>
    <col min="5634" max="5634" width="10.6640625" style="8" customWidth="1"/>
    <col min="5635" max="5638" width="5" style="8" customWidth="1"/>
    <col min="5639" max="5639" width="9.109375" style="8" customWidth="1"/>
    <col min="5640" max="5640" width="1.88671875" style="8" customWidth="1"/>
    <col min="5641" max="5641" width="10.6640625" style="8" customWidth="1"/>
    <col min="5642" max="5645" width="5" style="8" customWidth="1"/>
    <col min="5646" max="5646" width="9.109375" style="8" customWidth="1"/>
    <col min="5647" max="5647" width="1.88671875" style="8" customWidth="1"/>
    <col min="5648" max="5648" width="10.6640625" style="8" customWidth="1"/>
    <col min="5649" max="5652" width="5" style="8" customWidth="1"/>
    <col min="5653" max="5653" width="9.109375" style="8" customWidth="1"/>
    <col min="5654" max="5654" width="1.88671875" style="8" customWidth="1"/>
    <col min="5655" max="5655" width="9.109375" style="8" customWidth="1"/>
    <col min="5656" max="5659" width="5" style="8" customWidth="1"/>
    <col min="5660" max="5660" width="9.109375" style="8" customWidth="1"/>
    <col min="5661" max="5661" width="1.88671875" style="8" customWidth="1"/>
    <col min="5662" max="5662" width="9.109375" style="8" customWidth="1"/>
    <col min="5663" max="5666" width="5" style="8" customWidth="1"/>
    <col min="5667" max="5667" width="9.109375" style="8" customWidth="1"/>
    <col min="5668" max="5668" width="1.88671875" style="8" customWidth="1"/>
    <col min="5669" max="5669" width="9.109375" style="8" customWidth="1"/>
    <col min="5670" max="5673" width="5" style="8" customWidth="1"/>
    <col min="5674" max="5674" width="9.109375" style="8" customWidth="1"/>
    <col min="5675" max="5675" width="1.88671875" style="8" customWidth="1"/>
    <col min="5676" max="5676" width="9.109375" style="8" customWidth="1"/>
    <col min="5677" max="5680" width="5" style="8" customWidth="1"/>
    <col min="5681" max="5681" width="9.109375" style="8" customWidth="1"/>
    <col min="5682" max="5682" width="1.88671875" style="8" customWidth="1"/>
    <col min="5683" max="5683" width="9.109375" style="8" customWidth="1"/>
    <col min="5684" max="5687" width="5" style="8" customWidth="1"/>
    <col min="5688" max="5688" width="9.109375" style="8" customWidth="1"/>
    <col min="5689" max="5689" width="1.88671875" style="8" customWidth="1"/>
    <col min="5690" max="5709" width="0" style="8" hidden="1" customWidth="1"/>
    <col min="5710" max="5710" width="1.88671875" style="8" customWidth="1"/>
    <col min="5711" max="5711" width="9.109375" style="8" customWidth="1"/>
    <col min="5712" max="5715" width="5" style="8" customWidth="1"/>
    <col min="5716" max="5716" width="9.109375" style="8" customWidth="1"/>
    <col min="5717" max="5723" width="0" style="8" hidden="1" customWidth="1"/>
    <col min="5724" max="5724" width="1.88671875" style="8" customWidth="1"/>
    <col min="5725" max="5725" width="9.109375" style="8" customWidth="1"/>
    <col min="5726" max="5729" width="5" style="8" customWidth="1"/>
    <col min="5730" max="5730" width="9.109375" style="8" customWidth="1"/>
    <col min="5731" max="5731" width="1.88671875" style="8" customWidth="1"/>
    <col min="5732" max="5732" width="9.109375" style="8" customWidth="1"/>
    <col min="5733" max="5736" width="5" style="8" customWidth="1"/>
    <col min="5737" max="5737" width="9.109375" style="8" customWidth="1"/>
    <col min="5738" max="5738" width="1.88671875" style="8" customWidth="1"/>
    <col min="5739" max="5739" width="9.109375" style="8" customWidth="1"/>
    <col min="5740" max="5743" width="5" style="8" customWidth="1"/>
    <col min="5744" max="5744" width="9.109375" style="8" customWidth="1"/>
    <col min="5745" max="5745" width="2.33203125" style="8" customWidth="1"/>
    <col min="5746" max="5746" width="9.109375" style="8" customWidth="1"/>
    <col min="5747" max="5750" width="5.6640625" style="8" customWidth="1"/>
    <col min="5751" max="5751" width="9.109375" style="8" customWidth="1"/>
    <col min="5752" max="5752" width="1.88671875" style="8" customWidth="1"/>
    <col min="5753" max="5753" width="10.109375" style="8" customWidth="1"/>
    <col min="5754" max="5757" width="5" style="8" customWidth="1"/>
    <col min="5758" max="5758" width="9.109375" style="8" customWidth="1"/>
    <col min="5759" max="5759" width="1.6640625" style="8" customWidth="1"/>
    <col min="5760" max="5760" width="10.109375" style="8" customWidth="1"/>
    <col min="5761" max="5764" width="5" style="8" customWidth="1"/>
    <col min="5765" max="5765" width="9.109375" style="8" customWidth="1"/>
    <col min="5766" max="5766" width="1.88671875" style="8" customWidth="1"/>
    <col min="5767" max="5767" width="10.109375" style="8" customWidth="1"/>
    <col min="5768" max="5771" width="5" style="8" customWidth="1"/>
    <col min="5772" max="5772" width="9.109375" style="8" customWidth="1"/>
    <col min="5773" max="5773" width="1.88671875" style="8" customWidth="1"/>
    <col min="5774" max="5774" width="10.109375" style="8" customWidth="1"/>
    <col min="5775" max="5778" width="5" style="8" customWidth="1"/>
    <col min="5779" max="5779" width="9.109375" style="8" customWidth="1"/>
    <col min="5780" max="5780" width="1.88671875" style="8" customWidth="1"/>
    <col min="5781" max="5784" width="9.109375" style="8" customWidth="1"/>
    <col min="5785" max="5785" width="11.33203125" style="8" customWidth="1"/>
    <col min="5786" max="5788" width="9.109375" style="8"/>
    <col min="5789" max="5789" width="10.33203125" style="8" customWidth="1"/>
    <col min="5790" max="5805" width="9.109375" style="8" customWidth="1"/>
    <col min="5806" max="5888" width="9.109375" style="8"/>
    <col min="5889" max="5889" width="24.33203125" style="8" customWidth="1"/>
    <col min="5890" max="5890" width="10.6640625" style="8" customWidth="1"/>
    <col min="5891" max="5894" width="5" style="8" customWidth="1"/>
    <col min="5895" max="5895" width="9.109375" style="8" customWidth="1"/>
    <col min="5896" max="5896" width="1.88671875" style="8" customWidth="1"/>
    <col min="5897" max="5897" width="10.6640625" style="8" customWidth="1"/>
    <col min="5898" max="5901" width="5" style="8" customWidth="1"/>
    <col min="5902" max="5902" width="9.109375" style="8" customWidth="1"/>
    <col min="5903" max="5903" width="1.88671875" style="8" customWidth="1"/>
    <col min="5904" max="5904" width="10.6640625" style="8" customWidth="1"/>
    <col min="5905" max="5908" width="5" style="8" customWidth="1"/>
    <col min="5909" max="5909" width="9.109375" style="8" customWidth="1"/>
    <col min="5910" max="5910" width="1.88671875" style="8" customWidth="1"/>
    <col min="5911" max="5911" width="9.109375" style="8" customWidth="1"/>
    <col min="5912" max="5915" width="5" style="8" customWidth="1"/>
    <col min="5916" max="5916" width="9.109375" style="8" customWidth="1"/>
    <col min="5917" max="5917" width="1.88671875" style="8" customWidth="1"/>
    <col min="5918" max="5918" width="9.109375" style="8" customWidth="1"/>
    <col min="5919" max="5922" width="5" style="8" customWidth="1"/>
    <col min="5923" max="5923" width="9.109375" style="8" customWidth="1"/>
    <col min="5924" max="5924" width="1.88671875" style="8" customWidth="1"/>
    <col min="5925" max="5925" width="9.109375" style="8" customWidth="1"/>
    <col min="5926" max="5929" width="5" style="8" customWidth="1"/>
    <col min="5930" max="5930" width="9.109375" style="8" customWidth="1"/>
    <col min="5931" max="5931" width="1.88671875" style="8" customWidth="1"/>
    <col min="5932" max="5932" width="9.109375" style="8" customWidth="1"/>
    <col min="5933" max="5936" width="5" style="8" customWidth="1"/>
    <col min="5937" max="5937" width="9.109375" style="8" customWidth="1"/>
    <col min="5938" max="5938" width="1.88671875" style="8" customWidth="1"/>
    <col min="5939" max="5939" width="9.109375" style="8" customWidth="1"/>
    <col min="5940" max="5943" width="5" style="8" customWidth="1"/>
    <col min="5944" max="5944" width="9.109375" style="8" customWidth="1"/>
    <col min="5945" max="5945" width="1.88671875" style="8" customWidth="1"/>
    <col min="5946" max="5965" width="0" style="8" hidden="1" customWidth="1"/>
    <col min="5966" max="5966" width="1.88671875" style="8" customWidth="1"/>
    <col min="5967" max="5967" width="9.109375" style="8" customWidth="1"/>
    <col min="5968" max="5971" width="5" style="8" customWidth="1"/>
    <col min="5972" max="5972" width="9.109375" style="8" customWidth="1"/>
    <col min="5973" max="5979" width="0" style="8" hidden="1" customWidth="1"/>
    <col min="5980" max="5980" width="1.88671875" style="8" customWidth="1"/>
    <col min="5981" max="5981" width="9.109375" style="8" customWidth="1"/>
    <col min="5982" max="5985" width="5" style="8" customWidth="1"/>
    <col min="5986" max="5986" width="9.109375" style="8" customWidth="1"/>
    <col min="5987" max="5987" width="1.88671875" style="8" customWidth="1"/>
    <col min="5988" max="5988" width="9.109375" style="8" customWidth="1"/>
    <col min="5989" max="5992" width="5" style="8" customWidth="1"/>
    <col min="5993" max="5993" width="9.109375" style="8" customWidth="1"/>
    <col min="5994" max="5994" width="1.88671875" style="8" customWidth="1"/>
    <col min="5995" max="5995" width="9.109375" style="8" customWidth="1"/>
    <col min="5996" max="5999" width="5" style="8" customWidth="1"/>
    <col min="6000" max="6000" width="9.109375" style="8" customWidth="1"/>
    <col min="6001" max="6001" width="2.33203125" style="8" customWidth="1"/>
    <col min="6002" max="6002" width="9.109375" style="8" customWidth="1"/>
    <col min="6003" max="6006" width="5.6640625" style="8" customWidth="1"/>
    <col min="6007" max="6007" width="9.109375" style="8" customWidth="1"/>
    <col min="6008" max="6008" width="1.88671875" style="8" customWidth="1"/>
    <col min="6009" max="6009" width="10.109375" style="8" customWidth="1"/>
    <col min="6010" max="6013" width="5" style="8" customWidth="1"/>
    <col min="6014" max="6014" width="9.109375" style="8" customWidth="1"/>
    <col min="6015" max="6015" width="1.6640625" style="8" customWidth="1"/>
    <col min="6016" max="6016" width="10.109375" style="8" customWidth="1"/>
    <col min="6017" max="6020" width="5" style="8" customWidth="1"/>
    <col min="6021" max="6021" width="9.109375" style="8" customWidth="1"/>
    <col min="6022" max="6022" width="1.88671875" style="8" customWidth="1"/>
    <col min="6023" max="6023" width="10.109375" style="8" customWidth="1"/>
    <col min="6024" max="6027" width="5" style="8" customWidth="1"/>
    <col min="6028" max="6028" width="9.109375" style="8" customWidth="1"/>
    <col min="6029" max="6029" width="1.88671875" style="8" customWidth="1"/>
    <col min="6030" max="6030" width="10.109375" style="8" customWidth="1"/>
    <col min="6031" max="6034" width="5" style="8" customWidth="1"/>
    <col min="6035" max="6035" width="9.109375" style="8" customWidth="1"/>
    <col min="6036" max="6036" width="1.88671875" style="8" customWidth="1"/>
    <col min="6037" max="6040" width="9.109375" style="8" customWidth="1"/>
    <col min="6041" max="6041" width="11.33203125" style="8" customWidth="1"/>
    <col min="6042" max="6044" width="9.109375" style="8"/>
    <col min="6045" max="6045" width="10.33203125" style="8" customWidth="1"/>
    <col min="6046" max="6061" width="9.109375" style="8" customWidth="1"/>
    <col min="6062" max="6144" width="9.109375" style="8"/>
    <col min="6145" max="6145" width="24.33203125" style="8" customWidth="1"/>
    <col min="6146" max="6146" width="10.6640625" style="8" customWidth="1"/>
    <col min="6147" max="6150" width="5" style="8" customWidth="1"/>
    <col min="6151" max="6151" width="9.109375" style="8" customWidth="1"/>
    <col min="6152" max="6152" width="1.88671875" style="8" customWidth="1"/>
    <col min="6153" max="6153" width="10.6640625" style="8" customWidth="1"/>
    <col min="6154" max="6157" width="5" style="8" customWidth="1"/>
    <col min="6158" max="6158" width="9.109375" style="8" customWidth="1"/>
    <col min="6159" max="6159" width="1.88671875" style="8" customWidth="1"/>
    <col min="6160" max="6160" width="10.6640625" style="8" customWidth="1"/>
    <col min="6161" max="6164" width="5" style="8" customWidth="1"/>
    <col min="6165" max="6165" width="9.109375" style="8" customWidth="1"/>
    <col min="6166" max="6166" width="1.88671875" style="8" customWidth="1"/>
    <col min="6167" max="6167" width="9.109375" style="8" customWidth="1"/>
    <col min="6168" max="6171" width="5" style="8" customWidth="1"/>
    <col min="6172" max="6172" width="9.109375" style="8" customWidth="1"/>
    <col min="6173" max="6173" width="1.88671875" style="8" customWidth="1"/>
    <col min="6174" max="6174" width="9.109375" style="8" customWidth="1"/>
    <col min="6175" max="6178" width="5" style="8" customWidth="1"/>
    <col min="6179" max="6179" width="9.109375" style="8" customWidth="1"/>
    <col min="6180" max="6180" width="1.88671875" style="8" customWidth="1"/>
    <col min="6181" max="6181" width="9.109375" style="8" customWidth="1"/>
    <col min="6182" max="6185" width="5" style="8" customWidth="1"/>
    <col min="6186" max="6186" width="9.109375" style="8" customWidth="1"/>
    <col min="6187" max="6187" width="1.88671875" style="8" customWidth="1"/>
    <col min="6188" max="6188" width="9.109375" style="8" customWidth="1"/>
    <col min="6189" max="6192" width="5" style="8" customWidth="1"/>
    <col min="6193" max="6193" width="9.109375" style="8" customWidth="1"/>
    <col min="6194" max="6194" width="1.88671875" style="8" customWidth="1"/>
    <col min="6195" max="6195" width="9.109375" style="8" customWidth="1"/>
    <col min="6196" max="6199" width="5" style="8" customWidth="1"/>
    <col min="6200" max="6200" width="9.109375" style="8" customWidth="1"/>
    <col min="6201" max="6201" width="1.88671875" style="8" customWidth="1"/>
    <col min="6202" max="6221" width="0" style="8" hidden="1" customWidth="1"/>
    <col min="6222" max="6222" width="1.88671875" style="8" customWidth="1"/>
    <col min="6223" max="6223" width="9.109375" style="8" customWidth="1"/>
    <col min="6224" max="6227" width="5" style="8" customWidth="1"/>
    <col min="6228" max="6228" width="9.109375" style="8" customWidth="1"/>
    <col min="6229" max="6235" width="0" style="8" hidden="1" customWidth="1"/>
    <col min="6236" max="6236" width="1.88671875" style="8" customWidth="1"/>
    <col min="6237" max="6237" width="9.109375" style="8" customWidth="1"/>
    <col min="6238" max="6241" width="5" style="8" customWidth="1"/>
    <col min="6242" max="6242" width="9.109375" style="8" customWidth="1"/>
    <col min="6243" max="6243" width="1.88671875" style="8" customWidth="1"/>
    <col min="6244" max="6244" width="9.109375" style="8" customWidth="1"/>
    <col min="6245" max="6248" width="5" style="8" customWidth="1"/>
    <col min="6249" max="6249" width="9.109375" style="8" customWidth="1"/>
    <col min="6250" max="6250" width="1.88671875" style="8" customWidth="1"/>
    <col min="6251" max="6251" width="9.109375" style="8" customWidth="1"/>
    <col min="6252" max="6255" width="5" style="8" customWidth="1"/>
    <col min="6256" max="6256" width="9.109375" style="8" customWidth="1"/>
    <col min="6257" max="6257" width="2.33203125" style="8" customWidth="1"/>
    <col min="6258" max="6258" width="9.109375" style="8" customWidth="1"/>
    <col min="6259" max="6262" width="5.6640625" style="8" customWidth="1"/>
    <col min="6263" max="6263" width="9.109375" style="8" customWidth="1"/>
    <col min="6264" max="6264" width="1.88671875" style="8" customWidth="1"/>
    <col min="6265" max="6265" width="10.109375" style="8" customWidth="1"/>
    <col min="6266" max="6269" width="5" style="8" customWidth="1"/>
    <col min="6270" max="6270" width="9.109375" style="8" customWidth="1"/>
    <col min="6271" max="6271" width="1.6640625" style="8" customWidth="1"/>
    <col min="6272" max="6272" width="10.109375" style="8" customWidth="1"/>
    <col min="6273" max="6276" width="5" style="8" customWidth="1"/>
    <col min="6277" max="6277" width="9.109375" style="8" customWidth="1"/>
    <col min="6278" max="6278" width="1.88671875" style="8" customWidth="1"/>
    <col min="6279" max="6279" width="10.109375" style="8" customWidth="1"/>
    <col min="6280" max="6283" width="5" style="8" customWidth="1"/>
    <col min="6284" max="6284" width="9.109375" style="8" customWidth="1"/>
    <col min="6285" max="6285" width="1.88671875" style="8" customWidth="1"/>
    <col min="6286" max="6286" width="10.109375" style="8" customWidth="1"/>
    <col min="6287" max="6290" width="5" style="8" customWidth="1"/>
    <col min="6291" max="6291" width="9.109375" style="8" customWidth="1"/>
    <col min="6292" max="6292" width="1.88671875" style="8" customWidth="1"/>
    <col min="6293" max="6296" width="9.109375" style="8" customWidth="1"/>
    <col min="6297" max="6297" width="11.33203125" style="8" customWidth="1"/>
    <col min="6298" max="6300" width="9.109375" style="8"/>
    <col min="6301" max="6301" width="10.33203125" style="8" customWidth="1"/>
    <col min="6302" max="6317" width="9.109375" style="8" customWidth="1"/>
    <col min="6318" max="6400" width="9.109375" style="8"/>
    <col min="6401" max="6401" width="24.33203125" style="8" customWidth="1"/>
    <col min="6402" max="6402" width="10.6640625" style="8" customWidth="1"/>
    <col min="6403" max="6406" width="5" style="8" customWidth="1"/>
    <col min="6407" max="6407" width="9.109375" style="8" customWidth="1"/>
    <col min="6408" max="6408" width="1.88671875" style="8" customWidth="1"/>
    <col min="6409" max="6409" width="10.6640625" style="8" customWidth="1"/>
    <col min="6410" max="6413" width="5" style="8" customWidth="1"/>
    <col min="6414" max="6414" width="9.109375" style="8" customWidth="1"/>
    <col min="6415" max="6415" width="1.88671875" style="8" customWidth="1"/>
    <col min="6416" max="6416" width="10.6640625" style="8" customWidth="1"/>
    <col min="6417" max="6420" width="5" style="8" customWidth="1"/>
    <col min="6421" max="6421" width="9.109375" style="8" customWidth="1"/>
    <col min="6422" max="6422" width="1.88671875" style="8" customWidth="1"/>
    <col min="6423" max="6423" width="9.109375" style="8" customWidth="1"/>
    <col min="6424" max="6427" width="5" style="8" customWidth="1"/>
    <col min="6428" max="6428" width="9.109375" style="8" customWidth="1"/>
    <col min="6429" max="6429" width="1.88671875" style="8" customWidth="1"/>
    <col min="6430" max="6430" width="9.109375" style="8" customWidth="1"/>
    <col min="6431" max="6434" width="5" style="8" customWidth="1"/>
    <col min="6435" max="6435" width="9.109375" style="8" customWidth="1"/>
    <col min="6436" max="6436" width="1.88671875" style="8" customWidth="1"/>
    <col min="6437" max="6437" width="9.109375" style="8" customWidth="1"/>
    <col min="6438" max="6441" width="5" style="8" customWidth="1"/>
    <col min="6442" max="6442" width="9.109375" style="8" customWidth="1"/>
    <col min="6443" max="6443" width="1.88671875" style="8" customWidth="1"/>
    <col min="6444" max="6444" width="9.109375" style="8" customWidth="1"/>
    <col min="6445" max="6448" width="5" style="8" customWidth="1"/>
    <col min="6449" max="6449" width="9.109375" style="8" customWidth="1"/>
    <col min="6450" max="6450" width="1.88671875" style="8" customWidth="1"/>
    <col min="6451" max="6451" width="9.109375" style="8" customWidth="1"/>
    <col min="6452" max="6455" width="5" style="8" customWidth="1"/>
    <col min="6456" max="6456" width="9.109375" style="8" customWidth="1"/>
    <col min="6457" max="6457" width="1.88671875" style="8" customWidth="1"/>
    <col min="6458" max="6477" width="0" style="8" hidden="1" customWidth="1"/>
    <col min="6478" max="6478" width="1.88671875" style="8" customWidth="1"/>
    <col min="6479" max="6479" width="9.109375" style="8" customWidth="1"/>
    <col min="6480" max="6483" width="5" style="8" customWidth="1"/>
    <col min="6484" max="6484" width="9.109375" style="8" customWidth="1"/>
    <col min="6485" max="6491" width="0" style="8" hidden="1" customWidth="1"/>
    <col min="6492" max="6492" width="1.88671875" style="8" customWidth="1"/>
    <col min="6493" max="6493" width="9.109375" style="8" customWidth="1"/>
    <col min="6494" max="6497" width="5" style="8" customWidth="1"/>
    <col min="6498" max="6498" width="9.109375" style="8" customWidth="1"/>
    <col min="6499" max="6499" width="1.88671875" style="8" customWidth="1"/>
    <col min="6500" max="6500" width="9.109375" style="8" customWidth="1"/>
    <col min="6501" max="6504" width="5" style="8" customWidth="1"/>
    <col min="6505" max="6505" width="9.109375" style="8" customWidth="1"/>
    <col min="6506" max="6506" width="1.88671875" style="8" customWidth="1"/>
    <col min="6507" max="6507" width="9.109375" style="8" customWidth="1"/>
    <col min="6508" max="6511" width="5" style="8" customWidth="1"/>
    <col min="6512" max="6512" width="9.109375" style="8" customWidth="1"/>
    <col min="6513" max="6513" width="2.33203125" style="8" customWidth="1"/>
    <col min="6514" max="6514" width="9.109375" style="8" customWidth="1"/>
    <col min="6515" max="6518" width="5.6640625" style="8" customWidth="1"/>
    <col min="6519" max="6519" width="9.109375" style="8" customWidth="1"/>
    <col min="6520" max="6520" width="1.88671875" style="8" customWidth="1"/>
    <col min="6521" max="6521" width="10.109375" style="8" customWidth="1"/>
    <col min="6522" max="6525" width="5" style="8" customWidth="1"/>
    <col min="6526" max="6526" width="9.109375" style="8" customWidth="1"/>
    <col min="6527" max="6527" width="1.6640625" style="8" customWidth="1"/>
    <col min="6528" max="6528" width="10.109375" style="8" customWidth="1"/>
    <col min="6529" max="6532" width="5" style="8" customWidth="1"/>
    <col min="6533" max="6533" width="9.109375" style="8" customWidth="1"/>
    <col min="6534" max="6534" width="1.88671875" style="8" customWidth="1"/>
    <col min="6535" max="6535" width="10.109375" style="8" customWidth="1"/>
    <col min="6536" max="6539" width="5" style="8" customWidth="1"/>
    <col min="6540" max="6540" width="9.109375" style="8" customWidth="1"/>
    <col min="6541" max="6541" width="1.88671875" style="8" customWidth="1"/>
    <col min="6542" max="6542" width="10.109375" style="8" customWidth="1"/>
    <col min="6543" max="6546" width="5" style="8" customWidth="1"/>
    <col min="6547" max="6547" width="9.109375" style="8" customWidth="1"/>
    <col min="6548" max="6548" width="1.88671875" style="8" customWidth="1"/>
    <col min="6549" max="6552" width="9.109375" style="8" customWidth="1"/>
    <col min="6553" max="6553" width="11.33203125" style="8" customWidth="1"/>
    <col min="6554" max="6556" width="9.109375" style="8"/>
    <col min="6557" max="6557" width="10.33203125" style="8" customWidth="1"/>
    <col min="6558" max="6573" width="9.109375" style="8" customWidth="1"/>
    <col min="6574" max="6656" width="9.109375" style="8"/>
    <col min="6657" max="6657" width="24.33203125" style="8" customWidth="1"/>
    <col min="6658" max="6658" width="10.6640625" style="8" customWidth="1"/>
    <col min="6659" max="6662" width="5" style="8" customWidth="1"/>
    <col min="6663" max="6663" width="9.109375" style="8" customWidth="1"/>
    <col min="6664" max="6664" width="1.88671875" style="8" customWidth="1"/>
    <col min="6665" max="6665" width="10.6640625" style="8" customWidth="1"/>
    <col min="6666" max="6669" width="5" style="8" customWidth="1"/>
    <col min="6670" max="6670" width="9.109375" style="8" customWidth="1"/>
    <col min="6671" max="6671" width="1.88671875" style="8" customWidth="1"/>
    <col min="6672" max="6672" width="10.6640625" style="8" customWidth="1"/>
    <col min="6673" max="6676" width="5" style="8" customWidth="1"/>
    <col min="6677" max="6677" width="9.109375" style="8" customWidth="1"/>
    <col min="6678" max="6678" width="1.88671875" style="8" customWidth="1"/>
    <col min="6679" max="6679" width="9.109375" style="8" customWidth="1"/>
    <col min="6680" max="6683" width="5" style="8" customWidth="1"/>
    <col min="6684" max="6684" width="9.109375" style="8" customWidth="1"/>
    <col min="6685" max="6685" width="1.88671875" style="8" customWidth="1"/>
    <col min="6686" max="6686" width="9.109375" style="8" customWidth="1"/>
    <col min="6687" max="6690" width="5" style="8" customWidth="1"/>
    <col min="6691" max="6691" width="9.109375" style="8" customWidth="1"/>
    <col min="6692" max="6692" width="1.88671875" style="8" customWidth="1"/>
    <col min="6693" max="6693" width="9.109375" style="8" customWidth="1"/>
    <col min="6694" max="6697" width="5" style="8" customWidth="1"/>
    <col min="6698" max="6698" width="9.109375" style="8" customWidth="1"/>
    <col min="6699" max="6699" width="1.88671875" style="8" customWidth="1"/>
    <col min="6700" max="6700" width="9.109375" style="8" customWidth="1"/>
    <col min="6701" max="6704" width="5" style="8" customWidth="1"/>
    <col min="6705" max="6705" width="9.109375" style="8" customWidth="1"/>
    <col min="6706" max="6706" width="1.88671875" style="8" customWidth="1"/>
    <col min="6707" max="6707" width="9.109375" style="8" customWidth="1"/>
    <col min="6708" max="6711" width="5" style="8" customWidth="1"/>
    <col min="6712" max="6712" width="9.109375" style="8" customWidth="1"/>
    <col min="6713" max="6713" width="1.88671875" style="8" customWidth="1"/>
    <col min="6714" max="6733" width="0" style="8" hidden="1" customWidth="1"/>
    <col min="6734" max="6734" width="1.88671875" style="8" customWidth="1"/>
    <col min="6735" max="6735" width="9.109375" style="8" customWidth="1"/>
    <col min="6736" max="6739" width="5" style="8" customWidth="1"/>
    <col min="6740" max="6740" width="9.109375" style="8" customWidth="1"/>
    <col min="6741" max="6747" width="0" style="8" hidden="1" customWidth="1"/>
    <col min="6748" max="6748" width="1.88671875" style="8" customWidth="1"/>
    <col min="6749" max="6749" width="9.109375" style="8" customWidth="1"/>
    <col min="6750" max="6753" width="5" style="8" customWidth="1"/>
    <col min="6754" max="6754" width="9.109375" style="8" customWidth="1"/>
    <col min="6755" max="6755" width="1.88671875" style="8" customWidth="1"/>
    <col min="6756" max="6756" width="9.109375" style="8" customWidth="1"/>
    <col min="6757" max="6760" width="5" style="8" customWidth="1"/>
    <col min="6761" max="6761" width="9.109375" style="8" customWidth="1"/>
    <col min="6762" max="6762" width="1.88671875" style="8" customWidth="1"/>
    <col min="6763" max="6763" width="9.109375" style="8" customWidth="1"/>
    <col min="6764" max="6767" width="5" style="8" customWidth="1"/>
    <col min="6768" max="6768" width="9.109375" style="8" customWidth="1"/>
    <col min="6769" max="6769" width="2.33203125" style="8" customWidth="1"/>
    <col min="6770" max="6770" width="9.109375" style="8" customWidth="1"/>
    <col min="6771" max="6774" width="5.6640625" style="8" customWidth="1"/>
    <col min="6775" max="6775" width="9.109375" style="8" customWidth="1"/>
    <col min="6776" max="6776" width="1.88671875" style="8" customWidth="1"/>
    <col min="6777" max="6777" width="10.109375" style="8" customWidth="1"/>
    <col min="6778" max="6781" width="5" style="8" customWidth="1"/>
    <col min="6782" max="6782" width="9.109375" style="8" customWidth="1"/>
    <col min="6783" max="6783" width="1.6640625" style="8" customWidth="1"/>
    <col min="6784" max="6784" width="10.109375" style="8" customWidth="1"/>
    <col min="6785" max="6788" width="5" style="8" customWidth="1"/>
    <col min="6789" max="6789" width="9.109375" style="8" customWidth="1"/>
    <col min="6790" max="6790" width="1.88671875" style="8" customWidth="1"/>
    <col min="6791" max="6791" width="10.109375" style="8" customWidth="1"/>
    <col min="6792" max="6795" width="5" style="8" customWidth="1"/>
    <col min="6796" max="6796" width="9.109375" style="8" customWidth="1"/>
    <col min="6797" max="6797" width="1.88671875" style="8" customWidth="1"/>
    <col min="6798" max="6798" width="10.109375" style="8" customWidth="1"/>
    <col min="6799" max="6802" width="5" style="8" customWidth="1"/>
    <col min="6803" max="6803" width="9.109375" style="8" customWidth="1"/>
    <col min="6804" max="6804" width="1.88671875" style="8" customWidth="1"/>
    <col min="6805" max="6808" width="9.109375" style="8" customWidth="1"/>
    <col min="6809" max="6809" width="11.33203125" style="8" customWidth="1"/>
    <col min="6810" max="6812" width="9.109375" style="8"/>
    <col min="6813" max="6813" width="10.33203125" style="8" customWidth="1"/>
    <col min="6814" max="6829" width="9.109375" style="8" customWidth="1"/>
    <col min="6830" max="6912" width="9.109375" style="8"/>
    <col min="6913" max="6913" width="24.33203125" style="8" customWidth="1"/>
    <col min="6914" max="6914" width="10.6640625" style="8" customWidth="1"/>
    <col min="6915" max="6918" width="5" style="8" customWidth="1"/>
    <col min="6919" max="6919" width="9.109375" style="8" customWidth="1"/>
    <col min="6920" max="6920" width="1.88671875" style="8" customWidth="1"/>
    <col min="6921" max="6921" width="10.6640625" style="8" customWidth="1"/>
    <col min="6922" max="6925" width="5" style="8" customWidth="1"/>
    <col min="6926" max="6926" width="9.109375" style="8" customWidth="1"/>
    <col min="6927" max="6927" width="1.88671875" style="8" customWidth="1"/>
    <col min="6928" max="6928" width="10.6640625" style="8" customWidth="1"/>
    <col min="6929" max="6932" width="5" style="8" customWidth="1"/>
    <col min="6933" max="6933" width="9.109375" style="8" customWidth="1"/>
    <col min="6934" max="6934" width="1.88671875" style="8" customWidth="1"/>
    <col min="6935" max="6935" width="9.109375" style="8" customWidth="1"/>
    <col min="6936" max="6939" width="5" style="8" customWidth="1"/>
    <col min="6940" max="6940" width="9.109375" style="8" customWidth="1"/>
    <col min="6941" max="6941" width="1.88671875" style="8" customWidth="1"/>
    <col min="6942" max="6942" width="9.109375" style="8" customWidth="1"/>
    <col min="6943" max="6946" width="5" style="8" customWidth="1"/>
    <col min="6947" max="6947" width="9.109375" style="8" customWidth="1"/>
    <col min="6948" max="6948" width="1.88671875" style="8" customWidth="1"/>
    <col min="6949" max="6949" width="9.109375" style="8" customWidth="1"/>
    <col min="6950" max="6953" width="5" style="8" customWidth="1"/>
    <col min="6954" max="6954" width="9.109375" style="8" customWidth="1"/>
    <col min="6955" max="6955" width="1.88671875" style="8" customWidth="1"/>
    <col min="6956" max="6956" width="9.109375" style="8" customWidth="1"/>
    <col min="6957" max="6960" width="5" style="8" customWidth="1"/>
    <col min="6961" max="6961" width="9.109375" style="8" customWidth="1"/>
    <col min="6962" max="6962" width="1.88671875" style="8" customWidth="1"/>
    <col min="6963" max="6963" width="9.109375" style="8" customWidth="1"/>
    <col min="6964" max="6967" width="5" style="8" customWidth="1"/>
    <col min="6968" max="6968" width="9.109375" style="8" customWidth="1"/>
    <col min="6969" max="6969" width="1.88671875" style="8" customWidth="1"/>
    <col min="6970" max="6989" width="0" style="8" hidden="1" customWidth="1"/>
    <col min="6990" max="6990" width="1.88671875" style="8" customWidth="1"/>
    <col min="6991" max="6991" width="9.109375" style="8" customWidth="1"/>
    <col min="6992" max="6995" width="5" style="8" customWidth="1"/>
    <col min="6996" max="6996" width="9.109375" style="8" customWidth="1"/>
    <col min="6997" max="7003" width="0" style="8" hidden="1" customWidth="1"/>
    <col min="7004" max="7004" width="1.88671875" style="8" customWidth="1"/>
    <col min="7005" max="7005" width="9.109375" style="8" customWidth="1"/>
    <col min="7006" max="7009" width="5" style="8" customWidth="1"/>
    <col min="7010" max="7010" width="9.109375" style="8" customWidth="1"/>
    <col min="7011" max="7011" width="1.88671875" style="8" customWidth="1"/>
    <col min="7012" max="7012" width="9.109375" style="8" customWidth="1"/>
    <col min="7013" max="7016" width="5" style="8" customWidth="1"/>
    <col min="7017" max="7017" width="9.109375" style="8" customWidth="1"/>
    <col min="7018" max="7018" width="1.88671875" style="8" customWidth="1"/>
    <col min="7019" max="7019" width="9.109375" style="8" customWidth="1"/>
    <col min="7020" max="7023" width="5" style="8" customWidth="1"/>
    <col min="7024" max="7024" width="9.109375" style="8" customWidth="1"/>
    <col min="7025" max="7025" width="2.33203125" style="8" customWidth="1"/>
    <col min="7026" max="7026" width="9.109375" style="8" customWidth="1"/>
    <col min="7027" max="7030" width="5.6640625" style="8" customWidth="1"/>
    <col min="7031" max="7031" width="9.109375" style="8" customWidth="1"/>
    <col min="7032" max="7032" width="1.88671875" style="8" customWidth="1"/>
    <col min="7033" max="7033" width="10.109375" style="8" customWidth="1"/>
    <col min="7034" max="7037" width="5" style="8" customWidth="1"/>
    <col min="7038" max="7038" width="9.109375" style="8" customWidth="1"/>
    <col min="7039" max="7039" width="1.6640625" style="8" customWidth="1"/>
    <col min="7040" max="7040" width="10.109375" style="8" customWidth="1"/>
    <col min="7041" max="7044" width="5" style="8" customWidth="1"/>
    <col min="7045" max="7045" width="9.109375" style="8" customWidth="1"/>
    <col min="7046" max="7046" width="1.88671875" style="8" customWidth="1"/>
    <col min="7047" max="7047" width="10.109375" style="8" customWidth="1"/>
    <col min="7048" max="7051" width="5" style="8" customWidth="1"/>
    <col min="7052" max="7052" width="9.109375" style="8" customWidth="1"/>
    <col min="7053" max="7053" width="1.88671875" style="8" customWidth="1"/>
    <col min="7054" max="7054" width="10.109375" style="8" customWidth="1"/>
    <col min="7055" max="7058" width="5" style="8" customWidth="1"/>
    <col min="7059" max="7059" width="9.109375" style="8" customWidth="1"/>
    <col min="7060" max="7060" width="1.88671875" style="8" customWidth="1"/>
    <col min="7061" max="7064" width="9.109375" style="8" customWidth="1"/>
    <col min="7065" max="7065" width="11.33203125" style="8" customWidth="1"/>
    <col min="7066" max="7068" width="9.109375" style="8"/>
    <col min="7069" max="7069" width="10.33203125" style="8" customWidth="1"/>
    <col min="7070" max="7085" width="9.109375" style="8" customWidth="1"/>
    <col min="7086" max="7168" width="9.109375" style="8"/>
    <col min="7169" max="7169" width="24.33203125" style="8" customWidth="1"/>
    <col min="7170" max="7170" width="10.6640625" style="8" customWidth="1"/>
    <col min="7171" max="7174" width="5" style="8" customWidth="1"/>
    <col min="7175" max="7175" width="9.109375" style="8" customWidth="1"/>
    <col min="7176" max="7176" width="1.88671875" style="8" customWidth="1"/>
    <col min="7177" max="7177" width="10.6640625" style="8" customWidth="1"/>
    <col min="7178" max="7181" width="5" style="8" customWidth="1"/>
    <col min="7182" max="7182" width="9.109375" style="8" customWidth="1"/>
    <col min="7183" max="7183" width="1.88671875" style="8" customWidth="1"/>
    <col min="7184" max="7184" width="10.6640625" style="8" customWidth="1"/>
    <col min="7185" max="7188" width="5" style="8" customWidth="1"/>
    <col min="7189" max="7189" width="9.109375" style="8" customWidth="1"/>
    <col min="7190" max="7190" width="1.88671875" style="8" customWidth="1"/>
    <col min="7191" max="7191" width="9.109375" style="8" customWidth="1"/>
    <col min="7192" max="7195" width="5" style="8" customWidth="1"/>
    <col min="7196" max="7196" width="9.109375" style="8" customWidth="1"/>
    <col min="7197" max="7197" width="1.88671875" style="8" customWidth="1"/>
    <col min="7198" max="7198" width="9.109375" style="8" customWidth="1"/>
    <col min="7199" max="7202" width="5" style="8" customWidth="1"/>
    <col min="7203" max="7203" width="9.109375" style="8" customWidth="1"/>
    <col min="7204" max="7204" width="1.88671875" style="8" customWidth="1"/>
    <col min="7205" max="7205" width="9.109375" style="8" customWidth="1"/>
    <col min="7206" max="7209" width="5" style="8" customWidth="1"/>
    <col min="7210" max="7210" width="9.109375" style="8" customWidth="1"/>
    <col min="7211" max="7211" width="1.88671875" style="8" customWidth="1"/>
    <col min="7212" max="7212" width="9.109375" style="8" customWidth="1"/>
    <col min="7213" max="7216" width="5" style="8" customWidth="1"/>
    <col min="7217" max="7217" width="9.109375" style="8" customWidth="1"/>
    <col min="7218" max="7218" width="1.88671875" style="8" customWidth="1"/>
    <col min="7219" max="7219" width="9.109375" style="8" customWidth="1"/>
    <col min="7220" max="7223" width="5" style="8" customWidth="1"/>
    <col min="7224" max="7224" width="9.109375" style="8" customWidth="1"/>
    <col min="7225" max="7225" width="1.88671875" style="8" customWidth="1"/>
    <col min="7226" max="7245" width="0" style="8" hidden="1" customWidth="1"/>
    <col min="7246" max="7246" width="1.88671875" style="8" customWidth="1"/>
    <col min="7247" max="7247" width="9.109375" style="8" customWidth="1"/>
    <col min="7248" max="7251" width="5" style="8" customWidth="1"/>
    <col min="7252" max="7252" width="9.109375" style="8" customWidth="1"/>
    <col min="7253" max="7259" width="0" style="8" hidden="1" customWidth="1"/>
    <col min="7260" max="7260" width="1.88671875" style="8" customWidth="1"/>
    <col min="7261" max="7261" width="9.109375" style="8" customWidth="1"/>
    <col min="7262" max="7265" width="5" style="8" customWidth="1"/>
    <col min="7266" max="7266" width="9.109375" style="8" customWidth="1"/>
    <col min="7267" max="7267" width="1.88671875" style="8" customWidth="1"/>
    <col min="7268" max="7268" width="9.109375" style="8" customWidth="1"/>
    <col min="7269" max="7272" width="5" style="8" customWidth="1"/>
    <col min="7273" max="7273" width="9.109375" style="8" customWidth="1"/>
    <col min="7274" max="7274" width="1.88671875" style="8" customWidth="1"/>
    <col min="7275" max="7275" width="9.109375" style="8" customWidth="1"/>
    <col min="7276" max="7279" width="5" style="8" customWidth="1"/>
    <col min="7280" max="7280" width="9.109375" style="8" customWidth="1"/>
    <col min="7281" max="7281" width="2.33203125" style="8" customWidth="1"/>
    <col min="7282" max="7282" width="9.109375" style="8" customWidth="1"/>
    <col min="7283" max="7286" width="5.6640625" style="8" customWidth="1"/>
    <col min="7287" max="7287" width="9.109375" style="8" customWidth="1"/>
    <col min="7288" max="7288" width="1.88671875" style="8" customWidth="1"/>
    <col min="7289" max="7289" width="10.109375" style="8" customWidth="1"/>
    <col min="7290" max="7293" width="5" style="8" customWidth="1"/>
    <col min="7294" max="7294" width="9.109375" style="8" customWidth="1"/>
    <col min="7295" max="7295" width="1.6640625" style="8" customWidth="1"/>
    <col min="7296" max="7296" width="10.109375" style="8" customWidth="1"/>
    <col min="7297" max="7300" width="5" style="8" customWidth="1"/>
    <col min="7301" max="7301" width="9.109375" style="8" customWidth="1"/>
    <col min="7302" max="7302" width="1.88671875" style="8" customWidth="1"/>
    <col min="7303" max="7303" width="10.109375" style="8" customWidth="1"/>
    <col min="7304" max="7307" width="5" style="8" customWidth="1"/>
    <col min="7308" max="7308" width="9.109375" style="8" customWidth="1"/>
    <col min="7309" max="7309" width="1.88671875" style="8" customWidth="1"/>
    <col min="7310" max="7310" width="10.109375" style="8" customWidth="1"/>
    <col min="7311" max="7314" width="5" style="8" customWidth="1"/>
    <col min="7315" max="7315" width="9.109375" style="8" customWidth="1"/>
    <col min="7316" max="7316" width="1.88671875" style="8" customWidth="1"/>
    <col min="7317" max="7320" width="9.109375" style="8" customWidth="1"/>
    <col min="7321" max="7321" width="11.33203125" style="8" customWidth="1"/>
    <col min="7322" max="7324" width="9.109375" style="8"/>
    <col min="7325" max="7325" width="10.33203125" style="8" customWidth="1"/>
    <col min="7326" max="7341" width="9.109375" style="8" customWidth="1"/>
    <col min="7342" max="7424" width="9.109375" style="8"/>
    <col min="7425" max="7425" width="24.33203125" style="8" customWidth="1"/>
    <col min="7426" max="7426" width="10.6640625" style="8" customWidth="1"/>
    <col min="7427" max="7430" width="5" style="8" customWidth="1"/>
    <col min="7431" max="7431" width="9.109375" style="8" customWidth="1"/>
    <col min="7432" max="7432" width="1.88671875" style="8" customWidth="1"/>
    <col min="7433" max="7433" width="10.6640625" style="8" customWidth="1"/>
    <col min="7434" max="7437" width="5" style="8" customWidth="1"/>
    <col min="7438" max="7438" width="9.109375" style="8" customWidth="1"/>
    <col min="7439" max="7439" width="1.88671875" style="8" customWidth="1"/>
    <col min="7440" max="7440" width="10.6640625" style="8" customWidth="1"/>
    <col min="7441" max="7444" width="5" style="8" customWidth="1"/>
    <col min="7445" max="7445" width="9.109375" style="8" customWidth="1"/>
    <col min="7446" max="7446" width="1.88671875" style="8" customWidth="1"/>
    <col min="7447" max="7447" width="9.109375" style="8" customWidth="1"/>
    <col min="7448" max="7451" width="5" style="8" customWidth="1"/>
    <col min="7452" max="7452" width="9.109375" style="8" customWidth="1"/>
    <col min="7453" max="7453" width="1.88671875" style="8" customWidth="1"/>
    <col min="7454" max="7454" width="9.109375" style="8" customWidth="1"/>
    <col min="7455" max="7458" width="5" style="8" customWidth="1"/>
    <col min="7459" max="7459" width="9.109375" style="8" customWidth="1"/>
    <col min="7460" max="7460" width="1.88671875" style="8" customWidth="1"/>
    <col min="7461" max="7461" width="9.109375" style="8" customWidth="1"/>
    <col min="7462" max="7465" width="5" style="8" customWidth="1"/>
    <col min="7466" max="7466" width="9.109375" style="8" customWidth="1"/>
    <col min="7467" max="7467" width="1.88671875" style="8" customWidth="1"/>
    <col min="7468" max="7468" width="9.109375" style="8" customWidth="1"/>
    <col min="7469" max="7472" width="5" style="8" customWidth="1"/>
    <col min="7473" max="7473" width="9.109375" style="8" customWidth="1"/>
    <col min="7474" max="7474" width="1.88671875" style="8" customWidth="1"/>
    <col min="7475" max="7475" width="9.109375" style="8" customWidth="1"/>
    <col min="7476" max="7479" width="5" style="8" customWidth="1"/>
    <col min="7480" max="7480" width="9.109375" style="8" customWidth="1"/>
    <col min="7481" max="7481" width="1.88671875" style="8" customWidth="1"/>
    <col min="7482" max="7501" width="0" style="8" hidden="1" customWidth="1"/>
    <col min="7502" max="7502" width="1.88671875" style="8" customWidth="1"/>
    <col min="7503" max="7503" width="9.109375" style="8" customWidth="1"/>
    <col min="7504" max="7507" width="5" style="8" customWidth="1"/>
    <col min="7508" max="7508" width="9.109375" style="8" customWidth="1"/>
    <col min="7509" max="7515" width="0" style="8" hidden="1" customWidth="1"/>
    <col min="7516" max="7516" width="1.88671875" style="8" customWidth="1"/>
    <col min="7517" max="7517" width="9.109375" style="8" customWidth="1"/>
    <col min="7518" max="7521" width="5" style="8" customWidth="1"/>
    <col min="7522" max="7522" width="9.109375" style="8" customWidth="1"/>
    <col min="7523" max="7523" width="1.88671875" style="8" customWidth="1"/>
    <col min="7524" max="7524" width="9.109375" style="8" customWidth="1"/>
    <col min="7525" max="7528" width="5" style="8" customWidth="1"/>
    <col min="7529" max="7529" width="9.109375" style="8" customWidth="1"/>
    <col min="7530" max="7530" width="1.88671875" style="8" customWidth="1"/>
    <col min="7531" max="7531" width="9.109375" style="8" customWidth="1"/>
    <col min="7532" max="7535" width="5" style="8" customWidth="1"/>
    <col min="7536" max="7536" width="9.109375" style="8" customWidth="1"/>
    <col min="7537" max="7537" width="2.33203125" style="8" customWidth="1"/>
    <col min="7538" max="7538" width="9.109375" style="8" customWidth="1"/>
    <col min="7539" max="7542" width="5.6640625" style="8" customWidth="1"/>
    <col min="7543" max="7543" width="9.109375" style="8" customWidth="1"/>
    <col min="7544" max="7544" width="1.88671875" style="8" customWidth="1"/>
    <col min="7545" max="7545" width="10.109375" style="8" customWidth="1"/>
    <col min="7546" max="7549" width="5" style="8" customWidth="1"/>
    <col min="7550" max="7550" width="9.109375" style="8" customWidth="1"/>
    <col min="7551" max="7551" width="1.6640625" style="8" customWidth="1"/>
    <col min="7552" max="7552" width="10.109375" style="8" customWidth="1"/>
    <col min="7553" max="7556" width="5" style="8" customWidth="1"/>
    <col min="7557" max="7557" width="9.109375" style="8" customWidth="1"/>
    <col min="7558" max="7558" width="1.88671875" style="8" customWidth="1"/>
    <col min="7559" max="7559" width="10.109375" style="8" customWidth="1"/>
    <col min="7560" max="7563" width="5" style="8" customWidth="1"/>
    <col min="7564" max="7564" width="9.109375" style="8" customWidth="1"/>
    <col min="7565" max="7565" width="1.88671875" style="8" customWidth="1"/>
    <col min="7566" max="7566" width="10.109375" style="8" customWidth="1"/>
    <col min="7567" max="7570" width="5" style="8" customWidth="1"/>
    <col min="7571" max="7571" width="9.109375" style="8" customWidth="1"/>
    <col min="7572" max="7572" width="1.88671875" style="8" customWidth="1"/>
    <col min="7573" max="7576" width="9.109375" style="8" customWidth="1"/>
    <col min="7577" max="7577" width="11.33203125" style="8" customWidth="1"/>
    <col min="7578" max="7580" width="9.109375" style="8"/>
    <col min="7581" max="7581" width="10.33203125" style="8" customWidth="1"/>
    <col min="7582" max="7597" width="9.109375" style="8" customWidth="1"/>
    <col min="7598" max="7680" width="9.109375" style="8"/>
    <col min="7681" max="7681" width="24.33203125" style="8" customWidth="1"/>
    <col min="7682" max="7682" width="10.6640625" style="8" customWidth="1"/>
    <col min="7683" max="7686" width="5" style="8" customWidth="1"/>
    <col min="7687" max="7687" width="9.109375" style="8" customWidth="1"/>
    <col min="7688" max="7688" width="1.88671875" style="8" customWidth="1"/>
    <col min="7689" max="7689" width="10.6640625" style="8" customWidth="1"/>
    <col min="7690" max="7693" width="5" style="8" customWidth="1"/>
    <col min="7694" max="7694" width="9.109375" style="8" customWidth="1"/>
    <col min="7695" max="7695" width="1.88671875" style="8" customWidth="1"/>
    <col min="7696" max="7696" width="10.6640625" style="8" customWidth="1"/>
    <col min="7697" max="7700" width="5" style="8" customWidth="1"/>
    <col min="7701" max="7701" width="9.109375" style="8" customWidth="1"/>
    <col min="7702" max="7702" width="1.88671875" style="8" customWidth="1"/>
    <col min="7703" max="7703" width="9.109375" style="8" customWidth="1"/>
    <col min="7704" max="7707" width="5" style="8" customWidth="1"/>
    <col min="7708" max="7708" width="9.109375" style="8" customWidth="1"/>
    <col min="7709" max="7709" width="1.88671875" style="8" customWidth="1"/>
    <col min="7710" max="7710" width="9.109375" style="8" customWidth="1"/>
    <col min="7711" max="7714" width="5" style="8" customWidth="1"/>
    <col min="7715" max="7715" width="9.109375" style="8" customWidth="1"/>
    <col min="7716" max="7716" width="1.88671875" style="8" customWidth="1"/>
    <col min="7717" max="7717" width="9.109375" style="8" customWidth="1"/>
    <col min="7718" max="7721" width="5" style="8" customWidth="1"/>
    <col min="7722" max="7722" width="9.109375" style="8" customWidth="1"/>
    <col min="7723" max="7723" width="1.88671875" style="8" customWidth="1"/>
    <col min="7724" max="7724" width="9.109375" style="8" customWidth="1"/>
    <col min="7725" max="7728" width="5" style="8" customWidth="1"/>
    <col min="7729" max="7729" width="9.109375" style="8" customWidth="1"/>
    <col min="7730" max="7730" width="1.88671875" style="8" customWidth="1"/>
    <col min="7731" max="7731" width="9.109375" style="8" customWidth="1"/>
    <col min="7732" max="7735" width="5" style="8" customWidth="1"/>
    <col min="7736" max="7736" width="9.109375" style="8" customWidth="1"/>
    <col min="7737" max="7737" width="1.88671875" style="8" customWidth="1"/>
    <col min="7738" max="7757" width="0" style="8" hidden="1" customWidth="1"/>
    <col min="7758" max="7758" width="1.88671875" style="8" customWidth="1"/>
    <col min="7759" max="7759" width="9.109375" style="8" customWidth="1"/>
    <col min="7760" max="7763" width="5" style="8" customWidth="1"/>
    <col min="7764" max="7764" width="9.109375" style="8" customWidth="1"/>
    <col min="7765" max="7771" width="0" style="8" hidden="1" customWidth="1"/>
    <col min="7772" max="7772" width="1.88671875" style="8" customWidth="1"/>
    <col min="7773" max="7773" width="9.109375" style="8" customWidth="1"/>
    <col min="7774" max="7777" width="5" style="8" customWidth="1"/>
    <col min="7778" max="7778" width="9.109375" style="8" customWidth="1"/>
    <col min="7779" max="7779" width="1.88671875" style="8" customWidth="1"/>
    <col min="7780" max="7780" width="9.109375" style="8" customWidth="1"/>
    <col min="7781" max="7784" width="5" style="8" customWidth="1"/>
    <col min="7785" max="7785" width="9.109375" style="8" customWidth="1"/>
    <col min="7786" max="7786" width="1.88671875" style="8" customWidth="1"/>
    <col min="7787" max="7787" width="9.109375" style="8" customWidth="1"/>
    <col min="7788" max="7791" width="5" style="8" customWidth="1"/>
    <col min="7792" max="7792" width="9.109375" style="8" customWidth="1"/>
    <col min="7793" max="7793" width="2.33203125" style="8" customWidth="1"/>
    <col min="7794" max="7794" width="9.109375" style="8" customWidth="1"/>
    <col min="7795" max="7798" width="5.6640625" style="8" customWidth="1"/>
    <col min="7799" max="7799" width="9.109375" style="8" customWidth="1"/>
    <col min="7800" max="7800" width="1.88671875" style="8" customWidth="1"/>
    <col min="7801" max="7801" width="10.109375" style="8" customWidth="1"/>
    <col min="7802" max="7805" width="5" style="8" customWidth="1"/>
    <col min="7806" max="7806" width="9.109375" style="8" customWidth="1"/>
    <col min="7807" max="7807" width="1.6640625" style="8" customWidth="1"/>
    <col min="7808" max="7808" width="10.109375" style="8" customWidth="1"/>
    <col min="7809" max="7812" width="5" style="8" customWidth="1"/>
    <col min="7813" max="7813" width="9.109375" style="8" customWidth="1"/>
    <col min="7814" max="7814" width="1.88671875" style="8" customWidth="1"/>
    <col min="7815" max="7815" width="10.109375" style="8" customWidth="1"/>
    <col min="7816" max="7819" width="5" style="8" customWidth="1"/>
    <col min="7820" max="7820" width="9.109375" style="8" customWidth="1"/>
    <col min="7821" max="7821" width="1.88671875" style="8" customWidth="1"/>
    <col min="7822" max="7822" width="10.109375" style="8" customWidth="1"/>
    <col min="7823" max="7826" width="5" style="8" customWidth="1"/>
    <col min="7827" max="7827" width="9.109375" style="8" customWidth="1"/>
    <col min="7828" max="7828" width="1.88671875" style="8" customWidth="1"/>
    <col min="7829" max="7832" width="9.109375" style="8" customWidth="1"/>
    <col min="7833" max="7833" width="11.33203125" style="8" customWidth="1"/>
    <col min="7834" max="7836" width="9.109375" style="8"/>
    <col min="7837" max="7837" width="10.33203125" style="8" customWidth="1"/>
    <col min="7838" max="7853" width="9.109375" style="8" customWidth="1"/>
    <col min="7854" max="7936" width="9.109375" style="8"/>
    <col min="7937" max="7937" width="24.33203125" style="8" customWidth="1"/>
    <col min="7938" max="7938" width="10.6640625" style="8" customWidth="1"/>
    <col min="7939" max="7942" width="5" style="8" customWidth="1"/>
    <col min="7943" max="7943" width="9.109375" style="8" customWidth="1"/>
    <col min="7944" max="7944" width="1.88671875" style="8" customWidth="1"/>
    <col min="7945" max="7945" width="10.6640625" style="8" customWidth="1"/>
    <col min="7946" max="7949" width="5" style="8" customWidth="1"/>
    <col min="7950" max="7950" width="9.109375" style="8" customWidth="1"/>
    <col min="7951" max="7951" width="1.88671875" style="8" customWidth="1"/>
    <col min="7952" max="7952" width="10.6640625" style="8" customWidth="1"/>
    <col min="7953" max="7956" width="5" style="8" customWidth="1"/>
    <col min="7957" max="7957" width="9.109375" style="8" customWidth="1"/>
    <col min="7958" max="7958" width="1.88671875" style="8" customWidth="1"/>
    <col min="7959" max="7959" width="9.109375" style="8" customWidth="1"/>
    <col min="7960" max="7963" width="5" style="8" customWidth="1"/>
    <col min="7964" max="7964" width="9.109375" style="8" customWidth="1"/>
    <col min="7965" max="7965" width="1.88671875" style="8" customWidth="1"/>
    <col min="7966" max="7966" width="9.109375" style="8" customWidth="1"/>
    <col min="7967" max="7970" width="5" style="8" customWidth="1"/>
    <col min="7971" max="7971" width="9.109375" style="8" customWidth="1"/>
    <col min="7972" max="7972" width="1.88671875" style="8" customWidth="1"/>
    <col min="7973" max="7973" width="9.109375" style="8" customWidth="1"/>
    <col min="7974" max="7977" width="5" style="8" customWidth="1"/>
    <col min="7978" max="7978" width="9.109375" style="8" customWidth="1"/>
    <col min="7979" max="7979" width="1.88671875" style="8" customWidth="1"/>
    <col min="7980" max="7980" width="9.109375" style="8" customWidth="1"/>
    <col min="7981" max="7984" width="5" style="8" customWidth="1"/>
    <col min="7985" max="7985" width="9.109375" style="8" customWidth="1"/>
    <col min="7986" max="7986" width="1.88671875" style="8" customWidth="1"/>
    <col min="7987" max="7987" width="9.109375" style="8" customWidth="1"/>
    <col min="7988" max="7991" width="5" style="8" customWidth="1"/>
    <col min="7992" max="7992" width="9.109375" style="8" customWidth="1"/>
    <col min="7993" max="7993" width="1.88671875" style="8" customWidth="1"/>
    <col min="7994" max="8013" width="0" style="8" hidden="1" customWidth="1"/>
    <col min="8014" max="8014" width="1.88671875" style="8" customWidth="1"/>
    <col min="8015" max="8015" width="9.109375" style="8" customWidth="1"/>
    <col min="8016" max="8019" width="5" style="8" customWidth="1"/>
    <col min="8020" max="8020" width="9.109375" style="8" customWidth="1"/>
    <col min="8021" max="8027" width="0" style="8" hidden="1" customWidth="1"/>
    <col min="8028" max="8028" width="1.88671875" style="8" customWidth="1"/>
    <col min="8029" max="8029" width="9.109375" style="8" customWidth="1"/>
    <col min="8030" max="8033" width="5" style="8" customWidth="1"/>
    <col min="8034" max="8034" width="9.109375" style="8" customWidth="1"/>
    <col min="8035" max="8035" width="1.88671875" style="8" customWidth="1"/>
    <col min="8036" max="8036" width="9.109375" style="8" customWidth="1"/>
    <col min="8037" max="8040" width="5" style="8" customWidth="1"/>
    <col min="8041" max="8041" width="9.109375" style="8" customWidth="1"/>
    <col min="8042" max="8042" width="1.88671875" style="8" customWidth="1"/>
    <col min="8043" max="8043" width="9.109375" style="8" customWidth="1"/>
    <col min="8044" max="8047" width="5" style="8" customWidth="1"/>
    <col min="8048" max="8048" width="9.109375" style="8" customWidth="1"/>
    <col min="8049" max="8049" width="2.33203125" style="8" customWidth="1"/>
    <col min="8050" max="8050" width="9.109375" style="8" customWidth="1"/>
    <col min="8051" max="8054" width="5.6640625" style="8" customWidth="1"/>
    <col min="8055" max="8055" width="9.109375" style="8" customWidth="1"/>
    <col min="8056" max="8056" width="1.88671875" style="8" customWidth="1"/>
    <col min="8057" max="8057" width="10.109375" style="8" customWidth="1"/>
    <col min="8058" max="8061" width="5" style="8" customWidth="1"/>
    <col min="8062" max="8062" width="9.109375" style="8" customWidth="1"/>
    <col min="8063" max="8063" width="1.6640625" style="8" customWidth="1"/>
    <col min="8064" max="8064" width="10.109375" style="8" customWidth="1"/>
    <col min="8065" max="8068" width="5" style="8" customWidth="1"/>
    <col min="8069" max="8069" width="9.109375" style="8" customWidth="1"/>
    <col min="8070" max="8070" width="1.88671875" style="8" customWidth="1"/>
    <col min="8071" max="8071" width="10.109375" style="8" customWidth="1"/>
    <col min="8072" max="8075" width="5" style="8" customWidth="1"/>
    <col min="8076" max="8076" width="9.109375" style="8" customWidth="1"/>
    <col min="8077" max="8077" width="1.88671875" style="8" customWidth="1"/>
    <col min="8078" max="8078" width="10.109375" style="8" customWidth="1"/>
    <col min="8079" max="8082" width="5" style="8" customWidth="1"/>
    <col min="8083" max="8083" width="9.109375" style="8" customWidth="1"/>
    <col min="8084" max="8084" width="1.88671875" style="8" customWidth="1"/>
    <col min="8085" max="8088" width="9.109375" style="8" customWidth="1"/>
    <col min="8089" max="8089" width="11.33203125" style="8" customWidth="1"/>
    <col min="8090" max="8092" width="9.109375" style="8"/>
    <col min="8093" max="8093" width="10.33203125" style="8" customWidth="1"/>
    <col min="8094" max="8109" width="9.109375" style="8" customWidth="1"/>
    <col min="8110" max="8192" width="9.109375" style="8"/>
    <col min="8193" max="8193" width="24.33203125" style="8" customWidth="1"/>
    <col min="8194" max="8194" width="10.6640625" style="8" customWidth="1"/>
    <col min="8195" max="8198" width="5" style="8" customWidth="1"/>
    <col min="8199" max="8199" width="9.109375" style="8" customWidth="1"/>
    <col min="8200" max="8200" width="1.88671875" style="8" customWidth="1"/>
    <col min="8201" max="8201" width="10.6640625" style="8" customWidth="1"/>
    <col min="8202" max="8205" width="5" style="8" customWidth="1"/>
    <col min="8206" max="8206" width="9.109375" style="8" customWidth="1"/>
    <col min="8207" max="8207" width="1.88671875" style="8" customWidth="1"/>
    <col min="8208" max="8208" width="10.6640625" style="8" customWidth="1"/>
    <col min="8209" max="8212" width="5" style="8" customWidth="1"/>
    <col min="8213" max="8213" width="9.109375" style="8" customWidth="1"/>
    <col min="8214" max="8214" width="1.88671875" style="8" customWidth="1"/>
    <col min="8215" max="8215" width="9.109375" style="8" customWidth="1"/>
    <col min="8216" max="8219" width="5" style="8" customWidth="1"/>
    <col min="8220" max="8220" width="9.109375" style="8" customWidth="1"/>
    <col min="8221" max="8221" width="1.88671875" style="8" customWidth="1"/>
    <col min="8222" max="8222" width="9.109375" style="8" customWidth="1"/>
    <col min="8223" max="8226" width="5" style="8" customWidth="1"/>
    <col min="8227" max="8227" width="9.109375" style="8" customWidth="1"/>
    <col min="8228" max="8228" width="1.88671875" style="8" customWidth="1"/>
    <col min="8229" max="8229" width="9.109375" style="8" customWidth="1"/>
    <col min="8230" max="8233" width="5" style="8" customWidth="1"/>
    <col min="8234" max="8234" width="9.109375" style="8" customWidth="1"/>
    <col min="8235" max="8235" width="1.88671875" style="8" customWidth="1"/>
    <col min="8236" max="8236" width="9.109375" style="8" customWidth="1"/>
    <col min="8237" max="8240" width="5" style="8" customWidth="1"/>
    <col min="8241" max="8241" width="9.109375" style="8" customWidth="1"/>
    <col min="8242" max="8242" width="1.88671875" style="8" customWidth="1"/>
    <col min="8243" max="8243" width="9.109375" style="8" customWidth="1"/>
    <col min="8244" max="8247" width="5" style="8" customWidth="1"/>
    <col min="8248" max="8248" width="9.109375" style="8" customWidth="1"/>
    <col min="8249" max="8249" width="1.88671875" style="8" customWidth="1"/>
    <col min="8250" max="8269" width="0" style="8" hidden="1" customWidth="1"/>
    <col min="8270" max="8270" width="1.88671875" style="8" customWidth="1"/>
    <col min="8271" max="8271" width="9.109375" style="8" customWidth="1"/>
    <col min="8272" max="8275" width="5" style="8" customWidth="1"/>
    <col min="8276" max="8276" width="9.109375" style="8" customWidth="1"/>
    <col min="8277" max="8283" width="0" style="8" hidden="1" customWidth="1"/>
    <col min="8284" max="8284" width="1.88671875" style="8" customWidth="1"/>
    <col min="8285" max="8285" width="9.109375" style="8" customWidth="1"/>
    <col min="8286" max="8289" width="5" style="8" customWidth="1"/>
    <col min="8290" max="8290" width="9.109375" style="8" customWidth="1"/>
    <col min="8291" max="8291" width="1.88671875" style="8" customWidth="1"/>
    <col min="8292" max="8292" width="9.109375" style="8" customWidth="1"/>
    <col min="8293" max="8296" width="5" style="8" customWidth="1"/>
    <col min="8297" max="8297" width="9.109375" style="8" customWidth="1"/>
    <col min="8298" max="8298" width="1.88671875" style="8" customWidth="1"/>
    <col min="8299" max="8299" width="9.109375" style="8" customWidth="1"/>
    <col min="8300" max="8303" width="5" style="8" customWidth="1"/>
    <col min="8304" max="8304" width="9.109375" style="8" customWidth="1"/>
    <col min="8305" max="8305" width="2.33203125" style="8" customWidth="1"/>
    <col min="8306" max="8306" width="9.109375" style="8" customWidth="1"/>
    <col min="8307" max="8310" width="5.6640625" style="8" customWidth="1"/>
    <col min="8311" max="8311" width="9.109375" style="8" customWidth="1"/>
    <col min="8312" max="8312" width="1.88671875" style="8" customWidth="1"/>
    <col min="8313" max="8313" width="10.109375" style="8" customWidth="1"/>
    <col min="8314" max="8317" width="5" style="8" customWidth="1"/>
    <col min="8318" max="8318" width="9.109375" style="8" customWidth="1"/>
    <col min="8319" max="8319" width="1.6640625" style="8" customWidth="1"/>
    <col min="8320" max="8320" width="10.109375" style="8" customWidth="1"/>
    <col min="8321" max="8324" width="5" style="8" customWidth="1"/>
    <col min="8325" max="8325" width="9.109375" style="8" customWidth="1"/>
    <col min="8326" max="8326" width="1.88671875" style="8" customWidth="1"/>
    <col min="8327" max="8327" width="10.109375" style="8" customWidth="1"/>
    <col min="8328" max="8331" width="5" style="8" customWidth="1"/>
    <col min="8332" max="8332" width="9.109375" style="8" customWidth="1"/>
    <col min="8333" max="8333" width="1.88671875" style="8" customWidth="1"/>
    <col min="8334" max="8334" width="10.109375" style="8" customWidth="1"/>
    <col min="8335" max="8338" width="5" style="8" customWidth="1"/>
    <col min="8339" max="8339" width="9.109375" style="8" customWidth="1"/>
    <col min="8340" max="8340" width="1.88671875" style="8" customWidth="1"/>
    <col min="8341" max="8344" width="9.109375" style="8" customWidth="1"/>
    <col min="8345" max="8345" width="11.33203125" style="8" customWidth="1"/>
    <col min="8346" max="8348" width="9.109375" style="8"/>
    <col min="8349" max="8349" width="10.33203125" style="8" customWidth="1"/>
    <col min="8350" max="8365" width="9.109375" style="8" customWidth="1"/>
    <col min="8366" max="8448" width="9.109375" style="8"/>
    <col min="8449" max="8449" width="24.33203125" style="8" customWidth="1"/>
    <col min="8450" max="8450" width="10.6640625" style="8" customWidth="1"/>
    <col min="8451" max="8454" width="5" style="8" customWidth="1"/>
    <col min="8455" max="8455" width="9.109375" style="8" customWidth="1"/>
    <col min="8456" max="8456" width="1.88671875" style="8" customWidth="1"/>
    <col min="8457" max="8457" width="10.6640625" style="8" customWidth="1"/>
    <col min="8458" max="8461" width="5" style="8" customWidth="1"/>
    <col min="8462" max="8462" width="9.109375" style="8" customWidth="1"/>
    <col min="8463" max="8463" width="1.88671875" style="8" customWidth="1"/>
    <col min="8464" max="8464" width="10.6640625" style="8" customWidth="1"/>
    <col min="8465" max="8468" width="5" style="8" customWidth="1"/>
    <col min="8469" max="8469" width="9.109375" style="8" customWidth="1"/>
    <col min="8470" max="8470" width="1.88671875" style="8" customWidth="1"/>
    <col min="8471" max="8471" width="9.109375" style="8" customWidth="1"/>
    <col min="8472" max="8475" width="5" style="8" customWidth="1"/>
    <col min="8476" max="8476" width="9.109375" style="8" customWidth="1"/>
    <col min="8477" max="8477" width="1.88671875" style="8" customWidth="1"/>
    <col min="8478" max="8478" width="9.109375" style="8" customWidth="1"/>
    <col min="8479" max="8482" width="5" style="8" customWidth="1"/>
    <col min="8483" max="8483" width="9.109375" style="8" customWidth="1"/>
    <col min="8484" max="8484" width="1.88671875" style="8" customWidth="1"/>
    <col min="8485" max="8485" width="9.109375" style="8" customWidth="1"/>
    <col min="8486" max="8489" width="5" style="8" customWidth="1"/>
    <col min="8490" max="8490" width="9.109375" style="8" customWidth="1"/>
    <col min="8491" max="8491" width="1.88671875" style="8" customWidth="1"/>
    <col min="8492" max="8492" width="9.109375" style="8" customWidth="1"/>
    <col min="8493" max="8496" width="5" style="8" customWidth="1"/>
    <col min="8497" max="8497" width="9.109375" style="8" customWidth="1"/>
    <col min="8498" max="8498" width="1.88671875" style="8" customWidth="1"/>
    <col min="8499" max="8499" width="9.109375" style="8" customWidth="1"/>
    <col min="8500" max="8503" width="5" style="8" customWidth="1"/>
    <col min="8504" max="8504" width="9.109375" style="8" customWidth="1"/>
    <col min="8505" max="8505" width="1.88671875" style="8" customWidth="1"/>
    <col min="8506" max="8525" width="0" style="8" hidden="1" customWidth="1"/>
    <col min="8526" max="8526" width="1.88671875" style="8" customWidth="1"/>
    <col min="8527" max="8527" width="9.109375" style="8" customWidth="1"/>
    <col min="8528" max="8531" width="5" style="8" customWidth="1"/>
    <col min="8532" max="8532" width="9.109375" style="8" customWidth="1"/>
    <col min="8533" max="8539" width="0" style="8" hidden="1" customWidth="1"/>
    <col min="8540" max="8540" width="1.88671875" style="8" customWidth="1"/>
    <col min="8541" max="8541" width="9.109375" style="8" customWidth="1"/>
    <col min="8542" max="8545" width="5" style="8" customWidth="1"/>
    <col min="8546" max="8546" width="9.109375" style="8" customWidth="1"/>
    <col min="8547" max="8547" width="1.88671875" style="8" customWidth="1"/>
    <col min="8548" max="8548" width="9.109375" style="8" customWidth="1"/>
    <col min="8549" max="8552" width="5" style="8" customWidth="1"/>
    <col min="8553" max="8553" width="9.109375" style="8" customWidth="1"/>
    <col min="8554" max="8554" width="1.88671875" style="8" customWidth="1"/>
    <col min="8555" max="8555" width="9.109375" style="8" customWidth="1"/>
    <col min="8556" max="8559" width="5" style="8" customWidth="1"/>
    <col min="8560" max="8560" width="9.109375" style="8" customWidth="1"/>
    <col min="8561" max="8561" width="2.33203125" style="8" customWidth="1"/>
    <col min="8562" max="8562" width="9.109375" style="8" customWidth="1"/>
    <col min="8563" max="8566" width="5.6640625" style="8" customWidth="1"/>
    <col min="8567" max="8567" width="9.109375" style="8" customWidth="1"/>
    <col min="8568" max="8568" width="1.88671875" style="8" customWidth="1"/>
    <col min="8569" max="8569" width="10.109375" style="8" customWidth="1"/>
    <col min="8570" max="8573" width="5" style="8" customWidth="1"/>
    <col min="8574" max="8574" width="9.109375" style="8" customWidth="1"/>
    <col min="8575" max="8575" width="1.6640625" style="8" customWidth="1"/>
    <col min="8576" max="8576" width="10.109375" style="8" customWidth="1"/>
    <col min="8577" max="8580" width="5" style="8" customWidth="1"/>
    <col min="8581" max="8581" width="9.109375" style="8" customWidth="1"/>
    <col min="8582" max="8582" width="1.88671875" style="8" customWidth="1"/>
    <col min="8583" max="8583" width="10.109375" style="8" customWidth="1"/>
    <col min="8584" max="8587" width="5" style="8" customWidth="1"/>
    <col min="8588" max="8588" width="9.109375" style="8" customWidth="1"/>
    <col min="8589" max="8589" width="1.88671875" style="8" customWidth="1"/>
    <col min="8590" max="8590" width="10.109375" style="8" customWidth="1"/>
    <col min="8591" max="8594" width="5" style="8" customWidth="1"/>
    <col min="8595" max="8595" width="9.109375" style="8" customWidth="1"/>
    <col min="8596" max="8596" width="1.88671875" style="8" customWidth="1"/>
    <col min="8597" max="8600" width="9.109375" style="8" customWidth="1"/>
    <col min="8601" max="8601" width="11.33203125" style="8" customWidth="1"/>
    <col min="8602" max="8604" width="9.109375" style="8"/>
    <col min="8605" max="8605" width="10.33203125" style="8" customWidth="1"/>
    <col min="8606" max="8621" width="9.109375" style="8" customWidth="1"/>
    <col min="8622" max="8704" width="9.109375" style="8"/>
    <col min="8705" max="8705" width="24.33203125" style="8" customWidth="1"/>
    <col min="8706" max="8706" width="10.6640625" style="8" customWidth="1"/>
    <col min="8707" max="8710" width="5" style="8" customWidth="1"/>
    <col min="8711" max="8711" width="9.109375" style="8" customWidth="1"/>
    <col min="8712" max="8712" width="1.88671875" style="8" customWidth="1"/>
    <col min="8713" max="8713" width="10.6640625" style="8" customWidth="1"/>
    <col min="8714" max="8717" width="5" style="8" customWidth="1"/>
    <col min="8718" max="8718" width="9.109375" style="8" customWidth="1"/>
    <col min="8719" max="8719" width="1.88671875" style="8" customWidth="1"/>
    <col min="8720" max="8720" width="10.6640625" style="8" customWidth="1"/>
    <col min="8721" max="8724" width="5" style="8" customWidth="1"/>
    <col min="8725" max="8725" width="9.109375" style="8" customWidth="1"/>
    <col min="8726" max="8726" width="1.88671875" style="8" customWidth="1"/>
    <col min="8727" max="8727" width="9.109375" style="8" customWidth="1"/>
    <col min="8728" max="8731" width="5" style="8" customWidth="1"/>
    <col min="8732" max="8732" width="9.109375" style="8" customWidth="1"/>
    <col min="8733" max="8733" width="1.88671875" style="8" customWidth="1"/>
    <col min="8734" max="8734" width="9.109375" style="8" customWidth="1"/>
    <col min="8735" max="8738" width="5" style="8" customWidth="1"/>
    <col min="8739" max="8739" width="9.109375" style="8" customWidth="1"/>
    <col min="8740" max="8740" width="1.88671875" style="8" customWidth="1"/>
    <col min="8741" max="8741" width="9.109375" style="8" customWidth="1"/>
    <col min="8742" max="8745" width="5" style="8" customWidth="1"/>
    <col min="8746" max="8746" width="9.109375" style="8" customWidth="1"/>
    <col min="8747" max="8747" width="1.88671875" style="8" customWidth="1"/>
    <col min="8748" max="8748" width="9.109375" style="8" customWidth="1"/>
    <col min="8749" max="8752" width="5" style="8" customWidth="1"/>
    <col min="8753" max="8753" width="9.109375" style="8" customWidth="1"/>
    <col min="8754" max="8754" width="1.88671875" style="8" customWidth="1"/>
    <col min="8755" max="8755" width="9.109375" style="8" customWidth="1"/>
    <col min="8756" max="8759" width="5" style="8" customWidth="1"/>
    <col min="8760" max="8760" width="9.109375" style="8" customWidth="1"/>
    <col min="8761" max="8761" width="1.88671875" style="8" customWidth="1"/>
    <col min="8762" max="8781" width="0" style="8" hidden="1" customWidth="1"/>
    <col min="8782" max="8782" width="1.88671875" style="8" customWidth="1"/>
    <col min="8783" max="8783" width="9.109375" style="8" customWidth="1"/>
    <col min="8784" max="8787" width="5" style="8" customWidth="1"/>
    <col min="8788" max="8788" width="9.109375" style="8" customWidth="1"/>
    <col min="8789" max="8795" width="0" style="8" hidden="1" customWidth="1"/>
    <col min="8796" max="8796" width="1.88671875" style="8" customWidth="1"/>
    <col min="8797" max="8797" width="9.109375" style="8" customWidth="1"/>
    <col min="8798" max="8801" width="5" style="8" customWidth="1"/>
    <col min="8802" max="8802" width="9.109375" style="8" customWidth="1"/>
    <col min="8803" max="8803" width="1.88671875" style="8" customWidth="1"/>
    <col min="8804" max="8804" width="9.109375" style="8" customWidth="1"/>
    <col min="8805" max="8808" width="5" style="8" customWidth="1"/>
    <col min="8809" max="8809" width="9.109375" style="8" customWidth="1"/>
    <col min="8810" max="8810" width="1.88671875" style="8" customWidth="1"/>
    <col min="8811" max="8811" width="9.109375" style="8" customWidth="1"/>
    <col min="8812" max="8815" width="5" style="8" customWidth="1"/>
    <col min="8816" max="8816" width="9.109375" style="8" customWidth="1"/>
    <col min="8817" max="8817" width="2.33203125" style="8" customWidth="1"/>
    <col min="8818" max="8818" width="9.109375" style="8" customWidth="1"/>
    <col min="8819" max="8822" width="5.6640625" style="8" customWidth="1"/>
    <col min="8823" max="8823" width="9.109375" style="8" customWidth="1"/>
    <col min="8824" max="8824" width="1.88671875" style="8" customWidth="1"/>
    <col min="8825" max="8825" width="10.109375" style="8" customWidth="1"/>
    <col min="8826" max="8829" width="5" style="8" customWidth="1"/>
    <col min="8830" max="8830" width="9.109375" style="8" customWidth="1"/>
    <col min="8831" max="8831" width="1.6640625" style="8" customWidth="1"/>
    <col min="8832" max="8832" width="10.109375" style="8" customWidth="1"/>
    <col min="8833" max="8836" width="5" style="8" customWidth="1"/>
    <col min="8837" max="8837" width="9.109375" style="8" customWidth="1"/>
    <col min="8838" max="8838" width="1.88671875" style="8" customWidth="1"/>
    <col min="8839" max="8839" width="10.109375" style="8" customWidth="1"/>
    <col min="8840" max="8843" width="5" style="8" customWidth="1"/>
    <col min="8844" max="8844" width="9.109375" style="8" customWidth="1"/>
    <col min="8845" max="8845" width="1.88671875" style="8" customWidth="1"/>
    <col min="8846" max="8846" width="10.109375" style="8" customWidth="1"/>
    <col min="8847" max="8850" width="5" style="8" customWidth="1"/>
    <col min="8851" max="8851" width="9.109375" style="8" customWidth="1"/>
    <col min="8852" max="8852" width="1.88671875" style="8" customWidth="1"/>
    <col min="8853" max="8856" width="9.109375" style="8" customWidth="1"/>
    <col min="8857" max="8857" width="11.33203125" style="8" customWidth="1"/>
    <col min="8858" max="8860" width="9.109375" style="8"/>
    <col min="8861" max="8861" width="10.33203125" style="8" customWidth="1"/>
    <col min="8862" max="8877" width="9.109375" style="8" customWidth="1"/>
    <col min="8878" max="8960" width="9.109375" style="8"/>
    <col min="8961" max="8961" width="24.33203125" style="8" customWidth="1"/>
    <col min="8962" max="8962" width="10.6640625" style="8" customWidth="1"/>
    <col min="8963" max="8966" width="5" style="8" customWidth="1"/>
    <col min="8967" max="8967" width="9.109375" style="8" customWidth="1"/>
    <col min="8968" max="8968" width="1.88671875" style="8" customWidth="1"/>
    <col min="8969" max="8969" width="10.6640625" style="8" customWidth="1"/>
    <col min="8970" max="8973" width="5" style="8" customWidth="1"/>
    <col min="8974" max="8974" width="9.109375" style="8" customWidth="1"/>
    <col min="8975" max="8975" width="1.88671875" style="8" customWidth="1"/>
    <col min="8976" max="8976" width="10.6640625" style="8" customWidth="1"/>
    <col min="8977" max="8980" width="5" style="8" customWidth="1"/>
    <col min="8981" max="8981" width="9.109375" style="8" customWidth="1"/>
    <col min="8982" max="8982" width="1.88671875" style="8" customWidth="1"/>
    <col min="8983" max="8983" width="9.109375" style="8" customWidth="1"/>
    <col min="8984" max="8987" width="5" style="8" customWidth="1"/>
    <col min="8988" max="8988" width="9.109375" style="8" customWidth="1"/>
    <col min="8989" max="8989" width="1.88671875" style="8" customWidth="1"/>
    <col min="8990" max="8990" width="9.109375" style="8" customWidth="1"/>
    <col min="8991" max="8994" width="5" style="8" customWidth="1"/>
    <col min="8995" max="8995" width="9.109375" style="8" customWidth="1"/>
    <col min="8996" max="8996" width="1.88671875" style="8" customWidth="1"/>
    <col min="8997" max="8997" width="9.109375" style="8" customWidth="1"/>
    <col min="8998" max="9001" width="5" style="8" customWidth="1"/>
    <col min="9002" max="9002" width="9.109375" style="8" customWidth="1"/>
    <col min="9003" max="9003" width="1.88671875" style="8" customWidth="1"/>
    <col min="9004" max="9004" width="9.109375" style="8" customWidth="1"/>
    <col min="9005" max="9008" width="5" style="8" customWidth="1"/>
    <col min="9009" max="9009" width="9.109375" style="8" customWidth="1"/>
    <col min="9010" max="9010" width="1.88671875" style="8" customWidth="1"/>
    <col min="9011" max="9011" width="9.109375" style="8" customWidth="1"/>
    <col min="9012" max="9015" width="5" style="8" customWidth="1"/>
    <col min="9016" max="9016" width="9.109375" style="8" customWidth="1"/>
    <col min="9017" max="9017" width="1.88671875" style="8" customWidth="1"/>
    <col min="9018" max="9037" width="0" style="8" hidden="1" customWidth="1"/>
    <col min="9038" max="9038" width="1.88671875" style="8" customWidth="1"/>
    <col min="9039" max="9039" width="9.109375" style="8" customWidth="1"/>
    <col min="9040" max="9043" width="5" style="8" customWidth="1"/>
    <col min="9044" max="9044" width="9.109375" style="8" customWidth="1"/>
    <col min="9045" max="9051" width="0" style="8" hidden="1" customWidth="1"/>
    <col min="9052" max="9052" width="1.88671875" style="8" customWidth="1"/>
    <col min="9053" max="9053" width="9.109375" style="8" customWidth="1"/>
    <col min="9054" max="9057" width="5" style="8" customWidth="1"/>
    <col min="9058" max="9058" width="9.109375" style="8" customWidth="1"/>
    <col min="9059" max="9059" width="1.88671875" style="8" customWidth="1"/>
    <col min="9060" max="9060" width="9.109375" style="8" customWidth="1"/>
    <col min="9061" max="9064" width="5" style="8" customWidth="1"/>
    <col min="9065" max="9065" width="9.109375" style="8" customWidth="1"/>
    <col min="9066" max="9066" width="1.88671875" style="8" customWidth="1"/>
    <col min="9067" max="9067" width="9.109375" style="8" customWidth="1"/>
    <col min="9068" max="9071" width="5" style="8" customWidth="1"/>
    <col min="9072" max="9072" width="9.109375" style="8" customWidth="1"/>
    <col min="9073" max="9073" width="2.33203125" style="8" customWidth="1"/>
    <col min="9074" max="9074" width="9.109375" style="8" customWidth="1"/>
    <col min="9075" max="9078" width="5.6640625" style="8" customWidth="1"/>
    <col min="9079" max="9079" width="9.109375" style="8" customWidth="1"/>
    <col min="9080" max="9080" width="1.88671875" style="8" customWidth="1"/>
    <col min="9081" max="9081" width="10.109375" style="8" customWidth="1"/>
    <col min="9082" max="9085" width="5" style="8" customWidth="1"/>
    <col min="9086" max="9086" width="9.109375" style="8" customWidth="1"/>
    <col min="9087" max="9087" width="1.6640625" style="8" customWidth="1"/>
    <col min="9088" max="9088" width="10.109375" style="8" customWidth="1"/>
    <col min="9089" max="9092" width="5" style="8" customWidth="1"/>
    <col min="9093" max="9093" width="9.109375" style="8" customWidth="1"/>
    <col min="9094" max="9094" width="1.88671875" style="8" customWidth="1"/>
    <col min="9095" max="9095" width="10.109375" style="8" customWidth="1"/>
    <col min="9096" max="9099" width="5" style="8" customWidth="1"/>
    <col min="9100" max="9100" width="9.109375" style="8" customWidth="1"/>
    <col min="9101" max="9101" width="1.88671875" style="8" customWidth="1"/>
    <col min="9102" max="9102" width="10.109375" style="8" customWidth="1"/>
    <col min="9103" max="9106" width="5" style="8" customWidth="1"/>
    <col min="9107" max="9107" width="9.109375" style="8" customWidth="1"/>
    <col min="9108" max="9108" width="1.88671875" style="8" customWidth="1"/>
    <col min="9109" max="9112" width="9.109375" style="8" customWidth="1"/>
    <col min="9113" max="9113" width="11.33203125" style="8" customWidth="1"/>
    <col min="9114" max="9116" width="9.109375" style="8"/>
    <col min="9117" max="9117" width="10.33203125" style="8" customWidth="1"/>
    <col min="9118" max="9133" width="9.109375" style="8" customWidth="1"/>
    <col min="9134" max="9216" width="9.109375" style="8"/>
    <col min="9217" max="9217" width="24.33203125" style="8" customWidth="1"/>
    <col min="9218" max="9218" width="10.6640625" style="8" customWidth="1"/>
    <col min="9219" max="9222" width="5" style="8" customWidth="1"/>
    <col min="9223" max="9223" width="9.109375" style="8" customWidth="1"/>
    <col min="9224" max="9224" width="1.88671875" style="8" customWidth="1"/>
    <col min="9225" max="9225" width="10.6640625" style="8" customWidth="1"/>
    <col min="9226" max="9229" width="5" style="8" customWidth="1"/>
    <col min="9230" max="9230" width="9.109375" style="8" customWidth="1"/>
    <col min="9231" max="9231" width="1.88671875" style="8" customWidth="1"/>
    <col min="9232" max="9232" width="10.6640625" style="8" customWidth="1"/>
    <col min="9233" max="9236" width="5" style="8" customWidth="1"/>
    <col min="9237" max="9237" width="9.109375" style="8" customWidth="1"/>
    <col min="9238" max="9238" width="1.88671875" style="8" customWidth="1"/>
    <col min="9239" max="9239" width="9.109375" style="8" customWidth="1"/>
    <col min="9240" max="9243" width="5" style="8" customWidth="1"/>
    <col min="9244" max="9244" width="9.109375" style="8" customWidth="1"/>
    <col min="9245" max="9245" width="1.88671875" style="8" customWidth="1"/>
    <col min="9246" max="9246" width="9.109375" style="8" customWidth="1"/>
    <col min="9247" max="9250" width="5" style="8" customWidth="1"/>
    <col min="9251" max="9251" width="9.109375" style="8" customWidth="1"/>
    <col min="9252" max="9252" width="1.88671875" style="8" customWidth="1"/>
    <col min="9253" max="9253" width="9.109375" style="8" customWidth="1"/>
    <col min="9254" max="9257" width="5" style="8" customWidth="1"/>
    <col min="9258" max="9258" width="9.109375" style="8" customWidth="1"/>
    <col min="9259" max="9259" width="1.88671875" style="8" customWidth="1"/>
    <col min="9260" max="9260" width="9.109375" style="8" customWidth="1"/>
    <col min="9261" max="9264" width="5" style="8" customWidth="1"/>
    <col min="9265" max="9265" width="9.109375" style="8" customWidth="1"/>
    <col min="9266" max="9266" width="1.88671875" style="8" customWidth="1"/>
    <col min="9267" max="9267" width="9.109375" style="8" customWidth="1"/>
    <col min="9268" max="9271" width="5" style="8" customWidth="1"/>
    <col min="9272" max="9272" width="9.109375" style="8" customWidth="1"/>
    <col min="9273" max="9273" width="1.88671875" style="8" customWidth="1"/>
    <col min="9274" max="9293" width="0" style="8" hidden="1" customWidth="1"/>
    <col min="9294" max="9294" width="1.88671875" style="8" customWidth="1"/>
    <col min="9295" max="9295" width="9.109375" style="8" customWidth="1"/>
    <col min="9296" max="9299" width="5" style="8" customWidth="1"/>
    <col min="9300" max="9300" width="9.109375" style="8" customWidth="1"/>
    <col min="9301" max="9307" width="0" style="8" hidden="1" customWidth="1"/>
    <col min="9308" max="9308" width="1.88671875" style="8" customWidth="1"/>
    <col min="9309" max="9309" width="9.109375" style="8" customWidth="1"/>
    <col min="9310" max="9313" width="5" style="8" customWidth="1"/>
    <col min="9314" max="9314" width="9.109375" style="8" customWidth="1"/>
    <col min="9315" max="9315" width="1.88671875" style="8" customWidth="1"/>
    <col min="9316" max="9316" width="9.109375" style="8" customWidth="1"/>
    <col min="9317" max="9320" width="5" style="8" customWidth="1"/>
    <col min="9321" max="9321" width="9.109375" style="8" customWidth="1"/>
    <col min="9322" max="9322" width="1.88671875" style="8" customWidth="1"/>
    <col min="9323" max="9323" width="9.109375" style="8" customWidth="1"/>
    <col min="9324" max="9327" width="5" style="8" customWidth="1"/>
    <col min="9328" max="9328" width="9.109375" style="8" customWidth="1"/>
    <col min="9329" max="9329" width="2.33203125" style="8" customWidth="1"/>
    <col min="9330" max="9330" width="9.109375" style="8" customWidth="1"/>
    <col min="9331" max="9334" width="5.6640625" style="8" customWidth="1"/>
    <col min="9335" max="9335" width="9.109375" style="8" customWidth="1"/>
    <col min="9336" max="9336" width="1.88671875" style="8" customWidth="1"/>
    <col min="9337" max="9337" width="10.109375" style="8" customWidth="1"/>
    <col min="9338" max="9341" width="5" style="8" customWidth="1"/>
    <col min="9342" max="9342" width="9.109375" style="8" customWidth="1"/>
    <col min="9343" max="9343" width="1.6640625" style="8" customWidth="1"/>
    <col min="9344" max="9344" width="10.109375" style="8" customWidth="1"/>
    <col min="9345" max="9348" width="5" style="8" customWidth="1"/>
    <col min="9349" max="9349" width="9.109375" style="8" customWidth="1"/>
    <col min="9350" max="9350" width="1.88671875" style="8" customWidth="1"/>
    <col min="9351" max="9351" width="10.109375" style="8" customWidth="1"/>
    <col min="9352" max="9355" width="5" style="8" customWidth="1"/>
    <col min="9356" max="9356" width="9.109375" style="8" customWidth="1"/>
    <col min="9357" max="9357" width="1.88671875" style="8" customWidth="1"/>
    <col min="9358" max="9358" width="10.109375" style="8" customWidth="1"/>
    <col min="9359" max="9362" width="5" style="8" customWidth="1"/>
    <col min="9363" max="9363" width="9.109375" style="8" customWidth="1"/>
    <col min="9364" max="9364" width="1.88671875" style="8" customWidth="1"/>
    <col min="9365" max="9368" width="9.109375" style="8" customWidth="1"/>
    <col min="9369" max="9369" width="11.33203125" style="8" customWidth="1"/>
    <col min="9370" max="9372" width="9.109375" style="8"/>
    <col min="9373" max="9373" width="10.33203125" style="8" customWidth="1"/>
    <col min="9374" max="9389" width="9.109375" style="8" customWidth="1"/>
    <col min="9390" max="9472" width="9.109375" style="8"/>
    <col min="9473" max="9473" width="24.33203125" style="8" customWidth="1"/>
    <col min="9474" max="9474" width="10.6640625" style="8" customWidth="1"/>
    <col min="9475" max="9478" width="5" style="8" customWidth="1"/>
    <col min="9479" max="9479" width="9.109375" style="8" customWidth="1"/>
    <col min="9480" max="9480" width="1.88671875" style="8" customWidth="1"/>
    <col min="9481" max="9481" width="10.6640625" style="8" customWidth="1"/>
    <col min="9482" max="9485" width="5" style="8" customWidth="1"/>
    <col min="9486" max="9486" width="9.109375" style="8" customWidth="1"/>
    <col min="9487" max="9487" width="1.88671875" style="8" customWidth="1"/>
    <col min="9488" max="9488" width="10.6640625" style="8" customWidth="1"/>
    <col min="9489" max="9492" width="5" style="8" customWidth="1"/>
    <col min="9493" max="9493" width="9.109375" style="8" customWidth="1"/>
    <col min="9494" max="9494" width="1.88671875" style="8" customWidth="1"/>
    <col min="9495" max="9495" width="9.109375" style="8" customWidth="1"/>
    <col min="9496" max="9499" width="5" style="8" customWidth="1"/>
    <col min="9500" max="9500" width="9.109375" style="8" customWidth="1"/>
    <col min="9501" max="9501" width="1.88671875" style="8" customWidth="1"/>
    <col min="9502" max="9502" width="9.109375" style="8" customWidth="1"/>
    <col min="9503" max="9506" width="5" style="8" customWidth="1"/>
    <col min="9507" max="9507" width="9.109375" style="8" customWidth="1"/>
    <col min="9508" max="9508" width="1.88671875" style="8" customWidth="1"/>
    <col min="9509" max="9509" width="9.109375" style="8" customWidth="1"/>
    <col min="9510" max="9513" width="5" style="8" customWidth="1"/>
    <col min="9514" max="9514" width="9.109375" style="8" customWidth="1"/>
    <col min="9515" max="9515" width="1.88671875" style="8" customWidth="1"/>
    <col min="9516" max="9516" width="9.109375" style="8" customWidth="1"/>
    <col min="9517" max="9520" width="5" style="8" customWidth="1"/>
    <col min="9521" max="9521" width="9.109375" style="8" customWidth="1"/>
    <col min="9522" max="9522" width="1.88671875" style="8" customWidth="1"/>
    <col min="9523" max="9523" width="9.109375" style="8" customWidth="1"/>
    <col min="9524" max="9527" width="5" style="8" customWidth="1"/>
    <col min="9528" max="9528" width="9.109375" style="8" customWidth="1"/>
    <col min="9529" max="9529" width="1.88671875" style="8" customWidth="1"/>
    <col min="9530" max="9549" width="0" style="8" hidden="1" customWidth="1"/>
    <col min="9550" max="9550" width="1.88671875" style="8" customWidth="1"/>
    <col min="9551" max="9551" width="9.109375" style="8" customWidth="1"/>
    <col min="9552" max="9555" width="5" style="8" customWidth="1"/>
    <col min="9556" max="9556" width="9.109375" style="8" customWidth="1"/>
    <col min="9557" max="9563" width="0" style="8" hidden="1" customWidth="1"/>
    <col min="9564" max="9564" width="1.88671875" style="8" customWidth="1"/>
    <col min="9565" max="9565" width="9.109375" style="8" customWidth="1"/>
    <col min="9566" max="9569" width="5" style="8" customWidth="1"/>
    <col min="9570" max="9570" width="9.109375" style="8" customWidth="1"/>
    <col min="9571" max="9571" width="1.88671875" style="8" customWidth="1"/>
    <col min="9572" max="9572" width="9.109375" style="8" customWidth="1"/>
    <col min="9573" max="9576" width="5" style="8" customWidth="1"/>
    <col min="9577" max="9577" width="9.109375" style="8" customWidth="1"/>
    <col min="9578" max="9578" width="1.88671875" style="8" customWidth="1"/>
    <col min="9579" max="9579" width="9.109375" style="8" customWidth="1"/>
    <col min="9580" max="9583" width="5" style="8" customWidth="1"/>
    <col min="9584" max="9584" width="9.109375" style="8" customWidth="1"/>
    <col min="9585" max="9585" width="2.33203125" style="8" customWidth="1"/>
    <col min="9586" max="9586" width="9.109375" style="8" customWidth="1"/>
    <col min="9587" max="9590" width="5.6640625" style="8" customWidth="1"/>
    <col min="9591" max="9591" width="9.109375" style="8" customWidth="1"/>
    <col min="9592" max="9592" width="1.88671875" style="8" customWidth="1"/>
    <col min="9593" max="9593" width="10.109375" style="8" customWidth="1"/>
    <col min="9594" max="9597" width="5" style="8" customWidth="1"/>
    <col min="9598" max="9598" width="9.109375" style="8" customWidth="1"/>
    <col min="9599" max="9599" width="1.6640625" style="8" customWidth="1"/>
    <col min="9600" max="9600" width="10.109375" style="8" customWidth="1"/>
    <col min="9601" max="9604" width="5" style="8" customWidth="1"/>
    <col min="9605" max="9605" width="9.109375" style="8" customWidth="1"/>
    <col min="9606" max="9606" width="1.88671875" style="8" customWidth="1"/>
    <col min="9607" max="9607" width="10.109375" style="8" customWidth="1"/>
    <col min="9608" max="9611" width="5" style="8" customWidth="1"/>
    <col min="9612" max="9612" width="9.109375" style="8" customWidth="1"/>
    <col min="9613" max="9613" width="1.88671875" style="8" customWidth="1"/>
    <col min="9614" max="9614" width="10.109375" style="8" customWidth="1"/>
    <col min="9615" max="9618" width="5" style="8" customWidth="1"/>
    <col min="9619" max="9619" width="9.109375" style="8" customWidth="1"/>
    <col min="9620" max="9620" width="1.88671875" style="8" customWidth="1"/>
    <col min="9621" max="9624" width="9.109375" style="8" customWidth="1"/>
    <col min="9625" max="9625" width="11.33203125" style="8" customWidth="1"/>
    <col min="9626" max="9628" width="9.109375" style="8"/>
    <col min="9629" max="9629" width="10.33203125" style="8" customWidth="1"/>
    <col min="9630" max="9645" width="9.109375" style="8" customWidth="1"/>
    <col min="9646" max="9728" width="9.109375" style="8"/>
    <col min="9729" max="9729" width="24.33203125" style="8" customWidth="1"/>
    <col min="9730" max="9730" width="10.6640625" style="8" customWidth="1"/>
    <col min="9731" max="9734" width="5" style="8" customWidth="1"/>
    <col min="9735" max="9735" width="9.109375" style="8" customWidth="1"/>
    <col min="9736" max="9736" width="1.88671875" style="8" customWidth="1"/>
    <col min="9737" max="9737" width="10.6640625" style="8" customWidth="1"/>
    <col min="9738" max="9741" width="5" style="8" customWidth="1"/>
    <col min="9742" max="9742" width="9.109375" style="8" customWidth="1"/>
    <col min="9743" max="9743" width="1.88671875" style="8" customWidth="1"/>
    <col min="9744" max="9744" width="10.6640625" style="8" customWidth="1"/>
    <col min="9745" max="9748" width="5" style="8" customWidth="1"/>
    <col min="9749" max="9749" width="9.109375" style="8" customWidth="1"/>
    <col min="9750" max="9750" width="1.88671875" style="8" customWidth="1"/>
    <col min="9751" max="9751" width="9.109375" style="8" customWidth="1"/>
    <col min="9752" max="9755" width="5" style="8" customWidth="1"/>
    <col min="9756" max="9756" width="9.109375" style="8" customWidth="1"/>
    <col min="9757" max="9757" width="1.88671875" style="8" customWidth="1"/>
    <col min="9758" max="9758" width="9.109375" style="8" customWidth="1"/>
    <col min="9759" max="9762" width="5" style="8" customWidth="1"/>
    <col min="9763" max="9763" width="9.109375" style="8" customWidth="1"/>
    <col min="9764" max="9764" width="1.88671875" style="8" customWidth="1"/>
    <col min="9765" max="9765" width="9.109375" style="8" customWidth="1"/>
    <col min="9766" max="9769" width="5" style="8" customWidth="1"/>
    <col min="9770" max="9770" width="9.109375" style="8" customWidth="1"/>
    <col min="9771" max="9771" width="1.88671875" style="8" customWidth="1"/>
    <col min="9772" max="9772" width="9.109375" style="8" customWidth="1"/>
    <col min="9773" max="9776" width="5" style="8" customWidth="1"/>
    <col min="9777" max="9777" width="9.109375" style="8" customWidth="1"/>
    <col min="9778" max="9778" width="1.88671875" style="8" customWidth="1"/>
    <col min="9779" max="9779" width="9.109375" style="8" customWidth="1"/>
    <col min="9780" max="9783" width="5" style="8" customWidth="1"/>
    <col min="9784" max="9784" width="9.109375" style="8" customWidth="1"/>
    <col min="9785" max="9785" width="1.88671875" style="8" customWidth="1"/>
    <col min="9786" max="9805" width="0" style="8" hidden="1" customWidth="1"/>
    <col min="9806" max="9806" width="1.88671875" style="8" customWidth="1"/>
    <col min="9807" max="9807" width="9.109375" style="8" customWidth="1"/>
    <col min="9808" max="9811" width="5" style="8" customWidth="1"/>
    <col min="9812" max="9812" width="9.109375" style="8" customWidth="1"/>
    <col min="9813" max="9819" width="0" style="8" hidden="1" customWidth="1"/>
    <col min="9820" max="9820" width="1.88671875" style="8" customWidth="1"/>
    <col min="9821" max="9821" width="9.109375" style="8" customWidth="1"/>
    <col min="9822" max="9825" width="5" style="8" customWidth="1"/>
    <col min="9826" max="9826" width="9.109375" style="8" customWidth="1"/>
    <col min="9827" max="9827" width="1.88671875" style="8" customWidth="1"/>
    <col min="9828" max="9828" width="9.109375" style="8" customWidth="1"/>
    <col min="9829" max="9832" width="5" style="8" customWidth="1"/>
    <col min="9833" max="9833" width="9.109375" style="8" customWidth="1"/>
    <col min="9834" max="9834" width="1.88671875" style="8" customWidth="1"/>
    <col min="9835" max="9835" width="9.109375" style="8" customWidth="1"/>
    <col min="9836" max="9839" width="5" style="8" customWidth="1"/>
    <col min="9840" max="9840" width="9.109375" style="8" customWidth="1"/>
    <col min="9841" max="9841" width="2.33203125" style="8" customWidth="1"/>
    <col min="9842" max="9842" width="9.109375" style="8" customWidth="1"/>
    <col min="9843" max="9846" width="5.6640625" style="8" customWidth="1"/>
    <col min="9847" max="9847" width="9.109375" style="8" customWidth="1"/>
    <col min="9848" max="9848" width="1.88671875" style="8" customWidth="1"/>
    <col min="9849" max="9849" width="10.109375" style="8" customWidth="1"/>
    <col min="9850" max="9853" width="5" style="8" customWidth="1"/>
    <col min="9854" max="9854" width="9.109375" style="8" customWidth="1"/>
    <col min="9855" max="9855" width="1.6640625" style="8" customWidth="1"/>
    <col min="9856" max="9856" width="10.109375" style="8" customWidth="1"/>
    <col min="9857" max="9860" width="5" style="8" customWidth="1"/>
    <col min="9861" max="9861" width="9.109375" style="8" customWidth="1"/>
    <col min="9862" max="9862" width="1.88671875" style="8" customWidth="1"/>
    <col min="9863" max="9863" width="10.109375" style="8" customWidth="1"/>
    <col min="9864" max="9867" width="5" style="8" customWidth="1"/>
    <col min="9868" max="9868" width="9.109375" style="8" customWidth="1"/>
    <col min="9869" max="9869" width="1.88671875" style="8" customWidth="1"/>
    <col min="9870" max="9870" width="10.109375" style="8" customWidth="1"/>
    <col min="9871" max="9874" width="5" style="8" customWidth="1"/>
    <col min="9875" max="9875" width="9.109375" style="8" customWidth="1"/>
    <col min="9876" max="9876" width="1.88671875" style="8" customWidth="1"/>
    <col min="9877" max="9880" width="9.109375" style="8" customWidth="1"/>
    <col min="9881" max="9881" width="11.33203125" style="8" customWidth="1"/>
    <col min="9882" max="9884" width="9.109375" style="8"/>
    <col min="9885" max="9885" width="10.33203125" style="8" customWidth="1"/>
    <col min="9886" max="9901" width="9.109375" style="8" customWidth="1"/>
    <col min="9902" max="9984" width="9.109375" style="8"/>
    <col min="9985" max="9985" width="24.33203125" style="8" customWidth="1"/>
    <col min="9986" max="9986" width="10.6640625" style="8" customWidth="1"/>
    <col min="9987" max="9990" width="5" style="8" customWidth="1"/>
    <col min="9991" max="9991" width="9.109375" style="8" customWidth="1"/>
    <col min="9992" max="9992" width="1.88671875" style="8" customWidth="1"/>
    <col min="9993" max="9993" width="10.6640625" style="8" customWidth="1"/>
    <col min="9994" max="9997" width="5" style="8" customWidth="1"/>
    <col min="9998" max="9998" width="9.109375" style="8" customWidth="1"/>
    <col min="9999" max="9999" width="1.88671875" style="8" customWidth="1"/>
    <col min="10000" max="10000" width="10.6640625" style="8" customWidth="1"/>
    <col min="10001" max="10004" width="5" style="8" customWidth="1"/>
    <col min="10005" max="10005" width="9.109375" style="8" customWidth="1"/>
    <col min="10006" max="10006" width="1.88671875" style="8" customWidth="1"/>
    <col min="10007" max="10007" width="9.109375" style="8" customWidth="1"/>
    <col min="10008" max="10011" width="5" style="8" customWidth="1"/>
    <col min="10012" max="10012" width="9.109375" style="8" customWidth="1"/>
    <col min="10013" max="10013" width="1.88671875" style="8" customWidth="1"/>
    <col min="10014" max="10014" width="9.109375" style="8" customWidth="1"/>
    <col min="10015" max="10018" width="5" style="8" customWidth="1"/>
    <col min="10019" max="10019" width="9.109375" style="8" customWidth="1"/>
    <col min="10020" max="10020" width="1.88671875" style="8" customWidth="1"/>
    <col min="10021" max="10021" width="9.109375" style="8" customWidth="1"/>
    <col min="10022" max="10025" width="5" style="8" customWidth="1"/>
    <col min="10026" max="10026" width="9.109375" style="8" customWidth="1"/>
    <col min="10027" max="10027" width="1.88671875" style="8" customWidth="1"/>
    <col min="10028" max="10028" width="9.109375" style="8" customWidth="1"/>
    <col min="10029" max="10032" width="5" style="8" customWidth="1"/>
    <col min="10033" max="10033" width="9.109375" style="8" customWidth="1"/>
    <col min="10034" max="10034" width="1.88671875" style="8" customWidth="1"/>
    <col min="10035" max="10035" width="9.109375" style="8" customWidth="1"/>
    <col min="10036" max="10039" width="5" style="8" customWidth="1"/>
    <col min="10040" max="10040" width="9.109375" style="8" customWidth="1"/>
    <col min="10041" max="10041" width="1.88671875" style="8" customWidth="1"/>
    <col min="10042" max="10061" width="0" style="8" hidden="1" customWidth="1"/>
    <col min="10062" max="10062" width="1.88671875" style="8" customWidth="1"/>
    <col min="10063" max="10063" width="9.109375" style="8" customWidth="1"/>
    <col min="10064" max="10067" width="5" style="8" customWidth="1"/>
    <col min="10068" max="10068" width="9.109375" style="8" customWidth="1"/>
    <col min="10069" max="10075" width="0" style="8" hidden="1" customWidth="1"/>
    <col min="10076" max="10076" width="1.88671875" style="8" customWidth="1"/>
    <col min="10077" max="10077" width="9.109375" style="8" customWidth="1"/>
    <col min="10078" max="10081" width="5" style="8" customWidth="1"/>
    <col min="10082" max="10082" width="9.109375" style="8" customWidth="1"/>
    <col min="10083" max="10083" width="1.88671875" style="8" customWidth="1"/>
    <col min="10084" max="10084" width="9.109375" style="8" customWidth="1"/>
    <col min="10085" max="10088" width="5" style="8" customWidth="1"/>
    <col min="10089" max="10089" width="9.109375" style="8" customWidth="1"/>
    <col min="10090" max="10090" width="1.88671875" style="8" customWidth="1"/>
    <col min="10091" max="10091" width="9.109375" style="8" customWidth="1"/>
    <col min="10092" max="10095" width="5" style="8" customWidth="1"/>
    <col min="10096" max="10096" width="9.109375" style="8" customWidth="1"/>
    <col min="10097" max="10097" width="2.33203125" style="8" customWidth="1"/>
    <col min="10098" max="10098" width="9.109375" style="8" customWidth="1"/>
    <col min="10099" max="10102" width="5.6640625" style="8" customWidth="1"/>
    <col min="10103" max="10103" width="9.109375" style="8" customWidth="1"/>
    <col min="10104" max="10104" width="1.88671875" style="8" customWidth="1"/>
    <col min="10105" max="10105" width="10.109375" style="8" customWidth="1"/>
    <col min="10106" max="10109" width="5" style="8" customWidth="1"/>
    <col min="10110" max="10110" width="9.109375" style="8" customWidth="1"/>
    <col min="10111" max="10111" width="1.6640625" style="8" customWidth="1"/>
    <col min="10112" max="10112" width="10.109375" style="8" customWidth="1"/>
    <col min="10113" max="10116" width="5" style="8" customWidth="1"/>
    <col min="10117" max="10117" width="9.109375" style="8" customWidth="1"/>
    <col min="10118" max="10118" width="1.88671875" style="8" customWidth="1"/>
    <col min="10119" max="10119" width="10.109375" style="8" customWidth="1"/>
    <col min="10120" max="10123" width="5" style="8" customWidth="1"/>
    <col min="10124" max="10124" width="9.109375" style="8" customWidth="1"/>
    <col min="10125" max="10125" width="1.88671875" style="8" customWidth="1"/>
    <col min="10126" max="10126" width="10.109375" style="8" customWidth="1"/>
    <col min="10127" max="10130" width="5" style="8" customWidth="1"/>
    <col min="10131" max="10131" width="9.109375" style="8" customWidth="1"/>
    <col min="10132" max="10132" width="1.88671875" style="8" customWidth="1"/>
    <col min="10133" max="10136" width="9.109375" style="8" customWidth="1"/>
    <col min="10137" max="10137" width="11.33203125" style="8" customWidth="1"/>
    <col min="10138" max="10140" width="9.109375" style="8"/>
    <col min="10141" max="10141" width="10.33203125" style="8" customWidth="1"/>
    <col min="10142" max="10157" width="9.109375" style="8" customWidth="1"/>
    <col min="10158" max="10240" width="9.109375" style="8"/>
    <col min="10241" max="10241" width="24.33203125" style="8" customWidth="1"/>
    <col min="10242" max="10242" width="10.6640625" style="8" customWidth="1"/>
    <col min="10243" max="10246" width="5" style="8" customWidth="1"/>
    <col min="10247" max="10247" width="9.109375" style="8" customWidth="1"/>
    <col min="10248" max="10248" width="1.88671875" style="8" customWidth="1"/>
    <col min="10249" max="10249" width="10.6640625" style="8" customWidth="1"/>
    <col min="10250" max="10253" width="5" style="8" customWidth="1"/>
    <col min="10254" max="10254" width="9.109375" style="8" customWidth="1"/>
    <col min="10255" max="10255" width="1.88671875" style="8" customWidth="1"/>
    <col min="10256" max="10256" width="10.6640625" style="8" customWidth="1"/>
    <col min="10257" max="10260" width="5" style="8" customWidth="1"/>
    <col min="10261" max="10261" width="9.109375" style="8" customWidth="1"/>
    <col min="10262" max="10262" width="1.88671875" style="8" customWidth="1"/>
    <col min="10263" max="10263" width="9.109375" style="8" customWidth="1"/>
    <col min="10264" max="10267" width="5" style="8" customWidth="1"/>
    <col min="10268" max="10268" width="9.109375" style="8" customWidth="1"/>
    <col min="10269" max="10269" width="1.88671875" style="8" customWidth="1"/>
    <col min="10270" max="10270" width="9.109375" style="8" customWidth="1"/>
    <col min="10271" max="10274" width="5" style="8" customWidth="1"/>
    <col min="10275" max="10275" width="9.109375" style="8" customWidth="1"/>
    <col min="10276" max="10276" width="1.88671875" style="8" customWidth="1"/>
    <col min="10277" max="10277" width="9.109375" style="8" customWidth="1"/>
    <col min="10278" max="10281" width="5" style="8" customWidth="1"/>
    <col min="10282" max="10282" width="9.109375" style="8" customWidth="1"/>
    <col min="10283" max="10283" width="1.88671875" style="8" customWidth="1"/>
    <col min="10284" max="10284" width="9.109375" style="8" customWidth="1"/>
    <col min="10285" max="10288" width="5" style="8" customWidth="1"/>
    <col min="10289" max="10289" width="9.109375" style="8" customWidth="1"/>
    <col min="10290" max="10290" width="1.88671875" style="8" customWidth="1"/>
    <col min="10291" max="10291" width="9.109375" style="8" customWidth="1"/>
    <col min="10292" max="10295" width="5" style="8" customWidth="1"/>
    <col min="10296" max="10296" width="9.109375" style="8" customWidth="1"/>
    <col min="10297" max="10297" width="1.88671875" style="8" customWidth="1"/>
    <col min="10298" max="10317" width="0" style="8" hidden="1" customWidth="1"/>
    <col min="10318" max="10318" width="1.88671875" style="8" customWidth="1"/>
    <col min="10319" max="10319" width="9.109375" style="8" customWidth="1"/>
    <col min="10320" max="10323" width="5" style="8" customWidth="1"/>
    <col min="10324" max="10324" width="9.109375" style="8" customWidth="1"/>
    <col min="10325" max="10331" width="0" style="8" hidden="1" customWidth="1"/>
    <col min="10332" max="10332" width="1.88671875" style="8" customWidth="1"/>
    <col min="10333" max="10333" width="9.109375" style="8" customWidth="1"/>
    <col min="10334" max="10337" width="5" style="8" customWidth="1"/>
    <col min="10338" max="10338" width="9.109375" style="8" customWidth="1"/>
    <col min="10339" max="10339" width="1.88671875" style="8" customWidth="1"/>
    <col min="10340" max="10340" width="9.109375" style="8" customWidth="1"/>
    <col min="10341" max="10344" width="5" style="8" customWidth="1"/>
    <col min="10345" max="10345" width="9.109375" style="8" customWidth="1"/>
    <col min="10346" max="10346" width="1.88671875" style="8" customWidth="1"/>
    <col min="10347" max="10347" width="9.109375" style="8" customWidth="1"/>
    <col min="10348" max="10351" width="5" style="8" customWidth="1"/>
    <col min="10352" max="10352" width="9.109375" style="8" customWidth="1"/>
    <col min="10353" max="10353" width="2.33203125" style="8" customWidth="1"/>
    <col min="10354" max="10354" width="9.109375" style="8" customWidth="1"/>
    <col min="10355" max="10358" width="5.6640625" style="8" customWidth="1"/>
    <col min="10359" max="10359" width="9.109375" style="8" customWidth="1"/>
    <col min="10360" max="10360" width="1.88671875" style="8" customWidth="1"/>
    <col min="10361" max="10361" width="10.109375" style="8" customWidth="1"/>
    <col min="10362" max="10365" width="5" style="8" customWidth="1"/>
    <col min="10366" max="10366" width="9.109375" style="8" customWidth="1"/>
    <col min="10367" max="10367" width="1.6640625" style="8" customWidth="1"/>
    <col min="10368" max="10368" width="10.109375" style="8" customWidth="1"/>
    <col min="10369" max="10372" width="5" style="8" customWidth="1"/>
    <col min="10373" max="10373" width="9.109375" style="8" customWidth="1"/>
    <col min="10374" max="10374" width="1.88671875" style="8" customWidth="1"/>
    <col min="10375" max="10375" width="10.109375" style="8" customWidth="1"/>
    <col min="10376" max="10379" width="5" style="8" customWidth="1"/>
    <col min="10380" max="10380" width="9.109375" style="8" customWidth="1"/>
    <col min="10381" max="10381" width="1.88671875" style="8" customWidth="1"/>
    <col min="10382" max="10382" width="10.109375" style="8" customWidth="1"/>
    <col min="10383" max="10386" width="5" style="8" customWidth="1"/>
    <col min="10387" max="10387" width="9.109375" style="8" customWidth="1"/>
    <col min="10388" max="10388" width="1.88671875" style="8" customWidth="1"/>
    <col min="10389" max="10392" width="9.109375" style="8" customWidth="1"/>
    <col min="10393" max="10393" width="11.33203125" style="8" customWidth="1"/>
    <col min="10394" max="10396" width="9.109375" style="8"/>
    <col min="10397" max="10397" width="10.33203125" style="8" customWidth="1"/>
    <col min="10398" max="10413" width="9.109375" style="8" customWidth="1"/>
    <col min="10414" max="10496" width="9.109375" style="8"/>
    <col min="10497" max="10497" width="24.33203125" style="8" customWidth="1"/>
    <col min="10498" max="10498" width="10.6640625" style="8" customWidth="1"/>
    <col min="10499" max="10502" width="5" style="8" customWidth="1"/>
    <col min="10503" max="10503" width="9.109375" style="8" customWidth="1"/>
    <col min="10504" max="10504" width="1.88671875" style="8" customWidth="1"/>
    <col min="10505" max="10505" width="10.6640625" style="8" customWidth="1"/>
    <col min="10506" max="10509" width="5" style="8" customWidth="1"/>
    <col min="10510" max="10510" width="9.109375" style="8" customWidth="1"/>
    <col min="10511" max="10511" width="1.88671875" style="8" customWidth="1"/>
    <col min="10512" max="10512" width="10.6640625" style="8" customWidth="1"/>
    <col min="10513" max="10516" width="5" style="8" customWidth="1"/>
    <col min="10517" max="10517" width="9.109375" style="8" customWidth="1"/>
    <col min="10518" max="10518" width="1.88671875" style="8" customWidth="1"/>
    <col min="10519" max="10519" width="9.109375" style="8" customWidth="1"/>
    <col min="10520" max="10523" width="5" style="8" customWidth="1"/>
    <col min="10524" max="10524" width="9.109375" style="8" customWidth="1"/>
    <col min="10525" max="10525" width="1.88671875" style="8" customWidth="1"/>
    <col min="10526" max="10526" width="9.109375" style="8" customWidth="1"/>
    <col min="10527" max="10530" width="5" style="8" customWidth="1"/>
    <col min="10531" max="10531" width="9.109375" style="8" customWidth="1"/>
    <col min="10532" max="10532" width="1.88671875" style="8" customWidth="1"/>
    <col min="10533" max="10533" width="9.109375" style="8" customWidth="1"/>
    <col min="10534" max="10537" width="5" style="8" customWidth="1"/>
    <col min="10538" max="10538" width="9.109375" style="8" customWidth="1"/>
    <col min="10539" max="10539" width="1.88671875" style="8" customWidth="1"/>
    <col min="10540" max="10540" width="9.109375" style="8" customWidth="1"/>
    <col min="10541" max="10544" width="5" style="8" customWidth="1"/>
    <col min="10545" max="10545" width="9.109375" style="8" customWidth="1"/>
    <col min="10546" max="10546" width="1.88671875" style="8" customWidth="1"/>
    <col min="10547" max="10547" width="9.109375" style="8" customWidth="1"/>
    <col min="10548" max="10551" width="5" style="8" customWidth="1"/>
    <col min="10552" max="10552" width="9.109375" style="8" customWidth="1"/>
    <col min="10553" max="10553" width="1.88671875" style="8" customWidth="1"/>
    <col min="10554" max="10573" width="0" style="8" hidden="1" customWidth="1"/>
    <col min="10574" max="10574" width="1.88671875" style="8" customWidth="1"/>
    <col min="10575" max="10575" width="9.109375" style="8" customWidth="1"/>
    <col min="10576" max="10579" width="5" style="8" customWidth="1"/>
    <col min="10580" max="10580" width="9.109375" style="8" customWidth="1"/>
    <col min="10581" max="10587" width="0" style="8" hidden="1" customWidth="1"/>
    <col min="10588" max="10588" width="1.88671875" style="8" customWidth="1"/>
    <col min="10589" max="10589" width="9.109375" style="8" customWidth="1"/>
    <col min="10590" max="10593" width="5" style="8" customWidth="1"/>
    <col min="10594" max="10594" width="9.109375" style="8" customWidth="1"/>
    <col min="10595" max="10595" width="1.88671875" style="8" customWidth="1"/>
    <col min="10596" max="10596" width="9.109375" style="8" customWidth="1"/>
    <col min="10597" max="10600" width="5" style="8" customWidth="1"/>
    <col min="10601" max="10601" width="9.109375" style="8" customWidth="1"/>
    <col min="10602" max="10602" width="1.88671875" style="8" customWidth="1"/>
    <col min="10603" max="10603" width="9.109375" style="8" customWidth="1"/>
    <col min="10604" max="10607" width="5" style="8" customWidth="1"/>
    <col min="10608" max="10608" width="9.109375" style="8" customWidth="1"/>
    <col min="10609" max="10609" width="2.33203125" style="8" customWidth="1"/>
    <col min="10610" max="10610" width="9.109375" style="8" customWidth="1"/>
    <col min="10611" max="10614" width="5.6640625" style="8" customWidth="1"/>
    <col min="10615" max="10615" width="9.109375" style="8" customWidth="1"/>
    <col min="10616" max="10616" width="1.88671875" style="8" customWidth="1"/>
    <col min="10617" max="10617" width="10.109375" style="8" customWidth="1"/>
    <col min="10618" max="10621" width="5" style="8" customWidth="1"/>
    <col min="10622" max="10622" width="9.109375" style="8" customWidth="1"/>
    <col min="10623" max="10623" width="1.6640625" style="8" customWidth="1"/>
    <col min="10624" max="10624" width="10.109375" style="8" customWidth="1"/>
    <col min="10625" max="10628" width="5" style="8" customWidth="1"/>
    <col min="10629" max="10629" width="9.109375" style="8" customWidth="1"/>
    <col min="10630" max="10630" width="1.88671875" style="8" customWidth="1"/>
    <col min="10631" max="10631" width="10.109375" style="8" customWidth="1"/>
    <col min="10632" max="10635" width="5" style="8" customWidth="1"/>
    <col min="10636" max="10636" width="9.109375" style="8" customWidth="1"/>
    <col min="10637" max="10637" width="1.88671875" style="8" customWidth="1"/>
    <col min="10638" max="10638" width="10.109375" style="8" customWidth="1"/>
    <col min="10639" max="10642" width="5" style="8" customWidth="1"/>
    <col min="10643" max="10643" width="9.109375" style="8" customWidth="1"/>
    <col min="10644" max="10644" width="1.88671875" style="8" customWidth="1"/>
    <col min="10645" max="10648" width="9.109375" style="8" customWidth="1"/>
    <col min="10649" max="10649" width="11.33203125" style="8" customWidth="1"/>
    <col min="10650" max="10652" width="9.109375" style="8"/>
    <col min="10653" max="10653" width="10.33203125" style="8" customWidth="1"/>
    <col min="10654" max="10669" width="9.109375" style="8" customWidth="1"/>
    <col min="10670" max="10752" width="9.109375" style="8"/>
    <col min="10753" max="10753" width="24.33203125" style="8" customWidth="1"/>
    <col min="10754" max="10754" width="10.6640625" style="8" customWidth="1"/>
    <col min="10755" max="10758" width="5" style="8" customWidth="1"/>
    <col min="10759" max="10759" width="9.109375" style="8" customWidth="1"/>
    <col min="10760" max="10760" width="1.88671875" style="8" customWidth="1"/>
    <col min="10761" max="10761" width="10.6640625" style="8" customWidth="1"/>
    <col min="10762" max="10765" width="5" style="8" customWidth="1"/>
    <col min="10766" max="10766" width="9.109375" style="8" customWidth="1"/>
    <col min="10767" max="10767" width="1.88671875" style="8" customWidth="1"/>
    <col min="10768" max="10768" width="10.6640625" style="8" customWidth="1"/>
    <col min="10769" max="10772" width="5" style="8" customWidth="1"/>
    <col min="10773" max="10773" width="9.109375" style="8" customWidth="1"/>
    <col min="10774" max="10774" width="1.88671875" style="8" customWidth="1"/>
    <col min="10775" max="10775" width="9.109375" style="8" customWidth="1"/>
    <col min="10776" max="10779" width="5" style="8" customWidth="1"/>
    <col min="10780" max="10780" width="9.109375" style="8" customWidth="1"/>
    <col min="10781" max="10781" width="1.88671875" style="8" customWidth="1"/>
    <col min="10782" max="10782" width="9.109375" style="8" customWidth="1"/>
    <col min="10783" max="10786" width="5" style="8" customWidth="1"/>
    <col min="10787" max="10787" width="9.109375" style="8" customWidth="1"/>
    <col min="10788" max="10788" width="1.88671875" style="8" customWidth="1"/>
    <col min="10789" max="10789" width="9.109375" style="8" customWidth="1"/>
    <col min="10790" max="10793" width="5" style="8" customWidth="1"/>
    <col min="10794" max="10794" width="9.109375" style="8" customWidth="1"/>
    <col min="10795" max="10795" width="1.88671875" style="8" customWidth="1"/>
    <col min="10796" max="10796" width="9.109375" style="8" customWidth="1"/>
    <col min="10797" max="10800" width="5" style="8" customWidth="1"/>
    <col min="10801" max="10801" width="9.109375" style="8" customWidth="1"/>
    <col min="10802" max="10802" width="1.88671875" style="8" customWidth="1"/>
    <col min="10803" max="10803" width="9.109375" style="8" customWidth="1"/>
    <col min="10804" max="10807" width="5" style="8" customWidth="1"/>
    <col min="10808" max="10808" width="9.109375" style="8" customWidth="1"/>
    <col min="10809" max="10809" width="1.88671875" style="8" customWidth="1"/>
    <col min="10810" max="10829" width="0" style="8" hidden="1" customWidth="1"/>
    <col min="10830" max="10830" width="1.88671875" style="8" customWidth="1"/>
    <col min="10831" max="10831" width="9.109375" style="8" customWidth="1"/>
    <col min="10832" max="10835" width="5" style="8" customWidth="1"/>
    <col min="10836" max="10836" width="9.109375" style="8" customWidth="1"/>
    <col min="10837" max="10843" width="0" style="8" hidden="1" customWidth="1"/>
    <col min="10844" max="10844" width="1.88671875" style="8" customWidth="1"/>
    <col min="10845" max="10845" width="9.109375" style="8" customWidth="1"/>
    <col min="10846" max="10849" width="5" style="8" customWidth="1"/>
    <col min="10850" max="10850" width="9.109375" style="8" customWidth="1"/>
    <col min="10851" max="10851" width="1.88671875" style="8" customWidth="1"/>
    <col min="10852" max="10852" width="9.109375" style="8" customWidth="1"/>
    <col min="10853" max="10856" width="5" style="8" customWidth="1"/>
    <col min="10857" max="10857" width="9.109375" style="8" customWidth="1"/>
    <col min="10858" max="10858" width="1.88671875" style="8" customWidth="1"/>
    <col min="10859" max="10859" width="9.109375" style="8" customWidth="1"/>
    <col min="10860" max="10863" width="5" style="8" customWidth="1"/>
    <col min="10864" max="10864" width="9.109375" style="8" customWidth="1"/>
    <col min="10865" max="10865" width="2.33203125" style="8" customWidth="1"/>
    <col min="10866" max="10866" width="9.109375" style="8" customWidth="1"/>
    <col min="10867" max="10870" width="5.6640625" style="8" customWidth="1"/>
    <col min="10871" max="10871" width="9.109375" style="8" customWidth="1"/>
    <col min="10872" max="10872" width="1.88671875" style="8" customWidth="1"/>
    <col min="10873" max="10873" width="10.109375" style="8" customWidth="1"/>
    <col min="10874" max="10877" width="5" style="8" customWidth="1"/>
    <col min="10878" max="10878" width="9.109375" style="8" customWidth="1"/>
    <col min="10879" max="10879" width="1.6640625" style="8" customWidth="1"/>
    <col min="10880" max="10880" width="10.109375" style="8" customWidth="1"/>
    <col min="10881" max="10884" width="5" style="8" customWidth="1"/>
    <col min="10885" max="10885" width="9.109375" style="8" customWidth="1"/>
    <col min="10886" max="10886" width="1.88671875" style="8" customWidth="1"/>
    <col min="10887" max="10887" width="10.109375" style="8" customWidth="1"/>
    <col min="10888" max="10891" width="5" style="8" customWidth="1"/>
    <col min="10892" max="10892" width="9.109375" style="8" customWidth="1"/>
    <col min="10893" max="10893" width="1.88671875" style="8" customWidth="1"/>
    <col min="10894" max="10894" width="10.109375" style="8" customWidth="1"/>
    <col min="10895" max="10898" width="5" style="8" customWidth="1"/>
    <col min="10899" max="10899" width="9.109375" style="8" customWidth="1"/>
    <col min="10900" max="10900" width="1.88671875" style="8" customWidth="1"/>
    <col min="10901" max="10904" width="9.109375" style="8" customWidth="1"/>
    <col min="10905" max="10905" width="11.33203125" style="8" customWidth="1"/>
    <col min="10906" max="10908" width="9.109375" style="8"/>
    <col min="10909" max="10909" width="10.33203125" style="8" customWidth="1"/>
    <col min="10910" max="10925" width="9.109375" style="8" customWidth="1"/>
    <col min="10926" max="11008" width="9.109375" style="8"/>
    <col min="11009" max="11009" width="24.33203125" style="8" customWidth="1"/>
    <col min="11010" max="11010" width="10.6640625" style="8" customWidth="1"/>
    <col min="11011" max="11014" width="5" style="8" customWidth="1"/>
    <col min="11015" max="11015" width="9.109375" style="8" customWidth="1"/>
    <col min="11016" max="11016" width="1.88671875" style="8" customWidth="1"/>
    <col min="11017" max="11017" width="10.6640625" style="8" customWidth="1"/>
    <col min="11018" max="11021" width="5" style="8" customWidth="1"/>
    <col min="11022" max="11022" width="9.109375" style="8" customWidth="1"/>
    <col min="11023" max="11023" width="1.88671875" style="8" customWidth="1"/>
    <col min="11024" max="11024" width="10.6640625" style="8" customWidth="1"/>
    <col min="11025" max="11028" width="5" style="8" customWidth="1"/>
    <col min="11029" max="11029" width="9.109375" style="8" customWidth="1"/>
    <col min="11030" max="11030" width="1.88671875" style="8" customWidth="1"/>
    <col min="11031" max="11031" width="9.109375" style="8" customWidth="1"/>
    <col min="11032" max="11035" width="5" style="8" customWidth="1"/>
    <col min="11036" max="11036" width="9.109375" style="8" customWidth="1"/>
    <col min="11037" max="11037" width="1.88671875" style="8" customWidth="1"/>
    <col min="11038" max="11038" width="9.109375" style="8" customWidth="1"/>
    <col min="11039" max="11042" width="5" style="8" customWidth="1"/>
    <col min="11043" max="11043" width="9.109375" style="8" customWidth="1"/>
    <col min="11044" max="11044" width="1.88671875" style="8" customWidth="1"/>
    <col min="11045" max="11045" width="9.109375" style="8" customWidth="1"/>
    <col min="11046" max="11049" width="5" style="8" customWidth="1"/>
    <col min="11050" max="11050" width="9.109375" style="8" customWidth="1"/>
    <col min="11051" max="11051" width="1.88671875" style="8" customWidth="1"/>
    <col min="11052" max="11052" width="9.109375" style="8" customWidth="1"/>
    <col min="11053" max="11056" width="5" style="8" customWidth="1"/>
    <col min="11057" max="11057" width="9.109375" style="8" customWidth="1"/>
    <col min="11058" max="11058" width="1.88671875" style="8" customWidth="1"/>
    <col min="11059" max="11059" width="9.109375" style="8" customWidth="1"/>
    <col min="11060" max="11063" width="5" style="8" customWidth="1"/>
    <col min="11064" max="11064" width="9.109375" style="8" customWidth="1"/>
    <col min="11065" max="11065" width="1.88671875" style="8" customWidth="1"/>
    <col min="11066" max="11085" width="0" style="8" hidden="1" customWidth="1"/>
    <col min="11086" max="11086" width="1.88671875" style="8" customWidth="1"/>
    <col min="11087" max="11087" width="9.109375" style="8" customWidth="1"/>
    <col min="11088" max="11091" width="5" style="8" customWidth="1"/>
    <col min="11092" max="11092" width="9.109375" style="8" customWidth="1"/>
    <col min="11093" max="11099" width="0" style="8" hidden="1" customWidth="1"/>
    <col min="11100" max="11100" width="1.88671875" style="8" customWidth="1"/>
    <col min="11101" max="11101" width="9.109375" style="8" customWidth="1"/>
    <col min="11102" max="11105" width="5" style="8" customWidth="1"/>
    <col min="11106" max="11106" width="9.109375" style="8" customWidth="1"/>
    <col min="11107" max="11107" width="1.88671875" style="8" customWidth="1"/>
    <col min="11108" max="11108" width="9.109375" style="8" customWidth="1"/>
    <col min="11109" max="11112" width="5" style="8" customWidth="1"/>
    <col min="11113" max="11113" width="9.109375" style="8" customWidth="1"/>
    <col min="11114" max="11114" width="1.88671875" style="8" customWidth="1"/>
    <col min="11115" max="11115" width="9.109375" style="8" customWidth="1"/>
    <col min="11116" max="11119" width="5" style="8" customWidth="1"/>
    <col min="11120" max="11120" width="9.109375" style="8" customWidth="1"/>
    <col min="11121" max="11121" width="2.33203125" style="8" customWidth="1"/>
    <col min="11122" max="11122" width="9.109375" style="8" customWidth="1"/>
    <col min="11123" max="11126" width="5.6640625" style="8" customWidth="1"/>
    <col min="11127" max="11127" width="9.109375" style="8" customWidth="1"/>
    <col min="11128" max="11128" width="1.88671875" style="8" customWidth="1"/>
    <col min="11129" max="11129" width="10.109375" style="8" customWidth="1"/>
    <col min="11130" max="11133" width="5" style="8" customWidth="1"/>
    <col min="11134" max="11134" width="9.109375" style="8" customWidth="1"/>
    <col min="11135" max="11135" width="1.6640625" style="8" customWidth="1"/>
    <col min="11136" max="11136" width="10.109375" style="8" customWidth="1"/>
    <col min="11137" max="11140" width="5" style="8" customWidth="1"/>
    <col min="11141" max="11141" width="9.109375" style="8" customWidth="1"/>
    <col min="11142" max="11142" width="1.88671875" style="8" customWidth="1"/>
    <col min="11143" max="11143" width="10.109375" style="8" customWidth="1"/>
    <col min="11144" max="11147" width="5" style="8" customWidth="1"/>
    <col min="11148" max="11148" width="9.109375" style="8" customWidth="1"/>
    <col min="11149" max="11149" width="1.88671875" style="8" customWidth="1"/>
    <col min="11150" max="11150" width="10.109375" style="8" customWidth="1"/>
    <col min="11151" max="11154" width="5" style="8" customWidth="1"/>
    <col min="11155" max="11155" width="9.109375" style="8" customWidth="1"/>
    <col min="11156" max="11156" width="1.88671875" style="8" customWidth="1"/>
    <col min="11157" max="11160" width="9.109375" style="8" customWidth="1"/>
    <col min="11161" max="11161" width="11.33203125" style="8" customWidth="1"/>
    <col min="11162" max="11164" width="9.109375" style="8"/>
    <col min="11165" max="11165" width="10.33203125" style="8" customWidth="1"/>
    <col min="11166" max="11181" width="9.109375" style="8" customWidth="1"/>
    <col min="11182" max="11264" width="9.109375" style="8"/>
    <col min="11265" max="11265" width="24.33203125" style="8" customWidth="1"/>
    <col min="11266" max="11266" width="10.6640625" style="8" customWidth="1"/>
    <col min="11267" max="11270" width="5" style="8" customWidth="1"/>
    <col min="11271" max="11271" width="9.109375" style="8" customWidth="1"/>
    <col min="11272" max="11272" width="1.88671875" style="8" customWidth="1"/>
    <col min="11273" max="11273" width="10.6640625" style="8" customWidth="1"/>
    <col min="11274" max="11277" width="5" style="8" customWidth="1"/>
    <col min="11278" max="11278" width="9.109375" style="8" customWidth="1"/>
    <col min="11279" max="11279" width="1.88671875" style="8" customWidth="1"/>
    <col min="11280" max="11280" width="10.6640625" style="8" customWidth="1"/>
    <col min="11281" max="11284" width="5" style="8" customWidth="1"/>
    <col min="11285" max="11285" width="9.109375" style="8" customWidth="1"/>
    <col min="11286" max="11286" width="1.88671875" style="8" customWidth="1"/>
    <col min="11287" max="11287" width="9.109375" style="8" customWidth="1"/>
    <col min="11288" max="11291" width="5" style="8" customWidth="1"/>
    <col min="11292" max="11292" width="9.109375" style="8" customWidth="1"/>
    <col min="11293" max="11293" width="1.88671875" style="8" customWidth="1"/>
    <col min="11294" max="11294" width="9.109375" style="8" customWidth="1"/>
    <col min="11295" max="11298" width="5" style="8" customWidth="1"/>
    <col min="11299" max="11299" width="9.109375" style="8" customWidth="1"/>
    <col min="11300" max="11300" width="1.88671875" style="8" customWidth="1"/>
    <col min="11301" max="11301" width="9.109375" style="8" customWidth="1"/>
    <col min="11302" max="11305" width="5" style="8" customWidth="1"/>
    <col min="11306" max="11306" width="9.109375" style="8" customWidth="1"/>
    <col min="11307" max="11307" width="1.88671875" style="8" customWidth="1"/>
    <col min="11308" max="11308" width="9.109375" style="8" customWidth="1"/>
    <col min="11309" max="11312" width="5" style="8" customWidth="1"/>
    <col min="11313" max="11313" width="9.109375" style="8" customWidth="1"/>
    <col min="11314" max="11314" width="1.88671875" style="8" customWidth="1"/>
    <col min="11315" max="11315" width="9.109375" style="8" customWidth="1"/>
    <col min="11316" max="11319" width="5" style="8" customWidth="1"/>
    <col min="11320" max="11320" width="9.109375" style="8" customWidth="1"/>
    <col min="11321" max="11321" width="1.88671875" style="8" customWidth="1"/>
    <col min="11322" max="11341" width="0" style="8" hidden="1" customWidth="1"/>
    <col min="11342" max="11342" width="1.88671875" style="8" customWidth="1"/>
    <col min="11343" max="11343" width="9.109375" style="8" customWidth="1"/>
    <col min="11344" max="11347" width="5" style="8" customWidth="1"/>
    <col min="11348" max="11348" width="9.109375" style="8" customWidth="1"/>
    <col min="11349" max="11355" width="0" style="8" hidden="1" customWidth="1"/>
    <col min="11356" max="11356" width="1.88671875" style="8" customWidth="1"/>
    <col min="11357" max="11357" width="9.109375" style="8" customWidth="1"/>
    <col min="11358" max="11361" width="5" style="8" customWidth="1"/>
    <col min="11362" max="11362" width="9.109375" style="8" customWidth="1"/>
    <col min="11363" max="11363" width="1.88671875" style="8" customWidth="1"/>
    <col min="11364" max="11364" width="9.109375" style="8" customWidth="1"/>
    <col min="11365" max="11368" width="5" style="8" customWidth="1"/>
    <col min="11369" max="11369" width="9.109375" style="8" customWidth="1"/>
    <col min="11370" max="11370" width="1.88671875" style="8" customWidth="1"/>
    <col min="11371" max="11371" width="9.109375" style="8" customWidth="1"/>
    <col min="11372" max="11375" width="5" style="8" customWidth="1"/>
    <col min="11376" max="11376" width="9.109375" style="8" customWidth="1"/>
    <col min="11377" max="11377" width="2.33203125" style="8" customWidth="1"/>
    <col min="11378" max="11378" width="9.109375" style="8" customWidth="1"/>
    <col min="11379" max="11382" width="5.6640625" style="8" customWidth="1"/>
    <col min="11383" max="11383" width="9.109375" style="8" customWidth="1"/>
    <col min="11384" max="11384" width="1.88671875" style="8" customWidth="1"/>
    <col min="11385" max="11385" width="10.109375" style="8" customWidth="1"/>
    <col min="11386" max="11389" width="5" style="8" customWidth="1"/>
    <col min="11390" max="11390" width="9.109375" style="8" customWidth="1"/>
    <col min="11391" max="11391" width="1.6640625" style="8" customWidth="1"/>
    <col min="11392" max="11392" width="10.109375" style="8" customWidth="1"/>
    <col min="11393" max="11396" width="5" style="8" customWidth="1"/>
    <col min="11397" max="11397" width="9.109375" style="8" customWidth="1"/>
    <col min="11398" max="11398" width="1.88671875" style="8" customWidth="1"/>
    <col min="11399" max="11399" width="10.109375" style="8" customWidth="1"/>
    <col min="11400" max="11403" width="5" style="8" customWidth="1"/>
    <col min="11404" max="11404" width="9.109375" style="8" customWidth="1"/>
    <col min="11405" max="11405" width="1.88671875" style="8" customWidth="1"/>
    <col min="11406" max="11406" width="10.109375" style="8" customWidth="1"/>
    <col min="11407" max="11410" width="5" style="8" customWidth="1"/>
    <col min="11411" max="11411" width="9.109375" style="8" customWidth="1"/>
    <col min="11412" max="11412" width="1.88671875" style="8" customWidth="1"/>
    <col min="11413" max="11416" width="9.109375" style="8" customWidth="1"/>
    <col min="11417" max="11417" width="11.33203125" style="8" customWidth="1"/>
    <col min="11418" max="11420" width="9.109375" style="8"/>
    <col min="11421" max="11421" width="10.33203125" style="8" customWidth="1"/>
    <col min="11422" max="11437" width="9.109375" style="8" customWidth="1"/>
    <col min="11438" max="11520" width="9.109375" style="8"/>
    <col min="11521" max="11521" width="24.33203125" style="8" customWidth="1"/>
    <col min="11522" max="11522" width="10.6640625" style="8" customWidth="1"/>
    <col min="11523" max="11526" width="5" style="8" customWidth="1"/>
    <col min="11527" max="11527" width="9.109375" style="8" customWidth="1"/>
    <col min="11528" max="11528" width="1.88671875" style="8" customWidth="1"/>
    <col min="11529" max="11529" width="10.6640625" style="8" customWidth="1"/>
    <col min="11530" max="11533" width="5" style="8" customWidth="1"/>
    <col min="11534" max="11534" width="9.109375" style="8" customWidth="1"/>
    <col min="11535" max="11535" width="1.88671875" style="8" customWidth="1"/>
    <col min="11536" max="11536" width="10.6640625" style="8" customWidth="1"/>
    <col min="11537" max="11540" width="5" style="8" customWidth="1"/>
    <col min="11541" max="11541" width="9.109375" style="8" customWidth="1"/>
    <col min="11542" max="11542" width="1.88671875" style="8" customWidth="1"/>
    <col min="11543" max="11543" width="9.109375" style="8" customWidth="1"/>
    <col min="11544" max="11547" width="5" style="8" customWidth="1"/>
    <col min="11548" max="11548" width="9.109375" style="8" customWidth="1"/>
    <col min="11549" max="11549" width="1.88671875" style="8" customWidth="1"/>
    <col min="11550" max="11550" width="9.109375" style="8" customWidth="1"/>
    <col min="11551" max="11554" width="5" style="8" customWidth="1"/>
    <col min="11555" max="11555" width="9.109375" style="8" customWidth="1"/>
    <col min="11556" max="11556" width="1.88671875" style="8" customWidth="1"/>
    <col min="11557" max="11557" width="9.109375" style="8" customWidth="1"/>
    <col min="11558" max="11561" width="5" style="8" customWidth="1"/>
    <col min="11562" max="11562" width="9.109375" style="8" customWidth="1"/>
    <col min="11563" max="11563" width="1.88671875" style="8" customWidth="1"/>
    <col min="11564" max="11564" width="9.109375" style="8" customWidth="1"/>
    <col min="11565" max="11568" width="5" style="8" customWidth="1"/>
    <col min="11569" max="11569" width="9.109375" style="8" customWidth="1"/>
    <col min="11570" max="11570" width="1.88671875" style="8" customWidth="1"/>
    <col min="11571" max="11571" width="9.109375" style="8" customWidth="1"/>
    <col min="11572" max="11575" width="5" style="8" customWidth="1"/>
    <col min="11576" max="11576" width="9.109375" style="8" customWidth="1"/>
    <col min="11577" max="11577" width="1.88671875" style="8" customWidth="1"/>
    <col min="11578" max="11597" width="0" style="8" hidden="1" customWidth="1"/>
    <col min="11598" max="11598" width="1.88671875" style="8" customWidth="1"/>
    <col min="11599" max="11599" width="9.109375" style="8" customWidth="1"/>
    <col min="11600" max="11603" width="5" style="8" customWidth="1"/>
    <col min="11604" max="11604" width="9.109375" style="8" customWidth="1"/>
    <col min="11605" max="11611" width="0" style="8" hidden="1" customWidth="1"/>
    <col min="11612" max="11612" width="1.88671875" style="8" customWidth="1"/>
    <col min="11613" max="11613" width="9.109375" style="8" customWidth="1"/>
    <col min="11614" max="11617" width="5" style="8" customWidth="1"/>
    <col min="11618" max="11618" width="9.109375" style="8" customWidth="1"/>
    <col min="11619" max="11619" width="1.88671875" style="8" customWidth="1"/>
    <col min="11620" max="11620" width="9.109375" style="8" customWidth="1"/>
    <col min="11621" max="11624" width="5" style="8" customWidth="1"/>
    <col min="11625" max="11625" width="9.109375" style="8" customWidth="1"/>
    <col min="11626" max="11626" width="1.88671875" style="8" customWidth="1"/>
    <col min="11627" max="11627" width="9.109375" style="8" customWidth="1"/>
    <col min="11628" max="11631" width="5" style="8" customWidth="1"/>
    <col min="11632" max="11632" width="9.109375" style="8" customWidth="1"/>
    <col min="11633" max="11633" width="2.33203125" style="8" customWidth="1"/>
    <col min="11634" max="11634" width="9.109375" style="8" customWidth="1"/>
    <col min="11635" max="11638" width="5.6640625" style="8" customWidth="1"/>
    <col min="11639" max="11639" width="9.109375" style="8" customWidth="1"/>
    <col min="11640" max="11640" width="1.88671875" style="8" customWidth="1"/>
    <col min="11641" max="11641" width="10.109375" style="8" customWidth="1"/>
    <col min="11642" max="11645" width="5" style="8" customWidth="1"/>
    <col min="11646" max="11646" width="9.109375" style="8" customWidth="1"/>
    <col min="11647" max="11647" width="1.6640625" style="8" customWidth="1"/>
    <col min="11648" max="11648" width="10.109375" style="8" customWidth="1"/>
    <col min="11649" max="11652" width="5" style="8" customWidth="1"/>
    <col min="11653" max="11653" width="9.109375" style="8" customWidth="1"/>
    <col min="11654" max="11654" width="1.88671875" style="8" customWidth="1"/>
    <col min="11655" max="11655" width="10.109375" style="8" customWidth="1"/>
    <col min="11656" max="11659" width="5" style="8" customWidth="1"/>
    <col min="11660" max="11660" width="9.109375" style="8" customWidth="1"/>
    <col min="11661" max="11661" width="1.88671875" style="8" customWidth="1"/>
    <col min="11662" max="11662" width="10.109375" style="8" customWidth="1"/>
    <col min="11663" max="11666" width="5" style="8" customWidth="1"/>
    <col min="11667" max="11667" width="9.109375" style="8" customWidth="1"/>
    <col min="11668" max="11668" width="1.88671875" style="8" customWidth="1"/>
    <col min="11669" max="11672" width="9.109375" style="8" customWidth="1"/>
    <col min="11673" max="11673" width="11.33203125" style="8" customWidth="1"/>
    <col min="11674" max="11676" width="9.109375" style="8"/>
    <col min="11677" max="11677" width="10.33203125" style="8" customWidth="1"/>
    <col min="11678" max="11693" width="9.109375" style="8" customWidth="1"/>
    <col min="11694" max="11776" width="9.109375" style="8"/>
    <col min="11777" max="11777" width="24.33203125" style="8" customWidth="1"/>
    <col min="11778" max="11778" width="10.6640625" style="8" customWidth="1"/>
    <col min="11779" max="11782" width="5" style="8" customWidth="1"/>
    <col min="11783" max="11783" width="9.109375" style="8" customWidth="1"/>
    <col min="11784" max="11784" width="1.88671875" style="8" customWidth="1"/>
    <col min="11785" max="11785" width="10.6640625" style="8" customWidth="1"/>
    <col min="11786" max="11789" width="5" style="8" customWidth="1"/>
    <col min="11790" max="11790" width="9.109375" style="8" customWidth="1"/>
    <col min="11791" max="11791" width="1.88671875" style="8" customWidth="1"/>
    <col min="11792" max="11792" width="10.6640625" style="8" customWidth="1"/>
    <col min="11793" max="11796" width="5" style="8" customWidth="1"/>
    <col min="11797" max="11797" width="9.109375" style="8" customWidth="1"/>
    <col min="11798" max="11798" width="1.88671875" style="8" customWidth="1"/>
    <col min="11799" max="11799" width="9.109375" style="8" customWidth="1"/>
    <col min="11800" max="11803" width="5" style="8" customWidth="1"/>
    <col min="11804" max="11804" width="9.109375" style="8" customWidth="1"/>
    <col min="11805" max="11805" width="1.88671875" style="8" customWidth="1"/>
    <col min="11806" max="11806" width="9.109375" style="8" customWidth="1"/>
    <col min="11807" max="11810" width="5" style="8" customWidth="1"/>
    <col min="11811" max="11811" width="9.109375" style="8" customWidth="1"/>
    <col min="11812" max="11812" width="1.88671875" style="8" customWidth="1"/>
    <col min="11813" max="11813" width="9.109375" style="8" customWidth="1"/>
    <col min="11814" max="11817" width="5" style="8" customWidth="1"/>
    <col min="11818" max="11818" width="9.109375" style="8" customWidth="1"/>
    <col min="11819" max="11819" width="1.88671875" style="8" customWidth="1"/>
    <col min="11820" max="11820" width="9.109375" style="8" customWidth="1"/>
    <col min="11821" max="11824" width="5" style="8" customWidth="1"/>
    <col min="11825" max="11825" width="9.109375" style="8" customWidth="1"/>
    <col min="11826" max="11826" width="1.88671875" style="8" customWidth="1"/>
    <col min="11827" max="11827" width="9.109375" style="8" customWidth="1"/>
    <col min="11828" max="11831" width="5" style="8" customWidth="1"/>
    <col min="11832" max="11832" width="9.109375" style="8" customWidth="1"/>
    <col min="11833" max="11833" width="1.88671875" style="8" customWidth="1"/>
    <col min="11834" max="11853" width="0" style="8" hidden="1" customWidth="1"/>
    <col min="11854" max="11854" width="1.88671875" style="8" customWidth="1"/>
    <col min="11855" max="11855" width="9.109375" style="8" customWidth="1"/>
    <col min="11856" max="11859" width="5" style="8" customWidth="1"/>
    <col min="11860" max="11860" width="9.109375" style="8" customWidth="1"/>
    <col min="11861" max="11867" width="0" style="8" hidden="1" customWidth="1"/>
    <col min="11868" max="11868" width="1.88671875" style="8" customWidth="1"/>
    <col min="11869" max="11869" width="9.109375" style="8" customWidth="1"/>
    <col min="11870" max="11873" width="5" style="8" customWidth="1"/>
    <col min="11874" max="11874" width="9.109375" style="8" customWidth="1"/>
    <col min="11875" max="11875" width="1.88671875" style="8" customWidth="1"/>
    <col min="11876" max="11876" width="9.109375" style="8" customWidth="1"/>
    <col min="11877" max="11880" width="5" style="8" customWidth="1"/>
    <col min="11881" max="11881" width="9.109375" style="8" customWidth="1"/>
    <col min="11882" max="11882" width="1.88671875" style="8" customWidth="1"/>
    <col min="11883" max="11883" width="9.109375" style="8" customWidth="1"/>
    <col min="11884" max="11887" width="5" style="8" customWidth="1"/>
    <col min="11888" max="11888" width="9.109375" style="8" customWidth="1"/>
    <col min="11889" max="11889" width="2.33203125" style="8" customWidth="1"/>
    <col min="11890" max="11890" width="9.109375" style="8" customWidth="1"/>
    <col min="11891" max="11894" width="5.6640625" style="8" customWidth="1"/>
    <col min="11895" max="11895" width="9.109375" style="8" customWidth="1"/>
    <col min="11896" max="11896" width="1.88671875" style="8" customWidth="1"/>
    <col min="11897" max="11897" width="10.109375" style="8" customWidth="1"/>
    <col min="11898" max="11901" width="5" style="8" customWidth="1"/>
    <col min="11902" max="11902" width="9.109375" style="8" customWidth="1"/>
    <col min="11903" max="11903" width="1.6640625" style="8" customWidth="1"/>
    <col min="11904" max="11904" width="10.109375" style="8" customWidth="1"/>
    <col min="11905" max="11908" width="5" style="8" customWidth="1"/>
    <col min="11909" max="11909" width="9.109375" style="8" customWidth="1"/>
    <col min="11910" max="11910" width="1.88671875" style="8" customWidth="1"/>
    <col min="11911" max="11911" width="10.109375" style="8" customWidth="1"/>
    <col min="11912" max="11915" width="5" style="8" customWidth="1"/>
    <col min="11916" max="11916" width="9.109375" style="8" customWidth="1"/>
    <col min="11917" max="11917" width="1.88671875" style="8" customWidth="1"/>
    <col min="11918" max="11918" width="10.109375" style="8" customWidth="1"/>
    <col min="11919" max="11922" width="5" style="8" customWidth="1"/>
    <col min="11923" max="11923" width="9.109375" style="8" customWidth="1"/>
    <col min="11924" max="11924" width="1.88671875" style="8" customWidth="1"/>
    <col min="11925" max="11928" width="9.109375" style="8" customWidth="1"/>
    <col min="11929" max="11929" width="11.33203125" style="8" customWidth="1"/>
    <col min="11930" max="11932" width="9.109375" style="8"/>
    <col min="11933" max="11933" width="10.33203125" style="8" customWidth="1"/>
    <col min="11934" max="11949" width="9.109375" style="8" customWidth="1"/>
    <col min="11950" max="12032" width="9.109375" style="8"/>
    <col min="12033" max="12033" width="24.33203125" style="8" customWidth="1"/>
    <col min="12034" max="12034" width="10.6640625" style="8" customWidth="1"/>
    <col min="12035" max="12038" width="5" style="8" customWidth="1"/>
    <col min="12039" max="12039" width="9.109375" style="8" customWidth="1"/>
    <col min="12040" max="12040" width="1.88671875" style="8" customWidth="1"/>
    <col min="12041" max="12041" width="10.6640625" style="8" customWidth="1"/>
    <col min="12042" max="12045" width="5" style="8" customWidth="1"/>
    <col min="12046" max="12046" width="9.109375" style="8" customWidth="1"/>
    <col min="12047" max="12047" width="1.88671875" style="8" customWidth="1"/>
    <col min="12048" max="12048" width="10.6640625" style="8" customWidth="1"/>
    <col min="12049" max="12052" width="5" style="8" customWidth="1"/>
    <col min="12053" max="12053" width="9.109375" style="8" customWidth="1"/>
    <col min="12054" max="12054" width="1.88671875" style="8" customWidth="1"/>
    <col min="12055" max="12055" width="9.109375" style="8" customWidth="1"/>
    <col min="12056" max="12059" width="5" style="8" customWidth="1"/>
    <col min="12060" max="12060" width="9.109375" style="8" customWidth="1"/>
    <col min="12061" max="12061" width="1.88671875" style="8" customWidth="1"/>
    <col min="12062" max="12062" width="9.109375" style="8" customWidth="1"/>
    <col min="12063" max="12066" width="5" style="8" customWidth="1"/>
    <col min="12067" max="12067" width="9.109375" style="8" customWidth="1"/>
    <col min="12068" max="12068" width="1.88671875" style="8" customWidth="1"/>
    <col min="12069" max="12069" width="9.109375" style="8" customWidth="1"/>
    <col min="12070" max="12073" width="5" style="8" customWidth="1"/>
    <col min="12074" max="12074" width="9.109375" style="8" customWidth="1"/>
    <col min="12075" max="12075" width="1.88671875" style="8" customWidth="1"/>
    <col min="12076" max="12076" width="9.109375" style="8" customWidth="1"/>
    <col min="12077" max="12080" width="5" style="8" customWidth="1"/>
    <col min="12081" max="12081" width="9.109375" style="8" customWidth="1"/>
    <col min="12082" max="12082" width="1.88671875" style="8" customWidth="1"/>
    <col min="12083" max="12083" width="9.109375" style="8" customWidth="1"/>
    <col min="12084" max="12087" width="5" style="8" customWidth="1"/>
    <col min="12088" max="12088" width="9.109375" style="8" customWidth="1"/>
    <col min="12089" max="12089" width="1.88671875" style="8" customWidth="1"/>
    <col min="12090" max="12109" width="0" style="8" hidden="1" customWidth="1"/>
    <col min="12110" max="12110" width="1.88671875" style="8" customWidth="1"/>
    <col min="12111" max="12111" width="9.109375" style="8" customWidth="1"/>
    <col min="12112" max="12115" width="5" style="8" customWidth="1"/>
    <col min="12116" max="12116" width="9.109375" style="8" customWidth="1"/>
    <col min="12117" max="12123" width="0" style="8" hidden="1" customWidth="1"/>
    <col min="12124" max="12124" width="1.88671875" style="8" customWidth="1"/>
    <col min="12125" max="12125" width="9.109375" style="8" customWidth="1"/>
    <col min="12126" max="12129" width="5" style="8" customWidth="1"/>
    <col min="12130" max="12130" width="9.109375" style="8" customWidth="1"/>
    <col min="12131" max="12131" width="1.88671875" style="8" customWidth="1"/>
    <col min="12132" max="12132" width="9.109375" style="8" customWidth="1"/>
    <col min="12133" max="12136" width="5" style="8" customWidth="1"/>
    <col min="12137" max="12137" width="9.109375" style="8" customWidth="1"/>
    <col min="12138" max="12138" width="1.88671875" style="8" customWidth="1"/>
    <col min="12139" max="12139" width="9.109375" style="8" customWidth="1"/>
    <col min="12140" max="12143" width="5" style="8" customWidth="1"/>
    <col min="12144" max="12144" width="9.109375" style="8" customWidth="1"/>
    <col min="12145" max="12145" width="2.33203125" style="8" customWidth="1"/>
    <col min="12146" max="12146" width="9.109375" style="8" customWidth="1"/>
    <col min="12147" max="12150" width="5.6640625" style="8" customWidth="1"/>
    <col min="12151" max="12151" width="9.109375" style="8" customWidth="1"/>
    <col min="12152" max="12152" width="1.88671875" style="8" customWidth="1"/>
    <col min="12153" max="12153" width="10.109375" style="8" customWidth="1"/>
    <col min="12154" max="12157" width="5" style="8" customWidth="1"/>
    <col min="12158" max="12158" width="9.109375" style="8" customWidth="1"/>
    <col min="12159" max="12159" width="1.6640625" style="8" customWidth="1"/>
    <col min="12160" max="12160" width="10.109375" style="8" customWidth="1"/>
    <col min="12161" max="12164" width="5" style="8" customWidth="1"/>
    <col min="12165" max="12165" width="9.109375" style="8" customWidth="1"/>
    <col min="12166" max="12166" width="1.88671875" style="8" customWidth="1"/>
    <col min="12167" max="12167" width="10.109375" style="8" customWidth="1"/>
    <col min="12168" max="12171" width="5" style="8" customWidth="1"/>
    <col min="12172" max="12172" width="9.109375" style="8" customWidth="1"/>
    <col min="12173" max="12173" width="1.88671875" style="8" customWidth="1"/>
    <col min="12174" max="12174" width="10.109375" style="8" customWidth="1"/>
    <col min="12175" max="12178" width="5" style="8" customWidth="1"/>
    <col min="12179" max="12179" width="9.109375" style="8" customWidth="1"/>
    <col min="12180" max="12180" width="1.88671875" style="8" customWidth="1"/>
    <col min="12181" max="12184" width="9.109375" style="8" customWidth="1"/>
    <col min="12185" max="12185" width="11.33203125" style="8" customWidth="1"/>
    <col min="12186" max="12188" width="9.109375" style="8"/>
    <col min="12189" max="12189" width="10.33203125" style="8" customWidth="1"/>
    <col min="12190" max="12205" width="9.109375" style="8" customWidth="1"/>
    <col min="12206" max="12288" width="9.109375" style="8"/>
    <col min="12289" max="12289" width="24.33203125" style="8" customWidth="1"/>
    <col min="12290" max="12290" width="10.6640625" style="8" customWidth="1"/>
    <col min="12291" max="12294" width="5" style="8" customWidth="1"/>
    <col min="12295" max="12295" width="9.109375" style="8" customWidth="1"/>
    <col min="12296" max="12296" width="1.88671875" style="8" customWidth="1"/>
    <col min="12297" max="12297" width="10.6640625" style="8" customWidth="1"/>
    <col min="12298" max="12301" width="5" style="8" customWidth="1"/>
    <col min="12302" max="12302" width="9.109375" style="8" customWidth="1"/>
    <col min="12303" max="12303" width="1.88671875" style="8" customWidth="1"/>
    <col min="12304" max="12304" width="10.6640625" style="8" customWidth="1"/>
    <col min="12305" max="12308" width="5" style="8" customWidth="1"/>
    <col min="12309" max="12309" width="9.109375" style="8" customWidth="1"/>
    <col min="12310" max="12310" width="1.88671875" style="8" customWidth="1"/>
    <col min="12311" max="12311" width="9.109375" style="8" customWidth="1"/>
    <col min="12312" max="12315" width="5" style="8" customWidth="1"/>
    <col min="12316" max="12316" width="9.109375" style="8" customWidth="1"/>
    <col min="12317" max="12317" width="1.88671875" style="8" customWidth="1"/>
    <col min="12318" max="12318" width="9.109375" style="8" customWidth="1"/>
    <col min="12319" max="12322" width="5" style="8" customWidth="1"/>
    <col min="12323" max="12323" width="9.109375" style="8" customWidth="1"/>
    <col min="12324" max="12324" width="1.88671875" style="8" customWidth="1"/>
    <col min="12325" max="12325" width="9.109375" style="8" customWidth="1"/>
    <col min="12326" max="12329" width="5" style="8" customWidth="1"/>
    <col min="12330" max="12330" width="9.109375" style="8" customWidth="1"/>
    <col min="12331" max="12331" width="1.88671875" style="8" customWidth="1"/>
    <col min="12332" max="12332" width="9.109375" style="8" customWidth="1"/>
    <col min="12333" max="12336" width="5" style="8" customWidth="1"/>
    <col min="12337" max="12337" width="9.109375" style="8" customWidth="1"/>
    <col min="12338" max="12338" width="1.88671875" style="8" customWidth="1"/>
    <col min="12339" max="12339" width="9.109375" style="8" customWidth="1"/>
    <col min="12340" max="12343" width="5" style="8" customWidth="1"/>
    <col min="12344" max="12344" width="9.109375" style="8" customWidth="1"/>
    <col min="12345" max="12345" width="1.88671875" style="8" customWidth="1"/>
    <col min="12346" max="12365" width="0" style="8" hidden="1" customWidth="1"/>
    <col min="12366" max="12366" width="1.88671875" style="8" customWidth="1"/>
    <col min="12367" max="12367" width="9.109375" style="8" customWidth="1"/>
    <col min="12368" max="12371" width="5" style="8" customWidth="1"/>
    <col min="12372" max="12372" width="9.109375" style="8" customWidth="1"/>
    <col min="12373" max="12379" width="0" style="8" hidden="1" customWidth="1"/>
    <col min="12380" max="12380" width="1.88671875" style="8" customWidth="1"/>
    <col min="12381" max="12381" width="9.109375" style="8" customWidth="1"/>
    <col min="12382" max="12385" width="5" style="8" customWidth="1"/>
    <col min="12386" max="12386" width="9.109375" style="8" customWidth="1"/>
    <col min="12387" max="12387" width="1.88671875" style="8" customWidth="1"/>
    <col min="12388" max="12388" width="9.109375" style="8" customWidth="1"/>
    <col min="12389" max="12392" width="5" style="8" customWidth="1"/>
    <col min="12393" max="12393" width="9.109375" style="8" customWidth="1"/>
    <col min="12394" max="12394" width="1.88671875" style="8" customWidth="1"/>
    <col min="12395" max="12395" width="9.109375" style="8" customWidth="1"/>
    <col min="12396" max="12399" width="5" style="8" customWidth="1"/>
    <col min="12400" max="12400" width="9.109375" style="8" customWidth="1"/>
    <col min="12401" max="12401" width="2.33203125" style="8" customWidth="1"/>
    <col min="12402" max="12402" width="9.109375" style="8" customWidth="1"/>
    <col min="12403" max="12406" width="5.6640625" style="8" customWidth="1"/>
    <col min="12407" max="12407" width="9.109375" style="8" customWidth="1"/>
    <col min="12408" max="12408" width="1.88671875" style="8" customWidth="1"/>
    <col min="12409" max="12409" width="10.109375" style="8" customWidth="1"/>
    <col min="12410" max="12413" width="5" style="8" customWidth="1"/>
    <col min="12414" max="12414" width="9.109375" style="8" customWidth="1"/>
    <col min="12415" max="12415" width="1.6640625" style="8" customWidth="1"/>
    <col min="12416" max="12416" width="10.109375" style="8" customWidth="1"/>
    <col min="12417" max="12420" width="5" style="8" customWidth="1"/>
    <col min="12421" max="12421" width="9.109375" style="8" customWidth="1"/>
    <col min="12422" max="12422" width="1.88671875" style="8" customWidth="1"/>
    <col min="12423" max="12423" width="10.109375" style="8" customWidth="1"/>
    <col min="12424" max="12427" width="5" style="8" customWidth="1"/>
    <col min="12428" max="12428" width="9.109375" style="8" customWidth="1"/>
    <col min="12429" max="12429" width="1.88671875" style="8" customWidth="1"/>
    <col min="12430" max="12430" width="10.109375" style="8" customWidth="1"/>
    <col min="12431" max="12434" width="5" style="8" customWidth="1"/>
    <col min="12435" max="12435" width="9.109375" style="8" customWidth="1"/>
    <col min="12436" max="12436" width="1.88671875" style="8" customWidth="1"/>
    <col min="12437" max="12440" width="9.109375" style="8" customWidth="1"/>
    <col min="12441" max="12441" width="11.33203125" style="8" customWidth="1"/>
    <col min="12442" max="12444" width="9.109375" style="8"/>
    <col min="12445" max="12445" width="10.33203125" style="8" customWidth="1"/>
    <col min="12446" max="12461" width="9.109375" style="8" customWidth="1"/>
    <col min="12462" max="12544" width="9.109375" style="8"/>
    <col min="12545" max="12545" width="24.33203125" style="8" customWidth="1"/>
    <col min="12546" max="12546" width="10.6640625" style="8" customWidth="1"/>
    <col min="12547" max="12550" width="5" style="8" customWidth="1"/>
    <col min="12551" max="12551" width="9.109375" style="8" customWidth="1"/>
    <col min="12552" max="12552" width="1.88671875" style="8" customWidth="1"/>
    <col min="12553" max="12553" width="10.6640625" style="8" customWidth="1"/>
    <col min="12554" max="12557" width="5" style="8" customWidth="1"/>
    <col min="12558" max="12558" width="9.109375" style="8" customWidth="1"/>
    <col min="12559" max="12559" width="1.88671875" style="8" customWidth="1"/>
    <col min="12560" max="12560" width="10.6640625" style="8" customWidth="1"/>
    <col min="12561" max="12564" width="5" style="8" customWidth="1"/>
    <col min="12565" max="12565" width="9.109375" style="8" customWidth="1"/>
    <col min="12566" max="12566" width="1.88671875" style="8" customWidth="1"/>
    <col min="12567" max="12567" width="9.109375" style="8" customWidth="1"/>
    <col min="12568" max="12571" width="5" style="8" customWidth="1"/>
    <col min="12572" max="12572" width="9.109375" style="8" customWidth="1"/>
    <col min="12573" max="12573" width="1.88671875" style="8" customWidth="1"/>
    <col min="12574" max="12574" width="9.109375" style="8" customWidth="1"/>
    <col min="12575" max="12578" width="5" style="8" customWidth="1"/>
    <col min="12579" max="12579" width="9.109375" style="8" customWidth="1"/>
    <col min="12580" max="12580" width="1.88671875" style="8" customWidth="1"/>
    <col min="12581" max="12581" width="9.109375" style="8" customWidth="1"/>
    <col min="12582" max="12585" width="5" style="8" customWidth="1"/>
    <col min="12586" max="12586" width="9.109375" style="8" customWidth="1"/>
    <col min="12587" max="12587" width="1.88671875" style="8" customWidth="1"/>
    <col min="12588" max="12588" width="9.109375" style="8" customWidth="1"/>
    <col min="12589" max="12592" width="5" style="8" customWidth="1"/>
    <col min="12593" max="12593" width="9.109375" style="8" customWidth="1"/>
    <col min="12594" max="12594" width="1.88671875" style="8" customWidth="1"/>
    <col min="12595" max="12595" width="9.109375" style="8" customWidth="1"/>
    <col min="12596" max="12599" width="5" style="8" customWidth="1"/>
    <col min="12600" max="12600" width="9.109375" style="8" customWidth="1"/>
    <col min="12601" max="12601" width="1.88671875" style="8" customWidth="1"/>
    <col min="12602" max="12621" width="0" style="8" hidden="1" customWidth="1"/>
    <col min="12622" max="12622" width="1.88671875" style="8" customWidth="1"/>
    <col min="12623" max="12623" width="9.109375" style="8" customWidth="1"/>
    <col min="12624" max="12627" width="5" style="8" customWidth="1"/>
    <col min="12628" max="12628" width="9.109375" style="8" customWidth="1"/>
    <col min="12629" max="12635" width="0" style="8" hidden="1" customWidth="1"/>
    <col min="12636" max="12636" width="1.88671875" style="8" customWidth="1"/>
    <col min="12637" max="12637" width="9.109375" style="8" customWidth="1"/>
    <col min="12638" max="12641" width="5" style="8" customWidth="1"/>
    <col min="12642" max="12642" width="9.109375" style="8" customWidth="1"/>
    <col min="12643" max="12643" width="1.88671875" style="8" customWidth="1"/>
    <col min="12644" max="12644" width="9.109375" style="8" customWidth="1"/>
    <col min="12645" max="12648" width="5" style="8" customWidth="1"/>
    <col min="12649" max="12649" width="9.109375" style="8" customWidth="1"/>
    <col min="12650" max="12650" width="1.88671875" style="8" customWidth="1"/>
    <col min="12651" max="12651" width="9.109375" style="8" customWidth="1"/>
    <col min="12652" max="12655" width="5" style="8" customWidth="1"/>
    <col min="12656" max="12656" width="9.109375" style="8" customWidth="1"/>
    <col min="12657" max="12657" width="2.33203125" style="8" customWidth="1"/>
    <col min="12658" max="12658" width="9.109375" style="8" customWidth="1"/>
    <col min="12659" max="12662" width="5.6640625" style="8" customWidth="1"/>
    <col min="12663" max="12663" width="9.109375" style="8" customWidth="1"/>
    <col min="12664" max="12664" width="1.88671875" style="8" customWidth="1"/>
    <col min="12665" max="12665" width="10.109375" style="8" customWidth="1"/>
    <col min="12666" max="12669" width="5" style="8" customWidth="1"/>
    <col min="12670" max="12670" width="9.109375" style="8" customWidth="1"/>
    <col min="12671" max="12671" width="1.6640625" style="8" customWidth="1"/>
    <col min="12672" max="12672" width="10.109375" style="8" customWidth="1"/>
    <col min="12673" max="12676" width="5" style="8" customWidth="1"/>
    <col min="12677" max="12677" width="9.109375" style="8" customWidth="1"/>
    <col min="12678" max="12678" width="1.88671875" style="8" customWidth="1"/>
    <col min="12679" max="12679" width="10.109375" style="8" customWidth="1"/>
    <col min="12680" max="12683" width="5" style="8" customWidth="1"/>
    <col min="12684" max="12684" width="9.109375" style="8" customWidth="1"/>
    <col min="12685" max="12685" width="1.88671875" style="8" customWidth="1"/>
    <col min="12686" max="12686" width="10.109375" style="8" customWidth="1"/>
    <col min="12687" max="12690" width="5" style="8" customWidth="1"/>
    <col min="12691" max="12691" width="9.109375" style="8" customWidth="1"/>
    <col min="12692" max="12692" width="1.88671875" style="8" customWidth="1"/>
    <col min="12693" max="12696" width="9.109375" style="8" customWidth="1"/>
    <col min="12697" max="12697" width="11.33203125" style="8" customWidth="1"/>
    <col min="12698" max="12700" width="9.109375" style="8"/>
    <col min="12701" max="12701" width="10.33203125" style="8" customWidth="1"/>
    <col min="12702" max="12717" width="9.109375" style="8" customWidth="1"/>
    <col min="12718" max="12800" width="9.109375" style="8"/>
    <col min="12801" max="12801" width="24.33203125" style="8" customWidth="1"/>
    <col min="12802" max="12802" width="10.6640625" style="8" customWidth="1"/>
    <col min="12803" max="12806" width="5" style="8" customWidth="1"/>
    <col min="12807" max="12807" width="9.109375" style="8" customWidth="1"/>
    <col min="12808" max="12808" width="1.88671875" style="8" customWidth="1"/>
    <col min="12809" max="12809" width="10.6640625" style="8" customWidth="1"/>
    <col min="12810" max="12813" width="5" style="8" customWidth="1"/>
    <col min="12814" max="12814" width="9.109375" style="8" customWidth="1"/>
    <col min="12815" max="12815" width="1.88671875" style="8" customWidth="1"/>
    <col min="12816" max="12816" width="10.6640625" style="8" customWidth="1"/>
    <col min="12817" max="12820" width="5" style="8" customWidth="1"/>
    <col min="12821" max="12821" width="9.109375" style="8" customWidth="1"/>
    <col min="12822" max="12822" width="1.88671875" style="8" customWidth="1"/>
    <col min="12823" max="12823" width="9.109375" style="8" customWidth="1"/>
    <col min="12824" max="12827" width="5" style="8" customWidth="1"/>
    <col min="12828" max="12828" width="9.109375" style="8" customWidth="1"/>
    <col min="12829" max="12829" width="1.88671875" style="8" customWidth="1"/>
    <col min="12830" max="12830" width="9.109375" style="8" customWidth="1"/>
    <col min="12831" max="12834" width="5" style="8" customWidth="1"/>
    <col min="12835" max="12835" width="9.109375" style="8" customWidth="1"/>
    <col min="12836" max="12836" width="1.88671875" style="8" customWidth="1"/>
    <col min="12837" max="12837" width="9.109375" style="8" customWidth="1"/>
    <col min="12838" max="12841" width="5" style="8" customWidth="1"/>
    <col min="12842" max="12842" width="9.109375" style="8" customWidth="1"/>
    <col min="12843" max="12843" width="1.88671875" style="8" customWidth="1"/>
    <col min="12844" max="12844" width="9.109375" style="8" customWidth="1"/>
    <col min="12845" max="12848" width="5" style="8" customWidth="1"/>
    <col min="12849" max="12849" width="9.109375" style="8" customWidth="1"/>
    <col min="12850" max="12850" width="1.88671875" style="8" customWidth="1"/>
    <col min="12851" max="12851" width="9.109375" style="8" customWidth="1"/>
    <col min="12852" max="12855" width="5" style="8" customWidth="1"/>
    <col min="12856" max="12856" width="9.109375" style="8" customWidth="1"/>
    <col min="12857" max="12857" width="1.88671875" style="8" customWidth="1"/>
    <col min="12858" max="12877" width="0" style="8" hidden="1" customWidth="1"/>
    <col min="12878" max="12878" width="1.88671875" style="8" customWidth="1"/>
    <col min="12879" max="12879" width="9.109375" style="8" customWidth="1"/>
    <col min="12880" max="12883" width="5" style="8" customWidth="1"/>
    <col min="12884" max="12884" width="9.109375" style="8" customWidth="1"/>
    <col min="12885" max="12891" width="0" style="8" hidden="1" customWidth="1"/>
    <col min="12892" max="12892" width="1.88671875" style="8" customWidth="1"/>
    <col min="12893" max="12893" width="9.109375" style="8" customWidth="1"/>
    <col min="12894" max="12897" width="5" style="8" customWidth="1"/>
    <col min="12898" max="12898" width="9.109375" style="8" customWidth="1"/>
    <col min="12899" max="12899" width="1.88671875" style="8" customWidth="1"/>
    <col min="12900" max="12900" width="9.109375" style="8" customWidth="1"/>
    <col min="12901" max="12904" width="5" style="8" customWidth="1"/>
    <col min="12905" max="12905" width="9.109375" style="8" customWidth="1"/>
    <col min="12906" max="12906" width="1.88671875" style="8" customWidth="1"/>
    <col min="12907" max="12907" width="9.109375" style="8" customWidth="1"/>
    <col min="12908" max="12911" width="5" style="8" customWidth="1"/>
    <col min="12912" max="12912" width="9.109375" style="8" customWidth="1"/>
    <col min="12913" max="12913" width="2.33203125" style="8" customWidth="1"/>
    <col min="12914" max="12914" width="9.109375" style="8" customWidth="1"/>
    <col min="12915" max="12918" width="5.6640625" style="8" customWidth="1"/>
    <col min="12919" max="12919" width="9.109375" style="8" customWidth="1"/>
    <col min="12920" max="12920" width="1.88671875" style="8" customWidth="1"/>
    <col min="12921" max="12921" width="10.109375" style="8" customWidth="1"/>
    <col min="12922" max="12925" width="5" style="8" customWidth="1"/>
    <col min="12926" max="12926" width="9.109375" style="8" customWidth="1"/>
    <col min="12927" max="12927" width="1.6640625" style="8" customWidth="1"/>
    <col min="12928" max="12928" width="10.109375" style="8" customWidth="1"/>
    <col min="12929" max="12932" width="5" style="8" customWidth="1"/>
    <col min="12933" max="12933" width="9.109375" style="8" customWidth="1"/>
    <col min="12934" max="12934" width="1.88671875" style="8" customWidth="1"/>
    <col min="12935" max="12935" width="10.109375" style="8" customWidth="1"/>
    <col min="12936" max="12939" width="5" style="8" customWidth="1"/>
    <col min="12940" max="12940" width="9.109375" style="8" customWidth="1"/>
    <col min="12941" max="12941" width="1.88671875" style="8" customWidth="1"/>
    <col min="12942" max="12942" width="10.109375" style="8" customWidth="1"/>
    <col min="12943" max="12946" width="5" style="8" customWidth="1"/>
    <col min="12947" max="12947" width="9.109375" style="8" customWidth="1"/>
    <col min="12948" max="12948" width="1.88671875" style="8" customWidth="1"/>
    <col min="12949" max="12952" width="9.109375" style="8" customWidth="1"/>
    <col min="12953" max="12953" width="11.33203125" style="8" customWidth="1"/>
    <col min="12954" max="12956" width="9.109375" style="8"/>
    <col min="12957" max="12957" width="10.33203125" style="8" customWidth="1"/>
    <col min="12958" max="12973" width="9.109375" style="8" customWidth="1"/>
    <col min="12974" max="13056" width="9.109375" style="8"/>
    <col min="13057" max="13057" width="24.33203125" style="8" customWidth="1"/>
    <col min="13058" max="13058" width="10.6640625" style="8" customWidth="1"/>
    <col min="13059" max="13062" width="5" style="8" customWidth="1"/>
    <col min="13063" max="13063" width="9.109375" style="8" customWidth="1"/>
    <col min="13064" max="13064" width="1.88671875" style="8" customWidth="1"/>
    <col min="13065" max="13065" width="10.6640625" style="8" customWidth="1"/>
    <col min="13066" max="13069" width="5" style="8" customWidth="1"/>
    <col min="13070" max="13070" width="9.109375" style="8" customWidth="1"/>
    <col min="13071" max="13071" width="1.88671875" style="8" customWidth="1"/>
    <col min="13072" max="13072" width="10.6640625" style="8" customWidth="1"/>
    <col min="13073" max="13076" width="5" style="8" customWidth="1"/>
    <col min="13077" max="13077" width="9.109375" style="8" customWidth="1"/>
    <col min="13078" max="13078" width="1.88671875" style="8" customWidth="1"/>
    <col min="13079" max="13079" width="9.109375" style="8" customWidth="1"/>
    <col min="13080" max="13083" width="5" style="8" customWidth="1"/>
    <col min="13084" max="13084" width="9.109375" style="8" customWidth="1"/>
    <col min="13085" max="13085" width="1.88671875" style="8" customWidth="1"/>
    <col min="13086" max="13086" width="9.109375" style="8" customWidth="1"/>
    <col min="13087" max="13090" width="5" style="8" customWidth="1"/>
    <col min="13091" max="13091" width="9.109375" style="8" customWidth="1"/>
    <col min="13092" max="13092" width="1.88671875" style="8" customWidth="1"/>
    <col min="13093" max="13093" width="9.109375" style="8" customWidth="1"/>
    <col min="13094" max="13097" width="5" style="8" customWidth="1"/>
    <col min="13098" max="13098" width="9.109375" style="8" customWidth="1"/>
    <col min="13099" max="13099" width="1.88671875" style="8" customWidth="1"/>
    <col min="13100" max="13100" width="9.109375" style="8" customWidth="1"/>
    <col min="13101" max="13104" width="5" style="8" customWidth="1"/>
    <col min="13105" max="13105" width="9.109375" style="8" customWidth="1"/>
    <col min="13106" max="13106" width="1.88671875" style="8" customWidth="1"/>
    <col min="13107" max="13107" width="9.109375" style="8" customWidth="1"/>
    <col min="13108" max="13111" width="5" style="8" customWidth="1"/>
    <col min="13112" max="13112" width="9.109375" style="8" customWidth="1"/>
    <col min="13113" max="13113" width="1.88671875" style="8" customWidth="1"/>
    <col min="13114" max="13133" width="0" style="8" hidden="1" customWidth="1"/>
    <col min="13134" max="13134" width="1.88671875" style="8" customWidth="1"/>
    <col min="13135" max="13135" width="9.109375" style="8" customWidth="1"/>
    <col min="13136" max="13139" width="5" style="8" customWidth="1"/>
    <col min="13140" max="13140" width="9.109375" style="8" customWidth="1"/>
    <col min="13141" max="13147" width="0" style="8" hidden="1" customWidth="1"/>
    <col min="13148" max="13148" width="1.88671875" style="8" customWidth="1"/>
    <col min="13149" max="13149" width="9.109375" style="8" customWidth="1"/>
    <col min="13150" max="13153" width="5" style="8" customWidth="1"/>
    <col min="13154" max="13154" width="9.109375" style="8" customWidth="1"/>
    <col min="13155" max="13155" width="1.88671875" style="8" customWidth="1"/>
    <col min="13156" max="13156" width="9.109375" style="8" customWidth="1"/>
    <col min="13157" max="13160" width="5" style="8" customWidth="1"/>
    <col min="13161" max="13161" width="9.109375" style="8" customWidth="1"/>
    <col min="13162" max="13162" width="1.88671875" style="8" customWidth="1"/>
    <col min="13163" max="13163" width="9.109375" style="8" customWidth="1"/>
    <col min="13164" max="13167" width="5" style="8" customWidth="1"/>
    <col min="13168" max="13168" width="9.109375" style="8" customWidth="1"/>
    <col min="13169" max="13169" width="2.33203125" style="8" customWidth="1"/>
    <col min="13170" max="13170" width="9.109375" style="8" customWidth="1"/>
    <col min="13171" max="13174" width="5.6640625" style="8" customWidth="1"/>
    <col min="13175" max="13175" width="9.109375" style="8" customWidth="1"/>
    <col min="13176" max="13176" width="1.88671875" style="8" customWidth="1"/>
    <col min="13177" max="13177" width="10.109375" style="8" customWidth="1"/>
    <col min="13178" max="13181" width="5" style="8" customWidth="1"/>
    <col min="13182" max="13182" width="9.109375" style="8" customWidth="1"/>
    <col min="13183" max="13183" width="1.6640625" style="8" customWidth="1"/>
    <col min="13184" max="13184" width="10.109375" style="8" customWidth="1"/>
    <col min="13185" max="13188" width="5" style="8" customWidth="1"/>
    <col min="13189" max="13189" width="9.109375" style="8" customWidth="1"/>
    <col min="13190" max="13190" width="1.88671875" style="8" customWidth="1"/>
    <col min="13191" max="13191" width="10.109375" style="8" customWidth="1"/>
    <col min="13192" max="13195" width="5" style="8" customWidth="1"/>
    <col min="13196" max="13196" width="9.109375" style="8" customWidth="1"/>
    <col min="13197" max="13197" width="1.88671875" style="8" customWidth="1"/>
    <col min="13198" max="13198" width="10.109375" style="8" customWidth="1"/>
    <col min="13199" max="13202" width="5" style="8" customWidth="1"/>
    <col min="13203" max="13203" width="9.109375" style="8" customWidth="1"/>
    <col min="13204" max="13204" width="1.88671875" style="8" customWidth="1"/>
    <col min="13205" max="13208" width="9.109375" style="8" customWidth="1"/>
    <col min="13209" max="13209" width="11.33203125" style="8" customWidth="1"/>
    <col min="13210" max="13212" width="9.109375" style="8"/>
    <col min="13213" max="13213" width="10.33203125" style="8" customWidth="1"/>
    <col min="13214" max="13229" width="9.109375" style="8" customWidth="1"/>
    <col min="13230" max="13312" width="9.109375" style="8"/>
    <col min="13313" max="13313" width="24.33203125" style="8" customWidth="1"/>
    <col min="13314" max="13314" width="10.6640625" style="8" customWidth="1"/>
    <col min="13315" max="13318" width="5" style="8" customWidth="1"/>
    <col min="13319" max="13319" width="9.109375" style="8" customWidth="1"/>
    <col min="13320" max="13320" width="1.88671875" style="8" customWidth="1"/>
    <col min="13321" max="13321" width="10.6640625" style="8" customWidth="1"/>
    <col min="13322" max="13325" width="5" style="8" customWidth="1"/>
    <col min="13326" max="13326" width="9.109375" style="8" customWidth="1"/>
    <col min="13327" max="13327" width="1.88671875" style="8" customWidth="1"/>
    <col min="13328" max="13328" width="10.6640625" style="8" customWidth="1"/>
    <col min="13329" max="13332" width="5" style="8" customWidth="1"/>
    <col min="13333" max="13333" width="9.109375" style="8" customWidth="1"/>
    <col min="13334" max="13334" width="1.88671875" style="8" customWidth="1"/>
    <col min="13335" max="13335" width="9.109375" style="8" customWidth="1"/>
    <col min="13336" max="13339" width="5" style="8" customWidth="1"/>
    <col min="13340" max="13340" width="9.109375" style="8" customWidth="1"/>
    <col min="13341" max="13341" width="1.88671875" style="8" customWidth="1"/>
    <col min="13342" max="13342" width="9.109375" style="8" customWidth="1"/>
    <col min="13343" max="13346" width="5" style="8" customWidth="1"/>
    <col min="13347" max="13347" width="9.109375" style="8" customWidth="1"/>
    <col min="13348" max="13348" width="1.88671875" style="8" customWidth="1"/>
    <col min="13349" max="13349" width="9.109375" style="8" customWidth="1"/>
    <col min="13350" max="13353" width="5" style="8" customWidth="1"/>
    <col min="13354" max="13354" width="9.109375" style="8" customWidth="1"/>
    <col min="13355" max="13355" width="1.88671875" style="8" customWidth="1"/>
    <col min="13356" max="13356" width="9.109375" style="8" customWidth="1"/>
    <col min="13357" max="13360" width="5" style="8" customWidth="1"/>
    <col min="13361" max="13361" width="9.109375" style="8" customWidth="1"/>
    <col min="13362" max="13362" width="1.88671875" style="8" customWidth="1"/>
    <col min="13363" max="13363" width="9.109375" style="8" customWidth="1"/>
    <col min="13364" max="13367" width="5" style="8" customWidth="1"/>
    <col min="13368" max="13368" width="9.109375" style="8" customWidth="1"/>
    <col min="13369" max="13369" width="1.88671875" style="8" customWidth="1"/>
    <col min="13370" max="13389" width="0" style="8" hidden="1" customWidth="1"/>
    <col min="13390" max="13390" width="1.88671875" style="8" customWidth="1"/>
    <col min="13391" max="13391" width="9.109375" style="8" customWidth="1"/>
    <col min="13392" max="13395" width="5" style="8" customWidth="1"/>
    <col min="13396" max="13396" width="9.109375" style="8" customWidth="1"/>
    <col min="13397" max="13403" width="0" style="8" hidden="1" customWidth="1"/>
    <col min="13404" max="13404" width="1.88671875" style="8" customWidth="1"/>
    <col min="13405" max="13405" width="9.109375" style="8" customWidth="1"/>
    <col min="13406" max="13409" width="5" style="8" customWidth="1"/>
    <col min="13410" max="13410" width="9.109375" style="8" customWidth="1"/>
    <col min="13411" max="13411" width="1.88671875" style="8" customWidth="1"/>
    <col min="13412" max="13412" width="9.109375" style="8" customWidth="1"/>
    <col min="13413" max="13416" width="5" style="8" customWidth="1"/>
    <col min="13417" max="13417" width="9.109375" style="8" customWidth="1"/>
    <col min="13418" max="13418" width="1.88671875" style="8" customWidth="1"/>
    <col min="13419" max="13419" width="9.109375" style="8" customWidth="1"/>
    <col min="13420" max="13423" width="5" style="8" customWidth="1"/>
    <col min="13424" max="13424" width="9.109375" style="8" customWidth="1"/>
    <col min="13425" max="13425" width="2.33203125" style="8" customWidth="1"/>
    <col min="13426" max="13426" width="9.109375" style="8" customWidth="1"/>
    <col min="13427" max="13430" width="5.6640625" style="8" customWidth="1"/>
    <col min="13431" max="13431" width="9.109375" style="8" customWidth="1"/>
    <col min="13432" max="13432" width="1.88671875" style="8" customWidth="1"/>
    <col min="13433" max="13433" width="10.109375" style="8" customWidth="1"/>
    <col min="13434" max="13437" width="5" style="8" customWidth="1"/>
    <col min="13438" max="13438" width="9.109375" style="8" customWidth="1"/>
    <col min="13439" max="13439" width="1.6640625" style="8" customWidth="1"/>
    <col min="13440" max="13440" width="10.109375" style="8" customWidth="1"/>
    <col min="13441" max="13444" width="5" style="8" customWidth="1"/>
    <col min="13445" max="13445" width="9.109375" style="8" customWidth="1"/>
    <col min="13446" max="13446" width="1.88671875" style="8" customWidth="1"/>
    <col min="13447" max="13447" width="10.109375" style="8" customWidth="1"/>
    <col min="13448" max="13451" width="5" style="8" customWidth="1"/>
    <col min="13452" max="13452" width="9.109375" style="8" customWidth="1"/>
    <col min="13453" max="13453" width="1.88671875" style="8" customWidth="1"/>
    <col min="13454" max="13454" width="10.109375" style="8" customWidth="1"/>
    <col min="13455" max="13458" width="5" style="8" customWidth="1"/>
    <col min="13459" max="13459" width="9.109375" style="8" customWidth="1"/>
    <col min="13460" max="13460" width="1.88671875" style="8" customWidth="1"/>
    <col min="13461" max="13464" width="9.109375" style="8" customWidth="1"/>
    <col min="13465" max="13465" width="11.33203125" style="8" customWidth="1"/>
    <col min="13466" max="13468" width="9.109375" style="8"/>
    <col min="13469" max="13469" width="10.33203125" style="8" customWidth="1"/>
    <col min="13470" max="13485" width="9.109375" style="8" customWidth="1"/>
    <col min="13486" max="13568" width="9.109375" style="8"/>
    <col min="13569" max="13569" width="24.33203125" style="8" customWidth="1"/>
    <col min="13570" max="13570" width="10.6640625" style="8" customWidth="1"/>
    <col min="13571" max="13574" width="5" style="8" customWidth="1"/>
    <col min="13575" max="13575" width="9.109375" style="8" customWidth="1"/>
    <col min="13576" max="13576" width="1.88671875" style="8" customWidth="1"/>
    <col min="13577" max="13577" width="10.6640625" style="8" customWidth="1"/>
    <col min="13578" max="13581" width="5" style="8" customWidth="1"/>
    <col min="13582" max="13582" width="9.109375" style="8" customWidth="1"/>
    <col min="13583" max="13583" width="1.88671875" style="8" customWidth="1"/>
    <col min="13584" max="13584" width="10.6640625" style="8" customWidth="1"/>
    <col min="13585" max="13588" width="5" style="8" customWidth="1"/>
    <col min="13589" max="13589" width="9.109375" style="8" customWidth="1"/>
    <col min="13590" max="13590" width="1.88671875" style="8" customWidth="1"/>
    <col min="13591" max="13591" width="9.109375" style="8" customWidth="1"/>
    <col min="13592" max="13595" width="5" style="8" customWidth="1"/>
    <col min="13596" max="13596" width="9.109375" style="8" customWidth="1"/>
    <col min="13597" max="13597" width="1.88671875" style="8" customWidth="1"/>
    <col min="13598" max="13598" width="9.109375" style="8" customWidth="1"/>
    <col min="13599" max="13602" width="5" style="8" customWidth="1"/>
    <col min="13603" max="13603" width="9.109375" style="8" customWidth="1"/>
    <col min="13604" max="13604" width="1.88671875" style="8" customWidth="1"/>
    <col min="13605" max="13605" width="9.109375" style="8" customWidth="1"/>
    <col min="13606" max="13609" width="5" style="8" customWidth="1"/>
    <col min="13610" max="13610" width="9.109375" style="8" customWidth="1"/>
    <col min="13611" max="13611" width="1.88671875" style="8" customWidth="1"/>
    <col min="13612" max="13612" width="9.109375" style="8" customWidth="1"/>
    <col min="13613" max="13616" width="5" style="8" customWidth="1"/>
    <col min="13617" max="13617" width="9.109375" style="8" customWidth="1"/>
    <col min="13618" max="13618" width="1.88671875" style="8" customWidth="1"/>
    <col min="13619" max="13619" width="9.109375" style="8" customWidth="1"/>
    <col min="13620" max="13623" width="5" style="8" customWidth="1"/>
    <col min="13624" max="13624" width="9.109375" style="8" customWidth="1"/>
    <col min="13625" max="13625" width="1.88671875" style="8" customWidth="1"/>
    <col min="13626" max="13645" width="0" style="8" hidden="1" customWidth="1"/>
    <col min="13646" max="13646" width="1.88671875" style="8" customWidth="1"/>
    <col min="13647" max="13647" width="9.109375" style="8" customWidth="1"/>
    <col min="13648" max="13651" width="5" style="8" customWidth="1"/>
    <col min="13652" max="13652" width="9.109375" style="8" customWidth="1"/>
    <col min="13653" max="13659" width="0" style="8" hidden="1" customWidth="1"/>
    <col min="13660" max="13660" width="1.88671875" style="8" customWidth="1"/>
    <col min="13661" max="13661" width="9.109375" style="8" customWidth="1"/>
    <col min="13662" max="13665" width="5" style="8" customWidth="1"/>
    <col min="13666" max="13666" width="9.109375" style="8" customWidth="1"/>
    <col min="13667" max="13667" width="1.88671875" style="8" customWidth="1"/>
    <col min="13668" max="13668" width="9.109375" style="8" customWidth="1"/>
    <col min="13669" max="13672" width="5" style="8" customWidth="1"/>
    <col min="13673" max="13673" width="9.109375" style="8" customWidth="1"/>
    <col min="13674" max="13674" width="1.88671875" style="8" customWidth="1"/>
    <col min="13675" max="13675" width="9.109375" style="8" customWidth="1"/>
    <col min="13676" max="13679" width="5" style="8" customWidth="1"/>
    <col min="13680" max="13680" width="9.109375" style="8" customWidth="1"/>
    <col min="13681" max="13681" width="2.33203125" style="8" customWidth="1"/>
    <col min="13682" max="13682" width="9.109375" style="8" customWidth="1"/>
    <col min="13683" max="13686" width="5.6640625" style="8" customWidth="1"/>
    <col min="13687" max="13687" width="9.109375" style="8" customWidth="1"/>
    <col min="13688" max="13688" width="1.88671875" style="8" customWidth="1"/>
    <col min="13689" max="13689" width="10.109375" style="8" customWidth="1"/>
    <col min="13690" max="13693" width="5" style="8" customWidth="1"/>
    <col min="13694" max="13694" width="9.109375" style="8" customWidth="1"/>
    <col min="13695" max="13695" width="1.6640625" style="8" customWidth="1"/>
    <col min="13696" max="13696" width="10.109375" style="8" customWidth="1"/>
    <col min="13697" max="13700" width="5" style="8" customWidth="1"/>
    <col min="13701" max="13701" width="9.109375" style="8" customWidth="1"/>
    <col min="13702" max="13702" width="1.88671875" style="8" customWidth="1"/>
    <col min="13703" max="13703" width="10.109375" style="8" customWidth="1"/>
    <col min="13704" max="13707" width="5" style="8" customWidth="1"/>
    <col min="13708" max="13708" width="9.109375" style="8" customWidth="1"/>
    <col min="13709" max="13709" width="1.88671875" style="8" customWidth="1"/>
    <col min="13710" max="13710" width="10.109375" style="8" customWidth="1"/>
    <col min="13711" max="13714" width="5" style="8" customWidth="1"/>
    <col min="13715" max="13715" width="9.109375" style="8" customWidth="1"/>
    <col min="13716" max="13716" width="1.88671875" style="8" customWidth="1"/>
    <col min="13717" max="13720" width="9.109375" style="8" customWidth="1"/>
    <col min="13721" max="13721" width="11.33203125" style="8" customWidth="1"/>
    <col min="13722" max="13724" width="9.109375" style="8"/>
    <col min="13725" max="13725" width="10.33203125" style="8" customWidth="1"/>
    <col min="13726" max="13741" width="9.109375" style="8" customWidth="1"/>
    <col min="13742" max="13824" width="9.109375" style="8"/>
    <col min="13825" max="13825" width="24.33203125" style="8" customWidth="1"/>
    <col min="13826" max="13826" width="10.6640625" style="8" customWidth="1"/>
    <col min="13827" max="13830" width="5" style="8" customWidth="1"/>
    <col min="13831" max="13831" width="9.109375" style="8" customWidth="1"/>
    <col min="13832" max="13832" width="1.88671875" style="8" customWidth="1"/>
    <col min="13833" max="13833" width="10.6640625" style="8" customWidth="1"/>
    <col min="13834" max="13837" width="5" style="8" customWidth="1"/>
    <col min="13838" max="13838" width="9.109375" style="8" customWidth="1"/>
    <col min="13839" max="13839" width="1.88671875" style="8" customWidth="1"/>
    <col min="13840" max="13840" width="10.6640625" style="8" customWidth="1"/>
    <col min="13841" max="13844" width="5" style="8" customWidth="1"/>
    <col min="13845" max="13845" width="9.109375" style="8" customWidth="1"/>
    <col min="13846" max="13846" width="1.88671875" style="8" customWidth="1"/>
    <col min="13847" max="13847" width="9.109375" style="8" customWidth="1"/>
    <col min="13848" max="13851" width="5" style="8" customWidth="1"/>
    <col min="13852" max="13852" width="9.109375" style="8" customWidth="1"/>
    <col min="13853" max="13853" width="1.88671875" style="8" customWidth="1"/>
    <col min="13854" max="13854" width="9.109375" style="8" customWidth="1"/>
    <col min="13855" max="13858" width="5" style="8" customWidth="1"/>
    <col min="13859" max="13859" width="9.109375" style="8" customWidth="1"/>
    <col min="13860" max="13860" width="1.88671875" style="8" customWidth="1"/>
    <col min="13861" max="13861" width="9.109375" style="8" customWidth="1"/>
    <col min="13862" max="13865" width="5" style="8" customWidth="1"/>
    <col min="13866" max="13866" width="9.109375" style="8" customWidth="1"/>
    <col min="13867" max="13867" width="1.88671875" style="8" customWidth="1"/>
    <col min="13868" max="13868" width="9.109375" style="8" customWidth="1"/>
    <col min="13869" max="13872" width="5" style="8" customWidth="1"/>
    <col min="13873" max="13873" width="9.109375" style="8" customWidth="1"/>
    <col min="13874" max="13874" width="1.88671875" style="8" customWidth="1"/>
    <col min="13875" max="13875" width="9.109375" style="8" customWidth="1"/>
    <col min="13876" max="13879" width="5" style="8" customWidth="1"/>
    <col min="13880" max="13880" width="9.109375" style="8" customWidth="1"/>
    <col min="13881" max="13881" width="1.88671875" style="8" customWidth="1"/>
    <col min="13882" max="13901" width="0" style="8" hidden="1" customWidth="1"/>
    <col min="13902" max="13902" width="1.88671875" style="8" customWidth="1"/>
    <col min="13903" max="13903" width="9.109375" style="8" customWidth="1"/>
    <col min="13904" max="13907" width="5" style="8" customWidth="1"/>
    <col min="13908" max="13908" width="9.109375" style="8" customWidth="1"/>
    <col min="13909" max="13915" width="0" style="8" hidden="1" customWidth="1"/>
    <col min="13916" max="13916" width="1.88671875" style="8" customWidth="1"/>
    <col min="13917" max="13917" width="9.109375" style="8" customWidth="1"/>
    <col min="13918" max="13921" width="5" style="8" customWidth="1"/>
    <col min="13922" max="13922" width="9.109375" style="8" customWidth="1"/>
    <col min="13923" max="13923" width="1.88671875" style="8" customWidth="1"/>
    <col min="13924" max="13924" width="9.109375" style="8" customWidth="1"/>
    <col min="13925" max="13928" width="5" style="8" customWidth="1"/>
    <col min="13929" max="13929" width="9.109375" style="8" customWidth="1"/>
    <col min="13930" max="13930" width="1.88671875" style="8" customWidth="1"/>
    <col min="13931" max="13931" width="9.109375" style="8" customWidth="1"/>
    <col min="13932" max="13935" width="5" style="8" customWidth="1"/>
    <col min="13936" max="13936" width="9.109375" style="8" customWidth="1"/>
    <col min="13937" max="13937" width="2.33203125" style="8" customWidth="1"/>
    <col min="13938" max="13938" width="9.109375" style="8" customWidth="1"/>
    <col min="13939" max="13942" width="5.6640625" style="8" customWidth="1"/>
    <col min="13943" max="13943" width="9.109375" style="8" customWidth="1"/>
    <col min="13944" max="13944" width="1.88671875" style="8" customWidth="1"/>
    <col min="13945" max="13945" width="10.109375" style="8" customWidth="1"/>
    <col min="13946" max="13949" width="5" style="8" customWidth="1"/>
    <col min="13950" max="13950" width="9.109375" style="8" customWidth="1"/>
    <col min="13951" max="13951" width="1.6640625" style="8" customWidth="1"/>
    <col min="13952" max="13952" width="10.109375" style="8" customWidth="1"/>
    <col min="13953" max="13956" width="5" style="8" customWidth="1"/>
    <col min="13957" max="13957" width="9.109375" style="8" customWidth="1"/>
    <col min="13958" max="13958" width="1.88671875" style="8" customWidth="1"/>
    <col min="13959" max="13959" width="10.109375" style="8" customWidth="1"/>
    <col min="13960" max="13963" width="5" style="8" customWidth="1"/>
    <col min="13964" max="13964" width="9.109375" style="8" customWidth="1"/>
    <col min="13965" max="13965" width="1.88671875" style="8" customWidth="1"/>
    <col min="13966" max="13966" width="10.109375" style="8" customWidth="1"/>
    <col min="13967" max="13970" width="5" style="8" customWidth="1"/>
    <col min="13971" max="13971" width="9.109375" style="8" customWidth="1"/>
    <col min="13972" max="13972" width="1.88671875" style="8" customWidth="1"/>
    <col min="13973" max="13976" width="9.109375" style="8" customWidth="1"/>
    <col min="13977" max="13977" width="11.33203125" style="8" customWidth="1"/>
    <col min="13978" max="13980" width="9.109375" style="8"/>
    <col min="13981" max="13981" width="10.33203125" style="8" customWidth="1"/>
    <col min="13982" max="13997" width="9.109375" style="8" customWidth="1"/>
    <col min="13998" max="14080" width="9.109375" style="8"/>
    <col min="14081" max="14081" width="24.33203125" style="8" customWidth="1"/>
    <col min="14082" max="14082" width="10.6640625" style="8" customWidth="1"/>
    <col min="14083" max="14086" width="5" style="8" customWidth="1"/>
    <col min="14087" max="14087" width="9.109375" style="8" customWidth="1"/>
    <col min="14088" max="14088" width="1.88671875" style="8" customWidth="1"/>
    <col min="14089" max="14089" width="10.6640625" style="8" customWidth="1"/>
    <col min="14090" max="14093" width="5" style="8" customWidth="1"/>
    <col min="14094" max="14094" width="9.109375" style="8" customWidth="1"/>
    <col min="14095" max="14095" width="1.88671875" style="8" customWidth="1"/>
    <col min="14096" max="14096" width="10.6640625" style="8" customWidth="1"/>
    <col min="14097" max="14100" width="5" style="8" customWidth="1"/>
    <col min="14101" max="14101" width="9.109375" style="8" customWidth="1"/>
    <col min="14102" max="14102" width="1.88671875" style="8" customWidth="1"/>
    <col min="14103" max="14103" width="9.109375" style="8" customWidth="1"/>
    <col min="14104" max="14107" width="5" style="8" customWidth="1"/>
    <col min="14108" max="14108" width="9.109375" style="8" customWidth="1"/>
    <col min="14109" max="14109" width="1.88671875" style="8" customWidth="1"/>
    <col min="14110" max="14110" width="9.109375" style="8" customWidth="1"/>
    <col min="14111" max="14114" width="5" style="8" customWidth="1"/>
    <col min="14115" max="14115" width="9.109375" style="8" customWidth="1"/>
    <col min="14116" max="14116" width="1.88671875" style="8" customWidth="1"/>
    <col min="14117" max="14117" width="9.109375" style="8" customWidth="1"/>
    <col min="14118" max="14121" width="5" style="8" customWidth="1"/>
    <col min="14122" max="14122" width="9.109375" style="8" customWidth="1"/>
    <col min="14123" max="14123" width="1.88671875" style="8" customWidth="1"/>
    <col min="14124" max="14124" width="9.109375" style="8" customWidth="1"/>
    <col min="14125" max="14128" width="5" style="8" customWidth="1"/>
    <col min="14129" max="14129" width="9.109375" style="8" customWidth="1"/>
    <col min="14130" max="14130" width="1.88671875" style="8" customWidth="1"/>
    <col min="14131" max="14131" width="9.109375" style="8" customWidth="1"/>
    <col min="14132" max="14135" width="5" style="8" customWidth="1"/>
    <col min="14136" max="14136" width="9.109375" style="8" customWidth="1"/>
    <col min="14137" max="14137" width="1.88671875" style="8" customWidth="1"/>
    <col min="14138" max="14157" width="0" style="8" hidden="1" customWidth="1"/>
    <col min="14158" max="14158" width="1.88671875" style="8" customWidth="1"/>
    <col min="14159" max="14159" width="9.109375" style="8" customWidth="1"/>
    <col min="14160" max="14163" width="5" style="8" customWidth="1"/>
    <col min="14164" max="14164" width="9.109375" style="8" customWidth="1"/>
    <col min="14165" max="14171" width="0" style="8" hidden="1" customWidth="1"/>
    <col min="14172" max="14172" width="1.88671875" style="8" customWidth="1"/>
    <col min="14173" max="14173" width="9.109375" style="8" customWidth="1"/>
    <col min="14174" max="14177" width="5" style="8" customWidth="1"/>
    <col min="14178" max="14178" width="9.109375" style="8" customWidth="1"/>
    <col min="14179" max="14179" width="1.88671875" style="8" customWidth="1"/>
    <col min="14180" max="14180" width="9.109375" style="8" customWidth="1"/>
    <col min="14181" max="14184" width="5" style="8" customWidth="1"/>
    <col min="14185" max="14185" width="9.109375" style="8" customWidth="1"/>
    <col min="14186" max="14186" width="1.88671875" style="8" customWidth="1"/>
    <col min="14187" max="14187" width="9.109375" style="8" customWidth="1"/>
    <col min="14188" max="14191" width="5" style="8" customWidth="1"/>
    <col min="14192" max="14192" width="9.109375" style="8" customWidth="1"/>
    <col min="14193" max="14193" width="2.33203125" style="8" customWidth="1"/>
    <col min="14194" max="14194" width="9.109375" style="8" customWidth="1"/>
    <col min="14195" max="14198" width="5.6640625" style="8" customWidth="1"/>
    <col min="14199" max="14199" width="9.109375" style="8" customWidth="1"/>
    <col min="14200" max="14200" width="1.88671875" style="8" customWidth="1"/>
    <col min="14201" max="14201" width="10.109375" style="8" customWidth="1"/>
    <col min="14202" max="14205" width="5" style="8" customWidth="1"/>
    <col min="14206" max="14206" width="9.109375" style="8" customWidth="1"/>
    <col min="14207" max="14207" width="1.6640625" style="8" customWidth="1"/>
    <col min="14208" max="14208" width="10.109375" style="8" customWidth="1"/>
    <col min="14209" max="14212" width="5" style="8" customWidth="1"/>
    <col min="14213" max="14213" width="9.109375" style="8" customWidth="1"/>
    <col min="14214" max="14214" width="1.88671875" style="8" customWidth="1"/>
    <col min="14215" max="14215" width="10.109375" style="8" customWidth="1"/>
    <col min="14216" max="14219" width="5" style="8" customWidth="1"/>
    <col min="14220" max="14220" width="9.109375" style="8" customWidth="1"/>
    <col min="14221" max="14221" width="1.88671875" style="8" customWidth="1"/>
    <col min="14222" max="14222" width="10.109375" style="8" customWidth="1"/>
    <col min="14223" max="14226" width="5" style="8" customWidth="1"/>
    <col min="14227" max="14227" width="9.109375" style="8" customWidth="1"/>
    <col min="14228" max="14228" width="1.88671875" style="8" customWidth="1"/>
    <col min="14229" max="14232" width="9.109375" style="8" customWidth="1"/>
    <col min="14233" max="14233" width="11.33203125" style="8" customWidth="1"/>
    <col min="14234" max="14236" width="9.109375" style="8"/>
    <col min="14237" max="14237" width="10.33203125" style="8" customWidth="1"/>
    <col min="14238" max="14253" width="9.109375" style="8" customWidth="1"/>
    <col min="14254" max="14336" width="9.109375" style="8"/>
    <col min="14337" max="14337" width="24.33203125" style="8" customWidth="1"/>
    <col min="14338" max="14338" width="10.6640625" style="8" customWidth="1"/>
    <col min="14339" max="14342" width="5" style="8" customWidth="1"/>
    <col min="14343" max="14343" width="9.109375" style="8" customWidth="1"/>
    <col min="14344" max="14344" width="1.88671875" style="8" customWidth="1"/>
    <col min="14345" max="14345" width="10.6640625" style="8" customWidth="1"/>
    <col min="14346" max="14349" width="5" style="8" customWidth="1"/>
    <col min="14350" max="14350" width="9.109375" style="8" customWidth="1"/>
    <col min="14351" max="14351" width="1.88671875" style="8" customWidth="1"/>
    <col min="14352" max="14352" width="10.6640625" style="8" customWidth="1"/>
    <col min="14353" max="14356" width="5" style="8" customWidth="1"/>
    <col min="14357" max="14357" width="9.109375" style="8" customWidth="1"/>
    <col min="14358" max="14358" width="1.88671875" style="8" customWidth="1"/>
    <col min="14359" max="14359" width="9.109375" style="8" customWidth="1"/>
    <col min="14360" max="14363" width="5" style="8" customWidth="1"/>
    <col min="14364" max="14364" width="9.109375" style="8" customWidth="1"/>
    <col min="14365" max="14365" width="1.88671875" style="8" customWidth="1"/>
    <col min="14366" max="14366" width="9.109375" style="8" customWidth="1"/>
    <col min="14367" max="14370" width="5" style="8" customWidth="1"/>
    <col min="14371" max="14371" width="9.109375" style="8" customWidth="1"/>
    <col min="14372" max="14372" width="1.88671875" style="8" customWidth="1"/>
    <col min="14373" max="14373" width="9.109375" style="8" customWidth="1"/>
    <col min="14374" max="14377" width="5" style="8" customWidth="1"/>
    <col min="14378" max="14378" width="9.109375" style="8" customWidth="1"/>
    <col min="14379" max="14379" width="1.88671875" style="8" customWidth="1"/>
    <col min="14380" max="14380" width="9.109375" style="8" customWidth="1"/>
    <col min="14381" max="14384" width="5" style="8" customWidth="1"/>
    <col min="14385" max="14385" width="9.109375" style="8" customWidth="1"/>
    <col min="14386" max="14386" width="1.88671875" style="8" customWidth="1"/>
    <col min="14387" max="14387" width="9.109375" style="8" customWidth="1"/>
    <col min="14388" max="14391" width="5" style="8" customWidth="1"/>
    <col min="14392" max="14392" width="9.109375" style="8" customWidth="1"/>
    <col min="14393" max="14393" width="1.88671875" style="8" customWidth="1"/>
    <col min="14394" max="14413" width="0" style="8" hidden="1" customWidth="1"/>
    <col min="14414" max="14414" width="1.88671875" style="8" customWidth="1"/>
    <col min="14415" max="14415" width="9.109375" style="8" customWidth="1"/>
    <col min="14416" max="14419" width="5" style="8" customWidth="1"/>
    <col min="14420" max="14420" width="9.109375" style="8" customWidth="1"/>
    <col min="14421" max="14427" width="0" style="8" hidden="1" customWidth="1"/>
    <col min="14428" max="14428" width="1.88671875" style="8" customWidth="1"/>
    <col min="14429" max="14429" width="9.109375" style="8" customWidth="1"/>
    <col min="14430" max="14433" width="5" style="8" customWidth="1"/>
    <col min="14434" max="14434" width="9.109375" style="8" customWidth="1"/>
    <col min="14435" max="14435" width="1.88671875" style="8" customWidth="1"/>
    <col min="14436" max="14436" width="9.109375" style="8" customWidth="1"/>
    <col min="14437" max="14440" width="5" style="8" customWidth="1"/>
    <col min="14441" max="14441" width="9.109375" style="8" customWidth="1"/>
    <col min="14442" max="14442" width="1.88671875" style="8" customWidth="1"/>
    <col min="14443" max="14443" width="9.109375" style="8" customWidth="1"/>
    <col min="14444" max="14447" width="5" style="8" customWidth="1"/>
    <col min="14448" max="14448" width="9.109375" style="8" customWidth="1"/>
    <col min="14449" max="14449" width="2.33203125" style="8" customWidth="1"/>
    <col min="14450" max="14450" width="9.109375" style="8" customWidth="1"/>
    <col min="14451" max="14454" width="5.6640625" style="8" customWidth="1"/>
    <col min="14455" max="14455" width="9.109375" style="8" customWidth="1"/>
    <col min="14456" max="14456" width="1.88671875" style="8" customWidth="1"/>
    <col min="14457" max="14457" width="10.109375" style="8" customWidth="1"/>
    <col min="14458" max="14461" width="5" style="8" customWidth="1"/>
    <col min="14462" max="14462" width="9.109375" style="8" customWidth="1"/>
    <col min="14463" max="14463" width="1.6640625" style="8" customWidth="1"/>
    <col min="14464" max="14464" width="10.109375" style="8" customWidth="1"/>
    <col min="14465" max="14468" width="5" style="8" customWidth="1"/>
    <col min="14469" max="14469" width="9.109375" style="8" customWidth="1"/>
    <col min="14470" max="14470" width="1.88671875" style="8" customWidth="1"/>
    <col min="14471" max="14471" width="10.109375" style="8" customWidth="1"/>
    <col min="14472" max="14475" width="5" style="8" customWidth="1"/>
    <col min="14476" max="14476" width="9.109375" style="8" customWidth="1"/>
    <col min="14477" max="14477" width="1.88671875" style="8" customWidth="1"/>
    <col min="14478" max="14478" width="10.109375" style="8" customWidth="1"/>
    <col min="14479" max="14482" width="5" style="8" customWidth="1"/>
    <col min="14483" max="14483" width="9.109375" style="8" customWidth="1"/>
    <col min="14484" max="14484" width="1.88671875" style="8" customWidth="1"/>
    <col min="14485" max="14488" width="9.109375" style="8" customWidth="1"/>
    <col min="14489" max="14489" width="11.33203125" style="8" customWidth="1"/>
    <col min="14490" max="14492" width="9.109375" style="8"/>
    <col min="14493" max="14493" width="10.33203125" style="8" customWidth="1"/>
    <col min="14494" max="14509" width="9.109375" style="8" customWidth="1"/>
    <col min="14510" max="14592" width="9.109375" style="8"/>
    <col min="14593" max="14593" width="24.33203125" style="8" customWidth="1"/>
    <col min="14594" max="14594" width="10.6640625" style="8" customWidth="1"/>
    <col min="14595" max="14598" width="5" style="8" customWidth="1"/>
    <col min="14599" max="14599" width="9.109375" style="8" customWidth="1"/>
    <col min="14600" max="14600" width="1.88671875" style="8" customWidth="1"/>
    <col min="14601" max="14601" width="10.6640625" style="8" customWidth="1"/>
    <col min="14602" max="14605" width="5" style="8" customWidth="1"/>
    <col min="14606" max="14606" width="9.109375" style="8" customWidth="1"/>
    <col min="14607" max="14607" width="1.88671875" style="8" customWidth="1"/>
    <col min="14608" max="14608" width="10.6640625" style="8" customWidth="1"/>
    <col min="14609" max="14612" width="5" style="8" customWidth="1"/>
    <col min="14613" max="14613" width="9.109375" style="8" customWidth="1"/>
    <col min="14614" max="14614" width="1.88671875" style="8" customWidth="1"/>
    <col min="14615" max="14615" width="9.109375" style="8" customWidth="1"/>
    <col min="14616" max="14619" width="5" style="8" customWidth="1"/>
    <col min="14620" max="14620" width="9.109375" style="8" customWidth="1"/>
    <col min="14621" max="14621" width="1.88671875" style="8" customWidth="1"/>
    <col min="14622" max="14622" width="9.109375" style="8" customWidth="1"/>
    <col min="14623" max="14626" width="5" style="8" customWidth="1"/>
    <col min="14627" max="14627" width="9.109375" style="8" customWidth="1"/>
    <col min="14628" max="14628" width="1.88671875" style="8" customWidth="1"/>
    <col min="14629" max="14629" width="9.109375" style="8" customWidth="1"/>
    <col min="14630" max="14633" width="5" style="8" customWidth="1"/>
    <col min="14634" max="14634" width="9.109375" style="8" customWidth="1"/>
    <col min="14635" max="14635" width="1.88671875" style="8" customWidth="1"/>
    <col min="14636" max="14636" width="9.109375" style="8" customWidth="1"/>
    <col min="14637" max="14640" width="5" style="8" customWidth="1"/>
    <col min="14641" max="14641" width="9.109375" style="8" customWidth="1"/>
    <col min="14642" max="14642" width="1.88671875" style="8" customWidth="1"/>
    <col min="14643" max="14643" width="9.109375" style="8" customWidth="1"/>
    <col min="14644" max="14647" width="5" style="8" customWidth="1"/>
    <col min="14648" max="14648" width="9.109375" style="8" customWidth="1"/>
    <col min="14649" max="14649" width="1.88671875" style="8" customWidth="1"/>
    <col min="14650" max="14669" width="0" style="8" hidden="1" customWidth="1"/>
    <col min="14670" max="14670" width="1.88671875" style="8" customWidth="1"/>
    <col min="14671" max="14671" width="9.109375" style="8" customWidth="1"/>
    <col min="14672" max="14675" width="5" style="8" customWidth="1"/>
    <col min="14676" max="14676" width="9.109375" style="8" customWidth="1"/>
    <col min="14677" max="14683" width="0" style="8" hidden="1" customWidth="1"/>
    <col min="14684" max="14684" width="1.88671875" style="8" customWidth="1"/>
    <col min="14685" max="14685" width="9.109375" style="8" customWidth="1"/>
    <col min="14686" max="14689" width="5" style="8" customWidth="1"/>
    <col min="14690" max="14690" width="9.109375" style="8" customWidth="1"/>
    <col min="14691" max="14691" width="1.88671875" style="8" customWidth="1"/>
    <col min="14692" max="14692" width="9.109375" style="8" customWidth="1"/>
    <col min="14693" max="14696" width="5" style="8" customWidth="1"/>
    <col min="14697" max="14697" width="9.109375" style="8" customWidth="1"/>
    <col min="14698" max="14698" width="1.88671875" style="8" customWidth="1"/>
    <col min="14699" max="14699" width="9.109375" style="8" customWidth="1"/>
    <col min="14700" max="14703" width="5" style="8" customWidth="1"/>
    <col min="14704" max="14704" width="9.109375" style="8" customWidth="1"/>
    <col min="14705" max="14705" width="2.33203125" style="8" customWidth="1"/>
    <col min="14706" max="14706" width="9.109375" style="8" customWidth="1"/>
    <col min="14707" max="14710" width="5.6640625" style="8" customWidth="1"/>
    <col min="14711" max="14711" width="9.109375" style="8" customWidth="1"/>
    <col min="14712" max="14712" width="1.88671875" style="8" customWidth="1"/>
    <col min="14713" max="14713" width="10.109375" style="8" customWidth="1"/>
    <col min="14714" max="14717" width="5" style="8" customWidth="1"/>
    <col min="14718" max="14718" width="9.109375" style="8" customWidth="1"/>
    <col min="14719" max="14719" width="1.6640625" style="8" customWidth="1"/>
    <col min="14720" max="14720" width="10.109375" style="8" customWidth="1"/>
    <col min="14721" max="14724" width="5" style="8" customWidth="1"/>
    <col min="14725" max="14725" width="9.109375" style="8" customWidth="1"/>
    <col min="14726" max="14726" width="1.88671875" style="8" customWidth="1"/>
    <col min="14727" max="14727" width="10.109375" style="8" customWidth="1"/>
    <col min="14728" max="14731" width="5" style="8" customWidth="1"/>
    <col min="14732" max="14732" width="9.109375" style="8" customWidth="1"/>
    <col min="14733" max="14733" width="1.88671875" style="8" customWidth="1"/>
    <col min="14734" max="14734" width="10.109375" style="8" customWidth="1"/>
    <col min="14735" max="14738" width="5" style="8" customWidth="1"/>
    <col min="14739" max="14739" width="9.109375" style="8" customWidth="1"/>
    <col min="14740" max="14740" width="1.88671875" style="8" customWidth="1"/>
    <col min="14741" max="14744" width="9.109375" style="8" customWidth="1"/>
    <col min="14745" max="14745" width="11.33203125" style="8" customWidth="1"/>
    <col min="14746" max="14748" width="9.109375" style="8"/>
    <col min="14749" max="14749" width="10.33203125" style="8" customWidth="1"/>
    <col min="14750" max="14765" width="9.109375" style="8" customWidth="1"/>
    <col min="14766" max="14848" width="9.109375" style="8"/>
    <col min="14849" max="14849" width="24.33203125" style="8" customWidth="1"/>
    <col min="14850" max="14850" width="10.6640625" style="8" customWidth="1"/>
    <col min="14851" max="14854" width="5" style="8" customWidth="1"/>
    <col min="14855" max="14855" width="9.109375" style="8" customWidth="1"/>
    <col min="14856" max="14856" width="1.88671875" style="8" customWidth="1"/>
    <col min="14857" max="14857" width="10.6640625" style="8" customWidth="1"/>
    <col min="14858" max="14861" width="5" style="8" customWidth="1"/>
    <col min="14862" max="14862" width="9.109375" style="8" customWidth="1"/>
    <col min="14863" max="14863" width="1.88671875" style="8" customWidth="1"/>
    <col min="14864" max="14864" width="10.6640625" style="8" customWidth="1"/>
    <col min="14865" max="14868" width="5" style="8" customWidth="1"/>
    <col min="14869" max="14869" width="9.109375" style="8" customWidth="1"/>
    <col min="14870" max="14870" width="1.88671875" style="8" customWidth="1"/>
    <col min="14871" max="14871" width="9.109375" style="8" customWidth="1"/>
    <col min="14872" max="14875" width="5" style="8" customWidth="1"/>
    <col min="14876" max="14876" width="9.109375" style="8" customWidth="1"/>
    <col min="14877" max="14877" width="1.88671875" style="8" customWidth="1"/>
    <col min="14878" max="14878" width="9.109375" style="8" customWidth="1"/>
    <col min="14879" max="14882" width="5" style="8" customWidth="1"/>
    <col min="14883" max="14883" width="9.109375" style="8" customWidth="1"/>
    <col min="14884" max="14884" width="1.88671875" style="8" customWidth="1"/>
    <col min="14885" max="14885" width="9.109375" style="8" customWidth="1"/>
    <col min="14886" max="14889" width="5" style="8" customWidth="1"/>
    <col min="14890" max="14890" width="9.109375" style="8" customWidth="1"/>
    <col min="14891" max="14891" width="1.88671875" style="8" customWidth="1"/>
    <col min="14892" max="14892" width="9.109375" style="8" customWidth="1"/>
    <col min="14893" max="14896" width="5" style="8" customWidth="1"/>
    <col min="14897" max="14897" width="9.109375" style="8" customWidth="1"/>
    <col min="14898" max="14898" width="1.88671875" style="8" customWidth="1"/>
    <col min="14899" max="14899" width="9.109375" style="8" customWidth="1"/>
    <col min="14900" max="14903" width="5" style="8" customWidth="1"/>
    <col min="14904" max="14904" width="9.109375" style="8" customWidth="1"/>
    <col min="14905" max="14905" width="1.88671875" style="8" customWidth="1"/>
    <col min="14906" max="14925" width="0" style="8" hidden="1" customWidth="1"/>
    <col min="14926" max="14926" width="1.88671875" style="8" customWidth="1"/>
    <col min="14927" max="14927" width="9.109375" style="8" customWidth="1"/>
    <col min="14928" max="14931" width="5" style="8" customWidth="1"/>
    <col min="14932" max="14932" width="9.109375" style="8" customWidth="1"/>
    <col min="14933" max="14939" width="0" style="8" hidden="1" customWidth="1"/>
    <col min="14940" max="14940" width="1.88671875" style="8" customWidth="1"/>
    <col min="14941" max="14941" width="9.109375" style="8" customWidth="1"/>
    <col min="14942" max="14945" width="5" style="8" customWidth="1"/>
    <col min="14946" max="14946" width="9.109375" style="8" customWidth="1"/>
    <col min="14947" max="14947" width="1.88671875" style="8" customWidth="1"/>
    <col min="14948" max="14948" width="9.109375" style="8" customWidth="1"/>
    <col min="14949" max="14952" width="5" style="8" customWidth="1"/>
    <col min="14953" max="14953" width="9.109375" style="8" customWidth="1"/>
    <col min="14954" max="14954" width="1.88671875" style="8" customWidth="1"/>
    <col min="14955" max="14955" width="9.109375" style="8" customWidth="1"/>
    <col min="14956" max="14959" width="5" style="8" customWidth="1"/>
    <col min="14960" max="14960" width="9.109375" style="8" customWidth="1"/>
    <col min="14961" max="14961" width="2.33203125" style="8" customWidth="1"/>
    <col min="14962" max="14962" width="9.109375" style="8" customWidth="1"/>
    <col min="14963" max="14966" width="5.6640625" style="8" customWidth="1"/>
    <col min="14967" max="14967" width="9.109375" style="8" customWidth="1"/>
    <col min="14968" max="14968" width="1.88671875" style="8" customWidth="1"/>
    <col min="14969" max="14969" width="10.109375" style="8" customWidth="1"/>
    <col min="14970" max="14973" width="5" style="8" customWidth="1"/>
    <col min="14974" max="14974" width="9.109375" style="8" customWidth="1"/>
    <col min="14975" max="14975" width="1.6640625" style="8" customWidth="1"/>
    <col min="14976" max="14976" width="10.109375" style="8" customWidth="1"/>
    <col min="14977" max="14980" width="5" style="8" customWidth="1"/>
    <col min="14981" max="14981" width="9.109375" style="8" customWidth="1"/>
    <col min="14982" max="14982" width="1.88671875" style="8" customWidth="1"/>
    <col min="14983" max="14983" width="10.109375" style="8" customWidth="1"/>
    <col min="14984" max="14987" width="5" style="8" customWidth="1"/>
    <col min="14988" max="14988" width="9.109375" style="8" customWidth="1"/>
    <col min="14989" max="14989" width="1.88671875" style="8" customWidth="1"/>
    <col min="14990" max="14990" width="10.109375" style="8" customWidth="1"/>
    <col min="14991" max="14994" width="5" style="8" customWidth="1"/>
    <col min="14995" max="14995" width="9.109375" style="8" customWidth="1"/>
    <col min="14996" max="14996" width="1.88671875" style="8" customWidth="1"/>
    <col min="14997" max="15000" width="9.109375" style="8" customWidth="1"/>
    <col min="15001" max="15001" width="11.33203125" style="8" customWidth="1"/>
    <col min="15002" max="15004" width="9.109375" style="8"/>
    <col min="15005" max="15005" width="10.33203125" style="8" customWidth="1"/>
    <col min="15006" max="15021" width="9.109375" style="8" customWidth="1"/>
    <col min="15022" max="15104" width="9.109375" style="8"/>
    <col min="15105" max="15105" width="24.33203125" style="8" customWidth="1"/>
    <col min="15106" max="15106" width="10.6640625" style="8" customWidth="1"/>
    <col min="15107" max="15110" width="5" style="8" customWidth="1"/>
    <col min="15111" max="15111" width="9.109375" style="8" customWidth="1"/>
    <col min="15112" max="15112" width="1.88671875" style="8" customWidth="1"/>
    <col min="15113" max="15113" width="10.6640625" style="8" customWidth="1"/>
    <col min="15114" max="15117" width="5" style="8" customWidth="1"/>
    <col min="15118" max="15118" width="9.109375" style="8" customWidth="1"/>
    <col min="15119" max="15119" width="1.88671875" style="8" customWidth="1"/>
    <col min="15120" max="15120" width="10.6640625" style="8" customWidth="1"/>
    <col min="15121" max="15124" width="5" style="8" customWidth="1"/>
    <col min="15125" max="15125" width="9.109375" style="8" customWidth="1"/>
    <col min="15126" max="15126" width="1.88671875" style="8" customWidth="1"/>
    <col min="15127" max="15127" width="9.109375" style="8" customWidth="1"/>
    <col min="15128" max="15131" width="5" style="8" customWidth="1"/>
    <col min="15132" max="15132" width="9.109375" style="8" customWidth="1"/>
    <col min="15133" max="15133" width="1.88671875" style="8" customWidth="1"/>
    <col min="15134" max="15134" width="9.109375" style="8" customWidth="1"/>
    <col min="15135" max="15138" width="5" style="8" customWidth="1"/>
    <col min="15139" max="15139" width="9.109375" style="8" customWidth="1"/>
    <col min="15140" max="15140" width="1.88671875" style="8" customWidth="1"/>
    <col min="15141" max="15141" width="9.109375" style="8" customWidth="1"/>
    <col min="15142" max="15145" width="5" style="8" customWidth="1"/>
    <col min="15146" max="15146" width="9.109375" style="8" customWidth="1"/>
    <col min="15147" max="15147" width="1.88671875" style="8" customWidth="1"/>
    <col min="15148" max="15148" width="9.109375" style="8" customWidth="1"/>
    <col min="15149" max="15152" width="5" style="8" customWidth="1"/>
    <col min="15153" max="15153" width="9.109375" style="8" customWidth="1"/>
    <col min="15154" max="15154" width="1.88671875" style="8" customWidth="1"/>
    <col min="15155" max="15155" width="9.109375" style="8" customWidth="1"/>
    <col min="15156" max="15159" width="5" style="8" customWidth="1"/>
    <col min="15160" max="15160" width="9.109375" style="8" customWidth="1"/>
    <col min="15161" max="15161" width="1.88671875" style="8" customWidth="1"/>
    <col min="15162" max="15181" width="0" style="8" hidden="1" customWidth="1"/>
    <col min="15182" max="15182" width="1.88671875" style="8" customWidth="1"/>
    <col min="15183" max="15183" width="9.109375" style="8" customWidth="1"/>
    <col min="15184" max="15187" width="5" style="8" customWidth="1"/>
    <col min="15188" max="15188" width="9.109375" style="8" customWidth="1"/>
    <col min="15189" max="15195" width="0" style="8" hidden="1" customWidth="1"/>
    <col min="15196" max="15196" width="1.88671875" style="8" customWidth="1"/>
    <col min="15197" max="15197" width="9.109375" style="8" customWidth="1"/>
    <col min="15198" max="15201" width="5" style="8" customWidth="1"/>
    <col min="15202" max="15202" width="9.109375" style="8" customWidth="1"/>
    <col min="15203" max="15203" width="1.88671875" style="8" customWidth="1"/>
    <col min="15204" max="15204" width="9.109375" style="8" customWidth="1"/>
    <col min="15205" max="15208" width="5" style="8" customWidth="1"/>
    <col min="15209" max="15209" width="9.109375" style="8" customWidth="1"/>
    <col min="15210" max="15210" width="1.88671875" style="8" customWidth="1"/>
    <col min="15211" max="15211" width="9.109375" style="8" customWidth="1"/>
    <col min="15212" max="15215" width="5" style="8" customWidth="1"/>
    <col min="15216" max="15216" width="9.109375" style="8" customWidth="1"/>
    <col min="15217" max="15217" width="2.33203125" style="8" customWidth="1"/>
    <col min="15218" max="15218" width="9.109375" style="8" customWidth="1"/>
    <col min="15219" max="15222" width="5.6640625" style="8" customWidth="1"/>
    <col min="15223" max="15223" width="9.109375" style="8" customWidth="1"/>
    <col min="15224" max="15224" width="1.88671875" style="8" customWidth="1"/>
    <col min="15225" max="15225" width="10.109375" style="8" customWidth="1"/>
    <col min="15226" max="15229" width="5" style="8" customWidth="1"/>
    <col min="15230" max="15230" width="9.109375" style="8" customWidth="1"/>
    <col min="15231" max="15231" width="1.6640625" style="8" customWidth="1"/>
    <col min="15232" max="15232" width="10.109375" style="8" customWidth="1"/>
    <col min="15233" max="15236" width="5" style="8" customWidth="1"/>
    <col min="15237" max="15237" width="9.109375" style="8" customWidth="1"/>
    <col min="15238" max="15238" width="1.88671875" style="8" customWidth="1"/>
    <col min="15239" max="15239" width="10.109375" style="8" customWidth="1"/>
    <col min="15240" max="15243" width="5" style="8" customWidth="1"/>
    <col min="15244" max="15244" width="9.109375" style="8" customWidth="1"/>
    <col min="15245" max="15245" width="1.88671875" style="8" customWidth="1"/>
    <col min="15246" max="15246" width="10.109375" style="8" customWidth="1"/>
    <col min="15247" max="15250" width="5" style="8" customWidth="1"/>
    <col min="15251" max="15251" width="9.109375" style="8" customWidth="1"/>
    <col min="15252" max="15252" width="1.88671875" style="8" customWidth="1"/>
    <col min="15253" max="15256" width="9.109375" style="8" customWidth="1"/>
    <col min="15257" max="15257" width="11.33203125" style="8" customWidth="1"/>
    <col min="15258" max="15260" width="9.109375" style="8"/>
    <col min="15261" max="15261" width="10.33203125" style="8" customWidth="1"/>
    <col min="15262" max="15277" width="9.109375" style="8" customWidth="1"/>
    <col min="15278" max="15360" width="9.109375" style="8"/>
    <col min="15361" max="15361" width="24.33203125" style="8" customWidth="1"/>
    <col min="15362" max="15362" width="10.6640625" style="8" customWidth="1"/>
    <col min="15363" max="15366" width="5" style="8" customWidth="1"/>
    <col min="15367" max="15367" width="9.109375" style="8" customWidth="1"/>
    <col min="15368" max="15368" width="1.88671875" style="8" customWidth="1"/>
    <col min="15369" max="15369" width="10.6640625" style="8" customWidth="1"/>
    <col min="15370" max="15373" width="5" style="8" customWidth="1"/>
    <col min="15374" max="15374" width="9.109375" style="8" customWidth="1"/>
    <col min="15375" max="15375" width="1.88671875" style="8" customWidth="1"/>
    <col min="15376" max="15376" width="10.6640625" style="8" customWidth="1"/>
    <col min="15377" max="15380" width="5" style="8" customWidth="1"/>
    <col min="15381" max="15381" width="9.109375" style="8" customWidth="1"/>
    <col min="15382" max="15382" width="1.88671875" style="8" customWidth="1"/>
    <col min="15383" max="15383" width="9.109375" style="8" customWidth="1"/>
    <col min="15384" max="15387" width="5" style="8" customWidth="1"/>
    <col min="15388" max="15388" width="9.109375" style="8" customWidth="1"/>
    <col min="15389" max="15389" width="1.88671875" style="8" customWidth="1"/>
    <col min="15390" max="15390" width="9.109375" style="8" customWidth="1"/>
    <col min="15391" max="15394" width="5" style="8" customWidth="1"/>
    <col min="15395" max="15395" width="9.109375" style="8" customWidth="1"/>
    <col min="15396" max="15396" width="1.88671875" style="8" customWidth="1"/>
    <col min="15397" max="15397" width="9.109375" style="8" customWidth="1"/>
    <col min="15398" max="15401" width="5" style="8" customWidth="1"/>
    <col min="15402" max="15402" width="9.109375" style="8" customWidth="1"/>
    <col min="15403" max="15403" width="1.88671875" style="8" customWidth="1"/>
    <col min="15404" max="15404" width="9.109375" style="8" customWidth="1"/>
    <col min="15405" max="15408" width="5" style="8" customWidth="1"/>
    <col min="15409" max="15409" width="9.109375" style="8" customWidth="1"/>
    <col min="15410" max="15410" width="1.88671875" style="8" customWidth="1"/>
    <col min="15411" max="15411" width="9.109375" style="8" customWidth="1"/>
    <col min="15412" max="15415" width="5" style="8" customWidth="1"/>
    <col min="15416" max="15416" width="9.109375" style="8" customWidth="1"/>
    <col min="15417" max="15417" width="1.88671875" style="8" customWidth="1"/>
    <col min="15418" max="15437" width="0" style="8" hidden="1" customWidth="1"/>
    <col min="15438" max="15438" width="1.88671875" style="8" customWidth="1"/>
    <col min="15439" max="15439" width="9.109375" style="8" customWidth="1"/>
    <col min="15440" max="15443" width="5" style="8" customWidth="1"/>
    <col min="15444" max="15444" width="9.109375" style="8" customWidth="1"/>
    <col min="15445" max="15451" width="0" style="8" hidden="1" customWidth="1"/>
    <col min="15452" max="15452" width="1.88671875" style="8" customWidth="1"/>
    <col min="15453" max="15453" width="9.109375" style="8" customWidth="1"/>
    <col min="15454" max="15457" width="5" style="8" customWidth="1"/>
    <col min="15458" max="15458" width="9.109375" style="8" customWidth="1"/>
    <col min="15459" max="15459" width="1.88671875" style="8" customWidth="1"/>
    <col min="15460" max="15460" width="9.109375" style="8" customWidth="1"/>
    <col min="15461" max="15464" width="5" style="8" customWidth="1"/>
    <col min="15465" max="15465" width="9.109375" style="8" customWidth="1"/>
    <col min="15466" max="15466" width="1.88671875" style="8" customWidth="1"/>
    <col min="15467" max="15467" width="9.109375" style="8" customWidth="1"/>
    <col min="15468" max="15471" width="5" style="8" customWidth="1"/>
    <col min="15472" max="15472" width="9.109375" style="8" customWidth="1"/>
    <col min="15473" max="15473" width="2.33203125" style="8" customWidth="1"/>
    <col min="15474" max="15474" width="9.109375" style="8" customWidth="1"/>
    <col min="15475" max="15478" width="5.6640625" style="8" customWidth="1"/>
    <col min="15479" max="15479" width="9.109375" style="8" customWidth="1"/>
    <col min="15480" max="15480" width="1.88671875" style="8" customWidth="1"/>
    <col min="15481" max="15481" width="10.109375" style="8" customWidth="1"/>
    <col min="15482" max="15485" width="5" style="8" customWidth="1"/>
    <col min="15486" max="15486" width="9.109375" style="8" customWidth="1"/>
    <col min="15487" max="15487" width="1.6640625" style="8" customWidth="1"/>
    <col min="15488" max="15488" width="10.109375" style="8" customWidth="1"/>
    <col min="15489" max="15492" width="5" style="8" customWidth="1"/>
    <col min="15493" max="15493" width="9.109375" style="8" customWidth="1"/>
    <col min="15494" max="15494" width="1.88671875" style="8" customWidth="1"/>
    <col min="15495" max="15495" width="10.109375" style="8" customWidth="1"/>
    <col min="15496" max="15499" width="5" style="8" customWidth="1"/>
    <col min="15500" max="15500" width="9.109375" style="8" customWidth="1"/>
    <col min="15501" max="15501" width="1.88671875" style="8" customWidth="1"/>
    <col min="15502" max="15502" width="10.109375" style="8" customWidth="1"/>
    <col min="15503" max="15506" width="5" style="8" customWidth="1"/>
    <col min="15507" max="15507" width="9.109375" style="8" customWidth="1"/>
    <col min="15508" max="15508" width="1.88671875" style="8" customWidth="1"/>
    <col min="15509" max="15512" width="9.109375" style="8" customWidth="1"/>
    <col min="15513" max="15513" width="11.33203125" style="8" customWidth="1"/>
    <col min="15514" max="15516" width="9.109375" style="8"/>
    <col min="15517" max="15517" width="10.33203125" style="8" customWidth="1"/>
    <col min="15518" max="15533" width="9.109375" style="8" customWidth="1"/>
    <col min="15534" max="15616" width="9.109375" style="8"/>
    <col min="15617" max="15617" width="24.33203125" style="8" customWidth="1"/>
    <col min="15618" max="15618" width="10.6640625" style="8" customWidth="1"/>
    <col min="15619" max="15622" width="5" style="8" customWidth="1"/>
    <col min="15623" max="15623" width="9.109375" style="8" customWidth="1"/>
    <col min="15624" max="15624" width="1.88671875" style="8" customWidth="1"/>
    <col min="15625" max="15625" width="10.6640625" style="8" customWidth="1"/>
    <col min="15626" max="15629" width="5" style="8" customWidth="1"/>
    <col min="15630" max="15630" width="9.109375" style="8" customWidth="1"/>
    <col min="15631" max="15631" width="1.88671875" style="8" customWidth="1"/>
    <col min="15632" max="15632" width="10.6640625" style="8" customWidth="1"/>
    <col min="15633" max="15636" width="5" style="8" customWidth="1"/>
    <col min="15637" max="15637" width="9.109375" style="8" customWidth="1"/>
    <col min="15638" max="15638" width="1.88671875" style="8" customWidth="1"/>
    <col min="15639" max="15639" width="9.109375" style="8" customWidth="1"/>
    <col min="15640" max="15643" width="5" style="8" customWidth="1"/>
    <col min="15644" max="15644" width="9.109375" style="8" customWidth="1"/>
    <col min="15645" max="15645" width="1.88671875" style="8" customWidth="1"/>
    <col min="15646" max="15646" width="9.109375" style="8" customWidth="1"/>
    <col min="15647" max="15650" width="5" style="8" customWidth="1"/>
    <col min="15651" max="15651" width="9.109375" style="8" customWidth="1"/>
    <col min="15652" max="15652" width="1.88671875" style="8" customWidth="1"/>
    <col min="15653" max="15653" width="9.109375" style="8" customWidth="1"/>
    <col min="15654" max="15657" width="5" style="8" customWidth="1"/>
    <col min="15658" max="15658" width="9.109375" style="8" customWidth="1"/>
    <col min="15659" max="15659" width="1.88671875" style="8" customWidth="1"/>
    <col min="15660" max="15660" width="9.109375" style="8" customWidth="1"/>
    <col min="15661" max="15664" width="5" style="8" customWidth="1"/>
    <col min="15665" max="15665" width="9.109375" style="8" customWidth="1"/>
    <col min="15666" max="15666" width="1.88671875" style="8" customWidth="1"/>
    <col min="15667" max="15667" width="9.109375" style="8" customWidth="1"/>
    <col min="15668" max="15671" width="5" style="8" customWidth="1"/>
    <col min="15672" max="15672" width="9.109375" style="8" customWidth="1"/>
    <col min="15673" max="15673" width="1.88671875" style="8" customWidth="1"/>
    <col min="15674" max="15693" width="0" style="8" hidden="1" customWidth="1"/>
    <col min="15694" max="15694" width="1.88671875" style="8" customWidth="1"/>
    <col min="15695" max="15695" width="9.109375" style="8" customWidth="1"/>
    <col min="15696" max="15699" width="5" style="8" customWidth="1"/>
    <col min="15700" max="15700" width="9.109375" style="8" customWidth="1"/>
    <col min="15701" max="15707" width="0" style="8" hidden="1" customWidth="1"/>
    <col min="15708" max="15708" width="1.88671875" style="8" customWidth="1"/>
    <col min="15709" max="15709" width="9.109375" style="8" customWidth="1"/>
    <col min="15710" max="15713" width="5" style="8" customWidth="1"/>
    <col min="15714" max="15714" width="9.109375" style="8" customWidth="1"/>
    <col min="15715" max="15715" width="1.88671875" style="8" customWidth="1"/>
    <col min="15716" max="15716" width="9.109375" style="8" customWidth="1"/>
    <col min="15717" max="15720" width="5" style="8" customWidth="1"/>
    <col min="15721" max="15721" width="9.109375" style="8" customWidth="1"/>
    <col min="15722" max="15722" width="1.88671875" style="8" customWidth="1"/>
    <col min="15723" max="15723" width="9.109375" style="8" customWidth="1"/>
    <col min="15724" max="15727" width="5" style="8" customWidth="1"/>
    <col min="15728" max="15728" width="9.109375" style="8" customWidth="1"/>
    <col min="15729" max="15729" width="2.33203125" style="8" customWidth="1"/>
    <col min="15730" max="15730" width="9.109375" style="8" customWidth="1"/>
    <col min="15731" max="15734" width="5.6640625" style="8" customWidth="1"/>
    <col min="15735" max="15735" width="9.109375" style="8" customWidth="1"/>
    <col min="15736" max="15736" width="1.88671875" style="8" customWidth="1"/>
    <col min="15737" max="15737" width="10.109375" style="8" customWidth="1"/>
    <col min="15738" max="15741" width="5" style="8" customWidth="1"/>
    <col min="15742" max="15742" width="9.109375" style="8" customWidth="1"/>
    <col min="15743" max="15743" width="1.6640625" style="8" customWidth="1"/>
    <col min="15744" max="15744" width="10.109375" style="8" customWidth="1"/>
    <col min="15745" max="15748" width="5" style="8" customWidth="1"/>
    <col min="15749" max="15749" width="9.109375" style="8" customWidth="1"/>
    <col min="15750" max="15750" width="1.88671875" style="8" customWidth="1"/>
    <col min="15751" max="15751" width="10.109375" style="8" customWidth="1"/>
    <col min="15752" max="15755" width="5" style="8" customWidth="1"/>
    <col min="15756" max="15756" width="9.109375" style="8" customWidth="1"/>
    <col min="15757" max="15757" width="1.88671875" style="8" customWidth="1"/>
    <col min="15758" max="15758" width="10.109375" style="8" customWidth="1"/>
    <col min="15759" max="15762" width="5" style="8" customWidth="1"/>
    <col min="15763" max="15763" width="9.109375" style="8" customWidth="1"/>
    <col min="15764" max="15764" width="1.88671875" style="8" customWidth="1"/>
    <col min="15765" max="15768" width="9.109375" style="8" customWidth="1"/>
    <col min="15769" max="15769" width="11.33203125" style="8" customWidth="1"/>
    <col min="15770" max="15772" width="9.109375" style="8"/>
    <col min="15773" max="15773" width="10.33203125" style="8" customWidth="1"/>
    <col min="15774" max="15789" width="9.109375" style="8" customWidth="1"/>
    <col min="15790" max="15872" width="9.109375" style="8"/>
    <col min="15873" max="15873" width="24.33203125" style="8" customWidth="1"/>
    <col min="15874" max="15874" width="10.6640625" style="8" customWidth="1"/>
    <col min="15875" max="15878" width="5" style="8" customWidth="1"/>
    <col min="15879" max="15879" width="9.109375" style="8" customWidth="1"/>
    <col min="15880" max="15880" width="1.88671875" style="8" customWidth="1"/>
    <col min="15881" max="15881" width="10.6640625" style="8" customWidth="1"/>
    <col min="15882" max="15885" width="5" style="8" customWidth="1"/>
    <col min="15886" max="15886" width="9.109375" style="8" customWidth="1"/>
    <col min="15887" max="15887" width="1.88671875" style="8" customWidth="1"/>
    <col min="15888" max="15888" width="10.6640625" style="8" customWidth="1"/>
    <col min="15889" max="15892" width="5" style="8" customWidth="1"/>
    <col min="15893" max="15893" width="9.109375" style="8" customWidth="1"/>
    <col min="15894" max="15894" width="1.88671875" style="8" customWidth="1"/>
    <col min="15895" max="15895" width="9.109375" style="8" customWidth="1"/>
    <col min="15896" max="15899" width="5" style="8" customWidth="1"/>
    <col min="15900" max="15900" width="9.109375" style="8" customWidth="1"/>
    <col min="15901" max="15901" width="1.88671875" style="8" customWidth="1"/>
    <col min="15902" max="15902" width="9.109375" style="8" customWidth="1"/>
    <col min="15903" max="15906" width="5" style="8" customWidth="1"/>
    <col min="15907" max="15907" width="9.109375" style="8" customWidth="1"/>
    <col min="15908" max="15908" width="1.88671875" style="8" customWidth="1"/>
    <col min="15909" max="15909" width="9.109375" style="8" customWidth="1"/>
    <col min="15910" max="15913" width="5" style="8" customWidth="1"/>
    <col min="15914" max="15914" width="9.109375" style="8" customWidth="1"/>
    <col min="15915" max="15915" width="1.88671875" style="8" customWidth="1"/>
    <col min="15916" max="15916" width="9.109375" style="8" customWidth="1"/>
    <col min="15917" max="15920" width="5" style="8" customWidth="1"/>
    <col min="15921" max="15921" width="9.109375" style="8" customWidth="1"/>
    <col min="15922" max="15922" width="1.88671875" style="8" customWidth="1"/>
    <col min="15923" max="15923" width="9.109375" style="8" customWidth="1"/>
    <col min="15924" max="15927" width="5" style="8" customWidth="1"/>
    <col min="15928" max="15928" width="9.109375" style="8" customWidth="1"/>
    <col min="15929" max="15929" width="1.88671875" style="8" customWidth="1"/>
    <col min="15930" max="15949" width="0" style="8" hidden="1" customWidth="1"/>
    <col min="15950" max="15950" width="1.88671875" style="8" customWidth="1"/>
    <col min="15951" max="15951" width="9.109375" style="8" customWidth="1"/>
    <col min="15952" max="15955" width="5" style="8" customWidth="1"/>
    <col min="15956" max="15956" width="9.109375" style="8" customWidth="1"/>
    <col min="15957" max="15963" width="0" style="8" hidden="1" customWidth="1"/>
    <col min="15964" max="15964" width="1.88671875" style="8" customWidth="1"/>
    <col min="15965" max="15965" width="9.109375" style="8" customWidth="1"/>
    <col min="15966" max="15969" width="5" style="8" customWidth="1"/>
    <col min="15970" max="15970" width="9.109375" style="8" customWidth="1"/>
    <col min="15971" max="15971" width="1.88671875" style="8" customWidth="1"/>
    <col min="15972" max="15972" width="9.109375" style="8" customWidth="1"/>
    <col min="15973" max="15976" width="5" style="8" customWidth="1"/>
    <col min="15977" max="15977" width="9.109375" style="8" customWidth="1"/>
    <col min="15978" max="15978" width="1.88671875" style="8" customWidth="1"/>
    <col min="15979" max="15979" width="9.109375" style="8" customWidth="1"/>
    <col min="15980" max="15983" width="5" style="8" customWidth="1"/>
    <col min="15984" max="15984" width="9.109375" style="8" customWidth="1"/>
    <col min="15985" max="15985" width="2.33203125" style="8" customWidth="1"/>
    <col min="15986" max="15986" width="9.109375" style="8" customWidth="1"/>
    <col min="15987" max="15990" width="5.6640625" style="8" customWidth="1"/>
    <col min="15991" max="15991" width="9.109375" style="8" customWidth="1"/>
    <col min="15992" max="15992" width="1.88671875" style="8" customWidth="1"/>
    <col min="15993" max="15993" width="10.109375" style="8" customWidth="1"/>
    <col min="15994" max="15997" width="5" style="8" customWidth="1"/>
    <col min="15998" max="15998" width="9.109375" style="8" customWidth="1"/>
    <col min="15999" max="15999" width="1.6640625" style="8" customWidth="1"/>
    <col min="16000" max="16000" width="10.109375" style="8" customWidth="1"/>
    <col min="16001" max="16004" width="5" style="8" customWidth="1"/>
    <col min="16005" max="16005" width="9.109375" style="8" customWidth="1"/>
    <col min="16006" max="16006" width="1.88671875" style="8" customWidth="1"/>
    <col min="16007" max="16007" width="10.109375" style="8" customWidth="1"/>
    <col min="16008" max="16011" width="5" style="8" customWidth="1"/>
    <col min="16012" max="16012" width="9.109375" style="8" customWidth="1"/>
    <col min="16013" max="16013" width="1.88671875" style="8" customWidth="1"/>
    <col min="16014" max="16014" width="10.109375" style="8" customWidth="1"/>
    <col min="16015" max="16018" width="5" style="8" customWidth="1"/>
    <col min="16019" max="16019" width="9.109375" style="8" customWidth="1"/>
    <col min="16020" max="16020" width="1.88671875" style="8" customWidth="1"/>
    <col min="16021" max="16024" width="9.109375" style="8" customWidth="1"/>
    <col min="16025" max="16025" width="11.33203125" style="8" customWidth="1"/>
    <col min="16026" max="16028" width="9.109375" style="8"/>
    <col min="16029" max="16029" width="10.33203125" style="8" customWidth="1"/>
    <col min="16030" max="16045" width="9.109375" style="8" customWidth="1"/>
    <col min="16046" max="16128" width="9.109375" style="8"/>
    <col min="16129" max="16129" width="24.33203125" style="8" customWidth="1"/>
    <col min="16130" max="16130" width="10.6640625" style="8" customWidth="1"/>
    <col min="16131" max="16134" width="5" style="8" customWidth="1"/>
    <col min="16135" max="16135" width="9.109375" style="8" customWidth="1"/>
    <col min="16136" max="16136" width="1.88671875" style="8" customWidth="1"/>
    <col min="16137" max="16137" width="10.6640625" style="8" customWidth="1"/>
    <col min="16138" max="16141" width="5" style="8" customWidth="1"/>
    <col min="16142" max="16142" width="9.109375" style="8" customWidth="1"/>
    <col min="16143" max="16143" width="1.88671875" style="8" customWidth="1"/>
    <col min="16144" max="16144" width="10.6640625" style="8" customWidth="1"/>
    <col min="16145" max="16148" width="5" style="8" customWidth="1"/>
    <col min="16149" max="16149" width="9.109375" style="8" customWidth="1"/>
    <col min="16150" max="16150" width="1.88671875" style="8" customWidth="1"/>
    <col min="16151" max="16151" width="9.109375" style="8" customWidth="1"/>
    <col min="16152" max="16155" width="5" style="8" customWidth="1"/>
    <col min="16156" max="16156" width="9.109375" style="8" customWidth="1"/>
    <col min="16157" max="16157" width="1.88671875" style="8" customWidth="1"/>
    <col min="16158" max="16158" width="9.109375" style="8" customWidth="1"/>
    <col min="16159" max="16162" width="5" style="8" customWidth="1"/>
    <col min="16163" max="16163" width="9.109375" style="8" customWidth="1"/>
    <col min="16164" max="16164" width="1.88671875" style="8" customWidth="1"/>
    <col min="16165" max="16165" width="9.109375" style="8" customWidth="1"/>
    <col min="16166" max="16169" width="5" style="8" customWidth="1"/>
    <col min="16170" max="16170" width="9.109375" style="8" customWidth="1"/>
    <col min="16171" max="16171" width="1.88671875" style="8" customWidth="1"/>
    <col min="16172" max="16172" width="9.109375" style="8" customWidth="1"/>
    <col min="16173" max="16176" width="5" style="8" customWidth="1"/>
    <col min="16177" max="16177" width="9.109375" style="8" customWidth="1"/>
    <col min="16178" max="16178" width="1.88671875" style="8" customWidth="1"/>
    <col min="16179" max="16179" width="9.109375" style="8" customWidth="1"/>
    <col min="16180" max="16183" width="5" style="8" customWidth="1"/>
    <col min="16184" max="16184" width="9.109375" style="8" customWidth="1"/>
    <col min="16185" max="16185" width="1.88671875" style="8" customWidth="1"/>
    <col min="16186" max="16205" width="0" style="8" hidden="1" customWidth="1"/>
    <col min="16206" max="16206" width="1.88671875" style="8" customWidth="1"/>
    <col min="16207" max="16207" width="9.109375" style="8" customWidth="1"/>
    <col min="16208" max="16211" width="5" style="8" customWidth="1"/>
    <col min="16212" max="16212" width="9.109375" style="8" customWidth="1"/>
    <col min="16213" max="16219" width="0" style="8" hidden="1" customWidth="1"/>
    <col min="16220" max="16220" width="1.88671875" style="8" customWidth="1"/>
    <col min="16221" max="16221" width="9.109375" style="8" customWidth="1"/>
    <col min="16222" max="16225" width="5" style="8" customWidth="1"/>
    <col min="16226" max="16226" width="9.109375" style="8" customWidth="1"/>
    <col min="16227" max="16227" width="1.88671875" style="8" customWidth="1"/>
    <col min="16228" max="16228" width="9.109375" style="8" customWidth="1"/>
    <col min="16229" max="16232" width="5" style="8" customWidth="1"/>
    <col min="16233" max="16233" width="9.109375" style="8" customWidth="1"/>
    <col min="16234" max="16234" width="1.88671875" style="8" customWidth="1"/>
    <col min="16235" max="16235" width="9.109375" style="8" customWidth="1"/>
    <col min="16236" max="16239" width="5" style="8" customWidth="1"/>
    <col min="16240" max="16240" width="9.109375" style="8" customWidth="1"/>
    <col min="16241" max="16241" width="2.33203125" style="8" customWidth="1"/>
    <col min="16242" max="16242" width="9.109375" style="8" customWidth="1"/>
    <col min="16243" max="16246" width="5.6640625" style="8" customWidth="1"/>
    <col min="16247" max="16247" width="9.109375" style="8" customWidth="1"/>
    <col min="16248" max="16248" width="1.88671875" style="8" customWidth="1"/>
    <col min="16249" max="16249" width="10.109375" style="8" customWidth="1"/>
    <col min="16250" max="16253" width="5" style="8" customWidth="1"/>
    <col min="16254" max="16254" width="9.109375" style="8" customWidth="1"/>
    <col min="16255" max="16255" width="1.6640625" style="8" customWidth="1"/>
    <col min="16256" max="16256" width="10.109375" style="8" customWidth="1"/>
    <col min="16257" max="16260" width="5" style="8" customWidth="1"/>
    <col min="16261" max="16261" width="9.109375" style="8" customWidth="1"/>
    <col min="16262" max="16262" width="1.88671875" style="8" customWidth="1"/>
    <col min="16263" max="16263" width="10.109375" style="8" customWidth="1"/>
    <col min="16264" max="16267" width="5" style="8" customWidth="1"/>
    <col min="16268" max="16268" width="9.109375" style="8" customWidth="1"/>
    <col min="16269" max="16269" width="1.88671875" style="8" customWidth="1"/>
    <col min="16270" max="16270" width="10.109375" style="8" customWidth="1"/>
    <col min="16271" max="16274" width="5" style="8" customWidth="1"/>
    <col min="16275" max="16275" width="9.109375" style="8" customWidth="1"/>
    <col min="16276" max="16276" width="1.88671875" style="8" customWidth="1"/>
    <col min="16277" max="16280" width="9.109375" style="8" customWidth="1"/>
    <col min="16281" max="16281" width="11.33203125" style="8" customWidth="1"/>
    <col min="16282" max="16284" width="9.109375" style="8"/>
    <col min="16285" max="16285" width="10.33203125" style="8" customWidth="1"/>
    <col min="16286" max="16301" width="9.109375" style="8" customWidth="1"/>
    <col min="16302" max="16384" width="9.109375" style="8"/>
  </cols>
  <sheetData>
    <row r="1" spans="1:176">
      <c r="A1" s="12" t="s">
        <v>0</v>
      </c>
      <c r="B1" s="12" t="s">
        <v>611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92" t="s">
        <v>620</v>
      </c>
      <c r="ET1" s="192"/>
      <c r="EU1" s="192"/>
      <c r="EV1" s="192"/>
      <c r="EW1" s="192"/>
      <c r="EX1" s="192"/>
      <c r="EY1" s="14"/>
      <c r="EZ1" s="14"/>
      <c r="FA1" s="14"/>
    </row>
    <row r="2" spans="1:176" ht="14.4" thickBot="1">
      <c r="A2" s="14"/>
      <c r="B2" s="93" t="s">
        <v>290</v>
      </c>
      <c r="C2" s="15"/>
      <c r="D2" s="14"/>
      <c r="E2" s="14"/>
      <c r="F2" s="64" t="s">
        <v>561</v>
      </c>
      <c r="G2" s="109">
        <v>280</v>
      </c>
      <c r="H2" s="14"/>
      <c r="I2" s="93" t="s">
        <v>291</v>
      </c>
      <c r="J2" s="15"/>
      <c r="K2" s="14"/>
      <c r="L2" s="14"/>
      <c r="M2" s="64" t="s">
        <v>561</v>
      </c>
      <c r="N2" s="109">
        <v>292</v>
      </c>
      <c r="O2" s="14"/>
      <c r="P2" s="93" t="s">
        <v>292</v>
      </c>
      <c r="Q2" s="15"/>
      <c r="R2" s="14"/>
      <c r="S2" s="14"/>
      <c r="T2" s="64" t="s">
        <v>561</v>
      </c>
      <c r="U2" s="109">
        <v>379</v>
      </c>
      <c r="V2" s="14"/>
      <c r="W2" s="93" t="s">
        <v>293</v>
      </c>
      <c r="X2" s="14"/>
      <c r="Y2" s="14"/>
      <c r="Z2" s="14"/>
      <c r="AA2" s="64" t="s">
        <v>561</v>
      </c>
      <c r="AB2" s="109">
        <v>92</v>
      </c>
      <c r="AC2" s="14"/>
      <c r="AD2" s="93" t="s">
        <v>294</v>
      </c>
      <c r="AE2" s="14"/>
      <c r="AF2" s="14"/>
      <c r="AG2" s="14"/>
      <c r="AH2" s="64" t="s">
        <v>561</v>
      </c>
      <c r="AI2" s="109">
        <v>438</v>
      </c>
      <c r="AJ2" s="14"/>
      <c r="AK2" s="93" t="s">
        <v>295</v>
      </c>
      <c r="AL2" s="14"/>
      <c r="AM2" s="14"/>
      <c r="AN2" s="14"/>
      <c r="AO2" s="64" t="s">
        <v>561</v>
      </c>
      <c r="AP2" s="109">
        <v>90</v>
      </c>
      <c r="AQ2" s="14"/>
      <c r="AR2" s="93" t="s">
        <v>296</v>
      </c>
      <c r="AS2" s="14"/>
      <c r="AT2" s="14"/>
      <c r="AU2" s="14"/>
      <c r="AV2" s="64" t="s">
        <v>561</v>
      </c>
      <c r="AW2" s="109">
        <v>984</v>
      </c>
      <c r="AX2" s="14"/>
      <c r="AY2" s="93" t="s">
        <v>297</v>
      </c>
      <c r="AZ2" s="14"/>
      <c r="BA2" s="14"/>
      <c r="BB2" s="14"/>
      <c r="BC2" s="64" t="s">
        <v>561</v>
      </c>
      <c r="BD2" s="109">
        <v>156</v>
      </c>
      <c r="BE2" s="14"/>
      <c r="BF2" s="105" t="s">
        <v>492</v>
      </c>
      <c r="BG2" s="14"/>
      <c r="BH2" s="14"/>
      <c r="BI2" s="14"/>
      <c r="BJ2" s="64" t="s">
        <v>561</v>
      </c>
      <c r="BK2" s="109">
        <v>0</v>
      </c>
      <c r="BL2" s="14"/>
      <c r="BM2" s="105"/>
      <c r="BN2" s="14"/>
      <c r="BO2" s="14"/>
      <c r="BP2" s="14"/>
      <c r="BQ2" s="14"/>
      <c r="BR2" s="14"/>
      <c r="BS2" s="14"/>
      <c r="BT2" s="105"/>
      <c r="BU2" s="14"/>
      <c r="BV2" s="14"/>
      <c r="BW2" s="14"/>
      <c r="BX2" s="14"/>
      <c r="BY2" s="14"/>
      <c r="BZ2" s="14"/>
      <c r="CA2" s="93" t="s">
        <v>298</v>
      </c>
      <c r="CB2" s="14"/>
      <c r="CC2" s="14"/>
      <c r="CD2" s="14"/>
      <c r="CE2" s="14"/>
      <c r="CF2" s="109">
        <v>165</v>
      </c>
      <c r="CG2" s="14"/>
      <c r="CH2" s="68" t="s">
        <v>492</v>
      </c>
      <c r="CI2" s="14"/>
      <c r="CJ2" s="14"/>
      <c r="CK2" s="14"/>
      <c r="CL2" s="14"/>
      <c r="CM2" s="14"/>
      <c r="CN2" s="14"/>
      <c r="CO2" s="93" t="s">
        <v>309</v>
      </c>
      <c r="CP2" s="14"/>
      <c r="CQ2" s="14"/>
      <c r="CR2" s="14"/>
      <c r="CS2" s="14"/>
      <c r="CT2" s="113">
        <v>72</v>
      </c>
      <c r="CU2" s="14"/>
      <c r="CV2" s="93" t="s">
        <v>312</v>
      </c>
      <c r="CW2" s="14"/>
      <c r="CX2" s="14"/>
      <c r="CY2" s="14"/>
      <c r="CZ2" s="64" t="s">
        <v>561</v>
      </c>
      <c r="DA2" s="109">
        <v>75</v>
      </c>
      <c r="DB2" s="14"/>
      <c r="DC2" s="93" t="s">
        <v>313</v>
      </c>
      <c r="DD2" s="14"/>
      <c r="DE2" s="14"/>
      <c r="DF2" s="14"/>
      <c r="DG2" s="64" t="s">
        <v>561</v>
      </c>
      <c r="DH2" s="109">
        <v>188</v>
      </c>
      <c r="DI2" s="14"/>
      <c r="DJ2" s="93" t="s">
        <v>314</v>
      </c>
      <c r="DK2" s="14"/>
      <c r="DL2" s="14"/>
      <c r="DM2" s="14"/>
      <c r="DN2" s="64" t="s">
        <v>561</v>
      </c>
      <c r="DO2" s="109">
        <v>660</v>
      </c>
      <c r="DP2" s="14"/>
      <c r="DQ2" s="93" t="s">
        <v>316</v>
      </c>
      <c r="DR2" s="14"/>
      <c r="DS2" s="14"/>
      <c r="DT2" s="14"/>
      <c r="DU2" s="64" t="s">
        <v>561</v>
      </c>
      <c r="DV2" s="109">
        <v>434</v>
      </c>
      <c r="DW2" s="14"/>
      <c r="DX2" s="93" t="s">
        <v>344</v>
      </c>
      <c r="DY2" s="14"/>
      <c r="DZ2" s="14"/>
      <c r="EA2" s="14"/>
      <c r="EB2" s="64" t="s">
        <v>561</v>
      </c>
      <c r="EC2" s="109">
        <v>93</v>
      </c>
      <c r="ED2" s="14"/>
      <c r="EE2" s="93" t="s">
        <v>412</v>
      </c>
      <c r="EF2" s="14"/>
      <c r="EG2" s="14"/>
      <c r="EH2" s="14"/>
      <c r="EI2" s="64" t="s">
        <v>561</v>
      </c>
      <c r="EJ2" s="109">
        <v>155</v>
      </c>
      <c r="EK2" s="14"/>
      <c r="EL2" s="93" t="s">
        <v>631</v>
      </c>
      <c r="EM2" s="14"/>
      <c r="EN2" s="14"/>
      <c r="EO2" s="14"/>
      <c r="EP2" s="64" t="s">
        <v>561</v>
      </c>
      <c r="EQ2" s="109"/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6">
      <c r="A3" s="14" t="s">
        <v>2</v>
      </c>
      <c r="B3" s="193" t="s">
        <v>551</v>
      </c>
      <c r="C3" s="194"/>
      <c r="D3" s="194"/>
      <c r="E3" s="194"/>
      <c r="F3" s="194"/>
      <c r="G3" s="195"/>
      <c r="H3" s="14"/>
      <c r="I3" s="193" t="s">
        <v>612</v>
      </c>
      <c r="J3" s="194"/>
      <c r="K3" s="194"/>
      <c r="L3" s="194"/>
      <c r="M3" s="194"/>
      <c r="N3" s="195"/>
      <c r="O3" s="14"/>
      <c r="P3" s="232" t="s">
        <v>140</v>
      </c>
      <c r="Q3" s="233"/>
      <c r="R3" s="233"/>
      <c r="S3" s="233"/>
      <c r="T3" s="233"/>
      <c r="U3" s="234"/>
      <c r="V3" s="14"/>
      <c r="W3" s="193" t="s">
        <v>623</v>
      </c>
      <c r="X3" s="194"/>
      <c r="Y3" s="194"/>
      <c r="Z3" s="194"/>
      <c r="AA3" s="194"/>
      <c r="AB3" s="195"/>
      <c r="AC3" s="14"/>
      <c r="AD3" s="193" t="s">
        <v>286</v>
      </c>
      <c r="AE3" s="194"/>
      <c r="AF3" s="194"/>
      <c r="AG3" s="194"/>
      <c r="AH3" s="194"/>
      <c r="AI3" s="195"/>
      <c r="AJ3" s="14"/>
      <c r="AK3" s="193" t="s">
        <v>623</v>
      </c>
      <c r="AL3" s="194"/>
      <c r="AM3" s="194"/>
      <c r="AN3" s="194"/>
      <c r="AO3" s="194"/>
      <c r="AP3" s="195"/>
      <c r="AQ3" s="14"/>
      <c r="AR3" s="193" t="s">
        <v>564</v>
      </c>
      <c r="AS3" s="194"/>
      <c r="AT3" s="194"/>
      <c r="AU3" s="194"/>
      <c r="AV3" s="194"/>
      <c r="AW3" s="195"/>
      <c r="AX3" s="14"/>
      <c r="AY3" s="193" t="s">
        <v>46</v>
      </c>
      <c r="AZ3" s="194"/>
      <c r="BA3" s="194"/>
      <c r="BB3" s="194"/>
      <c r="BC3" s="194"/>
      <c r="BD3" s="195"/>
      <c r="BE3" s="14"/>
      <c r="BF3" s="193" t="s">
        <v>42</v>
      </c>
      <c r="BG3" s="194"/>
      <c r="BH3" s="194"/>
      <c r="BI3" s="194"/>
      <c r="BJ3" s="194"/>
      <c r="BK3" s="195"/>
      <c r="BL3" s="14"/>
      <c r="BM3" s="193" t="s">
        <v>46</v>
      </c>
      <c r="BN3" s="194"/>
      <c r="BO3" s="194"/>
      <c r="BP3" s="194"/>
      <c r="BQ3" s="194"/>
      <c r="BR3" s="195"/>
      <c r="BS3" s="14"/>
      <c r="BT3" s="193" t="s">
        <v>299</v>
      </c>
      <c r="BU3" s="194"/>
      <c r="BV3" s="194"/>
      <c r="BW3" s="194"/>
      <c r="BX3" s="194"/>
      <c r="BY3" s="195"/>
      <c r="BZ3" s="14"/>
      <c r="CA3" s="193" t="s">
        <v>81</v>
      </c>
      <c r="CB3" s="194"/>
      <c r="CC3" s="194"/>
      <c r="CD3" s="194"/>
      <c r="CE3" s="194"/>
      <c r="CF3" s="195"/>
      <c r="CG3" s="14"/>
      <c r="CH3" s="193" t="s">
        <v>97</v>
      </c>
      <c r="CI3" s="194"/>
      <c r="CJ3" s="194"/>
      <c r="CK3" s="194"/>
      <c r="CL3" s="194"/>
      <c r="CM3" s="195"/>
      <c r="CN3" s="14"/>
      <c r="CO3" s="193" t="s">
        <v>623</v>
      </c>
      <c r="CP3" s="194"/>
      <c r="CQ3" s="194"/>
      <c r="CR3" s="194"/>
      <c r="CS3" s="194"/>
      <c r="CT3" s="195"/>
      <c r="CU3" s="14"/>
      <c r="CV3" s="193" t="s">
        <v>623</v>
      </c>
      <c r="CW3" s="194"/>
      <c r="CX3" s="194"/>
      <c r="CY3" s="194"/>
      <c r="CZ3" s="194"/>
      <c r="DA3" s="195"/>
      <c r="DB3" s="14"/>
      <c r="DC3" s="193" t="s">
        <v>463</v>
      </c>
      <c r="DD3" s="194"/>
      <c r="DE3" s="194"/>
      <c r="DF3" s="194"/>
      <c r="DG3" s="194"/>
      <c r="DH3" s="195"/>
      <c r="DI3" s="114"/>
      <c r="DJ3" s="193" t="s">
        <v>632</v>
      </c>
      <c r="DK3" s="194"/>
      <c r="DL3" s="194"/>
      <c r="DM3" s="194"/>
      <c r="DN3" s="194"/>
      <c r="DO3" s="195"/>
      <c r="DP3" s="14"/>
      <c r="DQ3" s="193" t="s">
        <v>571</v>
      </c>
      <c r="DR3" s="194"/>
      <c r="DS3" s="194"/>
      <c r="DT3" s="194"/>
      <c r="DU3" s="194"/>
      <c r="DV3" s="195"/>
      <c r="DW3" s="114"/>
      <c r="DX3" s="232" t="s">
        <v>540</v>
      </c>
      <c r="DY3" s="233"/>
      <c r="DZ3" s="233"/>
      <c r="EA3" s="233"/>
      <c r="EB3" s="233"/>
      <c r="EC3" s="234"/>
      <c r="ED3" s="14"/>
      <c r="EE3" s="232" t="s">
        <v>633</v>
      </c>
      <c r="EF3" s="233"/>
      <c r="EG3" s="233"/>
      <c r="EH3" s="233"/>
      <c r="EI3" s="233"/>
      <c r="EJ3" s="234"/>
      <c r="EK3" s="14"/>
      <c r="EL3" s="193" t="s">
        <v>107</v>
      </c>
      <c r="EM3" s="194"/>
      <c r="EN3" s="194"/>
      <c r="EO3" s="194"/>
      <c r="EP3" s="194"/>
      <c r="EQ3" s="195"/>
      <c r="ER3" s="14"/>
      <c r="ES3" s="193" t="s">
        <v>43</v>
      </c>
      <c r="ET3" s="194"/>
      <c r="EU3" s="194"/>
      <c r="EV3" s="194"/>
      <c r="EW3" s="194"/>
      <c r="EX3" s="195"/>
      <c r="EY3" s="14"/>
      <c r="EZ3" s="14"/>
      <c r="FA3" s="14"/>
    </row>
    <row r="4" spans="1:176">
      <c r="A4" s="14" t="s">
        <v>7</v>
      </c>
      <c r="B4" s="196" t="s">
        <v>656</v>
      </c>
      <c r="C4" s="197"/>
      <c r="D4" s="197"/>
      <c r="E4" s="197"/>
      <c r="F4" s="197"/>
      <c r="G4" s="198"/>
      <c r="H4" s="14"/>
      <c r="I4" s="196" t="s">
        <v>655</v>
      </c>
      <c r="J4" s="197"/>
      <c r="K4" s="197"/>
      <c r="L4" s="197"/>
      <c r="M4" s="197"/>
      <c r="N4" s="198"/>
      <c r="O4" s="14"/>
      <c r="P4" s="229" t="s">
        <v>654</v>
      </c>
      <c r="Q4" s="230"/>
      <c r="R4" s="230"/>
      <c r="S4" s="230"/>
      <c r="T4" s="230"/>
      <c r="U4" s="231"/>
      <c r="V4" s="14"/>
      <c r="W4" s="196" t="s">
        <v>248</v>
      </c>
      <c r="X4" s="197"/>
      <c r="Y4" s="197"/>
      <c r="Z4" s="197"/>
      <c r="AA4" s="197"/>
      <c r="AB4" s="198"/>
      <c r="AC4" s="14"/>
      <c r="AD4" s="196" t="s">
        <v>287</v>
      </c>
      <c r="AE4" s="197"/>
      <c r="AF4" s="197"/>
      <c r="AG4" s="197"/>
      <c r="AH4" s="197"/>
      <c r="AI4" s="198"/>
      <c r="AJ4" s="14"/>
      <c r="AK4" s="196" t="s">
        <v>248</v>
      </c>
      <c r="AL4" s="197"/>
      <c r="AM4" s="197"/>
      <c r="AN4" s="197"/>
      <c r="AO4" s="197"/>
      <c r="AP4" s="198"/>
      <c r="AQ4" s="14"/>
      <c r="AR4" s="196" t="s">
        <v>643</v>
      </c>
      <c r="AS4" s="197"/>
      <c r="AT4" s="197"/>
      <c r="AU4" s="197"/>
      <c r="AV4" s="197"/>
      <c r="AW4" s="198"/>
      <c r="AX4" s="14"/>
      <c r="AY4" s="196" t="s">
        <v>653</v>
      </c>
      <c r="AZ4" s="197"/>
      <c r="BA4" s="197"/>
      <c r="BB4" s="197"/>
      <c r="BC4" s="197"/>
      <c r="BD4" s="198"/>
      <c r="BE4" s="14"/>
      <c r="BF4" s="196" t="s">
        <v>570</v>
      </c>
      <c r="BG4" s="197"/>
      <c r="BH4" s="197"/>
      <c r="BI4" s="197"/>
      <c r="BJ4" s="197"/>
      <c r="BK4" s="198"/>
      <c r="BL4" s="14"/>
      <c r="BM4" s="196" t="s">
        <v>47</v>
      </c>
      <c r="BN4" s="197"/>
      <c r="BO4" s="197"/>
      <c r="BP4" s="197"/>
      <c r="BQ4" s="197"/>
      <c r="BR4" s="198"/>
      <c r="BS4" s="14"/>
      <c r="BT4" s="196" t="s">
        <v>515</v>
      </c>
      <c r="BU4" s="197"/>
      <c r="BV4" s="197"/>
      <c r="BW4" s="197"/>
      <c r="BX4" s="197"/>
      <c r="BY4" s="198"/>
      <c r="BZ4" s="14"/>
      <c r="CA4" s="196" t="s">
        <v>652</v>
      </c>
      <c r="CB4" s="197"/>
      <c r="CC4" s="197"/>
      <c r="CD4" s="197"/>
      <c r="CE4" s="197"/>
      <c r="CF4" s="198"/>
      <c r="CG4" s="14"/>
      <c r="CH4" s="196" t="s">
        <v>104</v>
      </c>
      <c r="CI4" s="197"/>
      <c r="CJ4" s="197"/>
      <c r="CK4" s="197"/>
      <c r="CL4" s="197"/>
      <c r="CM4" s="198"/>
      <c r="CN4" s="14"/>
      <c r="CO4" s="196" t="s">
        <v>248</v>
      </c>
      <c r="CP4" s="197"/>
      <c r="CQ4" s="197"/>
      <c r="CR4" s="197"/>
      <c r="CS4" s="197"/>
      <c r="CT4" s="198"/>
      <c r="CU4" s="14"/>
      <c r="CV4" s="196" t="s">
        <v>248</v>
      </c>
      <c r="CW4" s="197"/>
      <c r="CX4" s="197"/>
      <c r="CY4" s="197"/>
      <c r="CZ4" s="197"/>
      <c r="DA4" s="198"/>
      <c r="DB4" s="14"/>
      <c r="DC4" s="196" t="s">
        <v>651</v>
      </c>
      <c r="DD4" s="197"/>
      <c r="DE4" s="197"/>
      <c r="DF4" s="197"/>
      <c r="DG4" s="197"/>
      <c r="DH4" s="198"/>
      <c r="DI4" s="114"/>
      <c r="DJ4" s="196" t="s">
        <v>352</v>
      </c>
      <c r="DK4" s="197"/>
      <c r="DL4" s="197"/>
      <c r="DM4" s="197"/>
      <c r="DN4" s="197"/>
      <c r="DO4" s="198"/>
      <c r="DP4" s="14"/>
      <c r="DQ4" s="196" t="s">
        <v>53</v>
      </c>
      <c r="DR4" s="197"/>
      <c r="DS4" s="197"/>
      <c r="DT4" s="197"/>
      <c r="DU4" s="197"/>
      <c r="DV4" s="198"/>
      <c r="DW4" s="114"/>
      <c r="DX4" s="229" t="s">
        <v>650</v>
      </c>
      <c r="DY4" s="230"/>
      <c r="DZ4" s="230"/>
      <c r="EA4" s="230"/>
      <c r="EB4" s="230"/>
      <c r="EC4" s="231"/>
      <c r="ED4" s="14"/>
      <c r="EE4" s="229" t="s">
        <v>649</v>
      </c>
      <c r="EF4" s="230"/>
      <c r="EG4" s="230"/>
      <c r="EH4" s="230"/>
      <c r="EI4" s="230"/>
      <c r="EJ4" s="231"/>
      <c r="EK4" s="14"/>
      <c r="EL4" s="196" t="s">
        <v>108</v>
      </c>
      <c r="EM4" s="197"/>
      <c r="EN4" s="197"/>
      <c r="EO4" s="197"/>
      <c r="EP4" s="197"/>
      <c r="EQ4" s="198"/>
      <c r="ER4" s="14"/>
      <c r="ES4" s="196" t="s">
        <v>120</v>
      </c>
      <c r="ET4" s="197"/>
      <c r="EU4" s="197"/>
      <c r="EV4" s="197"/>
      <c r="EW4" s="197"/>
      <c r="EX4" s="198"/>
      <c r="EY4" s="14"/>
      <c r="EZ4" s="14"/>
      <c r="FA4" s="14"/>
    </row>
    <row r="5" spans="1:176">
      <c r="A5" s="14" t="s">
        <v>6</v>
      </c>
      <c r="B5" s="196" t="s">
        <v>206</v>
      </c>
      <c r="C5" s="197"/>
      <c r="D5" s="197"/>
      <c r="E5" s="197"/>
      <c r="F5" s="197"/>
      <c r="G5" s="198"/>
      <c r="H5" s="14"/>
      <c r="I5" s="196" t="s">
        <v>138</v>
      </c>
      <c r="J5" s="197"/>
      <c r="K5" s="197"/>
      <c r="L5" s="197"/>
      <c r="M5" s="197"/>
      <c r="N5" s="198"/>
      <c r="O5" s="14"/>
      <c r="P5" s="229" t="s">
        <v>141</v>
      </c>
      <c r="Q5" s="230"/>
      <c r="R5" s="230"/>
      <c r="S5" s="230"/>
      <c r="T5" s="230"/>
      <c r="U5" s="231"/>
      <c r="V5" s="14"/>
      <c r="W5" s="196" t="s">
        <v>624</v>
      </c>
      <c r="X5" s="197"/>
      <c r="Y5" s="197"/>
      <c r="Z5" s="197"/>
      <c r="AA5" s="197"/>
      <c r="AB5" s="198"/>
      <c r="AC5" s="14"/>
      <c r="AD5" s="196" t="s">
        <v>288</v>
      </c>
      <c r="AE5" s="197"/>
      <c r="AF5" s="197"/>
      <c r="AG5" s="197"/>
      <c r="AH5" s="197"/>
      <c r="AI5" s="198"/>
      <c r="AJ5" s="14"/>
      <c r="AK5" s="196" t="s">
        <v>624</v>
      </c>
      <c r="AL5" s="197"/>
      <c r="AM5" s="197"/>
      <c r="AN5" s="197"/>
      <c r="AO5" s="197"/>
      <c r="AP5" s="198"/>
      <c r="AQ5" s="14"/>
      <c r="AR5" s="196" t="s">
        <v>564</v>
      </c>
      <c r="AS5" s="197"/>
      <c r="AT5" s="197"/>
      <c r="AU5" s="197"/>
      <c r="AV5" s="197"/>
      <c r="AW5" s="198"/>
      <c r="AX5" s="14"/>
      <c r="AY5" s="196" t="s">
        <v>48</v>
      </c>
      <c r="AZ5" s="197"/>
      <c r="BA5" s="197"/>
      <c r="BB5" s="197"/>
      <c r="BC5" s="197"/>
      <c r="BD5" s="198"/>
      <c r="BE5" s="14"/>
      <c r="BF5" s="196" t="s">
        <v>306</v>
      </c>
      <c r="BG5" s="197"/>
      <c r="BH5" s="197"/>
      <c r="BI5" s="197"/>
      <c r="BJ5" s="197"/>
      <c r="BK5" s="198"/>
      <c r="BL5" s="14"/>
      <c r="BM5" s="196" t="s">
        <v>48</v>
      </c>
      <c r="BN5" s="197"/>
      <c r="BO5" s="197"/>
      <c r="BP5" s="197"/>
      <c r="BQ5" s="197"/>
      <c r="BR5" s="198"/>
      <c r="BS5" s="14"/>
      <c r="BT5" s="196" t="s">
        <v>300</v>
      </c>
      <c r="BU5" s="197"/>
      <c r="BV5" s="197"/>
      <c r="BW5" s="197"/>
      <c r="BX5" s="197"/>
      <c r="BY5" s="198"/>
      <c r="BZ5" s="14"/>
      <c r="CA5" s="196" t="s">
        <v>83</v>
      </c>
      <c r="CB5" s="197"/>
      <c r="CC5" s="197"/>
      <c r="CD5" s="197"/>
      <c r="CE5" s="197"/>
      <c r="CF5" s="198"/>
      <c r="CG5" s="14"/>
      <c r="CH5" s="196" t="s">
        <v>98</v>
      </c>
      <c r="CI5" s="197"/>
      <c r="CJ5" s="197"/>
      <c r="CK5" s="197"/>
      <c r="CL5" s="197"/>
      <c r="CM5" s="198"/>
      <c r="CN5" s="14"/>
      <c r="CO5" s="196" t="s">
        <v>624</v>
      </c>
      <c r="CP5" s="197"/>
      <c r="CQ5" s="197"/>
      <c r="CR5" s="197"/>
      <c r="CS5" s="197"/>
      <c r="CT5" s="198"/>
      <c r="CU5" s="14"/>
      <c r="CV5" s="196" t="s">
        <v>624</v>
      </c>
      <c r="CW5" s="197"/>
      <c r="CX5" s="197"/>
      <c r="CY5" s="197"/>
      <c r="CZ5" s="197"/>
      <c r="DA5" s="198"/>
      <c r="DB5" s="14"/>
      <c r="DC5" s="196" t="s">
        <v>410</v>
      </c>
      <c r="DD5" s="197"/>
      <c r="DE5" s="197"/>
      <c r="DF5" s="197"/>
      <c r="DG5" s="197"/>
      <c r="DH5" s="198"/>
      <c r="DI5" s="114"/>
      <c r="DJ5" s="196" t="s">
        <v>634</v>
      </c>
      <c r="DK5" s="197"/>
      <c r="DL5" s="197"/>
      <c r="DM5" s="197"/>
      <c r="DN5" s="197"/>
      <c r="DO5" s="198"/>
      <c r="DP5" s="14"/>
      <c r="DQ5" s="196" t="s">
        <v>572</v>
      </c>
      <c r="DR5" s="197"/>
      <c r="DS5" s="197"/>
      <c r="DT5" s="197"/>
      <c r="DU5" s="197"/>
      <c r="DV5" s="198"/>
      <c r="DW5" s="114"/>
      <c r="DX5" s="229" t="s">
        <v>542</v>
      </c>
      <c r="DY5" s="230"/>
      <c r="DZ5" s="230"/>
      <c r="EA5" s="230"/>
      <c r="EB5" s="230"/>
      <c r="EC5" s="231"/>
      <c r="ED5" s="14"/>
      <c r="EE5" s="229" t="s">
        <v>633</v>
      </c>
      <c r="EF5" s="230"/>
      <c r="EG5" s="230"/>
      <c r="EH5" s="230"/>
      <c r="EI5" s="230"/>
      <c r="EJ5" s="231"/>
      <c r="EK5" s="14"/>
      <c r="EL5" s="196" t="s">
        <v>109</v>
      </c>
      <c r="EM5" s="197"/>
      <c r="EN5" s="197"/>
      <c r="EO5" s="197"/>
      <c r="EP5" s="197"/>
      <c r="EQ5" s="198"/>
      <c r="ER5" s="14"/>
      <c r="ES5" s="202">
        <v>17</v>
      </c>
      <c r="ET5" s="203"/>
      <c r="EU5" s="203"/>
      <c r="EV5" s="203"/>
      <c r="EW5" s="203"/>
      <c r="EX5" s="204"/>
      <c r="EY5" s="14"/>
      <c r="EZ5" s="14"/>
      <c r="FA5" s="14"/>
    </row>
    <row r="6" spans="1:176">
      <c r="A6" s="14" t="s">
        <v>5</v>
      </c>
      <c r="B6" s="199" t="s">
        <v>645</v>
      </c>
      <c r="C6" s="200"/>
      <c r="D6" s="200"/>
      <c r="E6" s="200"/>
      <c r="F6" s="200"/>
      <c r="G6" s="201"/>
      <c r="H6" s="14"/>
      <c r="I6" s="199" t="s">
        <v>613</v>
      </c>
      <c r="J6" s="200"/>
      <c r="K6" s="200"/>
      <c r="L6" s="200"/>
      <c r="M6" s="200"/>
      <c r="N6" s="201"/>
      <c r="O6" s="14"/>
      <c r="P6" s="226" t="s">
        <v>614</v>
      </c>
      <c r="Q6" s="227"/>
      <c r="R6" s="227"/>
      <c r="S6" s="227"/>
      <c r="T6" s="227"/>
      <c r="U6" s="228"/>
      <c r="V6" s="14"/>
      <c r="W6" s="199" t="s">
        <v>625</v>
      </c>
      <c r="X6" s="200"/>
      <c r="Y6" s="200"/>
      <c r="Z6" s="200"/>
      <c r="AA6" s="200"/>
      <c r="AB6" s="201"/>
      <c r="AC6" s="14"/>
      <c r="AD6" s="199" t="s">
        <v>621</v>
      </c>
      <c r="AE6" s="200"/>
      <c r="AF6" s="200"/>
      <c r="AG6" s="200"/>
      <c r="AH6" s="200"/>
      <c r="AI6" s="201"/>
      <c r="AJ6" s="14"/>
      <c r="AK6" s="199" t="s">
        <v>626</v>
      </c>
      <c r="AL6" s="200"/>
      <c r="AM6" s="200"/>
      <c r="AN6" s="200"/>
      <c r="AO6" s="200"/>
      <c r="AP6" s="201"/>
      <c r="AQ6" s="14"/>
      <c r="AR6" s="199" t="s">
        <v>622</v>
      </c>
      <c r="AS6" s="200"/>
      <c r="AT6" s="200"/>
      <c r="AU6" s="200"/>
      <c r="AV6" s="200"/>
      <c r="AW6" s="201"/>
      <c r="AX6" s="14"/>
      <c r="AY6" s="199" t="s">
        <v>648</v>
      </c>
      <c r="AZ6" s="200"/>
      <c r="BA6" s="200"/>
      <c r="BB6" s="200"/>
      <c r="BC6" s="200"/>
      <c r="BD6" s="201"/>
      <c r="BE6" s="14"/>
      <c r="BF6" s="199" t="s">
        <v>563</v>
      </c>
      <c r="BG6" s="200"/>
      <c r="BH6" s="200"/>
      <c r="BI6" s="200"/>
      <c r="BJ6" s="200"/>
      <c r="BK6" s="201"/>
      <c r="BL6" s="14"/>
      <c r="BM6" s="199"/>
      <c r="BN6" s="200"/>
      <c r="BO6" s="200"/>
      <c r="BP6" s="200"/>
      <c r="BQ6" s="200"/>
      <c r="BR6" s="201"/>
      <c r="BS6" s="14"/>
      <c r="BT6" s="199"/>
      <c r="BU6" s="200"/>
      <c r="BV6" s="200"/>
      <c r="BW6" s="200"/>
      <c r="BX6" s="200"/>
      <c r="BY6" s="201"/>
      <c r="BZ6" s="14"/>
      <c r="CA6" s="199" t="s">
        <v>647</v>
      </c>
      <c r="CB6" s="200"/>
      <c r="CC6" s="200"/>
      <c r="CD6" s="200"/>
      <c r="CE6" s="200"/>
      <c r="CF6" s="201"/>
      <c r="CG6" s="14"/>
      <c r="CH6" s="199" t="s">
        <v>510</v>
      </c>
      <c r="CI6" s="200"/>
      <c r="CJ6" s="200"/>
      <c r="CK6" s="200"/>
      <c r="CL6" s="200"/>
      <c r="CM6" s="201"/>
      <c r="CN6" s="14"/>
      <c r="CO6" s="199" t="s">
        <v>635</v>
      </c>
      <c r="CP6" s="200"/>
      <c r="CQ6" s="200"/>
      <c r="CR6" s="200"/>
      <c r="CS6" s="200"/>
      <c r="CT6" s="201"/>
      <c r="CU6" s="14"/>
      <c r="CV6" s="199" t="s">
        <v>636</v>
      </c>
      <c r="CW6" s="200"/>
      <c r="CX6" s="200"/>
      <c r="CY6" s="200"/>
      <c r="CZ6" s="200"/>
      <c r="DA6" s="201"/>
      <c r="DB6" s="14"/>
      <c r="DC6" s="199" t="s">
        <v>637</v>
      </c>
      <c r="DD6" s="200"/>
      <c r="DE6" s="200"/>
      <c r="DF6" s="200"/>
      <c r="DG6" s="200"/>
      <c r="DH6" s="201"/>
      <c r="DI6" s="116"/>
      <c r="DJ6" s="199" t="s">
        <v>638</v>
      </c>
      <c r="DK6" s="200"/>
      <c r="DL6" s="200"/>
      <c r="DM6" s="200"/>
      <c r="DN6" s="200"/>
      <c r="DO6" s="201"/>
      <c r="DP6" s="14"/>
      <c r="DQ6" s="199" t="s">
        <v>639</v>
      </c>
      <c r="DR6" s="200"/>
      <c r="DS6" s="200"/>
      <c r="DT6" s="200"/>
      <c r="DU6" s="200"/>
      <c r="DV6" s="201"/>
      <c r="DW6" s="115"/>
      <c r="DX6" s="226" t="s">
        <v>640</v>
      </c>
      <c r="DY6" s="227"/>
      <c r="DZ6" s="227"/>
      <c r="EA6" s="227"/>
      <c r="EB6" s="227"/>
      <c r="EC6" s="228"/>
      <c r="ED6" s="14"/>
      <c r="EE6" s="226" t="s">
        <v>641</v>
      </c>
      <c r="EF6" s="227"/>
      <c r="EG6" s="227"/>
      <c r="EH6" s="227"/>
      <c r="EI6" s="227"/>
      <c r="EJ6" s="228"/>
      <c r="EK6" s="14"/>
      <c r="EL6" s="199" t="s">
        <v>642</v>
      </c>
      <c r="EM6" s="200"/>
      <c r="EN6" s="200"/>
      <c r="EO6" s="200"/>
      <c r="EP6" s="200"/>
      <c r="EQ6" s="201"/>
      <c r="ER6" s="14"/>
      <c r="ES6" s="199" t="s">
        <v>121</v>
      </c>
      <c r="ET6" s="200"/>
      <c r="EU6" s="200"/>
      <c r="EV6" s="200"/>
      <c r="EW6" s="200"/>
      <c r="EX6" s="201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6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22" t="s">
        <v>663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S7" s="8" t="s">
        <v>473</v>
      </c>
      <c r="FT7" s="8" t="s">
        <v>474</v>
      </c>
    </row>
    <row r="8" spans="1:176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19"/>
      <c r="EO8" s="19"/>
      <c r="EP8" s="19"/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>
        <v>17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7">
        <v>16</v>
      </c>
      <c r="FR8" s="77">
        <v>17</v>
      </c>
    </row>
    <row r="9" spans="1:176">
      <c r="A9" s="14" t="s">
        <v>419</v>
      </c>
      <c r="B9" s="110">
        <v>2.4120370370370372E-2</v>
      </c>
      <c r="C9" s="21" t="s">
        <v>214</v>
      </c>
      <c r="D9" s="57">
        <f t="shared" ref="D9:D23" si="0">((B$39)+10)-C9</f>
        <v>24</v>
      </c>
      <c r="E9" s="24">
        <v>0</v>
      </c>
      <c r="F9" s="19">
        <v>5</v>
      </c>
      <c r="G9" s="22">
        <f t="shared" ref="G9:G38" si="1">D9+E9+F9</f>
        <v>29</v>
      </c>
      <c r="H9" s="14"/>
      <c r="I9" s="23"/>
      <c r="J9" s="21"/>
      <c r="K9" s="57"/>
      <c r="L9" s="24">
        <v>0</v>
      </c>
      <c r="M9" s="19"/>
      <c r="N9" s="22">
        <f t="shared" ref="N9:N27" si="2">K9+L9+M9</f>
        <v>0</v>
      </c>
      <c r="O9" s="14"/>
      <c r="P9" s="23"/>
      <c r="Q9" s="21"/>
      <c r="R9" s="57"/>
      <c r="S9" s="24">
        <v>0</v>
      </c>
      <c r="T9" s="19"/>
      <c r="U9" s="22">
        <f t="shared" ref="U9:U27" si="3">R9+S9+T9</f>
        <v>0</v>
      </c>
      <c r="V9" s="14"/>
      <c r="W9" s="23"/>
      <c r="X9" s="21"/>
      <c r="Y9" s="57"/>
      <c r="Z9" s="24">
        <v>0</v>
      </c>
      <c r="AA9" s="19"/>
      <c r="AB9" s="22">
        <f t="shared" ref="AB9:AB28" si="4">Y9+Z9+AA9</f>
        <v>0</v>
      </c>
      <c r="AC9" s="14"/>
      <c r="AD9" s="23"/>
      <c r="AE9" s="21"/>
      <c r="AF9" s="57"/>
      <c r="AG9" s="24">
        <v>0</v>
      </c>
      <c r="AH9" s="19"/>
      <c r="AI9" s="22">
        <f t="shared" ref="AI9:AI29" si="5">AF9+AG9+AH9</f>
        <v>0</v>
      </c>
      <c r="AJ9" s="14"/>
      <c r="AK9" s="23"/>
      <c r="AL9" s="21"/>
      <c r="AM9" s="57"/>
      <c r="AN9" s="24">
        <v>0</v>
      </c>
      <c r="AO9" s="19"/>
      <c r="AP9" s="22">
        <f t="shared" ref="AP9:AP29" si="6">AM9+AN9+AO9</f>
        <v>0</v>
      </c>
      <c r="AQ9" s="14"/>
      <c r="AR9" s="23"/>
      <c r="AS9" s="21"/>
      <c r="AT9" s="57"/>
      <c r="AU9" s="24">
        <v>0</v>
      </c>
      <c r="AV9" s="19"/>
      <c r="AW9" s="22">
        <f t="shared" ref="AW9:AW27" si="7">AT9+AU9+AV9</f>
        <v>0</v>
      </c>
      <c r="AX9" s="14"/>
      <c r="AY9" s="23">
        <v>2.4270833333333335E-2</v>
      </c>
      <c r="AZ9" s="21" t="s">
        <v>214</v>
      </c>
      <c r="BA9" s="57">
        <f>((AY$39)+10)-AZ9</f>
        <v>25</v>
      </c>
      <c r="BB9" s="24">
        <v>0</v>
      </c>
      <c r="BC9" s="19">
        <v>5</v>
      </c>
      <c r="BD9" s="22">
        <f t="shared" ref="BD9:BD34" si="8">BA9+BB9+BC9</f>
        <v>30</v>
      </c>
      <c r="BE9" s="14"/>
      <c r="BF9" s="23"/>
      <c r="BG9" s="21"/>
      <c r="BH9" s="57">
        <f t="shared" ref="BH9:BH19" si="9">((BF$39)+10)-BG9</f>
        <v>0</v>
      </c>
      <c r="BI9" s="24">
        <v>0</v>
      </c>
      <c r="BJ9" s="19"/>
      <c r="BK9" s="22">
        <f t="shared" ref="BK9:BK27" si="10">BH9+BI9+BJ9</f>
        <v>0</v>
      </c>
      <c r="BL9" s="14"/>
      <c r="BM9" s="23"/>
      <c r="BN9" s="21"/>
      <c r="BO9" s="56">
        <f t="shared" ref="BO9:BO21" si="11">(BM$39+1)-BN9</f>
        <v>0</v>
      </c>
      <c r="BP9" s="24">
        <v>0</v>
      </c>
      <c r="BQ9" s="19"/>
      <c r="BR9" s="22">
        <f t="shared" ref="BR9:BR27" si="12">BO9+BP9+BQ9</f>
        <v>0</v>
      </c>
      <c r="BS9" s="14"/>
      <c r="BT9" s="23"/>
      <c r="BU9" s="21"/>
      <c r="BV9" s="56">
        <f t="shared" ref="BV9:BV21" si="13">(BT$39+1)-BU9</f>
        <v>0</v>
      </c>
      <c r="BW9" s="24">
        <v>0</v>
      </c>
      <c r="BX9" s="19"/>
      <c r="BY9" s="22">
        <f t="shared" ref="BY9:BY27" si="14">BV9+BW9+BX9</f>
        <v>0</v>
      </c>
      <c r="BZ9" s="14"/>
      <c r="CA9" s="23"/>
      <c r="CB9" s="21"/>
      <c r="CC9" s="57"/>
      <c r="CD9" s="24">
        <v>0</v>
      </c>
      <c r="CE9" s="19"/>
      <c r="CF9" s="22">
        <f t="shared" ref="CF9:CF35" si="15">CC9+CD9+CE9</f>
        <v>0</v>
      </c>
      <c r="CG9" s="14"/>
      <c r="CH9" s="23"/>
      <c r="CI9" s="21"/>
      <c r="CJ9" s="56">
        <f t="shared" ref="CJ9:CJ21" si="16">(CH$39+1)-CI9</f>
        <v>0</v>
      </c>
      <c r="CK9" s="24">
        <v>0</v>
      </c>
      <c r="CL9" s="19"/>
      <c r="CM9" s="22">
        <f t="shared" ref="CM9:CM27" si="17">CJ9+CK9+CL9</f>
        <v>0</v>
      </c>
      <c r="CN9" s="14"/>
      <c r="CO9" s="23"/>
      <c r="CP9" s="21"/>
      <c r="CQ9" s="57"/>
      <c r="CR9" s="24">
        <v>0</v>
      </c>
      <c r="CS9" s="19"/>
      <c r="CT9" s="22">
        <f t="shared" ref="CT9:CT36" si="18">CQ9+CR9+CS9</f>
        <v>0</v>
      </c>
      <c r="CU9" s="14"/>
      <c r="CV9" s="23"/>
      <c r="CW9" s="21"/>
      <c r="CX9" s="57"/>
      <c r="CY9" s="24">
        <v>0</v>
      </c>
      <c r="CZ9" s="19"/>
      <c r="DA9" s="22">
        <f t="shared" ref="DA9:DA35" si="19">CX9+CY9+CZ9</f>
        <v>0</v>
      </c>
      <c r="DB9" s="14"/>
      <c r="DC9" s="23"/>
      <c r="DD9" s="21"/>
      <c r="DE9" s="57"/>
      <c r="DF9" s="24">
        <v>0</v>
      </c>
      <c r="DG9" s="19"/>
      <c r="DH9" s="22">
        <f t="shared" ref="DH9:DH37" si="20">DE9+DF9+DG9</f>
        <v>0</v>
      </c>
      <c r="DI9" s="75"/>
      <c r="DJ9" s="23"/>
      <c r="DK9" s="21"/>
      <c r="DL9" s="57"/>
      <c r="DM9" s="24">
        <v>0</v>
      </c>
      <c r="DN9" s="19"/>
      <c r="DO9" s="22">
        <f t="shared" ref="DO9:DO37" si="21">DL9+DM9+DN9</f>
        <v>0</v>
      </c>
      <c r="DP9" s="14"/>
      <c r="DQ9" s="23"/>
      <c r="DR9" s="21"/>
      <c r="DS9" s="57"/>
      <c r="DT9" s="24">
        <v>0</v>
      </c>
      <c r="DU9" s="19"/>
      <c r="DV9" s="22">
        <f t="shared" ref="DV9:DV37" si="22">DS9+DT9+DU9</f>
        <v>0</v>
      </c>
      <c r="DW9" s="14"/>
      <c r="DX9" s="23"/>
      <c r="DY9" s="21"/>
      <c r="DZ9" s="57"/>
      <c r="EA9" s="24">
        <v>0</v>
      </c>
      <c r="EB9" s="19"/>
      <c r="EC9" s="22">
        <f t="shared" ref="EC9:EC37" si="23">DZ9+EA9+EB9</f>
        <v>0</v>
      </c>
      <c r="ED9" s="14"/>
      <c r="EE9" s="23"/>
      <c r="EF9" s="21"/>
      <c r="EG9" s="57"/>
      <c r="EH9" s="24">
        <v>0</v>
      </c>
      <c r="EI9" s="19"/>
      <c r="EJ9" s="22">
        <f t="shared" ref="EJ9:EJ37" si="24">EG9+EH9+EI9</f>
        <v>0</v>
      </c>
      <c r="EK9" s="14"/>
      <c r="EL9" s="23">
        <v>6.177083333333333E-2</v>
      </c>
      <c r="EM9" s="21" t="s">
        <v>214</v>
      </c>
      <c r="EN9" s="118">
        <f>(((EL$39)+10)-EM9)*2</f>
        <v>22</v>
      </c>
      <c r="EO9" s="24">
        <v>0</v>
      </c>
      <c r="EP9" s="19">
        <f>5*2</f>
        <v>10</v>
      </c>
      <c r="EQ9" s="22">
        <f t="shared" ref="EQ9:EQ37" si="25">EN9+EO9+EP9</f>
        <v>32</v>
      </c>
      <c r="ER9" s="14"/>
      <c r="ES9" s="16"/>
      <c r="ET9" s="111">
        <f>FA9</f>
        <v>10</v>
      </c>
      <c r="EU9" s="82">
        <f t="shared" ref="EU9:EW33" si="26">SUM(D9+K9+R9+Y9+AF9+AM9+AT9+BA9+BH9+BO9+BV9+CC9+CJ9+CQ9+CX9+DE9+DL9+DS9+DZ9+EG9+EN9)</f>
        <v>71</v>
      </c>
      <c r="EV9" s="82">
        <f t="shared" si="26"/>
        <v>0</v>
      </c>
      <c r="EW9" s="82">
        <f t="shared" si="26"/>
        <v>20</v>
      </c>
      <c r="EX9" s="22">
        <f t="shared" ref="EX9:EX38" si="27">EU9+EV9+EW9</f>
        <v>91</v>
      </c>
      <c r="EY9" s="14" t="str">
        <f t="shared" ref="EY9:EY38" si="28">A9</f>
        <v>John French</v>
      </c>
      <c r="EZ9" s="14"/>
      <c r="FA9" s="106">
        <f>FR9</f>
        <v>10</v>
      </c>
      <c r="FB9" s="77">
        <v>1</v>
      </c>
      <c r="FC9" s="77">
        <v>7</v>
      </c>
      <c r="FD9" s="77">
        <v>8</v>
      </c>
      <c r="FE9" s="77">
        <v>9</v>
      </c>
      <c r="FF9" s="77">
        <v>10</v>
      </c>
      <c r="FG9" s="77">
        <v>12</v>
      </c>
      <c r="FH9" s="77">
        <v>12</v>
      </c>
      <c r="FI9" s="77">
        <v>11</v>
      </c>
      <c r="FJ9" s="77">
        <v>11</v>
      </c>
      <c r="FK9" s="77">
        <v>13</v>
      </c>
      <c r="FL9" s="77">
        <v>15</v>
      </c>
      <c r="FM9" s="77">
        <v>15</v>
      </c>
      <c r="FN9" s="77">
        <v>15</v>
      </c>
      <c r="FO9" s="77">
        <v>15</v>
      </c>
      <c r="FP9" s="77">
        <v>15</v>
      </c>
      <c r="FQ9" s="77">
        <v>15</v>
      </c>
      <c r="FR9" s="77">
        <v>10</v>
      </c>
      <c r="FS9" s="8">
        <f t="shared" ref="FS9:FS31" si="29">EX9-EQ9</f>
        <v>59</v>
      </c>
      <c r="FT9" s="8">
        <v>9</v>
      </c>
    </row>
    <row r="10" spans="1:176">
      <c r="A10" s="14" t="s">
        <v>615</v>
      </c>
      <c r="B10" s="112">
        <v>2.4872685185185189E-2</v>
      </c>
      <c r="C10" s="21" t="s">
        <v>232</v>
      </c>
      <c r="D10" s="57">
        <f t="shared" si="0"/>
        <v>23</v>
      </c>
      <c r="E10" s="24">
        <v>0</v>
      </c>
      <c r="F10" s="19">
        <v>5</v>
      </c>
      <c r="G10" s="22">
        <f t="shared" si="1"/>
        <v>28</v>
      </c>
      <c r="H10" s="14"/>
      <c r="I10" s="23"/>
      <c r="J10" s="21"/>
      <c r="K10" s="57"/>
      <c r="L10" s="24">
        <v>0</v>
      </c>
      <c r="M10" s="19"/>
      <c r="N10" s="22">
        <f t="shared" si="2"/>
        <v>0</v>
      </c>
      <c r="O10" s="14"/>
      <c r="P10" s="23"/>
      <c r="Q10" s="21"/>
      <c r="R10" s="57"/>
      <c r="S10" s="24">
        <v>0</v>
      </c>
      <c r="T10" s="19"/>
      <c r="U10" s="22">
        <f t="shared" si="3"/>
        <v>0</v>
      </c>
      <c r="V10" s="14"/>
      <c r="W10" s="23"/>
      <c r="X10" s="21"/>
      <c r="Y10" s="57"/>
      <c r="Z10" s="24">
        <v>0</v>
      </c>
      <c r="AA10" s="19"/>
      <c r="AB10" s="22">
        <f t="shared" si="4"/>
        <v>0</v>
      </c>
      <c r="AC10" s="14"/>
      <c r="AD10" s="23"/>
      <c r="AE10" s="21"/>
      <c r="AF10" s="57"/>
      <c r="AG10" s="24">
        <v>0</v>
      </c>
      <c r="AH10" s="19"/>
      <c r="AI10" s="22">
        <f t="shared" si="5"/>
        <v>0</v>
      </c>
      <c r="AJ10" s="14"/>
      <c r="AK10" s="23"/>
      <c r="AL10" s="21"/>
      <c r="AM10" s="57"/>
      <c r="AN10" s="24">
        <v>0</v>
      </c>
      <c r="AO10" s="19"/>
      <c r="AP10" s="22">
        <f t="shared" si="6"/>
        <v>0</v>
      </c>
      <c r="AQ10" s="14"/>
      <c r="AR10" s="23"/>
      <c r="AS10" s="21"/>
      <c r="AT10" s="57"/>
      <c r="AU10" s="24">
        <v>0</v>
      </c>
      <c r="AV10" s="19"/>
      <c r="AW10" s="22">
        <f t="shared" si="7"/>
        <v>0</v>
      </c>
      <c r="AX10" s="14"/>
      <c r="AY10" s="112">
        <v>2.462962962962963E-2</v>
      </c>
      <c r="AZ10" s="21" t="s">
        <v>232</v>
      </c>
      <c r="BA10" s="57">
        <f>((AY$39)+10)-AZ10</f>
        <v>24</v>
      </c>
      <c r="BB10" s="67">
        <v>15</v>
      </c>
      <c r="BC10" s="19">
        <v>5</v>
      </c>
      <c r="BD10" s="22">
        <f t="shared" si="8"/>
        <v>44</v>
      </c>
      <c r="BE10" s="59"/>
      <c r="BF10" s="23"/>
      <c r="BG10" s="21"/>
      <c r="BH10" s="57">
        <f t="shared" si="9"/>
        <v>0</v>
      </c>
      <c r="BI10" s="24">
        <v>0</v>
      </c>
      <c r="BJ10" s="19"/>
      <c r="BK10" s="22">
        <f t="shared" si="10"/>
        <v>0</v>
      </c>
      <c r="BL10" s="14"/>
      <c r="BM10" s="23"/>
      <c r="BN10" s="21"/>
      <c r="BO10" s="56">
        <f t="shared" si="11"/>
        <v>0</v>
      </c>
      <c r="BP10" s="24">
        <v>0</v>
      </c>
      <c r="BQ10" s="19"/>
      <c r="BR10" s="22">
        <f t="shared" si="12"/>
        <v>0</v>
      </c>
      <c r="BS10" s="14"/>
      <c r="BT10" s="23"/>
      <c r="BU10" s="21"/>
      <c r="BV10" s="56">
        <f t="shared" si="13"/>
        <v>0</v>
      </c>
      <c r="BW10" s="24">
        <v>0</v>
      </c>
      <c r="BX10" s="19"/>
      <c r="BY10" s="22">
        <f t="shared" si="14"/>
        <v>0</v>
      </c>
      <c r="BZ10" s="14"/>
      <c r="CA10" s="110">
        <v>2.3969907407407409E-2</v>
      </c>
      <c r="CB10" s="21" t="s">
        <v>214</v>
      </c>
      <c r="CC10" s="57">
        <f>((CA$39)+10)-CB10</f>
        <v>18</v>
      </c>
      <c r="CD10" s="67">
        <v>15</v>
      </c>
      <c r="CE10" s="19">
        <v>5</v>
      </c>
      <c r="CF10" s="22">
        <f t="shared" si="15"/>
        <v>38</v>
      </c>
      <c r="CG10" s="14"/>
      <c r="CH10" s="23"/>
      <c r="CI10" s="21"/>
      <c r="CJ10" s="56">
        <f t="shared" si="16"/>
        <v>0</v>
      </c>
      <c r="CK10" s="24">
        <v>0</v>
      </c>
      <c r="CL10" s="19"/>
      <c r="CM10" s="22">
        <f t="shared" si="17"/>
        <v>0</v>
      </c>
      <c r="CN10" s="14"/>
      <c r="CO10" s="53">
        <v>1.1909722222222223E-2</v>
      </c>
      <c r="CP10" s="21" t="s">
        <v>214</v>
      </c>
      <c r="CQ10" s="57">
        <f>((CO$39)+10)-CP10</f>
        <v>16</v>
      </c>
      <c r="CR10" s="24">
        <v>0</v>
      </c>
      <c r="CS10" s="19">
        <v>5</v>
      </c>
      <c r="CT10" s="22">
        <f t="shared" si="18"/>
        <v>21</v>
      </c>
      <c r="CU10" s="14"/>
      <c r="CV10" s="23">
        <v>1.2152777777777778E-2</v>
      </c>
      <c r="CW10" s="21" t="s">
        <v>214</v>
      </c>
      <c r="CX10" s="57">
        <f>((CV$39)+10)-CW10</f>
        <v>20</v>
      </c>
      <c r="CY10" s="24">
        <v>0</v>
      </c>
      <c r="CZ10" s="19">
        <v>5</v>
      </c>
      <c r="DA10" s="22">
        <f t="shared" si="19"/>
        <v>25</v>
      </c>
      <c r="DB10" s="14"/>
      <c r="DC10" s="23"/>
      <c r="DD10" s="21"/>
      <c r="DE10" s="57"/>
      <c r="DF10" s="24">
        <v>0</v>
      </c>
      <c r="DG10" s="19"/>
      <c r="DH10" s="22">
        <f t="shared" si="20"/>
        <v>0</v>
      </c>
      <c r="DI10" s="75"/>
      <c r="DJ10" s="23"/>
      <c r="DK10" s="21"/>
      <c r="DL10" s="57"/>
      <c r="DM10" s="24">
        <v>0</v>
      </c>
      <c r="DN10" s="19"/>
      <c r="DO10" s="22">
        <f t="shared" si="21"/>
        <v>0</v>
      </c>
      <c r="DP10" s="14"/>
      <c r="DQ10" s="23"/>
      <c r="DR10" s="21"/>
      <c r="DS10" s="57"/>
      <c r="DT10" s="24">
        <v>0</v>
      </c>
      <c r="DU10" s="19"/>
      <c r="DV10" s="22">
        <f t="shared" si="22"/>
        <v>0</v>
      </c>
      <c r="DW10" s="14"/>
      <c r="DX10" s="23">
        <v>2.6122685185185183E-2</v>
      </c>
      <c r="DY10" s="21" t="s">
        <v>214</v>
      </c>
      <c r="DZ10" s="57">
        <f>((DX$39)+10)-DY10</f>
        <v>14</v>
      </c>
      <c r="EA10" s="24">
        <v>0</v>
      </c>
      <c r="EB10" s="19">
        <v>5</v>
      </c>
      <c r="EC10" s="22">
        <f t="shared" si="23"/>
        <v>19</v>
      </c>
      <c r="ED10" s="14"/>
      <c r="EE10" s="23"/>
      <c r="EF10" s="21"/>
      <c r="EG10" s="57"/>
      <c r="EH10" s="24">
        <v>0</v>
      </c>
      <c r="EI10" s="19"/>
      <c r="EJ10" s="22">
        <f t="shared" si="24"/>
        <v>0</v>
      </c>
      <c r="EK10" s="14"/>
      <c r="EL10" s="23"/>
      <c r="EM10" s="21"/>
      <c r="EN10" s="57"/>
      <c r="EO10" s="24">
        <v>0</v>
      </c>
      <c r="EP10" s="19"/>
      <c r="EQ10" s="22">
        <f t="shared" si="25"/>
        <v>0</v>
      </c>
      <c r="ER10" s="14"/>
      <c r="ES10" s="16"/>
      <c r="ET10" s="111">
        <f>FA10</f>
        <v>6</v>
      </c>
      <c r="EU10" s="82">
        <f t="shared" si="26"/>
        <v>115</v>
      </c>
      <c r="EV10" s="82">
        <f t="shared" si="26"/>
        <v>30</v>
      </c>
      <c r="EW10" s="82">
        <f t="shared" si="26"/>
        <v>30</v>
      </c>
      <c r="EX10" s="22">
        <f t="shared" si="27"/>
        <v>175</v>
      </c>
      <c r="EY10" s="14" t="str">
        <f t="shared" si="28"/>
        <v>Jonny Cox</v>
      </c>
      <c r="EZ10" s="14"/>
      <c r="FA10" s="106">
        <f t="shared" ref="FA10:FA38" si="30">FR10</f>
        <v>6</v>
      </c>
      <c r="FB10" s="77">
        <v>2</v>
      </c>
      <c r="FC10" s="77">
        <v>8</v>
      </c>
      <c r="FD10" s="77">
        <v>9</v>
      </c>
      <c r="FE10" s="77">
        <v>10</v>
      </c>
      <c r="FF10" s="77">
        <v>11</v>
      </c>
      <c r="FG10" s="77">
        <v>13</v>
      </c>
      <c r="FH10" s="77">
        <v>13</v>
      </c>
      <c r="FI10" s="77">
        <v>9</v>
      </c>
      <c r="FJ10" s="77">
        <v>6</v>
      </c>
      <c r="FK10" s="77">
        <v>5</v>
      </c>
      <c r="FL10" s="77">
        <v>5</v>
      </c>
      <c r="FM10" s="77">
        <v>6</v>
      </c>
      <c r="FN10" s="77">
        <v>6</v>
      </c>
      <c r="FO10" s="77">
        <v>6</v>
      </c>
      <c r="FP10" s="77">
        <v>5</v>
      </c>
      <c r="FQ10" s="77">
        <v>6</v>
      </c>
      <c r="FR10" s="77">
        <v>6</v>
      </c>
      <c r="FS10" s="8">
        <f t="shared" si="29"/>
        <v>175</v>
      </c>
      <c r="FT10" s="8">
        <v>2</v>
      </c>
    </row>
    <row r="11" spans="1:176">
      <c r="A11" s="14" t="s">
        <v>534</v>
      </c>
      <c r="B11" s="110">
        <v>2.5532407407407406E-2</v>
      </c>
      <c r="C11" s="21" t="s">
        <v>233</v>
      </c>
      <c r="D11" s="57">
        <f t="shared" si="0"/>
        <v>22</v>
      </c>
      <c r="E11" s="24">
        <v>0</v>
      </c>
      <c r="F11" s="19">
        <v>5</v>
      </c>
      <c r="G11" s="22">
        <f>D11+E11+F11</f>
        <v>27</v>
      </c>
      <c r="H11" s="14"/>
      <c r="I11" s="23"/>
      <c r="J11" s="21"/>
      <c r="K11" s="57"/>
      <c r="L11" s="24">
        <v>0</v>
      </c>
      <c r="M11" s="19"/>
      <c r="N11" s="22">
        <f t="shared" si="2"/>
        <v>0</v>
      </c>
      <c r="O11" s="14"/>
      <c r="P11" s="23"/>
      <c r="Q11" s="21"/>
      <c r="R11" s="57"/>
      <c r="S11" s="24">
        <v>0</v>
      </c>
      <c r="T11" s="19"/>
      <c r="U11" s="22">
        <f t="shared" si="3"/>
        <v>0</v>
      </c>
      <c r="V11" s="14"/>
      <c r="W11" s="23"/>
      <c r="X11" s="21"/>
      <c r="Y11" s="57"/>
      <c r="Z11" s="24">
        <v>0</v>
      </c>
      <c r="AA11" s="19"/>
      <c r="AB11" s="22">
        <f t="shared" si="4"/>
        <v>0</v>
      </c>
      <c r="AC11" s="14"/>
      <c r="AD11" s="23"/>
      <c r="AE11" s="21"/>
      <c r="AF11" s="57"/>
      <c r="AG11" s="24">
        <v>0</v>
      </c>
      <c r="AH11" s="19"/>
      <c r="AI11" s="22">
        <f t="shared" si="5"/>
        <v>0</v>
      </c>
      <c r="AJ11" s="14"/>
      <c r="AK11" s="23"/>
      <c r="AL11" s="21"/>
      <c r="AM11" s="57"/>
      <c r="AN11" s="24">
        <v>0</v>
      </c>
      <c r="AO11" s="19"/>
      <c r="AP11" s="22">
        <f t="shared" si="6"/>
        <v>0</v>
      </c>
      <c r="AQ11" s="14"/>
      <c r="AR11" s="23"/>
      <c r="AS11" s="21"/>
      <c r="AT11" s="57"/>
      <c r="AU11" s="24">
        <v>0</v>
      </c>
      <c r="AV11" s="19"/>
      <c r="AW11" s="22">
        <f t="shared" si="7"/>
        <v>0</v>
      </c>
      <c r="AX11" s="14"/>
      <c r="AY11" s="23">
        <v>2.585648148148148E-2</v>
      </c>
      <c r="AZ11" s="21" t="s">
        <v>233</v>
      </c>
      <c r="BA11" s="57">
        <f>((AY$39)+10)-AZ11</f>
        <v>23</v>
      </c>
      <c r="BB11" s="24">
        <v>0</v>
      </c>
      <c r="BC11" s="19">
        <v>5</v>
      </c>
      <c r="BD11" s="22">
        <f t="shared" si="8"/>
        <v>28</v>
      </c>
      <c r="BE11" s="14"/>
      <c r="BF11" s="23"/>
      <c r="BG11" s="21"/>
      <c r="BH11" s="57">
        <f t="shared" si="9"/>
        <v>0</v>
      </c>
      <c r="BI11" s="24">
        <v>0</v>
      </c>
      <c r="BJ11" s="19"/>
      <c r="BK11" s="22">
        <f t="shared" si="10"/>
        <v>0</v>
      </c>
      <c r="BL11" s="14"/>
      <c r="BM11" s="23"/>
      <c r="BN11" s="21"/>
      <c r="BO11" s="56">
        <f t="shared" si="11"/>
        <v>0</v>
      </c>
      <c r="BP11" s="24">
        <v>0</v>
      </c>
      <c r="BQ11" s="19"/>
      <c r="BR11" s="22">
        <f t="shared" si="12"/>
        <v>0</v>
      </c>
      <c r="BS11" s="14"/>
      <c r="BT11" s="23"/>
      <c r="BU11" s="21"/>
      <c r="BV11" s="56">
        <f t="shared" si="13"/>
        <v>0</v>
      </c>
      <c r="BW11" s="24">
        <v>0</v>
      </c>
      <c r="BX11" s="19"/>
      <c r="BY11" s="22">
        <f t="shared" si="14"/>
        <v>0</v>
      </c>
      <c r="BZ11" s="14"/>
      <c r="CA11" s="23"/>
      <c r="CB11" s="21"/>
      <c r="CC11" s="56"/>
      <c r="CD11" s="24">
        <v>0</v>
      </c>
      <c r="CE11" s="19"/>
      <c r="CF11" s="22">
        <f t="shared" si="15"/>
        <v>0</v>
      </c>
      <c r="CG11" s="14"/>
      <c r="CH11" s="23"/>
      <c r="CI11" s="21"/>
      <c r="CJ11" s="56">
        <f t="shared" si="16"/>
        <v>0</v>
      </c>
      <c r="CK11" s="24">
        <v>0</v>
      </c>
      <c r="CL11" s="19"/>
      <c r="CM11" s="22">
        <f t="shared" si="17"/>
        <v>0</v>
      </c>
      <c r="CN11" s="14"/>
      <c r="CO11" s="23"/>
      <c r="CP11" s="21"/>
      <c r="CQ11" s="57"/>
      <c r="CR11" s="24">
        <v>0</v>
      </c>
      <c r="CS11" s="19"/>
      <c r="CT11" s="22">
        <f t="shared" si="18"/>
        <v>0</v>
      </c>
      <c r="CU11" s="14"/>
      <c r="CV11" s="23">
        <v>1.2812499999999999E-2</v>
      </c>
      <c r="CW11" s="21" t="s">
        <v>232</v>
      </c>
      <c r="CX11" s="57">
        <f>((CV$39)+10)-CW11</f>
        <v>19</v>
      </c>
      <c r="CY11" s="24">
        <v>0</v>
      </c>
      <c r="CZ11" s="19">
        <v>5</v>
      </c>
      <c r="DA11" s="22">
        <f t="shared" si="19"/>
        <v>24</v>
      </c>
      <c r="DB11" s="14"/>
      <c r="DC11" s="23"/>
      <c r="DD11" s="21"/>
      <c r="DE11" s="57"/>
      <c r="DF11" s="24">
        <v>0</v>
      </c>
      <c r="DG11" s="19"/>
      <c r="DH11" s="22">
        <f t="shared" si="20"/>
        <v>0</v>
      </c>
      <c r="DI11" s="75"/>
      <c r="DJ11" s="23"/>
      <c r="DK11" s="21"/>
      <c r="DL11" s="57"/>
      <c r="DM11" s="24">
        <v>0</v>
      </c>
      <c r="DN11" s="19"/>
      <c r="DO11" s="22">
        <f t="shared" si="21"/>
        <v>0</v>
      </c>
      <c r="DP11" s="14"/>
      <c r="DQ11" s="23"/>
      <c r="DR11" s="21"/>
      <c r="DS11" s="57"/>
      <c r="DT11" s="24">
        <v>0</v>
      </c>
      <c r="DU11" s="19"/>
      <c r="DV11" s="22">
        <f t="shared" si="22"/>
        <v>0</v>
      </c>
      <c r="DW11" s="14"/>
      <c r="DX11" s="23"/>
      <c r="DY11" s="21"/>
      <c r="DZ11" s="57"/>
      <c r="EA11" s="24">
        <v>0</v>
      </c>
      <c r="EB11" s="19"/>
      <c r="EC11" s="22">
        <f t="shared" si="23"/>
        <v>0</v>
      </c>
      <c r="ED11" s="14"/>
      <c r="EE11" s="23"/>
      <c r="EF11" s="21"/>
      <c r="EG11" s="57"/>
      <c r="EH11" s="24">
        <v>0</v>
      </c>
      <c r="EI11" s="19"/>
      <c r="EJ11" s="22">
        <f t="shared" si="24"/>
        <v>0</v>
      </c>
      <c r="EK11" s="14"/>
      <c r="EL11" s="23"/>
      <c r="EM11" s="21"/>
      <c r="EN11" s="57"/>
      <c r="EO11" s="24">
        <v>0</v>
      </c>
      <c r="EP11" s="19"/>
      <c r="EQ11" s="22">
        <f t="shared" si="25"/>
        <v>0</v>
      </c>
      <c r="ER11" s="14"/>
      <c r="ES11" s="16"/>
      <c r="ET11" s="111" t="str">
        <f>FA11</f>
        <v>14=</v>
      </c>
      <c r="EU11" s="82">
        <f t="shared" si="26"/>
        <v>64</v>
      </c>
      <c r="EV11" s="82">
        <f t="shared" si="26"/>
        <v>0</v>
      </c>
      <c r="EW11" s="82">
        <f t="shared" si="26"/>
        <v>15</v>
      </c>
      <c r="EX11" s="22">
        <f t="shared" si="27"/>
        <v>79</v>
      </c>
      <c r="EY11" s="14" t="str">
        <f>A11</f>
        <v>Jim Kenny</v>
      </c>
      <c r="EZ11" s="14"/>
      <c r="FA11" s="106" t="str">
        <f t="shared" si="30"/>
        <v>14=</v>
      </c>
      <c r="FB11" s="77">
        <v>3</v>
      </c>
      <c r="FC11" s="77">
        <v>9</v>
      </c>
      <c r="FD11" s="77">
        <v>10</v>
      </c>
      <c r="FE11" s="77">
        <v>11</v>
      </c>
      <c r="FF11" s="77">
        <v>12</v>
      </c>
      <c r="FG11" s="77">
        <v>14</v>
      </c>
      <c r="FH11" s="77">
        <v>14</v>
      </c>
      <c r="FI11" s="77">
        <v>14</v>
      </c>
      <c r="FJ11" s="77">
        <v>14</v>
      </c>
      <c r="FK11" s="77">
        <v>16</v>
      </c>
      <c r="FL11" s="77" t="s">
        <v>131</v>
      </c>
      <c r="FM11" s="77" t="s">
        <v>131</v>
      </c>
      <c r="FN11" s="77" t="s">
        <v>131</v>
      </c>
      <c r="FO11" s="77" t="s">
        <v>131</v>
      </c>
      <c r="FP11" s="77" t="s">
        <v>435</v>
      </c>
      <c r="FQ11" s="77" t="s">
        <v>435</v>
      </c>
      <c r="FR11" s="77" t="s">
        <v>439</v>
      </c>
      <c r="FS11" s="8">
        <f t="shared" si="29"/>
        <v>79</v>
      </c>
      <c r="FT11" s="8">
        <v>5</v>
      </c>
    </row>
    <row r="12" spans="1:176">
      <c r="A12" s="14" t="s">
        <v>428</v>
      </c>
      <c r="B12" s="110">
        <v>2.7754629629629629E-2</v>
      </c>
      <c r="C12" s="21" t="s">
        <v>267</v>
      </c>
      <c r="D12" s="57">
        <f t="shared" si="0"/>
        <v>21</v>
      </c>
      <c r="E12" s="24">
        <v>0</v>
      </c>
      <c r="F12" s="19">
        <v>5</v>
      </c>
      <c r="G12" s="22">
        <f t="shared" si="1"/>
        <v>26</v>
      </c>
      <c r="H12" s="14"/>
      <c r="I12" s="23"/>
      <c r="J12" s="21"/>
      <c r="K12" s="57"/>
      <c r="L12" s="24">
        <v>0</v>
      </c>
      <c r="M12" s="19"/>
      <c r="N12" s="22">
        <f t="shared" si="2"/>
        <v>0</v>
      </c>
      <c r="O12" s="14"/>
      <c r="P12" s="23"/>
      <c r="Q12" s="21"/>
      <c r="R12" s="57"/>
      <c r="S12" s="24">
        <v>0</v>
      </c>
      <c r="T12" s="19"/>
      <c r="U12" s="22">
        <f t="shared" si="3"/>
        <v>0</v>
      </c>
      <c r="V12" s="14"/>
      <c r="W12" s="23">
        <v>1.4884259259259259E-2</v>
      </c>
      <c r="X12" s="21" t="s">
        <v>267</v>
      </c>
      <c r="Y12" s="57">
        <f>((W$39)+10)-X12</f>
        <v>15</v>
      </c>
      <c r="Z12" s="24">
        <v>0</v>
      </c>
      <c r="AA12" s="19">
        <v>5</v>
      </c>
      <c r="AB12" s="22">
        <f t="shared" si="4"/>
        <v>20</v>
      </c>
      <c r="AC12" s="14"/>
      <c r="AD12" s="23"/>
      <c r="AE12" s="21"/>
      <c r="AF12" s="57"/>
      <c r="AG12" s="24">
        <v>0</v>
      </c>
      <c r="AH12" s="19"/>
      <c r="AI12" s="22">
        <f t="shared" si="5"/>
        <v>0</v>
      </c>
      <c r="AJ12" s="14"/>
      <c r="AK12" s="112">
        <v>1.4398148148148148E-2</v>
      </c>
      <c r="AL12" s="21" t="s">
        <v>233</v>
      </c>
      <c r="AM12" s="57">
        <f>((AK$39)+10)-AL12</f>
        <v>16</v>
      </c>
      <c r="AN12" s="67">
        <v>15</v>
      </c>
      <c r="AO12" s="19">
        <v>5</v>
      </c>
      <c r="AP12" s="22">
        <f t="shared" si="6"/>
        <v>36</v>
      </c>
      <c r="AQ12" s="14"/>
      <c r="AR12" s="23"/>
      <c r="AS12" s="21"/>
      <c r="AT12" s="57"/>
      <c r="AU12" s="24">
        <v>0</v>
      </c>
      <c r="AV12" s="19"/>
      <c r="AW12" s="22">
        <f t="shared" si="7"/>
        <v>0</v>
      </c>
      <c r="AX12" s="14"/>
      <c r="AY12" s="23">
        <v>2.8738425925925928E-2</v>
      </c>
      <c r="AZ12" s="21" t="s">
        <v>267</v>
      </c>
      <c r="BA12" s="57">
        <f>((AY$39)+10)-AZ12</f>
        <v>22</v>
      </c>
      <c r="BB12" s="24">
        <v>0</v>
      </c>
      <c r="BC12" s="19">
        <v>5</v>
      </c>
      <c r="BD12" s="22">
        <f t="shared" si="8"/>
        <v>27</v>
      </c>
      <c r="BE12" s="14"/>
      <c r="BF12" s="23"/>
      <c r="BG12" s="21"/>
      <c r="BH12" s="57">
        <f t="shared" si="9"/>
        <v>0</v>
      </c>
      <c r="BI12" s="24">
        <v>0</v>
      </c>
      <c r="BJ12" s="19"/>
      <c r="BK12" s="22">
        <f t="shared" si="10"/>
        <v>0</v>
      </c>
      <c r="BL12" s="14"/>
      <c r="BM12" s="23"/>
      <c r="BN12" s="21"/>
      <c r="BO12" s="56">
        <f t="shared" si="11"/>
        <v>0</v>
      </c>
      <c r="BP12" s="24">
        <v>0</v>
      </c>
      <c r="BQ12" s="19"/>
      <c r="BR12" s="22">
        <f t="shared" si="12"/>
        <v>0</v>
      </c>
      <c r="BS12" s="14"/>
      <c r="BT12" s="23"/>
      <c r="BU12" s="21"/>
      <c r="BV12" s="56">
        <f t="shared" si="13"/>
        <v>0</v>
      </c>
      <c r="BW12" s="24">
        <v>0</v>
      </c>
      <c r="BX12" s="19"/>
      <c r="BY12" s="22">
        <f t="shared" si="14"/>
        <v>0</v>
      </c>
      <c r="BZ12" s="14"/>
      <c r="CA12" s="23"/>
      <c r="CB12" s="21"/>
      <c r="CC12" s="56"/>
      <c r="CD12" s="24">
        <v>0</v>
      </c>
      <c r="CE12" s="19"/>
      <c r="CF12" s="22">
        <f t="shared" si="15"/>
        <v>0</v>
      </c>
      <c r="CG12" s="14"/>
      <c r="CH12" s="23"/>
      <c r="CI12" s="21"/>
      <c r="CJ12" s="56">
        <f t="shared" si="16"/>
        <v>0</v>
      </c>
      <c r="CK12" s="24">
        <v>0</v>
      </c>
      <c r="CL12" s="19"/>
      <c r="CM12" s="22">
        <f t="shared" si="17"/>
        <v>0</v>
      </c>
      <c r="CN12" s="14"/>
      <c r="CO12" s="23"/>
      <c r="CP12" s="21"/>
      <c r="CQ12" s="57"/>
      <c r="CR12" s="24">
        <v>0</v>
      </c>
      <c r="CS12" s="19"/>
      <c r="CT12" s="22">
        <f t="shared" si="18"/>
        <v>0</v>
      </c>
      <c r="CU12" s="14"/>
      <c r="CV12" s="23"/>
      <c r="CW12" s="21"/>
      <c r="CX12" s="57"/>
      <c r="CY12" s="24">
        <v>0</v>
      </c>
      <c r="CZ12" s="19"/>
      <c r="DA12" s="22">
        <f t="shared" si="19"/>
        <v>0</v>
      </c>
      <c r="DB12" s="14"/>
      <c r="DC12" s="23"/>
      <c r="DD12" s="21"/>
      <c r="DE12" s="57"/>
      <c r="DF12" s="24">
        <v>0</v>
      </c>
      <c r="DG12" s="19"/>
      <c r="DH12" s="22">
        <f t="shared" si="20"/>
        <v>0</v>
      </c>
      <c r="DI12" s="75"/>
      <c r="DJ12" s="23"/>
      <c r="DK12" s="21"/>
      <c r="DL12" s="57"/>
      <c r="DM12" s="24">
        <v>0</v>
      </c>
      <c r="DN12" s="19"/>
      <c r="DO12" s="22">
        <f t="shared" si="21"/>
        <v>0</v>
      </c>
      <c r="DP12" s="14"/>
      <c r="DQ12" s="23"/>
      <c r="DR12" s="21"/>
      <c r="DS12" s="57"/>
      <c r="DT12" s="24">
        <v>0</v>
      </c>
      <c r="DU12" s="19"/>
      <c r="DV12" s="22">
        <f t="shared" si="22"/>
        <v>0</v>
      </c>
      <c r="DW12" s="14"/>
      <c r="DX12" s="23"/>
      <c r="DY12" s="21"/>
      <c r="DZ12" s="57"/>
      <c r="EA12" s="24">
        <v>0</v>
      </c>
      <c r="EB12" s="19"/>
      <c r="EC12" s="22">
        <f t="shared" si="23"/>
        <v>0</v>
      </c>
      <c r="ED12" s="14"/>
      <c r="EE12" s="23"/>
      <c r="EF12" s="21"/>
      <c r="EG12" s="57"/>
      <c r="EH12" s="24">
        <v>0</v>
      </c>
      <c r="EI12" s="19"/>
      <c r="EJ12" s="22">
        <f t="shared" si="24"/>
        <v>0</v>
      </c>
      <c r="EK12" s="14"/>
      <c r="EL12" s="23"/>
      <c r="EM12" s="21"/>
      <c r="EN12" s="57"/>
      <c r="EO12" s="24">
        <v>0</v>
      </c>
      <c r="EP12" s="19"/>
      <c r="EQ12" s="22">
        <f t="shared" si="25"/>
        <v>0</v>
      </c>
      <c r="ER12" s="14"/>
      <c r="ES12" s="16"/>
      <c r="ET12" s="111">
        <f t="shared" ref="ET12:ET38" si="31">FA12</f>
        <v>9</v>
      </c>
      <c r="EU12" s="82">
        <f t="shared" si="26"/>
        <v>74</v>
      </c>
      <c r="EV12" s="82">
        <f t="shared" si="26"/>
        <v>15</v>
      </c>
      <c r="EW12" s="82">
        <f t="shared" si="26"/>
        <v>20</v>
      </c>
      <c r="EX12" s="22">
        <f t="shared" si="27"/>
        <v>109</v>
      </c>
      <c r="EY12" s="14" t="str">
        <f t="shared" si="28"/>
        <v>Martin Hepworth</v>
      </c>
      <c r="EZ12" s="14"/>
      <c r="FA12" s="106">
        <f t="shared" si="30"/>
        <v>9</v>
      </c>
      <c r="FB12" s="77">
        <v>4</v>
      </c>
      <c r="FC12" s="77">
        <v>10</v>
      </c>
      <c r="FD12" s="77">
        <v>11</v>
      </c>
      <c r="FE12" s="77">
        <v>6</v>
      </c>
      <c r="FF12" s="77">
        <v>6</v>
      </c>
      <c r="FG12" s="77">
        <v>5</v>
      </c>
      <c r="FH12" s="77">
        <v>5</v>
      </c>
      <c r="FI12" s="77">
        <v>5</v>
      </c>
      <c r="FJ12" s="77">
        <v>7</v>
      </c>
      <c r="FK12" s="77">
        <v>7</v>
      </c>
      <c r="FL12" s="77">
        <v>9</v>
      </c>
      <c r="FM12" s="77">
        <v>9</v>
      </c>
      <c r="FN12" s="77">
        <v>9</v>
      </c>
      <c r="FO12" s="77">
        <v>9</v>
      </c>
      <c r="FP12" s="77">
        <v>9</v>
      </c>
      <c r="FQ12" s="77">
        <v>9</v>
      </c>
      <c r="FR12" s="77">
        <v>9</v>
      </c>
      <c r="FS12" s="8">
        <f t="shared" si="29"/>
        <v>109</v>
      </c>
      <c r="FT12" s="8">
        <v>3</v>
      </c>
    </row>
    <row r="13" spans="1:176">
      <c r="A13" s="14" t="s">
        <v>209</v>
      </c>
      <c r="B13" s="112">
        <v>2.8888888888888891E-2</v>
      </c>
      <c r="C13" s="21" t="s">
        <v>328</v>
      </c>
      <c r="D13" s="57">
        <f t="shared" si="0"/>
        <v>20</v>
      </c>
      <c r="E13" s="24">
        <v>0</v>
      </c>
      <c r="F13" s="19">
        <v>5</v>
      </c>
      <c r="G13" s="22">
        <f t="shared" si="1"/>
        <v>25</v>
      </c>
      <c r="H13" s="14"/>
      <c r="I13" s="110">
        <v>2.8749999999999998E-2</v>
      </c>
      <c r="J13" s="21" t="s">
        <v>232</v>
      </c>
      <c r="K13" s="57">
        <f>((I$39)+10)-J13</f>
        <v>15</v>
      </c>
      <c r="L13" s="67">
        <v>15</v>
      </c>
      <c r="M13" s="19">
        <v>5</v>
      </c>
      <c r="N13" s="22">
        <f t="shared" si="2"/>
        <v>35</v>
      </c>
      <c r="O13" s="14"/>
      <c r="P13" s="23"/>
      <c r="Q13" s="21"/>
      <c r="R13" s="57"/>
      <c r="S13" s="24">
        <v>0</v>
      </c>
      <c r="T13" s="19"/>
      <c r="U13" s="22">
        <f t="shared" si="3"/>
        <v>0</v>
      </c>
      <c r="V13" s="14"/>
      <c r="W13" s="23"/>
      <c r="X13" s="21"/>
      <c r="Y13" s="57"/>
      <c r="Z13" s="24">
        <v>0</v>
      </c>
      <c r="AA13" s="19"/>
      <c r="AB13" s="22">
        <f t="shared" si="4"/>
        <v>0</v>
      </c>
      <c r="AC13" s="14"/>
      <c r="AD13" s="23">
        <v>7.4155092592592592E-2</v>
      </c>
      <c r="AE13" s="21" t="s">
        <v>232</v>
      </c>
      <c r="AF13" s="57">
        <f>((AD$39)+10)-AE13</f>
        <v>14</v>
      </c>
      <c r="AG13" s="24">
        <v>0</v>
      </c>
      <c r="AH13" s="19">
        <v>5</v>
      </c>
      <c r="AI13" s="22">
        <f t="shared" si="5"/>
        <v>19</v>
      </c>
      <c r="AJ13" s="14"/>
      <c r="AK13" s="23"/>
      <c r="AL13" s="21"/>
      <c r="AM13" s="57"/>
      <c r="AN13" s="24">
        <v>0</v>
      </c>
      <c r="AO13" s="19"/>
      <c r="AP13" s="22">
        <f t="shared" si="6"/>
        <v>0</v>
      </c>
      <c r="AQ13" s="14"/>
      <c r="AR13" s="23"/>
      <c r="AS13" s="21"/>
      <c r="AT13" s="57"/>
      <c r="AU13" s="24">
        <v>0</v>
      </c>
      <c r="AV13" s="19"/>
      <c r="AW13" s="22">
        <f t="shared" si="7"/>
        <v>0</v>
      </c>
      <c r="AX13" s="14"/>
      <c r="AY13" s="23"/>
      <c r="AZ13" s="21"/>
      <c r="BA13" s="57"/>
      <c r="BB13" s="24">
        <v>0</v>
      </c>
      <c r="BC13" s="19"/>
      <c r="BD13" s="22">
        <f t="shared" si="8"/>
        <v>0</v>
      </c>
      <c r="BE13" s="14"/>
      <c r="BF13" s="23"/>
      <c r="BG13" s="21"/>
      <c r="BH13" s="57">
        <f t="shared" si="9"/>
        <v>0</v>
      </c>
      <c r="BI13" s="24">
        <v>0</v>
      </c>
      <c r="BJ13" s="19"/>
      <c r="BK13" s="22">
        <f t="shared" si="10"/>
        <v>0</v>
      </c>
      <c r="BL13" s="14"/>
      <c r="BM13" s="23"/>
      <c r="BN13" s="21"/>
      <c r="BO13" s="56">
        <f t="shared" si="11"/>
        <v>0</v>
      </c>
      <c r="BP13" s="24">
        <v>0</v>
      </c>
      <c r="BQ13" s="19"/>
      <c r="BR13" s="22">
        <f t="shared" si="12"/>
        <v>0</v>
      </c>
      <c r="BS13" s="14"/>
      <c r="BT13" s="23"/>
      <c r="BU13" s="21"/>
      <c r="BV13" s="56">
        <f t="shared" si="13"/>
        <v>0</v>
      </c>
      <c r="BW13" s="24">
        <v>0</v>
      </c>
      <c r="BX13" s="19"/>
      <c r="BY13" s="22">
        <f t="shared" si="14"/>
        <v>0</v>
      </c>
      <c r="BZ13" s="14"/>
      <c r="CA13" s="23"/>
      <c r="CB13" s="21"/>
      <c r="CC13" s="56"/>
      <c r="CD13" s="24">
        <v>0</v>
      </c>
      <c r="CE13" s="19"/>
      <c r="CF13" s="22">
        <f t="shared" si="15"/>
        <v>0</v>
      </c>
      <c r="CG13" s="14"/>
      <c r="CH13" s="23"/>
      <c r="CI13" s="21"/>
      <c r="CJ13" s="56">
        <f t="shared" si="16"/>
        <v>0</v>
      </c>
      <c r="CK13" s="24">
        <v>0</v>
      </c>
      <c r="CL13" s="19"/>
      <c r="CM13" s="22">
        <f t="shared" si="17"/>
        <v>0</v>
      </c>
      <c r="CN13" s="14"/>
      <c r="CO13" s="23"/>
      <c r="CP13" s="21"/>
      <c r="CQ13" s="57"/>
      <c r="CR13" s="24">
        <v>0</v>
      </c>
      <c r="CS13" s="19"/>
      <c r="CT13" s="22">
        <f t="shared" si="18"/>
        <v>0</v>
      </c>
      <c r="CU13" s="14"/>
      <c r="CV13" s="23"/>
      <c r="CW13" s="21"/>
      <c r="CX13" s="57"/>
      <c r="CY13" s="24">
        <v>0</v>
      </c>
      <c r="CZ13" s="19"/>
      <c r="DA13" s="22">
        <f t="shared" si="19"/>
        <v>0</v>
      </c>
      <c r="DB13" s="14"/>
      <c r="DC13" s="23"/>
      <c r="DD13" s="21"/>
      <c r="DE13" s="57"/>
      <c r="DF13" s="24">
        <v>0</v>
      </c>
      <c r="DG13" s="19"/>
      <c r="DH13" s="22">
        <f t="shared" si="20"/>
        <v>0</v>
      </c>
      <c r="DI13" s="75"/>
      <c r="DJ13" s="23"/>
      <c r="DK13" s="21"/>
      <c r="DL13" s="57"/>
      <c r="DM13" s="24">
        <v>0</v>
      </c>
      <c r="DN13" s="19"/>
      <c r="DO13" s="22">
        <f t="shared" si="21"/>
        <v>0</v>
      </c>
      <c r="DP13" s="14"/>
      <c r="DQ13" s="23"/>
      <c r="DR13" s="21"/>
      <c r="DS13" s="57"/>
      <c r="DT13" s="24">
        <v>0</v>
      </c>
      <c r="DU13" s="19"/>
      <c r="DV13" s="22">
        <f t="shared" si="22"/>
        <v>0</v>
      </c>
      <c r="DW13" s="14"/>
      <c r="DX13" s="23"/>
      <c r="DY13" s="21"/>
      <c r="DZ13" s="57"/>
      <c r="EA13" s="24">
        <v>0</v>
      </c>
      <c r="EB13" s="19"/>
      <c r="EC13" s="22">
        <f t="shared" si="23"/>
        <v>0</v>
      </c>
      <c r="ED13" s="14"/>
      <c r="EE13" s="23"/>
      <c r="EF13" s="21"/>
      <c r="EG13" s="57"/>
      <c r="EH13" s="24">
        <v>0</v>
      </c>
      <c r="EI13" s="19"/>
      <c r="EJ13" s="22">
        <f t="shared" si="24"/>
        <v>0</v>
      </c>
      <c r="EK13" s="14"/>
      <c r="EL13" s="23"/>
      <c r="EM13" s="21"/>
      <c r="EN13" s="57"/>
      <c r="EO13" s="24">
        <v>0</v>
      </c>
      <c r="EP13" s="19"/>
      <c r="EQ13" s="22">
        <f t="shared" si="25"/>
        <v>0</v>
      </c>
      <c r="ER13" s="14"/>
      <c r="ES13" s="16"/>
      <c r="ET13" s="111" t="str">
        <f t="shared" si="31"/>
        <v>14=</v>
      </c>
      <c r="EU13" s="82">
        <f t="shared" si="26"/>
        <v>49</v>
      </c>
      <c r="EV13" s="82">
        <f t="shared" si="26"/>
        <v>15</v>
      </c>
      <c r="EW13" s="82">
        <f t="shared" si="26"/>
        <v>15</v>
      </c>
      <c r="EX13" s="22">
        <f t="shared" si="27"/>
        <v>79</v>
      </c>
      <c r="EY13" s="14" t="str">
        <f t="shared" si="28"/>
        <v>Mike Bell</v>
      </c>
      <c r="EZ13" s="14"/>
      <c r="FA13" s="106" t="str">
        <f t="shared" si="30"/>
        <v>14=</v>
      </c>
      <c r="FB13" s="77">
        <v>5</v>
      </c>
      <c r="FC13" s="77">
        <v>1</v>
      </c>
      <c r="FD13" s="77" t="s">
        <v>367</v>
      </c>
      <c r="FE13" s="77">
        <v>5</v>
      </c>
      <c r="FF13" s="77">
        <v>5</v>
      </c>
      <c r="FG13" s="77">
        <v>6</v>
      </c>
      <c r="FH13" s="77">
        <v>6</v>
      </c>
      <c r="FI13" s="77">
        <v>6</v>
      </c>
      <c r="FJ13" s="77">
        <v>9</v>
      </c>
      <c r="FK13" s="77">
        <v>10</v>
      </c>
      <c r="FL13" s="77" t="s">
        <v>131</v>
      </c>
      <c r="FM13" s="77" t="s">
        <v>131</v>
      </c>
      <c r="FN13" s="77" t="s">
        <v>131</v>
      </c>
      <c r="FO13" s="77" t="s">
        <v>131</v>
      </c>
      <c r="FP13" s="77" t="s">
        <v>435</v>
      </c>
      <c r="FQ13" s="77" t="s">
        <v>435</v>
      </c>
      <c r="FR13" s="77" t="s">
        <v>439</v>
      </c>
      <c r="FS13" s="8">
        <f t="shared" si="29"/>
        <v>79</v>
      </c>
      <c r="FT13" s="8">
        <v>8</v>
      </c>
    </row>
    <row r="14" spans="1:176">
      <c r="A14" s="14" t="s">
        <v>535</v>
      </c>
      <c r="B14" s="110">
        <v>2.991898148148148E-2</v>
      </c>
      <c r="C14" s="21" t="s">
        <v>264</v>
      </c>
      <c r="D14" s="57">
        <f t="shared" si="0"/>
        <v>19</v>
      </c>
      <c r="E14" s="24">
        <v>0</v>
      </c>
      <c r="F14" s="19">
        <v>5</v>
      </c>
      <c r="G14" s="22">
        <f>D14+E14+F14</f>
        <v>24</v>
      </c>
      <c r="H14" s="14"/>
      <c r="I14" s="23"/>
      <c r="J14" s="21"/>
      <c r="K14" s="57"/>
      <c r="L14" s="24">
        <v>0</v>
      </c>
      <c r="M14" s="19"/>
      <c r="N14" s="22">
        <f t="shared" si="2"/>
        <v>0</v>
      </c>
      <c r="O14" s="14"/>
      <c r="P14" s="23"/>
      <c r="Q14" s="21"/>
      <c r="R14" s="57"/>
      <c r="S14" s="24">
        <v>0</v>
      </c>
      <c r="T14" s="19"/>
      <c r="U14" s="22">
        <f t="shared" si="3"/>
        <v>0</v>
      </c>
      <c r="V14" s="14"/>
      <c r="W14" s="23"/>
      <c r="X14" s="21"/>
      <c r="Y14" s="57"/>
      <c r="Z14" s="24">
        <v>0</v>
      </c>
      <c r="AA14" s="19"/>
      <c r="AB14" s="22">
        <f t="shared" si="4"/>
        <v>0</v>
      </c>
      <c r="AC14" s="14"/>
      <c r="AD14" s="23">
        <v>7.2858796296296297E-2</v>
      </c>
      <c r="AE14" s="21" t="s">
        <v>214</v>
      </c>
      <c r="AF14" s="57">
        <f>((AD$39)+10)-AE14</f>
        <v>15</v>
      </c>
      <c r="AG14" s="24">
        <v>0</v>
      </c>
      <c r="AH14" s="19">
        <v>5</v>
      </c>
      <c r="AI14" s="22">
        <f t="shared" si="5"/>
        <v>20</v>
      </c>
      <c r="AJ14" s="14"/>
      <c r="AK14" s="23"/>
      <c r="AL14" s="21"/>
      <c r="AM14" s="57"/>
      <c r="AN14" s="24">
        <v>0</v>
      </c>
      <c r="AO14" s="19"/>
      <c r="AP14" s="22">
        <f t="shared" si="6"/>
        <v>0</v>
      </c>
      <c r="AQ14" s="14"/>
      <c r="AR14" s="23">
        <v>6.87962962962963E-2</v>
      </c>
      <c r="AS14" s="21" t="s">
        <v>232</v>
      </c>
      <c r="AT14" s="57">
        <f>((AR$39)+10)-AS14</f>
        <v>14</v>
      </c>
      <c r="AU14" s="24">
        <v>0</v>
      </c>
      <c r="AV14" s="19">
        <v>5</v>
      </c>
      <c r="AW14" s="22">
        <f t="shared" si="7"/>
        <v>19</v>
      </c>
      <c r="AX14" s="14"/>
      <c r="AY14" s="23">
        <v>3.0185185185185186E-2</v>
      </c>
      <c r="AZ14" s="21" t="s">
        <v>265</v>
      </c>
      <c r="BA14" s="57">
        <f>((AY$39)+10)-AZ14</f>
        <v>19</v>
      </c>
      <c r="BB14" s="24">
        <v>0</v>
      </c>
      <c r="BC14" s="19">
        <v>5</v>
      </c>
      <c r="BD14" s="22">
        <f t="shared" si="8"/>
        <v>24</v>
      </c>
      <c r="BE14" s="14"/>
      <c r="BF14" s="23"/>
      <c r="BG14" s="21"/>
      <c r="BH14" s="57">
        <f t="shared" si="9"/>
        <v>0</v>
      </c>
      <c r="BI14" s="24">
        <v>0</v>
      </c>
      <c r="BJ14" s="19"/>
      <c r="BK14" s="22">
        <f t="shared" si="10"/>
        <v>0</v>
      </c>
      <c r="BL14" s="14"/>
      <c r="BM14" s="23"/>
      <c r="BN14" s="21"/>
      <c r="BO14" s="56">
        <f t="shared" si="11"/>
        <v>0</v>
      </c>
      <c r="BP14" s="24">
        <v>0</v>
      </c>
      <c r="BQ14" s="19"/>
      <c r="BR14" s="22">
        <f t="shared" si="12"/>
        <v>0</v>
      </c>
      <c r="BS14" s="14"/>
      <c r="BT14" s="23"/>
      <c r="BU14" s="21"/>
      <c r="BV14" s="56">
        <f t="shared" si="13"/>
        <v>0</v>
      </c>
      <c r="BW14" s="24">
        <v>0</v>
      </c>
      <c r="BX14" s="19"/>
      <c r="BY14" s="22">
        <f t="shared" si="14"/>
        <v>0</v>
      </c>
      <c r="BZ14" s="14"/>
      <c r="CA14" s="23"/>
      <c r="CB14" s="21"/>
      <c r="CC14" s="56"/>
      <c r="CD14" s="24">
        <v>0</v>
      </c>
      <c r="CE14" s="19"/>
      <c r="CF14" s="22">
        <f t="shared" si="15"/>
        <v>0</v>
      </c>
      <c r="CG14" s="14"/>
      <c r="CH14" s="23"/>
      <c r="CI14" s="21"/>
      <c r="CJ14" s="56">
        <f t="shared" si="16"/>
        <v>0</v>
      </c>
      <c r="CK14" s="24">
        <v>0</v>
      </c>
      <c r="CL14" s="19"/>
      <c r="CM14" s="22">
        <f t="shared" si="17"/>
        <v>0</v>
      </c>
      <c r="CN14" s="14"/>
      <c r="CO14" s="23"/>
      <c r="CP14" s="21"/>
      <c r="CQ14" s="57"/>
      <c r="CR14" s="24">
        <v>0</v>
      </c>
      <c r="CS14" s="19"/>
      <c r="CT14" s="22">
        <f t="shared" si="18"/>
        <v>0</v>
      </c>
      <c r="CU14" s="14"/>
      <c r="CV14" s="23"/>
      <c r="CW14" s="21"/>
      <c r="CX14" s="57"/>
      <c r="CY14" s="24">
        <v>0</v>
      </c>
      <c r="CZ14" s="19"/>
      <c r="DA14" s="22">
        <f t="shared" si="19"/>
        <v>0</v>
      </c>
      <c r="DB14" s="14"/>
      <c r="DC14" s="23"/>
      <c r="DD14" s="21"/>
      <c r="DE14" s="57"/>
      <c r="DF14" s="24">
        <v>0</v>
      </c>
      <c r="DG14" s="19"/>
      <c r="DH14" s="22">
        <f t="shared" si="20"/>
        <v>0</v>
      </c>
      <c r="DI14" s="75"/>
      <c r="DJ14" s="23"/>
      <c r="DK14" s="21"/>
      <c r="DL14" s="57"/>
      <c r="DM14" s="24">
        <v>0</v>
      </c>
      <c r="DN14" s="19"/>
      <c r="DO14" s="22">
        <f t="shared" si="21"/>
        <v>0</v>
      </c>
      <c r="DP14" s="14"/>
      <c r="DQ14" s="23"/>
      <c r="DR14" s="21"/>
      <c r="DS14" s="57"/>
      <c r="DT14" s="24">
        <v>0</v>
      </c>
      <c r="DU14" s="19"/>
      <c r="DV14" s="22">
        <f t="shared" si="22"/>
        <v>0</v>
      </c>
      <c r="DW14" s="14"/>
      <c r="DX14" s="23"/>
      <c r="DY14" s="21"/>
      <c r="DZ14" s="57"/>
      <c r="EA14" s="24">
        <v>0</v>
      </c>
      <c r="EB14" s="19"/>
      <c r="EC14" s="22">
        <f t="shared" si="23"/>
        <v>0</v>
      </c>
      <c r="ED14" s="14"/>
      <c r="EE14" s="23"/>
      <c r="EF14" s="21"/>
      <c r="EG14" s="57"/>
      <c r="EH14" s="24">
        <v>0</v>
      </c>
      <c r="EI14" s="19"/>
      <c r="EJ14" s="22">
        <f t="shared" si="24"/>
        <v>0</v>
      </c>
      <c r="EK14" s="14"/>
      <c r="EL14" s="23"/>
      <c r="EM14" s="21"/>
      <c r="EN14" s="57"/>
      <c r="EO14" s="24">
        <v>0</v>
      </c>
      <c r="EP14" s="19"/>
      <c r="EQ14" s="22">
        <f t="shared" si="25"/>
        <v>0</v>
      </c>
      <c r="ER14" s="14"/>
      <c r="ES14" s="16"/>
      <c r="ET14" s="111">
        <f t="shared" si="31"/>
        <v>12</v>
      </c>
      <c r="EU14" s="82">
        <f t="shared" si="26"/>
        <v>67</v>
      </c>
      <c r="EV14" s="82">
        <f t="shared" si="26"/>
        <v>0</v>
      </c>
      <c r="EW14" s="82">
        <f t="shared" si="26"/>
        <v>20</v>
      </c>
      <c r="EX14" s="22">
        <f t="shared" si="27"/>
        <v>87</v>
      </c>
      <c r="EY14" s="14" t="str">
        <f>A14</f>
        <v>Geoff Chapman</v>
      </c>
      <c r="EZ14" s="14"/>
      <c r="FA14" s="106">
        <f t="shared" si="30"/>
        <v>12</v>
      </c>
      <c r="FB14" s="77">
        <v>6</v>
      </c>
      <c r="FC14" s="77">
        <v>11</v>
      </c>
      <c r="FD14" s="77">
        <v>12</v>
      </c>
      <c r="FE14" s="77">
        <v>12</v>
      </c>
      <c r="FF14" s="77">
        <v>8</v>
      </c>
      <c r="FG14" s="77">
        <v>9</v>
      </c>
      <c r="FH14" s="77">
        <v>7</v>
      </c>
      <c r="FI14" s="77">
        <v>8</v>
      </c>
      <c r="FJ14" s="77">
        <v>8</v>
      </c>
      <c r="FK14" s="77">
        <v>8</v>
      </c>
      <c r="FL14" s="77">
        <v>10</v>
      </c>
      <c r="FM14" s="77">
        <v>10</v>
      </c>
      <c r="FN14" s="77">
        <v>10</v>
      </c>
      <c r="FO14" s="77">
        <v>10</v>
      </c>
      <c r="FP14" s="77">
        <v>10</v>
      </c>
      <c r="FQ14" s="77">
        <v>10</v>
      </c>
      <c r="FR14" s="77">
        <v>12</v>
      </c>
      <c r="FS14" s="8">
        <f t="shared" si="29"/>
        <v>87</v>
      </c>
      <c r="FT14" s="8">
        <v>6</v>
      </c>
    </row>
    <row r="15" spans="1:176">
      <c r="A15" s="14" t="s">
        <v>616</v>
      </c>
      <c r="B15" s="110">
        <v>3.0543981481481481E-2</v>
      </c>
      <c r="C15" s="21" t="s">
        <v>265</v>
      </c>
      <c r="D15" s="57">
        <f t="shared" si="0"/>
        <v>18</v>
      </c>
      <c r="E15" s="24">
        <v>0</v>
      </c>
      <c r="F15" s="19">
        <v>5</v>
      </c>
      <c r="G15" s="22">
        <f>D15+E15+F15</f>
        <v>23</v>
      </c>
      <c r="H15" s="14"/>
      <c r="I15" s="23"/>
      <c r="J15" s="21"/>
      <c r="K15" s="57"/>
      <c r="L15" s="24">
        <v>0</v>
      </c>
      <c r="M15" s="19"/>
      <c r="N15" s="22">
        <f t="shared" si="2"/>
        <v>0</v>
      </c>
      <c r="O15" s="14"/>
      <c r="P15" s="23"/>
      <c r="Q15" s="21"/>
      <c r="R15" s="57"/>
      <c r="S15" s="24">
        <v>0</v>
      </c>
      <c r="T15" s="19"/>
      <c r="U15" s="22">
        <f t="shared" si="3"/>
        <v>0</v>
      </c>
      <c r="V15" s="14"/>
      <c r="W15" s="23"/>
      <c r="X15" s="21"/>
      <c r="Y15" s="57"/>
      <c r="Z15" s="24">
        <v>0</v>
      </c>
      <c r="AA15" s="19"/>
      <c r="AB15" s="22">
        <f t="shared" si="4"/>
        <v>0</v>
      </c>
      <c r="AC15" s="14"/>
      <c r="AD15" s="23"/>
      <c r="AE15" s="21"/>
      <c r="AF15" s="57"/>
      <c r="AG15" s="24">
        <v>0</v>
      </c>
      <c r="AH15" s="19"/>
      <c r="AI15" s="22">
        <f t="shared" si="5"/>
        <v>0</v>
      </c>
      <c r="AJ15" s="14"/>
      <c r="AK15" s="23"/>
      <c r="AL15" s="21"/>
      <c r="AM15" s="57"/>
      <c r="AN15" s="24">
        <v>0</v>
      </c>
      <c r="AO15" s="19"/>
      <c r="AP15" s="22">
        <f t="shared" si="6"/>
        <v>0</v>
      </c>
      <c r="AQ15" s="14"/>
      <c r="AR15" s="23"/>
      <c r="AS15" s="21"/>
      <c r="AT15" s="57"/>
      <c r="AU15" s="24">
        <v>0</v>
      </c>
      <c r="AV15" s="19"/>
      <c r="AW15" s="22">
        <f t="shared" si="7"/>
        <v>0</v>
      </c>
      <c r="AX15" s="14"/>
      <c r="AY15" s="23"/>
      <c r="AZ15" s="21"/>
      <c r="BA15" s="57"/>
      <c r="BB15" s="24">
        <v>0</v>
      </c>
      <c r="BC15" s="19"/>
      <c r="BD15" s="22">
        <f t="shared" si="8"/>
        <v>0</v>
      </c>
      <c r="BE15" s="14"/>
      <c r="BF15" s="23"/>
      <c r="BG15" s="21"/>
      <c r="BH15" s="57">
        <f t="shared" si="9"/>
        <v>0</v>
      </c>
      <c r="BI15" s="24">
        <v>0</v>
      </c>
      <c r="BJ15" s="19"/>
      <c r="BK15" s="22">
        <f t="shared" si="10"/>
        <v>0</v>
      </c>
      <c r="BL15" s="14"/>
      <c r="BM15" s="23"/>
      <c r="BN15" s="21"/>
      <c r="BO15" s="56">
        <f t="shared" si="11"/>
        <v>0</v>
      </c>
      <c r="BP15" s="24">
        <v>0</v>
      </c>
      <c r="BQ15" s="19"/>
      <c r="BR15" s="22">
        <f t="shared" si="12"/>
        <v>0</v>
      </c>
      <c r="BS15" s="14"/>
      <c r="BT15" s="23"/>
      <c r="BU15" s="21"/>
      <c r="BV15" s="56">
        <f t="shared" si="13"/>
        <v>0</v>
      </c>
      <c r="BW15" s="24">
        <v>0</v>
      </c>
      <c r="BX15" s="19"/>
      <c r="BY15" s="22">
        <f t="shared" si="14"/>
        <v>0</v>
      </c>
      <c r="BZ15" s="14"/>
      <c r="CA15" s="23"/>
      <c r="CB15" s="21"/>
      <c r="CC15" s="56"/>
      <c r="CD15" s="24">
        <v>0</v>
      </c>
      <c r="CE15" s="19"/>
      <c r="CF15" s="22">
        <f t="shared" si="15"/>
        <v>0</v>
      </c>
      <c r="CG15" s="14"/>
      <c r="CH15" s="23"/>
      <c r="CI15" s="21"/>
      <c r="CJ15" s="56">
        <f t="shared" si="16"/>
        <v>0</v>
      </c>
      <c r="CK15" s="24">
        <v>0</v>
      </c>
      <c r="CL15" s="19"/>
      <c r="CM15" s="22">
        <f t="shared" si="17"/>
        <v>0</v>
      </c>
      <c r="CN15" s="14"/>
      <c r="CO15" s="23"/>
      <c r="CP15" s="21"/>
      <c r="CQ15" s="57"/>
      <c r="CR15" s="24">
        <v>0</v>
      </c>
      <c r="CS15" s="19"/>
      <c r="CT15" s="22">
        <f t="shared" si="18"/>
        <v>0</v>
      </c>
      <c r="CU15" s="14"/>
      <c r="CV15" s="23"/>
      <c r="CW15" s="21"/>
      <c r="CX15" s="57"/>
      <c r="CY15" s="24">
        <v>0</v>
      </c>
      <c r="CZ15" s="19"/>
      <c r="DA15" s="22">
        <f t="shared" si="19"/>
        <v>0</v>
      </c>
      <c r="DB15" s="14"/>
      <c r="DC15" s="23"/>
      <c r="DD15" s="21"/>
      <c r="DE15" s="57"/>
      <c r="DF15" s="24">
        <v>0</v>
      </c>
      <c r="DG15" s="19"/>
      <c r="DH15" s="22">
        <f t="shared" si="20"/>
        <v>0</v>
      </c>
      <c r="DI15" s="75"/>
      <c r="DJ15" s="23"/>
      <c r="DK15" s="21"/>
      <c r="DL15" s="57"/>
      <c r="DM15" s="24">
        <v>0</v>
      </c>
      <c r="DN15" s="19"/>
      <c r="DO15" s="22">
        <f t="shared" si="21"/>
        <v>0</v>
      </c>
      <c r="DP15" s="14"/>
      <c r="DQ15" s="23"/>
      <c r="DR15" s="21"/>
      <c r="DS15" s="57"/>
      <c r="DT15" s="24">
        <v>0</v>
      </c>
      <c r="DU15" s="19"/>
      <c r="DV15" s="22">
        <f t="shared" si="22"/>
        <v>0</v>
      </c>
      <c r="DW15" s="14"/>
      <c r="DX15" s="23"/>
      <c r="DY15" s="21"/>
      <c r="DZ15" s="57"/>
      <c r="EA15" s="24">
        <v>0</v>
      </c>
      <c r="EB15" s="19"/>
      <c r="EC15" s="22">
        <f t="shared" si="23"/>
        <v>0</v>
      </c>
      <c r="ED15" s="14"/>
      <c r="EE15" s="23"/>
      <c r="EF15" s="21"/>
      <c r="EG15" s="57"/>
      <c r="EH15" s="24">
        <v>0</v>
      </c>
      <c r="EI15" s="19"/>
      <c r="EJ15" s="22">
        <f t="shared" si="24"/>
        <v>0</v>
      </c>
      <c r="EK15" s="14"/>
      <c r="EL15" s="23"/>
      <c r="EM15" s="21"/>
      <c r="EN15" s="57"/>
      <c r="EO15" s="24">
        <v>0</v>
      </c>
      <c r="EP15" s="19"/>
      <c r="EQ15" s="22">
        <f t="shared" si="25"/>
        <v>0</v>
      </c>
      <c r="ER15" s="14"/>
      <c r="ES15" s="16"/>
      <c r="ET15" s="111" t="str">
        <f t="shared" si="31"/>
        <v>22=</v>
      </c>
      <c r="EU15" s="82">
        <f t="shared" si="26"/>
        <v>18</v>
      </c>
      <c r="EV15" s="82">
        <f t="shared" si="26"/>
        <v>0</v>
      </c>
      <c r="EW15" s="82">
        <f t="shared" si="26"/>
        <v>5</v>
      </c>
      <c r="EX15" s="22">
        <f t="shared" si="27"/>
        <v>23</v>
      </c>
      <c r="EY15" s="14" t="str">
        <f>A15</f>
        <v>Mark Shepherd</v>
      </c>
      <c r="EZ15" s="14"/>
      <c r="FA15" s="106" t="str">
        <f t="shared" si="30"/>
        <v>22=</v>
      </c>
      <c r="FB15" s="77">
        <v>7</v>
      </c>
      <c r="FC15" s="77">
        <v>12</v>
      </c>
      <c r="FD15" s="77">
        <v>13</v>
      </c>
      <c r="FE15" s="77" t="s">
        <v>368</v>
      </c>
      <c r="FF15" s="77" t="s">
        <v>368</v>
      </c>
      <c r="FG15" s="77" t="s">
        <v>369</v>
      </c>
      <c r="FH15" s="77" t="s">
        <v>369</v>
      </c>
      <c r="FI15" s="77" t="s">
        <v>438</v>
      </c>
      <c r="FJ15" s="77" t="s">
        <v>438</v>
      </c>
      <c r="FK15" s="77" t="s">
        <v>547</v>
      </c>
      <c r="FL15" s="77" t="s">
        <v>490</v>
      </c>
      <c r="FM15" s="77" t="s">
        <v>490</v>
      </c>
      <c r="FN15" s="77" t="s">
        <v>490</v>
      </c>
      <c r="FO15" s="77" t="s">
        <v>490</v>
      </c>
      <c r="FP15" s="77" t="s">
        <v>490</v>
      </c>
      <c r="FQ15" s="77" t="s">
        <v>646</v>
      </c>
      <c r="FR15" s="77" t="s">
        <v>646</v>
      </c>
      <c r="FS15" s="8">
        <f t="shared" si="29"/>
        <v>23</v>
      </c>
      <c r="FT15" s="8">
        <v>1</v>
      </c>
    </row>
    <row r="16" spans="1:176">
      <c r="A16" s="14" t="s">
        <v>18</v>
      </c>
      <c r="B16" s="112">
        <v>3.1574074074074074E-2</v>
      </c>
      <c r="C16" s="21" t="s">
        <v>334</v>
      </c>
      <c r="D16" s="57">
        <f t="shared" si="0"/>
        <v>17</v>
      </c>
      <c r="E16" s="24">
        <v>0</v>
      </c>
      <c r="F16" s="19">
        <v>5</v>
      </c>
      <c r="G16" s="22">
        <f t="shared" si="1"/>
        <v>22</v>
      </c>
      <c r="H16" s="14"/>
      <c r="I16" s="23">
        <v>3.3067129629629634E-2</v>
      </c>
      <c r="J16" s="21" t="s">
        <v>233</v>
      </c>
      <c r="K16" s="57">
        <f>((I$39)+10)-J16</f>
        <v>14</v>
      </c>
      <c r="L16" s="24">
        <v>0</v>
      </c>
      <c r="M16" s="19">
        <v>5</v>
      </c>
      <c r="N16" s="22">
        <f t="shared" si="2"/>
        <v>19</v>
      </c>
      <c r="O16" s="14"/>
      <c r="P16" s="23">
        <v>3.5034722222222224E-2</v>
      </c>
      <c r="Q16" s="21" t="s">
        <v>232</v>
      </c>
      <c r="R16" s="57">
        <f>((P$39)+10)-Q16</f>
        <v>14</v>
      </c>
      <c r="S16" s="24">
        <v>0</v>
      </c>
      <c r="T16" s="19">
        <v>5</v>
      </c>
      <c r="U16" s="22">
        <f t="shared" si="3"/>
        <v>19</v>
      </c>
      <c r="V16" s="14"/>
      <c r="W16" s="23">
        <v>1.7638888888888888E-2</v>
      </c>
      <c r="X16" s="21" t="s">
        <v>264</v>
      </c>
      <c r="Y16" s="57">
        <f>((W$39)+10)-X16</f>
        <v>13</v>
      </c>
      <c r="Z16" s="24">
        <v>0</v>
      </c>
      <c r="AA16" s="19">
        <v>5</v>
      </c>
      <c r="AB16" s="22">
        <f t="shared" si="4"/>
        <v>18</v>
      </c>
      <c r="AC16" s="14"/>
      <c r="AD16" s="23">
        <v>8.1759259259259254E-2</v>
      </c>
      <c r="AE16" s="21" t="s">
        <v>233</v>
      </c>
      <c r="AF16" s="57">
        <f>((AD$39)+10)-AE16</f>
        <v>13</v>
      </c>
      <c r="AG16" s="24">
        <v>0</v>
      </c>
      <c r="AH16" s="19">
        <v>5</v>
      </c>
      <c r="AI16" s="22">
        <f t="shared" si="5"/>
        <v>18</v>
      </c>
      <c r="AJ16" s="14"/>
      <c r="AK16" s="110">
        <v>1.6666666666666666E-2</v>
      </c>
      <c r="AL16" s="21" t="s">
        <v>267</v>
      </c>
      <c r="AM16" s="57">
        <f>((AK$39)+10)-AL16</f>
        <v>15</v>
      </c>
      <c r="AN16" s="67">
        <v>15</v>
      </c>
      <c r="AO16" s="19">
        <v>5</v>
      </c>
      <c r="AP16" s="22">
        <f t="shared" si="6"/>
        <v>35</v>
      </c>
      <c r="AQ16" s="14"/>
      <c r="AR16" s="112">
        <v>7.481481481481482E-2</v>
      </c>
      <c r="AS16" s="21" t="s">
        <v>233</v>
      </c>
      <c r="AT16" s="57">
        <f>((AR$39)+10)-AS16</f>
        <v>13</v>
      </c>
      <c r="AU16" s="24">
        <v>0</v>
      </c>
      <c r="AV16" s="19">
        <v>5</v>
      </c>
      <c r="AW16" s="22">
        <f t="shared" si="7"/>
        <v>18</v>
      </c>
      <c r="AX16" s="14"/>
      <c r="AY16" s="23">
        <v>3.2476851851851847E-2</v>
      </c>
      <c r="AZ16" s="21" t="s">
        <v>268</v>
      </c>
      <c r="BA16" s="57">
        <f>((AY$39)+10)-AZ16</f>
        <v>15</v>
      </c>
      <c r="BB16" s="24">
        <v>0</v>
      </c>
      <c r="BC16" s="19">
        <v>5</v>
      </c>
      <c r="BD16" s="22">
        <f t="shared" si="8"/>
        <v>20</v>
      </c>
      <c r="BE16" s="14"/>
      <c r="BF16" s="23"/>
      <c r="BG16" s="21"/>
      <c r="BH16" s="57">
        <f t="shared" si="9"/>
        <v>0</v>
      </c>
      <c r="BI16" s="24">
        <v>0</v>
      </c>
      <c r="BJ16" s="19"/>
      <c r="BK16" s="22">
        <f t="shared" si="10"/>
        <v>0</v>
      </c>
      <c r="BL16" s="14"/>
      <c r="BM16" s="23"/>
      <c r="BN16" s="21"/>
      <c r="BO16" s="56">
        <f t="shared" si="11"/>
        <v>0</v>
      </c>
      <c r="BP16" s="24">
        <v>0</v>
      </c>
      <c r="BQ16" s="19"/>
      <c r="BR16" s="22">
        <f t="shared" si="12"/>
        <v>0</v>
      </c>
      <c r="BS16" s="14"/>
      <c r="BT16" s="23"/>
      <c r="BU16" s="21"/>
      <c r="BV16" s="56">
        <f t="shared" si="13"/>
        <v>0</v>
      </c>
      <c r="BW16" s="24">
        <v>0</v>
      </c>
      <c r="BX16" s="19"/>
      <c r="BY16" s="22">
        <f t="shared" si="14"/>
        <v>0</v>
      </c>
      <c r="BZ16" s="14"/>
      <c r="CA16" s="110">
        <v>3.1168981481481482E-2</v>
      </c>
      <c r="CB16" s="21" t="s">
        <v>233</v>
      </c>
      <c r="CC16" s="57">
        <f>((CA$39)+10)-CB16</f>
        <v>16</v>
      </c>
      <c r="CD16" s="67">
        <v>15</v>
      </c>
      <c r="CE16" s="19">
        <v>5</v>
      </c>
      <c r="CF16" s="22">
        <f t="shared" si="15"/>
        <v>36</v>
      </c>
      <c r="CG16" s="14"/>
      <c r="CH16" s="23"/>
      <c r="CI16" s="21"/>
      <c r="CJ16" s="56">
        <f t="shared" si="16"/>
        <v>0</v>
      </c>
      <c r="CK16" s="24">
        <v>0</v>
      </c>
      <c r="CL16" s="19"/>
      <c r="CM16" s="22">
        <f t="shared" si="17"/>
        <v>0</v>
      </c>
      <c r="CN16" s="14"/>
      <c r="CO16" s="110">
        <v>1.5555555555555553E-2</v>
      </c>
      <c r="CP16" s="21" t="s">
        <v>267</v>
      </c>
      <c r="CQ16" s="57">
        <f>((CO$39)+10)-CP16</f>
        <v>13</v>
      </c>
      <c r="CR16" s="67">
        <v>15</v>
      </c>
      <c r="CS16" s="19">
        <v>5</v>
      </c>
      <c r="CT16" s="22">
        <f t="shared" si="18"/>
        <v>33</v>
      </c>
      <c r="CU16" s="14"/>
      <c r="CV16" s="23"/>
      <c r="CW16" s="21"/>
      <c r="CX16" s="57"/>
      <c r="CY16" s="24">
        <v>0</v>
      </c>
      <c r="CZ16" s="19"/>
      <c r="DA16" s="22">
        <f t="shared" si="19"/>
        <v>0</v>
      </c>
      <c r="DB16" s="14"/>
      <c r="DC16" s="23">
        <v>3.2928240740740737E-2</v>
      </c>
      <c r="DD16" s="21" t="s">
        <v>232</v>
      </c>
      <c r="DE16" s="57">
        <f>((DC$39)+10)-DD16</f>
        <v>13</v>
      </c>
      <c r="DF16" s="24">
        <v>0</v>
      </c>
      <c r="DG16" s="19">
        <v>5</v>
      </c>
      <c r="DH16" s="22">
        <f t="shared" si="20"/>
        <v>18</v>
      </c>
      <c r="DI16" s="75"/>
      <c r="DJ16" s="23">
        <v>7.5462962962962968E-2</v>
      </c>
      <c r="DK16" s="21" t="s">
        <v>214</v>
      </c>
      <c r="DL16" s="57">
        <f>((DJ$39)+10)-DK16</f>
        <v>10</v>
      </c>
      <c r="DM16" s="24">
        <v>0</v>
      </c>
      <c r="DN16" s="19">
        <v>5</v>
      </c>
      <c r="DO16" s="22">
        <f t="shared" si="21"/>
        <v>15</v>
      </c>
      <c r="DP16" s="14"/>
      <c r="DQ16" s="23">
        <v>7.7164351851851845E-2</v>
      </c>
      <c r="DR16" s="21" t="s">
        <v>214</v>
      </c>
      <c r="DS16" s="57">
        <f>((DQ$39)+10)-DR16</f>
        <v>12</v>
      </c>
      <c r="DT16" s="24">
        <v>0</v>
      </c>
      <c r="DU16" s="19">
        <v>5</v>
      </c>
      <c r="DV16" s="22">
        <f t="shared" si="22"/>
        <v>17</v>
      </c>
      <c r="DW16" s="14"/>
      <c r="DX16" s="23">
        <v>3.5370370370370365E-2</v>
      </c>
      <c r="DY16" s="21" t="s">
        <v>233</v>
      </c>
      <c r="DZ16" s="57">
        <f>((DX$39)+10)-DY16</f>
        <v>12</v>
      </c>
      <c r="EA16" s="24">
        <v>0</v>
      </c>
      <c r="EB16" s="19">
        <v>5</v>
      </c>
      <c r="EC16" s="22">
        <f t="shared" si="23"/>
        <v>17</v>
      </c>
      <c r="ED16" s="14"/>
      <c r="EE16" s="23">
        <v>3.1967592592592589E-2</v>
      </c>
      <c r="EF16" s="21" t="s">
        <v>232</v>
      </c>
      <c r="EG16" s="57">
        <f>((EE$39)+10)-EF16</f>
        <v>12</v>
      </c>
      <c r="EH16" s="24">
        <v>0</v>
      </c>
      <c r="EI16" s="19">
        <v>5</v>
      </c>
      <c r="EJ16" s="22">
        <f t="shared" si="24"/>
        <v>17</v>
      </c>
      <c r="EK16" s="14"/>
      <c r="EL16" s="23"/>
      <c r="EM16" s="21"/>
      <c r="EN16" s="57"/>
      <c r="EO16" s="24">
        <v>0</v>
      </c>
      <c r="EP16" s="19"/>
      <c r="EQ16" s="22">
        <f t="shared" si="25"/>
        <v>0</v>
      </c>
      <c r="ER16" s="14"/>
      <c r="ES16" s="16"/>
      <c r="ET16" s="111">
        <f t="shared" si="31"/>
        <v>1</v>
      </c>
      <c r="EU16" s="82">
        <f t="shared" si="26"/>
        <v>202</v>
      </c>
      <c r="EV16" s="82">
        <f t="shared" si="26"/>
        <v>45</v>
      </c>
      <c r="EW16" s="82">
        <f t="shared" si="26"/>
        <v>75</v>
      </c>
      <c r="EX16" s="22">
        <f t="shared" si="27"/>
        <v>322</v>
      </c>
      <c r="EY16" s="14" t="str">
        <f t="shared" si="28"/>
        <v>Andrew Walker</v>
      </c>
      <c r="EZ16" s="14"/>
      <c r="FA16" s="106">
        <f t="shared" si="30"/>
        <v>1</v>
      </c>
      <c r="FB16" s="77">
        <v>8</v>
      </c>
      <c r="FC16" s="77">
        <v>4</v>
      </c>
      <c r="FD16" s="77" t="s">
        <v>367</v>
      </c>
      <c r="FE16" s="77" t="s">
        <v>630</v>
      </c>
      <c r="FF16" s="77">
        <v>1</v>
      </c>
      <c r="FG16" s="77">
        <v>1</v>
      </c>
      <c r="FH16" s="77">
        <v>1</v>
      </c>
      <c r="FI16" s="77">
        <v>2</v>
      </c>
      <c r="FJ16" s="77">
        <v>1</v>
      </c>
      <c r="FK16" s="77">
        <v>1</v>
      </c>
      <c r="FL16" s="77">
        <v>1</v>
      </c>
      <c r="FM16" s="77">
        <v>1</v>
      </c>
      <c r="FN16" s="77">
        <v>1</v>
      </c>
      <c r="FO16" s="77">
        <v>1</v>
      </c>
      <c r="FP16" s="77">
        <v>1</v>
      </c>
      <c r="FQ16" s="77">
        <v>1</v>
      </c>
      <c r="FR16" s="77">
        <v>1</v>
      </c>
      <c r="FS16" s="8">
        <f t="shared" si="29"/>
        <v>322</v>
      </c>
      <c r="FT16" s="8">
        <v>4</v>
      </c>
    </row>
    <row r="17" spans="1:176">
      <c r="A17" s="14" t="s">
        <v>617</v>
      </c>
      <c r="B17" s="110">
        <v>3.2847222222222222E-2</v>
      </c>
      <c r="C17" s="21" t="s">
        <v>336</v>
      </c>
      <c r="D17" s="57">
        <f t="shared" si="0"/>
        <v>16</v>
      </c>
      <c r="E17" s="24">
        <v>0</v>
      </c>
      <c r="F17" s="19">
        <v>5</v>
      </c>
      <c r="G17" s="22">
        <f t="shared" si="1"/>
        <v>21</v>
      </c>
      <c r="H17" s="14"/>
      <c r="I17" s="23"/>
      <c r="J17" s="21"/>
      <c r="K17" s="57"/>
      <c r="L17" s="24">
        <v>0</v>
      </c>
      <c r="M17" s="19"/>
      <c r="N17" s="22">
        <f t="shared" si="2"/>
        <v>0</v>
      </c>
      <c r="O17" s="14"/>
      <c r="P17" s="23"/>
      <c r="Q17" s="21"/>
      <c r="R17" s="57"/>
      <c r="S17" s="24">
        <v>0</v>
      </c>
      <c r="T17" s="19"/>
      <c r="U17" s="22">
        <f t="shared" si="3"/>
        <v>0</v>
      </c>
      <c r="V17" s="14"/>
      <c r="W17" s="23"/>
      <c r="X17" s="21"/>
      <c r="Y17" s="57"/>
      <c r="Z17" s="24">
        <v>0</v>
      </c>
      <c r="AA17" s="19"/>
      <c r="AB17" s="22">
        <f t="shared" si="4"/>
        <v>0</v>
      </c>
      <c r="AC17" s="14"/>
      <c r="AD17" s="23"/>
      <c r="AE17" s="21"/>
      <c r="AF17" s="57"/>
      <c r="AG17" s="24">
        <v>0</v>
      </c>
      <c r="AH17" s="19"/>
      <c r="AI17" s="22">
        <f t="shared" si="5"/>
        <v>0</v>
      </c>
      <c r="AJ17" s="14"/>
      <c r="AK17" s="23"/>
      <c r="AL17" s="21"/>
      <c r="AM17" s="57"/>
      <c r="AN17" s="24">
        <v>0</v>
      </c>
      <c r="AO17" s="19"/>
      <c r="AP17" s="22">
        <f t="shared" si="6"/>
        <v>0</v>
      </c>
      <c r="AQ17" s="14"/>
      <c r="AR17" s="23"/>
      <c r="AS17" s="21"/>
      <c r="AT17" s="57"/>
      <c r="AU17" s="24">
        <v>0</v>
      </c>
      <c r="AV17" s="19"/>
      <c r="AW17" s="22">
        <f t="shared" si="7"/>
        <v>0</v>
      </c>
      <c r="AX17" s="14"/>
      <c r="AY17" s="23"/>
      <c r="AZ17" s="21"/>
      <c r="BA17" s="57"/>
      <c r="BB17" s="24">
        <v>0</v>
      </c>
      <c r="BC17" s="19"/>
      <c r="BD17" s="22">
        <f t="shared" si="8"/>
        <v>0</v>
      </c>
      <c r="BE17" s="14"/>
      <c r="BF17" s="23"/>
      <c r="BG17" s="21"/>
      <c r="BH17" s="57">
        <f t="shared" si="9"/>
        <v>0</v>
      </c>
      <c r="BI17" s="24">
        <v>0</v>
      </c>
      <c r="BJ17" s="19"/>
      <c r="BK17" s="22">
        <f t="shared" si="10"/>
        <v>0</v>
      </c>
      <c r="BL17" s="14"/>
      <c r="BM17" s="23"/>
      <c r="BN17" s="21"/>
      <c r="BO17" s="56">
        <f t="shared" si="11"/>
        <v>0</v>
      </c>
      <c r="BP17" s="24">
        <v>0</v>
      </c>
      <c r="BQ17" s="19"/>
      <c r="BR17" s="22">
        <f t="shared" si="12"/>
        <v>0</v>
      </c>
      <c r="BS17" s="14"/>
      <c r="BT17" s="23"/>
      <c r="BU17" s="21"/>
      <c r="BV17" s="56">
        <f t="shared" si="13"/>
        <v>0</v>
      </c>
      <c r="BW17" s="24">
        <v>0</v>
      </c>
      <c r="BX17" s="19"/>
      <c r="BY17" s="22">
        <f t="shared" si="14"/>
        <v>0</v>
      </c>
      <c r="BZ17" s="14"/>
      <c r="CA17" s="23"/>
      <c r="CB17" s="21"/>
      <c r="CC17" s="56"/>
      <c r="CD17" s="24">
        <v>0</v>
      </c>
      <c r="CE17" s="19"/>
      <c r="CF17" s="22">
        <f t="shared" si="15"/>
        <v>0</v>
      </c>
      <c r="CG17" s="14"/>
      <c r="CH17" s="23"/>
      <c r="CI17" s="21"/>
      <c r="CJ17" s="56">
        <f t="shared" si="16"/>
        <v>0</v>
      </c>
      <c r="CK17" s="24">
        <v>0</v>
      </c>
      <c r="CL17" s="19"/>
      <c r="CM17" s="22">
        <f t="shared" si="17"/>
        <v>0</v>
      </c>
      <c r="CN17" s="14"/>
      <c r="CO17" s="23"/>
      <c r="CP17" s="21"/>
      <c r="CQ17" s="57"/>
      <c r="CR17" s="24">
        <v>0</v>
      </c>
      <c r="CS17" s="19"/>
      <c r="CT17" s="22">
        <f t="shared" si="18"/>
        <v>0</v>
      </c>
      <c r="CU17" s="14"/>
      <c r="CV17" s="23"/>
      <c r="CW17" s="21"/>
      <c r="CX17" s="57"/>
      <c r="CY17" s="24">
        <v>0</v>
      </c>
      <c r="CZ17" s="19"/>
      <c r="DA17" s="22">
        <f t="shared" si="19"/>
        <v>0</v>
      </c>
      <c r="DB17" s="14"/>
      <c r="DC17" s="23"/>
      <c r="DD17" s="21"/>
      <c r="DE17" s="57"/>
      <c r="DF17" s="24">
        <v>0</v>
      </c>
      <c r="DG17" s="19"/>
      <c r="DH17" s="22">
        <f t="shared" si="20"/>
        <v>0</v>
      </c>
      <c r="DI17" s="75"/>
      <c r="DJ17" s="23"/>
      <c r="DK17" s="21"/>
      <c r="DL17" s="57"/>
      <c r="DM17" s="24">
        <v>0</v>
      </c>
      <c r="DN17" s="19"/>
      <c r="DO17" s="22">
        <f t="shared" si="21"/>
        <v>0</v>
      </c>
      <c r="DP17" s="14"/>
      <c r="DQ17" s="23"/>
      <c r="DR17" s="21"/>
      <c r="DS17" s="57"/>
      <c r="DT17" s="24">
        <v>0</v>
      </c>
      <c r="DU17" s="19"/>
      <c r="DV17" s="22">
        <f t="shared" si="22"/>
        <v>0</v>
      </c>
      <c r="DW17" s="14"/>
      <c r="DX17" s="23"/>
      <c r="DY17" s="21"/>
      <c r="DZ17" s="57"/>
      <c r="EA17" s="24">
        <v>0</v>
      </c>
      <c r="EB17" s="19"/>
      <c r="EC17" s="22">
        <f t="shared" si="23"/>
        <v>0</v>
      </c>
      <c r="ED17" s="14"/>
      <c r="EE17" s="23"/>
      <c r="EF17" s="21"/>
      <c r="EG17" s="57"/>
      <c r="EH17" s="24">
        <v>0</v>
      </c>
      <c r="EI17" s="19"/>
      <c r="EJ17" s="22">
        <f t="shared" si="24"/>
        <v>0</v>
      </c>
      <c r="EK17" s="14"/>
      <c r="EL17" s="23"/>
      <c r="EM17" s="21"/>
      <c r="EN17" s="57"/>
      <c r="EO17" s="24">
        <v>0</v>
      </c>
      <c r="EP17" s="19"/>
      <c r="EQ17" s="22">
        <f t="shared" si="25"/>
        <v>0</v>
      </c>
      <c r="ER17" s="14"/>
      <c r="ES17" s="16"/>
      <c r="ET17" s="111" t="str">
        <f t="shared" si="31"/>
        <v>27=</v>
      </c>
      <c r="EU17" s="82">
        <f t="shared" si="26"/>
        <v>16</v>
      </c>
      <c r="EV17" s="82">
        <f t="shared" si="26"/>
        <v>0</v>
      </c>
      <c r="EW17" s="82">
        <f t="shared" si="26"/>
        <v>5</v>
      </c>
      <c r="EX17" s="22">
        <f t="shared" si="27"/>
        <v>21</v>
      </c>
      <c r="EY17" s="14" t="str">
        <f t="shared" si="28"/>
        <v>Jim Scott</v>
      </c>
      <c r="EZ17" s="14"/>
      <c r="FA17" s="106" t="str">
        <f t="shared" si="30"/>
        <v>27=</v>
      </c>
      <c r="FB17" s="77">
        <v>9</v>
      </c>
      <c r="FC17" s="77" t="s">
        <v>368</v>
      </c>
      <c r="FD17" s="77">
        <v>14</v>
      </c>
      <c r="FE17" s="77" t="s">
        <v>437</v>
      </c>
      <c r="FF17" s="77" t="s">
        <v>437</v>
      </c>
      <c r="FG17" s="77">
        <v>19</v>
      </c>
      <c r="FH17" s="77">
        <v>19</v>
      </c>
      <c r="FI17" s="77">
        <v>24</v>
      </c>
      <c r="FJ17" s="77">
        <v>24</v>
      </c>
      <c r="FK17" s="77">
        <v>25</v>
      </c>
      <c r="FL17" s="77" t="s">
        <v>659</v>
      </c>
      <c r="FM17" s="77" t="s">
        <v>659</v>
      </c>
      <c r="FN17" s="77" t="s">
        <v>659</v>
      </c>
      <c r="FO17" s="77" t="s">
        <v>659</v>
      </c>
      <c r="FP17" s="77" t="s">
        <v>659</v>
      </c>
      <c r="FQ17" s="77" t="s">
        <v>659</v>
      </c>
      <c r="FR17" s="77" t="s">
        <v>662</v>
      </c>
      <c r="FS17" s="8">
        <f t="shared" si="29"/>
        <v>21</v>
      </c>
      <c r="FT17" s="8" t="s">
        <v>440</v>
      </c>
    </row>
    <row r="18" spans="1:176">
      <c r="A18" s="14" t="s">
        <v>60</v>
      </c>
      <c r="B18" s="110">
        <v>3.2939814814814811E-2</v>
      </c>
      <c r="C18" s="21" t="s">
        <v>266</v>
      </c>
      <c r="D18" s="57">
        <f t="shared" si="0"/>
        <v>15</v>
      </c>
      <c r="E18" s="24">
        <v>0</v>
      </c>
      <c r="F18" s="19">
        <v>5</v>
      </c>
      <c r="G18" s="22">
        <f t="shared" si="1"/>
        <v>20</v>
      </c>
      <c r="H18" s="14"/>
      <c r="I18" s="23"/>
      <c r="J18" s="21"/>
      <c r="K18" s="57"/>
      <c r="L18" s="24">
        <v>0</v>
      </c>
      <c r="M18" s="19"/>
      <c r="N18" s="22">
        <f t="shared" si="2"/>
        <v>0</v>
      </c>
      <c r="O18" s="14"/>
      <c r="P18" s="23"/>
      <c r="Q18" s="21"/>
      <c r="R18" s="57"/>
      <c r="S18" s="24">
        <v>0</v>
      </c>
      <c r="T18" s="19"/>
      <c r="U18" s="22">
        <f t="shared" si="3"/>
        <v>0</v>
      </c>
      <c r="V18" s="14"/>
      <c r="W18" s="23"/>
      <c r="X18" s="21"/>
      <c r="Y18" s="57"/>
      <c r="Z18" s="24">
        <v>0</v>
      </c>
      <c r="AA18" s="19"/>
      <c r="AB18" s="22">
        <f t="shared" si="4"/>
        <v>0</v>
      </c>
      <c r="AC18" s="14"/>
      <c r="AD18" s="23"/>
      <c r="AE18" s="21"/>
      <c r="AF18" s="57"/>
      <c r="AG18" s="24">
        <v>0</v>
      </c>
      <c r="AH18" s="19"/>
      <c r="AI18" s="22">
        <f t="shared" si="5"/>
        <v>0</v>
      </c>
      <c r="AJ18" s="14"/>
      <c r="AK18" s="23">
        <v>1.7222222222222222E-2</v>
      </c>
      <c r="AL18" s="21" t="s">
        <v>328</v>
      </c>
      <c r="AM18" s="57">
        <f>((AK$39)+10)-AL18</f>
        <v>14</v>
      </c>
      <c r="AN18" s="24">
        <v>0</v>
      </c>
      <c r="AO18" s="19">
        <v>5</v>
      </c>
      <c r="AP18" s="22">
        <f t="shared" si="6"/>
        <v>19</v>
      </c>
      <c r="AQ18" s="14"/>
      <c r="AR18" s="23"/>
      <c r="AS18" s="21"/>
      <c r="AT18" s="57"/>
      <c r="AU18" s="24">
        <v>0</v>
      </c>
      <c r="AV18" s="19"/>
      <c r="AW18" s="22">
        <f t="shared" si="7"/>
        <v>0</v>
      </c>
      <c r="AX18" s="14"/>
      <c r="AY18" s="23">
        <v>3.4097222222222223E-2</v>
      </c>
      <c r="AZ18" s="21" t="s">
        <v>337</v>
      </c>
      <c r="BA18" s="57">
        <f>((AY$39)+10)-AZ18</f>
        <v>14</v>
      </c>
      <c r="BB18" s="24">
        <v>0</v>
      </c>
      <c r="BC18" s="19">
        <v>5</v>
      </c>
      <c r="BD18" s="22">
        <f t="shared" si="8"/>
        <v>19</v>
      </c>
      <c r="BE18" s="14"/>
      <c r="BF18" s="23"/>
      <c r="BG18" s="21"/>
      <c r="BH18" s="57">
        <f t="shared" si="9"/>
        <v>0</v>
      </c>
      <c r="BI18" s="24">
        <v>0</v>
      </c>
      <c r="BJ18" s="19"/>
      <c r="BK18" s="22">
        <f t="shared" si="10"/>
        <v>0</v>
      </c>
      <c r="BL18" s="14"/>
      <c r="BM18" s="23"/>
      <c r="BN18" s="21"/>
      <c r="BO18" s="56">
        <f t="shared" si="11"/>
        <v>0</v>
      </c>
      <c r="BP18" s="24">
        <v>0</v>
      </c>
      <c r="BQ18" s="19"/>
      <c r="BR18" s="22">
        <f t="shared" si="12"/>
        <v>0</v>
      </c>
      <c r="BS18" s="14"/>
      <c r="BT18" s="23"/>
      <c r="BU18" s="21"/>
      <c r="BV18" s="56">
        <f t="shared" si="13"/>
        <v>0</v>
      </c>
      <c r="BW18" s="24">
        <v>0</v>
      </c>
      <c r="BX18" s="19"/>
      <c r="BY18" s="22">
        <f t="shared" si="14"/>
        <v>0</v>
      </c>
      <c r="BZ18" s="14"/>
      <c r="CA18" s="23"/>
      <c r="CB18" s="21"/>
      <c r="CC18" s="56"/>
      <c r="CD18" s="24">
        <v>0</v>
      </c>
      <c r="CE18" s="19"/>
      <c r="CF18" s="22">
        <f t="shared" si="15"/>
        <v>0</v>
      </c>
      <c r="CG18" s="14"/>
      <c r="CH18" s="23"/>
      <c r="CI18" s="21"/>
      <c r="CJ18" s="56">
        <f t="shared" si="16"/>
        <v>0</v>
      </c>
      <c r="CK18" s="24">
        <v>0</v>
      </c>
      <c r="CL18" s="19"/>
      <c r="CM18" s="22">
        <f t="shared" si="17"/>
        <v>0</v>
      </c>
      <c r="CN18" s="14"/>
      <c r="CO18" s="23"/>
      <c r="CP18" s="21"/>
      <c r="CQ18" s="57"/>
      <c r="CR18" s="24">
        <v>0</v>
      </c>
      <c r="CS18" s="19"/>
      <c r="CT18" s="22">
        <f t="shared" si="18"/>
        <v>0</v>
      </c>
      <c r="CU18" s="14"/>
      <c r="CV18" s="23"/>
      <c r="CW18" s="21"/>
      <c r="CX18" s="57"/>
      <c r="CY18" s="24">
        <v>0</v>
      </c>
      <c r="CZ18" s="19"/>
      <c r="DA18" s="22">
        <f t="shared" si="19"/>
        <v>0</v>
      </c>
      <c r="DB18" s="14"/>
      <c r="DC18" s="23"/>
      <c r="DD18" s="21"/>
      <c r="DE18" s="57"/>
      <c r="DF18" s="24">
        <v>0</v>
      </c>
      <c r="DG18" s="19"/>
      <c r="DH18" s="22">
        <f t="shared" si="20"/>
        <v>0</v>
      </c>
      <c r="DI18" s="75"/>
      <c r="DJ18" s="23"/>
      <c r="DK18" s="21"/>
      <c r="DL18" s="57"/>
      <c r="DM18" s="24">
        <v>0</v>
      </c>
      <c r="DN18" s="19"/>
      <c r="DO18" s="22">
        <f t="shared" si="21"/>
        <v>0</v>
      </c>
      <c r="DP18" s="14"/>
      <c r="DQ18" s="23"/>
      <c r="DR18" s="21"/>
      <c r="DS18" s="57"/>
      <c r="DT18" s="24">
        <v>0</v>
      </c>
      <c r="DU18" s="19"/>
      <c r="DV18" s="22">
        <f t="shared" si="22"/>
        <v>0</v>
      </c>
      <c r="DW18" s="14"/>
      <c r="DX18" s="23"/>
      <c r="DY18" s="21"/>
      <c r="DZ18" s="57"/>
      <c r="EA18" s="24">
        <v>0</v>
      </c>
      <c r="EB18" s="19"/>
      <c r="EC18" s="22">
        <f t="shared" si="23"/>
        <v>0</v>
      </c>
      <c r="ED18" s="14"/>
      <c r="EE18" s="23"/>
      <c r="EF18" s="21"/>
      <c r="EG18" s="57"/>
      <c r="EH18" s="24">
        <v>0</v>
      </c>
      <c r="EI18" s="19"/>
      <c r="EJ18" s="22">
        <f t="shared" si="24"/>
        <v>0</v>
      </c>
      <c r="EK18" s="14"/>
      <c r="EL18" s="23">
        <v>9.3900462962962963E-2</v>
      </c>
      <c r="EM18" s="21" t="s">
        <v>232</v>
      </c>
      <c r="EN18" s="118">
        <f>(((EL$39)+10)-EM18)*2</f>
        <v>20</v>
      </c>
      <c r="EO18" s="24">
        <v>0</v>
      </c>
      <c r="EP18" s="19">
        <f>5*2</f>
        <v>10</v>
      </c>
      <c r="EQ18" s="22">
        <f t="shared" si="25"/>
        <v>30</v>
      </c>
      <c r="ER18" s="14"/>
      <c r="ES18" s="16"/>
      <c r="ET18" s="111">
        <f t="shared" si="31"/>
        <v>11</v>
      </c>
      <c r="EU18" s="82">
        <f t="shared" si="26"/>
        <v>63</v>
      </c>
      <c r="EV18" s="82">
        <f t="shared" si="26"/>
        <v>0</v>
      </c>
      <c r="EW18" s="82">
        <f t="shared" si="26"/>
        <v>25</v>
      </c>
      <c r="EX18" s="22">
        <f t="shared" si="27"/>
        <v>88</v>
      </c>
      <c r="EY18" s="14" t="str">
        <f t="shared" si="28"/>
        <v>Paul Saager</v>
      </c>
      <c r="EZ18" s="14"/>
      <c r="FA18" s="106">
        <f t="shared" si="30"/>
        <v>11</v>
      </c>
      <c r="FB18" s="77">
        <v>10</v>
      </c>
      <c r="FC18" s="77">
        <v>15</v>
      </c>
      <c r="FD18" s="77">
        <v>15</v>
      </c>
      <c r="FE18" s="77">
        <v>18</v>
      </c>
      <c r="FF18" s="77">
        <v>18</v>
      </c>
      <c r="FG18" s="77">
        <v>11</v>
      </c>
      <c r="FH18" s="77">
        <v>11</v>
      </c>
      <c r="FI18" s="77" t="s">
        <v>435</v>
      </c>
      <c r="FJ18" s="77" t="s">
        <v>435</v>
      </c>
      <c r="FK18" s="77" t="s">
        <v>439</v>
      </c>
      <c r="FL18" s="77" t="s">
        <v>437</v>
      </c>
      <c r="FM18" s="77" t="s">
        <v>437</v>
      </c>
      <c r="FN18" s="77" t="s">
        <v>437</v>
      </c>
      <c r="FO18" s="77" t="s">
        <v>437</v>
      </c>
      <c r="FP18" s="77" t="s">
        <v>437</v>
      </c>
      <c r="FQ18" s="77" t="s">
        <v>437</v>
      </c>
      <c r="FR18" s="77">
        <v>11</v>
      </c>
      <c r="FS18" s="8">
        <f t="shared" si="29"/>
        <v>58</v>
      </c>
      <c r="FT18" s="8">
        <v>18</v>
      </c>
    </row>
    <row r="19" spans="1:176">
      <c r="A19" s="14" t="s">
        <v>23</v>
      </c>
      <c r="B19" s="110">
        <v>3.3564814814814818E-2</v>
      </c>
      <c r="C19" s="21" t="s">
        <v>268</v>
      </c>
      <c r="D19" s="57">
        <f t="shared" si="0"/>
        <v>14</v>
      </c>
      <c r="E19" s="24">
        <v>0</v>
      </c>
      <c r="F19" s="19">
        <v>5</v>
      </c>
      <c r="G19" s="22">
        <f t="shared" si="1"/>
        <v>19</v>
      </c>
      <c r="H19" s="14"/>
      <c r="I19" s="23">
        <v>3.3645833333333333E-2</v>
      </c>
      <c r="J19" s="21" t="s">
        <v>267</v>
      </c>
      <c r="K19" s="57">
        <f>((I$39)+10)-J19</f>
        <v>13</v>
      </c>
      <c r="L19" s="24">
        <v>0</v>
      </c>
      <c r="M19" s="19">
        <v>5</v>
      </c>
      <c r="N19" s="22">
        <f t="shared" si="2"/>
        <v>18</v>
      </c>
      <c r="O19" s="14"/>
      <c r="P19" s="23">
        <v>4.2743055555555555E-2</v>
      </c>
      <c r="Q19" s="21" t="s">
        <v>267</v>
      </c>
      <c r="R19" s="57">
        <f>((P$39)+10)-Q19</f>
        <v>12</v>
      </c>
      <c r="S19" s="24">
        <v>0</v>
      </c>
      <c r="T19" s="19">
        <v>5</v>
      </c>
      <c r="U19" s="22">
        <f t="shared" si="3"/>
        <v>17</v>
      </c>
      <c r="V19" s="14"/>
      <c r="W19" s="23">
        <v>1.9016203703703705E-2</v>
      </c>
      <c r="X19" s="21" t="s">
        <v>265</v>
      </c>
      <c r="Y19" s="57">
        <f>((W$39)+10)-X19</f>
        <v>12</v>
      </c>
      <c r="Z19" s="24">
        <v>0</v>
      </c>
      <c r="AA19" s="19">
        <v>5</v>
      </c>
      <c r="AB19" s="22">
        <f t="shared" si="4"/>
        <v>17</v>
      </c>
      <c r="AC19" s="14"/>
      <c r="AD19" s="23">
        <v>8.818287037037037E-2</v>
      </c>
      <c r="AE19" s="21" t="s">
        <v>328</v>
      </c>
      <c r="AF19" s="57">
        <f>((AD$39)+10)-AE19</f>
        <v>11</v>
      </c>
      <c r="AG19" s="24">
        <v>0</v>
      </c>
      <c r="AH19" s="19">
        <v>5</v>
      </c>
      <c r="AI19" s="22">
        <f t="shared" si="5"/>
        <v>16</v>
      </c>
      <c r="AJ19" s="14"/>
      <c r="AK19" s="112">
        <v>1.7384259259259262E-2</v>
      </c>
      <c r="AL19" s="21" t="s">
        <v>264</v>
      </c>
      <c r="AM19" s="57">
        <f>((AK$39)+10)-AL19</f>
        <v>13</v>
      </c>
      <c r="AN19" s="67">
        <v>15</v>
      </c>
      <c r="AO19" s="19">
        <v>5</v>
      </c>
      <c r="AP19" s="22">
        <f t="shared" si="6"/>
        <v>33</v>
      </c>
      <c r="AQ19" s="14"/>
      <c r="AR19" s="23">
        <v>8.5833333333333331E-2</v>
      </c>
      <c r="AS19" s="21" t="s">
        <v>328</v>
      </c>
      <c r="AT19" s="57">
        <f>((AR$39)+10)-AS19</f>
        <v>11</v>
      </c>
      <c r="AU19" s="24">
        <v>0</v>
      </c>
      <c r="AV19" s="19">
        <v>5</v>
      </c>
      <c r="AW19" s="22">
        <f t="shared" si="7"/>
        <v>16</v>
      </c>
      <c r="AX19" s="14"/>
      <c r="AY19" s="23">
        <v>3.5590277777777776E-2</v>
      </c>
      <c r="AZ19" s="21" t="s">
        <v>339</v>
      </c>
      <c r="BA19" s="57">
        <f>((AY$39)+10)-AZ19</f>
        <v>13</v>
      </c>
      <c r="BB19" s="24">
        <v>0</v>
      </c>
      <c r="BC19" s="19">
        <v>5</v>
      </c>
      <c r="BD19" s="22">
        <f t="shared" si="8"/>
        <v>18</v>
      </c>
      <c r="BE19" s="14"/>
      <c r="BF19" s="23"/>
      <c r="BG19" s="21"/>
      <c r="BH19" s="57">
        <f t="shared" si="9"/>
        <v>0</v>
      </c>
      <c r="BI19" s="24">
        <v>0</v>
      </c>
      <c r="BJ19" s="19"/>
      <c r="BK19" s="22">
        <f t="shared" si="10"/>
        <v>0</v>
      </c>
      <c r="BL19" s="14"/>
      <c r="BM19" s="23"/>
      <c r="BN19" s="21"/>
      <c r="BO19" s="56">
        <f t="shared" si="11"/>
        <v>0</v>
      </c>
      <c r="BP19" s="24">
        <v>0</v>
      </c>
      <c r="BQ19" s="19"/>
      <c r="BR19" s="22">
        <f t="shared" si="12"/>
        <v>0</v>
      </c>
      <c r="BS19" s="14"/>
      <c r="BT19" s="23"/>
      <c r="BU19" s="21"/>
      <c r="BV19" s="56">
        <f t="shared" si="13"/>
        <v>0</v>
      </c>
      <c r="BW19" s="24">
        <v>0</v>
      </c>
      <c r="BX19" s="19"/>
      <c r="BY19" s="22">
        <f t="shared" si="14"/>
        <v>0</v>
      </c>
      <c r="BZ19" s="14"/>
      <c r="CA19" s="23">
        <v>3.3993055555555561E-2</v>
      </c>
      <c r="CB19" s="21" t="s">
        <v>267</v>
      </c>
      <c r="CC19" s="57">
        <f>((CA$39)+10)-CB19</f>
        <v>15</v>
      </c>
      <c r="CD19" s="24">
        <v>0</v>
      </c>
      <c r="CE19" s="19">
        <v>5</v>
      </c>
      <c r="CF19" s="22">
        <f t="shared" si="15"/>
        <v>20</v>
      </c>
      <c r="CG19" s="14"/>
      <c r="CH19" s="23"/>
      <c r="CI19" s="21"/>
      <c r="CJ19" s="56">
        <f t="shared" si="16"/>
        <v>0</v>
      </c>
      <c r="CK19" s="24">
        <v>0</v>
      </c>
      <c r="CL19" s="19"/>
      <c r="CM19" s="22">
        <f t="shared" si="17"/>
        <v>0</v>
      </c>
      <c r="CN19" s="14"/>
      <c r="CO19" s="110">
        <v>1.6423611111111111E-2</v>
      </c>
      <c r="CP19" s="21" t="s">
        <v>328</v>
      </c>
      <c r="CQ19" s="57">
        <f>((CO$39)+10)-CP19</f>
        <v>12</v>
      </c>
      <c r="CR19" s="67">
        <v>15</v>
      </c>
      <c r="CS19" s="19">
        <v>5</v>
      </c>
      <c r="CT19" s="22">
        <f t="shared" si="18"/>
        <v>32</v>
      </c>
      <c r="CU19" s="14"/>
      <c r="CV19" s="23">
        <v>1.6805555555555556E-2</v>
      </c>
      <c r="CW19" s="21" t="s">
        <v>265</v>
      </c>
      <c r="CX19" s="57">
        <f>((CV$39)+10)-CW19</f>
        <v>14</v>
      </c>
      <c r="CY19" s="24">
        <v>0</v>
      </c>
      <c r="CZ19" s="19">
        <v>5</v>
      </c>
      <c r="DA19" s="22">
        <f t="shared" si="19"/>
        <v>19</v>
      </c>
      <c r="DB19" s="14"/>
      <c r="DC19" s="23"/>
      <c r="DD19" s="21"/>
      <c r="DE19" s="57"/>
      <c r="DF19" s="24">
        <v>0</v>
      </c>
      <c r="DG19" s="19"/>
      <c r="DH19" s="22">
        <f t="shared" si="20"/>
        <v>0</v>
      </c>
      <c r="DI19" s="75"/>
      <c r="DJ19" s="23"/>
      <c r="DK19" s="21"/>
      <c r="DL19" s="57"/>
      <c r="DM19" s="24">
        <v>0</v>
      </c>
      <c r="DN19" s="19"/>
      <c r="DO19" s="22">
        <f t="shared" si="21"/>
        <v>0</v>
      </c>
      <c r="DP19" s="14"/>
      <c r="DQ19" s="23">
        <v>0.10114583333333334</v>
      </c>
      <c r="DR19" s="21" t="s">
        <v>233</v>
      </c>
      <c r="DS19" s="57">
        <f>((DQ$39)+10)-DR19</f>
        <v>10</v>
      </c>
      <c r="DT19" s="24">
        <v>0</v>
      </c>
      <c r="DU19" s="19">
        <v>5</v>
      </c>
      <c r="DV19" s="22">
        <f t="shared" si="22"/>
        <v>15</v>
      </c>
      <c r="DW19" s="14"/>
      <c r="DX19" s="23"/>
      <c r="DY19" s="21"/>
      <c r="DZ19" s="57"/>
      <c r="EA19" s="24">
        <v>0</v>
      </c>
      <c r="EB19" s="19"/>
      <c r="EC19" s="22">
        <f t="shared" si="23"/>
        <v>0</v>
      </c>
      <c r="ED19" s="14"/>
      <c r="EE19" s="23"/>
      <c r="EF19" s="21"/>
      <c r="EG19" s="57"/>
      <c r="EH19" s="24">
        <v>0</v>
      </c>
      <c r="EI19" s="19"/>
      <c r="EJ19" s="22">
        <f t="shared" si="24"/>
        <v>0</v>
      </c>
      <c r="EK19" s="14"/>
      <c r="EL19" s="23"/>
      <c r="EM19" s="21"/>
      <c r="EN19" s="57"/>
      <c r="EO19" s="24">
        <v>0</v>
      </c>
      <c r="EP19" s="19"/>
      <c r="EQ19" s="22">
        <f t="shared" si="25"/>
        <v>0</v>
      </c>
      <c r="ER19" s="14"/>
      <c r="ES19" s="23"/>
      <c r="ET19" s="111">
        <f t="shared" si="31"/>
        <v>3</v>
      </c>
      <c r="EU19" s="82">
        <f t="shared" si="26"/>
        <v>150</v>
      </c>
      <c r="EV19" s="82">
        <f t="shared" si="26"/>
        <v>30</v>
      </c>
      <c r="EW19" s="82">
        <f t="shared" si="26"/>
        <v>60</v>
      </c>
      <c r="EX19" s="22">
        <f t="shared" si="27"/>
        <v>240</v>
      </c>
      <c r="EY19" s="14" t="str">
        <f t="shared" si="28"/>
        <v>Tony Lowery</v>
      </c>
      <c r="EZ19" s="14"/>
      <c r="FA19" s="106">
        <f t="shared" si="30"/>
        <v>3</v>
      </c>
      <c r="FB19" s="77">
        <v>11</v>
      </c>
      <c r="FC19" s="77">
        <v>5</v>
      </c>
      <c r="FD19" s="77">
        <v>5</v>
      </c>
      <c r="FE19" s="77">
        <v>4</v>
      </c>
      <c r="FF19" s="77">
        <v>3</v>
      </c>
      <c r="FG19" s="77">
        <v>3</v>
      </c>
      <c r="FH19" s="77">
        <v>3</v>
      </c>
      <c r="FI19" s="77">
        <v>3</v>
      </c>
      <c r="FJ19" s="77">
        <v>3</v>
      </c>
      <c r="FK19" s="77">
        <v>2</v>
      </c>
      <c r="FL19" s="77">
        <v>3</v>
      </c>
      <c r="FM19" s="77">
        <v>3</v>
      </c>
      <c r="FN19" s="77">
        <v>3</v>
      </c>
      <c r="FO19" s="77">
        <v>3</v>
      </c>
      <c r="FP19" s="77">
        <v>3</v>
      </c>
      <c r="FQ19" s="77">
        <v>3</v>
      </c>
      <c r="FR19" s="77">
        <v>3</v>
      </c>
      <c r="FS19" s="8">
        <f t="shared" si="29"/>
        <v>240</v>
      </c>
      <c r="FT19" s="8">
        <v>14</v>
      </c>
    </row>
    <row r="20" spans="1:176">
      <c r="A20" s="14" t="s">
        <v>618</v>
      </c>
      <c r="B20" s="110">
        <v>3.3726851851851855E-2</v>
      </c>
      <c r="C20" s="21" t="s">
        <v>337</v>
      </c>
      <c r="D20" s="57">
        <f t="shared" si="0"/>
        <v>13</v>
      </c>
      <c r="E20" s="24">
        <v>0</v>
      </c>
      <c r="F20" s="19">
        <v>5</v>
      </c>
      <c r="G20" s="22">
        <f t="shared" si="1"/>
        <v>18</v>
      </c>
      <c r="H20" s="14"/>
      <c r="I20" s="23"/>
      <c r="J20" s="21"/>
      <c r="K20" s="57"/>
      <c r="L20" s="24">
        <v>0</v>
      </c>
      <c r="M20" s="19"/>
      <c r="N20" s="22">
        <f t="shared" si="2"/>
        <v>0</v>
      </c>
      <c r="O20" s="14"/>
      <c r="P20" s="23"/>
      <c r="Q20" s="21"/>
      <c r="R20" s="57"/>
      <c r="S20" s="24">
        <v>0</v>
      </c>
      <c r="T20" s="19"/>
      <c r="U20" s="22">
        <f t="shared" si="3"/>
        <v>0</v>
      </c>
      <c r="V20" s="14"/>
      <c r="W20" s="23"/>
      <c r="X20" s="21"/>
      <c r="Y20" s="57"/>
      <c r="Z20" s="24">
        <v>0</v>
      </c>
      <c r="AA20" s="19"/>
      <c r="AB20" s="22">
        <f t="shared" si="4"/>
        <v>0</v>
      </c>
      <c r="AC20" s="14"/>
      <c r="AD20" s="23"/>
      <c r="AE20" s="21"/>
      <c r="AF20" s="57"/>
      <c r="AG20" s="24">
        <v>0</v>
      </c>
      <c r="AH20" s="19"/>
      <c r="AI20" s="22">
        <f t="shared" si="5"/>
        <v>0</v>
      </c>
      <c r="AJ20" s="14"/>
      <c r="AK20" s="23"/>
      <c r="AL20" s="21"/>
      <c r="AM20" s="57"/>
      <c r="AN20" s="24">
        <v>0</v>
      </c>
      <c r="AO20" s="19"/>
      <c r="AP20" s="22">
        <f t="shared" si="6"/>
        <v>0</v>
      </c>
      <c r="AQ20" s="14"/>
      <c r="AR20" s="23"/>
      <c r="AS20" s="21"/>
      <c r="AT20" s="57"/>
      <c r="AU20" s="24">
        <v>0</v>
      </c>
      <c r="AV20" s="19"/>
      <c r="AW20" s="22">
        <f t="shared" si="7"/>
        <v>0</v>
      </c>
      <c r="AX20" s="14"/>
      <c r="AY20" s="23"/>
      <c r="AZ20" s="21"/>
      <c r="BA20" s="57"/>
      <c r="BB20" s="24">
        <v>0</v>
      </c>
      <c r="BC20" s="19"/>
      <c r="BD20" s="22">
        <f t="shared" si="8"/>
        <v>0</v>
      </c>
      <c r="BE20" s="14"/>
      <c r="BF20" s="23"/>
      <c r="BG20" s="21"/>
      <c r="BH20" s="57"/>
      <c r="BI20" s="24">
        <v>0</v>
      </c>
      <c r="BJ20" s="19"/>
      <c r="BK20" s="22">
        <f t="shared" si="10"/>
        <v>0</v>
      </c>
      <c r="BL20" s="14"/>
      <c r="BM20" s="23"/>
      <c r="BN20" s="21"/>
      <c r="BO20" s="56">
        <f t="shared" si="11"/>
        <v>0</v>
      </c>
      <c r="BP20" s="24">
        <v>0</v>
      </c>
      <c r="BQ20" s="19"/>
      <c r="BR20" s="22">
        <f t="shared" si="12"/>
        <v>0</v>
      </c>
      <c r="BS20" s="14"/>
      <c r="BT20" s="23"/>
      <c r="BU20" s="21"/>
      <c r="BV20" s="56">
        <f t="shared" si="13"/>
        <v>0</v>
      </c>
      <c r="BW20" s="24">
        <v>0</v>
      </c>
      <c r="BX20" s="19"/>
      <c r="BY20" s="22">
        <f t="shared" si="14"/>
        <v>0</v>
      </c>
      <c r="BZ20" s="14"/>
      <c r="CA20" s="23"/>
      <c r="CB20" s="21"/>
      <c r="CC20" s="56"/>
      <c r="CD20" s="24">
        <v>0</v>
      </c>
      <c r="CE20" s="19"/>
      <c r="CF20" s="22">
        <f t="shared" si="15"/>
        <v>0</v>
      </c>
      <c r="CG20" s="14"/>
      <c r="CH20" s="23"/>
      <c r="CI20" s="21"/>
      <c r="CJ20" s="56">
        <f t="shared" si="16"/>
        <v>0</v>
      </c>
      <c r="CK20" s="24">
        <v>0</v>
      </c>
      <c r="CL20" s="19"/>
      <c r="CM20" s="22">
        <f t="shared" si="17"/>
        <v>0</v>
      </c>
      <c r="CN20" s="14"/>
      <c r="CO20" s="23"/>
      <c r="CP20" s="21"/>
      <c r="CQ20" s="57"/>
      <c r="CR20" s="24">
        <v>0</v>
      </c>
      <c r="CS20" s="19"/>
      <c r="CT20" s="22">
        <f t="shared" si="18"/>
        <v>0</v>
      </c>
      <c r="CU20" s="14"/>
      <c r="CV20" s="23"/>
      <c r="CW20" s="21"/>
      <c r="CX20" s="57"/>
      <c r="CY20" s="24">
        <v>0</v>
      </c>
      <c r="CZ20" s="19"/>
      <c r="DA20" s="22">
        <f t="shared" si="19"/>
        <v>0</v>
      </c>
      <c r="DB20" s="14"/>
      <c r="DC20" s="23"/>
      <c r="DD20" s="21"/>
      <c r="DE20" s="57"/>
      <c r="DF20" s="24">
        <v>0</v>
      </c>
      <c r="DG20" s="19"/>
      <c r="DH20" s="22">
        <f t="shared" si="20"/>
        <v>0</v>
      </c>
      <c r="DI20" s="75"/>
      <c r="DJ20" s="23"/>
      <c r="DK20" s="21"/>
      <c r="DL20" s="57"/>
      <c r="DM20" s="24">
        <v>0</v>
      </c>
      <c r="DN20" s="19"/>
      <c r="DO20" s="22">
        <f t="shared" si="21"/>
        <v>0</v>
      </c>
      <c r="DP20" s="14"/>
      <c r="DQ20" s="23"/>
      <c r="DR20" s="21"/>
      <c r="DS20" s="57"/>
      <c r="DT20" s="24">
        <v>0</v>
      </c>
      <c r="DU20" s="19"/>
      <c r="DV20" s="22">
        <f t="shared" si="22"/>
        <v>0</v>
      </c>
      <c r="DW20" s="14"/>
      <c r="DX20" s="23"/>
      <c r="DY20" s="21"/>
      <c r="DZ20" s="57"/>
      <c r="EA20" s="24">
        <v>0</v>
      </c>
      <c r="EB20" s="19"/>
      <c r="EC20" s="22">
        <f t="shared" si="23"/>
        <v>0</v>
      </c>
      <c r="ED20" s="14"/>
      <c r="EE20" s="23"/>
      <c r="EF20" s="21"/>
      <c r="EG20" s="57"/>
      <c r="EH20" s="24">
        <v>0</v>
      </c>
      <c r="EI20" s="19"/>
      <c r="EJ20" s="22">
        <f t="shared" si="24"/>
        <v>0</v>
      </c>
      <c r="EK20" s="14"/>
      <c r="EL20" s="23"/>
      <c r="EM20" s="21"/>
      <c r="EN20" s="57"/>
      <c r="EO20" s="24">
        <v>0</v>
      </c>
      <c r="EP20" s="19"/>
      <c r="EQ20" s="22">
        <f t="shared" si="25"/>
        <v>0</v>
      </c>
      <c r="ER20" s="14"/>
      <c r="ES20" s="23"/>
      <c r="ET20" s="111">
        <f t="shared" si="31"/>
        <v>29</v>
      </c>
      <c r="EU20" s="82">
        <f t="shared" si="26"/>
        <v>13</v>
      </c>
      <c r="EV20" s="82">
        <f t="shared" si="26"/>
        <v>0</v>
      </c>
      <c r="EW20" s="82">
        <f t="shared" si="26"/>
        <v>5</v>
      </c>
      <c r="EX20" s="22">
        <f t="shared" si="27"/>
        <v>18</v>
      </c>
      <c r="EY20" s="14" t="str">
        <f t="shared" si="28"/>
        <v>Richard Hill</v>
      </c>
      <c r="EZ20" s="14"/>
      <c r="FA20" s="106">
        <f t="shared" si="30"/>
        <v>29</v>
      </c>
      <c r="FB20" s="77">
        <v>12</v>
      </c>
      <c r="FC20" s="77">
        <v>16</v>
      </c>
      <c r="FD20" s="77">
        <v>16</v>
      </c>
      <c r="FE20" s="77">
        <v>20</v>
      </c>
      <c r="FF20" s="77">
        <v>20</v>
      </c>
      <c r="FG20" s="77">
        <v>21</v>
      </c>
      <c r="FH20" s="77">
        <v>21</v>
      </c>
      <c r="FI20" s="77">
        <v>25</v>
      </c>
      <c r="FJ20" s="77">
        <v>25</v>
      </c>
      <c r="FK20" s="77">
        <v>26</v>
      </c>
      <c r="FL20" s="77">
        <v>28</v>
      </c>
      <c r="FM20" s="77">
        <v>28</v>
      </c>
      <c r="FN20" s="77">
        <v>28</v>
      </c>
      <c r="FO20" s="77">
        <v>28</v>
      </c>
      <c r="FP20" s="77">
        <v>28</v>
      </c>
      <c r="FQ20" s="77">
        <v>28</v>
      </c>
      <c r="FR20" s="77">
        <v>29</v>
      </c>
      <c r="FS20" s="8">
        <f t="shared" si="29"/>
        <v>18</v>
      </c>
      <c r="FT20" s="8">
        <v>15</v>
      </c>
    </row>
    <row r="21" spans="1:176">
      <c r="A21" s="14" t="s">
        <v>143</v>
      </c>
      <c r="B21" s="112">
        <v>3.5127314814814813E-2</v>
      </c>
      <c r="C21" s="21" t="s">
        <v>339</v>
      </c>
      <c r="D21" s="56">
        <f t="shared" si="0"/>
        <v>12</v>
      </c>
      <c r="E21" s="24">
        <v>0</v>
      </c>
      <c r="F21" s="19">
        <v>5</v>
      </c>
      <c r="G21" s="22">
        <f t="shared" si="1"/>
        <v>17</v>
      </c>
      <c r="H21" s="14"/>
      <c r="I21" s="110">
        <v>3.5034722222222224E-2</v>
      </c>
      <c r="J21" s="21" t="s">
        <v>328</v>
      </c>
      <c r="K21" s="57">
        <f>((I$39)+10)-J21</f>
        <v>12</v>
      </c>
      <c r="L21" s="67">
        <v>15</v>
      </c>
      <c r="M21" s="19">
        <v>5</v>
      </c>
      <c r="N21" s="22">
        <f t="shared" si="2"/>
        <v>32</v>
      </c>
      <c r="O21" s="14"/>
      <c r="P21" s="23">
        <v>3.7905092592592594E-2</v>
      </c>
      <c r="Q21" s="21" t="s">
        <v>233</v>
      </c>
      <c r="R21" s="57">
        <f>((P$39)+10)-Q21</f>
        <v>13</v>
      </c>
      <c r="S21" s="24">
        <v>0</v>
      </c>
      <c r="T21" s="19">
        <v>5</v>
      </c>
      <c r="U21" s="22">
        <f t="shared" si="3"/>
        <v>18</v>
      </c>
      <c r="V21" s="14"/>
      <c r="W21" s="23">
        <v>1.9340277777777779E-2</v>
      </c>
      <c r="X21" s="21" t="s">
        <v>334</v>
      </c>
      <c r="Y21" s="57">
        <f>((W$39)+10)-X21</f>
        <v>11</v>
      </c>
      <c r="Z21" s="24">
        <v>0</v>
      </c>
      <c r="AA21" s="19">
        <v>5</v>
      </c>
      <c r="AB21" s="22">
        <f t="shared" si="4"/>
        <v>16</v>
      </c>
      <c r="AC21" s="14"/>
      <c r="AD21" s="23"/>
      <c r="AE21" s="21"/>
      <c r="AF21" s="56"/>
      <c r="AG21" s="24">
        <v>0</v>
      </c>
      <c r="AH21" s="19"/>
      <c r="AI21" s="22">
        <f t="shared" si="5"/>
        <v>0</v>
      </c>
      <c r="AJ21" s="14"/>
      <c r="AK21" s="112">
        <v>1.8333333333333333E-2</v>
      </c>
      <c r="AL21" s="21" t="s">
        <v>265</v>
      </c>
      <c r="AM21" s="57">
        <f>((AK$39)+10)-AL21</f>
        <v>12</v>
      </c>
      <c r="AN21" s="67">
        <v>15</v>
      </c>
      <c r="AO21" s="19">
        <v>5</v>
      </c>
      <c r="AP21" s="22">
        <f t="shared" si="6"/>
        <v>32</v>
      </c>
      <c r="AQ21" s="14"/>
      <c r="AR21" s="23">
        <v>8.2696759259259262E-2</v>
      </c>
      <c r="AS21" s="21" t="s">
        <v>267</v>
      </c>
      <c r="AT21" s="57">
        <f>((AR$39)+10)-AS21</f>
        <v>12</v>
      </c>
      <c r="AU21" s="24">
        <v>0</v>
      </c>
      <c r="AV21" s="19">
        <v>5</v>
      </c>
      <c r="AW21" s="22">
        <f t="shared" si="7"/>
        <v>17</v>
      </c>
      <c r="AX21" s="14"/>
      <c r="AY21" s="23">
        <v>3.7604166666666668E-2</v>
      </c>
      <c r="AZ21" s="21" t="s">
        <v>382</v>
      </c>
      <c r="BA21" s="57">
        <f>((AY$39)+10)-AZ21</f>
        <v>11</v>
      </c>
      <c r="BB21" s="24">
        <v>0</v>
      </c>
      <c r="BC21" s="19">
        <v>5</v>
      </c>
      <c r="BD21" s="22">
        <f t="shared" si="8"/>
        <v>16</v>
      </c>
      <c r="BE21" s="14"/>
      <c r="BF21" s="23"/>
      <c r="BG21" s="21"/>
      <c r="BH21" s="56"/>
      <c r="BI21" s="24">
        <v>0</v>
      </c>
      <c r="BJ21" s="19"/>
      <c r="BK21" s="22">
        <f t="shared" si="10"/>
        <v>0</v>
      </c>
      <c r="BL21" s="14"/>
      <c r="BM21" s="23"/>
      <c r="BN21" s="21"/>
      <c r="BO21" s="56">
        <f t="shared" si="11"/>
        <v>0</v>
      </c>
      <c r="BP21" s="24">
        <v>0</v>
      </c>
      <c r="BQ21" s="19"/>
      <c r="BR21" s="22">
        <f t="shared" si="12"/>
        <v>0</v>
      </c>
      <c r="BS21" s="14"/>
      <c r="BT21" s="23"/>
      <c r="BU21" s="21"/>
      <c r="BV21" s="56">
        <f t="shared" si="13"/>
        <v>0</v>
      </c>
      <c r="BW21" s="24">
        <v>0</v>
      </c>
      <c r="BX21" s="19"/>
      <c r="BY21" s="22">
        <f t="shared" si="14"/>
        <v>0</v>
      </c>
      <c r="BZ21" s="14"/>
      <c r="CA21" s="23">
        <v>3.5185185185185187E-2</v>
      </c>
      <c r="CB21" s="21" t="s">
        <v>264</v>
      </c>
      <c r="CC21" s="57">
        <f>((CA$39)+10)-CB21</f>
        <v>13</v>
      </c>
      <c r="CD21" s="24">
        <v>0</v>
      </c>
      <c r="CE21" s="19">
        <v>5</v>
      </c>
      <c r="CF21" s="22">
        <f t="shared" si="15"/>
        <v>18</v>
      </c>
      <c r="CG21" s="14"/>
      <c r="CH21" s="23"/>
      <c r="CI21" s="21"/>
      <c r="CJ21" s="56">
        <f t="shared" si="16"/>
        <v>0</v>
      </c>
      <c r="CK21" s="24">
        <v>0</v>
      </c>
      <c r="CL21" s="19"/>
      <c r="CM21" s="22">
        <f t="shared" si="17"/>
        <v>0</v>
      </c>
      <c r="CN21" s="14"/>
      <c r="CO21" s="23"/>
      <c r="CP21" s="21"/>
      <c r="CQ21" s="57"/>
      <c r="CR21" s="24">
        <v>0</v>
      </c>
      <c r="CS21" s="19"/>
      <c r="CT21" s="22">
        <f t="shared" si="18"/>
        <v>0</v>
      </c>
      <c r="CU21" s="14"/>
      <c r="CV21" s="110">
        <v>1.7511574074074072E-2</v>
      </c>
      <c r="CW21" s="21" t="s">
        <v>266</v>
      </c>
      <c r="CX21" s="57">
        <f>((CV$39)+10)-CW21</f>
        <v>11</v>
      </c>
      <c r="CY21" s="67">
        <v>15</v>
      </c>
      <c r="CZ21" s="19">
        <v>5</v>
      </c>
      <c r="DA21" s="22">
        <f t="shared" si="19"/>
        <v>31</v>
      </c>
      <c r="DB21" s="14"/>
      <c r="DC21" s="23"/>
      <c r="DD21" s="21"/>
      <c r="DE21" s="57"/>
      <c r="DF21" s="24">
        <v>0</v>
      </c>
      <c r="DG21" s="19"/>
      <c r="DH21" s="22">
        <f t="shared" si="20"/>
        <v>0</v>
      </c>
      <c r="DI21" s="75"/>
      <c r="DJ21" s="23"/>
      <c r="DK21" s="21"/>
      <c r="DL21" s="57"/>
      <c r="DM21" s="24">
        <v>0</v>
      </c>
      <c r="DN21" s="19"/>
      <c r="DO21" s="22">
        <f t="shared" si="21"/>
        <v>0</v>
      </c>
      <c r="DP21" s="14"/>
      <c r="DQ21" s="23"/>
      <c r="DR21" s="21"/>
      <c r="DS21" s="57"/>
      <c r="DT21" s="24">
        <v>0</v>
      </c>
      <c r="DU21" s="19"/>
      <c r="DV21" s="22">
        <f t="shared" si="22"/>
        <v>0</v>
      </c>
      <c r="DW21" s="14"/>
      <c r="DX21" s="23"/>
      <c r="DY21" s="21"/>
      <c r="DZ21" s="57"/>
      <c r="EA21" s="24">
        <v>0</v>
      </c>
      <c r="EB21" s="19"/>
      <c r="EC21" s="22">
        <f t="shared" si="23"/>
        <v>0</v>
      </c>
      <c r="ED21" s="14"/>
      <c r="EE21" s="23"/>
      <c r="EF21" s="21"/>
      <c r="EG21" s="57"/>
      <c r="EH21" s="24">
        <v>0</v>
      </c>
      <c r="EI21" s="19"/>
      <c r="EJ21" s="22">
        <f t="shared" si="24"/>
        <v>0</v>
      </c>
      <c r="EK21" s="14"/>
      <c r="EL21" s="23"/>
      <c r="EM21" s="21"/>
      <c r="EN21" s="57"/>
      <c r="EO21" s="24">
        <v>0</v>
      </c>
      <c r="EP21" s="19"/>
      <c r="EQ21" s="22">
        <f t="shared" si="25"/>
        <v>0</v>
      </c>
      <c r="ER21" s="14"/>
      <c r="ES21" s="23"/>
      <c r="ET21" s="111">
        <f t="shared" si="31"/>
        <v>4</v>
      </c>
      <c r="EU21" s="82">
        <f t="shared" si="26"/>
        <v>107</v>
      </c>
      <c r="EV21" s="82">
        <f t="shared" si="26"/>
        <v>45</v>
      </c>
      <c r="EW21" s="82">
        <f t="shared" si="26"/>
        <v>45</v>
      </c>
      <c r="EX21" s="22">
        <f t="shared" si="27"/>
        <v>197</v>
      </c>
      <c r="EY21" s="14" t="str">
        <f t="shared" si="28"/>
        <v>Dave Peacock</v>
      </c>
      <c r="EZ21" s="14"/>
      <c r="FA21" s="106">
        <f t="shared" si="30"/>
        <v>4</v>
      </c>
      <c r="FB21" s="77">
        <v>13</v>
      </c>
      <c r="FC21" s="77">
        <v>2</v>
      </c>
      <c r="FD21" s="77">
        <v>1</v>
      </c>
      <c r="FE21" s="77">
        <v>1</v>
      </c>
      <c r="FF21" s="77">
        <v>4</v>
      </c>
      <c r="FG21" s="77">
        <v>4</v>
      </c>
      <c r="FH21" s="77">
        <v>4</v>
      </c>
      <c r="FI21" s="77">
        <v>4</v>
      </c>
      <c r="FJ21" s="77">
        <v>4</v>
      </c>
      <c r="FK21" s="77">
        <v>4</v>
      </c>
      <c r="FL21" s="77">
        <v>4</v>
      </c>
      <c r="FM21" s="77">
        <v>4</v>
      </c>
      <c r="FN21" s="77">
        <v>4</v>
      </c>
      <c r="FO21" s="77">
        <v>4</v>
      </c>
      <c r="FP21" s="77">
        <v>4</v>
      </c>
      <c r="FQ21" s="77">
        <v>4</v>
      </c>
      <c r="FR21" s="77">
        <v>4</v>
      </c>
      <c r="FS21" s="8">
        <f t="shared" si="29"/>
        <v>197</v>
      </c>
      <c r="FT21" s="8">
        <v>7</v>
      </c>
    </row>
    <row r="22" spans="1:176">
      <c r="A22" s="14" t="s">
        <v>32</v>
      </c>
      <c r="B22" s="112">
        <v>3.8078703703703705E-2</v>
      </c>
      <c r="C22" s="21" t="s">
        <v>340</v>
      </c>
      <c r="D22" s="56">
        <f t="shared" si="0"/>
        <v>11</v>
      </c>
      <c r="E22" s="24">
        <v>0</v>
      </c>
      <c r="F22" s="19">
        <v>5</v>
      </c>
      <c r="G22" s="22">
        <f t="shared" si="1"/>
        <v>16</v>
      </c>
      <c r="H22" s="14"/>
      <c r="I22" s="112">
        <v>3.6874999999999998E-2</v>
      </c>
      <c r="J22" s="21" t="s">
        <v>264</v>
      </c>
      <c r="K22" s="57">
        <f>((I$39)+10)-J22</f>
        <v>11</v>
      </c>
      <c r="L22" s="67">
        <v>15</v>
      </c>
      <c r="M22" s="19">
        <v>5</v>
      </c>
      <c r="N22" s="22">
        <f t="shared" si="2"/>
        <v>31</v>
      </c>
      <c r="O22" s="14"/>
      <c r="P22" s="23">
        <v>3.9467592592592596E-2</v>
      </c>
      <c r="Q22" s="21" t="s">
        <v>328</v>
      </c>
      <c r="R22" s="57">
        <f>((P$39)+10)-Q22</f>
        <v>11</v>
      </c>
      <c r="S22" s="24">
        <v>0</v>
      </c>
      <c r="T22" s="19">
        <v>5</v>
      </c>
      <c r="U22" s="22">
        <f t="shared" si="3"/>
        <v>16</v>
      </c>
      <c r="V22" s="14"/>
      <c r="W22" s="23">
        <v>2.0254629629629629E-2</v>
      </c>
      <c r="X22" s="21" t="s">
        <v>336</v>
      </c>
      <c r="Y22" s="57">
        <f>((W$39)+10)-X22</f>
        <v>10</v>
      </c>
      <c r="Z22" s="24">
        <v>0</v>
      </c>
      <c r="AA22" s="19">
        <v>5</v>
      </c>
      <c r="AB22" s="22">
        <f t="shared" si="4"/>
        <v>15</v>
      </c>
      <c r="AC22" s="14"/>
      <c r="AD22" s="23">
        <v>9.7627314814814806E-2</v>
      </c>
      <c r="AE22" s="21" t="s">
        <v>264</v>
      </c>
      <c r="AF22" s="57">
        <f>((AD$39)+10)-AE22</f>
        <v>10</v>
      </c>
      <c r="AG22" s="24">
        <v>0</v>
      </c>
      <c r="AH22" s="19">
        <v>5</v>
      </c>
      <c r="AI22" s="22">
        <f t="shared" si="5"/>
        <v>15</v>
      </c>
      <c r="AJ22" s="14"/>
      <c r="AK22" s="112">
        <v>1.8865740740740742E-2</v>
      </c>
      <c r="AL22" s="21" t="s">
        <v>334</v>
      </c>
      <c r="AM22" s="57">
        <f>((AK$39)+10)-AL22</f>
        <v>11</v>
      </c>
      <c r="AN22" s="67">
        <v>15</v>
      </c>
      <c r="AO22" s="19">
        <v>5</v>
      </c>
      <c r="AP22" s="22">
        <f t="shared" si="6"/>
        <v>31</v>
      </c>
      <c r="AQ22" s="14"/>
      <c r="AR22" s="23">
        <v>9.3171296296296294E-2</v>
      </c>
      <c r="AS22" s="21" t="s">
        <v>264</v>
      </c>
      <c r="AT22" s="57">
        <f>((AR$39)+10)-AS22</f>
        <v>10</v>
      </c>
      <c r="AU22" s="24">
        <v>0</v>
      </c>
      <c r="AV22" s="19">
        <v>5</v>
      </c>
      <c r="AW22" s="22">
        <f t="shared" si="7"/>
        <v>15</v>
      </c>
      <c r="AX22" s="14"/>
      <c r="AY22" s="112">
        <v>3.681712962962963E-2</v>
      </c>
      <c r="AZ22" s="21" t="s">
        <v>340</v>
      </c>
      <c r="BA22" s="57">
        <f>((AY$39)+10)-AZ22</f>
        <v>12</v>
      </c>
      <c r="BB22" s="67">
        <v>15</v>
      </c>
      <c r="BC22" s="19">
        <v>5</v>
      </c>
      <c r="BD22" s="22">
        <f t="shared" si="8"/>
        <v>32</v>
      </c>
      <c r="BE22" s="14"/>
      <c r="BF22" s="23"/>
      <c r="BG22" s="21"/>
      <c r="BH22" s="19"/>
      <c r="BI22" s="24">
        <v>0</v>
      </c>
      <c r="BJ22" s="19"/>
      <c r="BK22" s="22">
        <f t="shared" si="10"/>
        <v>0</v>
      </c>
      <c r="BL22" s="14"/>
      <c r="BM22" s="23"/>
      <c r="BN22" s="21"/>
      <c r="BO22" s="19"/>
      <c r="BP22" s="24">
        <v>0</v>
      </c>
      <c r="BQ22" s="19"/>
      <c r="BR22" s="22">
        <f t="shared" si="12"/>
        <v>0</v>
      </c>
      <c r="BS22" s="14"/>
      <c r="BT22" s="23"/>
      <c r="BU22" s="21"/>
      <c r="BV22" s="19"/>
      <c r="BW22" s="24">
        <v>0</v>
      </c>
      <c r="BX22" s="19"/>
      <c r="BY22" s="22">
        <f t="shared" si="14"/>
        <v>0</v>
      </c>
      <c r="BZ22" s="14"/>
      <c r="CA22" s="110">
        <v>3.6354166666666667E-2</v>
      </c>
      <c r="CB22" s="21" t="s">
        <v>265</v>
      </c>
      <c r="CC22" s="57">
        <f>((CA$39)+10)-CB22</f>
        <v>12</v>
      </c>
      <c r="CD22" s="67">
        <v>15</v>
      </c>
      <c r="CE22" s="19">
        <v>5</v>
      </c>
      <c r="CF22" s="22">
        <f t="shared" si="15"/>
        <v>32</v>
      </c>
      <c r="CG22" s="14"/>
      <c r="CH22" s="23"/>
      <c r="CI22" s="21"/>
      <c r="CJ22" s="19"/>
      <c r="CK22" s="24">
        <v>0</v>
      </c>
      <c r="CL22" s="19"/>
      <c r="CM22" s="22">
        <f t="shared" si="17"/>
        <v>0</v>
      </c>
      <c r="CN22" s="14"/>
      <c r="CO22" s="23"/>
      <c r="CP22" s="21"/>
      <c r="CQ22" s="57"/>
      <c r="CR22" s="24">
        <v>0</v>
      </c>
      <c r="CS22" s="19"/>
      <c r="CT22" s="22">
        <f t="shared" si="18"/>
        <v>0</v>
      </c>
      <c r="CU22" s="14"/>
      <c r="CV22" s="110">
        <v>1.7060185185185185E-2</v>
      </c>
      <c r="CW22" s="21" t="s">
        <v>334</v>
      </c>
      <c r="CX22" s="57">
        <f>((CV$39)+10)-CW22</f>
        <v>13</v>
      </c>
      <c r="CY22" s="67">
        <v>15</v>
      </c>
      <c r="CZ22" s="19">
        <v>5</v>
      </c>
      <c r="DA22" s="22">
        <f t="shared" si="19"/>
        <v>33</v>
      </c>
      <c r="DB22" s="14"/>
      <c r="DC22" s="23">
        <v>3.8449074074074073E-2</v>
      </c>
      <c r="DD22" s="21" t="s">
        <v>267</v>
      </c>
      <c r="DE22" s="57">
        <f>((DC$39)+10)-DD22</f>
        <v>11</v>
      </c>
      <c r="DF22" s="24">
        <v>0</v>
      </c>
      <c r="DG22" s="19">
        <v>5</v>
      </c>
      <c r="DH22" s="22">
        <f t="shared" si="20"/>
        <v>16</v>
      </c>
      <c r="DI22" s="75"/>
      <c r="DJ22" s="23"/>
      <c r="DK22" s="21"/>
      <c r="DL22" s="57"/>
      <c r="DM22" s="24">
        <v>0</v>
      </c>
      <c r="DN22" s="19"/>
      <c r="DO22" s="22">
        <f t="shared" si="21"/>
        <v>0</v>
      </c>
      <c r="DP22" s="14"/>
      <c r="DQ22" s="23"/>
      <c r="DR22" s="21"/>
      <c r="DS22" s="57"/>
      <c r="DT22" s="24">
        <v>0</v>
      </c>
      <c r="DU22" s="19"/>
      <c r="DV22" s="22">
        <f t="shared" si="22"/>
        <v>0</v>
      </c>
      <c r="DW22" s="14"/>
      <c r="DX22" s="23">
        <v>4.2337962962962966E-2</v>
      </c>
      <c r="DY22" s="21" t="s">
        <v>328</v>
      </c>
      <c r="DZ22" s="57">
        <f>((DX$39)+10)-DY22</f>
        <v>10</v>
      </c>
      <c r="EA22" s="24">
        <v>0</v>
      </c>
      <c r="EB22" s="19">
        <v>5</v>
      </c>
      <c r="EC22" s="22">
        <f t="shared" si="23"/>
        <v>15</v>
      </c>
      <c r="ED22" s="14"/>
      <c r="EE22" s="23">
        <v>3.7476851851851851E-2</v>
      </c>
      <c r="EF22" s="21" t="s">
        <v>267</v>
      </c>
      <c r="EG22" s="57">
        <f>((EE$39)+10)-EF22</f>
        <v>10</v>
      </c>
      <c r="EH22" s="24">
        <v>0</v>
      </c>
      <c r="EI22" s="19">
        <v>5</v>
      </c>
      <c r="EJ22" s="22">
        <f t="shared" si="24"/>
        <v>15</v>
      </c>
      <c r="EK22" s="14"/>
      <c r="EL22" s="23"/>
      <c r="EM22" s="21"/>
      <c r="EN22" s="57"/>
      <c r="EO22" s="24">
        <v>0</v>
      </c>
      <c r="EP22" s="19"/>
      <c r="EQ22" s="22">
        <f t="shared" si="25"/>
        <v>0</v>
      </c>
      <c r="ER22" s="14"/>
      <c r="ES22" s="23"/>
      <c r="ET22" s="111">
        <f t="shared" si="31"/>
        <v>2</v>
      </c>
      <c r="EU22" s="82">
        <f t="shared" si="26"/>
        <v>142</v>
      </c>
      <c r="EV22" s="82">
        <f t="shared" si="26"/>
        <v>75</v>
      </c>
      <c r="EW22" s="82">
        <f t="shared" si="26"/>
        <v>65</v>
      </c>
      <c r="EX22" s="22">
        <f t="shared" si="27"/>
        <v>282</v>
      </c>
      <c r="EY22" s="14" t="str">
        <f t="shared" si="28"/>
        <v>Kevin Whitemore</v>
      </c>
      <c r="EZ22" s="14"/>
      <c r="FA22" s="106">
        <f t="shared" si="30"/>
        <v>2</v>
      </c>
      <c r="FB22" s="77">
        <v>14</v>
      </c>
      <c r="FC22" s="77">
        <v>3</v>
      </c>
      <c r="FD22" s="77">
        <v>2</v>
      </c>
      <c r="FE22" s="77" t="s">
        <v>630</v>
      </c>
      <c r="FF22" s="77">
        <v>2</v>
      </c>
      <c r="FG22" s="77">
        <v>2</v>
      </c>
      <c r="FH22" s="77">
        <v>2</v>
      </c>
      <c r="FI22" s="77">
        <v>1</v>
      </c>
      <c r="FJ22" s="77">
        <v>2</v>
      </c>
      <c r="FK22" s="77">
        <v>3</v>
      </c>
      <c r="FL22" s="77">
        <v>2</v>
      </c>
      <c r="FM22" s="77">
        <v>2</v>
      </c>
      <c r="FN22" s="77">
        <v>2</v>
      </c>
      <c r="FO22" s="77">
        <v>2</v>
      </c>
      <c r="FP22" s="77">
        <v>2</v>
      </c>
      <c r="FQ22" s="77">
        <v>2</v>
      </c>
      <c r="FR22" s="77">
        <v>2</v>
      </c>
      <c r="FS22" s="8">
        <f t="shared" si="29"/>
        <v>282</v>
      </c>
      <c r="FT22" s="8" t="s">
        <v>440</v>
      </c>
    </row>
    <row r="23" spans="1:176">
      <c r="A23" s="14" t="s">
        <v>377</v>
      </c>
      <c r="B23" s="112">
        <v>4.1365740740740745E-2</v>
      </c>
      <c r="C23" s="21" t="s">
        <v>382</v>
      </c>
      <c r="D23" s="56">
        <f t="shared" si="0"/>
        <v>10</v>
      </c>
      <c r="E23" s="24">
        <v>0</v>
      </c>
      <c r="F23" s="19">
        <v>5</v>
      </c>
      <c r="G23" s="22">
        <f t="shared" si="1"/>
        <v>15</v>
      </c>
      <c r="H23" s="14"/>
      <c r="I23" s="23">
        <v>4.1527777777777775E-2</v>
      </c>
      <c r="J23" s="21" t="s">
        <v>265</v>
      </c>
      <c r="K23" s="57">
        <f>((I$39)+10)-J23</f>
        <v>10</v>
      </c>
      <c r="L23" s="24">
        <v>0</v>
      </c>
      <c r="M23" s="19">
        <v>5</v>
      </c>
      <c r="N23" s="22">
        <f t="shared" si="2"/>
        <v>15</v>
      </c>
      <c r="O23" s="14"/>
      <c r="P23" s="23">
        <v>4.4560185185185182E-2</v>
      </c>
      <c r="Q23" s="21" t="s">
        <v>264</v>
      </c>
      <c r="R23" s="57">
        <f>((P$39)+10)-Q23</f>
        <v>10</v>
      </c>
      <c r="S23" s="24">
        <v>0</v>
      </c>
      <c r="T23" s="19">
        <v>5</v>
      </c>
      <c r="U23" s="22">
        <f t="shared" si="3"/>
        <v>15</v>
      </c>
      <c r="V23" s="14"/>
      <c r="W23" s="23"/>
      <c r="X23" s="21"/>
      <c r="Y23" s="57"/>
      <c r="Z23" s="24">
        <v>0</v>
      </c>
      <c r="AA23" s="19"/>
      <c r="AB23" s="22">
        <f t="shared" si="4"/>
        <v>0</v>
      </c>
      <c r="AC23" s="14"/>
      <c r="AD23" s="23"/>
      <c r="AE23" s="21"/>
      <c r="AF23" s="19"/>
      <c r="AG23" s="24">
        <v>0</v>
      </c>
      <c r="AH23" s="19"/>
      <c r="AI23" s="22">
        <f t="shared" si="5"/>
        <v>0</v>
      </c>
      <c r="AJ23" s="14"/>
      <c r="AK23" s="112">
        <v>2.1898148148148149E-2</v>
      </c>
      <c r="AL23" s="21" t="s">
        <v>336</v>
      </c>
      <c r="AM23" s="57">
        <f>((AK$39)+10)-AL23</f>
        <v>10</v>
      </c>
      <c r="AN23" s="24">
        <v>0</v>
      </c>
      <c r="AO23" s="19">
        <v>5</v>
      </c>
      <c r="AP23" s="22">
        <f t="shared" si="6"/>
        <v>15</v>
      </c>
      <c r="AQ23" s="14"/>
      <c r="AR23" s="23"/>
      <c r="AS23" s="21"/>
      <c r="AT23" s="19"/>
      <c r="AU23" s="24">
        <v>0</v>
      </c>
      <c r="AV23" s="19"/>
      <c r="AW23" s="22">
        <f t="shared" si="7"/>
        <v>0</v>
      </c>
      <c r="AX23" s="14"/>
      <c r="AY23" s="112">
        <v>4.1342592592592591E-2</v>
      </c>
      <c r="AZ23" s="21" t="s">
        <v>464</v>
      </c>
      <c r="BA23" s="57">
        <f>((AY$39)+10)-AZ23</f>
        <v>10</v>
      </c>
      <c r="BB23" s="67">
        <v>15</v>
      </c>
      <c r="BC23" s="19">
        <v>5</v>
      </c>
      <c r="BD23" s="22">
        <f t="shared" si="8"/>
        <v>30</v>
      </c>
      <c r="BE23" s="14"/>
      <c r="BF23" s="23"/>
      <c r="BG23" s="21"/>
      <c r="BH23" s="19"/>
      <c r="BI23" s="24">
        <v>0</v>
      </c>
      <c r="BJ23" s="19"/>
      <c r="BK23" s="22">
        <f t="shared" si="10"/>
        <v>0</v>
      </c>
      <c r="BL23" s="14"/>
      <c r="BM23" s="23"/>
      <c r="BN23" s="21"/>
      <c r="BO23" s="19"/>
      <c r="BP23" s="24">
        <v>0</v>
      </c>
      <c r="BQ23" s="19"/>
      <c r="BR23" s="22">
        <f t="shared" si="12"/>
        <v>0</v>
      </c>
      <c r="BS23" s="14"/>
      <c r="BT23" s="23"/>
      <c r="BU23" s="21"/>
      <c r="BV23" s="19"/>
      <c r="BW23" s="24">
        <v>0</v>
      </c>
      <c r="BX23" s="19"/>
      <c r="BY23" s="22">
        <f t="shared" si="14"/>
        <v>0</v>
      </c>
      <c r="BZ23" s="14"/>
      <c r="CA23" s="110">
        <v>4.0543981481481479E-2</v>
      </c>
      <c r="CB23" s="21" t="s">
        <v>336</v>
      </c>
      <c r="CC23" s="57">
        <f>((CA$39)+10)-CB23</f>
        <v>10</v>
      </c>
      <c r="CD23" s="67">
        <v>15</v>
      </c>
      <c r="CE23" s="19">
        <v>5</v>
      </c>
      <c r="CF23" s="22">
        <f t="shared" si="15"/>
        <v>30</v>
      </c>
      <c r="CG23" s="14"/>
      <c r="CH23" s="23"/>
      <c r="CI23" s="21"/>
      <c r="CJ23" s="19"/>
      <c r="CK23" s="24">
        <v>0</v>
      </c>
      <c r="CL23" s="19"/>
      <c r="CM23" s="22">
        <f t="shared" si="17"/>
        <v>0</v>
      </c>
      <c r="CN23" s="14"/>
      <c r="CO23" s="23"/>
      <c r="CP23" s="21"/>
      <c r="CQ23" s="57"/>
      <c r="CR23" s="24">
        <v>0</v>
      </c>
      <c r="CS23" s="19"/>
      <c r="CT23" s="22">
        <f t="shared" si="18"/>
        <v>0</v>
      </c>
      <c r="CU23" s="14"/>
      <c r="CV23" s="110">
        <v>1.9571759259259257E-2</v>
      </c>
      <c r="CW23" s="21" t="s">
        <v>268</v>
      </c>
      <c r="CX23" s="57">
        <f>((CV$39)+10)-CW23</f>
        <v>10</v>
      </c>
      <c r="CY23" s="67">
        <v>15</v>
      </c>
      <c r="CZ23" s="19">
        <v>5</v>
      </c>
      <c r="DA23" s="22">
        <f t="shared" si="19"/>
        <v>30</v>
      </c>
      <c r="DB23" s="14"/>
      <c r="DC23" s="23">
        <v>4.3773148148148144E-2</v>
      </c>
      <c r="DD23" s="21" t="s">
        <v>328</v>
      </c>
      <c r="DE23" s="57">
        <f>((DC$39)+10)-DD23</f>
        <v>10</v>
      </c>
      <c r="DF23" s="24">
        <v>0</v>
      </c>
      <c r="DG23" s="19">
        <v>5</v>
      </c>
      <c r="DH23" s="22">
        <f t="shared" si="20"/>
        <v>15</v>
      </c>
      <c r="DI23" s="75"/>
      <c r="DJ23" s="23"/>
      <c r="DK23" s="21"/>
      <c r="DL23" s="57"/>
      <c r="DM23" s="24">
        <v>0</v>
      </c>
      <c r="DN23" s="19"/>
      <c r="DO23" s="22">
        <f t="shared" si="21"/>
        <v>0</v>
      </c>
      <c r="DP23" s="14"/>
      <c r="DQ23" s="23"/>
      <c r="DR23" s="21"/>
      <c r="DS23" s="57"/>
      <c r="DT23" s="24">
        <v>0</v>
      </c>
      <c r="DU23" s="19"/>
      <c r="DV23" s="22">
        <f t="shared" si="22"/>
        <v>0</v>
      </c>
      <c r="DW23" s="14"/>
      <c r="DX23" s="23"/>
      <c r="DY23" s="21"/>
      <c r="DZ23" s="57"/>
      <c r="EA23" s="24">
        <v>0</v>
      </c>
      <c r="EB23" s="19"/>
      <c r="EC23" s="22">
        <f t="shared" si="23"/>
        <v>0</v>
      </c>
      <c r="ED23" s="14"/>
      <c r="EE23" s="23"/>
      <c r="EF23" s="21"/>
      <c r="EG23" s="57"/>
      <c r="EH23" s="24">
        <v>0</v>
      </c>
      <c r="EI23" s="19"/>
      <c r="EJ23" s="22">
        <f t="shared" si="24"/>
        <v>0</v>
      </c>
      <c r="EK23" s="14"/>
      <c r="EL23" s="23"/>
      <c r="EM23" s="21"/>
      <c r="EN23" s="57"/>
      <c r="EO23" s="24">
        <v>0</v>
      </c>
      <c r="EP23" s="19"/>
      <c r="EQ23" s="22">
        <f t="shared" si="25"/>
        <v>0</v>
      </c>
      <c r="ER23" s="14"/>
      <c r="ES23" s="23"/>
      <c r="ET23" s="111">
        <f t="shared" si="31"/>
        <v>7</v>
      </c>
      <c r="EU23" s="82">
        <f t="shared" si="26"/>
        <v>80</v>
      </c>
      <c r="EV23" s="82">
        <f t="shared" si="26"/>
        <v>45</v>
      </c>
      <c r="EW23" s="82">
        <f t="shared" si="26"/>
        <v>40</v>
      </c>
      <c r="EX23" s="22">
        <f t="shared" si="27"/>
        <v>165</v>
      </c>
      <c r="EY23" s="14" t="str">
        <f t="shared" si="28"/>
        <v>Shaun Silson</v>
      </c>
      <c r="EZ23" s="14"/>
      <c r="FA23" s="106">
        <f t="shared" si="30"/>
        <v>7</v>
      </c>
      <c r="FB23" s="77">
        <v>15</v>
      </c>
      <c r="FC23" s="77">
        <v>6</v>
      </c>
      <c r="FD23" s="77">
        <v>6</v>
      </c>
      <c r="FE23" s="77">
        <v>7</v>
      </c>
      <c r="FF23" s="77">
        <v>7</v>
      </c>
      <c r="FG23" s="77">
        <v>7</v>
      </c>
      <c r="FH23" s="77">
        <v>9</v>
      </c>
      <c r="FI23" s="77">
        <v>7</v>
      </c>
      <c r="FJ23" s="77">
        <v>5</v>
      </c>
      <c r="FK23" s="77">
        <v>6</v>
      </c>
      <c r="FL23" s="77">
        <v>6</v>
      </c>
      <c r="FM23" s="77">
        <v>5</v>
      </c>
      <c r="FN23" s="77">
        <v>5</v>
      </c>
      <c r="FO23" s="77">
        <v>5</v>
      </c>
      <c r="FP23" s="77">
        <v>6</v>
      </c>
      <c r="FQ23" s="77">
        <v>7</v>
      </c>
      <c r="FR23" s="77">
        <v>7</v>
      </c>
      <c r="FS23" s="8">
        <f t="shared" si="29"/>
        <v>165</v>
      </c>
      <c r="FT23" s="8">
        <v>16</v>
      </c>
    </row>
    <row r="24" spans="1:176">
      <c r="A24" s="14" t="s">
        <v>545</v>
      </c>
      <c r="B24" s="23"/>
      <c r="C24" s="21"/>
      <c r="D24" s="19"/>
      <c r="E24" s="24">
        <v>0</v>
      </c>
      <c r="F24" s="19"/>
      <c r="G24" s="22">
        <f t="shared" si="1"/>
        <v>0</v>
      </c>
      <c r="H24" s="14"/>
      <c r="I24" s="23">
        <v>2.5694444444444447E-2</v>
      </c>
      <c r="J24" s="21" t="s">
        <v>214</v>
      </c>
      <c r="K24" s="57">
        <f>((I$39)+10)-J24</f>
        <v>16</v>
      </c>
      <c r="L24" s="24">
        <v>0</v>
      </c>
      <c r="M24" s="19">
        <v>5</v>
      </c>
      <c r="N24" s="22">
        <f t="shared" si="2"/>
        <v>21</v>
      </c>
      <c r="O24" s="14"/>
      <c r="P24" s="23">
        <v>2.6562499999999999E-2</v>
      </c>
      <c r="Q24" s="21" t="s">
        <v>214</v>
      </c>
      <c r="R24" s="57">
        <f>((P$39)+10)-Q24</f>
        <v>15</v>
      </c>
      <c r="S24" s="24">
        <v>0</v>
      </c>
      <c r="T24" s="19">
        <v>5</v>
      </c>
      <c r="U24" s="22">
        <f t="shared" si="3"/>
        <v>20</v>
      </c>
      <c r="V24" s="14"/>
      <c r="W24" s="23"/>
      <c r="X24" s="21"/>
      <c r="Y24" s="19"/>
      <c r="Z24" s="24">
        <v>0</v>
      </c>
      <c r="AA24" s="19"/>
      <c r="AB24" s="22">
        <f t="shared" si="4"/>
        <v>0</v>
      </c>
      <c r="AC24" s="14"/>
      <c r="AD24" s="23"/>
      <c r="AE24" s="21"/>
      <c r="AF24" s="19"/>
      <c r="AG24" s="24">
        <v>0</v>
      </c>
      <c r="AH24" s="19"/>
      <c r="AI24" s="22">
        <f t="shared" si="5"/>
        <v>0</v>
      </c>
      <c r="AJ24" s="14"/>
      <c r="AK24" s="23"/>
      <c r="AL24" s="21"/>
      <c r="AM24" s="19"/>
      <c r="AN24" s="24">
        <v>0</v>
      </c>
      <c r="AO24" s="19"/>
      <c r="AP24" s="22">
        <f t="shared" si="6"/>
        <v>0</v>
      </c>
      <c r="AQ24" s="14"/>
      <c r="AR24" s="23">
        <v>5.4236111111111117E-2</v>
      </c>
      <c r="AS24" s="21" t="s">
        <v>214</v>
      </c>
      <c r="AT24" s="57">
        <f>((AR$39)+10)-AS24</f>
        <v>15</v>
      </c>
      <c r="AU24" s="24">
        <v>0</v>
      </c>
      <c r="AV24" s="19">
        <v>5</v>
      </c>
      <c r="AW24" s="22">
        <f t="shared" si="7"/>
        <v>20</v>
      </c>
      <c r="AX24" s="14"/>
      <c r="AY24" s="23"/>
      <c r="AZ24" s="21"/>
      <c r="BA24" s="19"/>
      <c r="BB24" s="24">
        <v>0</v>
      </c>
      <c r="BC24" s="19"/>
      <c r="BD24" s="22">
        <f t="shared" si="8"/>
        <v>0</v>
      </c>
      <c r="BE24" s="14"/>
      <c r="BF24" s="23"/>
      <c r="BG24" s="21"/>
      <c r="BH24" s="19"/>
      <c r="BI24" s="24">
        <v>0</v>
      </c>
      <c r="BJ24" s="19"/>
      <c r="BK24" s="22">
        <f t="shared" si="10"/>
        <v>0</v>
      </c>
      <c r="BL24" s="14"/>
      <c r="BM24" s="23"/>
      <c r="BN24" s="21"/>
      <c r="BO24" s="19"/>
      <c r="BP24" s="24">
        <v>0</v>
      </c>
      <c r="BQ24" s="19"/>
      <c r="BR24" s="22">
        <f t="shared" si="12"/>
        <v>0</v>
      </c>
      <c r="BS24" s="14"/>
      <c r="BT24" s="23"/>
      <c r="BU24" s="21"/>
      <c r="BV24" s="19"/>
      <c r="BW24" s="24">
        <v>0</v>
      </c>
      <c r="BX24" s="19"/>
      <c r="BY24" s="22">
        <f t="shared" si="14"/>
        <v>0</v>
      </c>
      <c r="BZ24" s="14"/>
      <c r="CA24" s="23"/>
      <c r="CB24" s="21"/>
      <c r="CC24" s="19"/>
      <c r="CD24" s="24">
        <v>0</v>
      </c>
      <c r="CE24" s="19"/>
      <c r="CF24" s="22">
        <f t="shared" si="15"/>
        <v>0</v>
      </c>
      <c r="CG24" s="14"/>
      <c r="CH24" s="23"/>
      <c r="CI24" s="21"/>
      <c r="CJ24" s="19"/>
      <c r="CK24" s="24">
        <v>0</v>
      </c>
      <c r="CL24" s="19"/>
      <c r="CM24" s="22">
        <f t="shared" si="17"/>
        <v>0</v>
      </c>
      <c r="CN24" s="14"/>
      <c r="CO24" s="23"/>
      <c r="CP24" s="21"/>
      <c r="CQ24" s="57"/>
      <c r="CR24" s="24">
        <v>0</v>
      </c>
      <c r="CS24" s="19"/>
      <c r="CT24" s="22">
        <f t="shared" si="18"/>
        <v>0</v>
      </c>
      <c r="CU24" s="14"/>
      <c r="CV24" s="23"/>
      <c r="CW24" s="21"/>
      <c r="CX24" s="57"/>
      <c r="CY24" s="24">
        <v>0</v>
      </c>
      <c r="CZ24" s="19"/>
      <c r="DA24" s="22">
        <f t="shared" si="19"/>
        <v>0</v>
      </c>
      <c r="DB24" s="14"/>
      <c r="DC24" s="23"/>
      <c r="DD24" s="21"/>
      <c r="DE24" s="57"/>
      <c r="DF24" s="24">
        <v>0</v>
      </c>
      <c r="DG24" s="19"/>
      <c r="DH24" s="22">
        <f t="shared" si="20"/>
        <v>0</v>
      </c>
      <c r="DI24" s="75"/>
      <c r="DJ24" s="23"/>
      <c r="DK24" s="21"/>
      <c r="DL24" s="57"/>
      <c r="DM24" s="24">
        <v>0</v>
      </c>
      <c r="DN24" s="19"/>
      <c r="DO24" s="22">
        <f t="shared" si="21"/>
        <v>0</v>
      </c>
      <c r="DP24" s="14"/>
      <c r="DQ24" s="23"/>
      <c r="DR24" s="21"/>
      <c r="DS24" s="57"/>
      <c r="DT24" s="24">
        <v>0</v>
      </c>
      <c r="DU24" s="19"/>
      <c r="DV24" s="22">
        <f t="shared" si="22"/>
        <v>0</v>
      </c>
      <c r="DW24" s="14"/>
      <c r="DX24" s="23"/>
      <c r="DY24" s="21"/>
      <c r="DZ24" s="57"/>
      <c r="EA24" s="24">
        <v>0</v>
      </c>
      <c r="EB24" s="19"/>
      <c r="EC24" s="22">
        <f t="shared" si="23"/>
        <v>0</v>
      </c>
      <c r="ED24" s="14"/>
      <c r="EE24" s="23"/>
      <c r="EF24" s="21"/>
      <c r="EG24" s="57"/>
      <c r="EH24" s="24">
        <v>0</v>
      </c>
      <c r="EI24" s="19"/>
      <c r="EJ24" s="22">
        <f t="shared" si="24"/>
        <v>0</v>
      </c>
      <c r="EK24" s="14"/>
      <c r="EL24" s="23"/>
      <c r="EM24" s="21"/>
      <c r="EN24" s="57"/>
      <c r="EO24" s="24">
        <v>0</v>
      </c>
      <c r="EP24" s="19"/>
      <c r="EQ24" s="22">
        <f t="shared" si="25"/>
        <v>0</v>
      </c>
      <c r="ER24" s="14"/>
      <c r="ES24" s="23"/>
      <c r="ET24" s="111">
        <f t="shared" si="31"/>
        <v>16</v>
      </c>
      <c r="EU24" s="82">
        <f>SUM(D24+K24+R24+Y24+AF24+AM24+AT24+BA24+BH24+BO24+BV24+CC24+CJ24+CQ24+CX24+DE24+DL24+DS24+DZ24+EG24+EN24)</f>
        <v>46</v>
      </c>
      <c r="EV24" s="82">
        <f t="shared" si="26"/>
        <v>0</v>
      </c>
      <c r="EW24" s="82">
        <f t="shared" si="26"/>
        <v>15</v>
      </c>
      <c r="EX24" s="22">
        <f t="shared" si="27"/>
        <v>61</v>
      </c>
      <c r="EY24" s="14" t="str">
        <f t="shared" si="28"/>
        <v>Stuart Reed</v>
      </c>
      <c r="EZ24" s="14"/>
      <c r="FA24" s="106">
        <f t="shared" si="30"/>
        <v>16</v>
      </c>
      <c r="FB24" s="77"/>
      <c r="FC24" s="77" t="s">
        <v>368</v>
      </c>
      <c r="FD24" s="77">
        <v>7</v>
      </c>
      <c r="FE24" s="77">
        <v>8</v>
      </c>
      <c r="FF24" s="77">
        <v>9</v>
      </c>
      <c r="FG24" s="77">
        <v>10</v>
      </c>
      <c r="FH24" s="77">
        <v>8</v>
      </c>
      <c r="FI24" s="77">
        <v>10</v>
      </c>
      <c r="FJ24" s="77">
        <v>10</v>
      </c>
      <c r="FK24" s="77">
        <v>12</v>
      </c>
      <c r="FL24" s="77">
        <v>14</v>
      </c>
      <c r="FM24" s="77">
        <v>14</v>
      </c>
      <c r="FN24" s="77">
        <v>14</v>
      </c>
      <c r="FO24" s="77">
        <v>14</v>
      </c>
      <c r="FP24" s="77">
        <v>14</v>
      </c>
      <c r="FQ24" s="77">
        <v>14</v>
      </c>
      <c r="FR24" s="77">
        <v>16</v>
      </c>
      <c r="FS24" s="8">
        <f t="shared" si="29"/>
        <v>61</v>
      </c>
      <c r="FT24" s="8">
        <v>12</v>
      </c>
    </row>
    <row r="25" spans="1:176">
      <c r="A25" s="14" t="s">
        <v>61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2"/>
        <v>0</v>
      </c>
      <c r="O25" s="14"/>
      <c r="P25" s="23"/>
      <c r="Q25" s="21"/>
      <c r="R25" s="19"/>
      <c r="S25" s="24">
        <v>0</v>
      </c>
      <c r="T25" s="19"/>
      <c r="U25" s="22">
        <f t="shared" si="3"/>
        <v>0</v>
      </c>
      <c r="V25" s="14"/>
      <c r="W25" s="23">
        <v>1.3842592592592594E-2</v>
      </c>
      <c r="X25" s="21" t="s">
        <v>214</v>
      </c>
      <c r="Y25" s="57">
        <f>((W$39)+10)-X25</f>
        <v>18</v>
      </c>
      <c r="Z25" s="24">
        <v>0</v>
      </c>
      <c r="AA25" s="19">
        <v>5</v>
      </c>
      <c r="AB25" s="22">
        <f t="shared" si="4"/>
        <v>23</v>
      </c>
      <c r="AC25" s="14"/>
      <c r="AD25" s="23"/>
      <c r="AE25" s="21"/>
      <c r="AF25" s="19"/>
      <c r="AG25" s="24">
        <v>0</v>
      </c>
      <c r="AH25" s="19"/>
      <c r="AI25" s="22">
        <f t="shared" si="5"/>
        <v>0</v>
      </c>
      <c r="AJ25" s="14"/>
      <c r="AK25" s="23"/>
      <c r="AL25" s="21"/>
      <c r="AM25" s="19"/>
      <c r="AN25" s="24">
        <v>0</v>
      </c>
      <c r="AO25" s="19"/>
      <c r="AP25" s="22">
        <f t="shared" si="6"/>
        <v>0</v>
      </c>
      <c r="AQ25" s="14"/>
      <c r="AR25" s="23"/>
      <c r="AS25" s="21"/>
      <c r="AT25" s="19"/>
      <c r="AU25" s="24">
        <v>0</v>
      </c>
      <c r="AV25" s="19"/>
      <c r="AW25" s="22">
        <f t="shared" si="7"/>
        <v>0</v>
      </c>
      <c r="AX25" s="14"/>
      <c r="AY25" s="23"/>
      <c r="AZ25" s="21"/>
      <c r="BA25" s="19"/>
      <c r="BB25" s="24">
        <v>0</v>
      </c>
      <c r="BC25" s="19"/>
      <c r="BD25" s="22">
        <f t="shared" si="8"/>
        <v>0</v>
      </c>
      <c r="BE25" s="14"/>
      <c r="BF25" s="23"/>
      <c r="BG25" s="21"/>
      <c r="BH25" s="19"/>
      <c r="BI25" s="24">
        <v>0</v>
      </c>
      <c r="BJ25" s="19"/>
      <c r="BK25" s="22">
        <f t="shared" si="10"/>
        <v>0</v>
      </c>
      <c r="BL25" s="14"/>
      <c r="BM25" s="23"/>
      <c r="BN25" s="21"/>
      <c r="BO25" s="19"/>
      <c r="BP25" s="24">
        <v>0</v>
      </c>
      <c r="BQ25" s="19"/>
      <c r="BR25" s="22">
        <f t="shared" si="12"/>
        <v>0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>
        <v>0</v>
      </c>
      <c r="CE25" s="19"/>
      <c r="CF25" s="22">
        <f t="shared" si="15"/>
        <v>0</v>
      </c>
      <c r="CG25" s="14"/>
      <c r="CH25" s="23"/>
      <c r="CI25" s="21"/>
      <c r="CJ25" s="19"/>
      <c r="CK25" s="24">
        <v>0</v>
      </c>
      <c r="CL25" s="19"/>
      <c r="CM25" s="22">
        <f t="shared" si="17"/>
        <v>0</v>
      </c>
      <c r="CN25" s="14"/>
      <c r="CO25" s="23"/>
      <c r="CP25" s="21"/>
      <c r="CQ25" s="57"/>
      <c r="CR25" s="24">
        <v>0</v>
      </c>
      <c r="CS25" s="19"/>
      <c r="CT25" s="22">
        <f t="shared" si="18"/>
        <v>0</v>
      </c>
      <c r="CU25" s="14"/>
      <c r="CV25" s="23"/>
      <c r="CW25" s="21"/>
      <c r="CX25" s="57"/>
      <c r="CY25" s="24">
        <v>0</v>
      </c>
      <c r="CZ25" s="19"/>
      <c r="DA25" s="22">
        <f t="shared" si="19"/>
        <v>0</v>
      </c>
      <c r="DB25" s="14"/>
      <c r="DC25" s="23"/>
      <c r="DD25" s="21"/>
      <c r="DE25" s="57"/>
      <c r="DF25" s="24">
        <v>0</v>
      </c>
      <c r="DG25" s="19"/>
      <c r="DH25" s="22">
        <f t="shared" si="20"/>
        <v>0</v>
      </c>
      <c r="DI25" s="75"/>
      <c r="DJ25" s="23"/>
      <c r="DK25" s="21"/>
      <c r="DL25" s="57"/>
      <c r="DM25" s="24">
        <v>0</v>
      </c>
      <c r="DN25" s="19"/>
      <c r="DO25" s="22">
        <f t="shared" si="21"/>
        <v>0</v>
      </c>
      <c r="DP25" s="14"/>
      <c r="DQ25" s="23"/>
      <c r="DR25" s="21"/>
      <c r="DS25" s="57"/>
      <c r="DT25" s="24">
        <v>0</v>
      </c>
      <c r="DU25" s="19"/>
      <c r="DV25" s="22">
        <f t="shared" si="22"/>
        <v>0</v>
      </c>
      <c r="DW25" s="14"/>
      <c r="DX25" s="23"/>
      <c r="DY25" s="21"/>
      <c r="DZ25" s="57"/>
      <c r="EA25" s="24">
        <v>0</v>
      </c>
      <c r="EB25" s="19"/>
      <c r="EC25" s="22">
        <f t="shared" si="23"/>
        <v>0</v>
      </c>
      <c r="ED25" s="14"/>
      <c r="EE25" s="23"/>
      <c r="EF25" s="21"/>
      <c r="EG25" s="57"/>
      <c r="EH25" s="24">
        <v>0</v>
      </c>
      <c r="EI25" s="19"/>
      <c r="EJ25" s="22">
        <f t="shared" si="24"/>
        <v>0</v>
      </c>
      <c r="EK25" s="14"/>
      <c r="EL25" s="23"/>
      <c r="EM25" s="21"/>
      <c r="EN25" s="57"/>
      <c r="EO25" s="24">
        <v>0</v>
      </c>
      <c r="EP25" s="19"/>
      <c r="EQ25" s="22">
        <f t="shared" si="25"/>
        <v>0</v>
      </c>
      <c r="ER25" s="14"/>
      <c r="ES25" s="23"/>
      <c r="ET25" s="111" t="str">
        <f t="shared" si="31"/>
        <v>22=</v>
      </c>
      <c r="EU25" s="82">
        <f t="shared" si="26"/>
        <v>18</v>
      </c>
      <c r="EV25" s="82">
        <f t="shared" si="26"/>
        <v>0</v>
      </c>
      <c r="EW25" s="82">
        <f t="shared" si="26"/>
        <v>5</v>
      </c>
      <c r="EX25" s="22">
        <f t="shared" si="27"/>
        <v>23</v>
      </c>
      <c r="EY25" s="14" t="str">
        <f t="shared" si="28"/>
        <v>Stuart Stoddart</v>
      </c>
      <c r="EZ25" s="14"/>
      <c r="FA25" s="106" t="str">
        <f t="shared" si="30"/>
        <v>22=</v>
      </c>
      <c r="FB25" s="77"/>
      <c r="FC25" s="77"/>
      <c r="FD25" s="77"/>
      <c r="FE25" s="77" t="s">
        <v>368</v>
      </c>
      <c r="FF25" s="77" t="s">
        <v>368</v>
      </c>
      <c r="FG25" s="77" t="s">
        <v>369</v>
      </c>
      <c r="FH25" s="77" t="s">
        <v>369</v>
      </c>
      <c r="FI25" s="77" t="s">
        <v>438</v>
      </c>
      <c r="FJ25" s="77" t="s">
        <v>438</v>
      </c>
      <c r="FK25" s="77" t="s">
        <v>547</v>
      </c>
      <c r="FL25" s="77" t="s">
        <v>490</v>
      </c>
      <c r="FM25" s="77" t="s">
        <v>490</v>
      </c>
      <c r="FN25" s="77" t="s">
        <v>490</v>
      </c>
      <c r="FO25" s="77" t="s">
        <v>490</v>
      </c>
      <c r="FP25" s="77" t="s">
        <v>490</v>
      </c>
      <c r="FQ25" s="77" t="s">
        <v>490</v>
      </c>
      <c r="FR25" s="77" t="s">
        <v>646</v>
      </c>
      <c r="FS25" s="8">
        <f t="shared" si="29"/>
        <v>23</v>
      </c>
      <c r="FT25" s="8">
        <v>17</v>
      </c>
    </row>
    <row r="26" spans="1:176">
      <c r="A26" s="14" t="s">
        <v>332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2"/>
        <v>0</v>
      </c>
      <c r="O26" s="14"/>
      <c r="P26" s="23"/>
      <c r="Q26" s="21"/>
      <c r="R26" s="19"/>
      <c r="S26" s="24">
        <v>0</v>
      </c>
      <c r="T26" s="19"/>
      <c r="U26" s="22">
        <f t="shared" si="3"/>
        <v>0</v>
      </c>
      <c r="V26" s="14"/>
      <c r="W26" s="23">
        <v>1.4537037037037038E-2</v>
      </c>
      <c r="X26" s="21" t="s">
        <v>232</v>
      </c>
      <c r="Y26" s="57">
        <f>((W$39)+10)-X26</f>
        <v>17</v>
      </c>
      <c r="Z26" s="24">
        <v>0</v>
      </c>
      <c r="AA26" s="19">
        <v>5</v>
      </c>
      <c r="AB26" s="22">
        <f t="shared" si="4"/>
        <v>22</v>
      </c>
      <c r="AC26" s="14"/>
      <c r="AD26" s="23"/>
      <c r="AE26" s="21"/>
      <c r="AF26" s="19"/>
      <c r="AG26" s="24">
        <v>0</v>
      </c>
      <c r="AH26" s="19"/>
      <c r="AI26" s="22">
        <f t="shared" si="5"/>
        <v>0</v>
      </c>
      <c r="AJ26" s="14"/>
      <c r="AK26" s="23"/>
      <c r="AL26" s="21"/>
      <c r="AM26" s="19"/>
      <c r="AN26" s="24">
        <v>0</v>
      </c>
      <c r="AO26" s="19"/>
      <c r="AP26" s="22">
        <f t="shared" si="6"/>
        <v>0</v>
      </c>
      <c r="AQ26" s="14"/>
      <c r="AR26" s="23"/>
      <c r="AS26" s="21"/>
      <c r="AT26" s="19"/>
      <c r="AU26" s="24">
        <v>0</v>
      </c>
      <c r="AV26" s="19"/>
      <c r="AW26" s="22">
        <f t="shared" si="7"/>
        <v>0</v>
      </c>
      <c r="AX26" s="14"/>
      <c r="AY26" s="23"/>
      <c r="AZ26" s="21"/>
      <c r="BA26" s="19"/>
      <c r="BB26" s="24">
        <v>0</v>
      </c>
      <c r="BC26" s="19"/>
      <c r="BD26" s="22">
        <f t="shared" si="8"/>
        <v>0</v>
      </c>
      <c r="BE26" s="14"/>
      <c r="BF26" s="23"/>
      <c r="BG26" s="21"/>
      <c r="BH26" s="19"/>
      <c r="BI26" s="24">
        <v>0</v>
      </c>
      <c r="BJ26" s="19"/>
      <c r="BK26" s="22">
        <f t="shared" si="10"/>
        <v>0</v>
      </c>
      <c r="BL26" s="14"/>
      <c r="BM26" s="23"/>
      <c r="BN26" s="21"/>
      <c r="BO26" s="19"/>
      <c r="BP26" s="24">
        <v>0</v>
      </c>
      <c r="BQ26" s="19"/>
      <c r="BR26" s="22">
        <f t="shared" si="12"/>
        <v>0</v>
      </c>
      <c r="BS26" s="14"/>
      <c r="BT26" s="23"/>
      <c r="BU26" s="21"/>
      <c r="BV26" s="19"/>
      <c r="BW26" s="24">
        <v>0</v>
      </c>
      <c r="BX26" s="19"/>
      <c r="BY26" s="22">
        <f t="shared" si="14"/>
        <v>0</v>
      </c>
      <c r="BZ26" s="14"/>
      <c r="CA26" s="23"/>
      <c r="CB26" s="21"/>
      <c r="CC26" s="19"/>
      <c r="CD26" s="24">
        <v>0</v>
      </c>
      <c r="CE26" s="19"/>
      <c r="CF26" s="22">
        <f t="shared" si="15"/>
        <v>0</v>
      </c>
      <c r="CG26" s="14"/>
      <c r="CH26" s="23"/>
      <c r="CI26" s="21"/>
      <c r="CJ26" s="19"/>
      <c r="CK26" s="24">
        <v>0</v>
      </c>
      <c r="CL26" s="19"/>
      <c r="CM26" s="22">
        <f t="shared" si="17"/>
        <v>0</v>
      </c>
      <c r="CN26" s="14"/>
      <c r="CO26" s="23"/>
      <c r="CP26" s="21"/>
      <c r="CQ26" s="57"/>
      <c r="CR26" s="24">
        <v>0</v>
      </c>
      <c r="CS26" s="19"/>
      <c r="CT26" s="22">
        <f t="shared" si="18"/>
        <v>0</v>
      </c>
      <c r="CU26" s="14"/>
      <c r="CV26" s="23"/>
      <c r="CW26" s="21"/>
      <c r="CX26" s="57"/>
      <c r="CY26" s="24">
        <v>0</v>
      </c>
      <c r="CZ26" s="19"/>
      <c r="DA26" s="22">
        <f t="shared" si="19"/>
        <v>0</v>
      </c>
      <c r="DB26" s="14"/>
      <c r="DC26" s="23"/>
      <c r="DD26" s="21"/>
      <c r="DE26" s="57"/>
      <c r="DF26" s="24">
        <v>0</v>
      </c>
      <c r="DG26" s="19"/>
      <c r="DH26" s="22">
        <f t="shared" si="20"/>
        <v>0</v>
      </c>
      <c r="DI26" s="75"/>
      <c r="DJ26" s="23"/>
      <c r="DK26" s="21"/>
      <c r="DL26" s="57"/>
      <c r="DM26" s="24">
        <v>0</v>
      </c>
      <c r="DN26" s="19"/>
      <c r="DO26" s="22">
        <f t="shared" si="21"/>
        <v>0</v>
      </c>
      <c r="DP26" s="14"/>
      <c r="DQ26" s="23"/>
      <c r="DR26" s="21"/>
      <c r="DS26" s="57"/>
      <c r="DT26" s="24">
        <v>0</v>
      </c>
      <c r="DU26" s="19"/>
      <c r="DV26" s="22">
        <f t="shared" si="22"/>
        <v>0</v>
      </c>
      <c r="DW26" s="14"/>
      <c r="DX26" s="23"/>
      <c r="DY26" s="21"/>
      <c r="DZ26" s="57"/>
      <c r="EA26" s="24">
        <v>0</v>
      </c>
      <c r="EB26" s="19"/>
      <c r="EC26" s="22">
        <f t="shared" si="23"/>
        <v>0</v>
      </c>
      <c r="ED26" s="14"/>
      <c r="EE26" s="23"/>
      <c r="EF26" s="21"/>
      <c r="EG26" s="57"/>
      <c r="EH26" s="24">
        <v>0</v>
      </c>
      <c r="EI26" s="19"/>
      <c r="EJ26" s="22">
        <f t="shared" si="24"/>
        <v>0</v>
      </c>
      <c r="EK26" s="14"/>
      <c r="EL26" s="23"/>
      <c r="EM26" s="21"/>
      <c r="EN26" s="57"/>
      <c r="EO26" s="24">
        <v>0</v>
      </c>
      <c r="EP26" s="19"/>
      <c r="EQ26" s="22">
        <f t="shared" si="25"/>
        <v>0</v>
      </c>
      <c r="ER26" s="14"/>
      <c r="ES26" s="23"/>
      <c r="ET26" s="111" t="str">
        <f t="shared" si="31"/>
        <v>25=</v>
      </c>
      <c r="EU26" s="82">
        <f t="shared" si="26"/>
        <v>17</v>
      </c>
      <c r="EV26" s="82">
        <f t="shared" si="26"/>
        <v>0</v>
      </c>
      <c r="EW26" s="82">
        <f t="shared" si="26"/>
        <v>5</v>
      </c>
      <c r="EX26" s="22">
        <f t="shared" si="27"/>
        <v>22</v>
      </c>
      <c r="EY26" s="14" t="str">
        <f t="shared" si="28"/>
        <v>Graeme Higgins</v>
      </c>
      <c r="EZ26" s="14"/>
      <c r="FA26" s="106" t="str">
        <f t="shared" si="30"/>
        <v>25=</v>
      </c>
      <c r="FB26" s="77"/>
      <c r="FC26" s="77"/>
      <c r="FD26" s="77"/>
      <c r="FE26" s="77">
        <v>15</v>
      </c>
      <c r="FF26" s="77">
        <v>15</v>
      </c>
      <c r="FG26" s="77">
        <v>18</v>
      </c>
      <c r="FH26" s="77">
        <v>18</v>
      </c>
      <c r="FI26" s="77" t="s">
        <v>646</v>
      </c>
      <c r="FJ26" s="77" t="s">
        <v>646</v>
      </c>
      <c r="FK26" s="77" t="s">
        <v>537</v>
      </c>
      <c r="FL26" s="77" t="s">
        <v>548</v>
      </c>
      <c r="FM26" s="77" t="s">
        <v>548</v>
      </c>
      <c r="FN26" s="77" t="s">
        <v>548</v>
      </c>
      <c r="FO26" s="77" t="s">
        <v>548</v>
      </c>
      <c r="FP26" s="77" t="s">
        <v>548</v>
      </c>
      <c r="FQ26" s="77" t="s">
        <v>490</v>
      </c>
      <c r="FR26" s="77" t="s">
        <v>661</v>
      </c>
      <c r="FS26" s="8">
        <f t="shared" si="29"/>
        <v>22</v>
      </c>
      <c r="FT26" s="8">
        <v>19</v>
      </c>
    </row>
    <row r="27" spans="1:176">
      <c r="A27" s="14" t="s">
        <v>627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2"/>
        <v>0</v>
      </c>
      <c r="O27" s="14"/>
      <c r="P27" s="23"/>
      <c r="Q27" s="21"/>
      <c r="R27" s="19"/>
      <c r="S27" s="24">
        <v>0</v>
      </c>
      <c r="T27" s="19"/>
      <c r="U27" s="22">
        <f t="shared" si="3"/>
        <v>0</v>
      </c>
      <c r="V27" s="14"/>
      <c r="W27" s="23">
        <v>1.4594907407407405E-2</v>
      </c>
      <c r="X27" s="21" t="s">
        <v>233</v>
      </c>
      <c r="Y27" s="57">
        <f>((W$39)+10)-X27</f>
        <v>16</v>
      </c>
      <c r="Z27" s="24">
        <v>0</v>
      </c>
      <c r="AA27" s="19">
        <v>5</v>
      </c>
      <c r="AB27" s="22">
        <f t="shared" si="4"/>
        <v>21</v>
      </c>
      <c r="AC27" s="14"/>
      <c r="AD27" s="23"/>
      <c r="AE27" s="21"/>
      <c r="AF27" s="19"/>
      <c r="AG27" s="24">
        <v>0</v>
      </c>
      <c r="AH27" s="19"/>
      <c r="AI27" s="22">
        <f t="shared" si="5"/>
        <v>0</v>
      </c>
      <c r="AJ27" s="14"/>
      <c r="AK27" s="110">
        <v>1.3483796296296298E-2</v>
      </c>
      <c r="AL27" s="21" t="s">
        <v>232</v>
      </c>
      <c r="AM27" s="57">
        <f>((AK$39)+10)-AL27</f>
        <v>17</v>
      </c>
      <c r="AN27" s="67">
        <v>15</v>
      </c>
      <c r="AO27" s="19">
        <v>5</v>
      </c>
      <c r="AP27" s="22">
        <f t="shared" si="6"/>
        <v>37</v>
      </c>
      <c r="AQ27" s="14"/>
      <c r="AR27" s="23"/>
      <c r="AS27" s="21"/>
      <c r="AT27" s="19"/>
      <c r="AU27" s="24">
        <v>0</v>
      </c>
      <c r="AV27" s="19"/>
      <c r="AW27" s="22">
        <f t="shared" si="7"/>
        <v>0</v>
      </c>
      <c r="AX27" s="14"/>
      <c r="AY27" s="23"/>
      <c r="AZ27" s="21"/>
      <c r="BA27" s="19"/>
      <c r="BB27" s="24">
        <v>0</v>
      </c>
      <c r="BC27" s="19"/>
      <c r="BD27" s="22">
        <f t="shared" si="8"/>
        <v>0</v>
      </c>
      <c r="BE27" s="14"/>
      <c r="BF27" s="23"/>
      <c r="BG27" s="21"/>
      <c r="BH27" s="19"/>
      <c r="BI27" s="24">
        <v>0</v>
      </c>
      <c r="BJ27" s="19"/>
      <c r="BK27" s="22">
        <f t="shared" si="10"/>
        <v>0</v>
      </c>
      <c r="BL27" s="14"/>
      <c r="BM27" s="23"/>
      <c r="BN27" s="21"/>
      <c r="BO27" s="19"/>
      <c r="BP27" s="24">
        <v>0</v>
      </c>
      <c r="BQ27" s="19"/>
      <c r="BR27" s="22">
        <f t="shared" si="12"/>
        <v>0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>
        <v>0</v>
      </c>
      <c r="CE27" s="19"/>
      <c r="CF27" s="22">
        <f t="shared" si="15"/>
        <v>0</v>
      </c>
      <c r="CG27" s="14"/>
      <c r="CH27" s="23"/>
      <c r="CI27" s="21"/>
      <c r="CJ27" s="19"/>
      <c r="CK27" s="24">
        <v>0</v>
      </c>
      <c r="CL27" s="19"/>
      <c r="CM27" s="22">
        <f t="shared" si="17"/>
        <v>0</v>
      </c>
      <c r="CN27" s="14"/>
      <c r="CO27" s="23"/>
      <c r="CP27" s="21"/>
      <c r="CQ27" s="57"/>
      <c r="CR27" s="24">
        <v>0</v>
      </c>
      <c r="CS27" s="19"/>
      <c r="CT27" s="22">
        <f t="shared" si="18"/>
        <v>0</v>
      </c>
      <c r="CU27" s="14"/>
      <c r="CV27" s="23"/>
      <c r="CW27" s="21"/>
      <c r="CX27" s="57"/>
      <c r="CY27" s="24">
        <v>0</v>
      </c>
      <c r="CZ27" s="19"/>
      <c r="DA27" s="22">
        <f t="shared" si="19"/>
        <v>0</v>
      </c>
      <c r="DB27" s="14"/>
      <c r="DC27" s="23"/>
      <c r="DD27" s="21"/>
      <c r="DE27" s="57"/>
      <c r="DF27" s="24">
        <v>0</v>
      </c>
      <c r="DG27" s="19"/>
      <c r="DH27" s="22">
        <f t="shared" si="20"/>
        <v>0</v>
      </c>
      <c r="DI27" s="75"/>
      <c r="DJ27" s="23"/>
      <c r="DK27" s="21"/>
      <c r="DL27" s="57"/>
      <c r="DM27" s="24">
        <v>0</v>
      </c>
      <c r="DN27" s="19"/>
      <c r="DO27" s="22">
        <f t="shared" si="21"/>
        <v>0</v>
      </c>
      <c r="DP27" s="14"/>
      <c r="DQ27" s="23"/>
      <c r="DR27" s="21"/>
      <c r="DS27" s="57"/>
      <c r="DT27" s="24">
        <v>0</v>
      </c>
      <c r="DU27" s="19"/>
      <c r="DV27" s="22">
        <f t="shared" si="22"/>
        <v>0</v>
      </c>
      <c r="DW27" s="14"/>
      <c r="DX27" s="23"/>
      <c r="DY27" s="21"/>
      <c r="DZ27" s="57"/>
      <c r="EA27" s="24">
        <v>0</v>
      </c>
      <c r="EB27" s="19"/>
      <c r="EC27" s="22">
        <f t="shared" si="23"/>
        <v>0</v>
      </c>
      <c r="ED27" s="14"/>
      <c r="EE27" s="23"/>
      <c r="EF27" s="21"/>
      <c r="EG27" s="57"/>
      <c r="EH27" s="24">
        <v>0</v>
      </c>
      <c r="EI27" s="19"/>
      <c r="EJ27" s="22">
        <f t="shared" si="24"/>
        <v>0</v>
      </c>
      <c r="EK27" s="14"/>
      <c r="EL27" s="23"/>
      <c r="EM27" s="21"/>
      <c r="EN27" s="57"/>
      <c r="EO27" s="24">
        <v>0</v>
      </c>
      <c r="EP27" s="19"/>
      <c r="EQ27" s="22">
        <f t="shared" si="25"/>
        <v>0</v>
      </c>
      <c r="ER27" s="14"/>
      <c r="ES27" s="23"/>
      <c r="ET27" s="111">
        <f t="shared" si="31"/>
        <v>17</v>
      </c>
      <c r="EU27" s="82">
        <f t="shared" si="26"/>
        <v>33</v>
      </c>
      <c r="EV27" s="82">
        <f t="shared" si="26"/>
        <v>15</v>
      </c>
      <c r="EW27" s="82">
        <f t="shared" si="26"/>
        <v>10</v>
      </c>
      <c r="EX27" s="22">
        <f t="shared" si="27"/>
        <v>58</v>
      </c>
      <c r="EY27" s="14" t="str">
        <f t="shared" si="28"/>
        <v xml:space="preserve">Derek Hurton </v>
      </c>
      <c r="EZ27" s="14"/>
      <c r="FA27" s="106">
        <f t="shared" si="30"/>
        <v>17</v>
      </c>
      <c r="FB27" s="77"/>
      <c r="FC27" s="77"/>
      <c r="FD27" s="77"/>
      <c r="FE27" s="77" t="s">
        <v>437</v>
      </c>
      <c r="FF27" s="77" t="s">
        <v>437</v>
      </c>
      <c r="FG27" s="77">
        <v>8</v>
      </c>
      <c r="FH27" s="77">
        <v>10</v>
      </c>
      <c r="FI27" s="77" t="s">
        <v>435</v>
      </c>
      <c r="FJ27" s="77" t="s">
        <v>435</v>
      </c>
      <c r="FK27" s="77" t="s">
        <v>439</v>
      </c>
      <c r="FL27" s="77" t="s">
        <v>437</v>
      </c>
      <c r="FM27" s="77" t="s">
        <v>437</v>
      </c>
      <c r="FN27" s="77" t="s">
        <v>437</v>
      </c>
      <c r="FO27" s="77" t="s">
        <v>437</v>
      </c>
      <c r="FP27" s="77" t="s">
        <v>437</v>
      </c>
      <c r="FQ27" s="77" t="s">
        <v>437</v>
      </c>
      <c r="FR27" s="77">
        <v>17</v>
      </c>
      <c r="FS27" s="8">
        <f t="shared" si="29"/>
        <v>58</v>
      </c>
      <c r="FT27" s="8">
        <v>21</v>
      </c>
    </row>
    <row r="28" spans="1:176">
      <c r="A28" s="14" t="s">
        <v>628</v>
      </c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112">
        <v>1.7106481481481483E-2</v>
      </c>
      <c r="X28" s="21" t="s">
        <v>328</v>
      </c>
      <c r="Y28" s="57">
        <f>((W$39)+10)-X28</f>
        <v>14</v>
      </c>
      <c r="Z28" s="24">
        <v>0</v>
      </c>
      <c r="AA28" s="19">
        <v>5</v>
      </c>
      <c r="AB28" s="22">
        <f t="shared" si="4"/>
        <v>19</v>
      </c>
      <c r="AC28" s="14"/>
      <c r="AD28" s="23"/>
      <c r="AE28" s="21"/>
      <c r="AF28" s="19"/>
      <c r="AG28" s="24"/>
      <c r="AH28" s="19"/>
      <c r="AI28" s="22">
        <f t="shared" si="5"/>
        <v>0</v>
      </c>
      <c r="AJ28" s="14"/>
      <c r="AK28" s="23"/>
      <c r="AL28" s="21"/>
      <c r="AM28" s="19"/>
      <c r="AN28" s="24"/>
      <c r="AO28" s="19"/>
      <c r="AP28" s="22">
        <f t="shared" si="6"/>
        <v>0</v>
      </c>
      <c r="AQ28" s="14"/>
      <c r="AR28" s="23"/>
      <c r="AS28" s="21"/>
      <c r="AT28" s="19"/>
      <c r="AU28" s="24"/>
      <c r="AV28" s="19"/>
      <c r="AW28" s="22"/>
      <c r="AX28" s="14"/>
      <c r="AY28" s="23">
        <v>3.2141203703703707E-2</v>
      </c>
      <c r="AZ28" s="21" t="s">
        <v>266</v>
      </c>
      <c r="BA28" s="57">
        <f>((AY$39)+10)-AZ28</f>
        <v>16</v>
      </c>
      <c r="BB28" s="24">
        <v>0</v>
      </c>
      <c r="BC28" s="19">
        <v>5</v>
      </c>
      <c r="BD28" s="22">
        <f t="shared" si="8"/>
        <v>21</v>
      </c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4"/>
      <c r="BQ28" s="19"/>
      <c r="BR28" s="22"/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>
        <v>0</v>
      </c>
      <c r="CE28" s="19"/>
      <c r="CF28" s="22">
        <f t="shared" si="15"/>
        <v>0</v>
      </c>
      <c r="CG28" s="14"/>
      <c r="CH28" s="23"/>
      <c r="CI28" s="21"/>
      <c r="CJ28" s="19"/>
      <c r="CK28" s="24"/>
      <c r="CL28" s="19"/>
      <c r="CM28" s="22"/>
      <c r="CN28" s="14"/>
      <c r="CO28" s="112">
        <v>1.5347222222222222E-2</v>
      </c>
      <c r="CP28" s="21" t="s">
        <v>233</v>
      </c>
      <c r="CQ28" s="57">
        <f>((CO$39)+10)-CP28</f>
        <v>14</v>
      </c>
      <c r="CR28" s="67">
        <v>15</v>
      </c>
      <c r="CS28" s="19">
        <v>5</v>
      </c>
      <c r="CT28" s="22">
        <f t="shared" si="18"/>
        <v>34</v>
      </c>
      <c r="CU28" s="14"/>
      <c r="CV28" s="110">
        <v>1.4780092592592595E-2</v>
      </c>
      <c r="CW28" s="21" t="s">
        <v>267</v>
      </c>
      <c r="CX28" s="57">
        <f>((CV$39)+10)-CW28</f>
        <v>17</v>
      </c>
      <c r="CY28" s="67">
        <v>15</v>
      </c>
      <c r="CZ28" s="19">
        <v>5</v>
      </c>
      <c r="DA28" s="22">
        <f t="shared" si="19"/>
        <v>37</v>
      </c>
      <c r="DB28" s="14"/>
      <c r="DC28" s="23"/>
      <c r="DD28" s="21"/>
      <c r="DE28" s="57"/>
      <c r="DF28" s="24">
        <v>0</v>
      </c>
      <c r="DG28" s="19"/>
      <c r="DH28" s="22">
        <f t="shared" si="20"/>
        <v>0</v>
      </c>
      <c r="DI28" s="75"/>
      <c r="DJ28" s="23"/>
      <c r="DK28" s="21"/>
      <c r="DL28" s="57"/>
      <c r="DM28" s="24">
        <v>0</v>
      </c>
      <c r="DN28" s="19"/>
      <c r="DO28" s="22">
        <f t="shared" si="21"/>
        <v>0</v>
      </c>
      <c r="DP28" s="14"/>
      <c r="DQ28" s="23"/>
      <c r="DR28" s="21"/>
      <c r="DS28" s="57"/>
      <c r="DT28" s="24">
        <v>0</v>
      </c>
      <c r="DU28" s="19"/>
      <c r="DV28" s="22">
        <f t="shared" si="22"/>
        <v>0</v>
      </c>
      <c r="DW28" s="14"/>
      <c r="DX28" s="23"/>
      <c r="DY28" s="21"/>
      <c r="DZ28" s="57"/>
      <c r="EA28" s="24">
        <v>0</v>
      </c>
      <c r="EB28" s="19"/>
      <c r="EC28" s="22">
        <f t="shared" si="23"/>
        <v>0</v>
      </c>
      <c r="ED28" s="14"/>
      <c r="EE28" s="23"/>
      <c r="EF28" s="21"/>
      <c r="EG28" s="57"/>
      <c r="EH28" s="24">
        <v>0</v>
      </c>
      <c r="EI28" s="19"/>
      <c r="EJ28" s="22">
        <f t="shared" si="24"/>
        <v>0</v>
      </c>
      <c r="EK28" s="14"/>
      <c r="EL28" s="23"/>
      <c r="EM28" s="21"/>
      <c r="EN28" s="57"/>
      <c r="EO28" s="24">
        <v>0</v>
      </c>
      <c r="EP28" s="19"/>
      <c r="EQ28" s="22">
        <f t="shared" si="25"/>
        <v>0</v>
      </c>
      <c r="ER28" s="14"/>
      <c r="ES28" s="23"/>
      <c r="ET28" s="111">
        <f t="shared" si="31"/>
        <v>8</v>
      </c>
      <c r="EU28" s="82">
        <f t="shared" si="26"/>
        <v>61</v>
      </c>
      <c r="EV28" s="82">
        <f t="shared" si="26"/>
        <v>30</v>
      </c>
      <c r="EW28" s="82">
        <f t="shared" si="26"/>
        <v>20</v>
      </c>
      <c r="EX28" s="22">
        <f t="shared" si="27"/>
        <v>111</v>
      </c>
      <c r="EY28" s="14" t="str">
        <f t="shared" si="28"/>
        <v>Dave Robinson</v>
      </c>
      <c r="EZ28" s="14"/>
      <c r="FA28" s="106">
        <f t="shared" si="30"/>
        <v>8</v>
      </c>
      <c r="FB28" s="77"/>
      <c r="FC28" s="77"/>
      <c r="FD28" s="77"/>
      <c r="FE28" s="77">
        <v>19</v>
      </c>
      <c r="FF28" s="77">
        <v>19</v>
      </c>
      <c r="FG28" s="77">
        <v>20</v>
      </c>
      <c r="FH28" s="77">
        <v>20</v>
      </c>
      <c r="FI28" s="77">
        <v>15</v>
      </c>
      <c r="FJ28" s="77">
        <v>15</v>
      </c>
      <c r="FK28" s="77">
        <v>11</v>
      </c>
      <c r="FL28" s="77">
        <v>8</v>
      </c>
      <c r="FM28" s="77">
        <v>8</v>
      </c>
      <c r="FN28" s="77">
        <v>8</v>
      </c>
      <c r="FO28" s="77">
        <v>8</v>
      </c>
      <c r="FP28" s="77">
        <v>8</v>
      </c>
      <c r="FQ28" s="77">
        <v>8</v>
      </c>
      <c r="FR28" s="77">
        <v>8</v>
      </c>
      <c r="FS28" s="8">
        <f t="shared" si="29"/>
        <v>111</v>
      </c>
      <c r="FT28" s="8">
        <v>13</v>
      </c>
    </row>
    <row r="29" spans="1:176">
      <c r="A29" s="14" t="s">
        <v>477</v>
      </c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>
        <v>8.5671296296296287E-2</v>
      </c>
      <c r="AE29" s="21" t="s">
        <v>267</v>
      </c>
      <c r="AF29" s="57">
        <f>((AD$39)+10)-AE29</f>
        <v>12</v>
      </c>
      <c r="AG29" s="24"/>
      <c r="AH29" s="19">
        <v>5</v>
      </c>
      <c r="AI29" s="22">
        <f t="shared" si="5"/>
        <v>17</v>
      </c>
      <c r="AJ29" s="14"/>
      <c r="AK29" s="23"/>
      <c r="AL29" s="21"/>
      <c r="AM29" s="19"/>
      <c r="AN29" s="24"/>
      <c r="AO29" s="19"/>
      <c r="AP29" s="22">
        <f t="shared" si="6"/>
        <v>0</v>
      </c>
      <c r="AQ29" s="14"/>
      <c r="AR29" s="23"/>
      <c r="AS29" s="21"/>
      <c r="AT29" s="19"/>
      <c r="AU29" s="24"/>
      <c r="AV29" s="19"/>
      <c r="AW29" s="22"/>
      <c r="AX29" s="14"/>
      <c r="AY29" s="23"/>
      <c r="AZ29" s="21"/>
      <c r="BA29" s="19"/>
      <c r="BB29" s="24"/>
      <c r="BC29" s="19"/>
      <c r="BD29" s="22">
        <f t="shared" si="8"/>
        <v>0</v>
      </c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/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>
        <v>0</v>
      </c>
      <c r="CE29" s="19"/>
      <c r="CF29" s="22">
        <f t="shared" si="15"/>
        <v>0</v>
      </c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57"/>
      <c r="CR29" s="24">
        <v>0</v>
      </c>
      <c r="CS29" s="19"/>
      <c r="CT29" s="22">
        <f t="shared" si="18"/>
        <v>0</v>
      </c>
      <c r="CU29" s="14"/>
      <c r="CV29" s="23">
        <v>1.7245370370370369E-2</v>
      </c>
      <c r="CW29" s="21" t="s">
        <v>336</v>
      </c>
      <c r="CX29" s="57">
        <f>((CV$39)+10)-CW29</f>
        <v>12</v>
      </c>
      <c r="CY29" s="24">
        <v>0</v>
      </c>
      <c r="CZ29" s="19">
        <v>5</v>
      </c>
      <c r="DA29" s="22">
        <f t="shared" si="19"/>
        <v>17</v>
      </c>
      <c r="DB29" s="14"/>
      <c r="DC29" s="112">
        <v>3.8078703703703705E-2</v>
      </c>
      <c r="DD29" s="21" t="s">
        <v>233</v>
      </c>
      <c r="DE29" s="57">
        <f>((DC$39)+10)-DD29</f>
        <v>12</v>
      </c>
      <c r="DF29" s="24">
        <v>0</v>
      </c>
      <c r="DG29" s="19">
        <v>5</v>
      </c>
      <c r="DH29" s="22">
        <f t="shared" si="20"/>
        <v>17</v>
      </c>
      <c r="DI29" s="75"/>
      <c r="DJ29" s="23"/>
      <c r="DK29" s="21"/>
      <c r="DL29" s="57"/>
      <c r="DM29" s="24">
        <v>0</v>
      </c>
      <c r="DN29" s="19"/>
      <c r="DO29" s="22">
        <f t="shared" si="21"/>
        <v>0</v>
      </c>
      <c r="DP29" s="14"/>
      <c r="DQ29" s="23"/>
      <c r="DR29" s="21"/>
      <c r="DS29" s="57"/>
      <c r="DT29" s="24">
        <v>0</v>
      </c>
      <c r="DU29" s="19"/>
      <c r="DV29" s="22">
        <f t="shared" si="22"/>
        <v>0</v>
      </c>
      <c r="DW29" s="14"/>
      <c r="DX29" s="23"/>
      <c r="DY29" s="21"/>
      <c r="DZ29" s="57"/>
      <c r="EA29" s="24">
        <v>0</v>
      </c>
      <c r="EB29" s="19"/>
      <c r="EC29" s="22">
        <f t="shared" si="23"/>
        <v>0</v>
      </c>
      <c r="ED29" s="14"/>
      <c r="EE29" s="23"/>
      <c r="EF29" s="21"/>
      <c r="EG29" s="57"/>
      <c r="EH29" s="24">
        <v>0</v>
      </c>
      <c r="EI29" s="19"/>
      <c r="EJ29" s="22">
        <f t="shared" si="24"/>
        <v>0</v>
      </c>
      <c r="EK29" s="14"/>
      <c r="EL29" s="23"/>
      <c r="EM29" s="21"/>
      <c r="EN29" s="57"/>
      <c r="EO29" s="24">
        <v>0</v>
      </c>
      <c r="EP29" s="19"/>
      <c r="EQ29" s="22">
        <f t="shared" si="25"/>
        <v>0</v>
      </c>
      <c r="ER29" s="14"/>
      <c r="ES29" s="23"/>
      <c r="ET29" s="111">
        <f t="shared" si="31"/>
        <v>18</v>
      </c>
      <c r="EU29" s="82">
        <f t="shared" si="26"/>
        <v>36</v>
      </c>
      <c r="EV29" s="82">
        <f t="shared" si="26"/>
        <v>0</v>
      </c>
      <c r="EW29" s="82">
        <f t="shared" si="26"/>
        <v>15</v>
      </c>
      <c r="EX29" s="22">
        <f t="shared" si="27"/>
        <v>51</v>
      </c>
      <c r="EY29" s="14" t="str">
        <f t="shared" si="28"/>
        <v>Wade Tidbury</v>
      </c>
      <c r="EZ29" s="14"/>
      <c r="FA29" s="106">
        <f t="shared" si="30"/>
        <v>18</v>
      </c>
      <c r="FB29" s="77"/>
      <c r="FC29" s="77"/>
      <c r="FD29" s="77"/>
      <c r="FE29" s="77"/>
      <c r="FF29" s="77">
        <v>21</v>
      </c>
      <c r="FG29" s="77">
        <v>22</v>
      </c>
      <c r="FH29" s="77">
        <v>22</v>
      </c>
      <c r="FI29" s="77">
        <v>26</v>
      </c>
      <c r="FJ29" s="77">
        <v>26</v>
      </c>
      <c r="FK29" s="77">
        <v>27</v>
      </c>
      <c r="FL29" s="77">
        <v>19</v>
      </c>
      <c r="FM29" s="77">
        <v>18</v>
      </c>
      <c r="FN29" s="77">
        <v>18</v>
      </c>
      <c r="FO29" s="77">
        <v>18</v>
      </c>
      <c r="FP29" s="77">
        <v>18</v>
      </c>
      <c r="FQ29" s="77">
        <v>18</v>
      </c>
      <c r="FR29" s="77">
        <v>18</v>
      </c>
      <c r="FS29" s="8">
        <f t="shared" si="29"/>
        <v>51</v>
      </c>
      <c r="FT29" s="8">
        <v>20</v>
      </c>
    </row>
    <row r="30" spans="1:176">
      <c r="A30" s="14" t="s">
        <v>226</v>
      </c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>
        <v>1.3217592592592593E-2</v>
      </c>
      <c r="AL30" s="21" t="s">
        <v>214</v>
      </c>
      <c r="AM30" s="57">
        <f>((AK$39)+10)-AL30</f>
        <v>18</v>
      </c>
      <c r="AN30" s="24"/>
      <c r="AO30" s="19">
        <v>5</v>
      </c>
      <c r="AP30" s="22">
        <f>AM30+AN30+AO30</f>
        <v>23</v>
      </c>
      <c r="AQ30" s="14"/>
      <c r="AR30" s="23"/>
      <c r="AS30" s="21"/>
      <c r="AT30" s="19"/>
      <c r="AU30" s="24"/>
      <c r="AV30" s="19"/>
      <c r="AW30" s="22"/>
      <c r="AX30" s="14"/>
      <c r="AY30" s="23"/>
      <c r="AZ30" s="21"/>
      <c r="BA30" s="19"/>
      <c r="BB30" s="24"/>
      <c r="BC30" s="19"/>
      <c r="BD30" s="22">
        <f t="shared" si="8"/>
        <v>0</v>
      </c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/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>
        <v>0</v>
      </c>
      <c r="CE30" s="19"/>
      <c r="CF30" s="22">
        <f t="shared" si="15"/>
        <v>0</v>
      </c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57"/>
      <c r="CR30" s="24">
        <v>0</v>
      </c>
      <c r="CS30" s="19"/>
      <c r="CT30" s="22">
        <f t="shared" si="18"/>
        <v>0</v>
      </c>
      <c r="CU30" s="14"/>
      <c r="CV30" s="23"/>
      <c r="CW30" s="21"/>
      <c r="CX30" s="57"/>
      <c r="CY30" s="24">
        <v>0</v>
      </c>
      <c r="CZ30" s="19"/>
      <c r="DA30" s="22">
        <f t="shared" si="19"/>
        <v>0</v>
      </c>
      <c r="DB30" s="14"/>
      <c r="DC30" s="23"/>
      <c r="DD30" s="21"/>
      <c r="DE30" s="57"/>
      <c r="DF30" s="24">
        <v>0</v>
      </c>
      <c r="DG30" s="19"/>
      <c r="DH30" s="22">
        <f t="shared" si="20"/>
        <v>0</v>
      </c>
      <c r="DI30" s="75"/>
      <c r="DJ30" s="23"/>
      <c r="DK30" s="21"/>
      <c r="DL30" s="57"/>
      <c r="DM30" s="24">
        <v>0</v>
      </c>
      <c r="DN30" s="19"/>
      <c r="DO30" s="22">
        <f t="shared" si="21"/>
        <v>0</v>
      </c>
      <c r="DP30" s="14"/>
      <c r="DQ30" s="23"/>
      <c r="DR30" s="21"/>
      <c r="DS30" s="57"/>
      <c r="DT30" s="24">
        <v>0</v>
      </c>
      <c r="DU30" s="19"/>
      <c r="DV30" s="22">
        <f t="shared" si="22"/>
        <v>0</v>
      </c>
      <c r="DW30" s="14"/>
      <c r="DX30" s="23"/>
      <c r="DY30" s="21"/>
      <c r="DZ30" s="57"/>
      <c r="EA30" s="24">
        <v>0</v>
      </c>
      <c r="EB30" s="19"/>
      <c r="EC30" s="22">
        <f t="shared" si="23"/>
        <v>0</v>
      </c>
      <c r="ED30" s="14"/>
      <c r="EE30" s="23"/>
      <c r="EF30" s="21"/>
      <c r="EG30" s="57"/>
      <c r="EH30" s="24">
        <v>0</v>
      </c>
      <c r="EI30" s="19"/>
      <c r="EJ30" s="22">
        <f t="shared" si="24"/>
        <v>0</v>
      </c>
      <c r="EK30" s="14"/>
      <c r="EL30" s="23"/>
      <c r="EM30" s="21"/>
      <c r="EN30" s="57"/>
      <c r="EO30" s="24">
        <v>0</v>
      </c>
      <c r="EP30" s="19"/>
      <c r="EQ30" s="22">
        <f t="shared" si="25"/>
        <v>0</v>
      </c>
      <c r="ER30" s="14"/>
      <c r="ES30" s="23"/>
      <c r="ET30" s="111" t="str">
        <f t="shared" si="31"/>
        <v>22=</v>
      </c>
      <c r="EU30" s="82">
        <f t="shared" si="26"/>
        <v>18</v>
      </c>
      <c r="EV30" s="82">
        <f t="shared" si="26"/>
        <v>0</v>
      </c>
      <c r="EW30" s="82">
        <f t="shared" si="26"/>
        <v>5</v>
      </c>
      <c r="EX30" s="22">
        <f t="shared" si="27"/>
        <v>23</v>
      </c>
      <c r="EY30" s="14" t="str">
        <f>A30</f>
        <v>Dave Sargent</v>
      </c>
      <c r="EZ30" s="14"/>
      <c r="FA30" s="106" t="str">
        <f t="shared" si="30"/>
        <v>22=</v>
      </c>
      <c r="FB30" s="77"/>
      <c r="FC30" s="77"/>
      <c r="FD30" s="77"/>
      <c r="FE30" s="77"/>
      <c r="FF30" s="77"/>
      <c r="FG30" s="77" t="s">
        <v>369</v>
      </c>
      <c r="FH30" s="77" t="s">
        <v>369</v>
      </c>
      <c r="FI30" s="77" t="s">
        <v>438</v>
      </c>
      <c r="FJ30" s="77" t="s">
        <v>438</v>
      </c>
      <c r="FK30" s="77" t="s">
        <v>547</v>
      </c>
      <c r="FL30" s="77" t="s">
        <v>490</v>
      </c>
      <c r="FM30" s="77" t="s">
        <v>490</v>
      </c>
      <c r="FN30" s="77" t="s">
        <v>490</v>
      </c>
      <c r="FO30" s="77" t="s">
        <v>490</v>
      </c>
      <c r="FP30" s="77" t="s">
        <v>490</v>
      </c>
      <c r="FQ30" s="77" t="s">
        <v>646</v>
      </c>
      <c r="FR30" s="77" t="s">
        <v>646</v>
      </c>
      <c r="FS30" s="8">
        <f t="shared" si="29"/>
        <v>23</v>
      </c>
    </row>
    <row r="31" spans="1:176">
      <c r="A31" s="14" t="s">
        <v>644</v>
      </c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>
        <v>2.9849537037037036E-2</v>
      </c>
      <c r="AZ31" s="21" t="s">
        <v>264</v>
      </c>
      <c r="BA31" s="57">
        <f>((AY$39)+10)-AZ31</f>
        <v>20</v>
      </c>
      <c r="BB31" s="24">
        <v>0</v>
      </c>
      <c r="BC31" s="19">
        <v>5</v>
      </c>
      <c r="BD31" s="22">
        <f t="shared" si="8"/>
        <v>25</v>
      </c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/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>
        <v>0</v>
      </c>
      <c r="CE31" s="19"/>
      <c r="CF31" s="22">
        <f t="shared" si="15"/>
        <v>0</v>
      </c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57"/>
      <c r="CR31" s="24">
        <v>0</v>
      </c>
      <c r="CS31" s="19"/>
      <c r="CT31" s="22">
        <f t="shared" si="18"/>
        <v>0</v>
      </c>
      <c r="CU31" s="14"/>
      <c r="CV31" s="23"/>
      <c r="CW31" s="21"/>
      <c r="CX31" s="57"/>
      <c r="CY31" s="24">
        <v>0</v>
      </c>
      <c r="CZ31" s="19"/>
      <c r="DA31" s="22">
        <f t="shared" si="19"/>
        <v>0</v>
      </c>
      <c r="DB31" s="14"/>
      <c r="DC31" s="23"/>
      <c r="DD31" s="21"/>
      <c r="DE31" s="57"/>
      <c r="DF31" s="24">
        <v>0</v>
      </c>
      <c r="DG31" s="19"/>
      <c r="DH31" s="22">
        <f t="shared" si="20"/>
        <v>0</v>
      </c>
      <c r="DI31" s="75"/>
      <c r="DJ31" s="23"/>
      <c r="DK31" s="21"/>
      <c r="DL31" s="57"/>
      <c r="DM31" s="24">
        <v>0</v>
      </c>
      <c r="DN31" s="19"/>
      <c r="DO31" s="22">
        <f t="shared" si="21"/>
        <v>0</v>
      </c>
      <c r="DP31" s="14"/>
      <c r="DQ31" s="23"/>
      <c r="DR31" s="21"/>
      <c r="DS31" s="57"/>
      <c r="DT31" s="24">
        <v>0</v>
      </c>
      <c r="DU31" s="19"/>
      <c r="DV31" s="22">
        <f t="shared" si="22"/>
        <v>0</v>
      </c>
      <c r="DW31" s="14"/>
      <c r="DX31" s="23"/>
      <c r="DY31" s="21"/>
      <c r="DZ31" s="57"/>
      <c r="EA31" s="24">
        <v>0</v>
      </c>
      <c r="EB31" s="19"/>
      <c r="EC31" s="22">
        <f t="shared" si="23"/>
        <v>0</v>
      </c>
      <c r="ED31" s="14"/>
      <c r="EE31" s="23"/>
      <c r="EF31" s="21"/>
      <c r="EG31" s="57"/>
      <c r="EH31" s="24">
        <v>0</v>
      </c>
      <c r="EI31" s="19"/>
      <c r="EJ31" s="22">
        <f t="shared" si="24"/>
        <v>0</v>
      </c>
      <c r="EK31" s="14"/>
      <c r="EL31" s="23"/>
      <c r="EM31" s="21"/>
      <c r="EN31" s="57"/>
      <c r="EO31" s="24">
        <v>0</v>
      </c>
      <c r="EP31" s="19"/>
      <c r="EQ31" s="22">
        <f t="shared" si="25"/>
        <v>0</v>
      </c>
      <c r="ER31" s="14"/>
      <c r="ES31" s="23"/>
      <c r="ET31" s="111">
        <f t="shared" si="31"/>
        <v>21</v>
      </c>
      <c r="EU31" s="82">
        <f t="shared" si="26"/>
        <v>20</v>
      </c>
      <c r="EV31" s="82">
        <f t="shared" si="26"/>
        <v>0</v>
      </c>
      <c r="EW31" s="82">
        <f t="shared" si="26"/>
        <v>5</v>
      </c>
      <c r="EX31" s="22">
        <f t="shared" si="27"/>
        <v>25</v>
      </c>
      <c r="EY31" s="14" t="str">
        <f t="shared" si="28"/>
        <v>Michael Salkeld</v>
      </c>
      <c r="EZ31" s="14"/>
      <c r="FA31" s="106">
        <f t="shared" si="30"/>
        <v>21</v>
      </c>
      <c r="FB31" s="77"/>
      <c r="FC31" s="77"/>
      <c r="FD31" s="77"/>
      <c r="FE31" s="77"/>
      <c r="FF31" s="77"/>
      <c r="FG31" s="77"/>
      <c r="FH31" s="77"/>
      <c r="FI31" s="77">
        <v>17</v>
      </c>
      <c r="FJ31" s="77">
        <v>17</v>
      </c>
      <c r="FK31" s="80">
        <v>19</v>
      </c>
      <c r="FL31" s="80">
        <v>20</v>
      </c>
      <c r="FM31" s="77">
        <v>20</v>
      </c>
      <c r="FN31" s="77">
        <v>20</v>
      </c>
      <c r="FO31" s="77">
        <v>20</v>
      </c>
      <c r="FP31" s="77">
        <v>20</v>
      </c>
      <c r="FQ31" s="77">
        <v>21</v>
      </c>
      <c r="FR31" s="77">
        <v>21</v>
      </c>
      <c r="FS31" s="8">
        <f t="shared" si="29"/>
        <v>25</v>
      </c>
    </row>
    <row r="32" spans="1:176">
      <c r="A32" s="14" t="s">
        <v>16</v>
      </c>
      <c r="B32" s="23"/>
      <c r="C32" s="21"/>
      <c r="D32" s="19"/>
      <c r="E32" s="24"/>
      <c r="F32" s="19"/>
      <c r="G32" s="22"/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/>
      <c r="T32" s="19"/>
      <c r="U32" s="22"/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19"/>
      <c r="AG32" s="24"/>
      <c r="AH32" s="19"/>
      <c r="AI32" s="22"/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>
        <v>3.1261574074074074E-2</v>
      </c>
      <c r="AZ32" s="21" t="s">
        <v>334</v>
      </c>
      <c r="BA32" s="57">
        <f>((AY$39)+10)-AZ32</f>
        <v>18</v>
      </c>
      <c r="BB32" s="24">
        <v>0</v>
      </c>
      <c r="BC32" s="19">
        <v>5</v>
      </c>
      <c r="BD32" s="22">
        <f t="shared" si="8"/>
        <v>23</v>
      </c>
      <c r="BE32" s="14"/>
      <c r="BF32" s="23"/>
      <c r="BG32" s="21"/>
      <c r="BH32" s="19"/>
      <c r="BI32" s="24"/>
      <c r="BJ32" s="19"/>
      <c r="BK32" s="22"/>
      <c r="BL32" s="14"/>
      <c r="BM32" s="23"/>
      <c r="BN32" s="21"/>
      <c r="BO32" s="19"/>
      <c r="BP32" s="24"/>
      <c r="BQ32" s="19"/>
      <c r="BR32" s="22"/>
      <c r="BS32" s="14"/>
      <c r="BT32" s="23"/>
      <c r="BU32" s="21"/>
      <c r="BV32" s="19"/>
      <c r="BW32" s="24"/>
      <c r="BX32" s="19"/>
      <c r="BY32" s="22"/>
      <c r="BZ32" s="14"/>
      <c r="CA32" s="23">
        <v>3.7627314814814815E-2</v>
      </c>
      <c r="CB32" s="21" t="s">
        <v>334</v>
      </c>
      <c r="CC32" s="57">
        <f>((CA$39)+10)-CB32</f>
        <v>11</v>
      </c>
      <c r="CD32" s="24">
        <v>0</v>
      </c>
      <c r="CE32" s="19">
        <v>5</v>
      </c>
      <c r="CF32" s="22">
        <f t="shared" si="15"/>
        <v>16</v>
      </c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57"/>
      <c r="CR32" s="24">
        <v>0</v>
      </c>
      <c r="CS32" s="19"/>
      <c r="CT32" s="22">
        <f t="shared" si="18"/>
        <v>0</v>
      </c>
      <c r="CU32" s="14"/>
      <c r="CV32" s="23"/>
      <c r="CW32" s="21"/>
      <c r="CX32" s="57"/>
      <c r="CY32" s="24">
        <v>0</v>
      </c>
      <c r="CZ32" s="19"/>
      <c r="DA32" s="22">
        <f t="shared" si="19"/>
        <v>0</v>
      </c>
      <c r="DB32" s="14"/>
      <c r="DC32" s="23"/>
      <c r="DD32" s="21"/>
      <c r="DE32" s="57"/>
      <c r="DF32" s="24">
        <v>0</v>
      </c>
      <c r="DG32" s="19"/>
      <c r="DH32" s="22">
        <f t="shared" si="20"/>
        <v>0</v>
      </c>
      <c r="DI32" s="75"/>
      <c r="DJ32" s="23"/>
      <c r="DK32" s="21"/>
      <c r="DL32" s="57"/>
      <c r="DM32" s="24">
        <v>0</v>
      </c>
      <c r="DN32" s="19"/>
      <c r="DO32" s="22">
        <f t="shared" si="21"/>
        <v>0</v>
      </c>
      <c r="DP32" s="14"/>
      <c r="DQ32" s="23"/>
      <c r="DR32" s="21"/>
      <c r="DS32" s="57"/>
      <c r="DT32" s="24">
        <v>0</v>
      </c>
      <c r="DU32" s="19"/>
      <c r="DV32" s="22">
        <f t="shared" si="22"/>
        <v>0</v>
      </c>
      <c r="DW32" s="14"/>
      <c r="DX32" s="23"/>
      <c r="DY32" s="21"/>
      <c r="DZ32" s="57"/>
      <c r="EA32" s="24">
        <v>0</v>
      </c>
      <c r="EB32" s="19"/>
      <c r="EC32" s="22">
        <f t="shared" si="23"/>
        <v>0</v>
      </c>
      <c r="ED32" s="14"/>
      <c r="EE32" s="23"/>
      <c r="EF32" s="21"/>
      <c r="EG32" s="57"/>
      <c r="EH32" s="24">
        <v>0</v>
      </c>
      <c r="EI32" s="19"/>
      <c r="EJ32" s="22">
        <f t="shared" si="24"/>
        <v>0</v>
      </c>
      <c r="EK32" s="14"/>
      <c r="EL32" s="23"/>
      <c r="EM32" s="21"/>
      <c r="EN32" s="57"/>
      <c r="EO32" s="24">
        <v>0</v>
      </c>
      <c r="EP32" s="19"/>
      <c r="EQ32" s="22">
        <f t="shared" si="25"/>
        <v>0</v>
      </c>
      <c r="ER32" s="14"/>
      <c r="ES32" s="23"/>
      <c r="ET32" s="111">
        <f t="shared" si="31"/>
        <v>20</v>
      </c>
      <c r="EU32" s="82">
        <f t="shared" si="26"/>
        <v>29</v>
      </c>
      <c r="EV32" s="82">
        <f t="shared" si="26"/>
        <v>0</v>
      </c>
      <c r="EW32" s="82">
        <f t="shared" si="26"/>
        <v>10</v>
      </c>
      <c r="EX32" s="22">
        <f t="shared" si="27"/>
        <v>39</v>
      </c>
      <c r="EY32" s="14" t="str">
        <f t="shared" si="28"/>
        <v>John Bridge</v>
      </c>
      <c r="EZ32" s="14"/>
      <c r="FA32" s="106">
        <f t="shared" si="30"/>
        <v>20</v>
      </c>
      <c r="FB32" s="77"/>
      <c r="FC32" s="77"/>
      <c r="FD32" s="77"/>
      <c r="FE32" s="77"/>
      <c r="FF32" s="77"/>
      <c r="FG32" s="77"/>
      <c r="FH32" s="77"/>
      <c r="FI32" s="77" t="s">
        <v>438</v>
      </c>
      <c r="FJ32" s="77">
        <v>16</v>
      </c>
      <c r="FK32" s="80">
        <v>17</v>
      </c>
      <c r="FL32" s="80">
        <v>18</v>
      </c>
      <c r="FM32" s="77">
        <v>19</v>
      </c>
      <c r="FN32" s="77">
        <v>19</v>
      </c>
      <c r="FO32" s="77">
        <v>19</v>
      </c>
      <c r="FP32" s="77">
        <v>19</v>
      </c>
      <c r="FQ32" s="77">
        <v>20</v>
      </c>
      <c r="FR32" s="77">
        <v>20</v>
      </c>
    </row>
    <row r="33" spans="1:176">
      <c r="A33" s="14" t="s">
        <v>536</v>
      </c>
      <c r="B33" s="23"/>
      <c r="C33" s="21"/>
      <c r="D33" s="19"/>
      <c r="E33" s="24"/>
      <c r="F33" s="19"/>
      <c r="G33" s="22"/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/>
      <c r="T33" s="19"/>
      <c r="U33" s="22"/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19"/>
      <c r="AG33" s="24"/>
      <c r="AH33" s="19"/>
      <c r="AI33" s="22"/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>
        <v>3.1307870370370368E-2</v>
      </c>
      <c r="AZ33" s="21" t="s">
        <v>336</v>
      </c>
      <c r="BA33" s="57">
        <f>((AY$39)+10)-AZ33</f>
        <v>17</v>
      </c>
      <c r="BB33" s="24">
        <v>0</v>
      </c>
      <c r="BC33" s="19">
        <v>5</v>
      </c>
      <c r="BD33" s="22">
        <f t="shared" si="8"/>
        <v>22</v>
      </c>
      <c r="BE33" s="14"/>
      <c r="BF33" s="23"/>
      <c r="BG33" s="21"/>
      <c r="BH33" s="19"/>
      <c r="BI33" s="24"/>
      <c r="BJ33" s="19"/>
      <c r="BK33" s="22"/>
      <c r="BL33" s="14"/>
      <c r="BM33" s="23"/>
      <c r="BN33" s="21"/>
      <c r="BO33" s="19"/>
      <c r="BP33" s="24"/>
      <c r="BQ33" s="19"/>
      <c r="BR33" s="22"/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>
        <v>0</v>
      </c>
      <c r="CE33" s="19"/>
      <c r="CF33" s="22">
        <f t="shared" si="15"/>
        <v>0</v>
      </c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57"/>
      <c r="CR33" s="24">
        <v>0</v>
      </c>
      <c r="CS33" s="19"/>
      <c r="CT33" s="22">
        <f t="shared" si="18"/>
        <v>0</v>
      </c>
      <c r="CU33" s="14"/>
      <c r="CV33" s="23"/>
      <c r="CW33" s="21"/>
      <c r="CX33" s="57"/>
      <c r="CY33" s="24">
        <v>0</v>
      </c>
      <c r="CZ33" s="19"/>
      <c r="DA33" s="22">
        <f t="shared" si="19"/>
        <v>0</v>
      </c>
      <c r="DB33" s="14"/>
      <c r="DC33" s="23"/>
      <c r="DD33" s="21"/>
      <c r="DE33" s="57"/>
      <c r="DF33" s="24">
        <v>0</v>
      </c>
      <c r="DG33" s="19"/>
      <c r="DH33" s="22">
        <f t="shared" si="20"/>
        <v>0</v>
      </c>
      <c r="DI33" s="75"/>
      <c r="DJ33" s="23"/>
      <c r="DK33" s="21"/>
      <c r="DL33" s="57"/>
      <c r="DM33" s="24">
        <v>0</v>
      </c>
      <c r="DN33" s="19"/>
      <c r="DO33" s="22">
        <f t="shared" si="21"/>
        <v>0</v>
      </c>
      <c r="DP33" s="14"/>
      <c r="DQ33" s="23"/>
      <c r="DR33" s="21"/>
      <c r="DS33" s="57"/>
      <c r="DT33" s="24">
        <v>0</v>
      </c>
      <c r="DU33" s="19"/>
      <c r="DV33" s="22">
        <f t="shared" si="22"/>
        <v>0</v>
      </c>
      <c r="DW33" s="14"/>
      <c r="DX33" s="23"/>
      <c r="DY33" s="21"/>
      <c r="DZ33" s="57"/>
      <c r="EA33" s="24">
        <v>0</v>
      </c>
      <c r="EB33" s="19"/>
      <c r="EC33" s="22">
        <f t="shared" si="23"/>
        <v>0</v>
      </c>
      <c r="ED33" s="14"/>
      <c r="EE33" s="23"/>
      <c r="EF33" s="21"/>
      <c r="EG33" s="57"/>
      <c r="EH33" s="24">
        <v>0</v>
      </c>
      <c r="EI33" s="19"/>
      <c r="EJ33" s="22">
        <f t="shared" si="24"/>
        <v>0</v>
      </c>
      <c r="EK33" s="14"/>
      <c r="EL33" s="23"/>
      <c r="EM33" s="21"/>
      <c r="EN33" s="57"/>
      <c r="EO33" s="24">
        <v>0</v>
      </c>
      <c r="EP33" s="19"/>
      <c r="EQ33" s="22">
        <f t="shared" si="25"/>
        <v>0</v>
      </c>
      <c r="ER33" s="14"/>
      <c r="ES33" s="23"/>
      <c r="ET33" s="111" t="str">
        <f t="shared" si="31"/>
        <v>25=</v>
      </c>
      <c r="EU33" s="82">
        <f t="shared" si="26"/>
        <v>17</v>
      </c>
      <c r="EV33" s="82">
        <f t="shared" si="26"/>
        <v>0</v>
      </c>
      <c r="EW33" s="82">
        <f t="shared" si="26"/>
        <v>5</v>
      </c>
      <c r="EX33" s="22">
        <f t="shared" si="27"/>
        <v>22</v>
      </c>
      <c r="EY33" s="14" t="str">
        <f t="shared" si="28"/>
        <v>Steve Patterson</v>
      </c>
      <c r="EZ33" s="14"/>
      <c r="FA33" s="106" t="str">
        <f t="shared" si="30"/>
        <v>25=</v>
      </c>
      <c r="FB33" s="77"/>
      <c r="FC33" s="77"/>
      <c r="FD33" s="77"/>
      <c r="FE33" s="77"/>
      <c r="FF33" s="77"/>
      <c r="FG33" s="77"/>
      <c r="FH33" s="77"/>
      <c r="FI33" s="77" t="s">
        <v>646</v>
      </c>
      <c r="FJ33" s="77" t="s">
        <v>646</v>
      </c>
      <c r="FK33" s="77" t="s">
        <v>537</v>
      </c>
      <c r="FL33" s="77" t="s">
        <v>548</v>
      </c>
      <c r="FM33" s="77" t="s">
        <v>548</v>
      </c>
      <c r="FN33" s="77" t="s">
        <v>548</v>
      </c>
      <c r="FO33" s="77" t="s">
        <v>548</v>
      </c>
      <c r="FP33" s="77" t="s">
        <v>548</v>
      </c>
      <c r="FQ33" s="77">
        <v>25</v>
      </c>
      <c r="FR33" s="77" t="s">
        <v>661</v>
      </c>
    </row>
    <row r="34" spans="1:176">
      <c r="A34" s="14" t="s">
        <v>558</v>
      </c>
      <c r="B34" s="23"/>
      <c r="C34" s="21"/>
      <c r="D34" s="19"/>
      <c r="E34" s="24"/>
      <c r="F34" s="19"/>
      <c r="G34" s="22"/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/>
      <c r="T34" s="19"/>
      <c r="U34" s="22"/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19"/>
      <c r="AG34" s="24"/>
      <c r="AH34" s="19"/>
      <c r="AI34" s="22"/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112">
        <v>2.9803240740740741E-2</v>
      </c>
      <c r="AZ34" s="21" t="s">
        <v>328</v>
      </c>
      <c r="BA34" s="57">
        <f>((AY$39)+10)-AZ34</f>
        <v>21</v>
      </c>
      <c r="BB34" s="24">
        <v>0</v>
      </c>
      <c r="BC34" s="19">
        <v>5</v>
      </c>
      <c r="BD34" s="22">
        <f t="shared" si="8"/>
        <v>26</v>
      </c>
      <c r="BE34" s="14"/>
      <c r="BF34" s="23"/>
      <c r="BG34" s="21"/>
      <c r="BH34" s="19"/>
      <c r="BI34" s="24"/>
      <c r="BJ34" s="19"/>
      <c r="BK34" s="22"/>
      <c r="BL34" s="14"/>
      <c r="BM34" s="23"/>
      <c r="BN34" s="21"/>
      <c r="BO34" s="19"/>
      <c r="BP34" s="24"/>
      <c r="BQ34" s="19"/>
      <c r="BR34" s="22"/>
      <c r="BS34" s="14"/>
      <c r="BT34" s="23"/>
      <c r="BU34" s="21"/>
      <c r="BV34" s="19"/>
      <c r="BW34" s="24"/>
      <c r="BX34" s="19"/>
      <c r="BY34" s="22"/>
      <c r="BZ34" s="14"/>
      <c r="CA34" s="110">
        <v>2.8738425925925928E-2</v>
      </c>
      <c r="CB34" s="21" t="s">
        <v>232</v>
      </c>
      <c r="CC34" s="57">
        <f>((CA$39)+10)-CB34</f>
        <v>17</v>
      </c>
      <c r="CD34" s="67">
        <v>15</v>
      </c>
      <c r="CE34" s="19">
        <v>5</v>
      </c>
      <c r="CF34" s="22">
        <f t="shared" si="15"/>
        <v>37</v>
      </c>
      <c r="CG34" s="14"/>
      <c r="CH34" s="23"/>
      <c r="CI34" s="21"/>
      <c r="CJ34" s="19"/>
      <c r="CK34" s="24"/>
      <c r="CL34" s="19"/>
      <c r="CM34" s="22"/>
      <c r="CN34" s="14"/>
      <c r="CO34" s="112">
        <v>1.4884259259259259E-2</v>
      </c>
      <c r="CP34" s="21" t="s">
        <v>232</v>
      </c>
      <c r="CQ34" s="57">
        <f>((CO$39)+10)-CP34</f>
        <v>15</v>
      </c>
      <c r="CR34" s="24">
        <v>0</v>
      </c>
      <c r="CS34" s="19">
        <v>5</v>
      </c>
      <c r="CT34" s="22">
        <f t="shared" si="18"/>
        <v>20</v>
      </c>
      <c r="CU34" s="14"/>
      <c r="CV34" s="110">
        <v>1.3958333333333335E-2</v>
      </c>
      <c r="CW34" s="21" t="s">
        <v>233</v>
      </c>
      <c r="CX34" s="57">
        <f>((CV$39)+10)-CW34</f>
        <v>18</v>
      </c>
      <c r="CY34" s="67">
        <v>15</v>
      </c>
      <c r="CZ34" s="19">
        <v>5</v>
      </c>
      <c r="DA34" s="22">
        <f t="shared" si="19"/>
        <v>38</v>
      </c>
      <c r="DB34" s="14"/>
      <c r="DC34" s="117">
        <v>3.0844907407407404E-2</v>
      </c>
      <c r="DD34" s="21" t="s">
        <v>214</v>
      </c>
      <c r="DE34" s="57">
        <f>((DC$39)+10)-DD34</f>
        <v>14</v>
      </c>
      <c r="DF34" s="24">
        <v>0</v>
      </c>
      <c r="DG34" s="19">
        <v>5</v>
      </c>
      <c r="DH34" s="22">
        <f t="shared" si="20"/>
        <v>19</v>
      </c>
      <c r="DI34" s="75"/>
      <c r="DJ34" s="23"/>
      <c r="DK34" s="21"/>
      <c r="DL34" s="57"/>
      <c r="DM34" s="24">
        <v>0</v>
      </c>
      <c r="DN34" s="19"/>
      <c r="DO34" s="22">
        <f t="shared" si="21"/>
        <v>0</v>
      </c>
      <c r="DP34" s="14"/>
      <c r="DQ34" s="23"/>
      <c r="DR34" s="21"/>
      <c r="DS34" s="57"/>
      <c r="DT34" s="24">
        <v>0</v>
      </c>
      <c r="DU34" s="19"/>
      <c r="DV34" s="22">
        <f t="shared" si="22"/>
        <v>0</v>
      </c>
      <c r="DW34" s="14"/>
      <c r="DX34" s="23">
        <v>3.1284722222222221E-2</v>
      </c>
      <c r="DY34" s="21" t="s">
        <v>232</v>
      </c>
      <c r="DZ34" s="57">
        <f>((DX$39)+10)-DY34</f>
        <v>13</v>
      </c>
      <c r="EA34" s="24">
        <v>0</v>
      </c>
      <c r="EB34" s="19">
        <v>5</v>
      </c>
      <c r="EC34" s="22">
        <f t="shared" si="23"/>
        <v>18</v>
      </c>
      <c r="ED34" s="14"/>
      <c r="EE34" s="23">
        <v>2.9386574074074075E-2</v>
      </c>
      <c r="EF34" s="21" t="s">
        <v>214</v>
      </c>
      <c r="EG34" s="57">
        <f>((EE$39)+10)-EF34</f>
        <v>13</v>
      </c>
      <c r="EH34" s="24">
        <v>0</v>
      </c>
      <c r="EI34" s="19">
        <v>5</v>
      </c>
      <c r="EJ34" s="22">
        <f t="shared" si="24"/>
        <v>18</v>
      </c>
      <c r="EK34" s="14"/>
      <c r="EL34" s="23"/>
      <c r="EM34" s="21"/>
      <c r="EN34" s="57"/>
      <c r="EO34" s="24">
        <v>0</v>
      </c>
      <c r="EP34" s="19"/>
      <c r="EQ34" s="22">
        <f t="shared" si="25"/>
        <v>0</v>
      </c>
      <c r="ER34" s="14"/>
      <c r="ES34" s="23"/>
      <c r="ET34" s="111">
        <f t="shared" si="31"/>
        <v>5</v>
      </c>
      <c r="EU34" s="82">
        <f>SUM(D34+K34+R34+Y34+AF34+AM34+AT34+BA34+BH34+BO34+BV34+CC34+CJ34+CQ34+CX34+DE34+DL34+DS34+DZ34+EG34+EN34)</f>
        <v>111</v>
      </c>
      <c r="EV34" s="82">
        <f>SUM(E34+L34+S34+Z34+AG34+AN34+AU34+BB34+BI34+BP34+BW34+CD34+CK34+CR34+CY34+DF34+DM34+DT34+EA34+EH34+EO34)</f>
        <v>30</v>
      </c>
      <c r="EW34" s="82">
        <f>SUM(F34+M34+T34+AA34+AH34+AO34+AV34+BC34+BJ34+BQ34+BX34+CE34+CL34+CS34+CZ34+DG34+DN34+DU34+EB34+EI34+EP34)</f>
        <v>35</v>
      </c>
      <c r="EX34" s="22">
        <f t="shared" si="27"/>
        <v>176</v>
      </c>
      <c r="EY34" s="14" t="str">
        <f t="shared" si="28"/>
        <v>John Andrewartha</v>
      </c>
      <c r="EZ34" s="14"/>
      <c r="FA34" s="106">
        <f t="shared" si="30"/>
        <v>5</v>
      </c>
      <c r="FB34" s="77"/>
      <c r="FC34" s="77"/>
      <c r="FD34" s="77"/>
      <c r="FE34" s="77"/>
      <c r="FF34" s="77"/>
      <c r="FG34" s="77"/>
      <c r="FH34" s="77"/>
      <c r="FI34" s="80">
        <v>16</v>
      </c>
      <c r="FJ34" s="77">
        <v>10</v>
      </c>
      <c r="FK34" s="80">
        <v>9</v>
      </c>
      <c r="FL34" s="80">
        <v>7</v>
      </c>
      <c r="FM34" s="77">
        <v>7</v>
      </c>
      <c r="FN34" s="77">
        <v>7</v>
      </c>
      <c r="FO34" s="77">
        <v>7</v>
      </c>
      <c r="FP34" s="77">
        <v>7</v>
      </c>
      <c r="FQ34" s="77">
        <v>5</v>
      </c>
      <c r="FR34" s="77">
        <v>5</v>
      </c>
    </row>
    <row r="35" spans="1:176">
      <c r="A35" s="14" t="s">
        <v>327</v>
      </c>
      <c r="B35" s="23"/>
      <c r="C35" s="21"/>
      <c r="D35" s="19"/>
      <c r="E35" s="24"/>
      <c r="F35" s="19"/>
      <c r="G35" s="22"/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/>
      <c r="T35" s="19"/>
      <c r="U35" s="22"/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19"/>
      <c r="AG35" s="24"/>
      <c r="AH35" s="19"/>
      <c r="AI35" s="22"/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/>
      <c r="BE35" s="14"/>
      <c r="BF35" s="23"/>
      <c r="BG35" s="21"/>
      <c r="BH35" s="19"/>
      <c r="BI35" s="24"/>
      <c r="BJ35" s="19"/>
      <c r="BK35" s="22"/>
      <c r="BL35" s="14"/>
      <c r="BM35" s="23"/>
      <c r="BN35" s="21"/>
      <c r="BO35" s="19"/>
      <c r="BP35" s="24"/>
      <c r="BQ35" s="19"/>
      <c r="BR35" s="22"/>
      <c r="BS35" s="14"/>
      <c r="BT35" s="23"/>
      <c r="BU35" s="21"/>
      <c r="BV35" s="19"/>
      <c r="BW35" s="24"/>
      <c r="BX35" s="19"/>
      <c r="BY35" s="22"/>
      <c r="BZ35" s="14"/>
      <c r="CA35" s="112">
        <v>3.4618055555555555E-2</v>
      </c>
      <c r="CB35" s="21" t="s">
        <v>328</v>
      </c>
      <c r="CC35" s="57">
        <f>((CA$39)+10)-CB35</f>
        <v>14</v>
      </c>
      <c r="CD35" s="24">
        <v>0</v>
      </c>
      <c r="CE35" s="19">
        <v>5</v>
      </c>
      <c r="CF35" s="22">
        <f t="shared" si="15"/>
        <v>19</v>
      </c>
      <c r="CG35" s="14"/>
      <c r="CH35" s="23"/>
      <c r="CI35" s="21"/>
      <c r="CJ35" s="19"/>
      <c r="CK35" s="24"/>
      <c r="CL35" s="19"/>
      <c r="CM35" s="22"/>
      <c r="CN35" s="14"/>
      <c r="CO35" s="112">
        <v>1.7002314814814814E-2</v>
      </c>
      <c r="CP35" s="21" t="s">
        <v>264</v>
      </c>
      <c r="CQ35" s="57">
        <f>((CO$39)+10)-CP35</f>
        <v>11</v>
      </c>
      <c r="CR35" s="24">
        <v>0</v>
      </c>
      <c r="CS35" s="19">
        <v>5</v>
      </c>
      <c r="CT35" s="22">
        <f t="shared" si="18"/>
        <v>16</v>
      </c>
      <c r="CU35" s="14"/>
      <c r="CV35" s="110">
        <v>1.6643518518518519E-2</v>
      </c>
      <c r="CW35" s="21" t="s">
        <v>264</v>
      </c>
      <c r="CX35" s="57">
        <f>((CV$39)+10)-CW35</f>
        <v>15</v>
      </c>
      <c r="CY35" s="67">
        <v>15</v>
      </c>
      <c r="CZ35" s="19">
        <v>5</v>
      </c>
      <c r="DA35" s="22">
        <f t="shared" si="19"/>
        <v>35</v>
      </c>
      <c r="DB35" s="14"/>
      <c r="DC35" s="23"/>
      <c r="DD35" s="21"/>
      <c r="DE35" s="57"/>
      <c r="DF35" s="24">
        <v>0</v>
      </c>
      <c r="DG35" s="19"/>
      <c r="DH35" s="22">
        <f t="shared" si="20"/>
        <v>0</v>
      </c>
      <c r="DI35" s="75"/>
      <c r="DJ35" s="23"/>
      <c r="DK35" s="21"/>
      <c r="DL35" s="57"/>
      <c r="DM35" s="24">
        <v>0</v>
      </c>
      <c r="DN35" s="19"/>
      <c r="DO35" s="22">
        <f t="shared" si="21"/>
        <v>0</v>
      </c>
      <c r="DP35" s="14"/>
      <c r="DQ35" s="23">
        <v>9.4895833333333332E-2</v>
      </c>
      <c r="DR35" s="21" t="s">
        <v>232</v>
      </c>
      <c r="DS35" s="57">
        <f>((DQ$39)+10)-DR35</f>
        <v>11</v>
      </c>
      <c r="DT35" s="24">
        <v>0</v>
      </c>
      <c r="DU35" s="19">
        <v>5</v>
      </c>
      <c r="DV35" s="22">
        <f t="shared" si="22"/>
        <v>16</v>
      </c>
      <c r="DW35" s="14"/>
      <c r="DX35" s="23"/>
      <c r="DY35" s="21"/>
      <c r="DZ35" s="57"/>
      <c r="EA35" s="24">
        <v>0</v>
      </c>
      <c r="EB35" s="19"/>
      <c r="EC35" s="22">
        <f t="shared" si="23"/>
        <v>0</v>
      </c>
      <c r="ED35" s="14"/>
      <c r="EE35" s="23"/>
      <c r="EF35" s="21"/>
      <c r="EG35" s="57"/>
      <c r="EH35" s="24">
        <v>0</v>
      </c>
      <c r="EI35" s="19"/>
      <c r="EJ35" s="22">
        <f t="shared" si="24"/>
        <v>0</v>
      </c>
      <c r="EK35" s="14"/>
      <c r="EL35" s="23"/>
      <c r="EM35" s="21"/>
      <c r="EN35" s="57"/>
      <c r="EO35" s="24">
        <v>0</v>
      </c>
      <c r="EP35" s="19"/>
      <c r="EQ35" s="22">
        <f t="shared" si="25"/>
        <v>0</v>
      </c>
      <c r="ER35" s="14"/>
      <c r="ES35" s="23"/>
      <c r="ET35" s="111">
        <f t="shared" si="31"/>
        <v>13</v>
      </c>
      <c r="EU35" s="82">
        <f t="shared" ref="EU35:EW38" si="32">SUM(D35+K35+R35+Y35+AF35+AM35+AT35+BA35+BH35+BO35+BV35+CC35+CJ35+CQ35+CX35+DE35+DL35+DS35+DZ35+EG35+EN35)</f>
        <v>51</v>
      </c>
      <c r="EV35" s="82">
        <f t="shared" si="32"/>
        <v>15</v>
      </c>
      <c r="EW35" s="82">
        <f t="shared" si="32"/>
        <v>20</v>
      </c>
      <c r="EX35" s="22">
        <f t="shared" si="27"/>
        <v>86</v>
      </c>
      <c r="EY35" s="14" t="str">
        <f t="shared" si="28"/>
        <v>Matt Taylor</v>
      </c>
      <c r="EZ35" s="14"/>
      <c r="FA35" s="106">
        <f t="shared" si="30"/>
        <v>13</v>
      </c>
      <c r="FB35" s="77"/>
      <c r="FC35" s="77"/>
      <c r="FD35" s="77"/>
      <c r="FE35" s="77"/>
      <c r="FF35" s="77"/>
      <c r="FG35" s="77"/>
      <c r="FH35" s="80"/>
      <c r="FI35" s="80"/>
      <c r="FJ35" s="80">
        <v>27</v>
      </c>
      <c r="FK35" s="80">
        <v>18</v>
      </c>
      <c r="FL35" s="80">
        <v>13</v>
      </c>
      <c r="FM35" s="77">
        <v>13</v>
      </c>
      <c r="FN35" s="77">
        <v>13</v>
      </c>
      <c r="FO35" s="77">
        <v>13</v>
      </c>
      <c r="FP35" s="77">
        <v>11</v>
      </c>
      <c r="FQ35" s="77">
        <v>11</v>
      </c>
      <c r="FR35" s="77">
        <v>13</v>
      </c>
    </row>
    <row r="36" spans="1:176">
      <c r="A36" s="14" t="s">
        <v>201</v>
      </c>
      <c r="B36" s="23"/>
      <c r="C36" s="21"/>
      <c r="D36" s="19"/>
      <c r="E36" s="24"/>
      <c r="F36" s="19"/>
      <c r="G36" s="22"/>
      <c r="H36" s="14"/>
      <c r="I36" s="23"/>
      <c r="J36" s="21"/>
      <c r="K36" s="19"/>
      <c r="L36" s="24"/>
      <c r="M36" s="19"/>
      <c r="N36" s="22"/>
      <c r="O36" s="14"/>
      <c r="P36" s="23"/>
      <c r="Q36" s="21"/>
      <c r="R36" s="19"/>
      <c r="S36" s="24"/>
      <c r="T36" s="19"/>
      <c r="U36" s="22"/>
      <c r="V36" s="14"/>
      <c r="W36" s="23"/>
      <c r="X36" s="21"/>
      <c r="Y36" s="19"/>
      <c r="Z36" s="24"/>
      <c r="AA36" s="19"/>
      <c r="AB36" s="22"/>
      <c r="AC36" s="14"/>
      <c r="AD36" s="23"/>
      <c r="AE36" s="21"/>
      <c r="AF36" s="19"/>
      <c r="AG36" s="24"/>
      <c r="AH36" s="19"/>
      <c r="AI36" s="22"/>
      <c r="AJ36" s="14"/>
      <c r="AK36" s="23"/>
      <c r="AL36" s="21"/>
      <c r="AM36" s="19"/>
      <c r="AN36" s="24"/>
      <c r="AO36" s="19"/>
      <c r="AP36" s="22"/>
      <c r="AQ36" s="14"/>
      <c r="AR36" s="23"/>
      <c r="AS36" s="21"/>
      <c r="AT36" s="19"/>
      <c r="AU36" s="24"/>
      <c r="AV36" s="19"/>
      <c r="AW36" s="22"/>
      <c r="AX36" s="14"/>
      <c r="AY36" s="23"/>
      <c r="AZ36" s="21"/>
      <c r="BA36" s="19"/>
      <c r="BB36" s="24"/>
      <c r="BC36" s="19"/>
      <c r="BD36" s="22"/>
      <c r="BE36" s="14"/>
      <c r="BF36" s="23"/>
      <c r="BG36" s="21"/>
      <c r="BH36" s="19"/>
      <c r="BI36" s="24"/>
      <c r="BJ36" s="19"/>
      <c r="BK36" s="22"/>
      <c r="BL36" s="14"/>
      <c r="BM36" s="23"/>
      <c r="BN36" s="21"/>
      <c r="BO36" s="19"/>
      <c r="BP36" s="24"/>
      <c r="BQ36" s="19"/>
      <c r="BR36" s="22"/>
      <c r="BS36" s="14"/>
      <c r="BT36" s="23"/>
      <c r="BU36" s="21"/>
      <c r="BV36" s="19"/>
      <c r="BW36" s="24"/>
      <c r="BX36" s="19"/>
      <c r="BY36" s="22"/>
      <c r="BZ36" s="14"/>
      <c r="CA36" s="112"/>
      <c r="CB36" s="21"/>
      <c r="CC36" s="57"/>
      <c r="CD36" s="24"/>
      <c r="CE36" s="19"/>
      <c r="CF36" s="22"/>
      <c r="CG36" s="14"/>
      <c r="CH36" s="23"/>
      <c r="CI36" s="21"/>
      <c r="CJ36" s="19"/>
      <c r="CK36" s="24"/>
      <c r="CL36" s="19"/>
      <c r="CM36" s="22"/>
      <c r="CN36" s="14"/>
      <c r="CO36" s="23">
        <v>1.7256944444444446E-2</v>
      </c>
      <c r="CP36" s="21" t="s">
        <v>265</v>
      </c>
      <c r="CQ36" s="57">
        <f>((CO$39)+10)-CP36</f>
        <v>10</v>
      </c>
      <c r="CR36" s="24">
        <v>0</v>
      </c>
      <c r="CS36" s="19">
        <v>5</v>
      </c>
      <c r="CT36" s="22">
        <f t="shared" si="18"/>
        <v>15</v>
      </c>
      <c r="CU36" s="14"/>
      <c r="CV36" s="23"/>
      <c r="CW36" s="21"/>
      <c r="CX36" s="57"/>
      <c r="CY36" s="24"/>
      <c r="CZ36" s="19"/>
      <c r="DA36" s="22"/>
      <c r="DB36" s="14"/>
      <c r="DC36" s="23"/>
      <c r="DD36" s="21"/>
      <c r="DE36" s="57"/>
      <c r="DF36" s="24">
        <v>0</v>
      </c>
      <c r="DG36" s="19"/>
      <c r="DH36" s="22">
        <f t="shared" si="20"/>
        <v>0</v>
      </c>
      <c r="DI36" s="75"/>
      <c r="DJ36" s="23"/>
      <c r="DK36" s="21"/>
      <c r="DL36" s="57"/>
      <c r="DM36" s="24">
        <v>0</v>
      </c>
      <c r="DN36" s="19"/>
      <c r="DO36" s="22">
        <f t="shared" si="21"/>
        <v>0</v>
      </c>
      <c r="DP36" s="14"/>
      <c r="DQ36" s="23"/>
      <c r="DR36" s="21"/>
      <c r="DS36" s="57"/>
      <c r="DT36" s="24">
        <v>0</v>
      </c>
      <c r="DU36" s="19"/>
      <c r="DV36" s="22">
        <f t="shared" si="22"/>
        <v>0</v>
      </c>
      <c r="DW36" s="14"/>
      <c r="DX36" s="23"/>
      <c r="DY36" s="21"/>
      <c r="DZ36" s="57"/>
      <c r="EA36" s="24">
        <v>0</v>
      </c>
      <c r="EB36" s="19"/>
      <c r="EC36" s="22">
        <f t="shared" si="23"/>
        <v>0</v>
      </c>
      <c r="ED36" s="14"/>
      <c r="EE36" s="23"/>
      <c r="EF36" s="21"/>
      <c r="EG36" s="57"/>
      <c r="EH36" s="24">
        <v>0</v>
      </c>
      <c r="EI36" s="19"/>
      <c r="EJ36" s="22">
        <f t="shared" si="24"/>
        <v>0</v>
      </c>
      <c r="EK36" s="14"/>
      <c r="EL36" s="23"/>
      <c r="EM36" s="21"/>
      <c r="EN36" s="57"/>
      <c r="EO36" s="24">
        <v>0</v>
      </c>
      <c r="EP36" s="19"/>
      <c r="EQ36" s="22">
        <f t="shared" si="25"/>
        <v>0</v>
      </c>
      <c r="ER36" s="14"/>
      <c r="ES36" s="23"/>
      <c r="ET36" s="111">
        <f t="shared" si="31"/>
        <v>30</v>
      </c>
      <c r="EU36" s="82">
        <f t="shared" si="32"/>
        <v>10</v>
      </c>
      <c r="EV36" s="82">
        <f t="shared" si="32"/>
        <v>0</v>
      </c>
      <c r="EW36" s="82">
        <f t="shared" si="32"/>
        <v>5</v>
      </c>
      <c r="EX36" s="22">
        <f t="shared" si="27"/>
        <v>15</v>
      </c>
      <c r="EY36" s="14" t="str">
        <f t="shared" si="28"/>
        <v>Ron Kenyon</v>
      </c>
      <c r="EZ36" s="14"/>
      <c r="FA36" s="106">
        <f t="shared" si="30"/>
        <v>30</v>
      </c>
      <c r="FB36" s="77"/>
      <c r="FC36" s="77"/>
      <c r="FD36" s="77"/>
      <c r="FE36" s="77"/>
      <c r="FF36" s="77"/>
      <c r="FG36" s="77"/>
      <c r="FH36" s="80"/>
      <c r="FI36" s="80"/>
      <c r="FJ36" s="80"/>
      <c r="FK36" s="80">
        <v>28</v>
      </c>
      <c r="FL36" s="80">
        <v>29</v>
      </c>
      <c r="FM36" s="77">
        <v>29</v>
      </c>
      <c r="FN36" s="77">
        <v>29</v>
      </c>
      <c r="FO36" s="77">
        <v>29</v>
      </c>
      <c r="FP36" s="77">
        <v>30</v>
      </c>
      <c r="FQ36" s="77">
        <v>29</v>
      </c>
      <c r="FR36" s="77">
        <v>30</v>
      </c>
    </row>
    <row r="37" spans="1:176">
      <c r="A37" s="14" t="s">
        <v>657</v>
      </c>
      <c r="B37" s="23"/>
      <c r="C37" s="21"/>
      <c r="D37" s="19"/>
      <c r="E37" s="24"/>
      <c r="F37" s="19"/>
      <c r="G37" s="22"/>
      <c r="H37" s="14"/>
      <c r="I37" s="23"/>
      <c r="J37" s="21"/>
      <c r="K37" s="19"/>
      <c r="L37" s="24"/>
      <c r="M37" s="19"/>
      <c r="N37" s="22"/>
      <c r="O37" s="14"/>
      <c r="P37" s="23"/>
      <c r="Q37" s="21"/>
      <c r="R37" s="19"/>
      <c r="S37" s="24"/>
      <c r="T37" s="19"/>
      <c r="U37" s="22"/>
      <c r="V37" s="14"/>
      <c r="W37" s="23"/>
      <c r="X37" s="21"/>
      <c r="Y37" s="19"/>
      <c r="Z37" s="24"/>
      <c r="AA37" s="19"/>
      <c r="AB37" s="22"/>
      <c r="AC37" s="14"/>
      <c r="AD37" s="23"/>
      <c r="AE37" s="21"/>
      <c r="AF37" s="19"/>
      <c r="AG37" s="24"/>
      <c r="AH37" s="19"/>
      <c r="AI37" s="22"/>
      <c r="AJ37" s="14"/>
      <c r="AK37" s="23"/>
      <c r="AL37" s="21"/>
      <c r="AM37" s="19"/>
      <c r="AN37" s="24"/>
      <c r="AO37" s="19"/>
      <c r="AP37" s="22"/>
      <c r="AQ37" s="14"/>
      <c r="AR37" s="23"/>
      <c r="AS37" s="21"/>
      <c r="AT37" s="19"/>
      <c r="AU37" s="24"/>
      <c r="AV37" s="19"/>
      <c r="AW37" s="22"/>
      <c r="AX37" s="14"/>
      <c r="AY37" s="23"/>
      <c r="AZ37" s="21"/>
      <c r="BA37" s="19"/>
      <c r="BB37" s="24"/>
      <c r="BC37" s="19"/>
      <c r="BD37" s="22"/>
      <c r="BE37" s="14"/>
      <c r="BF37" s="23"/>
      <c r="BG37" s="21"/>
      <c r="BH37" s="19"/>
      <c r="BI37" s="24"/>
      <c r="BJ37" s="19"/>
      <c r="BK37" s="22"/>
      <c r="BL37" s="14"/>
      <c r="BM37" s="23"/>
      <c r="BN37" s="21"/>
      <c r="BO37" s="19"/>
      <c r="BP37" s="24"/>
      <c r="BQ37" s="19"/>
      <c r="BR37" s="22"/>
      <c r="BS37" s="14"/>
      <c r="BT37" s="23"/>
      <c r="BU37" s="21"/>
      <c r="BV37" s="19"/>
      <c r="BW37" s="24"/>
      <c r="BX37" s="19"/>
      <c r="BY37" s="22"/>
      <c r="BZ37" s="14"/>
      <c r="CA37" s="112"/>
      <c r="CB37" s="21"/>
      <c r="CC37" s="57"/>
      <c r="CD37" s="24"/>
      <c r="CE37" s="19"/>
      <c r="CF37" s="22"/>
      <c r="CG37" s="14"/>
      <c r="CH37" s="23"/>
      <c r="CI37" s="21"/>
      <c r="CJ37" s="19"/>
      <c r="CK37" s="24"/>
      <c r="CL37" s="19"/>
      <c r="CM37" s="22"/>
      <c r="CN37" s="14"/>
      <c r="CO37" s="23"/>
      <c r="CP37" s="21"/>
      <c r="CQ37" s="57"/>
      <c r="CR37" s="24"/>
      <c r="CS37" s="19"/>
      <c r="CT37" s="22"/>
      <c r="CU37" s="14"/>
      <c r="CV37" s="23">
        <v>1.5300925925925926E-2</v>
      </c>
      <c r="CW37" s="21" t="s">
        <v>328</v>
      </c>
      <c r="CX37" s="57">
        <f>((CV$39)+10)-CW37</f>
        <v>16</v>
      </c>
      <c r="CY37" s="24">
        <v>0</v>
      </c>
      <c r="CZ37" s="19">
        <v>5</v>
      </c>
      <c r="DA37" s="22">
        <f>CX37+CY37+CZ37</f>
        <v>21</v>
      </c>
      <c r="DB37" s="14"/>
      <c r="DC37" s="23"/>
      <c r="DD37" s="21"/>
      <c r="DE37" s="57"/>
      <c r="DF37" s="24">
        <v>0</v>
      </c>
      <c r="DG37" s="19"/>
      <c r="DH37" s="22">
        <f t="shared" si="20"/>
        <v>0</v>
      </c>
      <c r="DI37" s="75"/>
      <c r="DJ37" s="23"/>
      <c r="DK37" s="21"/>
      <c r="DL37" s="57"/>
      <c r="DM37" s="24">
        <v>0</v>
      </c>
      <c r="DN37" s="19"/>
      <c r="DO37" s="22">
        <f t="shared" si="21"/>
        <v>0</v>
      </c>
      <c r="DP37" s="14"/>
      <c r="DQ37" s="23"/>
      <c r="DR37" s="21"/>
      <c r="DS37" s="57"/>
      <c r="DT37" s="24">
        <v>0</v>
      </c>
      <c r="DU37" s="19"/>
      <c r="DV37" s="22">
        <f t="shared" si="22"/>
        <v>0</v>
      </c>
      <c r="DW37" s="14"/>
      <c r="DX37" s="23"/>
      <c r="DY37" s="21"/>
      <c r="DZ37" s="57"/>
      <c r="EA37" s="24">
        <v>0</v>
      </c>
      <c r="EB37" s="19"/>
      <c r="EC37" s="22">
        <f t="shared" si="23"/>
        <v>0</v>
      </c>
      <c r="ED37" s="14"/>
      <c r="EE37" s="23"/>
      <c r="EF37" s="21"/>
      <c r="EG37" s="57"/>
      <c r="EH37" s="24">
        <v>0</v>
      </c>
      <c r="EI37" s="19"/>
      <c r="EJ37" s="22">
        <f t="shared" si="24"/>
        <v>0</v>
      </c>
      <c r="EK37" s="14"/>
      <c r="EL37" s="23"/>
      <c r="EM37" s="21"/>
      <c r="EN37" s="57"/>
      <c r="EO37" s="24">
        <v>0</v>
      </c>
      <c r="EP37" s="19"/>
      <c r="EQ37" s="22">
        <f t="shared" si="25"/>
        <v>0</v>
      </c>
      <c r="ER37" s="14"/>
      <c r="ES37" s="23"/>
      <c r="ET37" s="111" t="str">
        <f t="shared" si="31"/>
        <v>27=</v>
      </c>
      <c r="EU37" s="82">
        <f t="shared" si="32"/>
        <v>16</v>
      </c>
      <c r="EV37" s="82">
        <f t="shared" si="32"/>
        <v>0</v>
      </c>
      <c r="EW37" s="82">
        <f t="shared" si="32"/>
        <v>5</v>
      </c>
      <c r="EX37" s="22">
        <f t="shared" si="27"/>
        <v>21</v>
      </c>
      <c r="EY37" s="14" t="str">
        <f t="shared" si="28"/>
        <v>Jonathan Hemingway</v>
      </c>
      <c r="EZ37" s="14"/>
      <c r="FA37" s="106" t="str">
        <f t="shared" si="30"/>
        <v>27=</v>
      </c>
      <c r="FB37" s="77"/>
      <c r="FC37" s="77"/>
      <c r="FD37" s="77"/>
      <c r="FE37" s="77"/>
      <c r="FF37" s="77"/>
      <c r="FG37" s="77"/>
      <c r="FH37" s="80"/>
      <c r="FI37" s="80"/>
      <c r="FJ37" s="80"/>
      <c r="FK37" s="80"/>
      <c r="FL37" s="77" t="s">
        <v>659</v>
      </c>
      <c r="FM37" s="77" t="s">
        <v>659</v>
      </c>
      <c r="FN37" s="77" t="s">
        <v>659</v>
      </c>
      <c r="FO37" s="77" t="s">
        <v>659</v>
      </c>
      <c r="FP37" s="77" t="s">
        <v>659</v>
      </c>
      <c r="FQ37" s="77" t="s">
        <v>659</v>
      </c>
      <c r="FR37" s="77" t="s">
        <v>662</v>
      </c>
    </row>
    <row r="38" spans="1:176">
      <c r="A38" s="14" t="s">
        <v>660</v>
      </c>
      <c r="B38" s="16"/>
      <c r="C38" s="21"/>
      <c r="D38" s="19"/>
      <c r="E38" s="19">
        <v>0</v>
      </c>
      <c r="F38" s="19"/>
      <c r="G38" s="22">
        <f t="shared" si="1"/>
        <v>0</v>
      </c>
      <c r="H38" s="14"/>
      <c r="I38" s="16"/>
      <c r="J38" s="21"/>
      <c r="K38" s="19"/>
      <c r="L38" s="19">
        <v>0</v>
      </c>
      <c r="M38" s="19"/>
      <c r="N38" s="22">
        <f>K38+L38+M38</f>
        <v>0</v>
      </c>
      <c r="O38" s="14"/>
      <c r="P38" s="16"/>
      <c r="Q38" s="21"/>
      <c r="R38" s="19"/>
      <c r="S38" s="19">
        <v>0</v>
      </c>
      <c r="T38" s="19"/>
      <c r="U38" s="22">
        <f>R38+S38+T38</f>
        <v>0</v>
      </c>
      <c r="V38" s="14"/>
      <c r="W38" s="16"/>
      <c r="X38" s="21"/>
      <c r="Y38" s="19"/>
      <c r="Z38" s="19">
        <v>0</v>
      </c>
      <c r="AA38" s="19"/>
      <c r="AB38" s="22">
        <f>Y38+Z38+AA38</f>
        <v>0</v>
      </c>
      <c r="AC38" s="14"/>
      <c r="AD38" s="16"/>
      <c r="AE38" s="21"/>
      <c r="AF38" s="19"/>
      <c r="AG38" s="19">
        <v>0</v>
      </c>
      <c r="AH38" s="19"/>
      <c r="AI38" s="22">
        <f>AF38+AG38+AH38</f>
        <v>0</v>
      </c>
      <c r="AJ38" s="14"/>
      <c r="AK38" s="16"/>
      <c r="AL38" s="21"/>
      <c r="AM38" s="19"/>
      <c r="AN38" s="19">
        <v>0</v>
      </c>
      <c r="AO38" s="19"/>
      <c r="AP38" s="22">
        <f>AM38+AN38+AO38</f>
        <v>0</v>
      </c>
      <c r="AQ38" s="14"/>
      <c r="AR38" s="16"/>
      <c r="AS38" s="21"/>
      <c r="AT38" s="19"/>
      <c r="AU38" s="19">
        <v>0</v>
      </c>
      <c r="AV38" s="19"/>
      <c r="AW38" s="22">
        <f>AT38+AU38+AV38</f>
        <v>0</v>
      </c>
      <c r="AX38" s="14"/>
      <c r="AY38" s="16"/>
      <c r="AZ38" s="21"/>
      <c r="BA38" s="19"/>
      <c r="BB38" s="19">
        <v>0</v>
      </c>
      <c r="BC38" s="19"/>
      <c r="BD38" s="22">
        <f>BA38+BB38+BC38</f>
        <v>0</v>
      </c>
      <c r="BE38" s="14"/>
      <c r="BF38" s="16"/>
      <c r="BG38" s="21"/>
      <c r="BH38" s="19"/>
      <c r="BI38" s="19">
        <v>0</v>
      </c>
      <c r="BJ38" s="19"/>
      <c r="BK38" s="22">
        <f>BH38+BI38+BJ38</f>
        <v>0</v>
      </c>
      <c r="BL38" s="14"/>
      <c r="BM38" s="16"/>
      <c r="BN38" s="21"/>
      <c r="BO38" s="19"/>
      <c r="BP38" s="19">
        <v>0</v>
      </c>
      <c r="BQ38" s="19"/>
      <c r="BR38" s="22">
        <f>BO38+BP38+BQ38</f>
        <v>0</v>
      </c>
      <c r="BS38" s="14"/>
      <c r="BT38" s="16"/>
      <c r="BU38" s="21"/>
      <c r="BV38" s="19"/>
      <c r="BW38" s="19">
        <v>0</v>
      </c>
      <c r="BX38" s="19"/>
      <c r="BY38" s="22">
        <f>BV38+BW38+BX38</f>
        <v>0</v>
      </c>
      <c r="BZ38" s="14"/>
      <c r="CA38" s="16"/>
      <c r="CB38" s="21"/>
      <c r="CC38" s="19"/>
      <c r="CD38" s="19">
        <v>0</v>
      </c>
      <c r="CE38" s="19"/>
      <c r="CF38" s="22">
        <f>CC38+CD38+CE38</f>
        <v>0</v>
      </c>
      <c r="CG38" s="14"/>
      <c r="CH38" s="16"/>
      <c r="CI38" s="21"/>
      <c r="CJ38" s="19"/>
      <c r="CK38" s="19">
        <v>0</v>
      </c>
      <c r="CL38" s="19"/>
      <c r="CM38" s="22">
        <f>CJ38+CK38+CL38</f>
        <v>0</v>
      </c>
      <c r="CN38" s="14"/>
      <c r="CO38" s="16"/>
      <c r="CP38" s="21"/>
      <c r="CQ38" s="57"/>
      <c r="CR38" s="24">
        <v>0</v>
      </c>
      <c r="CS38" s="19"/>
      <c r="CT38" s="22">
        <f>CQ38+CR38+CS38</f>
        <v>0</v>
      </c>
      <c r="CU38" s="14"/>
      <c r="CV38" s="16"/>
      <c r="CW38" s="21"/>
      <c r="CX38" s="57"/>
      <c r="CY38" s="24">
        <v>0</v>
      </c>
      <c r="CZ38" s="19"/>
      <c r="DA38" s="22">
        <f>CX38+CY38+CZ38</f>
        <v>0</v>
      </c>
      <c r="DB38" s="14"/>
      <c r="DC38" s="16"/>
      <c r="DD38" s="21"/>
      <c r="DE38" s="57"/>
      <c r="DF38" s="24">
        <v>0</v>
      </c>
      <c r="DG38" s="19"/>
      <c r="DH38" s="22">
        <f>DE38+DF38+DG38</f>
        <v>0</v>
      </c>
      <c r="DI38" s="75"/>
      <c r="DJ38" s="16"/>
      <c r="DK38" s="21"/>
      <c r="DL38" s="57"/>
      <c r="DM38" s="24">
        <v>0</v>
      </c>
      <c r="DN38" s="19"/>
      <c r="DO38" s="22">
        <f>DL38+DM38+DN38</f>
        <v>0</v>
      </c>
      <c r="DP38" s="14"/>
      <c r="DQ38" s="16"/>
      <c r="DR38" s="21"/>
      <c r="DS38" s="57"/>
      <c r="DT38" s="24">
        <v>0</v>
      </c>
      <c r="DU38" s="19"/>
      <c r="DV38" s="22">
        <f>DS38+DT38+DU38</f>
        <v>0</v>
      </c>
      <c r="DW38" s="14"/>
      <c r="DX38" s="23">
        <v>3.6331018518518519E-2</v>
      </c>
      <c r="DY38" s="21" t="s">
        <v>267</v>
      </c>
      <c r="DZ38" s="57">
        <f>((DX$39)+10)-DY38</f>
        <v>11</v>
      </c>
      <c r="EA38" s="24">
        <v>0</v>
      </c>
      <c r="EB38" s="19">
        <v>5</v>
      </c>
      <c r="EC38" s="22">
        <f>DZ38+EA38+EB38</f>
        <v>16</v>
      </c>
      <c r="ED38" s="14"/>
      <c r="EE38" s="110">
        <v>3.3819444444444451E-2</v>
      </c>
      <c r="EF38" s="21" t="s">
        <v>233</v>
      </c>
      <c r="EG38" s="57">
        <f>((EE$39)+10)-EF38</f>
        <v>11</v>
      </c>
      <c r="EH38" s="67">
        <v>15</v>
      </c>
      <c r="EI38" s="19">
        <v>5</v>
      </c>
      <c r="EJ38" s="22">
        <f>EG38+EH38+EI38</f>
        <v>31</v>
      </c>
      <c r="EK38" s="14"/>
      <c r="EL38" s="16"/>
      <c r="EM38" s="21"/>
      <c r="EN38" s="57"/>
      <c r="EO38" s="24">
        <v>0</v>
      </c>
      <c r="EP38" s="19"/>
      <c r="EQ38" s="22">
        <f>EN38+EO38+EP38</f>
        <v>0</v>
      </c>
      <c r="ER38" s="14"/>
      <c r="ES38" s="23"/>
      <c r="ET38" s="111">
        <f t="shared" si="31"/>
        <v>19</v>
      </c>
      <c r="EU38" s="82">
        <f t="shared" si="32"/>
        <v>22</v>
      </c>
      <c r="EV38" s="82">
        <f t="shared" si="32"/>
        <v>15</v>
      </c>
      <c r="EW38" s="82">
        <f t="shared" si="32"/>
        <v>10</v>
      </c>
      <c r="EX38" s="22">
        <f t="shared" si="27"/>
        <v>47</v>
      </c>
      <c r="EY38" s="14" t="str">
        <f t="shared" si="28"/>
        <v>Jeff Marshall</v>
      </c>
      <c r="EZ38" s="14"/>
      <c r="FA38" s="106">
        <f t="shared" si="30"/>
        <v>19</v>
      </c>
      <c r="FB38" s="77"/>
      <c r="FC38" s="77"/>
      <c r="FD38" s="77"/>
      <c r="FE38" s="77"/>
      <c r="FF38" s="77"/>
      <c r="FG38" s="77"/>
      <c r="FH38" s="80"/>
      <c r="FI38" s="80"/>
      <c r="FJ38" s="80"/>
      <c r="FK38" s="80"/>
      <c r="FL38" s="80"/>
      <c r="FM38" s="77"/>
      <c r="FN38" s="80"/>
      <c r="FO38" s="80"/>
      <c r="FP38" s="77">
        <v>29</v>
      </c>
      <c r="FQ38" s="77">
        <v>19</v>
      </c>
      <c r="FR38" s="77">
        <v>19</v>
      </c>
    </row>
    <row r="39" spans="1:176" ht="14.4" thickBot="1">
      <c r="A39" s="123" t="s">
        <v>62</v>
      </c>
      <c r="B39" s="26">
        <v>15</v>
      </c>
      <c r="C39" s="27"/>
      <c r="D39" s="28"/>
      <c r="E39" s="28"/>
      <c r="F39" s="28"/>
      <c r="G39" s="29"/>
      <c r="H39" s="14"/>
      <c r="I39" s="26">
        <v>7</v>
      </c>
      <c r="J39" s="27"/>
      <c r="K39" s="28"/>
      <c r="L39" s="28"/>
      <c r="M39" s="28"/>
      <c r="N39" s="29"/>
      <c r="O39" s="14"/>
      <c r="P39" s="26">
        <v>6</v>
      </c>
      <c r="Q39" s="27"/>
      <c r="R39" s="28"/>
      <c r="S39" s="28"/>
      <c r="T39" s="28"/>
      <c r="U39" s="29"/>
      <c r="V39" s="14"/>
      <c r="W39" s="26">
        <v>9</v>
      </c>
      <c r="X39" s="27"/>
      <c r="Y39" s="28"/>
      <c r="Z39" s="28"/>
      <c r="AA39" s="28"/>
      <c r="AB39" s="29"/>
      <c r="AC39" s="14"/>
      <c r="AD39" s="26">
        <v>6</v>
      </c>
      <c r="AE39" s="27"/>
      <c r="AF39" s="28"/>
      <c r="AG39" s="28"/>
      <c r="AH39" s="28"/>
      <c r="AI39" s="29"/>
      <c r="AJ39" s="14"/>
      <c r="AK39" s="26">
        <v>9</v>
      </c>
      <c r="AL39" s="27"/>
      <c r="AM39" s="28"/>
      <c r="AN39" s="28"/>
      <c r="AO39" s="28"/>
      <c r="AP39" s="29"/>
      <c r="AQ39" s="14"/>
      <c r="AR39" s="26">
        <v>6</v>
      </c>
      <c r="AS39" s="27"/>
      <c r="AT39" s="28"/>
      <c r="AU39" s="28"/>
      <c r="AV39" s="28"/>
      <c r="AW39" s="29"/>
      <c r="AX39" s="14"/>
      <c r="AY39" s="26">
        <v>16</v>
      </c>
      <c r="AZ39" s="27"/>
      <c r="BA39" s="28"/>
      <c r="BB39" s="28"/>
      <c r="BC39" s="28"/>
      <c r="BD39" s="29"/>
      <c r="BE39" s="14"/>
      <c r="BF39" s="26">
        <v>-10</v>
      </c>
      <c r="BG39" s="27"/>
      <c r="BH39" s="28"/>
      <c r="BI39" s="28"/>
      <c r="BJ39" s="28"/>
      <c r="BK39" s="29"/>
      <c r="BL39" s="14"/>
      <c r="BM39" s="26">
        <v>-1</v>
      </c>
      <c r="BN39" s="27"/>
      <c r="BO39" s="28"/>
      <c r="BP39" s="28"/>
      <c r="BQ39" s="28"/>
      <c r="BR39" s="29"/>
      <c r="BS39" s="14"/>
      <c r="BT39" s="26">
        <v>-1</v>
      </c>
      <c r="BU39" s="27"/>
      <c r="BV39" s="28"/>
      <c r="BW39" s="28"/>
      <c r="BX39" s="28"/>
      <c r="BY39" s="29"/>
      <c r="BZ39" s="14"/>
      <c r="CA39" s="26">
        <v>9</v>
      </c>
      <c r="CB39" s="27"/>
      <c r="CC39" s="28"/>
      <c r="CD39" s="28"/>
      <c r="CE39" s="28"/>
      <c r="CF39" s="29"/>
      <c r="CG39" s="14"/>
      <c r="CH39" s="26">
        <v>-1</v>
      </c>
      <c r="CI39" s="27"/>
      <c r="CJ39" s="28"/>
      <c r="CK39" s="28"/>
      <c r="CL39" s="28"/>
      <c r="CM39" s="29"/>
      <c r="CN39" s="14"/>
      <c r="CO39" s="26">
        <v>7</v>
      </c>
      <c r="CP39" s="27"/>
      <c r="CQ39" s="28"/>
      <c r="CR39" s="28"/>
      <c r="CS39" s="28"/>
      <c r="CT39" s="29"/>
      <c r="CU39" s="14"/>
      <c r="CV39" s="26">
        <v>11</v>
      </c>
      <c r="CW39" s="27"/>
      <c r="CX39" s="28"/>
      <c r="CY39" s="28"/>
      <c r="CZ39" s="28"/>
      <c r="DA39" s="29"/>
      <c r="DB39" s="14"/>
      <c r="DC39" s="26">
        <v>5</v>
      </c>
      <c r="DD39" s="27"/>
      <c r="DE39" s="28"/>
      <c r="DF39" s="28"/>
      <c r="DG39" s="28"/>
      <c r="DH39" s="29"/>
      <c r="DI39" s="75"/>
      <c r="DJ39" s="26">
        <v>1</v>
      </c>
      <c r="DK39" s="27"/>
      <c r="DL39" s="28"/>
      <c r="DM39" s="28"/>
      <c r="DN39" s="28"/>
      <c r="DO39" s="29"/>
      <c r="DP39" s="14"/>
      <c r="DQ39" s="26">
        <v>3</v>
      </c>
      <c r="DR39" s="27"/>
      <c r="DS39" s="28"/>
      <c r="DT39" s="28"/>
      <c r="DU39" s="28"/>
      <c r="DV39" s="29"/>
      <c r="DW39" s="14"/>
      <c r="DX39" s="26">
        <v>5</v>
      </c>
      <c r="DY39" s="27"/>
      <c r="DZ39" s="28"/>
      <c r="EA39" s="28"/>
      <c r="EB39" s="28"/>
      <c r="EC39" s="29"/>
      <c r="ED39" s="14"/>
      <c r="EE39" s="26">
        <v>4</v>
      </c>
      <c r="EF39" s="27"/>
      <c r="EG39" s="28"/>
      <c r="EH39" s="28"/>
      <c r="EI39" s="28"/>
      <c r="EJ39" s="29"/>
      <c r="EK39" s="14"/>
      <c r="EL39" s="26">
        <v>2</v>
      </c>
      <c r="EM39" s="27"/>
      <c r="EN39" s="28"/>
      <c r="EO39" s="28"/>
      <c r="EP39" s="28"/>
      <c r="EQ39" s="29"/>
      <c r="ER39" s="14"/>
      <c r="ES39" s="26"/>
      <c r="ET39" s="27"/>
      <c r="EU39" s="28"/>
      <c r="EV39" s="28"/>
      <c r="EW39" s="28"/>
      <c r="EX39" s="29"/>
      <c r="EY39" s="107">
        <v>30</v>
      </c>
      <c r="EZ39" s="14"/>
      <c r="FA39" s="14"/>
    </row>
    <row r="40" spans="1:176">
      <c r="A40" s="14"/>
      <c r="B40" s="14"/>
      <c r="C40" s="15"/>
      <c r="D40" s="14"/>
      <c r="E40" s="14"/>
      <c r="F40" s="14"/>
      <c r="G40" s="14"/>
      <c r="H40" s="14"/>
      <c r="I40" s="14"/>
      <c r="J40" s="15"/>
      <c r="K40" s="14"/>
      <c r="L40" s="14"/>
      <c r="M40" s="14"/>
      <c r="N40" s="14"/>
      <c r="O40" s="14"/>
      <c r="P40" s="14"/>
      <c r="Q40" s="15"/>
      <c r="R40" s="14"/>
      <c r="S40" s="14"/>
      <c r="T40" s="14"/>
      <c r="U40" s="14"/>
      <c r="V40" s="14"/>
      <c r="W40" s="14"/>
      <c r="X40" s="15"/>
      <c r="Y40" s="14"/>
      <c r="Z40" s="14"/>
      <c r="AA40" s="14"/>
      <c r="AB40" s="14"/>
      <c r="AC40" s="14"/>
      <c r="AD40" s="14"/>
      <c r="AE40" s="15"/>
      <c r="AF40" s="14"/>
      <c r="AG40" s="14"/>
      <c r="AH40" s="14"/>
      <c r="AI40" s="14"/>
      <c r="AJ40" s="14"/>
      <c r="AK40" s="14"/>
      <c r="AL40" s="15"/>
      <c r="AM40" s="14"/>
      <c r="AN40" s="14"/>
      <c r="AO40" s="14"/>
      <c r="AP40" s="14"/>
      <c r="AQ40" s="14"/>
      <c r="AR40" s="14"/>
      <c r="AS40" s="15"/>
      <c r="AT40" s="14"/>
      <c r="AU40" s="14"/>
      <c r="AV40" s="14"/>
      <c r="AW40" s="14"/>
      <c r="AX40" s="14"/>
      <c r="AY40" s="14"/>
      <c r="AZ40" s="15"/>
      <c r="BA40" s="14"/>
      <c r="BB40" s="14"/>
      <c r="BC40" s="14"/>
      <c r="BD40" s="14"/>
      <c r="BE40" s="14"/>
      <c r="BF40" s="14"/>
      <c r="BG40" s="15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5"/>
      <c r="CX40" s="14"/>
      <c r="CY40" s="14"/>
      <c r="CZ40" s="14"/>
      <c r="DA40" s="14"/>
      <c r="DB40" s="14"/>
      <c r="DC40" s="14"/>
      <c r="DD40" s="15"/>
      <c r="DE40" s="14"/>
      <c r="DF40" s="14"/>
      <c r="DG40" s="14"/>
      <c r="DH40" s="14"/>
      <c r="DI40" s="14"/>
      <c r="DJ40" s="14"/>
      <c r="DK40" s="15"/>
      <c r="DL40" s="14"/>
      <c r="DM40" s="14"/>
      <c r="DN40" s="14"/>
      <c r="DO40" s="14"/>
      <c r="DP40" s="14"/>
      <c r="DQ40" s="14"/>
      <c r="DR40" s="15"/>
      <c r="DS40" s="14"/>
      <c r="DT40" s="14"/>
      <c r="DU40" s="14"/>
      <c r="DV40" s="14"/>
      <c r="DW40" s="14"/>
      <c r="DX40" s="14"/>
      <c r="DY40" s="15"/>
      <c r="DZ40" s="14"/>
      <c r="EA40" s="14"/>
      <c r="EB40" s="14"/>
      <c r="EC40" s="14"/>
      <c r="ED40" s="14"/>
      <c r="EE40" s="14"/>
      <c r="EF40" s="15"/>
      <c r="EG40" s="14"/>
      <c r="EH40" s="14"/>
      <c r="EI40" s="14"/>
      <c r="EJ40" s="14"/>
      <c r="EK40" s="14"/>
      <c r="EL40" s="14"/>
      <c r="EM40" s="15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</row>
    <row r="41" spans="1:176">
      <c r="A41" s="12" t="s">
        <v>0</v>
      </c>
      <c r="B41" s="12" t="str">
        <f t="shared" ref="B41:B46" si="33">B1</f>
        <v>2014 Club Road Championships</v>
      </c>
      <c r="C41" s="13"/>
      <c r="D41" s="12"/>
      <c r="F41" s="14"/>
      <c r="G41" s="12" t="s">
        <v>25</v>
      </c>
      <c r="H41" s="14"/>
      <c r="I41" s="12"/>
      <c r="J41" s="13"/>
      <c r="K41" s="12"/>
      <c r="M41" s="14"/>
      <c r="N41" s="12" t="s">
        <v>25</v>
      </c>
      <c r="O41" s="14"/>
      <c r="P41" s="12"/>
      <c r="Q41" s="13"/>
      <c r="R41" s="12"/>
      <c r="T41" s="14"/>
      <c r="U41" s="12" t="s">
        <v>25</v>
      </c>
      <c r="V41" s="14"/>
      <c r="W41" s="12"/>
      <c r="X41" s="13"/>
      <c r="Y41" s="12"/>
      <c r="AA41" s="14"/>
      <c r="AB41" s="12" t="s">
        <v>25</v>
      </c>
      <c r="AC41" s="14"/>
      <c r="AD41" s="12"/>
      <c r="AE41" s="13"/>
      <c r="AF41" s="12"/>
      <c r="AH41" s="14"/>
      <c r="AI41" s="12" t="s">
        <v>25</v>
      </c>
      <c r="AJ41" s="14"/>
      <c r="AK41" s="12"/>
      <c r="AL41" s="13"/>
      <c r="AM41" s="12"/>
      <c r="AO41" s="14"/>
      <c r="AP41" s="12" t="s">
        <v>25</v>
      </c>
      <c r="AQ41" s="14"/>
      <c r="AR41" s="12"/>
      <c r="AS41" s="13"/>
      <c r="AT41" s="12"/>
      <c r="AV41" s="14"/>
      <c r="AW41" s="12" t="s">
        <v>25</v>
      </c>
      <c r="AX41" s="14"/>
      <c r="AY41" s="12"/>
      <c r="AZ41" s="13"/>
      <c r="BA41" s="12"/>
      <c r="BC41" s="14"/>
      <c r="BD41" s="12" t="s">
        <v>25</v>
      </c>
      <c r="BE41" s="14"/>
      <c r="BF41" s="12">
        <f t="shared" ref="BF41:BF46" si="34">BF1</f>
        <v>0</v>
      </c>
      <c r="BG41" s="13"/>
      <c r="BH41" s="12"/>
      <c r="BJ41" s="14"/>
      <c r="BK41" s="12" t="s">
        <v>25</v>
      </c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2"/>
      <c r="CW41" s="13"/>
      <c r="CX41" s="12"/>
      <c r="CZ41" s="14"/>
      <c r="DA41" s="12" t="s">
        <v>25</v>
      </c>
      <c r="DB41" s="14"/>
      <c r="DC41" s="12"/>
      <c r="DD41" s="13"/>
      <c r="DE41" s="12"/>
      <c r="DG41" s="14"/>
      <c r="DH41" s="12" t="s">
        <v>25</v>
      </c>
      <c r="DI41" s="14"/>
      <c r="DJ41" s="12"/>
      <c r="DK41" s="13"/>
      <c r="DL41" s="12"/>
      <c r="DN41" s="14"/>
      <c r="DO41" s="12" t="s">
        <v>25</v>
      </c>
      <c r="DP41" s="14"/>
      <c r="DQ41" s="12"/>
      <c r="DR41" s="13"/>
      <c r="DS41" s="12"/>
      <c r="DU41" s="14"/>
      <c r="DV41" s="12" t="s">
        <v>25</v>
      </c>
      <c r="DW41" s="14"/>
      <c r="DX41" s="12"/>
      <c r="DY41" s="13"/>
      <c r="DZ41" s="12"/>
      <c r="EB41" s="14"/>
      <c r="EC41" s="12" t="s">
        <v>25</v>
      </c>
      <c r="ED41" s="14"/>
      <c r="EE41" s="12"/>
      <c r="EF41" s="13"/>
      <c r="EG41" s="12"/>
      <c r="EI41" s="14"/>
      <c r="EJ41" s="12" t="s">
        <v>25</v>
      </c>
      <c r="EK41" s="14"/>
      <c r="EL41" s="12"/>
      <c r="EM41" s="13"/>
      <c r="EN41" s="12"/>
      <c r="EP41" s="14"/>
      <c r="EQ41" s="12" t="s">
        <v>25</v>
      </c>
      <c r="ER41" s="14"/>
      <c r="ES41" s="192" t="str">
        <f>ES1</f>
        <v>2014 Road Championships</v>
      </c>
      <c r="ET41" s="192"/>
      <c r="EU41" s="192"/>
      <c r="EV41" s="192"/>
      <c r="EW41" s="192"/>
      <c r="EX41" s="192"/>
      <c r="EY41" s="14"/>
      <c r="EZ41" s="14"/>
      <c r="FA41" s="14"/>
    </row>
    <row r="42" spans="1:176" ht="14.4" thickBot="1">
      <c r="A42" s="14"/>
      <c r="B42" s="14" t="str">
        <f t="shared" si="33"/>
        <v>Race 1</v>
      </c>
      <c r="C42" s="15"/>
      <c r="D42" s="14"/>
      <c r="E42" s="14"/>
      <c r="F42" s="14"/>
      <c r="G42" s="14"/>
      <c r="H42" s="14"/>
      <c r="I42" s="14" t="str">
        <f>I2</f>
        <v>Race 2</v>
      </c>
      <c r="J42" s="15"/>
      <c r="K42" s="14"/>
      <c r="L42" s="14"/>
      <c r="M42" s="14"/>
      <c r="N42" s="14"/>
      <c r="O42" s="14"/>
      <c r="P42" s="14" t="str">
        <f>P2</f>
        <v>Race 3</v>
      </c>
      <c r="Q42" s="15"/>
      <c r="R42" s="14"/>
      <c r="S42" s="14"/>
      <c r="T42" s="14"/>
      <c r="U42" s="14"/>
      <c r="V42" s="14"/>
      <c r="W42" s="14" t="str">
        <f>W2</f>
        <v>Race 4</v>
      </c>
      <c r="X42" s="15"/>
      <c r="Y42" s="14"/>
      <c r="Z42" s="14"/>
      <c r="AA42" s="14"/>
      <c r="AB42" s="14"/>
      <c r="AC42" s="14"/>
      <c r="AD42" s="14" t="str">
        <f>AD2</f>
        <v>Race 5</v>
      </c>
      <c r="AE42" s="15"/>
      <c r="AF42" s="14"/>
      <c r="AG42" s="14"/>
      <c r="AH42" s="14"/>
      <c r="AI42" s="14"/>
      <c r="AJ42" s="14"/>
      <c r="AK42" s="14" t="str">
        <f>AK2</f>
        <v>Race 6</v>
      </c>
      <c r="AL42" s="15"/>
      <c r="AM42" s="14"/>
      <c r="AN42" s="14"/>
      <c r="AO42" s="14"/>
      <c r="AP42" s="14"/>
      <c r="AQ42" s="14"/>
      <c r="AR42" s="14" t="str">
        <f>AR2</f>
        <v>Race 7</v>
      </c>
      <c r="AS42" s="15"/>
      <c r="AT42" s="14"/>
      <c r="AU42" s="14"/>
      <c r="AV42" s="14"/>
      <c r="AW42" s="14"/>
      <c r="AX42" s="14"/>
      <c r="AY42" s="14" t="str">
        <f>AY2</f>
        <v>Race 8</v>
      </c>
      <c r="AZ42" s="15"/>
      <c r="BA42" s="14"/>
      <c r="BB42" s="14"/>
      <c r="BC42" s="14"/>
      <c r="BD42" s="14"/>
      <c r="BE42" s="14"/>
      <c r="BF42" s="14" t="str">
        <f t="shared" si="34"/>
        <v>Race #</v>
      </c>
      <c r="BG42" s="15"/>
      <c r="BH42" s="14"/>
      <c r="BI42" s="14"/>
      <c r="BJ42" s="14"/>
      <c r="BK42" s="14"/>
      <c r="BL42" s="14"/>
      <c r="BM42" s="14">
        <f>BM2</f>
        <v>0</v>
      </c>
      <c r="BN42" s="14"/>
      <c r="BO42" s="14"/>
      <c r="BP42" s="14"/>
      <c r="BQ42" s="14"/>
      <c r="BR42" s="14"/>
      <c r="BS42" s="14"/>
      <c r="BT42" s="14">
        <f>BT2</f>
        <v>0</v>
      </c>
      <c r="BU42" s="14"/>
      <c r="BV42" s="14"/>
      <c r="BW42" s="14"/>
      <c r="BX42" s="14"/>
      <c r="BY42" s="14"/>
      <c r="BZ42" s="14"/>
      <c r="CA42" s="14" t="str">
        <f>CA2</f>
        <v>Race 9</v>
      </c>
      <c r="CB42" s="14"/>
      <c r="CC42" s="14"/>
      <c r="CD42" s="14"/>
      <c r="CE42" s="14"/>
      <c r="CF42" s="14"/>
      <c r="CG42" s="14"/>
      <c r="CH42" s="14" t="str">
        <f>CH2</f>
        <v>Race #</v>
      </c>
      <c r="CI42" s="14"/>
      <c r="CJ42" s="14"/>
      <c r="CK42" s="14"/>
      <c r="CL42" s="14"/>
      <c r="CM42" s="14"/>
      <c r="CN42" s="14"/>
      <c r="CO42" s="14" t="str">
        <f>CO2</f>
        <v>Race 10</v>
      </c>
      <c r="CP42" s="14"/>
      <c r="CQ42" s="14"/>
      <c r="CR42" s="14"/>
      <c r="CS42" s="14"/>
      <c r="CT42" s="14"/>
      <c r="CU42" s="14"/>
      <c r="CV42" s="14" t="str">
        <f>CV2</f>
        <v>Race 11</v>
      </c>
      <c r="CW42" s="15"/>
      <c r="CX42" s="14"/>
      <c r="CY42" s="14"/>
      <c r="CZ42" s="14"/>
      <c r="DA42" s="14"/>
      <c r="DB42" s="14"/>
      <c r="DC42" s="14" t="str">
        <f>DC2</f>
        <v>Race 12</v>
      </c>
      <c r="DD42" s="15"/>
      <c r="DE42" s="14"/>
      <c r="DF42" s="14"/>
      <c r="DG42" s="14"/>
      <c r="DH42" s="14"/>
      <c r="DI42" s="14"/>
      <c r="DJ42" s="14" t="str">
        <f>DJ2</f>
        <v>Race 13</v>
      </c>
      <c r="DK42" s="15"/>
      <c r="DL42" s="14"/>
      <c r="DM42" s="14"/>
      <c r="DN42" s="14"/>
      <c r="DO42" s="14"/>
      <c r="DP42" s="14"/>
      <c r="DQ42" s="14" t="str">
        <f>DQ2</f>
        <v>Race 14</v>
      </c>
      <c r="DR42" s="15"/>
      <c r="DS42" s="14"/>
      <c r="DT42" s="14"/>
      <c r="DU42" s="14"/>
      <c r="DV42" s="14"/>
      <c r="DW42" s="14"/>
      <c r="DX42" s="14" t="str">
        <f>DX2</f>
        <v>Race 15</v>
      </c>
      <c r="DY42" s="15"/>
      <c r="DZ42" s="14"/>
      <c r="EA42" s="14"/>
      <c r="EB42" s="14"/>
      <c r="EC42" s="14"/>
      <c r="ED42" s="14"/>
      <c r="EE42" s="14" t="str">
        <f>EE2</f>
        <v>Race 16</v>
      </c>
      <c r="EF42" s="15"/>
      <c r="EG42" s="14"/>
      <c r="EH42" s="14"/>
      <c r="EI42" s="14"/>
      <c r="EJ42" s="14"/>
      <c r="EK42" s="14"/>
      <c r="EL42" s="14" t="str">
        <f>EL2</f>
        <v>Race 17</v>
      </c>
      <c r="EM42" s="15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</row>
    <row r="43" spans="1:176">
      <c r="A43" s="14" t="s">
        <v>2</v>
      </c>
      <c r="B43" s="193" t="str">
        <f t="shared" si="33"/>
        <v>Resolution 10k</v>
      </c>
      <c r="C43" s="194"/>
      <c r="D43" s="194"/>
      <c r="E43" s="194"/>
      <c r="F43" s="194"/>
      <c r="G43" s="195"/>
      <c r="H43" s="14"/>
      <c r="I43" s="193" t="str">
        <f>I3</f>
        <v>Welcome Tavern 10k</v>
      </c>
      <c r="J43" s="194"/>
      <c r="K43" s="194"/>
      <c r="L43" s="194"/>
      <c r="M43" s="194"/>
      <c r="N43" s="195"/>
      <c r="O43" s="14"/>
      <c r="P43" s="193" t="str">
        <f>P3</f>
        <v xml:space="preserve">Winter Warmer </v>
      </c>
      <c r="Q43" s="194"/>
      <c r="R43" s="194"/>
      <c r="S43" s="194"/>
      <c r="T43" s="194"/>
      <c r="U43" s="195"/>
      <c r="V43" s="14"/>
      <c r="W43" s="193" t="str">
        <f>W3</f>
        <v xml:space="preserve">Penrith ParkRun </v>
      </c>
      <c r="X43" s="194"/>
      <c r="Y43" s="194"/>
      <c r="Z43" s="194"/>
      <c r="AA43" s="194"/>
      <c r="AB43" s="195"/>
      <c r="AC43" s="14"/>
      <c r="AD43" s="193" t="str">
        <f>AD3</f>
        <v>Dentdale 14m</v>
      </c>
      <c r="AE43" s="194"/>
      <c r="AF43" s="194"/>
      <c r="AG43" s="194"/>
      <c r="AH43" s="194"/>
      <c r="AI43" s="195"/>
      <c r="AJ43" s="14"/>
      <c r="AK43" s="193" t="str">
        <f>AK3</f>
        <v xml:space="preserve">Penrith ParkRun </v>
      </c>
      <c r="AL43" s="194"/>
      <c r="AM43" s="194"/>
      <c r="AN43" s="194"/>
      <c r="AO43" s="194"/>
      <c r="AP43" s="195"/>
      <c r="AQ43" s="14"/>
      <c r="AR43" s="193" t="str">
        <f>AR3</f>
        <v xml:space="preserve">Blackpool Half </v>
      </c>
      <c r="AS43" s="194"/>
      <c r="AT43" s="194"/>
      <c r="AU43" s="194"/>
      <c r="AV43" s="194"/>
      <c r="AW43" s="195"/>
      <c r="AX43" s="14"/>
      <c r="AY43" s="193" t="str">
        <f>AY3</f>
        <v>Round The Houses</v>
      </c>
      <c r="AZ43" s="194"/>
      <c r="BA43" s="194"/>
      <c r="BB43" s="194"/>
      <c r="BC43" s="194"/>
      <c r="BD43" s="195"/>
      <c r="BE43" s="14"/>
      <c r="BF43" s="193" t="str">
        <f t="shared" si="34"/>
        <v>Three Bridges 10k</v>
      </c>
      <c r="BG43" s="194"/>
      <c r="BH43" s="194"/>
      <c r="BI43" s="194"/>
      <c r="BJ43" s="194"/>
      <c r="BK43" s="195"/>
      <c r="BL43" s="14"/>
      <c r="BM43" s="193" t="str">
        <f>BM3</f>
        <v>Round The Houses</v>
      </c>
      <c r="BN43" s="194"/>
      <c r="BO43" s="194"/>
      <c r="BP43" s="194"/>
      <c r="BQ43" s="194"/>
      <c r="BR43" s="195"/>
      <c r="BS43" s="14"/>
      <c r="BT43" s="193" t="str">
        <f>BT3</f>
        <v>St George's Day 10k</v>
      </c>
      <c r="BU43" s="194"/>
      <c r="BV43" s="194"/>
      <c r="BW43" s="194"/>
      <c r="BX43" s="194"/>
      <c r="BY43" s="195"/>
      <c r="BZ43" s="14"/>
      <c r="CA43" s="193" t="str">
        <f>CA3</f>
        <v>Moorclose 10k</v>
      </c>
      <c r="CB43" s="194"/>
      <c r="CC43" s="194"/>
      <c r="CD43" s="194"/>
      <c r="CE43" s="194"/>
      <c r="CF43" s="195"/>
      <c r="CG43" s="14"/>
      <c r="CH43" s="193" t="str">
        <f>CH3</f>
        <v>Lancaster 5k</v>
      </c>
      <c r="CI43" s="194"/>
      <c r="CJ43" s="194"/>
      <c r="CK43" s="194"/>
      <c r="CL43" s="194"/>
      <c r="CM43" s="195"/>
      <c r="CN43" s="14"/>
      <c r="CO43" s="232" t="str">
        <f>CO3</f>
        <v xml:space="preserve">Penrith ParkRun </v>
      </c>
      <c r="CP43" s="233"/>
      <c r="CQ43" s="233"/>
      <c r="CR43" s="233"/>
      <c r="CS43" s="233"/>
      <c r="CT43" s="234"/>
      <c r="CU43" s="14"/>
      <c r="CV43" s="193" t="str">
        <f>CV3</f>
        <v xml:space="preserve">Penrith ParkRun </v>
      </c>
      <c r="CW43" s="194"/>
      <c r="CX43" s="194"/>
      <c r="CY43" s="194"/>
      <c r="CZ43" s="194"/>
      <c r="DA43" s="195"/>
      <c r="DB43" s="14"/>
      <c r="DC43" s="193" t="str">
        <f>DC3</f>
        <v>Hawkshead 10k</v>
      </c>
      <c r="DD43" s="194"/>
      <c r="DE43" s="194"/>
      <c r="DF43" s="194"/>
      <c r="DG43" s="194"/>
      <c r="DH43" s="195"/>
      <c r="DI43" s="114"/>
      <c r="DJ43" s="193" t="str">
        <f>DJ3</f>
        <v>Freckleton Half</v>
      </c>
      <c r="DK43" s="194"/>
      <c r="DL43" s="194"/>
      <c r="DM43" s="194"/>
      <c r="DN43" s="194"/>
      <c r="DO43" s="195"/>
      <c r="DP43" s="14"/>
      <c r="DQ43" s="193" t="str">
        <f>DQ3</f>
        <v>Hadrian's Wall Half Marathon</v>
      </c>
      <c r="DR43" s="194"/>
      <c r="DS43" s="194"/>
      <c r="DT43" s="194"/>
      <c r="DU43" s="194"/>
      <c r="DV43" s="195"/>
      <c r="DW43" s="114"/>
      <c r="DX43" s="193" t="str">
        <f>DX3</f>
        <v>Endmoor 10k</v>
      </c>
      <c r="DY43" s="194"/>
      <c r="DZ43" s="194"/>
      <c r="EA43" s="194"/>
      <c r="EB43" s="194"/>
      <c r="EC43" s="195"/>
      <c r="ED43" s="14"/>
      <c r="EE43" s="193" t="str">
        <f>EE3</f>
        <v>Lancaster 10k</v>
      </c>
      <c r="EF43" s="194"/>
      <c r="EG43" s="194"/>
      <c r="EH43" s="194"/>
      <c r="EI43" s="194"/>
      <c r="EJ43" s="195"/>
      <c r="EK43" s="14"/>
      <c r="EL43" s="193" t="str">
        <f>EL3</f>
        <v>Coastal Run</v>
      </c>
      <c r="EM43" s="194"/>
      <c r="EN43" s="194"/>
      <c r="EO43" s="194"/>
      <c r="EP43" s="194"/>
      <c r="EQ43" s="195"/>
      <c r="ER43" s="14"/>
      <c r="ES43" s="193" t="s">
        <v>43</v>
      </c>
      <c r="ET43" s="194"/>
      <c r="EU43" s="194"/>
      <c r="EV43" s="194"/>
      <c r="EW43" s="194"/>
      <c r="EX43" s="195"/>
      <c r="EY43" s="14"/>
      <c r="EZ43" s="14"/>
      <c r="FA43" s="14"/>
    </row>
    <row r="44" spans="1:176">
      <c r="A44" s="14" t="s">
        <v>7</v>
      </c>
      <c r="B44" s="196" t="str">
        <f t="shared" si="33"/>
        <v>10k (1st of 8)</v>
      </c>
      <c r="C44" s="197"/>
      <c r="D44" s="197"/>
      <c r="E44" s="197"/>
      <c r="F44" s="197"/>
      <c r="G44" s="198"/>
      <c r="H44" s="14"/>
      <c r="I44" s="196" t="str">
        <f>I4</f>
        <v>10k (2nd of 8)</v>
      </c>
      <c r="J44" s="197"/>
      <c r="K44" s="197"/>
      <c r="L44" s="197"/>
      <c r="M44" s="197"/>
      <c r="N44" s="198"/>
      <c r="O44" s="14"/>
      <c r="P44" s="196" t="str">
        <f>P4</f>
        <v>10k (3rd of 8)</v>
      </c>
      <c r="Q44" s="197"/>
      <c r="R44" s="197"/>
      <c r="S44" s="197"/>
      <c r="T44" s="197"/>
      <c r="U44" s="198"/>
      <c r="V44" s="14"/>
      <c r="W44" s="196" t="str">
        <f>W4</f>
        <v>5k</v>
      </c>
      <c r="X44" s="197"/>
      <c r="Y44" s="197"/>
      <c r="Z44" s="197"/>
      <c r="AA44" s="197"/>
      <c r="AB44" s="198"/>
      <c r="AC44" s="14"/>
      <c r="AD44" s="196" t="str">
        <f>AD4</f>
        <v>14m</v>
      </c>
      <c r="AE44" s="197"/>
      <c r="AF44" s="197"/>
      <c r="AG44" s="197"/>
      <c r="AH44" s="197"/>
      <c r="AI44" s="198"/>
      <c r="AJ44" s="14"/>
      <c r="AK44" s="196" t="str">
        <f>AK4</f>
        <v>5k</v>
      </c>
      <c r="AL44" s="197"/>
      <c r="AM44" s="197"/>
      <c r="AN44" s="197"/>
      <c r="AO44" s="197"/>
      <c r="AP44" s="198"/>
      <c r="AQ44" s="14"/>
      <c r="AR44" s="196" t="str">
        <f>AR4</f>
        <v>13.1m (1 of 3)</v>
      </c>
      <c r="AS44" s="197"/>
      <c r="AT44" s="197"/>
      <c r="AU44" s="197"/>
      <c r="AV44" s="197"/>
      <c r="AW44" s="198"/>
      <c r="AX44" s="14"/>
      <c r="AY44" s="196" t="str">
        <f>AY4</f>
        <v>10k (4th of 8)</v>
      </c>
      <c r="AZ44" s="197"/>
      <c r="BA44" s="197"/>
      <c r="BB44" s="197"/>
      <c r="BC44" s="197"/>
      <c r="BD44" s="198"/>
      <c r="BE44" s="14"/>
      <c r="BF44" s="196" t="str">
        <f t="shared" si="34"/>
        <v>10k (6th of 7)</v>
      </c>
      <c r="BG44" s="197"/>
      <c r="BH44" s="197"/>
      <c r="BI44" s="197"/>
      <c r="BJ44" s="197"/>
      <c r="BK44" s="198"/>
      <c r="BL44" s="14"/>
      <c r="BM44" s="196" t="str">
        <f>BM4</f>
        <v>5.3m approx</v>
      </c>
      <c r="BN44" s="197"/>
      <c r="BO44" s="197"/>
      <c r="BP44" s="197"/>
      <c r="BQ44" s="197"/>
      <c r="BR44" s="198"/>
      <c r="BS44" s="14"/>
      <c r="BT44" s="196" t="str">
        <f>BT4</f>
        <v>10k (4th of 7)</v>
      </c>
      <c r="BU44" s="197"/>
      <c r="BV44" s="197"/>
      <c r="BW44" s="197"/>
      <c r="BX44" s="197"/>
      <c r="BY44" s="198"/>
      <c r="BZ44" s="14"/>
      <c r="CA44" s="196" t="str">
        <f>CA4</f>
        <v>10km (5th of 8)</v>
      </c>
      <c r="CB44" s="197"/>
      <c r="CC44" s="197"/>
      <c r="CD44" s="197"/>
      <c r="CE44" s="197"/>
      <c r="CF44" s="198"/>
      <c r="CG44" s="14"/>
      <c r="CH44" s="196" t="str">
        <f>CH4</f>
        <v>5km (2nd of 3)</v>
      </c>
      <c r="CI44" s="197"/>
      <c r="CJ44" s="197"/>
      <c r="CK44" s="197"/>
      <c r="CL44" s="197"/>
      <c r="CM44" s="198"/>
      <c r="CN44" s="14"/>
      <c r="CO44" s="229" t="str">
        <f>CO4</f>
        <v>5k</v>
      </c>
      <c r="CP44" s="230"/>
      <c r="CQ44" s="230"/>
      <c r="CR44" s="230"/>
      <c r="CS44" s="230"/>
      <c r="CT44" s="231"/>
      <c r="CU44" s="14"/>
      <c r="CV44" s="196" t="str">
        <f>CV4</f>
        <v>5k</v>
      </c>
      <c r="CW44" s="197"/>
      <c r="CX44" s="197"/>
      <c r="CY44" s="197"/>
      <c r="CZ44" s="197"/>
      <c r="DA44" s="198"/>
      <c r="DB44" s="14"/>
      <c r="DC44" s="196" t="str">
        <f>DC4</f>
        <v>10k (6th of 8)</v>
      </c>
      <c r="DD44" s="197"/>
      <c r="DE44" s="197"/>
      <c r="DF44" s="197"/>
      <c r="DG44" s="197"/>
      <c r="DH44" s="198"/>
      <c r="DI44" s="114"/>
      <c r="DJ44" s="196" t="str">
        <f>DJ4</f>
        <v>13.1m</v>
      </c>
      <c r="DK44" s="197"/>
      <c r="DL44" s="197"/>
      <c r="DM44" s="197"/>
      <c r="DN44" s="197"/>
      <c r="DO44" s="198"/>
      <c r="DP44" s="14"/>
      <c r="DQ44" s="196" t="str">
        <f>DQ4</f>
        <v>13.1m (2nd of 2)</v>
      </c>
      <c r="DR44" s="197"/>
      <c r="DS44" s="197"/>
      <c r="DT44" s="197"/>
      <c r="DU44" s="197"/>
      <c r="DV44" s="198"/>
      <c r="DW44" s="114"/>
      <c r="DX44" s="196" t="str">
        <f>DX4</f>
        <v>10k (7th of 8)</v>
      </c>
      <c r="DY44" s="197"/>
      <c r="DZ44" s="197"/>
      <c r="EA44" s="197"/>
      <c r="EB44" s="197"/>
      <c r="EC44" s="198"/>
      <c r="ED44" s="14"/>
      <c r="EE44" s="196" t="str">
        <f>EE4</f>
        <v>10k (8th of 8)</v>
      </c>
      <c r="EF44" s="197"/>
      <c r="EG44" s="197"/>
      <c r="EH44" s="197"/>
      <c r="EI44" s="197"/>
      <c r="EJ44" s="198"/>
      <c r="EK44" s="14"/>
      <c r="EL44" s="196" t="str">
        <f>EL4</f>
        <v>13-14m</v>
      </c>
      <c r="EM44" s="197"/>
      <c r="EN44" s="197"/>
      <c r="EO44" s="197"/>
      <c r="EP44" s="197"/>
      <c r="EQ44" s="198"/>
      <c r="ER44" s="14"/>
      <c r="ES44" s="196" t="str">
        <f>ES4</f>
        <v>after</v>
      </c>
      <c r="ET44" s="197"/>
      <c r="EU44" s="197"/>
      <c r="EV44" s="197"/>
      <c r="EW44" s="197"/>
      <c r="EX44" s="198"/>
      <c r="EY44" s="14"/>
      <c r="EZ44" s="14"/>
      <c r="FA44" s="14"/>
    </row>
    <row r="45" spans="1:176">
      <c r="A45" s="14" t="s">
        <v>6</v>
      </c>
      <c r="B45" s="196" t="str">
        <f t="shared" si="33"/>
        <v>Carlisle</v>
      </c>
      <c r="C45" s="197"/>
      <c r="D45" s="197"/>
      <c r="E45" s="197"/>
      <c r="F45" s="197"/>
      <c r="G45" s="198"/>
      <c r="H45" s="14"/>
      <c r="I45" s="196" t="str">
        <f>I5</f>
        <v>Preston, Lancashire</v>
      </c>
      <c r="J45" s="197"/>
      <c r="K45" s="197"/>
      <c r="L45" s="197"/>
      <c r="M45" s="197"/>
      <c r="N45" s="198"/>
      <c r="O45" s="14"/>
      <c r="P45" s="196" t="str">
        <f>P5</f>
        <v>Blackburn, Lancashire</v>
      </c>
      <c r="Q45" s="197"/>
      <c r="R45" s="197"/>
      <c r="S45" s="197"/>
      <c r="T45" s="197"/>
      <c r="U45" s="198"/>
      <c r="V45" s="14"/>
      <c r="W45" s="196" t="str">
        <f>W5</f>
        <v>Frenchfield</v>
      </c>
      <c r="X45" s="197"/>
      <c r="Y45" s="197"/>
      <c r="Z45" s="197"/>
      <c r="AA45" s="197"/>
      <c r="AB45" s="198"/>
      <c r="AC45" s="14"/>
      <c r="AD45" s="196" t="str">
        <f>AD5</f>
        <v xml:space="preserve">Dent </v>
      </c>
      <c r="AE45" s="197"/>
      <c r="AF45" s="197"/>
      <c r="AG45" s="197"/>
      <c r="AH45" s="197"/>
      <c r="AI45" s="198"/>
      <c r="AJ45" s="14"/>
      <c r="AK45" s="196" t="str">
        <f>AK5</f>
        <v>Frenchfield</v>
      </c>
      <c r="AL45" s="197"/>
      <c r="AM45" s="197"/>
      <c r="AN45" s="197"/>
      <c r="AO45" s="197"/>
      <c r="AP45" s="198"/>
      <c r="AQ45" s="14"/>
      <c r="AR45" s="196" t="str">
        <f>AR5</f>
        <v xml:space="preserve">Blackpool Half </v>
      </c>
      <c r="AS45" s="197"/>
      <c r="AT45" s="197"/>
      <c r="AU45" s="197"/>
      <c r="AV45" s="197"/>
      <c r="AW45" s="198"/>
      <c r="AX45" s="14"/>
      <c r="AY45" s="196" t="str">
        <f>AY5</f>
        <v>Keswick</v>
      </c>
      <c r="AZ45" s="197"/>
      <c r="BA45" s="197"/>
      <c r="BB45" s="197"/>
      <c r="BC45" s="197"/>
      <c r="BD45" s="198"/>
      <c r="BE45" s="14"/>
      <c r="BF45" s="196" t="str">
        <f t="shared" si="34"/>
        <v>Lancaster</v>
      </c>
      <c r="BG45" s="197"/>
      <c r="BH45" s="197"/>
      <c r="BI45" s="197"/>
      <c r="BJ45" s="197"/>
      <c r="BK45" s="198"/>
      <c r="BL45" s="14"/>
      <c r="BM45" s="196" t="str">
        <f>BM5</f>
        <v>Keswick</v>
      </c>
      <c r="BN45" s="197"/>
      <c r="BO45" s="197"/>
      <c r="BP45" s="197"/>
      <c r="BQ45" s="197"/>
      <c r="BR45" s="198"/>
      <c r="BS45" s="14"/>
      <c r="BT45" s="196" t="str">
        <f>BT5</f>
        <v>Langdale</v>
      </c>
      <c r="BU45" s="197"/>
      <c r="BV45" s="197"/>
      <c r="BW45" s="197"/>
      <c r="BX45" s="197"/>
      <c r="BY45" s="198"/>
      <c r="BZ45" s="14"/>
      <c r="CA45" s="196" t="str">
        <f>CA5</f>
        <v>Moorclose Leisure Centre, Workington</v>
      </c>
      <c r="CB45" s="197"/>
      <c r="CC45" s="197"/>
      <c r="CD45" s="197"/>
      <c r="CE45" s="197"/>
      <c r="CF45" s="198"/>
      <c r="CG45" s="14"/>
      <c r="CH45" s="196" t="str">
        <f>CH5</f>
        <v>Salt Ayre Stadium, Lancaster</v>
      </c>
      <c r="CI45" s="197"/>
      <c r="CJ45" s="197"/>
      <c r="CK45" s="197"/>
      <c r="CL45" s="197"/>
      <c r="CM45" s="198"/>
      <c r="CN45" s="14"/>
      <c r="CO45" s="229" t="str">
        <f>CO5</f>
        <v>Frenchfield</v>
      </c>
      <c r="CP45" s="230"/>
      <c r="CQ45" s="230"/>
      <c r="CR45" s="230"/>
      <c r="CS45" s="230"/>
      <c r="CT45" s="231"/>
      <c r="CU45" s="14"/>
      <c r="CV45" s="196" t="str">
        <f>CV5</f>
        <v>Frenchfield</v>
      </c>
      <c r="CW45" s="197"/>
      <c r="CX45" s="197"/>
      <c r="CY45" s="197"/>
      <c r="CZ45" s="197"/>
      <c r="DA45" s="198"/>
      <c r="DB45" s="14"/>
      <c r="DC45" s="196" t="str">
        <f>DC5</f>
        <v>Hawkshead, Ambleside</v>
      </c>
      <c r="DD45" s="197"/>
      <c r="DE45" s="197"/>
      <c r="DF45" s="197"/>
      <c r="DG45" s="197"/>
      <c r="DH45" s="198"/>
      <c r="DI45" s="114"/>
      <c r="DJ45" s="196" t="str">
        <f>DJ5</f>
        <v>Freckleton, Preston</v>
      </c>
      <c r="DK45" s="197"/>
      <c r="DL45" s="197"/>
      <c r="DM45" s="197"/>
      <c r="DN45" s="197"/>
      <c r="DO45" s="198"/>
      <c r="DP45" s="14"/>
      <c r="DQ45" s="196" t="str">
        <f>DQ5</f>
        <v>Twice Brewed, Northumberland</v>
      </c>
      <c r="DR45" s="197"/>
      <c r="DS45" s="197"/>
      <c r="DT45" s="197"/>
      <c r="DU45" s="197"/>
      <c r="DV45" s="198"/>
      <c r="DW45" s="114"/>
      <c r="DX45" s="196" t="str">
        <f>DX5</f>
        <v>Endmoor School, S Kendal</v>
      </c>
      <c r="DY45" s="197"/>
      <c r="DZ45" s="197"/>
      <c r="EA45" s="197"/>
      <c r="EB45" s="197"/>
      <c r="EC45" s="198"/>
      <c r="ED45" s="14"/>
      <c r="EE45" s="196" t="str">
        <f>EE5</f>
        <v>Lancaster 10k</v>
      </c>
      <c r="EF45" s="197"/>
      <c r="EG45" s="197"/>
      <c r="EH45" s="197"/>
      <c r="EI45" s="197"/>
      <c r="EJ45" s="198"/>
      <c r="EK45" s="14"/>
      <c r="EL45" s="196" t="str">
        <f>EL5</f>
        <v>Beadnell-Alnmouth</v>
      </c>
      <c r="EM45" s="197"/>
      <c r="EN45" s="197"/>
      <c r="EO45" s="197"/>
      <c r="EP45" s="197"/>
      <c r="EQ45" s="198"/>
      <c r="ER45" s="14"/>
      <c r="ES45" s="202">
        <f>ES5</f>
        <v>17</v>
      </c>
      <c r="ET45" s="203"/>
      <c r="EU45" s="203"/>
      <c r="EV45" s="203"/>
      <c r="EW45" s="203"/>
      <c r="EX45" s="204"/>
      <c r="EY45" s="14"/>
      <c r="EZ45" s="14"/>
      <c r="FA45" s="14"/>
    </row>
    <row r="46" spans="1:176">
      <c r="A46" s="14" t="s">
        <v>5</v>
      </c>
      <c r="B46" s="199" t="str">
        <f t="shared" si="33"/>
        <v>Sun 19 January 2014</v>
      </c>
      <c r="C46" s="200"/>
      <c r="D46" s="200"/>
      <c r="E46" s="200"/>
      <c r="F46" s="200"/>
      <c r="G46" s="201"/>
      <c r="H46" s="14"/>
      <c r="I46" s="199" t="str">
        <f>I6</f>
        <v>Sun 26 January 2014</v>
      </c>
      <c r="J46" s="200"/>
      <c r="K46" s="200"/>
      <c r="L46" s="200"/>
      <c r="M46" s="200"/>
      <c r="N46" s="201"/>
      <c r="O46" s="14"/>
      <c r="P46" s="199" t="str">
        <f>P6</f>
        <v>Sun 9 February 2014</v>
      </c>
      <c r="Q46" s="200"/>
      <c r="R46" s="200"/>
      <c r="S46" s="200"/>
      <c r="T46" s="200"/>
      <c r="U46" s="201"/>
      <c r="V46" s="14"/>
      <c r="W46" s="199" t="str">
        <f>W6</f>
        <v>Sat 22 February 2014</v>
      </c>
      <c r="X46" s="200"/>
      <c r="Y46" s="200"/>
      <c r="Z46" s="200"/>
      <c r="AA46" s="200"/>
      <c r="AB46" s="201"/>
      <c r="AC46" s="14"/>
      <c r="AD46" s="199" t="str">
        <f>AD6</f>
        <v>Sat 8 March 2014</v>
      </c>
      <c r="AE46" s="200"/>
      <c r="AF46" s="200"/>
      <c r="AG46" s="200"/>
      <c r="AH46" s="200"/>
      <c r="AI46" s="201"/>
      <c r="AJ46" s="14"/>
      <c r="AK46" s="199" t="str">
        <f>AK6</f>
        <v>Sat 15 March 2014</v>
      </c>
      <c r="AL46" s="200"/>
      <c r="AM46" s="200"/>
      <c r="AN46" s="200"/>
      <c r="AO46" s="200"/>
      <c r="AP46" s="201"/>
      <c r="AQ46" s="14"/>
      <c r="AR46" s="199" t="str">
        <f>AR6</f>
        <v>Sun 6 April 2014</v>
      </c>
      <c r="AS46" s="200"/>
      <c r="AT46" s="200"/>
      <c r="AU46" s="200"/>
      <c r="AV46" s="200"/>
      <c r="AW46" s="201"/>
      <c r="AX46" s="14"/>
      <c r="AY46" s="199" t="str">
        <f>AY6</f>
        <v>Wed 23 Apr 2014</v>
      </c>
      <c r="AZ46" s="200"/>
      <c r="BA46" s="200"/>
      <c r="BB46" s="200"/>
      <c r="BC46" s="200"/>
      <c r="BD46" s="201"/>
      <c r="BE46" s="14"/>
      <c r="BF46" s="199" t="str">
        <f t="shared" si="34"/>
        <v>Sun 28-04-13</v>
      </c>
      <c r="BG46" s="200"/>
      <c r="BH46" s="200"/>
      <c r="BI46" s="200"/>
      <c r="BJ46" s="200"/>
      <c r="BK46" s="201"/>
      <c r="BL46" s="14"/>
      <c r="BM46" s="199">
        <f>BM6</f>
        <v>0</v>
      </c>
      <c r="BN46" s="200"/>
      <c r="BO46" s="200"/>
      <c r="BP46" s="200"/>
      <c r="BQ46" s="200"/>
      <c r="BR46" s="201"/>
      <c r="BS46" s="14"/>
      <c r="BT46" s="199">
        <f>BT6</f>
        <v>0</v>
      </c>
      <c r="BU46" s="200"/>
      <c r="BV46" s="200"/>
      <c r="BW46" s="200"/>
      <c r="BX46" s="200"/>
      <c r="BY46" s="201"/>
      <c r="BZ46" s="14"/>
      <c r="CA46" s="199" t="str">
        <f>CA6</f>
        <v>Tues 13 May 2014</v>
      </c>
      <c r="CB46" s="200"/>
      <c r="CC46" s="200"/>
      <c r="CD46" s="200"/>
      <c r="CE46" s="200"/>
      <c r="CF46" s="201"/>
      <c r="CG46" s="14"/>
      <c r="CH46" s="199" t="str">
        <f>CH6</f>
        <v>Saturday 26-5-12 (TBC)</v>
      </c>
      <c r="CI46" s="200"/>
      <c r="CJ46" s="200"/>
      <c r="CK46" s="200"/>
      <c r="CL46" s="200"/>
      <c r="CM46" s="201"/>
      <c r="CN46" s="14"/>
      <c r="CO46" s="226" t="str">
        <f>CO6</f>
        <v>Sat 17 May 2014</v>
      </c>
      <c r="CP46" s="227"/>
      <c r="CQ46" s="227"/>
      <c r="CR46" s="227"/>
      <c r="CS46" s="227"/>
      <c r="CT46" s="228"/>
      <c r="CU46" s="14"/>
      <c r="CV46" s="199" t="str">
        <f>CV6</f>
        <v>Sat 7 June 2014</v>
      </c>
      <c r="CW46" s="200"/>
      <c r="CX46" s="200"/>
      <c r="CY46" s="200"/>
      <c r="CZ46" s="200"/>
      <c r="DA46" s="201"/>
      <c r="DB46" s="14"/>
      <c r="DC46" s="199" t="str">
        <f>DC6</f>
        <v>Wed 18-6-14 (7.30pm)</v>
      </c>
      <c r="DD46" s="200"/>
      <c r="DE46" s="200"/>
      <c r="DF46" s="200"/>
      <c r="DG46" s="200"/>
      <c r="DH46" s="201"/>
      <c r="DI46" s="115"/>
      <c r="DJ46" s="199" t="str">
        <f>DJ6</f>
        <v xml:space="preserve">Sun 22 June 2014 </v>
      </c>
      <c r="DK46" s="200"/>
      <c r="DL46" s="200"/>
      <c r="DM46" s="200"/>
      <c r="DN46" s="200"/>
      <c r="DO46" s="201"/>
      <c r="DP46" s="14"/>
      <c r="DQ46" s="199" t="str">
        <f>DQ6</f>
        <v>Sun 29-6-2014 10am</v>
      </c>
      <c r="DR46" s="200"/>
      <c r="DS46" s="200"/>
      <c r="DT46" s="200"/>
      <c r="DU46" s="200"/>
      <c r="DV46" s="201"/>
      <c r="DW46" s="115"/>
      <c r="DX46" s="199" t="str">
        <f>DX6</f>
        <v>Wed 9-7-14 7.30pm</v>
      </c>
      <c r="DY46" s="200"/>
      <c r="DZ46" s="200"/>
      <c r="EA46" s="200"/>
      <c r="EB46" s="200"/>
      <c r="EC46" s="201"/>
      <c r="ED46" s="14"/>
      <c r="EE46" s="199" t="str">
        <f>EE6</f>
        <v>Wed 16-7-14</v>
      </c>
      <c r="EF46" s="200"/>
      <c r="EG46" s="200"/>
      <c r="EH46" s="200"/>
      <c r="EI46" s="200"/>
      <c r="EJ46" s="201"/>
      <c r="EK46" s="14"/>
      <c r="EL46" s="199" t="str">
        <f>EL6</f>
        <v>Sunday 20-7-2014 10.30</v>
      </c>
      <c r="EM46" s="200"/>
      <c r="EN46" s="200"/>
      <c r="EO46" s="200"/>
      <c r="EP46" s="200"/>
      <c r="EQ46" s="201"/>
      <c r="ER46" s="14"/>
      <c r="ES46" s="196" t="str">
        <f>ES6</f>
        <v>events</v>
      </c>
      <c r="ET46" s="197"/>
      <c r="EU46" s="197"/>
      <c r="EV46" s="197"/>
      <c r="EW46" s="197"/>
      <c r="EX46" s="198"/>
      <c r="EY46" s="14"/>
      <c r="EZ46" s="14"/>
      <c r="FA46" s="14"/>
      <c r="FB46" s="76" t="str">
        <f>FB6</f>
        <v xml:space="preserve">Positions after each race - </v>
      </c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</row>
    <row r="47" spans="1:176" ht="53.25" customHeight="1">
      <c r="A47" s="14"/>
      <c r="B47" s="16" t="s">
        <v>8</v>
      </c>
      <c r="C47" s="34" t="s">
        <v>13</v>
      </c>
      <c r="D47" s="32" t="s">
        <v>11</v>
      </c>
      <c r="E47" s="33" t="s">
        <v>9</v>
      </c>
      <c r="F47" s="32" t="s">
        <v>14</v>
      </c>
      <c r="G47" s="20" t="s">
        <v>15</v>
      </c>
      <c r="H47" s="14"/>
      <c r="I47" s="16" t="s">
        <v>8</v>
      </c>
      <c r="J47" s="34" t="s">
        <v>13</v>
      </c>
      <c r="K47" s="32" t="s">
        <v>11</v>
      </c>
      <c r="L47" s="33" t="s">
        <v>9</v>
      </c>
      <c r="M47" s="32" t="s">
        <v>14</v>
      </c>
      <c r="N47" s="20" t="s">
        <v>15</v>
      </c>
      <c r="O47" s="14"/>
      <c r="P47" s="16" t="s">
        <v>8</v>
      </c>
      <c r="Q47" s="34" t="s">
        <v>13</v>
      </c>
      <c r="R47" s="32" t="s">
        <v>11</v>
      </c>
      <c r="S47" s="33" t="s">
        <v>9</v>
      </c>
      <c r="T47" s="32" t="s">
        <v>14</v>
      </c>
      <c r="U47" s="20" t="s">
        <v>15</v>
      </c>
      <c r="V47" s="14"/>
      <c r="W47" s="16" t="s">
        <v>8</v>
      </c>
      <c r="X47" s="34" t="s">
        <v>13</v>
      </c>
      <c r="Y47" s="32" t="s">
        <v>11</v>
      </c>
      <c r="Z47" s="33" t="s">
        <v>9</v>
      </c>
      <c r="AA47" s="32" t="s">
        <v>14</v>
      </c>
      <c r="AB47" s="20" t="s">
        <v>15</v>
      </c>
      <c r="AC47" s="14"/>
      <c r="AD47" s="16" t="s">
        <v>8</v>
      </c>
      <c r="AE47" s="34" t="s">
        <v>13</v>
      </c>
      <c r="AF47" s="32" t="s">
        <v>11</v>
      </c>
      <c r="AG47" s="33" t="s">
        <v>9</v>
      </c>
      <c r="AH47" s="32" t="s">
        <v>14</v>
      </c>
      <c r="AI47" s="20" t="s">
        <v>15</v>
      </c>
      <c r="AJ47" s="14"/>
      <c r="AK47" s="16" t="s">
        <v>8</v>
      </c>
      <c r="AL47" s="34" t="s">
        <v>13</v>
      </c>
      <c r="AM47" s="32" t="s">
        <v>11</v>
      </c>
      <c r="AN47" s="33" t="s">
        <v>9</v>
      </c>
      <c r="AO47" s="32" t="s">
        <v>14</v>
      </c>
      <c r="AP47" s="20" t="s">
        <v>15</v>
      </c>
      <c r="AQ47" s="14"/>
      <c r="AR47" s="16" t="s">
        <v>8</v>
      </c>
      <c r="AS47" s="34" t="s">
        <v>13</v>
      </c>
      <c r="AT47" s="32" t="s">
        <v>11</v>
      </c>
      <c r="AU47" s="33" t="s">
        <v>9</v>
      </c>
      <c r="AV47" s="32" t="s">
        <v>14</v>
      </c>
      <c r="AW47" s="20" t="s">
        <v>15</v>
      </c>
      <c r="AX47" s="14"/>
      <c r="AY47" s="16" t="s">
        <v>8</v>
      </c>
      <c r="AZ47" s="34" t="s">
        <v>13</v>
      </c>
      <c r="BA47" s="32" t="s">
        <v>11</v>
      </c>
      <c r="BB47" s="33" t="s">
        <v>9</v>
      </c>
      <c r="BC47" s="32" t="s">
        <v>14</v>
      </c>
      <c r="BD47" s="20" t="s">
        <v>15</v>
      </c>
      <c r="BE47" s="14"/>
      <c r="BF47" s="16" t="s">
        <v>8</v>
      </c>
      <c r="BG47" s="34" t="s">
        <v>13</v>
      </c>
      <c r="BH47" s="32" t="s">
        <v>11</v>
      </c>
      <c r="BI47" s="33" t="s">
        <v>9</v>
      </c>
      <c r="BJ47" s="32" t="s">
        <v>14</v>
      </c>
      <c r="BK47" s="20" t="s">
        <v>15</v>
      </c>
      <c r="BL47" s="14"/>
      <c r="BM47" s="16" t="s">
        <v>8</v>
      </c>
      <c r="BN47" s="34" t="s">
        <v>13</v>
      </c>
      <c r="BO47" s="32" t="s">
        <v>11</v>
      </c>
      <c r="BP47" s="33" t="s">
        <v>9</v>
      </c>
      <c r="BQ47" s="32" t="s">
        <v>14</v>
      </c>
      <c r="BR47" s="20" t="s">
        <v>15</v>
      </c>
      <c r="BS47" s="14"/>
      <c r="BT47" s="16" t="s">
        <v>8</v>
      </c>
      <c r="BU47" s="34" t="s">
        <v>13</v>
      </c>
      <c r="BV47" s="32" t="s">
        <v>11</v>
      </c>
      <c r="BW47" s="33" t="s">
        <v>9</v>
      </c>
      <c r="BX47" s="32" t="s">
        <v>14</v>
      </c>
      <c r="BY47" s="20" t="s">
        <v>15</v>
      </c>
      <c r="BZ47" s="14"/>
      <c r="CA47" s="16" t="s">
        <v>8</v>
      </c>
      <c r="CB47" s="34" t="s">
        <v>13</v>
      </c>
      <c r="CC47" s="32" t="s">
        <v>11</v>
      </c>
      <c r="CD47" s="33" t="s">
        <v>9</v>
      </c>
      <c r="CE47" s="32" t="s">
        <v>14</v>
      </c>
      <c r="CF47" s="20" t="s">
        <v>15</v>
      </c>
      <c r="CG47" s="14"/>
      <c r="CH47" s="16" t="s">
        <v>8</v>
      </c>
      <c r="CI47" s="34" t="s">
        <v>13</v>
      </c>
      <c r="CJ47" s="32" t="s">
        <v>11</v>
      </c>
      <c r="CK47" s="33" t="s">
        <v>9</v>
      </c>
      <c r="CL47" s="32" t="s">
        <v>14</v>
      </c>
      <c r="CM47" s="20" t="s">
        <v>15</v>
      </c>
      <c r="CN47" s="14"/>
      <c r="CO47" s="16" t="s">
        <v>8</v>
      </c>
      <c r="CP47" s="34" t="s">
        <v>13</v>
      </c>
      <c r="CQ47" s="32" t="s">
        <v>11</v>
      </c>
      <c r="CR47" s="33" t="s">
        <v>9</v>
      </c>
      <c r="CS47" s="32" t="s">
        <v>14</v>
      </c>
      <c r="CT47" s="20" t="s">
        <v>15</v>
      </c>
      <c r="CU47" s="14"/>
      <c r="CV47" s="16" t="s">
        <v>8</v>
      </c>
      <c r="CW47" s="34" t="s">
        <v>13</v>
      </c>
      <c r="CX47" s="32" t="s">
        <v>11</v>
      </c>
      <c r="CY47" s="33" t="s">
        <v>9</v>
      </c>
      <c r="CZ47" s="32" t="s">
        <v>14</v>
      </c>
      <c r="DA47" s="20" t="s">
        <v>15</v>
      </c>
      <c r="DB47" s="14"/>
      <c r="DC47" s="16" t="s">
        <v>8</v>
      </c>
      <c r="DD47" s="34" t="s">
        <v>13</v>
      </c>
      <c r="DE47" s="32" t="s">
        <v>11</v>
      </c>
      <c r="DF47" s="33" t="s">
        <v>9</v>
      </c>
      <c r="DG47" s="32" t="s">
        <v>14</v>
      </c>
      <c r="DH47" s="20" t="s">
        <v>15</v>
      </c>
      <c r="DI47" s="74"/>
      <c r="DJ47" s="16" t="s">
        <v>8</v>
      </c>
      <c r="DK47" s="34" t="s">
        <v>13</v>
      </c>
      <c r="DL47" s="32" t="s">
        <v>11</v>
      </c>
      <c r="DM47" s="33" t="s">
        <v>9</v>
      </c>
      <c r="DN47" s="32" t="s">
        <v>14</v>
      </c>
      <c r="DO47" s="20" t="s">
        <v>15</v>
      </c>
      <c r="DP47" s="14"/>
      <c r="DQ47" s="16" t="s">
        <v>8</v>
      </c>
      <c r="DR47" s="34" t="s">
        <v>13</v>
      </c>
      <c r="DS47" s="32" t="s">
        <v>11</v>
      </c>
      <c r="DT47" s="33" t="s">
        <v>9</v>
      </c>
      <c r="DU47" s="32" t="s">
        <v>14</v>
      </c>
      <c r="DV47" s="20" t="s">
        <v>15</v>
      </c>
      <c r="DW47" s="14"/>
      <c r="DX47" s="16" t="s">
        <v>8</v>
      </c>
      <c r="DY47" s="34" t="s">
        <v>13</v>
      </c>
      <c r="DZ47" s="32" t="s">
        <v>11</v>
      </c>
      <c r="EA47" s="33" t="s">
        <v>9</v>
      </c>
      <c r="EB47" s="32" t="s">
        <v>14</v>
      </c>
      <c r="EC47" s="20" t="s">
        <v>15</v>
      </c>
      <c r="ED47" s="14"/>
      <c r="EE47" s="16" t="s">
        <v>8</v>
      </c>
      <c r="EF47" s="34" t="s">
        <v>13</v>
      </c>
      <c r="EG47" s="32" t="s">
        <v>11</v>
      </c>
      <c r="EH47" s="33" t="s">
        <v>9</v>
      </c>
      <c r="EI47" s="32" t="s">
        <v>14</v>
      </c>
      <c r="EJ47" s="20" t="s">
        <v>15</v>
      </c>
      <c r="EK47" s="14"/>
      <c r="EL47" s="16" t="s">
        <v>8</v>
      </c>
      <c r="EM47" s="34" t="s">
        <v>13</v>
      </c>
      <c r="EN47" s="32" t="s">
        <v>11</v>
      </c>
      <c r="EO47" s="33" t="s">
        <v>9</v>
      </c>
      <c r="EP47" s="32" t="s">
        <v>14</v>
      </c>
      <c r="EQ47" s="20" t="s">
        <v>15</v>
      </c>
      <c r="ER47" s="14"/>
      <c r="ES47" s="16" t="s">
        <v>8</v>
      </c>
      <c r="ET47" s="34" t="s">
        <v>13</v>
      </c>
      <c r="EU47" s="32" t="s">
        <v>11</v>
      </c>
      <c r="EV47" s="33" t="s">
        <v>9</v>
      </c>
      <c r="EW47" s="32" t="s">
        <v>14</v>
      </c>
      <c r="EX47" s="20" t="s">
        <v>44</v>
      </c>
      <c r="EY47" s="14"/>
      <c r="EZ47" s="14"/>
      <c r="FA47" s="122" t="s">
        <v>663</v>
      </c>
      <c r="FB47" s="76" t="str">
        <f>FB7</f>
        <v>Race no -</v>
      </c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S47" s="8" t="s">
        <v>473</v>
      </c>
      <c r="FT47" s="8" t="s">
        <v>474</v>
      </c>
    </row>
    <row r="48" spans="1:176">
      <c r="A48" s="14"/>
      <c r="B48" s="16"/>
      <c r="C48" s="21"/>
      <c r="D48" s="19"/>
      <c r="E48" s="19"/>
      <c r="F48" s="19"/>
      <c r="G48" s="22"/>
      <c r="H48" s="14"/>
      <c r="I48" s="16"/>
      <c r="J48" s="21"/>
      <c r="K48" s="19"/>
      <c r="L48" s="19"/>
      <c r="M48" s="19"/>
      <c r="N48" s="22"/>
      <c r="O48" s="14"/>
      <c r="P48" s="16"/>
      <c r="Q48" s="21"/>
      <c r="R48" s="19"/>
      <c r="S48" s="19"/>
      <c r="T48" s="19"/>
      <c r="U48" s="22"/>
      <c r="V48" s="14"/>
      <c r="W48" s="16"/>
      <c r="X48" s="21"/>
      <c r="Y48" s="19"/>
      <c r="Z48" s="19"/>
      <c r="AA48" s="19"/>
      <c r="AB48" s="22"/>
      <c r="AC48" s="14"/>
      <c r="AD48" s="16"/>
      <c r="AE48" s="21"/>
      <c r="AF48" s="19"/>
      <c r="AG48" s="19"/>
      <c r="AH48" s="19"/>
      <c r="AI48" s="22"/>
      <c r="AJ48" s="14"/>
      <c r="AK48" s="16"/>
      <c r="AL48" s="21"/>
      <c r="AM48" s="19"/>
      <c r="AN48" s="19"/>
      <c r="AO48" s="19"/>
      <c r="AP48" s="22"/>
      <c r="AQ48" s="14"/>
      <c r="AR48" s="16"/>
      <c r="AS48" s="21"/>
      <c r="AT48" s="19"/>
      <c r="AU48" s="19"/>
      <c r="AV48" s="19"/>
      <c r="AW48" s="22"/>
      <c r="AX48" s="14"/>
      <c r="AY48" s="16"/>
      <c r="AZ48" s="21"/>
      <c r="BA48" s="19"/>
      <c r="BB48" s="19"/>
      <c r="BC48" s="19"/>
      <c r="BD48" s="22"/>
      <c r="BE48" s="14"/>
      <c r="BF48" s="16"/>
      <c r="BG48" s="21"/>
      <c r="BH48" s="19"/>
      <c r="BI48" s="19"/>
      <c r="BJ48" s="19"/>
      <c r="BK48" s="22"/>
      <c r="BL48" s="14"/>
      <c r="BM48" s="16"/>
      <c r="BN48" s="21"/>
      <c r="BO48" s="19"/>
      <c r="BP48" s="19"/>
      <c r="BQ48" s="19"/>
      <c r="BR48" s="22"/>
      <c r="BS48" s="14"/>
      <c r="BT48" s="16"/>
      <c r="BU48" s="21"/>
      <c r="BV48" s="19"/>
      <c r="BW48" s="19"/>
      <c r="BX48" s="19"/>
      <c r="BY48" s="22"/>
      <c r="BZ48" s="14"/>
      <c r="CA48" s="16"/>
      <c r="CB48" s="21"/>
      <c r="CC48" s="19"/>
      <c r="CD48" s="19"/>
      <c r="CE48" s="19"/>
      <c r="CF48" s="22"/>
      <c r="CG48" s="14"/>
      <c r="CH48" s="16"/>
      <c r="CI48" s="21"/>
      <c r="CJ48" s="19"/>
      <c r="CK48" s="19"/>
      <c r="CL48" s="19"/>
      <c r="CM48" s="22"/>
      <c r="CN48" s="14"/>
      <c r="CO48" s="16"/>
      <c r="CP48" s="21"/>
      <c r="CQ48" s="19"/>
      <c r="CR48" s="19"/>
      <c r="CS48" s="19"/>
      <c r="CT48" s="22"/>
      <c r="CU48" s="14"/>
      <c r="CV48" s="16"/>
      <c r="CW48" s="21"/>
      <c r="CX48" s="19"/>
      <c r="CY48" s="19"/>
      <c r="CZ48" s="19"/>
      <c r="DA48" s="22"/>
      <c r="DB48" s="14"/>
      <c r="DC48" s="16"/>
      <c r="DD48" s="21"/>
      <c r="DE48" s="19"/>
      <c r="DF48" s="19"/>
      <c r="DG48" s="19"/>
      <c r="DH48" s="22"/>
      <c r="DI48" s="75"/>
      <c r="DJ48" s="16"/>
      <c r="DK48" s="21"/>
      <c r="DL48" s="19"/>
      <c r="DM48" s="19"/>
      <c r="DN48" s="19"/>
      <c r="DO48" s="22"/>
      <c r="DP48" s="14"/>
      <c r="DQ48" s="16"/>
      <c r="DR48" s="21"/>
      <c r="DS48" s="19"/>
      <c r="DT48" s="19"/>
      <c r="DU48" s="19"/>
      <c r="DV48" s="22"/>
      <c r="DW48" s="14"/>
      <c r="DX48" s="16"/>
      <c r="DY48" s="21"/>
      <c r="DZ48" s="19"/>
      <c r="EA48" s="19"/>
      <c r="EB48" s="19"/>
      <c r="EC48" s="22"/>
      <c r="ED48" s="14"/>
      <c r="EE48" s="16"/>
      <c r="EF48" s="21"/>
      <c r="EG48" s="19"/>
      <c r="EH48" s="19"/>
      <c r="EI48" s="19"/>
      <c r="EJ48" s="22"/>
      <c r="EK48" s="14"/>
      <c r="EL48" s="16"/>
      <c r="EM48" s="21"/>
      <c r="EN48" s="19"/>
      <c r="EO48" s="19"/>
      <c r="EP48" s="19"/>
      <c r="EQ48" s="22"/>
      <c r="ER48" s="14"/>
      <c r="ES48" s="16"/>
      <c r="ET48" s="21"/>
      <c r="EU48" s="19"/>
      <c r="EV48" s="19"/>
      <c r="EW48" s="19"/>
      <c r="EX48" s="22"/>
      <c r="EY48" s="14"/>
      <c r="EZ48" s="14"/>
      <c r="FA48" s="14">
        <f>FA8</f>
        <v>17</v>
      </c>
      <c r="FB48" s="79">
        <v>1</v>
      </c>
      <c r="FC48" s="79">
        <v>2</v>
      </c>
      <c r="FD48" s="79">
        <v>3</v>
      </c>
      <c r="FE48" s="79">
        <v>4</v>
      </c>
      <c r="FF48" s="79">
        <v>5</v>
      </c>
      <c r="FG48" s="79">
        <v>6</v>
      </c>
      <c r="FH48" s="79">
        <v>7</v>
      </c>
      <c r="FI48" s="79">
        <v>8</v>
      </c>
      <c r="FJ48" s="79">
        <v>9</v>
      </c>
      <c r="FK48" s="79">
        <v>10</v>
      </c>
      <c r="FL48" s="79">
        <v>11</v>
      </c>
      <c r="FM48" s="79">
        <v>12</v>
      </c>
      <c r="FN48" s="79">
        <v>13</v>
      </c>
      <c r="FO48" s="79">
        <v>14</v>
      </c>
      <c r="FP48" s="79">
        <v>15</v>
      </c>
      <c r="FQ48" s="79">
        <v>16</v>
      </c>
      <c r="FR48" s="79">
        <v>17</v>
      </c>
    </row>
    <row r="49" spans="1:176">
      <c r="A49" s="14" t="s">
        <v>430</v>
      </c>
      <c r="B49" s="110">
        <v>3.3900462962962966E-2</v>
      </c>
      <c r="C49" s="21" t="s">
        <v>214</v>
      </c>
      <c r="D49" s="57">
        <f t="shared" ref="D49:D57" si="35">((B$70)+10)-C49</f>
        <v>18</v>
      </c>
      <c r="E49" s="24">
        <v>0</v>
      </c>
      <c r="F49" s="19">
        <v>5</v>
      </c>
      <c r="G49" s="22">
        <f t="shared" ref="G49:G69" si="36">D49+E49+F49</f>
        <v>23</v>
      </c>
      <c r="H49" s="14"/>
      <c r="I49" s="23"/>
      <c r="J49" s="21"/>
      <c r="K49" s="57"/>
      <c r="L49" s="24">
        <v>0</v>
      </c>
      <c r="M49" s="19"/>
      <c r="N49" s="22">
        <f t="shared" ref="N49:N69" si="37">K49+L49+M49</f>
        <v>0</v>
      </c>
      <c r="O49" s="14"/>
      <c r="P49" s="23"/>
      <c r="Q49" s="21"/>
      <c r="R49" s="57"/>
      <c r="S49" s="24">
        <v>0</v>
      </c>
      <c r="T49" s="19"/>
      <c r="U49" s="22">
        <f t="shared" ref="U49:U69" si="38">R49+S49+T49</f>
        <v>0</v>
      </c>
      <c r="V49" s="14"/>
      <c r="W49" s="23"/>
      <c r="X49" s="21"/>
      <c r="Y49" s="57"/>
      <c r="Z49" s="24">
        <v>0</v>
      </c>
      <c r="AA49" s="19"/>
      <c r="AB49" s="22">
        <f t="shared" ref="AB49:AB69" si="39">Y49+Z49+AA49</f>
        <v>0</v>
      </c>
      <c r="AC49" s="14"/>
      <c r="AD49" s="23"/>
      <c r="AE49" s="21"/>
      <c r="AF49" s="57"/>
      <c r="AG49" s="24">
        <v>0</v>
      </c>
      <c r="AH49" s="19"/>
      <c r="AI49" s="22">
        <f t="shared" ref="AI49:AI69" si="40">AF49+AG49+AH49</f>
        <v>0</v>
      </c>
      <c r="AJ49" s="14"/>
      <c r="AK49" s="23"/>
      <c r="AL49" s="21"/>
      <c r="AM49" s="57"/>
      <c r="AN49" s="24">
        <v>0</v>
      </c>
      <c r="AO49" s="19"/>
      <c r="AP49" s="22">
        <f t="shared" ref="AP49:AP69" si="41">AM49+AN49+AO49</f>
        <v>0</v>
      </c>
      <c r="AQ49" s="14"/>
      <c r="AR49" s="23"/>
      <c r="AS49" s="21"/>
      <c r="AT49" s="57"/>
      <c r="AU49" s="24">
        <v>0</v>
      </c>
      <c r="AV49" s="19"/>
      <c r="AW49" s="22">
        <f t="shared" ref="AW49:AW69" si="42">AT49+AU49+AV49</f>
        <v>0</v>
      </c>
      <c r="AX49" s="14"/>
      <c r="AY49" s="23">
        <v>3.4189814814814819E-2</v>
      </c>
      <c r="AZ49" s="21" t="s">
        <v>233</v>
      </c>
      <c r="BA49" s="57">
        <f t="shared" ref="BA49:BA54" si="43">((AY$70)+10)-AZ49</f>
        <v>16</v>
      </c>
      <c r="BB49" s="24">
        <v>0</v>
      </c>
      <c r="BC49" s="19">
        <v>5</v>
      </c>
      <c r="BD49" s="22">
        <f t="shared" ref="BD49:BD69" si="44">BA49+BB49+BC49</f>
        <v>21</v>
      </c>
      <c r="BE49" s="14"/>
      <c r="BF49" s="23"/>
      <c r="BG49" s="21"/>
      <c r="BH49" s="57">
        <f t="shared" ref="BH49:BH54" si="45">((BF$70)+10)-BG49</f>
        <v>0</v>
      </c>
      <c r="BI49" s="24">
        <v>0</v>
      </c>
      <c r="BJ49" s="19"/>
      <c r="BK49" s="22">
        <f t="shared" ref="BK49:BK69" si="46">BH49+BI49+BJ49</f>
        <v>0</v>
      </c>
      <c r="BL49" s="14"/>
      <c r="BM49" s="23"/>
      <c r="BN49" s="21"/>
      <c r="BO49" s="57"/>
      <c r="BP49" s="24"/>
      <c r="BQ49" s="19"/>
      <c r="BR49" s="22">
        <f t="shared" ref="BR49:BR69" si="47">BO49+BP49+BQ49</f>
        <v>0</v>
      </c>
      <c r="BS49" s="14"/>
      <c r="BT49" s="23"/>
      <c r="BU49" s="21"/>
      <c r="BV49" s="57"/>
      <c r="BW49" s="24"/>
      <c r="BX49" s="19"/>
      <c r="BY49" s="22">
        <f t="shared" ref="BY49:BY69" si="48">BV49+BW49+BX49</f>
        <v>0</v>
      </c>
      <c r="BZ49" s="14"/>
      <c r="CA49" s="23"/>
      <c r="CB49" s="21"/>
      <c r="CC49" s="57"/>
      <c r="CD49" s="24">
        <v>0</v>
      </c>
      <c r="CE49" s="19"/>
      <c r="CF49" s="22">
        <f t="shared" ref="CF49:CF69" si="49">CC49+CD49+CE49</f>
        <v>0</v>
      </c>
      <c r="CG49" s="14"/>
      <c r="CH49" s="23"/>
      <c r="CI49" s="21"/>
      <c r="CJ49" s="57"/>
      <c r="CK49" s="24"/>
      <c r="CL49" s="19"/>
      <c r="CM49" s="22">
        <f t="shared" ref="CM49:CM69" si="50">CJ49+CK49+CL49</f>
        <v>0</v>
      </c>
      <c r="CN49" s="14"/>
      <c r="CO49" s="23"/>
      <c r="CP49" s="21"/>
      <c r="CQ49" s="57"/>
      <c r="CR49" s="24">
        <v>0</v>
      </c>
      <c r="CS49" s="19"/>
      <c r="CT49" s="22">
        <f t="shared" ref="CT49:CT69" si="51">CQ49+CR49+CS49</f>
        <v>0</v>
      </c>
      <c r="CU49" s="14"/>
      <c r="CV49" s="23"/>
      <c r="CW49" s="21"/>
      <c r="CX49" s="57"/>
      <c r="CY49" s="24">
        <v>0</v>
      </c>
      <c r="CZ49" s="19"/>
      <c r="DA49" s="22">
        <f t="shared" ref="DA49:DA69" si="52">CX49+CY49+CZ49</f>
        <v>0</v>
      </c>
      <c r="DB49" s="14"/>
      <c r="DC49" s="23"/>
      <c r="DD49" s="21"/>
      <c r="DE49" s="57"/>
      <c r="DF49" s="24">
        <v>0</v>
      </c>
      <c r="DG49" s="19"/>
      <c r="DH49" s="22">
        <f t="shared" ref="DH49:DH69" si="53">DE49+DF49+DG49</f>
        <v>0</v>
      </c>
      <c r="DI49" s="75"/>
      <c r="DJ49" s="23"/>
      <c r="DK49" s="21"/>
      <c r="DL49" s="57"/>
      <c r="DM49" s="24">
        <v>0</v>
      </c>
      <c r="DN49" s="19"/>
      <c r="DO49" s="22">
        <f t="shared" ref="DO49:DO69" si="54">DL49+DM49+DN49</f>
        <v>0</v>
      </c>
      <c r="DP49" s="14"/>
      <c r="DQ49" s="23"/>
      <c r="DR49" s="21"/>
      <c r="DS49" s="57"/>
      <c r="DT49" s="24">
        <v>0</v>
      </c>
      <c r="DU49" s="19"/>
      <c r="DV49" s="22">
        <f t="shared" ref="DV49:DV69" si="55">DS49+DT49+DU49</f>
        <v>0</v>
      </c>
      <c r="DW49" s="14"/>
      <c r="DX49" s="23"/>
      <c r="DY49" s="21"/>
      <c r="DZ49" s="57"/>
      <c r="EA49" s="24">
        <v>0</v>
      </c>
      <c r="EB49" s="19"/>
      <c r="EC49" s="22">
        <f t="shared" ref="EC49:EC69" si="56">DZ49+EA49+EB49</f>
        <v>0</v>
      </c>
      <c r="ED49" s="14"/>
      <c r="EE49" s="23"/>
      <c r="EF49" s="21"/>
      <c r="EG49" s="57"/>
      <c r="EH49" s="24">
        <v>0</v>
      </c>
      <c r="EI49" s="19"/>
      <c r="EJ49" s="22">
        <f t="shared" ref="EJ49:EJ69" si="57">EG49+EH49+EI49</f>
        <v>0</v>
      </c>
      <c r="EK49" s="14"/>
      <c r="EL49" s="23"/>
      <c r="EM49" s="21"/>
      <c r="EN49" s="57"/>
      <c r="EO49" s="24">
        <v>0</v>
      </c>
      <c r="EP49" s="19"/>
      <c r="EQ49" s="22">
        <f t="shared" ref="EQ49:EQ69" si="58">EN49+EO49+EP49</f>
        <v>0</v>
      </c>
      <c r="ER49" s="14"/>
      <c r="ES49" s="23"/>
      <c r="ET49" s="111">
        <f t="shared" ref="ET49:ET66" si="59">FA49</f>
        <v>11</v>
      </c>
      <c r="EU49" s="82">
        <f t="shared" ref="EU49:EW67" si="60">SUM(D49+K49+R49+Y49+AF49+AM49+AT49+BA49+BH49+BO49+BV49+CC49+CJ49+CQ49+CX49+DE49+DL49+DS49+DZ49+EG49+EN49)</f>
        <v>34</v>
      </c>
      <c r="EV49" s="82">
        <f t="shared" si="60"/>
        <v>0</v>
      </c>
      <c r="EW49" s="82">
        <f t="shared" si="60"/>
        <v>10</v>
      </c>
      <c r="EX49" s="22">
        <f>EU49+EV49+EW49</f>
        <v>44</v>
      </c>
      <c r="EY49" s="14" t="str">
        <f>A49</f>
        <v>Amanda Singleton</v>
      </c>
      <c r="EZ49" s="14"/>
      <c r="FA49" s="106">
        <f>FR49</f>
        <v>11</v>
      </c>
      <c r="FB49" s="77">
        <v>1</v>
      </c>
      <c r="FC49" s="77">
        <v>5</v>
      </c>
      <c r="FD49" s="77">
        <v>5</v>
      </c>
      <c r="FE49" s="77" t="s">
        <v>132</v>
      </c>
      <c r="FF49" s="77">
        <v>8</v>
      </c>
      <c r="FG49" s="77">
        <v>8</v>
      </c>
      <c r="FH49" s="77">
        <v>9</v>
      </c>
      <c r="FI49" s="77">
        <v>8</v>
      </c>
      <c r="FJ49" s="77">
        <v>10</v>
      </c>
      <c r="FK49" s="77">
        <v>10</v>
      </c>
      <c r="FL49" s="77">
        <v>10</v>
      </c>
      <c r="FM49" s="77">
        <v>10</v>
      </c>
      <c r="FN49" s="77">
        <v>10</v>
      </c>
      <c r="FO49" s="77">
        <v>10</v>
      </c>
      <c r="FP49" s="77">
        <v>11</v>
      </c>
      <c r="FQ49" s="77">
        <v>11</v>
      </c>
      <c r="FR49" s="77">
        <v>11</v>
      </c>
      <c r="FS49" s="8">
        <f t="shared" ref="FS49:FS68" si="61">EX49-EQ49</f>
        <v>44</v>
      </c>
      <c r="FT49" s="8">
        <v>2</v>
      </c>
    </row>
    <row r="50" spans="1:176">
      <c r="A50" s="14" t="s">
        <v>568</v>
      </c>
      <c r="B50" s="110">
        <v>3.3912037037037039E-2</v>
      </c>
      <c r="C50" s="21" t="s">
        <v>232</v>
      </c>
      <c r="D50" s="57">
        <f t="shared" si="35"/>
        <v>17</v>
      </c>
      <c r="E50" s="24">
        <v>0</v>
      </c>
      <c r="F50" s="19">
        <v>5</v>
      </c>
      <c r="G50" s="22">
        <f t="shared" si="36"/>
        <v>22</v>
      </c>
      <c r="H50" s="14"/>
      <c r="I50" s="23"/>
      <c r="J50" s="21"/>
      <c r="K50" s="57"/>
      <c r="L50" s="24">
        <v>0</v>
      </c>
      <c r="M50" s="19"/>
      <c r="N50" s="22">
        <f t="shared" si="37"/>
        <v>0</v>
      </c>
      <c r="O50" s="14"/>
      <c r="P50" s="23"/>
      <c r="Q50" s="21"/>
      <c r="R50" s="57"/>
      <c r="S50" s="24">
        <v>0</v>
      </c>
      <c r="T50" s="19"/>
      <c r="U50" s="22">
        <f t="shared" si="38"/>
        <v>0</v>
      </c>
      <c r="V50" s="14"/>
      <c r="W50" s="53">
        <v>1.9664351851851853E-2</v>
      </c>
      <c r="X50" s="21" t="s">
        <v>328</v>
      </c>
      <c r="Y50" s="57">
        <f t="shared" ref="Y50:Y61" si="62">((W$70)+10)-X50</f>
        <v>14</v>
      </c>
      <c r="Z50" s="24">
        <v>0</v>
      </c>
      <c r="AA50" s="19">
        <v>5</v>
      </c>
      <c r="AB50" s="22">
        <f t="shared" si="39"/>
        <v>19</v>
      </c>
      <c r="AC50" s="14"/>
      <c r="AD50" s="23"/>
      <c r="AE50" s="21"/>
      <c r="AF50" s="57"/>
      <c r="AG50" s="24">
        <v>0</v>
      </c>
      <c r="AH50" s="19"/>
      <c r="AI50" s="22">
        <f t="shared" si="40"/>
        <v>0</v>
      </c>
      <c r="AJ50" s="14"/>
      <c r="AK50" s="112">
        <v>1.7951388888888888E-2</v>
      </c>
      <c r="AL50" s="21" t="s">
        <v>232</v>
      </c>
      <c r="AM50" s="57">
        <f>((AK$70)+10)-AL50</f>
        <v>14</v>
      </c>
      <c r="AN50" s="67">
        <v>15</v>
      </c>
      <c r="AO50" s="19">
        <v>5</v>
      </c>
      <c r="AP50" s="22">
        <f t="shared" si="41"/>
        <v>34</v>
      </c>
      <c r="AQ50" s="14"/>
      <c r="AR50" s="23"/>
      <c r="AS50" s="21"/>
      <c r="AT50" s="57"/>
      <c r="AU50" s="24">
        <v>0</v>
      </c>
      <c r="AV50" s="19"/>
      <c r="AW50" s="22">
        <f t="shared" si="42"/>
        <v>0</v>
      </c>
      <c r="AX50" s="14"/>
      <c r="AY50" s="23"/>
      <c r="AZ50" s="21"/>
      <c r="BA50" s="57"/>
      <c r="BB50" s="24">
        <v>0</v>
      </c>
      <c r="BC50" s="19"/>
      <c r="BD50" s="22">
        <f t="shared" si="44"/>
        <v>0</v>
      </c>
      <c r="BE50" s="14"/>
      <c r="BF50" s="23"/>
      <c r="BG50" s="21"/>
      <c r="BH50" s="57">
        <f t="shared" si="45"/>
        <v>0</v>
      </c>
      <c r="BI50" s="24">
        <v>0</v>
      </c>
      <c r="BJ50" s="19"/>
      <c r="BK50" s="22">
        <f t="shared" si="46"/>
        <v>0</v>
      </c>
      <c r="BL50" s="14"/>
      <c r="BM50" s="23"/>
      <c r="BN50" s="21"/>
      <c r="BO50" s="57">
        <f t="shared" ref="BO50:BO65" si="63">(BM$70+1)-BN50</f>
        <v>0</v>
      </c>
      <c r="BP50" s="24">
        <v>0</v>
      </c>
      <c r="BQ50" s="19"/>
      <c r="BR50" s="22">
        <f t="shared" si="47"/>
        <v>0</v>
      </c>
      <c r="BS50" s="14"/>
      <c r="BT50" s="23"/>
      <c r="BU50" s="21"/>
      <c r="BV50" s="57">
        <f t="shared" ref="BV50:BV65" si="64">(BT$70+1)-BU50</f>
        <v>0</v>
      </c>
      <c r="BW50" s="24">
        <v>0</v>
      </c>
      <c r="BX50" s="19"/>
      <c r="BY50" s="22">
        <f t="shared" si="48"/>
        <v>0</v>
      </c>
      <c r="BZ50" s="14"/>
      <c r="CA50" s="23"/>
      <c r="CB50" s="21"/>
      <c r="CC50" s="57"/>
      <c r="CD50" s="24">
        <v>0</v>
      </c>
      <c r="CE50" s="19"/>
      <c r="CF50" s="22">
        <f t="shared" si="49"/>
        <v>0</v>
      </c>
      <c r="CG50" s="14"/>
      <c r="CH50" s="23"/>
      <c r="CI50" s="21"/>
      <c r="CJ50" s="57">
        <f t="shared" ref="CJ50:CJ65" si="65">(CH$70+1)-CI50</f>
        <v>0</v>
      </c>
      <c r="CK50" s="24">
        <v>0</v>
      </c>
      <c r="CL50" s="19"/>
      <c r="CM50" s="22">
        <f t="shared" si="50"/>
        <v>0</v>
      </c>
      <c r="CN50" s="14"/>
      <c r="CO50" s="53">
        <v>1.8518518518518521E-2</v>
      </c>
      <c r="CP50" s="21" t="s">
        <v>328</v>
      </c>
      <c r="CQ50" s="57">
        <f t="shared" ref="CQ50:CQ62" si="66">((CO$70)+10)-CP50</f>
        <v>11</v>
      </c>
      <c r="CR50" s="24">
        <v>0</v>
      </c>
      <c r="CS50" s="19">
        <v>5</v>
      </c>
      <c r="CT50" s="22">
        <f t="shared" si="51"/>
        <v>16</v>
      </c>
      <c r="CU50" s="14"/>
      <c r="CV50" s="110">
        <v>1.7361111111111112E-2</v>
      </c>
      <c r="CW50" s="21" t="s">
        <v>328</v>
      </c>
      <c r="CX50" s="57">
        <f t="shared" ref="CX50:CX66" si="67">((CV$70)+10)-CW50</f>
        <v>14</v>
      </c>
      <c r="CY50" s="67">
        <v>15</v>
      </c>
      <c r="CZ50" s="19">
        <v>5</v>
      </c>
      <c r="DA50" s="22">
        <f t="shared" si="52"/>
        <v>34</v>
      </c>
      <c r="DB50" s="14"/>
      <c r="DC50" s="23">
        <v>3.7106481481481483E-2</v>
      </c>
      <c r="DD50" s="21" t="s">
        <v>233</v>
      </c>
      <c r="DE50" s="57">
        <f>((DC$70)+10)-DD50</f>
        <v>13</v>
      </c>
      <c r="DF50" s="24">
        <v>0</v>
      </c>
      <c r="DG50" s="19">
        <v>5</v>
      </c>
      <c r="DH50" s="22">
        <f t="shared" si="53"/>
        <v>18</v>
      </c>
      <c r="DI50" s="75"/>
      <c r="DJ50" s="23"/>
      <c r="DK50" s="21"/>
      <c r="DL50" s="57"/>
      <c r="DM50" s="24">
        <v>0</v>
      </c>
      <c r="DN50" s="19"/>
      <c r="DO50" s="22">
        <f t="shared" si="54"/>
        <v>0</v>
      </c>
      <c r="DP50" s="14"/>
      <c r="DQ50" s="23"/>
      <c r="DR50" s="21"/>
      <c r="DS50" s="57"/>
      <c r="DT50" s="24">
        <v>0</v>
      </c>
      <c r="DU50" s="19"/>
      <c r="DV50" s="22">
        <f t="shared" si="55"/>
        <v>0</v>
      </c>
      <c r="DW50" s="14"/>
      <c r="DX50" s="23">
        <v>3.8460648148148147E-2</v>
      </c>
      <c r="DY50" s="21" t="s">
        <v>233</v>
      </c>
      <c r="DZ50" s="57">
        <f>((DX$70)+10)-DY50</f>
        <v>11</v>
      </c>
      <c r="EA50" s="24">
        <v>0</v>
      </c>
      <c r="EB50" s="19">
        <v>5</v>
      </c>
      <c r="EC50" s="22">
        <f t="shared" si="56"/>
        <v>16</v>
      </c>
      <c r="ED50" s="14"/>
      <c r="EE50" s="23">
        <v>3.4930555555555555E-2</v>
      </c>
      <c r="EF50" s="21" t="s">
        <v>232</v>
      </c>
      <c r="EG50" s="57">
        <f>((EE$70)+10)-EF50</f>
        <v>11</v>
      </c>
      <c r="EH50" s="24">
        <v>0</v>
      </c>
      <c r="EI50" s="19">
        <v>5</v>
      </c>
      <c r="EJ50" s="22">
        <f t="shared" si="57"/>
        <v>16</v>
      </c>
      <c r="EK50" s="14"/>
      <c r="EL50" s="23">
        <v>8.8449074074074083E-2</v>
      </c>
      <c r="EM50" s="21" t="s">
        <v>232</v>
      </c>
      <c r="EN50" s="118">
        <f>(((EL$70)+10)-EM50)*2</f>
        <v>22</v>
      </c>
      <c r="EO50" s="24">
        <v>0</v>
      </c>
      <c r="EP50" s="19">
        <f>5*2</f>
        <v>10</v>
      </c>
      <c r="EQ50" s="22">
        <f t="shared" si="58"/>
        <v>32</v>
      </c>
      <c r="ER50" s="14"/>
      <c r="ES50" s="23"/>
      <c r="ET50" s="111">
        <f t="shared" si="59"/>
        <v>4</v>
      </c>
      <c r="EU50" s="82">
        <f t="shared" si="60"/>
        <v>127</v>
      </c>
      <c r="EV50" s="82">
        <f t="shared" si="60"/>
        <v>30</v>
      </c>
      <c r="EW50" s="82">
        <f t="shared" si="60"/>
        <v>50</v>
      </c>
      <c r="EX50" s="22">
        <f>EU50+EV50+EW50</f>
        <v>207</v>
      </c>
      <c r="EY50" s="14" t="str">
        <f>A50</f>
        <v>Anna Whitemore</v>
      </c>
      <c r="EZ50" s="14"/>
      <c r="FA50" s="106">
        <f t="shared" ref="FA50:FA66" si="68">FR50</f>
        <v>4</v>
      </c>
      <c r="FB50" s="77">
        <v>2</v>
      </c>
      <c r="FC50" s="77">
        <v>6</v>
      </c>
      <c r="FD50" s="77">
        <v>6</v>
      </c>
      <c r="FE50" s="77">
        <v>5</v>
      </c>
      <c r="FF50" s="77">
        <v>5</v>
      </c>
      <c r="FG50" s="77" t="s">
        <v>367</v>
      </c>
      <c r="FH50" s="77">
        <v>4</v>
      </c>
      <c r="FI50" s="77">
        <v>5</v>
      </c>
      <c r="FJ50" s="77">
        <v>6</v>
      </c>
      <c r="FK50" s="77">
        <v>6</v>
      </c>
      <c r="FL50" s="77" t="s">
        <v>434</v>
      </c>
      <c r="FM50" s="77">
        <v>5</v>
      </c>
      <c r="FN50" s="77">
        <v>5</v>
      </c>
      <c r="FO50" s="77">
        <v>5</v>
      </c>
      <c r="FP50" s="77">
        <v>5</v>
      </c>
      <c r="FQ50" s="77">
        <v>5</v>
      </c>
      <c r="FR50" s="77">
        <v>4</v>
      </c>
      <c r="FS50" s="8">
        <f t="shared" si="61"/>
        <v>175</v>
      </c>
      <c r="FT50" s="8">
        <v>1</v>
      </c>
    </row>
    <row r="51" spans="1:176">
      <c r="A51" s="14" t="s">
        <v>26</v>
      </c>
      <c r="B51" s="112">
        <v>3.4363425925925929E-2</v>
      </c>
      <c r="C51" s="21" t="s">
        <v>233</v>
      </c>
      <c r="D51" s="57">
        <f t="shared" si="35"/>
        <v>16</v>
      </c>
      <c r="E51" s="24">
        <v>0</v>
      </c>
      <c r="F51" s="19">
        <v>5</v>
      </c>
      <c r="G51" s="22">
        <f t="shared" si="36"/>
        <v>21</v>
      </c>
      <c r="H51" s="14"/>
      <c r="I51" s="23">
        <v>3.4745370370370371E-2</v>
      </c>
      <c r="J51" s="21" t="s">
        <v>214</v>
      </c>
      <c r="K51" s="57">
        <f>((I$70)+10)-J51</f>
        <v>13</v>
      </c>
      <c r="L51" s="24">
        <v>0</v>
      </c>
      <c r="M51" s="19">
        <v>5</v>
      </c>
      <c r="N51" s="22">
        <f t="shared" si="37"/>
        <v>18</v>
      </c>
      <c r="O51" s="14"/>
      <c r="P51" s="23">
        <v>3.6770833333333336E-2</v>
      </c>
      <c r="Q51" s="21" t="s">
        <v>214</v>
      </c>
      <c r="R51" s="57">
        <f>((P$70)+10)-Q51</f>
        <v>12</v>
      </c>
      <c r="S51" s="24">
        <v>0</v>
      </c>
      <c r="T51" s="19">
        <v>5</v>
      </c>
      <c r="U51" s="22">
        <f t="shared" si="38"/>
        <v>17</v>
      </c>
      <c r="V51" s="14"/>
      <c r="W51" s="23">
        <v>1.9120370370370371E-2</v>
      </c>
      <c r="X51" s="21" t="s">
        <v>232</v>
      </c>
      <c r="Y51" s="57">
        <f t="shared" si="62"/>
        <v>17</v>
      </c>
      <c r="Z51" s="24">
        <v>0</v>
      </c>
      <c r="AA51" s="19">
        <v>5</v>
      </c>
      <c r="AB51" s="22">
        <f t="shared" si="39"/>
        <v>22</v>
      </c>
      <c r="AC51" s="14"/>
      <c r="AD51" s="23">
        <v>8.9305555555555569E-2</v>
      </c>
      <c r="AE51" s="21" t="s">
        <v>232</v>
      </c>
      <c r="AF51" s="57">
        <f>((AD$70)+10)-AE51</f>
        <v>11</v>
      </c>
      <c r="AG51" s="24">
        <v>0</v>
      </c>
      <c r="AH51" s="19">
        <v>5</v>
      </c>
      <c r="AI51" s="22">
        <f t="shared" si="40"/>
        <v>16</v>
      </c>
      <c r="AJ51" s="14"/>
      <c r="AK51" s="112">
        <v>1.8113425925925925E-2</v>
      </c>
      <c r="AL51" s="21" t="s">
        <v>233</v>
      </c>
      <c r="AM51" s="57">
        <f>((AK$70)+10)-AL51</f>
        <v>13</v>
      </c>
      <c r="AN51" s="67">
        <v>15</v>
      </c>
      <c r="AO51" s="19">
        <v>5</v>
      </c>
      <c r="AP51" s="22">
        <f t="shared" si="41"/>
        <v>33</v>
      </c>
      <c r="AQ51" s="14"/>
      <c r="AR51" s="23">
        <v>7.7662037037037043E-2</v>
      </c>
      <c r="AS51" s="21" t="s">
        <v>232</v>
      </c>
      <c r="AT51" s="57">
        <f t="shared" ref="AT51:AT58" si="69">((AR$70)+10)-AS51</f>
        <v>13</v>
      </c>
      <c r="AU51" s="24">
        <v>0</v>
      </c>
      <c r="AV51" s="19">
        <v>5</v>
      </c>
      <c r="AW51" s="22">
        <f t="shared" si="42"/>
        <v>18</v>
      </c>
      <c r="AX51" s="14"/>
      <c r="AY51" s="112">
        <v>3.4236111111111113E-2</v>
      </c>
      <c r="AZ51" s="21" t="s">
        <v>267</v>
      </c>
      <c r="BA51" s="57">
        <f t="shared" si="43"/>
        <v>15</v>
      </c>
      <c r="BB51" s="67">
        <v>15</v>
      </c>
      <c r="BC51" s="19">
        <v>5</v>
      </c>
      <c r="BD51" s="22">
        <f t="shared" si="44"/>
        <v>35</v>
      </c>
      <c r="BE51" s="14"/>
      <c r="BF51" s="23"/>
      <c r="BG51" s="21"/>
      <c r="BH51" s="57">
        <f t="shared" si="45"/>
        <v>0</v>
      </c>
      <c r="BI51" s="24">
        <v>0</v>
      </c>
      <c r="BJ51" s="19"/>
      <c r="BK51" s="22">
        <f t="shared" si="46"/>
        <v>0</v>
      </c>
      <c r="BL51" s="14"/>
      <c r="BM51" s="23"/>
      <c r="BN51" s="21"/>
      <c r="BO51" s="57">
        <f t="shared" si="63"/>
        <v>0</v>
      </c>
      <c r="BP51" s="24">
        <v>0</v>
      </c>
      <c r="BQ51" s="19"/>
      <c r="BR51" s="22">
        <f t="shared" si="47"/>
        <v>0</v>
      </c>
      <c r="BS51" s="14"/>
      <c r="BT51" s="23"/>
      <c r="BU51" s="21"/>
      <c r="BV51" s="57">
        <f t="shared" si="64"/>
        <v>0</v>
      </c>
      <c r="BW51" s="24">
        <v>0</v>
      </c>
      <c r="BX51" s="19"/>
      <c r="BY51" s="22">
        <f t="shared" si="48"/>
        <v>0</v>
      </c>
      <c r="BZ51" s="14"/>
      <c r="CA51" s="110">
        <v>3.3865740740740738E-2</v>
      </c>
      <c r="CB51" s="21" t="s">
        <v>233</v>
      </c>
      <c r="CC51" s="57">
        <f>((CA$70)+10)-CB51</f>
        <v>14</v>
      </c>
      <c r="CD51" s="67">
        <v>15</v>
      </c>
      <c r="CE51" s="19">
        <v>5</v>
      </c>
      <c r="CF51" s="22">
        <f t="shared" si="49"/>
        <v>34</v>
      </c>
      <c r="CG51" s="14"/>
      <c r="CH51" s="23"/>
      <c r="CI51" s="21"/>
      <c r="CJ51" s="57">
        <f t="shared" si="65"/>
        <v>0</v>
      </c>
      <c r="CK51" s="24">
        <v>0</v>
      </c>
      <c r="CL51" s="19"/>
      <c r="CM51" s="22">
        <f t="shared" si="50"/>
        <v>0</v>
      </c>
      <c r="CN51" s="14"/>
      <c r="CO51" s="112">
        <v>1.6875000000000001E-2</v>
      </c>
      <c r="CP51" s="21" t="s">
        <v>233</v>
      </c>
      <c r="CQ51" s="57">
        <f t="shared" si="66"/>
        <v>13</v>
      </c>
      <c r="CR51" s="67">
        <v>15</v>
      </c>
      <c r="CS51" s="19">
        <v>5</v>
      </c>
      <c r="CT51" s="22">
        <f t="shared" si="51"/>
        <v>33</v>
      </c>
      <c r="CU51" s="14"/>
      <c r="CV51" s="110">
        <v>1.6550925925925924E-2</v>
      </c>
      <c r="CW51" s="21" t="s">
        <v>233</v>
      </c>
      <c r="CX51" s="57">
        <f t="shared" si="67"/>
        <v>16</v>
      </c>
      <c r="CY51" s="67">
        <v>15</v>
      </c>
      <c r="CZ51" s="19">
        <v>5</v>
      </c>
      <c r="DA51" s="22">
        <f t="shared" si="52"/>
        <v>36</v>
      </c>
      <c r="DB51" s="14"/>
      <c r="DC51" s="23">
        <v>3.5995370370370372E-2</v>
      </c>
      <c r="DD51" s="21" t="s">
        <v>232</v>
      </c>
      <c r="DE51" s="57">
        <f>((DC$70)+10)-DD51</f>
        <v>14</v>
      </c>
      <c r="DF51" s="24">
        <v>0</v>
      </c>
      <c r="DG51" s="19">
        <v>5</v>
      </c>
      <c r="DH51" s="22">
        <f t="shared" si="53"/>
        <v>19</v>
      </c>
      <c r="DI51" s="75"/>
      <c r="DJ51" s="23">
        <v>7.9386574074074082E-2</v>
      </c>
      <c r="DK51" s="21" t="s">
        <v>214</v>
      </c>
      <c r="DL51" s="57">
        <f>((DJ$70)+10)-DK51</f>
        <v>10</v>
      </c>
      <c r="DM51" s="24">
        <v>0</v>
      </c>
      <c r="DN51" s="19">
        <v>5</v>
      </c>
      <c r="DO51" s="22">
        <f t="shared" si="54"/>
        <v>15</v>
      </c>
      <c r="DP51" s="14"/>
      <c r="DQ51" s="23">
        <v>8.1562499999999996E-2</v>
      </c>
      <c r="DR51" s="21" t="s">
        <v>214</v>
      </c>
      <c r="DS51" s="57">
        <f>((DQ$70)+10)-DR51</f>
        <v>12</v>
      </c>
      <c r="DT51" s="24">
        <v>0</v>
      </c>
      <c r="DU51" s="19">
        <v>5</v>
      </c>
      <c r="DV51" s="22">
        <f t="shared" si="55"/>
        <v>17</v>
      </c>
      <c r="DW51" s="14"/>
      <c r="DX51" s="23">
        <v>3.7476851851851851E-2</v>
      </c>
      <c r="DY51" s="21" t="s">
        <v>232</v>
      </c>
      <c r="DZ51" s="57">
        <f>((DX$70)+10)-DY51</f>
        <v>12</v>
      </c>
      <c r="EA51" s="24">
        <v>0</v>
      </c>
      <c r="EB51" s="19">
        <v>5</v>
      </c>
      <c r="EC51" s="22">
        <f t="shared" si="56"/>
        <v>17</v>
      </c>
      <c r="ED51" s="14"/>
      <c r="EE51" s="23">
        <v>3.4976851851851849E-2</v>
      </c>
      <c r="EF51" s="21" t="s">
        <v>233</v>
      </c>
      <c r="EG51" s="57">
        <f>((EE$70)+10)-EF51</f>
        <v>10</v>
      </c>
      <c r="EH51" s="24">
        <v>0</v>
      </c>
      <c r="EI51" s="19">
        <v>5</v>
      </c>
      <c r="EJ51" s="22">
        <f t="shared" si="57"/>
        <v>15</v>
      </c>
      <c r="EK51" s="14"/>
      <c r="EL51" s="23">
        <v>9.2071759259259256E-2</v>
      </c>
      <c r="EM51" s="21" t="s">
        <v>233</v>
      </c>
      <c r="EN51" s="118">
        <f>(((EL$70)+10)-EM51)*2</f>
        <v>20</v>
      </c>
      <c r="EO51" s="24">
        <v>0</v>
      </c>
      <c r="EP51" s="19">
        <f>5*2</f>
        <v>10</v>
      </c>
      <c r="EQ51" s="22">
        <f t="shared" si="58"/>
        <v>30</v>
      </c>
      <c r="ER51" s="14"/>
      <c r="ES51" s="23"/>
      <c r="ET51" s="111">
        <f t="shared" si="59"/>
        <v>1</v>
      </c>
      <c r="EU51" s="82">
        <f t="shared" si="60"/>
        <v>231</v>
      </c>
      <c r="EV51" s="82">
        <f t="shared" si="60"/>
        <v>75</v>
      </c>
      <c r="EW51" s="82">
        <f t="shared" si="60"/>
        <v>90</v>
      </c>
      <c r="EX51" s="22">
        <f>EU51+EV51+EW51</f>
        <v>396</v>
      </c>
      <c r="EY51" s="14" t="str">
        <f>A51</f>
        <v>Julia King</v>
      </c>
      <c r="EZ51" s="14"/>
      <c r="FA51" s="106">
        <f t="shared" si="68"/>
        <v>1</v>
      </c>
      <c r="FB51" s="77">
        <v>3</v>
      </c>
      <c r="FC51" s="77">
        <v>1</v>
      </c>
      <c r="FD51" s="77">
        <v>1</v>
      </c>
      <c r="FE51" s="77">
        <v>1</v>
      </c>
      <c r="FF51" s="77">
        <v>1</v>
      </c>
      <c r="FG51" s="77">
        <v>1</v>
      </c>
      <c r="FH51" s="77">
        <v>1</v>
      </c>
      <c r="FI51" s="77">
        <v>1</v>
      </c>
      <c r="FJ51" s="77">
        <v>1</v>
      </c>
      <c r="FK51" s="77">
        <v>1</v>
      </c>
      <c r="FL51" s="77">
        <v>1</v>
      </c>
      <c r="FM51" s="77">
        <v>1</v>
      </c>
      <c r="FN51" s="77">
        <v>1</v>
      </c>
      <c r="FO51" s="77">
        <v>1</v>
      </c>
      <c r="FP51" s="77">
        <v>1</v>
      </c>
      <c r="FQ51" s="77">
        <v>1</v>
      </c>
      <c r="FR51" s="77">
        <v>1</v>
      </c>
      <c r="FS51" s="8">
        <f t="shared" si="61"/>
        <v>366</v>
      </c>
      <c r="FT51" s="8">
        <v>4</v>
      </c>
    </row>
    <row r="52" spans="1:176">
      <c r="A52" s="14" t="s">
        <v>330</v>
      </c>
      <c r="B52" s="110">
        <v>3.5949074074074071E-2</v>
      </c>
      <c r="C52" s="21" t="s">
        <v>267</v>
      </c>
      <c r="D52" s="57">
        <f t="shared" si="35"/>
        <v>15</v>
      </c>
      <c r="E52" s="24">
        <v>0</v>
      </c>
      <c r="F52" s="19">
        <v>5</v>
      </c>
      <c r="G52" s="22">
        <f t="shared" si="36"/>
        <v>20</v>
      </c>
      <c r="H52" s="14"/>
      <c r="I52" s="23"/>
      <c r="J52" s="21"/>
      <c r="K52" s="57"/>
      <c r="L52" s="24">
        <v>0</v>
      </c>
      <c r="M52" s="19"/>
      <c r="N52" s="22">
        <f t="shared" si="37"/>
        <v>0</v>
      </c>
      <c r="O52" s="14"/>
      <c r="P52" s="23"/>
      <c r="Q52" s="21"/>
      <c r="R52" s="57"/>
      <c r="S52" s="24">
        <v>0</v>
      </c>
      <c r="T52" s="19"/>
      <c r="U52" s="22">
        <f t="shared" si="38"/>
        <v>0</v>
      </c>
      <c r="V52" s="14"/>
      <c r="W52" s="23"/>
      <c r="X52" s="21"/>
      <c r="Y52" s="57"/>
      <c r="Z52" s="24">
        <v>0</v>
      </c>
      <c r="AA52" s="19"/>
      <c r="AB52" s="22">
        <f t="shared" si="39"/>
        <v>0</v>
      </c>
      <c r="AC52" s="14"/>
      <c r="AD52" s="23"/>
      <c r="AE52" s="21"/>
      <c r="AF52" s="57"/>
      <c r="AG52" s="24">
        <v>0</v>
      </c>
      <c r="AH52" s="19"/>
      <c r="AI52" s="22">
        <f t="shared" si="40"/>
        <v>0</v>
      </c>
      <c r="AJ52" s="14"/>
      <c r="AK52" s="23"/>
      <c r="AL52" s="21"/>
      <c r="AM52" s="57"/>
      <c r="AN52" s="24">
        <v>0</v>
      </c>
      <c r="AO52" s="19"/>
      <c r="AP52" s="22">
        <f t="shared" si="41"/>
        <v>0</v>
      </c>
      <c r="AQ52" s="14"/>
      <c r="AR52" s="23"/>
      <c r="AS52" s="21"/>
      <c r="AT52" s="57"/>
      <c r="AU52" s="24">
        <v>0</v>
      </c>
      <c r="AV52" s="19"/>
      <c r="AW52" s="22">
        <f t="shared" si="42"/>
        <v>0</v>
      </c>
      <c r="AX52" s="14"/>
      <c r="AY52" s="23"/>
      <c r="AZ52" s="21"/>
      <c r="BA52" s="57"/>
      <c r="BB52" s="24">
        <v>0</v>
      </c>
      <c r="BC52" s="19"/>
      <c r="BD52" s="22">
        <f t="shared" si="44"/>
        <v>0</v>
      </c>
      <c r="BE52" s="14"/>
      <c r="BF52" s="23"/>
      <c r="BG52" s="21"/>
      <c r="BH52" s="57">
        <f t="shared" si="45"/>
        <v>0</v>
      </c>
      <c r="BI52" s="24">
        <v>0</v>
      </c>
      <c r="BJ52" s="19"/>
      <c r="BK52" s="22">
        <f t="shared" si="46"/>
        <v>0</v>
      </c>
      <c r="BL52" s="14"/>
      <c r="BM52" s="23"/>
      <c r="BN52" s="21"/>
      <c r="BO52" s="57">
        <f t="shared" si="63"/>
        <v>0</v>
      </c>
      <c r="BP52" s="24">
        <v>0</v>
      </c>
      <c r="BQ52" s="19"/>
      <c r="BR52" s="22">
        <f t="shared" si="47"/>
        <v>0</v>
      </c>
      <c r="BS52" s="14"/>
      <c r="BT52" s="23"/>
      <c r="BU52" s="21"/>
      <c r="BV52" s="57">
        <f t="shared" si="64"/>
        <v>0</v>
      </c>
      <c r="BW52" s="24">
        <v>0</v>
      </c>
      <c r="BX52" s="19"/>
      <c r="BY52" s="22">
        <f t="shared" si="48"/>
        <v>0</v>
      </c>
      <c r="BZ52" s="14"/>
      <c r="CA52" s="23"/>
      <c r="CB52" s="21"/>
      <c r="CC52" s="57"/>
      <c r="CD52" s="24">
        <v>0</v>
      </c>
      <c r="CE52" s="19"/>
      <c r="CF52" s="22">
        <f t="shared" si="49"/>
        <v>0</v>
      </c>
      <c r="CG52" s="14"/>
      <c r="CH52" s="23"/>
      <c r="CI52" s="21"/>
      <c r="CJ52" s="57">
        <f t="shared" si="65"/>
        <v>0</v>
      </c>
      <c r="CK52" s="24">
        <v>0</v>
      </c>
      <c r="CL52" s="19"/>
      <c r="CM52" s="22">
        <f t="shared" si="50"/>
        <v>0</v>
      </c>
      <c r="CN52" s="14"/>
      <c r="CO52" s="23"/>
      <c r="CP52" s="21"/>
      <c r="CQ52" s="57"/>
      <c r="CR52" s="24">
        <v>0</v>
      </c>
      <c r="CS52" s="19"/>
      <c r="CT52" s="22">
        <f t="shared" si="51"/>
        <v>0</v>
      </c>
      <c r="CU52" s="14"/>
      <c r="CV52" s="23"/>
      <c r="CW52" s="21"/>
      <c r="CX52" s="57"/>
      <c r="CY52" s="24">
        <v>0</v>
      </c>
      <c r="CZ52" s="19"/>
      <c r="DA52" s="22">
        <f t="shared" si="52"/>
        <v>0</v>
      </c>
      <c r="DB52" s="14"/>
      <c r="DC52" s="23"/>
      <c r="DD52" s="21"/>
      <c r="DE52" s="57"/>
      <c r="DF52" s="24">
        <v>0</v>
      </c>
      <c r="DG52" s="19"/>
      <c r="DH52" s="22">
        <f t="shared" si="53"/>
        <v>0</v>
      </c>
      <c r="DI52" s="75"/>
      <c r="DJ52" s="23"/>
      <c r="DK52" s="21"/>
      <c r="DL52" s="57"/>
      <c r="DM52" s="24">
        <v>0</v>
      </c>
      <c r="DN52" s="19"/>
      <c r="DO52" s="22">
        <f t="shared" si="54"/>
        <v>0</v>
      </c>
      <c r="DP52" s="14"/>
      <c r="DQ52" s="23"/>
      <c r="DR52" s="21"/>
      <c r="DS52" s="57"/>
      <c r="DT52" s="24">
        <v>0</v>
      </c>
      <c r="DU52" s="19"/>
      <c r="DV52" s="22">
        <f t="shared" si="55"/>
        <v>0</v>
      </c>
      <c r="DW52" s="14"/>
      <c r="DX52" s="23"/>
      <c r="DY52" s="21"/>
      <c r="DZ52" s="57"/>
      <c r="EA52" s="24">
        <v>0</v>
      </c>
      <c r="EB52" s="19"/>
      <c r="EC52" s="22">
        <f t="shared" si="56"/>
        <v>0</v>
      </c>
      <c r="ED52" s="14"/>
      <c r="EE52" s="23"/>
      <c r="EF52" s="21"/>
      <c r="EG52" s="57"/>
      <c r="EH52" s="24">
        <v>0</v>
      </c>
      <c r="EI52" s="19"/>
      <c r="EJ52" s="22">
        <f t="shared" si="57"/>
        <v>0</v>
      </c>
      <c r="EK52" s="14"/>
      <c r="EL52" s="23"/>
      <c r="EM52" s="21"/>
      <c r="EN52" s="57"/>
      <c r="EO52" s="24">
        <v>0</v>
      </c>
      <c r="EP52" s="19"/>
      <c r="EQ52" s="22">
        <f t="shared" si="58"/>
        <v>0</v>
      </c>
      <c r="ER52" s="14"/>
      <c r="ES52" s="23"/>
      <c r="ET52" s="111" t="str">
        <f t="shared" si="59"/>
        <v>15=</v>
      </c>
      <c r="EU52" s="82">
        <f t="shared" si="60"/>
        <v>15</v>
      </c>
      <c r="EV52" s="82">
        <f t="shared" si="60"/>
        <v>0</v>
      </c>
      <c r="EW52" s="82">
        <f t="shared" si="60"/>
        <v>5</v>
      </c>
      <c r="EX52" s="22">
        <f t="shared" ref="EX52:EX69" si="70">EU52+EV52+EW52</f>
        <v>20</v>
      </c>
      <c r="EY52" s="14" t="str">
        <f t="shared" ref="EY52:EY68" si="71">A52</f>
        <v>Angela Watson</v>
      </c>
      <c r="EZ52" s="14"/>
      <c r="FA52" s="106" t="str">
        <f t="shared" si="68"/>
        <v>15=</v>
      </c>
      <c r="FB52" s="77">
        <v>4</v>
      </c>
      <c r="FC52" s="77">
        <v>7</v>
      </c>
      <c r="FD52" s="77">
        <v>7</v>
      </c>
      <c r="FE52" s="77" t="s">
        <v>440</v>
      </c>
      <c r="FF52" s="77" t="s">
        <v>440</v>
      </c>
      <c r="FG52" s="77" t="s">
        <v>440</v>
      </c>
      <c r="FH52" s="77" t="s">
        <v>131</v>
      </c>
      <c r="FI52" s="77" t="s">
        <v>435</v>
      </c>
      <c r="FJ52" s="77" t="s">
        <v>435</v>
      </c>
      <c r="FK52" s="77" t="s">
        <v>435</v>
      </c>
      <c r="FL52" s="77" t="s">
        <v>435</v>
      </c>
      <c r="FM52" s="77" t="s">
        <v>439</v>
      </c>
      <c r="FN52" s="77" t="s">
        <v>439</v>
      </c>
      <c r="FO52" s="77" t="s">
        <v>439</v>
      </c>
      <c r="FP52" s="77" t="s">
        <v>369</v>
      </c>
      <c r="FQ52" s="77" t="s">
        <v>369</v>
      </c>
      <c r="FR52" s="77" t="s">
        <v>369</v>
      </c>
      <c r="FS52" s="8">
        <f t="shared" si="61"/>
        <v>20</v>
      </c>
    </row>
    <row r="53" spans="1:176">
      <c r="A53" s="14" t="s">
        <v>380</v>
      </c>
      <c r="B53" s="112">
        <v>3.9606481481481479E-2</v>
      </c>
      <c r="C53" s="21" t="s">
        <v>328</v>
      </c>
      <c r="D53" s="57">
        <f t="shared" si="35"/>
        <v>14</v>
      </c>
      <c r="E53" s="24">
        <v>0</v>
      </c>
      <c r="F53" s="19">
        <v>5</v>
      </c>
      <c r="G53" s="22">
        <f t="shared" si="36"/>
        <v>19</v>
      </c>
      <c r="H53" s="14"/>
      <c r="I53" s="23">
        <v>4.0925925925925928E-2</v>
      </c>
      <c r="J53" s="21" t="s">
        <v>267</v>
      </c>
      <c r="K53" s="57">
        <f>((I$70)+10)-J53</f>
        <v>10</v>
      </c>
      <c r="L53" s="24">
        <v>0</v>
      </c>
      <c r="M53" s="19">
        <v>5</v>
      </c>
      <c r="N53" s="22">
        <f t="shared" si="37"/>
        <v>15</v>
      </c>
      <c r="O53" s="14"/>
      <c r="P53" s="23">
        <v>4.297453703703704E-2</v>
      </c>
      <c r="Q53" s="21" t="s">
        <v>233</v>
      </c>
      <c r="R53" s="57">
        <f>((P$70)+10)-Q53</f>
        <v>10</v>
      </c>
      <c r="S53" s="24">
        <v>0</v>
      </c>
      <c r="T53" s="19">
        <v>5</v>
      </c>
      <c r="U53" s="22">
        <f t="shared" si="38"/>
        <v>15</v>
      </c>
      <c r="V53" s="14"/>
      <c r="W53" s="23"/>
      <c r="X53" s="21"/>
      <c r="Y53" s="57"/>
      <c r="Z53" s="24">
        <v>0</v>
      </c>
      <c r="AA53" s="19"/>
      <c r="AB53" s="22">
        <f t="shared" si="39"/>
        <v>0</v>
      </c>
      <c r="AC53" s="14"/>
      <c r="AD53" s="23"/>
      <c r="AE53" s="21"/>
      <c r="AF53" s="57"/>
      <c r="AG53" s="24">
        <v>0</v>
      </c>
      <c r="AH53" s="19"/>
      <c r="AI53" s="22">
        <f t="shared" si="40"/>
        <v>0</v>
      </c>
      <c r="AJ53" s="14"/>
      <c r="AK53" s="112">
        <v>2.1342592592592594E-2</v>
      </c>
      <c r="AL53" s="21" t="s">
        <v>264</v>
      </c>
      <c r="AM53" s="57">
        <f>((AK$70)+10)-AL53</f>
        <v>10</v>
      </c>
      <c r="AN53" s="24">
        <v>0</v>
      </c>
      <c r="AO53" s="19">
        <v>5</v>
      </c>
      <c r="AP53" s="22">
        <f t="shared" si="41"/>
        <v>15</v>
      </c>
      <c r="AQ53" s="14"/>
      <c r="AR53" s="23"/>
      <c r="AS53" s="21"/>
      <c r="AT53" s="57"/>
      <c r="AU53" s="24">
        <v>0</v>
      </c>
      <c r="AV53" s="19"/>
      <c r="AW53" s="22">
        <f t="shared" si="42"/>
        <v>0</v>
      </c>
      <c r="AX53" s="14"/>
      <c r="AY53" s="23"/>
      <c r="AZ53" s="21"/>
      <c r="BA53" s="57"/>
      <c r="BB53" s="24">
        <v>0</v>
      </c>
      <c r="BC53" s="19"/>
      <c r="BD53" s="22">
        <f t="shared" si="44"/>
        <v>0</v>
      </c>
      <c r="BE53" s="14"/>
      <c r="BF53" s="23"/>
      <c r="BG53" s="21"/>
      <c r="BH53" s="57">
        <f t="shared" si="45"/>
        <v>0</v>
      </c>
      <c r="BI53" s="24">
        <v>0</v>
      </c>
      <c r="BJ53" s="19"/>
      <c r="BK53" s="22">
        <f t="shared" si="46"/>
        <v>0</v>
      </c>
      <c r="BL53" s="14"/>
      <c r="BM53" s="23"/>
      <c r="BN53" s="21"/>
      <c r="BO53" s="57">
        <f t="shared" si="63"/>
        <v>0</v>
      </c>
      <c r="BP53" s="24">
        <v>0</v>
      </c>
      <c r="BQ53" s="19"/>
      <c r="BR53" s="22">
        <f t="shared" si="47"/>
        <v>0</v>
      </c>
      <c r="BS53" s="14"/>
      <c r="BT53" s="23"/>
      <c r="BU53" s="21"/>
      <c r="BV53" s="57">
        <f t="shared" si="64"/>
        <v>0</v>
      </c>
      <c r="BW53" s="24">
        <v>0</v>
      </c>
      <c r="BX53" s="19"/>
      <c r="BY53" s="22">
        <f t="shared" si="48"/>
        <v>0</v>
      </c>
      <c r="BZ53" s="14"/>
      <c r="CA53" s="110">
        <v>3.876157407407408E-2</v>
      </c>
      <c r="CB53" s="21" t="s">
        <v>264</v>
      </c>
      <c r="CC53" s="57">
        <f>((CA$70)+10)-CB53</f>
        <v>11</v>
      </c>
      <c r="CD53" s="67">
        <v>15</v>
      </c>
      <c r="CE53" s="19">
        <v>5</v>
      </c>
      <c r="CF53" s="22">
        <f t="shared" si="49"/>
        <v>31</v>
      </c>
      <c r="CG53" s="14"/>
      <c r="CH53" s="23"/>
      <c r="CI53" s="21"/>
      <c r="CJ53" s="57">
        <f t="shared" si="65"/>
        <v>0</v>
      </c>
      <c r="CK53" s="24">
        <v>0</v>
      </c>
      <c r="CL53" s="19"/>
      <c r="CM53" s="22">
        <f t="shared" si="50"/>
        <v>0</v>
      </c>
      <c r="CN53" s="14"/>
      <c r="CO53" s="23"/>
      <c r="CP53" s="21"/>
      <c r="CQ53" s="57"/>
      <c r="CR53" s="24">
        <v>0</v>
      </c>
      <c r="CS53" s="19"/>
      <c r="CT53" s="22">
        <f t="shared" si="51"/>
        <v>0</v>
      </c>
      <c r="CU53" s="14"/>
      <c r="CV53" s="110">
        <v>1.9953703703703706E-2</v>
      </c>
      <c r="CW53" s="21" t="s">
        <v>336</v>
      </c>
      <c r="CX53" s="57">
        <f t="shared" si="67"/>
        <v>10</v>
      </c>
      <c r="CY53" s="67">
        <v>15</v>
      </c>
      <c r="CZ53" s="19">
        <v>5</v>
      </c>
      <c r="DA53" s="22">
        <f t="shared" si="52"/>
        <v>30</v>
      </c>
      <c r="DB53" s="14"/>
      <c r="DC53" s="23">
        <v>4.0798611111111112E-2</v>
      </c>
      <c r="DD53" s="21" t="s">
        <v>264</v>
      </c>
      <c r="DE53" s="57">
        <f>((DC$70)+10)-DD53</f>
        <v>10</v>
      </c>
      <c r="DF53" s="24">
        <v>0</v>
      </c>
      <c r="DG53" s="19">
        <v>5</v>
      </c>
      <c r="DH53" s="22">
        <f t="shared" si="53"/>
        <v>15</v>
      </c>
      <c r="DI53" s="75"/>
      <c r="DJ53" s="23"/>
      <c r="DK53" s="21"/>
      <c r="DL53" s="57"/>
      <c r="DM53" s="24">
        <v>0</v>
      </c>
      <c r="DN53" s="19"/>
      <c r="DO53" s="22">
        <f t="shared" si="54"/>
        <v>0</v>
      </c>
      <c r="DP53" s="14"/>
      <c r="DQ53" s="23"/>
      <c r="DR53" s="21"/>
      <c r="DS53" s="57"/>
      <c r="DT53" s="24">
        <v>0</v>
      </c>
      <c r="DU53" s="19"/>
      <c r="DV53" s="22">
        <f t="shared" si="55"/>
        <v>0</v>
      </c>
      <c r="DW53" s="14"/>
      <c r="DX53" s="23"/>
      <c r="DY53" s="21"/>
      <c r="DZ53" s="57"/>
      <c r="EA53" s="24">
        <v>0</v>
      </c>
      <c r="EB53" s="19"/>
      <c r="EC53" s="22">
        <f t="shared" si="56"/>
        <v>0</v>
      </c>
      <c r="ED53" s="14"/>
      <c r="EE53" s="23"/>
      <c r="EF53" s="21"/>
      <c r="EG53" s="57"/>
      <c r="EH53" s="24">
        <v>0</v>
      </c>
      <c r="EI53" s="19"/>
      <c r="EJ53" s="22">
        <f t="shared" si="57"/>
        <v>0</v>
      </c>
      <c r="EK53" s="14"/>
      <c r="EL53" s="23"/>
      <c r="EM53" s="21"/>
      <c r="EN53" s="57"/>
      <c r="EO53" s="24">
        <v>0</v>
      </c>
      <c r="EP53" s="19"/>
      <c r="EQ53" s="22">
        <f t="shared" si="58"/>
        <v>0</v>
      </c>
      <c r="ER53" s="14"/>
      <c r="ES53" s="23"/>
      <c r="ET53" s="111">
        <f t="shared" si="59"/>
        <v>7</v>
      </c>
      <c r="EU53" s="82">
        <f t="shared" si="60"/>
        <v>75</v>
      </c>
      <c r="EV53" s="82">
        <f t="shared" si="60"/>
        <v>30</v>
      </c>
      <c r="EW53" s="82">
        <f t="shared" si="60"/>
        <v>35</v>
      </c>
      <c r="EX53" s="22">
        <f t="shared" si="70"/>
        <v>140</v>
      </c>
      <c r="EY53" s="14" t="str">
        <f t="shared" si="71"/>
        <v>Gill Silson</v>
      </c>
      <c r="EZ53" s="14"/>
      <c r="FA53" s="106">
        <f t="shared" si="68"/>
        <v>7</v>
      </c>
      <c r="FB53" s="77">
        <v>5</v>
      </c>
      <c r="FC53" s="77">
        <v>3</v>
      </c>
      <c r="FD53" s="77">
        <v>3</v>
      </c>
      <c r="FE53" s="77" t="s">
        <v>367</v>
      </c>
      <c r="FF53" s="77" t="s">
        <v>367</v>
      </c>
      <c r="FG53" s="77" t="s">
        <v>434</v>
      </c>
      <c r="FH53" s="77" t="s">
        <v>422</v>
      </c>
      <c r="FI53" s="77">
        <v>7</v>
      </c>
      <c r="FJ53" s="77">
        <v>5</v>
      </c>
      <c r="FK53" s="77">
        <v>5</v>
      </c>
      <c r="FL53" s="77" t="s">
        <v>434</v>
      </c>
      <c r="FM53" s="77">
        <v>6</v>
      </c>
      <c r="FN53" s="77">
        <v>6</v>
      </c>
      <c r="FO53" s="77">
        <v>6</v>
      </c>
      <c r="FP53" s="77">
        <v>7</v>
      </c>
      <c r="FQ53" s="77">
        <v>7</v>
      </c>
      <c r="FR53" s="77">
        <v>7</v>
      </c>
      <c r="FS53" s="8">
        <f t="shared" si="61"/>
        <v>140</v>
      </c>
      <c r="FT53" s="8">
        <v>5</v>
      </c>
    </row>
    <row r="54" spans="1:176">
      <c r="A54" s="14" t="s">
        <v>498</v>
      </c>
      <c r="B54" s="112">
        <v>3.9641203703703706E-2</v>
      </c>
      <c r="C54" s="21" t="s">
        <v>264</v>
      </c>
      <c r="D54" s="57">
        <f t="shared" si="35"/>
        <v>13</v>
      </c>
      <c r="E54" s="24">
        <v>0</v>
      </c>
      <c r="F54" s="19">
        <v>5</v>
      </c>
      <c r="G54" s="22">
        <f t="shared" si="36"/>
        <v>18</v>
      </c>
      <c r="H54" s="14"/>
      <c r="I54" s="23">
        <v>4.0787037037037038E-2</v>
      </c>
      <c r="J54" s="21" t="s">
        <v>232</v>
      </c>
      <c r="K54" s="57">
        <f>((I$70)+10)-J54</f>
        <v>12</v>
      </c>
      <c r="L54" s="24">
        <v>0</v>
      </c>
      <c r="M54" s="19">
        <v>5</v>
      </c>
      <c r="N54" s="22">
        <f t="shared" si="37"/>
        <v>17</v>
      </c>
      <c r="O54" s="14"/>
      <c r="P54" s="23">
        <v>4.0138888888888884E-2</v>
      </c>
      <c r="Q54" s="21" t="s">
        <v>232</v>
      </c>
      <c r="R54" s="57">
        <f>((P$70)+10)-Q54</f>
        <v>11</v>
      </c>
      <c r="S54" s="24">
        <v>0</v>
      </c>
      <c r="T54" s="19">
        <v>5</v>
      </c>
      <c r="U54" s="22">
        <f t="shared" si="38"/>
        <v>16</v>
      </c>
      <c r="V54" s="14"/>
      <c r="W54" s="23">
        <v>2.4513888888888887E-2</v>
      </c>
      <c r="X54" s="21" t="s">
        <v>336</v>
      </c>
      <c r="Y54" s="57">
        <f t="shared" si="62"/>
        <v>10</v>
      </c>
      <c r="Z54" s="24">
        <v>0</v>
      </c>
      <c r="AA54" s="19">
        <v>5</v>
      </c>
      <c r="AB54" s="22">
        <f t="shared" si="39"/>
        <v>15</v>
      </c>
      <c r="AC54" s="14"/>
      <c r="AD54" s="23">
        <v>9.9618055555555543E-2</v>
      </c>
      <c r="AE54" s="21" t="s">
        <v>233</v>
      </c>
      <c r="AF54" s="57">
        <f>((AD$70)+10)-AE54</f>
        <v>10</v>
      </c>
      <c r="AG54" s="24">
        <v>0</v>
      </c>
      <c r="AH54" s="19">
        <v>5</v>
      </c>
      <c r="AI54" s="22">
        <f t="shared" si="40"/>
        <v>15</v>
      </c>
      <c r="AJ54" s="14"/>
      <c r="AK54" s="112">
        <v>1.9490740740740743E-2</v>
      </c>
      <c r="AL54" s="21" t="s">
        <v>267</v>
      </c>
      <c r="AM54" s="57">
        <f>((AK$70)+10)-AL54</f>
        <v>12</v>
      </c>
      <c r="AN54" s="67">
        <v>15</v>
      </c>
      <c r="AO54" s="19">
        <v>5</v>
      </c>
      <c r="AP54" s="22">
        <f t="shared" si="41"/>
        <v>32</v>
      </c>
      <c r="AQ54" s="14"/>
      <c r="AR54" s="23">
        <v>8.6319444444444449E-2</v>
      </c>
      <c r="AS54" s="21" t="s">
        <v>233</v>
      </c>
      <c r="AT54" s="57">
        <f t="shared" si="69"/>
        <v>12</v>
      </c>
      <c r="AU54" s="24">
        <v>0</v>
      </c>
      <c r="AV54" s="19">
        <v>5</v>
      </c>
      <c r="AW54" s="22">
        <f t="shared" si="42"/>
        <v>17</v>
      </c>
      <c r="AX54" s="14"/>
      <c r="AY54" s="112">
        <v>3.5949074074074071E-2</v>
      </c>
      <c r="AZ54" s="21" t="s">
        <v>264</v>
      </c>
      <c r="BA54" s="57">
        <f t="shared" si="43"/>
        <v>13</v>
      </c>
      <c r="BB54" s="67">
        <v>15</v>
      </c>
      <c r="BC54" s="19">
        <v>5</v>
      </c>
      <c r="BD54" s="22">
        <f t="shared" si="44"/>
        <v>33</v>
      </c>
      <c r="BE54" s="14"/>
      <c r="BF54" s="23"/>
      <c r="BG54" s="21"/>
      <c r="BH54" s="57">
        <f t="shared" si="45"/>
        <v>0</v>
      </c>
      <c r="BI54" s="24">
        <v>0</v>
      </c>
      <c r="BJ54" s="19"/>
      <c r="BK54" s="22">
        <f t="shared" si="46"/>
        <v>0</v>
      </c>
      <c r="BL54" s="14"/>
      <c r="BM54" s="23"/>
      <c r="BN54" s="21"/>
      <c r="BO54" s="57">
        <f t="shared" si="63"/>
        <v>0</v>
      </c>
      <c r="BP54" s="24">
        <v>0</v>
      </c>
      <c r="BQ54" s="19"/>
      <c r="BR54" s="22">
        <f t="shared" si="47"/>
        <v>0</v>
      </c>
      <c r="BS54" s="14"/>
      <c r="BT54" s="23"/>
      <c r="BU54" s="21"/>
      <c r="BV54" s="57">
        <f t="shared" si="64"/>
        <v>0</v>
      </c>
      <c r="BW54" s="24">
        <v>0</v>
      </c>
      <c r="BX54" s="19"/>
      <c r="BY54" s="22">
        <f t="shared" si="48"/>
        <v>0</v>
      </c>
      <c r="BZ54" s="14"/>
      <c r="CA54" s="110">
        <v>3.4432870370370371E-2</v>
      </c>
      <c r="CB54" s="21" t="s">
        <v>267</v>
      </c>
      <c r="CC54" s="57">
        <f>((CA$70)+10)-CB54</f>
        <v>13</v>
      </c>
      <c r="CD54" s="67">
        <v>15</v>
      </c>
      <c r="CE54" s="19">
        <v>5</v>
      </c>
      <c r="CF54" s="22">
        <f t="shared" si="49"/>
        <v>33</v>
      </c>
      <c r="CG54" s="14"/>
      <c r="CH54" s="23"/>
      <c r="CI54" s="21"/>
      <c r="CJ54" s="57">
        <f t="shared" si="65"/>
        <v>0</v>
      </c>
      <c r="CK54" s="24">
        <v>0</v>
      </c>
      <c r="CL54" s="19"/>
      <c r="CM54" s="22">
        <f t="shared" si="50"/>
        <v>0</v>
      </c>
      <c r="CN54" s="14"/>
      <c r="CO54" s="112">
        <v>1.7719907407407406E-2</v>
      </c>
      <c r="CP54" s="21" t="s">
        <v>267</v>
      </c>
      <c r="CQ54" s="57">
        <f t="shared" si="66"/>
        <v>12</v>
      </c>
      <c r="CR54" s="67">
        <v>15</v>
      </c>
      <c r="CS54" s="19">
        <v>5</v>
      </c>
      <c r="CT54" s="22">
        <f t="shared" si="51"/>
        <v>32</v>
      </c>
      <c r="CU54" s="14"/>
      <c r="CV54" s="110">
        <v>1.6909722222222225E-2</v>
      </c>
      <c r="CW54" s="21" t="s">
        <v>267</v>
      </c>
      <c r="CX54" s="57">
        <f t="shared" si="67"/>
        <v>15</v>
      </c>
      <c r="CY54" s="67">
        <v>15</v>
      </c>
      <c r="CZ54" s="19">
        <v>5</v>
      </c>
      <c r="DA54" s="22">
        <f t="shared" si="52"/>
        <v>35</v>
      </c>
      <c r="DB54" s="14"/>
      <c r="DC54" s="23"/>
      <c r="DD54" s="21"/>
      <c r="DE54" s="57"/>
      <c r="DF54" s="24">
        <v>0</v>
      </c>
      <c r="DG54" s="19"/>
      <c r="DH54" s="22">
        <f t="shared" si="53"/>
        <v>0</v>
      </c>
      <c r="DI54" s="75"/>
      <c r="DJ54" s="23"/>
      <c r="DK54" s="21"/>
      <c r="DL54" s="57"/>
      <c r="DM54" s="24">
        <v>0</v>
      </c>
      <c r="DN54" s="19"/>
      <c r="DO54" s="22">
        <f t="shared" si="54"/>
        <v>0</v>
      </c>
      <c r="DP54" s="14"/>
      <c r="DQ54" s="23"/>
      <c r="DR54" s="21"/>
      <c r="DS54" s="57"/>
      <c r="DT54" s="24">
        <v>0</v>
      </c>
      <c r="DU54" s="19"/>
      <c r="DV54" s="22">
        <f t="shared" si="55"/>
        <v>0</v>
      </c>
      <c r="DW54" s="14"/>
      <c r="DX54" s="23"/>
      <c r="DY54" s="21"/>
      <c r="DZ54" s="57"/>
      <c r="EA54" s="24">
        <v>0</v>
      </c>
      <c r="EB54" s="19"/>
      <c r="EC54" s="22">
        <f t="shared" si="56"/>
        <v>0</v>
      </c>
      <c r="ED54" s="14"/>
      <c r="EE54" s="23"/>
      <c r="EF54" s="21"/>
      <c r="EG54" s="57"/>
      <c r="EH54" s="24">
        <v>0</v>
      </c>
      <c r="EI54" s="19"/>
      <c r="EJ54" s="22">
        <f t="shared" si="57"/>
        <v>0</v>
      </c>
      <c r="EK54" s="14"/>
      <c r="EL54" s="23"/>
      <c r="EM54" s="21"/>
      <c r="EN54" s="57"/>
      <c r="EO54" s="24">
        <v>0</v>
      </c>
      <c r="EP54" s="19"/>
      <c r="EQ54" s="22">
        <f t="shared" si="58"/>
        <v>0</v>
      </c>
      <c r="ER54" s="14"/>
      <c r="ES54" s="23"/>
      <c r="ET54" s="111">
        <f t="shared" si="59"/>
        <v>3</v>
      </c>
      <c r="EU54" s="82">
        <f t="shared" si="60"/>
        <v>133</v>
      </c>
      <c r="EV54" s="82">
        <f t="shared" si="60"/>
        <v>75</v>
      </c>
      <c r="EW54" s="82">
        <f t="shared" si="60"/>
        <v>55</v>
      </c>
      <c r="EX54" s="22">
        <f t="shared" si="70"/>
        <v>263</v>
      </c>
      <c r="EY54" s="14" t="str">
        <f t="shared" si="71"/>
        <v>Alison Walker</v>
      </c>
      <c r="EZ54" s="14"/>
      <c r="FA54" s="106">
        <f t="shared" si="68"/>
        <v>3</v>
      </c>
      <c r="FB54" s="77">
        <v>6</v>
      </c>
      <c r="FC54" s="77">
        <v>2</v>
      </c>
      <c r="FD54" s="77">
        <v>2</v>
      </c>
      <c r="FE54" s="77">
        <v>2</v>
      </c>
      <c r="FF54" s="77">
        <v>2</v>
      </c>
      <c r="FG54" s="77">
        <v>2</v>
      </c>
      <c r="FH54" s="77">
        <v>2</v>
      </c>
      <c r="FI54" s="77">
        <v>2</v>
      </c>
      <c r="FJ54" s="77">
        <v>2</v>
      </c>
      <c r="FK54" s="77">
        <v>2</v>
      </c>
      <c r="FL54" s="77">
        <v>2</v>
      </c>
      <c r="FM54" s="77">
        <v>2</v>
      </c>
      <c r="FN54" s="77">
        <v>2</v>
      </c>
      <c r="FO54" s="77">
        <v>2</v>
      </c>
      <c r="FP54" s="77">
        <v>2</v>
      </c>
      <c r="FQ54" s="77">
        <v>2</v>
      </c>
      <c r="FR54" s="77">
        <v>3</v>
      </c>
      <c r="FS54" s="8">
        <f t="shared" si="61"/>
        <v>263</v>
      </c>
    </row>
    <row r="55" spans="1:176">
      <c r="A55" s="14" t="s">
        <v>606</v>
      </c>
      <c r="B55" s="110">
        <v>3.965277777777778E-2</v>
      </c>
      <c r="C55" s="21" t="s">
        <v>265</v>
      </c>
      <c r="D55" s="57">
        <f t="shared" si="35"/>
        <v>12</v>
      </c>
      <c r="E55" s="24">
        <v>0</v>
      </c>
      <c r="F55" s="25">
        <v>5</v>
      </c>
      <c r="G55" s="22">
        <f t="shared" si="36"/>
        <v>17</v>
      </c>
      <c r="H55" s="14"/>
      <c r="I55" s="23">
        <v>4.0844907407407406E-2</v>
      </c>
      <c r="J55" s="21" t="s">
        <v>233</v>
      </c>
      <c r="K55" s="57">
        <f>((I$70)+10)-J55</f>
        <v>11</v>
      </c>
      <c r="L55" s="24">
        <v>0</v>
      </c>
      <c r="M55" s="25">
        <v>5</v>
      </c>
      <c r="N55" s="22">
        <f t="shared" si="37"/>
        <v>16</v>
      </c>
      <c r="O55" s="14"/>
      <c r="P55" s="23"/>
      <c r="Q55" s="21"/>
      <c r="R55" s="57"/>
      <c r="S55" s="24">
        <v>0</v>
      </c>
      <c r="T55" s="25"/>
      <c r="U55" s="22">
        <f t="shared" si="38"/>
        <v>0</v>
      </c>
      <c r="V55" s="14"/>
      <c r="W55" s="23">
        <v>2.3194444444444445E-2</v>
      </c>
      <c r="X55" s="21" t="s">
        <v>334</v>
      </c>
      <c r="Y55" s="57">
        <f t="shared" si="62"/>
        <v>11</v>
      </c>
      <c r="Z55" s="24">
        <v>0</v>
      </c>
      <c r="AA55" s="25">
        <v>5</v>
      </c>
      <c r="AB55" s="22">
        <f t="shared" si="39"/>
        <v>16</v>
      </c>
      <c r="AC55" s="14"/>
      <c r="AD55" s="23"/>
      <c r="AE55" s="21"/>
      <c r="AF55" s="57"/>
      <c r="AG55" s="24">
        <v>0</v>
      </c>
      <c r="AH55" s="25"/>
      <c r="AI55" s="22">
        <f t="shared" si="40"/>
        <v>0</v>
      </c>
      <c r="AJ55" s="14"/>
      <c r="AK55" s="23"/>
      <c r="AL55" s="21"/>
      <c r="AM55" s="57"/>
      <c r="AN55" s="24">
        <v>0</v>
      </c>
      <c r="AO55" s="25"/>
      <c r="AP55" s="22">
        <f t="shared" si="41"/>
        <v>0</v>
      </c>
      <c r="AQ55" s="14"/>
      <c r="AR55" s="23">
        <v>9.8703703703703696E-2</v>
      </c>
      <c r="AS55" s="21" t="s">
        <v>267</v>
      </c>
      <c r="AT55" s="57">
        <f t="shared" si="69"/>
        <v>11</v>
      </c>
      <c r="AU55" s="24">
        <v>0</v>
      </c>
      <c r="AV55" s="25">
        <v>5</v>
      </c>
      <c r="AW55" s="22">
        <f t="shared" si="42"/>
        <v>16</v>
      </c>
      <c r="AX55" s="14"/>
      <c r="AY55" s="23"/>
      <c r="AZ55" s="21"/>
      <c r="BA55" s="57"/>
      <c r="BB55" s="24">
        <v>0</v>
      </c>
      <c r="BC55" s="25"/>
      <c r="BD55" s="22">
        <f t="shared" si="44"/>
        <v>0</v>
      </c>
      <c r="BE55" s="14"/>
      <c r="BF55" s="23"/>
      <c r="BG55" s="21"/>
      <c r="BH55" s="57"/>
      <c r="BI55" s="24">
        <v>0</v>
      </c>
      <c r="BJ55" s="25"/>
      <c r="BK55" s="22">
        <f t="shared" si="46"/>
        <v>0</v>
      </c>
      <c r="BL55" s="14"/>
      <c r="BM55" s="23"/>
      <c r="BN55" s="21"/>
      <c r="BO55" s="57">
        <f t="shared" si="63"/>
        <v>0</v>
      </c>
      <c r="BP55" s="24">
        <v>0</v>
      </c>
      <c r="BQ55" s="25"/>
      <c r="BR55" s="22">
        <f t="shared" si="47"/>
        <v>0</v>
      </c>
      <c r="BS55" s="14"/>
      <c r="BT55" s="23"/>
      <c r="BU55" s="21"/>
      <c r="BV55" s="57">
        <f t="shared" si="64"/>
        <v>0</v>
      </c>
      <c r="BW55" s="24">
        <v>0</v>
      </c>
      <c r="BX55" s="25"/>
      <c r="BY55" s="22">
        <f t="shared" si="48"/>
        <v>0</v>
      </c>
      <c r="BZ55" s="14"/>
      <c r="CA55" s="23"/>
      <c r="CB55" s="21"/>
      <c r="CC55" s="57"/>
      <c r="CD55" s="24">
        <v>0</v>
      </c>
      <c r="CE55" s="25"/>
      <c r="CF55" s="22">
        <f t="shared" si="49"/>
        <v>0</v>
      </c>
      <c r="CG55" s="14"/>
      <c r="CH55" s="23"/>
      <c r="CI55" s="21"/>
      <c r="CJ55" s="57">
        <f t="shared" si="65"/>
        <v>0</v>
      </c>
      <c r="CK55" s="24">
        <v>0</v>
      </c>
      <c r="CL55" s="25"/>
      <c r="CM55" s="22">
        <f t="shared" si="50"/>
        <v>0</v>
      </c>
      <c r="CN55" s="14"/>
      <c r="CO55" s="23"/>
      <c r="CP55" s="21"/>
      <c r="CQ55" s="57"/>
      <c r="CR55" s="24">
        <v>0</v>
      </c>
      <c r="CS55" s="25"/>
      <c r="CT55" s="22">
        <f t="shared" si="51"/>
        <v>0</v>
      </c>
      <c r="CU55" s="14"/>
      <c r="CV55" s="23"/>
      <c r="CW55" s="21"/>
      <c r="CX55" s="57"/>
      <c r="CY55" s="24">
        <v>0</v>
      </c>
      <c r="CZ55" s="25"/>
      <c r="DA55" s="22">
        <f t="shared" si="52"/>
        <v>0</v>
      </c>
      <c r="DB55" s="14"/>
      <c r="DC55" s="23"/>
      <c r="DD55" s="21"/>
      <c r="DE55" s="57"/>
      <c r="DF55" s="24">
        <v>0</v>
      </c>
      <c r="DG55" s="25"/>
      <c r="DH55" s="22">
        <f t="shared" si="53"/>
        <v>0</v>
      </c>
      <c r="DI55" s="75"/>
      <c r="DJ55" s="23"/>
      <c r="DK55" s="21"/>
      <c r="DL55" s="57"/>
      <c r="DM55" s="24">
        <v>0</v>
      </c>
      <c r="DN55" s="25"/>
      <c r="DO55" s="22">
        <f t="shared" si="54"/>
        <v>0</v>
      </c>
      <c r="DP55" s="14"/>
      <c r="DQ55" s="23"/>
      <c r="DR55" s="21"/>
      <c r="DS55" s="57"/>
      <c r="DT55" s="24">
        <v>0</v>
      </c>
      <c r="DU55" s="25"/>
      <c r="DV55" s="22">
        <f t="shared" si="55"/>
        <v>0</v>
      </c>
      <c r="DW55" s="14"/>
      <c r="DX55" s="23"/>
      <c r="DY55" s="21"/>
      <c r="DZ55" s="57"/>
      <c r="EA55" s="24">
        <v>0</v>
      </c>
      <c r="EB55" s="25"/>
      <c r="EC55" s="22">
        <f t="shared" si="56"/>
        <v>0</v>
      </c>
      <c r="ED55" s="14"/>
      <c r="EE55" s="23"/>
      <c r="EF55" s="21"/>
      <c r="EG55" s="57"/>
      <c r="EH55" s="24">
        <v>0</v>
      </c>
      <c r="EI55" s="25"/>
      <c r="EJ55" s="22">
        <f t="shared" si="57"/>
        <v>0</v>
      </c>
      <c r="EK55" s="14"/>
      <c r="EL55" s="23"/>
      <c r="EM55" s="21"/>
      <c r="EN55" s="57"/>
      <c r="EO55" s="24">
        <v>0</v>
      </c>
      <c r="EP55" s="25"/>
      <c r="EQ55" s="22">
        <f t="shared" si="58"/>
        <v>0</v>
      </c>
      <c r="ER55" s="14"/>
      <c r="ES55" s="23"/>
      <c r="ET55" s="111">
        <f t="shared" si="59"/>
        <v>9</v>
      </c>
      <c r="EU55" s="82">
        <f t="shared" si="60"/>
        <v>45</v>
      </c>
      <c r="EV55" s="82">
        <f t="shared" si="60"/>
        <v>0</v>
      </c>
      <c r="EW55" s="82">
        <f t="shared" si="60"/>
        <v>20</v>
      </c>
      <c r="EX55" s="22">
        <f>EU55+EV55+EW55</f>
        <v>65</v>
      </c>
      <c r="EY55" s="14" t="str">
        <f t="shared" si="71"/>
        <v>Linda McGinley</v>
      </c>
      <c r="EZ55" s="14"/>
      <c r="FA55" s="106">
        <f t="shared" si="68"/>
        <v>9</v>
      </c>
      <c r="FB55" s="77">
        <v>7</v>
      </c>
      <c r="FC55" s="77">
        <v>4</v>
      </c>
      <c r="FD55" s="77">
        <v>4</v>
      </c>
      <c r="FE55" s="77" t="s">
        <v>367</v>
      </c>
      <c r="FF55" s="77" t="s">
        <v>367</v>
      </c>
      <c r="FG55" s="77">
        <v>7</v>
      </c>
      <c r="FH55" s="77">
        <v>5</v>
      </c>
      <c r="FI55" s="77">
        <v>6</v>
      </c>
      <c r="FJ55" s="77">
        <v>8</v>
      </c>
      <c r="FK55" s="77">
        <v>9</v>
      </c>
      <c r="FL55" s="77">
        <v>9</v>
      </c>
      <c r="FM55" s="77">
        <v>9</v>
      </c>
      <c r="FN55" s="77">
        <v>9</v>
      </c>
      <c r="FO55" s="77">
        <v>9</v>
      </c>
      <c r="FP55" s="77">
        <v>9</v>
      </c>
      <c r="FQ55" s="77">
        <v>9</v>
      </c>
      <c r="FR55" s="77">
        <v>9</v>
      </c>
      <c r="FS55" s="8">
        <f t="shared" si="61"/>
        <v>65</v>
      </c>
    </row>
    <row r="56" spans="1:176">
      <c r="A56" s="14" t="s">
        <v>607</v>
      </c>
      <c r="B56" s="110">
        <v>4.1261574074074069E-2</v>
      </c>
      <c r="C56" s="21" t="s">
        <v>334</v>
      </c>
      <c r="D56" s="57">
        <f t="shared" si="35"/>
        <v>11</v>
      </c>
      <c r="E56" s="24">
        <v>0</v>
      </c>
      <c r="F56" s="19">
        <v>5</v>
      </c>
      <c r="G56" s="22">
        <f t="shared" si="36"/>
        <v>16</v>
      </c>
      <c r="H56" s="14"/>
      <c r="I56" s="23"/>
      <c r="J56" s="21"/>
      <c r="K56" s="57"/>
      <c r="L56" s="24">
        <v>0</v>
      </c>
      <c r="M56" s="19"/>
      <c r="N56" s="22">
        <f t="shared" si="37"/>
        <v>0</v>
      </c>
      <c r="O56" s="14"/>
      <c r="P56" s="23"/>
      <c r="Q56" s="21"/>
      <c r="R56" s="57"/>
      <c r="S56" s="24">
        <v>0</v>
      </c>
      <c r="T56" s="19"/>
      <c r="U56" s="22">
        <f t="shared" si="38"/>
        <v>0</v>
      </c>
      <c r="V56" s="14"/>
      <c r="W56" s="23"/>
      <c r="X56" s="21"/>
      <c r="Y56" s="57"/>
      <c r="Z56" s="24">
        <v>0</v>
      </c>
      <c r="AA56" s="19"/>
      <c r="AB56" s="22">
        <f t="shared" si="39"/>
        <v>0</v>
      </c>
      <c r="AC56" s="14"/>
      <c r="AD56" s="23"/>
      <c r="AE56" s="21"/>
      <c r="AF56" s="57"/>
      <c r="AG56" s="24">
        <v>0</v>
      </c>
      <c r="AH56" s="19"/>
      <c r="AI56" s="22">
        <f t="shared" si="40"/>
        <v>0</v>
      </c>
      <c r="AJ56" s="14"/>
      <c r="AK56" s="23"/>
      <c r="AL56" s="21"/>
      <c r="AM56" s="57"/>
      <c r="AN56" s="24">
        <v>0</v>
      </c>
      <c r="AO56" s="19"/>
      <c r="AP56" s="22">
        <f t="shared" si="41"/>
        <v>0</v>
      </c>
      <c r="AQ56" s="14"/>
      <c r="AR56" s="23">
        <v>9.8703703703703696E-2</v>
      </c>
      <c r="AS56" s="21" t="s">
        <v>328</v>
      </c>
      <c r="AT56" s="57">
        <f t="shared" si="69"/>
        <v>10</v>
      </c>
      <c r="AU56" s="24">
        <v>0</v>
      </c>
      <c r="AV56" s="19">
        <v>5</v>
      </c>
      <c r="AW56" s="22">
        <f t="shared" si="42"/>
        <v>15</v>
      </c>
      <c r="AX56" s="14"/>
      <c r="AY56" s="23"/>
      <c r="AZ56" s="21"/>
      <c r="BA56" s="57"/>
      <c r="BB56" s="24">
        <v>0</v>
      </c>
      <c r="BC56" s="19"/>
      <c r="BD56" s="22">
        <f t="shared" si="44"/>
        <v>0</v>
      </c>
      <c r="BE56" s="14"/>
      <c r="BF56" s="23"/>
      <c r="BG56" s="21"/>
      <c r="BH56" s="57"/>
      <c r="BI56" s="24">
        <v>0</v>
      </c>
      <c r="BJ56" s="19"/>
      <c r="BK56" s="22">
        <f t="shared" si="46"/>
        <v>0</v>
      </c>
      <c r="BL56" s="14"/>
      <c r="BM56" s="23"/>
      <c r="BN56" s="21"/>
      <c r="BO56" s="57">
        <f t="shared" si="63"/>
        <v>0</v>
      </c>
      <c r="BP56" s="24">
        <v>0</v>
      </c>
      <c r="BQ56" s="19"/>
      <c r="BR56" s="22">
        <f t="shared" si="47"/>
        <v>0</v>
      </c>
      <c r="BS56" s="14"/>
      <c r="BT56" s="23"/>
      <c r="BU56" s="21"/>
      <c r="BV56" s="57">
        <f t="shared" si="64"/>
        <v>0</v>
      </c>
      <c r="BW56" s="24">
        <v>0</v>
      </c>
      <c r="BX56" s="19"/>
      <c r="BY56" s="22">
        <f t="shared" si="48"/>
        <v>0</v>
      </c>
      <c r="BZ56" s="14"/>
      <c r="CA56" s="23"/>
      <c r="CB56" s="21"/>
      <c r="CC56" s="57"/>
      <c r="CD56" s="24">
        <v>0</v>
      </c>
      <c r="CE56" s="19"/>
      <c r="CF56" s="22">
        <f t="shared" si="49"/>
        <v>0</v>
      </c>
      <c r="CG56" s="14"/>
      <c r="CH56" s="23"/>
      <c r="CI56" s="21"/>
      <c r="CJ56" s="57">
        <f t="shared" si="65"/>
        <v>0</v>
      </c>
      <c r="CK56" s="24">
        <v>0</v>
      </c>
      <c r="CL56" s="19"/>
      <c r="CM56" s="22">
        <f t="shared" si="50"/>
        <v>0</v>
      </c>
      <c r="CN56" s="14"/>
      <c r="CO56" s="23"/>
      <c r="CP56" s="21"/>
      <c r="CQ56" s="57"/>
      <c r="CR56" s="24">
        <v>0</v>
      </c>
      <c r="CS56" s="19"/>
      <c r="CT56" s="22">
        <f t="shared" si="51"/>
        <v>0</v>
      </c>
      <c r="CU56" s="14"/>
      <c r="CV56" s="23"/>
      <c r="CW56" s="21"/>
      <c r="CX56" s="57"/>
      <c r="CY56" s="24">
        <v>0</v>
      </c>
      <c r="CZ56" s="19"/>
      <c r="DA56" s="22">
        <f t="shared" si="52"/>
        <v>0</v>
      </c>
      <c r="DB56" s="14"/>
      <c r="DC56" s="23"/>
      <c r="DD56" s="21"/>
      <c r="DE56" s="57"/>
      <c r="DF56" s="24">
        <v>0</v>
      </c>
      <c r="DG56" s="19"/>
      <c r="DH56" s="22">
        <f t="shared" si="53"/>
        <v>0</v>
      </c>
      <c r="DI56" s="75"/>
      <c r="DJ56" s="23"/>
      <c r="DK56" s="21"/>
      <c r="DL56" s="57"/>
      <c r="DM56" s="24">
        <v>0</v>
      </c>
      <c r="DN56" s="19"/>
      <c r="DO56" s="22">
        <f t="shared" si="54"/>
        <v>0</v>
      </c>
      <c r="DP56" s="14"/>
      <c r="DQ56" s="23"/>
      <c r="DR56" s="21"/>
      <c r="DS56" s="57"/>
      <c r="DT56" s="24">
        <v>0</v>
      </c>
      <c r="DU56" s="19"/>
      <c r="DV56" s="22">
        <f t="shared" si="55"/>
        <v>0</v>
      </c>
      <c r="DW56" s="14"/>
      <c r="DX56" s="23"/>
      <c r="DY56" s="21"/>
      <c r="DZ56" s="57"/>
      <c r="EA56" s="24">
        <v>0</v>
      </c>
      <c r="EB56" s="19"/>
      <c r="EC56" s="22">
        <f t="shared" si="56"/>
        <v>0</v>
      </c>
      <c r="ED56" s="14"/>
      <c r="EE56" s="23"/>
      <c r="EF56" s="21"/>
      <c r="EG56" s="57"/>
      <c r="EH56" s="24">
        <v>0</v>
      </c>
      <c r="EI56" s="19"/>
      <c r="EJ56" s="22">
        <f t="shared" si="57"/>
        <v>0</v>
      </c>
      <c r="EK56" s="14"/>
      <c r="EL56" s="23"/>
      <c r="EM56" s="21"/>
      <c r="EN56" s="57"/>
      <c r="EO56" s="24">
        <v>0</v>
      </c>
      <c r="EP56" s="19"/>
      <c r="EQ56" s="22">
        <f t="shared" si="58"/>
        <v>0</v>
      </c>
      <c r="ER56" s="14"/>
      <c r="ES56" s="23"/>
      <c r="ET56" s="111">
        <f t="shared" si="59"/>
        <v>14</v>
      </c>
      <c r="EU56" s="82">
        <f t="shared" si="60"/>
        <v>21</v>
      </c>
      <c r="EV56" s="82">
        <f t="shared" si="60"/>
        <v>0</v>
      </c>
      <c r="EW56" s="82">
        <f t="shared" si="60"/>
        <v>10</v>
      </c>
      <c r="EX56" s="22">
        <f t="shared" si="70"/>
        <v>31</v>
      </c>
      <c r="EY56" s="14" t="str">
        <f t="shared" si="71"/>
        <v>Katie Ainsworth</v>
      </c>
      <c r="EZ56" s="14"/>
      <c r="FA56" s="106">
        <f t="shared" si="68"/>
        <v>14</v>
      </c>
      <c r="FB56" s="77">
        <v>8</v>
      </c>
      <c r="FC56" s="77">
        <v>8</v>
      </c>
      <c r="FD56" s="77">
        <v>8</v>
      </c>
      <c r="FE56" s="77">
        <v>13</v>
      </c>
      <c r="FF56" s="77">
        <v>13</v>
      </c>
      <c r="FG56" s="77">
        <v>13</v>
      </c>
      <c r="FH56" s="77">
        <v>8</v>
      </c>
      <c r="FI56" s="77">
        <v>10</v>
      </c>
      <c r="FJ56" s="77">
        <v>11</v>
      </c>
      <c r="FK56" s="77">
        <v>11</v>
      </c>
      <c r="FL56" s="77">
        <v>11</v>
      </c>
      <c r="FM56" s="77">
        <v>13</v>
      </c>
      <c r="FN56" s="77">
        <v>13</v>
      </c>
      <c r="FO56" s="77">
        <v>13</v>
      </c>
      <c r="FP56" s="77">
        <v>14</v>
      </c>
      <c r="FQ56" s="77">
        <v>14</v>
      </c>
      <c r="FR56" s="77">
        <v>14</v>
      </c>
      <c r="FS56" s="8">
        <f t="shared" si="61"/>
        <v>31</v>
      </c>
    </row>
    <row r="57" spans="1:176">
      <c r="A57" s="14" t="s">
        <v>619</v>
      </c>
      <c r="B57" s="112">
        <v>4.4328703703703703E-2</v>
      </c>
      <c r="C57" s="21" t="s">
        <v>336</v>
      </c>
      <c r="D57" s="57">
        <f t="shared" si="35"/>
        <v>10</v>
      </c>
      <c r="E57" s="24">
        <v>0</v>
      </c>
      <c r="F57" s="19">
        <v>5</v>
      </c>
      <c r="G57" s="22">
        <f t="shared" si="36"/>
        <v>15</v>
      </c>
      <c r="H57" s="14"/>
      <c r="I57" s="23"/>
      <c r="J57" s="21"/>
      <c r="K57" s="57"/>
      <c r="L57" s="24">
        <v>0</v>
      </c>
      <c r="M57" s="19"/>
      <c r="N57" s="22">
        <f t="shared" si="37"/>
        <v>0</v>
      </c>
      <c r="O57" s="14"/>
      <c r="P57" s="23"/>
      <c r="Q57" s="21"/>
      <c r="R57" s="57"/>
      <c r="S57" s="24">
        <v>0</v>
      </c>
      <c r="T57" s="19"/>
      <c r="U57" s="22">
        <f t="shared" si="38"/>
        <v>0</v>
      </c>
      <c r="V57" s="14"/>
      <c r="W57" s="23">
        <v>2.2534722222222223E-2</v>
      </c>
      <c r="X57" s="21" t="s">
        <v>264</v>
      </c>
      <c r="Y57" s="57">
        <f t="shared" si="62"/>
        <v>13</v>
      </c>
      <c r="Z57" s="24">
        <v>0</v>
      </c>
      <c r="AA57" s="19">
        <v>5</v>
      </c>
      <c r="AB57" s="22">
        <f t="shared" si="39"/>
        <v>18</v>
      </c>
      <c r="AC57" s="14"/>
      <c r="AD57" s="23"/>
      <c r="AE57" s="21"/>
      <c r="AF57" s="57"/>
      <c r="AG57" s="24">
        <v>0</v>
      </c>
      <c r="AH57" s="19"/>
      <c r="AI57" s="22">
        <f t="shared" si="40"/>
        <v>0</v>
      </c>
      <c r="AJ57" s="14"/>
      <c r="AK57" s="112">
        <v>2.0046296296296295E-2</v>
      </c>
      <c r="AL57" s="21" t="s">
        <v>328</v>
      </c>
      <c r="AM57" s="57">
        <f>((AK$70)+10)-AL57</f>
        <v>11</v>
      </c>
      <c r="AN57" s="67">
        <v>15</v>
      </c>
      <c r="AO57" s="19">
        <v>5</v>
      </c>
      <c r="AP57" s="22">
        <f t="shared" si="41"/>
        <v>31</v>
      </c>
      <c r="AQ57" s="14"/>
      <c r="AR57" s="23"/>
      <c r="AS57" s="21"/>
      <c r="AT57" s="57"/>
      <c r="AU57" s="24">
        <v>0</v>
      </c>
      <c r="AV57" s="19"/>
      <c r="AW57" s="22">
        <f t="shared" si="42"/>
        <v>0</v>
      </c>
      <c r="AX57" s="14"/>
      <c r="AY57" s="112">
        <v>4.280092592592593E-2</v>
      </c>
      <c r="AZ57" s="21" t="s">
        <v>334</v>
      </c>
      <c r="BA57" s="57">
        <f>((AY$70)+10)-AZ57</f>
        <v>11</v>
      </c>
      <c r="BB57" s="67">
        <v>15</v>
      </c>
      <c r="BC57" s="19">
        <v>5</v>
      </c>
      <c r="BD57" s="22">
        <f t="shared" si="44"/>
        <v>31</v>
      </c>
      <c r="BE57" s="14"/>
      <c r="BF57" s="23"/>
      <c r="BG57" s="21"/>
      <c r="BH57" s="57"/>
      <c r="BI57" s="24">
        <v>0</v>
      </c>
      <c r="BJ57" s="19"/>
      <c r="BK57" s="22">
        <f t="shared" si="46"/>
        <v>0</v>
      </c>
      <c r="BL57" s="14"/>
      <c r="BM57" s="23"/>
      <c r="BN57" s="21"/>
      <c r="BO57" s="57">
        <f t="shared" si="63"/>
        <v>0</v>
      </c>
      <c r="BP57" s="24">
        <v>0</v>
      </c>
      <c r="BQ57" s="19"/>
      <c r="BR57" s="22">
        <f t="shared" si="47"/>
        <v>0</v>
      </c>
      <c r="BS57" s="14"/>
      <c r="BT57" s="23"/>
      <c r="BU57" s="21"/>
      <c r="BV57" s="57">
        <f t="shared" si="64"/>
        <v>0</v>
      </c>
      <c r="BW57" s="24">
        <v>0</v>
      </c>
      <c r="BX57" s="19"/>
      <c r="BY57" s="22">
        <f t="shared" si="48"/>
        <v>0</v>
      </c>
      <c r="BZ57" s="14"/>
      <c r="CA57" s="110">
        <v>4.0879629629629634E-2</v>
      </c>
      <c r="CB57" s="21" t="s">
        <v>265</v>
      </c>
      <c r="CC57" s="57">
        <f>((CA$70)+10)-CB57</f>
        <v>10</v>
      </c>
      <c r="CD57" s="67">
        <v>15</v>
      </c>
      <c r="CE57" s="19">
        <v>5</v>
      </c>
      <c r="CF57" s="22">
        <f t="shared" si="49"/>
        <v>30</v>
      </c>
      <c r="CG57" s="14"/>
      <c r="CH57" s="23"/>
      <c r="CI57" s="21"/>
      <c r="CJ57" s="57">
        <f t="shared" si="65"/>
        <v>0</v>
      </c>
      <c r="CK57" s="24">
        <v>0</v>
      </c>
      <c r="CL57" s="19"/>
      <c r="CM57" s="22">
        <f t="shared" si="50"/>
        <v>0</v>
      </c>
      <c r="CN57" s="14"/>
      <c r="CO57" s="112">
        <v>1.9907407407407408E-2</v>
      </c>
      <c r="CP57" s="21" t="s">
        <v>264</v>
      </c>
      <c r="CQ57" s="57">
        <f t="shared" si="66"/>
        <v>10</v>
      </c>
      <c r="CR57" s="67">
        <v>15</v>
      </c>
      <c r="CS57" s="19">
        <v>5</v>
      </c>
      <c r="CT57" s="22">
        <f t="shared" si="51"/>
        <v>30</v>
      </c>
      <c r="CU57" s="14"/>
      <c r="CV57" s="110">
        <v>1.9178240740740742E-2</v>
      </c>
      <c r="CW57" s="21" t="s">
        <v>334</v>
      </c>
      <c r="CX57" s="57">
        <f t="shared" si="67"/>
        <v>11</v>
      </c>
      <c r="CY57" s="67">
        <v>15</v>
      </c>
      <c r="CZ57" s="19">
        <v>5</v>
      </c>
      <c r="DA57" s="22">
        <f t="shared" si="52"/>
        <v>31</v>
      </c>
      <c r="DB57" s="14"/>
      <c r="DC57" s="23"/>
      <c r="DD57" s="21"/>
      <c r="DE57" s="57"/>
      <c r="DF57" s="24">
        <v>0</v>
      </c>
      <c r="DG57" s="19"/>
      <c r="DH57" s="22">
        <f t="shared" si="53"/>
        <v>0</v>
      </c>
      <c r="DI57" s="75"/>
      <c r="DJ57" s="23"/>
      <c r="DK57" s="21"/>
      <c r="DL57" s="57"/>
      <c r="DM57" s="24">
        <v>0</v>
      </c>
      <c r="DN57" s="19"/>
      <c r="DO57" s="22">
        <f t="shared" si="54"/>
        <v>0</v>
      </c>
      <c r="DP57" s="14"/>
      <c r="DQ57" s="23"/>
      <c r="DR57" s="21"/>
      <c r="DS57" s="57"/>
      <c r="DT57" s="24">
        <v>0</v>
      </c>
      <c r="DU57" s="19"/>
      <c r="DV57" s="22">
        <f t="shared" si="55"/>
        <v>0</v>
      </c>
      <c r="DW57" s="14"/>
      <c r="DX57" s="23"/>
      <c r="DY57" s="21"/>
      <c r="DZ57" s="57"/>
      <c r="EA57" s="24">
        <v>0</v>
      </c>
      <c r="EB57" s="19"/>
      <c r="EC57" s="22">
        <f t="shared" si="56"/>
        <v>0</v>
      </c>
      <c r="ED57" s="14"/>
      <c r="EE57" s="23"/>
      <c r="EF57" s="21"/>
      <c r="EG57" s="57"/>
      <c r="EH57" s="24">
        <v>0</v>
      </c>
      <c r="EI57" s="19"/>
      <c r="EJ57" s="22">
        <f t="shared" si="57"/>
        <v>0</v>
      </c>
      <c r="EK57" s="14"/>
      <c r="EL57" s="23"/>
      <c r="EM57" s="21"/>
      <c r="EN57" s="57"/>
      <c r="EO57" s="24">
        <v>0</v>
      </c>
      <c r="EP57" s="19"/>
      <c r="EQ57" s="22">
        <f t="shared" si="58"/>
        <v>0</v>
      </c>
      <c r="ER57" s="14"/>
      <c r="ES57" s="23"/>
      <c r="ET57" s="111">
        <f t="shared" si="59"/>
        <v>5</v>
      </c>
      <c r="EU57" s="82">
        <f t="shared" si="60"/>
        <v>76</v>
      </c>
      <c r="EV57" s="82">
        <f t="shared" si="60"/>
        <v>75</v>
      </c>
      <c r="EW57" s="82">
        <f t="shared" si="60"/>
        <v>35</v>
      </c>
      <c r="EX57" s="22">
        <f t="shared" si="70"/>
        <v>186</v>
      </c>
      <c r="EY57" s="14" t="str">
        <f t="shared" si="71"/>
        <v>Kathleen Taylor</v>
      </c>
      <c r="EZ57" s="14"/>
      <c r="FA57" s="106">
        <f t="shared" si="68"/>
        <v>5</v>
      </c>
      <c r="FB57" s="77">
        <v>9</v>
      </c>
      <c r="FC57" s="77">
        <v>9</v>
      </c>
      <c r="FD57" s="77">
        <v>9</v>
      </c>
      <c r="FE57" s="77">
        <v>6</v>
      </c>
      <c r="FF57" s="77">
        <v>7</v>
      </c>
      <c r="FG57" s="77" t="s">
        <v>434</v>
      </c>
      <c r="FH57" s="77" t="s">
        <v>422</v>
      </c>
      <c r="FI57" s="77">
        <v>4</v>
      </c>
      <c r="FJ57" s="77">
        <v>4</v>
      </c>
      <c r="FK57" s="77">
        <v>4</v>
      </c>
      <c r="FL57" s="77">
        <v>4</v>
      </c>
      <c r="FM57" s="77">
        <v>4</v>
      </c>
      <c r="FN57" s="77">
        <v>4</v>
      </c>
      <c r="FO57" s="77">
        <v>4</v>
      </c>
      <c r="FP57" s="77">
        <v>4</v>
      </c>
      <c r="FQ57" s="77">
        <v>4</v>
      </c>
      <c r="FR57" s="77">
        <v>5</v>
      </c>
      <c r="FS57" s="8">
        <f t="shared" si="61"/>
        <v>186</v>
      </c>
      <c r="FT57" s="8">
        <v>3</v>
      </c>
    </row>
    <row r="58" spans="1:176">
      <c r="A58" s="14" t="s">
        <v>231</v>
      </c>
      <c r="B58" s="23"/>
      <c r="C58" s="21"/>
      <c r="D58" s="19"/>
      <c r="E58" s="24">
        <v>0</v>
      </c>
      <c r="F58" s="19"/>
      <c r="G58" s="22">
        <f t="shared" si="36"/>
        <v>0</v>
      </c>
      <c r="H58" s="14"/>
      <c r="I58" s="16"/>
      <c r="J58" s="21"/>
      <c r="K58" s="19"/>
      <c r="L58" s="24">
        <v>0</v>
      </c>
      <c r="M58" s="19"/>
      <c r="N58" s="22">
        <f t="shared" si="37"/>
        <v>0</v>
      </c>
      <c r="O58" s="14"/>
      <c r="P58" s="16"/>
      <c r="Q58" s="21"/>
      <c r="R58" s="19"/>
      <c r="S58" s="24">
        <v>0</v>
      </c>
      <c r="T58" s="19"/>
      <c r="U58" s="22">
        <f t="shared" si="38"/>
        <v>0</v>
      </c>
      <c r="V58" s="14"/>
      <c r="W58" s="23">
        <v>1.5613425925925926E-2</v>
      </c>
      <c r="X58" s="21" t="s">
        <v>214</v>
      </c>
      <c r="Y58" s="57">
        <f t="shared" si="62"/>
        <v>18</v>
      </c>
      <c r="Z58" s="24">
        <v>0</v>
      </c>
      <c r="AA58" s="19">
        <v>5</v>
      </c>
      <c r="AB58" s="22">
        <f t="shared" si="39"/>
        <v>23</v>
      </c>
      <c r="AC58" s="14"/>
      <c r="AD58" s="23">
        <v>7.7743055555555551E-2</v>
      </c>
      <c r="AE58" s="21" t="s">
        <v>214</v>
      </c>
      <c r="AF58" s="57">
        <f>((AD$70)+10)-AE58</f>
        <v>12</v>
      </c>
      <c r="AG58" s="24">
        <v>0</v>
      </c>
      <c r="AH58" s="19">
        <v>5</v>
      </c>
      <c r="AI58" s="22">
        <f t="shared" si="40"/>
        <v>17</v>
      </c>
      <c r="AJ58" s="14"/>
      <c r="AK58" s="112">
        <v>1.5277777777777777E-2</v>
      </c>
      <c r="AL58" s="21" t="s">
        <v>214</v>
      </c>
      <c r="AM58" s="57">
        <f>((AK$70)+10)-AL58</f>
        <v>15</v>
      </c>
      <c r="AN58" s="67">
        <v>15</v>
      </c>
      <c r="AO58" s="19">
        <v>5</v>
      </c>
      <c r="AP58" s="22">
        <f t="shared" si="41"/>
        <v>35</v>
      </c>
      <c r="AQ58" s="14"/>
      <c r="AR58" s="23">
        <v>6.5023148148148149E-2</v>
      </c>
      <c r="AS58" s="21" t="s">
        <v>214</v>
      </c>
      <c r="AT58" s="57">
        <f t="shared" si="69"/>
        <v>14</v>
      </c>
      <c r="AU58" s="24">
        <v>0</v>
      </c>
      <c r="AV58" s="19">
        <v>5</v>
      </c>
      <c r="AW58" s="22">
        <f t="shared" si="42"/>
        <v>19</v>
      </c>
      <c r="AX58" s="14"/>
      <c r="AY58" s="112">
        <v>2.9305555555555557E-2</v>
      </c>
      <c r="AZ58" s="21" t="s">
        <v>214</v>
      </c>
      <c r="BA58" s="57">
        <f>((AY$70)+10)-AZ58</f>
        <v>18</v>
      </c>
      <c r="BB58" s="24">
        <v>0</v>
      </c>
      <c r="BC58" s="19">
        <v>5</v>
      </c>
      <c r="BD58" s="22">
        <f t="shared" si="44"/>
        <v>23</v>
      </c>
      <c r="BE58" s="14"/>
      <c r="BF58" s="16"/>
      <c r="BG58" s="21"/>
      <c r="BH58" s="19"/>
      <c r="BI58" s="24">
        <v>0</v>
      </c>
      <c r="BJ58" s="19"/>
      <c r="BK58" s="22">
        <f t="shared" si="46"/>
        <v>0</v>
      </c>
      <c r="BL58" s="14"/>
      <c r="BM58" s="16"/>
      <c r="BN58" s="21"/>
      <c r="BO58" s="57">
        <f t="shared" si="63"/>
        <v>0</v>
      </c>
      <c r="BP58" s="24">
        <v>0</v>
      </c>
      <c r="BQ58" s="19"/>
      <c r="BR58" s="22">
        <f t="shared" si="47"/>
        <v>0</v>
      </c>
      <c r="BS58" s="14"/>
      <c r="BT58" s="16"/>
      <c r="BU58" s="21"/>
      <c r="BV58" s="57">
        <f t="shared" si="64"/>
        <v>0</v>
      </c>
      <c r="BW58" s="24">
        <v>0</v>
      </c>
      <c r="BX58" s="19"/>
      <c r="BY58" s="22">
        <f t="shared" si="48"/>
        <v>0</v>
      </c>
      <c r="BZ58" s="14"/>
      <c r="CA58" s="110">
        <v>2.7824074074074074E-2</v>
      </c>
      <c r="CB58" s="21" t="s">
        <v>214</v>
      </c>
      <c r="CC58" s="57">
        <f>((CA$70)+10)-CB58</f>
        <v>16</v>
      </c>
      <c r="CD58" s="67">
        <v>15</v>
      </c>
      <c r="CE58" s="19">
        <v>5</v>
      </c>
      <c r="CF58" s="22">
        <f t="shared" si="49"/>
        <v>36</v>
      </c>
      <c r="CG58" s="14"/>
      <c r="CH58" s="16"/>
      <c r="CI58" s="21"/>
      <c r="CJ58" s="57">
        <f t="shared" si="65"/>
        <v>0</v>
      </c>
      <c r="CK58" s="24">
        <v>0</v>
      </c>
      <c r="CL58" s="19"/>
      <c r="CM58" s="22">
        <f t="shared" si="50"/>
        <v>0</v>
      </c>
      <c r="CN58" s="14"/>
      <c r="CO58" s="112">
        <v>1.480324074074074E-2</v>
      </c>
      <c r="CP58" s="21" t="s">
        <v>214</v>
      </c>
      <c r="CQ58" s="57">
        <f t="shared" si="66"/>
        <v>15</v>
      </c>
      <c r="CR58" s="67">
        <v>15</v>
      </c>
      <c r="CS58" s="19">
        <v>5</v>
      </c>
      <c r="CT58" s="22">
        <f t="shared" si="51"/>
        <v>35</v>
      </c>
      <c r="CU58" s="14"/>
      <c r="CV58" s="110">
        <v>1.3888888888888888E-2</v>
      </c>
      <c r="CW58" s="21" t="s">
        <v>214</v>
      </c>
      <c r="CX58" s="57">
        <f t="shared" si="67"/>
        <v>18</v>
      </c>
      <c r="CY58" s="67">
        <v>15</v>
      </c>
      <c r="CZ58" s="19">
        <v>5</v>
      </c>
      <c r="DA58" s="22">
        <f t="shared" si="52"/>
        <v>38</v>
      </c>
      <c r="DB58" s="14"/>
      <c r="DC58" s="16"/>
      <c r="DD58" s="21"/>
      <c r="DE58" s="57"/>
      <c r="DF58" s="24">
        <v>0</v>
      </c>
      <c r="DG58" s="19"/>
      <c r="DH58" s="22">
        <f t="shared" si="53"/>
        <v>0</v>
      </c>
      <c r="DI58" s="75"/>
      <c r="DJ58" s="16"/>
      <c r="DK58" s="21"/>
      <c r="DL58" s="57"/>
      <c r="DM58" s="24">
        <v>0</v>
      </c>
      <c r="DN58" s="19"/>
      <c r="DO58" s="22">
        <f t="shared" si="54"/>
        <v>0</v>
      </c>
      <c r="DP58" s="14"/>
      <c r="DQ58" s="16"/>
      <c r="DR58" s="21"/>
      <c r="DS58" s="57"/>
      <c r="DT58" s="24">
        <v>0</v>
      </c>
      <c r="DU58" s="19"/>
      <c r="DV58" s="22">
        <f t="shared" si="55"/>
        <v>0</v>
      </c>
      <c r="DW58" s="14"/>
      <c r="DX58" s="23">
        <v>3.0393518518518518E-2</v>
      </c>
      <c r="DY58" s="21" t="s">
        <v>214</v>
      </c>
      <c r="DZ58" s="57">
        <f>((DX$70)+10)-DY58</f>
        <v>13</v>
      </c>
      <c r="EA58" s="24">
        <v>0</v>
      </c>
      <c r="EB58" s="19">
        <v>5</v>
      </c>
      <c r="EC58" s="22">
        <f t="shared" si="56"/>
        <v>18</v>
      </c>
      <c r="ED58" s="14"/>
      <c r="EE58" s="23">
        <v>2.8344907407407412E-2</v>
      </c>
      <c r="EF58" s="21" t="s">
        <v>214</v>
      </c>
      <c r="EG58" s="57">
        <f>((EE$70)+10)-EF58</f>
        <v>12</v>
      </c>
      <c r="EH58" s="24">
        <v>0</v>
      </c>
      <c r="EI58" s="19">
        <v>5</v>
      </c>
      <c r="EJ58" s="22">
        <f t="shared" si="57"/>
        <v>17</v>
      </c>
      <c r="EK58" s="14"/>
      <c r="EL58" s="23">
        <v>6.9456018518518514E-2</v>
      </c>
      <c r="EM58" s="21" t="s">
        <v>214</v>
      </c>
      <c r="EN58" s="118">
        <f>(((EL$70)+10)-EM58)*2</f>
        <v>24</v>
      </c>
      <c r="EO58" s="24">
        <v>0</v>
      </c>
      <c r="EP58" s="19">
        <f>5*2</f>
        <v>10</v>
      </c>
      <c r="EQ58" s="22">
        <f t="shared" si="58"/>
        <v>34</v>
      </c>
      <c r="ER58" s="14"/>
      <c r="ES58" s="23"/>
      <c r="ET58" s="111">
        <f t="shared" si="59"/>
        <v>2</v>
      </c>
      <c r="EU58" s="82">
        <f t="shared" si="60"/>
        <v>175</v>
      </c>
      <c r="EV58" s="82">
        <f t="shared" si="60"/>
        <v>60</v>
      </c>
      <c r="EW58" s="82">
        <f t="shared" si="60"/>
        <v>60</v>
      </c>
      <c r="EX58" s="22">
        <f t="shared" si="70"/>
        <v>295</v>
      </c>
      <c r="EY58" s="14" t="str">
        <f t="shared" si="71"/>
        <v>Karen Bridge</v>
      </c>
      <c r="EZ58" s="14"/>
      <c r="FA58" s="106">
        <f t="shared" si="68"/>
        <v>2</v>
      </c>
      <c r="FB58" s="77"/>
      <c r="FC58" s="77"/>
      <c r="FD58" s="77"/>
      <c r="FE58" s="77" t="s">
        <v>132</v>
      </c>
      <c r="FF58" s="77">
        <v>6</v>
      </c>
      <c r="FG58" s="77" t="s">
        <v>367</v>
      </c>
      <c r="FH58" s="77">
        <v>3</v>
      </c>
      <c r="FI58" s="77">
        <v>3</v>
      </c>
      <c r="FJ58" s="77">
        <v>3</v>
      </c>
      <c r="FK58" s="77">
        <v>3</v>
      </c>
      <c r="FL58" s="77">
        <v>3</v>
      </c>
      <c r="FM58" s="77">
        <v>3</v>
      </c>
      <c r="FN58" s="77">
        <v>3</v>
      </c>
      <c r="FO58" s="77">
        <v>3</v>
      </c>
      <c r="FP58" s="77">
        <v>3</v>
      </c>
      <c r="FQ58" s="77">
        <v>3</v>
      </c>
      <c r="FR58" s="77">
        <v>2</v>
      </c>
      <c r="FS58" s="8">
        <f t="shared" si="61"/>
        <v>261</v>
      </c>
    </row>
    <row r="59" spans="1:176">
      <c r="A59" s="14" t="s">
        <v>578</v>
      </c>
      <c r="B59" s="16"/>
      <c r="C59" s="21"/>
      <c r="D59" s="19"/>
      <c r="E59" s="24">
        <v>0</v>
      </c>
      <c r="F59" s="19"/>
      <c r="G59" s="22">
        <f t="shared" si="36"/>
        <v>0</v>
      </c>
      <c r="H59" s="14"/>
      <c r="I59" s="16"/>
      <c r="J59" s="21"/>
      <c r="K59" s="19"/>
      <c r="L59" s="24">
        <v>0</v>
      </c>
      <c r="M59" s="19"/>
      <c r="N59" s="22">
        <f t="shared" si="37"/>
        <v>0</v>
      </c>
      <c r="O59" s="14"/>
      <c r="P59" s="16"/>
      <c r="Q59" s="21"/>
      <c r="R59" s="19"/>
      <c r="S59" s="24">
        <v>0</v>
      </c>
      <c r="T59" s="19"/>
      <c r="U59" s="22">
        <f t="shared" si="38"/>
        <v>0</v>
      </c>
      <c r="V59" s="14"/>
      <c r="W59" s="23">
        <v>1.9166666666666669E-2</v>
      </c>
      <c r="X59" s="21" t="s">
        <v>233</v>
      </c>
      <c r="Y59" s="57">
        <f t="shared" si="62"/>
        <v>16</v>
      </c>
      <c r="Z59" s="24">
        <v>0</v>
      </c>
      <c r="AA59" s="19">
        <v>5</v>
      </c>
      <c r="AB59" s="22">
        <f t="shared" si="39"/>
        <v>21</v>
      </c>
      <c r="AC59" s="14"/>
      <c r="AD59" s="16"/>
      <c r="AE59" s="21"/>
      <c r="AF59" s="19"/>
      <c r="AG59" s="24">
        <v>0</v>
      </c>
      <c r="AH59" s="19"/>
      <c r="AI59" s="22">
        <f t="shared" si="40"/>
        <v>0</v>
      </c>
      <c r="AJ59" s="14"/>
      <c r="AK59" s="16"/>
      <c r="AL59" s="21"/>
      <c r="AM59" s="19"/>
      <c r="AN59" s="24">
        <v>0</v>
      </c>
      <c r="AO59" s="19"/>
      <c r="AP59" s="22">
        <f t="shared" si="41"/>
        <v>0</v>
      </c>
      <c r="AQ59" s="14"/>
      <c r="AR59" s="16"/>
      <c r="AS59" s="21"/>
      <c r="AT59" s="19"/>
      <c r="AU59" s="24">
        <v>0</v>
      </c>
      <c r="AV59" s="19"/>
      <c r="AW59" s="22">
        <f t="shared" si="42"/>
        <v>0</v>
      </c>
      <c r="AX59" s="14"/>
      <c r="AY59" s="112">
        <v>4.6215277777777779E-2</v>
      </c>
      <c r="AZ59" s="21" t="s">
        <v>336</v>
      </c>
      <c r="BA59" s="57">
        <f>((AY$70)+10)-AZ59</f>
        <v>10</v>
      </c>
      <c r="BB59" s="24">
        <v>0</v>
      </c>
      <c r="BC59" s="19">
        <v>5</v>
      </c>
      <c r="BD59" s="22">
        <f t="shared" si="44"/>
        <v>15</v>
      </c>
      <c r="BE59" s="14"/>
      <c r="BF59" s="16"/>
      <c r="BG59" s="21"/>
      <c r="BH59" s="19"/>
      <c r="BI59" s="24">
        <v>0</v>
      </c>
      <c r="BJ59" s="19"/>
      <c r="BK59" s="22">
        <f t="shared" si="46"/>
        <v>0</v>
      </c>
      <c r="BL59" s="14"/>
      <c r="BM59" s="16"/>
      <c r="BN59" s="21"/>
      <c r="BO59" s="57">
        <f t="shared" si="63"/>
        <v>0</v>
      </c>
      <c r="BP59" s="24">
        <v>0</v>
      </c>
      <c r="BQ59" s="19"/>
      <c r="BR59" s="22">
        <f t="shared" si="47"/>
        <v>0</v>
      </c>
      <c r="BS59" s="14"/>
      <c r="BT59" s="16"/>
      <c r="BU59" s="21"/>
      <c r="BV59" s="57">
        <f t="shared" si="64"/>
        <v>0</v>
      </c>
      <c r="BW59" s="24">
        <v>0</v>
      </c>
      <c r="BX59" s="19"/>
      <c r="BY59" s="22">
        <f t="shared" si="48"/>
        <v>0</v>
      </c>
      <c r="BZ59" s="14"/>
      <c r="CA59" s="110">
        <v>3.7569444444444447E-2</v>
      </c>
      <c r="CB59" s="21" t="s">
        <v>328</v>
      </c>
      <c r="CC59" s="57">
        <f>((CA$70)+10)-CB59</f>
        <v>12</v>
      </c>
      <c r="CD59" s="67">
        <v>15</v>
      </c>
      <c r="CE59" s="19">
        <v>5</v>
      </c>
      <c r="CF59" s="22">
        <f t="shared" si="49"/>
        <v>32</v>
      </c>
      <c r="CG59" s="14"/>
      <c r="CH59" s="16"/>
      <c r="CI59" s="21"/>
      <c r="CJ59" s="57">
        <f t="shared" si="65"/>
        <v>0</v>
      </c>
      <c r="CK59" s="24">
        <v>0</v>
      </c>
      <c r="CL59" s="19"/>
      <c r="CM59" s="22">
        <f t="shared" si="50"/>
        <v>0</v>
      </c>
      <c r="CN59" s="14"/>
      <c r="CO59" s="16"/>
      <c r="CP59" s="21"/>
      <c r="CQ59" s="57"/>
      <c r="CR59" s="24">
        <v>0</v>
      </c>
      <c r="CS59" s="19"/>
      <c r="CT59" s="22">
        <f t="shared" si="51"/>
        <v>0</v>
      </c>
      <c r="CU59" s="14"/>
      <c r="CV59" s="16"/>
      <c r="CW59" s="21"/>
      <c r="CX59" s="57"/>
      <c r="CY59" s="24">
        <v>0</v>
      </c>
      <c r="CZ59" s="19"/>
      <c r="DA59" s="22">
        <f t="shared" si="52"/>
        <v>0</v>
      </c>
      <c r="DB59" s="14"/>
      <c r="DC59" s="16"/>
      <c r="DD59" s="21"/>
      <c r="DE59" s="57"/>
      <c r="DF59" s="24">
        <v>0</v>
      </c>
      <c r="DG59" s="19"/>
      <c r="DH59" s="22">
        <f t="shared" si="53"/>
        <v>0</v>
      </c>
      <c r="DI59" s="75"/>
      <c r="DJ59" s="16"/>
      <c r="DK59" s="21"/>
      <c r="DL59" s="57"/>
      <c r="DM59" s="24">
        <v>0</v>
      </c>
      <c r="DN59" s="19"/>
      <c r="DO59" s="22">
        <f t="shared" si="54"/>
        <v>0</v>
      </c>
      <c r="DP59" s="14"/>
      <c r="DQ59" s="16"/>
      <c r="DR59" s="21"/>
      <c r="DS59" s="57"/>
      <c r="DT59" s="24">
        <v>0</v>
      </c>
      <c r="DU59" s="19"/>
      <c r="DV59" s="22">
        <f t="shared" si="55"/>
        <v>0</v>
      </c>
      <c r="DW59" s="14"/>
      <c r="DX59" s="16"/>
      <c r="DY59" s="21"/>
      <c r="DZ59" s="57"/>
      <c r="EA59" s="24">
        <v>0</v>
      </c>
      <c r="EB59" s="19"/>
      <c r="EC59" s="22">
        <f t="shared" si="56"/>
        <v>0</v>
      </c>
      <c r="ED59" s="14"/>
      <c r="EE59" s="16"/>
      <c r="EF59" s="21"/>
      <c r="EG59" s="57"/>
      <c r="EH59" s="24">
        <v>0</v>
      </c>
      <c r="EI59" s="19"/>
      <c r="EJ59" s="22">
        <f t="shared" si="57"/>
        <v>0</v>
      </c>
      <c r="EK59" s="14"/>
      <c r="EL59" s="16"/>
      <c r="EM59" s="21"/>
      <c r="EN59" s="57"/>
      <c r="EO59" s="24">
        <v>0</v>
      </c>
      <c r="EP59" s="19"/>
      <c r="EQ59" s="22">
        <f t="shared" si="58"/>
        <v>0</v>
      </c>
      <c r="ER59" s="14"/>
      <c r="ES59" s="23"/>
      <c r="ET59" s="111">
        <f t="shared" si="59"/>
        <v>8</v>
      </c>
      <c r="EU59" s="82">
        <f t="shared" si="60"/>
        <v>38</v>
      </c>
      <c r="EV59" s="82">
        <f t="shared" si="60"/>
        <v>15</v>
      </c>
      <c r="EW59" s="82">
        <f t="shared" si="60"/>
        <v>15</v>
      </c>
      <c r="EX59" s="22">
        <f t="shared" si="70"/>
        <v>68</v>
      </c>
      <c r="EY59" s="14" t="str">
        <f t="shared" si="71"/>
        <v>Tiffany Heaviside</v>
      </c>
      <c r="EZ59" s="14"/>
      <c r="FA59" s="106">
        <f t="shared" si="68"/>
        <v>8</v>
      </c>
      <c r="FB59" s="77"/>
      <c r="FC59" s="77"/>
      <c r="FD59" s="77"/>
      <c r="FE59" s="77">
        <v>9</v>
      </c>
      <c r="FF59" s="77">
        <v>9</v>
      </c>
      <c r="FG59" s="77">
        <v>9</v>
      </c>
      <c r="FH59" s="77">
        <v>10</v>
      </c>
      <c r="FI59" s="77">
        <v>9</v>
      </c>
      <c r="FJ59" s="77">
        <v>7</v>
      </c>
      <c r="FK59" s="77">
        <v>8</v>
      </c>
      <c r="FL59" s="77">
        <v>8</v>
      </c>
      <c r="FM59" s="77">
        <v>8</v>
      </c>
      <c r="FN59" s="77">
        <v>8</v>
      </c>
      <c r="FO59" s="77">
        <v>8</v>
      </c>
      <c r="FP59" s="77">
        <v>8</v>
      </c>
      <c r="FQ59" s="77">
        <v>8</v>
      </c>
      <c r="FR59" s="77">
        <v>8</v>
      </c>
      <c r="FS59" s="8">
        <f t="shared" si="61"/>
        <v>68</v>
      </c>
    </row>
    <row r="60" spans="1:176">
      <c r="A60" s="14" t="s">
        <v>331</v>
      </c>
      <c r="B60" s="16"/>
      <c r="C60" s="21"/>
      <c r="D60" s="19"/>
      <c r="E60" s="19"/>
      <c r="F60" s="19"/>
      <c r="G60" s="22">
        <f t="shared" si="36"/>
        <v>0</v>
      </c>
      <c r="H60" s="14"/>
      <c r="I60" s="16"/>
      <c r="J60" s="21"/>
      <c r="K60" s="19"/>
      <c r="L60" s="19"/>
      <c r="M60" s="19"/>
      <c r="N60" s="22">
        <f t="shared" si="37"/>
        <v>0</v>
      </c>
      <c r="O60" s="14"/>
      <c r="P60" s="16"/>
      <c r="Q60" s="21"/>
      <c r="R60" s="19"/>
      <c r="S60" s="19"/>
      <c r="T60" s="19"/>
      <c r="U60" s="22">
        <f t="shared" si="38"/>
        <v>0</v>
      </c>
      <c r="V60" s="14"/>
      <c r="W60" s="23">
        <v>1.9560185185185184E-2</v>
      </c>
      <c r="X60" s="21" t="s">
        <v>267</v>
      </c>
      <c r="Y60" s="57">
        <f t="shared" si="62"/>
        <v>15</v>
      </c>
      <c r="Z60" s="24">
        <v>0</v>
      </c>
      <c r="AA60" s="19">
        <v>5</v>
      </c>
      <c r="AB60" s="22">
        <f t="shared" si="39"/>
        <v>20</v>
      </c>
      <c r="AC60" s="14"/>
      <c r="AD60" s="16"/>
      <c r="AE60" s="21"/>
      <c r="AF60" s="19"/>
      <c r="AG60" s="19"/>
      <c r="AH60" s="19"/>
      <c r="AI60" s="22">
        <f t="shared" si="40"/>
        <v>0</v>
      </c>
      <c r="AJ60" s="14"/>
      <c r="AK60" s="16"/>
      <c r="AL60" s="21"/>
      <c r="AM60" s="19"/>
      <c r="AN60" s="19"/>
      <c r="AO60" s="19"/>
      <c r="AP60" s="22">
        <f t="shared" si="41"/>
        <v>0</v>
      </c>
      <c r="AQ60" s="14"/>
      <c r="AR60" s="16"/>
      <c r="AS60" s="21"/>
      <c r="AT60" s="19"/>
      <c r="AU60" s="19"/>
      <c r="AV60" s="19"/>
      <c r="AW60" s="22">
        <f t="shared" si="42"/>
        <v>0</v>
      </c>
      <c r="AX60" s="14"/>
      <c r="AY60" s="16"/>
      <c r="AZ60" s="21"/>
      <c r="BA60" s="19"/>
      <c r="BB60" s="19"/>
      <c r="BC60" s="19"/>
      <c r="BD60" s="22">
        <f t="shared" si="44"/>
        <v>0</v>
      </c>
      <c r="BE60" s="14"/>
      <c r="BF60" s="16"/>
      <c r="BG60" s="21"/>
      <c r="BH60" s="19"/>
      <c r="BI60" s="19"/>
      <c r="BJ60" s="19"/>
      <c r="BK60" s="22">
        <f t="shared" si="46"/>
        <v>0</v>
      </c>
      <c r="BL60" s="14"/>
      <c r="BM60" s="16"/>
      <c r="BN60" s="21"/>
      <c r="BO60" s="57">
        <f t="shared" si="63"/>
        <v>0</v>
      </c>
      <c r="BP60" s="19"/>
      <c r="BQ60" s="19"/>
      <c r="BR60" s="22">
        <f t="shared" si="47"/>
        <v>0</v>
      </c>
      <c r="BS60" s="14"/>
      <c r="BT60" s="16"/>
      <c r="BU60" s="21"/>
      <c r="BV60" s="57">
        <f t="shared" si="64"/>
        <v>0</v>
      </c>
      <c r="BW60" s="19"/>
      <c r="BX60" s="19"/>
      <c r="BY60" s="22">
        <f t="shared" si="48"/>
        <v>0</v>
      </c>
      <c r="BZ60" s="14"/>
      <c r="CA60" s="16"/>
      <c r="CB60" s="21"/>
      <c r="CC60" s="57"/>
      <c r="CD60" s="24">
        <v>0</v>
      </c>
      <c r="CE60" s="19"/>
      <c r="CF60" s="22">
        <f t="shared" si="49"/>
        <v>0</v>
      </c>
      <c r="CG60" s="14"/>
      <c r="CH60" s="16"/>
      <c r="CI60" s="21"/>
      <c r="CJ60" s="57">
        <f t="shared" si="65"/>
        <v>0</v>
      </c>
      <c r="CK60" s="19"/>
      <c r="CL60" s="19"/>
      <c r="CM60" s="22">
        <f t="shared" si="50"/>
        <v>0</v>
      </c>
      <c r="CN60" s="14"/>
      <c r="CO60" s="16"/>
      <c r="CP60" s="21"/>
      <c r="CQ60" s="57"/>
      <c r="CR60" s="24">
        <v>0</v>
      </c>
      <c r="CS60" s="19"/>
      <c r="CT60" s="22">
        <f t="shared" si="51"/>
        <v>0</v>
      </c>
      <c r="CU60" s="14"/>
      <c r="CV60" s="16"/>
      <c r="CW60" s="21"/>
      <c r="CX60" s="57"/>
      <c r="CY60" s="24">
        <v>0</v>
      </c>
      <c r="CZ60" s="19"/>
      <c r="DA60" s="22">
        <f t="shared" si="52"/>
        <v>0</v>
      </c>
      <c r="DB60" s="14"/>
      <c r="DC60" s="16"/>
      <c r="DD60" s="21"/>
      <c r="DE60" s="57"/>
      <c r="DF60" s="24">
        <v>0</v>
      </c>
      <c r="DG60" s="19"/>
      <c r="DH60" s="22">
        <f t="shared" si="53"/>
        <v>0</v>
      </c>
      <c r="DI60" s="75"/>
      <c r="DJ60" s="16"/>
      <c r="DK60" s="21"/>
      <c r="DL60" s="57"/>
      <c r="DM60" s="24">
        <v>0</v>
      </c>
      <c r="DN60" s="19"/>
      <c r="DO60" s="22">
        <f t="shared" si="54"/>
        <v>0</v>
      </c>
      <c r="DP60" s="14"/>
      <c r="DQ60" s="16"/>
      <c r="DR60" s="21"/>
      <c r="DS60" s="57"/>
      <c r="DT60" s="24">
        <v>0</v>
      </c>
      <c r="DU60" s="19"/>
      <c r="DV60" s="22">
        <f t="shared" si="55"/>
        <v>0</v>
      </c>
      <c r="DW60" s="14"/>
      <c r="DX60" s="16"/>
      <c r="DY60" s="21"/>
      <c r="DZ60" s="57"/>
      <c r="EA60" s="24">
        <v>0</v>
      </c>
      <c r="EB60" s="19"/>
      <c r="EC60" s="22">
        <f t="shared" si="56"/>
        <v>0</v>
      </c>
      <c r="ED60" s="14"/>
      <c r="EE60" s="16"/>
      <c r="EF60" s="21"/>
      <c r="EG60" s="57"/>
      <c r="EH60" s="24">
        <v>0</v>
      </c>
      <c r="EI60" s="19"/>
      <c r="EJ60" s="22">
        <f t="shared" si="57"/>
        <v>0</v>
      </c>
      <c r="EK60" s="14"/>
      <c r="EL60" s="16"/>
      <c r="EM60" s="21"/>
      <c r="EN60" s="57"/>
      <c r="EO60" s="24">
        <v>0</v>
      </c>
      <c r="EP60" s="19"/>
      <c r="EQ60" s="22">
        <f t="shared" si="58"/>
        <v>0</v>
      </c>
      <c r="ER60" s="14"/>
      <c r="ES60" s="23"/>
      <c r="ET60" s="111" t="str">
        <f t="shared" si="59"/>
        <v>15=</v>
      </c>
      <c r="EU60" s="82">
        <f t="shared" si="60"/>
        <v>15</v>
      </c>
      <c r="EV60" s="82">
        <f t="shared" si="60"/>
        <v>0</v>
      </c>
      <c r="EW60" s="82">
        <f t="shared" si="60"/>
        <v>5</v>
      </c>
      <c r="EX60" s="22">
        <f t="shared" si="70"/>
        <v>20</v>
      </c>
      <c r="EY60" s="14" t="str">
        <f t="shared" si="71"/>
        <v>Vicky Higgins</v>
      </c>
      <c r="EZ60" s="14"/>
      <c r="FA60" s="106" t="str">
        <f t="shared" si="68"/>
        <v>15=</v>
      </c>
      <c r="FB60" s="77"/>
      <c r="FC60" s="77"/>
      <c r="FD60" s="77"/>
      <c r="FE60" s="77" t="s">
        <v>440</v>
      </c>
      <c r="FF60" s="77" t="s">
        <v>440</v>
      </c>
      <c r="FG60" s="77" t="s">
        <v>440</v>
      </c>
      <c r="FH60" s="77" t="s">
        <v>131</v>
      </c>
      <c r="FI60" s="77" t="s">
        <v>435</v>
      </c>
      <c r="FJ60" s="77" t="s">
        <v>435</v>
      </c>
      <c r="FK60" s="77" t="s">
        <v>435</v>
      </c>
      <c r="FL60" s="77" t="s">
        <v>435</v>
      </c>
      <c r="FM60" s="77" t="s">
        <v>439</v>
      </c>
      <c r="FN60" s="77" t="s">
        <v>439</v>
      </c>
      <c r="FO60" s="77" t="s">
        <v>439</v>
      </c>
      <c r="FP60" s="77" t="s">
        <v>369</v>
      </c>
      <c r="FQ60" s="77" t="s">
        <v>369</v>
      </c>
      <c r="FR60" s="77" t="s">
        <v>369</v>
      </c>
      <c r="FS60" s="8">
        <f t="shared" si="61"/>
        <v>20</v>
      </c>
    </row>
    <row r="61" spans="1:176">
      <c r="A61" s="14" t="s">
        <v>629</v>
      </c>
      <c r="B61" s="16"/>
      <c r="C61" s="21"/>
      <c r="D61" s="19"/>
      <c r="E61" s="19"/>
      <c r="F61" s="19"/>
      <c r="G61" s="22">
        <f t="shared" si="36"/>
        <v>0</v>
      </c>
      <c r="H61" s="14"/>
      <c r="I61" s="16"/>
      <c r="J61" s="21"/>
      <c r="K61" s="19"/>
      <c r="L61" s="19"/>
      <c r="M61" s="19"/>
      <c r="N61" s="22">
        <f t="shared" si="37"/>
        <v>0</v>
      </c>
      <c r="O61" s="14"/>
      <c r="P61" s="16"/>
      <c r="Q61" s="21"/>
      <c r="R61" s="19"/>
      <c r="S61" s="19"/>
      <c r="T61" s="19"/>
      <c r="U61" s="22">
        <f t="shared" si="38"/>
        <v>0</v>
      </c>
      <c r="V61" s="14"/>
      <c r="W61" s="23">
        <v>2.2835648148148147E-2</v>
      </c>
      <c r="X61" s="21" t="s">
        <v>265</v>
      </c>
      <c r="Y61" s="57">
        <f t="shared" si="62"/>
        <v>12</v>
      </c>
      <c r="Z61" s="24">
        <v>0</v>
      </c>
      <c r="AA61" s="19">
        <v>5</v>
      </c>
      <c r="AB61" s="22">
        <f t="shared" si="39"/>
        <v>17</v>
      </c>
      <c r="AC61" s="14"/>
      <c r="AD61" s="16"/>
      <c r="AE61" s="21"/>
      <c r="AF61" s="19"/>
      <c r="AG61" s="19"/>
      <c r="AH61" s="19"/>
      <c r="AI61" s="22">
        <f t="shared" si="40"/>
        <v>0</v>
      </c>
      <c r="AJ61" s="14"/>
      <c r="AK61" s="16"/>
      <c r="AL61" s="21"/>
      <c r="AM61" s="19"/>
      <c r="AN61" s="19"/>
      <c r="AO61" s="19"/>
      <c r="AP61" s="22">
        <f t="shared" si="41"/>
        <v>0</v>
      </c>
      <c r="AQ61" s="14"/>
      <c r="AR61" s="16"/>
      <c r="AS61" s="21"/>
      <c r="AT61" s="19"/>
      <c r="AU61" s="19"/>
      <c r="AV61" s="19"/>
      <c r="AW61" s="22">
        <f t="shared" si="42"/>
        <v>0</v>
      </c>
      <c r="AX61" s="14"/>
      <c r="AY61" s="16"/>
      <c r="AZ61" s="21"/>
      <c r="BA61" s="19"/>
      <c r="BB61" s="19"/>
      <c r="BC61" s="19"/>
      <c r="BD61" s="22">
        <f t="shared" si="44"/>
        <v>0</v>
      </c>
      <c r="BE61" s="14"/>
      <c r="BF61" s="16"/>
      <c r="BG61" s="21"/>
      <c r="BH61" s="19"/>
      <c r="BI61" s="19"/>
      <c r="BJ61" s="19"/>
      <c r="BK61" s="22">
        <f t="shared" si="46"/>
        <v>0</v>
      </c>
      <c r="BL61" s="14"/>
      <c r="BM61" s="16"/>
      <c r="BN61" s="21"/>
      <c r="BO61" s="57">
        <f t="shared" si="63"/>
        <v>0</v>
      </c>
      <c r="BP61" s="19"/>
      <c r="BQ61" s="19"/>
      <c r="BR61" s="22">
        <f t="shared" si="47"/>
        <v>0</v>
      </c>
      <c r="BS61" s="14"/>
      <c r="BT61" s="16"/>
      <c r="BU61" s="21"/>
      <c r="BV61" s="57">
        <f t="shared" si="64"/>
        <v>0</v>
      </c>
      <c r="BW61" s="19"/>
      <c r="BX61" s="19"/>
      <c r="BY61" s="22">
        <f t="shared" si="48"/>
        <v>0</v>
      </c>
      <c r="BZ61" s="14"/>
      <c r="CA61" s="16"/>
      <c r="CB61" s="21"/>
      <c r="CC61" s="57"/>
      <c r="CD61" s="24">
        <v>0</v>
      </c>
      <c r="CE61" s="19"/>
      <c r="CF61" s="22">
        <f t="shared" si="49"/>
        <v>0</v>
      </c>
      <c r="CG61" s="14"/>
      <c r="CH61" s="16"/>
      <c r="CI61" s="21"/>
      <c r="CJ61" s="57">
        <f t="shared" si="65"/>
        <v>0</v>
      </c>
      <c r="CK61" s="19"/>
      <c r="CL61" s="19"/>
      <c r="CM61" s="22">
        <f t="shared" si="50"/>
        <v>0</v>
      </c>
      <c r="CN61" s="14"/>
      <c r="CO61" s="16"/>
      <c r="CP61" s="21"/>
      <c r="CQ61" s="57"/>
      <c r="CR61" s="24">
        <v>0</v>
      </c>
      <c r="CS61" s="19"/>
      <c r="CT61" s="22">
        <f t="shared" si="51"/>
        <v>0</v>
      </c>
      <c r="CU61" s="14"/>
      <c r="CV61" s="16"/>
      <c r="CW61" s="21"/>
      <c r="CX61" s="57"/>
      <c r="CY61" s="24">
        <v>0</v>
      </c>
      <c r="CZ61" s="19"/>
      <c r="DA61" s="22">
        <f t="shared" si="52"/>
        <v>0</v>
      </c>
      <c r="DB61" s="14"/>
      <c r="DC61" s="16"/>
      <c r="DD61" s="21"/>
      <c r="DE61" s="57"/>
      <c r="DF61" s="24">
        <v>0</v>
      </c>
      <c r="DG61" s="19"/>
      <c r="DH61" s="22">
        <f t="shared" si="53"/>
        <v>0</v>
      </c>
      <c r="DI61" s="75"/>
      <c r="DJ61" s="16"/>
      <c r="DK61" s="21"/>
      <c r="DL61" s="57"/>
      <c r="DM61" s="24">
        <v>0</v>
      </c>
      <c r="DN61" s="19"/>
      <c r="DO61" s="22">
        <f t="shared" si="54"/>
        <v>0</v>
      </c>
      <c r="DP61" s="14"/>
      <c r="DQ61" s="16"/>
      <c r="DR61" s="21"/>
      <c r="DS61" s="57"/>
      <c r="DT61" s="24">
        <v>0</v>
      </c>
      <c r="DU61" s="19"/>
      <c r="DV61" s="22">
        <f t="shared" si="55"/>
        <v>0</v>
      </c>
      <c r="DW61" s="14"/>
      <c r="DX61" s="16"/>
      <c r="DY61" s="21"/>
      <c r="DZ61" s="57"/>
      <c r="EA61" s="24">
        <v>0</v>
      </c>
      <c r="EB61" s="19"/>
      <c r="EC61" s="22">
        <f t="shared" si="56"/>
        <v>0</v>
      </c>
      <c r="ED61" s="14"/>
      <c r="EE61" s="16"/>
      <c r="EF61" s="21"/>
      <c r="EG61" s="57"/>
      <c r="EH61" s="24">
        <v>0</v>
      </c>
      <c r="EI61" s="19"/>
      <c r="EJ61" s="22">
        <f t="shared" si="57"/>
        <v>0</v>
      </c>
      <c r="EK61" s="14"/>
      <c r="EL61" s="16"/>
      <c r="EM61" s="21"/>
      <c r="EN61" s="57"/>
      <c r="EO61" s="24">
        <v>0</v>
      </c>
      <c r="EP61" s="19"/>
      <c r="EQ61" s="22">
        <f t="shared" si="58"/>
        <v>0</v>
      </c>
      <c r="ER61" s="14"/>
      <c r="ES61" s="23"/>
      <c r="ET61" s="111">
        <f t="shared" si="59"/>
        <v>18</v>
      </c>
      <c r="EU61" s="82">
        <f t="shared" si="60"/>
        <v>12</v>
      </c>
      <c r="EV61" s="82">
        <f t="shared" si="60"/>
        <v>0</v>
      </c>
      <c r="EW61" s="82">
        <f t="shared" si="60"/>
        <v>5</v>
      </c>
      <c r="EX61" s="22">
        <f t="shared" si="70"/>
        <v>17</v>
      </c>
      <c r="EY61" s="14" t="str">
        <f t="shared" si="71"/>
        <v>Emma King</v>
      </c>
      <c r="EZ61" s="14"/>
      <c r="FA61" s="106">
        <f t="shared" si="68"/>
        <v>18</v>
      </c>
      <c r="FB61" s="77"/>
      <c r="FC61" s="77"/>
      <c r="FD61" s="77"/>
      <c r="FE61" s="77">
        <v>12</v>
      </c>
      <c r="FF61" s="77">
        <v>12</v>
      </c>
      <c r="FG61" s="77">
        <v>12</v>
      </c>
      <c r="FH61" s="77">
        <v>13</v>
      </c>
      <c r="FI61" s="77" t="s">
        <v>369</v>
      </c>
      <c r="FJ61" s="77" t="s">
        <v>369</v>
      </c>
      <c r="FK61" s="77" t="s">
        <v>369</v>
      </c>
      <c r="FL61" s="77" t="s">
        <v>437</v>
      </c>
      <c r="FM61" s="77" t="s">
        <v>370</v>
      </c>
      <c r="FN61" s="77" t="s">
        <v>370</v>
      </c>
      <c r="FO61" s="77" t="s">
        <v>370</v>
      </c>
      <c r="FP61" s="77">
        <v>18</v>
      </c>
      <c r="FQ61" s="77">
        <v>18</v>
      </c>
      <c r="FR61" s="77">
        <v>18</v>
      </c>
      <c r="FS61" s="8">
        <f t="shared" si="61"/>
        <v>17</v>
      </c>
    </row>
    <row r="62" spans="1:176">
      <c r="A62" s="14" t="s">
        <v>559</v>
      </c>
      <c r="B62" s="16"/>
      <c r="C62" s="21"/>
      <c r="D62" s="19"/>
      <c r="E62" s="19"/>
      <c r="F62" s="19"/>
      <c r="G62" s="22">
        <f t="shared" si="36"/>
        <v>0</v>
      </c>
      <c r="H62" s="14"/>
      <c r="I62" s="16"/>
      <c r="J62" s="21"/>
      <c r="K62" s="19"/>
      <c r="L62" s="19"/>
      <c r="M62" s="19"/>
      <c r="N62" s="22">
        <f t="shared" si="37"/>
        <v>0</v>
      </c>
      <c r="O62" s="14"/>
      <c r="P62" s="16"/>
      <c r="Q62" s="21"/>
      <c r="R62" s="19"/>
      <c r="S62" s="19"/>
      <c r="T62" s="19"/>
      <c r="U62" s="22">
        <f t="shared" si="38"/>
        <v>0</v>
      </c>
      <c r="V62" s="14"/>
      <c r="W62" s="16"/>
      <c r="X62" s="21"/>
      <c r="Y62" s="19"/>
      <c r="Z62" s="19"/>
      <c r="AA62" s="19"/>
      <c r="AB62" s="22">
        <f t="shared" si="39"/>
        <v>0</v>
      </c>
      <c r="AC62" s="14"/>
      <c r="AD62" s="16"/>
      <c r="AE62" s="21"/>
      <c r="AF62" s="19"/>
      <c r="AG62" s="19"/>
      <c r="AH62" s="19"/>
      <c r="AI62" s="22">
        <f t="shared" si="40"/>
        <v>0</v>
      </c>
      <c r="AJ62" s="14"/>
      <c r="AK62" s="16"/>
      <c r="AL62" s="21"/>
      <c r="AM62" s="19"/>
      <c r="AN62" s="19"/>
      <c r="AO62" s="19"/>
      <c r="AP62" s="22">
        <f t="shared" si="41"/>
        <v>0</v>
      </c>
      <c r="AQ62" s="14"/>
      <c r="AR62" s="16"/>
      <c r="AS62" s="21"/>
      <c r="AT62" s="19"/>
      <c r="AU62" s="19"/>
      <c r="AV62" s="19"/>
      <c r="AW62" s="22">
        <f t="shared" si="42"/>
        <v>0</v>
      </c>
      <c r="AX62" s="14"/>
      <c r="AY62" s="112">
        <v>3.3206018518518517E-2</v>
      </c>
      <c r="AZ62" s="21" t="s">
        <v>232</v>
      </c>
      <c r="BA62" s="57">
        <f>((AY$70)+10)-AZ62</f>
        <v>17</v>
      </c>
      <c r="BB62" s="24">
        <v>0</v>
      </c>
      <c r="BC62" s="19">
        <v>5</v>
      </c>
      <c r="BD62" s="22">
        <f t="shared" si="44"/>
        <v>22</v>
      </c>
      <c r="BE62" s="14"/>
      <c r="BF62" s="16"/>
      <c r="BG62" s="21"/>
      <c r="BH62" s="19"/>
      <c r="BI62" s="19"/>
      <c r="BJ62" s="19"/>
      <c r="BK62" s="22">
        <f t="shared" si="46"/>
        <v>0</v>
      </c>
      <c r="BL62" s="14"/>
      <c r="BM62" s="16"/>
      <c r="BN62" s="21"/>
      <c r="BO62" s="57">
        <f t="shared" si="63"/>
        <v>0</v>
      </c>
      <c r="BP62" s="19"/>
      <c r="BQ62" s="19"/>
      <c r="BR62" s="22">
        <f t="shared" si="47"/>
        <v>0</v>
      </c>
      <c r="BS62" s="14"/>
      <c r="BT62" s="16"/>
      <c r="BU62" s="21"/>
      <c r="BV62" s="57">
        <f t="shared" si="64"/>
        <v>0</v>
      </c>
      <c r="BW62" s="19"/>
      <c r="BX62" s="19"/>
      <c r="BY62" s="22">
        <f t="shared" si="48"/>
        <v>0</v>
      </c>
      <c r="BZ62" s="14"/>
      <c r="CA62" s="110">
        <v>3.1770833333333331E-2</v>
      </c>
      <c r="CB62" s="21" t="s">
        <v>232</v>
      </c>
      <c r="CC62" s="57">
        <f>((CA$70)+10)-CB62</f>
        <v>15</v>
      </c>
      <c r="CD62" s="67">
        <v>15</v>
      </c>
      <c r="CE62" s="19">
        <v>5</v>
      </c>
      <c r="CF62" s="22">
        <f t="shared" si="49"/>
        <v>35</v>
      </c>
      <c r="CG62" s="14"/>
      <c r="CH62" s="16"/>
      <c r="CI62" s="21"/>
      <c r="CJ62" s="57">
        <f t="shared" si="65"/>
        <v>0</v>
      </c>
      <c r="CK62" s="19"/>
      <c r="CL62" s="19"/>
      <c r="CM62" s="22">
        <f t="shared" si="50"/>
        <v>0</v>
      </c>
      <c r="CN62" s="14"/>
      <c r="CO62" s="112">
        <v>1.6168981481481482E-2</v>
      </c>
      <c r="CP62" s="21" t="s">
        <v>232</v>
      </c>
      <c r="CQ62" s="57">
        <f t="shared" si="66"/>
        <v>14</v>
      </c>
      <c r="CR62" s="24">
        <v>0</v>
      </c>
      <c r="CS62" s="19">
        <v>5</v>
      </c>
      <c r="CT62" s="22">
        <f t="shared" si="51"/>
        <v>19</v>
      </c>
      <c r="CU62" s="14"/>
      <c r="CV62" s="110">
        <v>1.5902777777777776E-2</v>
      </c>
      <c r="CW62" s="21" t="s">
        <v>232</v>
      </c>
      <c r="CX62" s="57">
        <f t="shared" si="67"/>
        <v>17</v>
      </c>
      <c r="CY62" s="67">
        <v>15</v>
      </c>
      <c r="CZ62" s="19">
        <v>5</v>
      </c>
      <c r="DA62" s="22">
        <f t="shared" si="52"/>
        <v>37</v>
      </c>
      <c r="DB62" s="14"/>
      <c r="DC62" s="23">
        <v>3.4062500000000002E-2</v>
      </c>
      <c r="DD62" s="21" t="s">
        <v>214</v>
      </c>
      <c r="DE62" s="57">
        <f>((DC$70)+10)-DD62</f>
        <v>15</v>
      </c>
      <c r="DF62" s="24">
        <v>0</v>
      </c>
      <c r="DG62" s="19">
        <v>5</v>
      </c>
      <c r="DH62" s="22">
        <f t="shared" si="53"/>
        <v>20</v>
      </c>
      <c r="DI62" s="75"/>
      <c r="DJ62" s="16"/>
      <c r="DK62" s="21"/>
      <c r="DL62" s="57"/>
      <c r="DM62" s="24">
        <v>0</v>
      </c>
      <c r="DN62" s="19"/>
      <c r="DO62" s="22">
        <f t="shared" si="54"/>
        <v>0</v>
      </c>
      <c r="DP62" s="14"/>
      <c r="DQ62" s="23">
        <v>8.2685185185185181E-2</v>
      </c>
      <c r="DR62" s="21" t="s">
        <v>232</v>
      </c>
      <c r="DS62" s="57">
        <f>((DQ$70)+10)-DR62</f>
        <v>11</v>
      </c>
      <c r="DT62" s="24">
        <v>0</v>
      </c>
      <c r="DU62" s="19">
        <v>5</v>
      </c>
      <c r="DV62" s="22">
        <f t="shared" si="55"/>
        <v>16</v>
      </c>
      <c r="DW62" s="14"/>
      <c r="DX62" s="16"/>
      <c r="DY62" s="21"/>
      <c r="DZ62" s="57"/>
      <c r="EA62" s="24">
        <v>0</v>
      </c>
      <c r="EB62" s="19"/>
      <c r="EC62" s="22">
        <f t="shared" si="56"/>
        <v>0</v>
      </c>
      <c r="ED62" s="14"/>
      <c r="EE62" s="16"/>
      <c r="EF62" s="21"/>
      <c r="EG62" s="57"/>
      <c r="EH62" s="24">
        <v>0</v>
      </c>
      <c r="EI62" s="19"/>
      <c r="EJ62" s="22">
        <f t="shared" si="57"/>
        <v>0</v>
      </c>
      <c r="EK62" s="14"/>
      <c r="EL62" s="16"/>
      <c r="EM62" s="21"/>
      <c r="EN62" s="57"/>
      <c r="EO62" s="24">
        <v>0</v>
      </c>
      <c r="EP62" s="19"/>
      <c r="EQ62" s="22">
        <f t="shared" si="58"/>
        <v>0</v>
      </c>
      <c r="ER62" s="14"/>
      <c r="ES62" s="23"/>
      <c r="ET62" s="111">
        <f t="shared" si="59"/>
        <v>6</v>
      </c>
      <c r="EU62" s="82">
        <f t="shared" si="60"/>
        <v>89</v>
      </c>
      <c r="EV62" s="82">
        <f t="shared" si="60"/>
        <v>30</v>
      </c>
      <c r="EW62" s="82">
        <f t="shared" si="60"/>
        <v>30</v>
      </c>
      <c r="EX62" s="22">
        <f t="shared" si="70"/>
        <v>149</v>
      </c>
      <c r="EY62" s="14" t="str">
        <f t="shared" si="71"/>
        <v>Samantha Sugden</v>
      </c>
      <c r="EZ62" s="14"/>
      <c r="FA62" s="106">
        <f t="shared" si="68"/>
        <v>6</v>
      </c>
      <c r="FB62" s="77"/>
      <c r="FC62" s="77"/>
      <c r="FD62" s="77"/>
      <c r="FE62" s="77"/>
      <c r="FF62" s="77"/>
      <c r="FG62" s="77"/>
      <c r="FH62" s="77"/>
      <c r="FI62" s="77">
        <v>11</v>
      </c>
      <c r="FJ62" s="77">
        <v>9</v>
      </c>
      <c r="FK62" s="77">
        <v>7</v>
      </c>
      <c r="FL62" s="77">
        <v>7</v>
      </c>
      <c r="FM62" s="77">
        <v>7</v>
      </c>
      <c r="FN62" s="77">
        <v>7</v>
      </c>
      <c r="FO62" s="77">
        <v>7</v>
      </c>
      <c r="FP62" s="77">
        <v>6</v>
      </c>
      <c r="FQ62" s="77">
        <v>6</v>
      </c>
      <c r="FR62" s="77">
        <v>6</v>
      </c>
      <c r="FS62" s="8">
        <f t="shared" si="61"/>
        <v>149</v>
      </c>
    </row>
    <row r="63" spans="1:176">
      <c r="A63" s="14" t="s">
        <v>273</v>
      </c>
      <c r="B63" s="16"/>
      <c r="C63" s="21"/>
      <c r="D63" s="19"/>
      <c r="E63" s="19"/>
      <c r="F63" s="19"/>
      <c r="G63" s="22">
        <f t="shared" si="36"/>
        <v>0</v>
      </c>
      <c r="H63" s="14"/>
      <c r="I63" s="16"/>
      <c r="J63" s="21"/>
      <c r="K63" s="19"/>
      <c r="L63" s="19"/>
      <c r="M63" s="19"/>
      <c r="N63" s="22">
        <f t="shared" si="37"/>
        <v>0</v>
      </c>
      <c r="O63" s="14"/>
      <c r="P63" s="16"/>
      <c r="Q63" s="21"/>
      <c r="R63" s="19"/>
      <c r="S63" s="19"/>
      <c r="T63" s="19"/>
      <c r="U63" s="22">
        <f t="shared" si="38"/>
        <v>0</v>
      </c>
      <c r="V63" s="14"/>
      <c r="W63" s="16"/>
      <c r="X63" s="21"/>
      <c r="Y63" s="19"/>
      <c r="Z63" s="19"/>
      <c r="AA63" s="19"/>
      <c r="AB63" s="22">
        <f t="shared" si="39"/>
        <v>0</v>
      </c>
      <c r="AC63" s="14"/>
      <c r="AD63" s="16"/>
      <c r="AE63" s="21"/>
      <c r="AF63" s="19"/>
      <c r="AG63" s="19"/>
      <c r="AH63" s="19"/>
      <c r="AI63" s="22">
        <f t="shared" si="40"/>
        <v>0</v>
      </c>
      <c r="AJ63" s="14"/>
      <c r="AK63" s="16"/>
      <c r="AL63" s="21"/>
      <c r="AM63" s="19"/>
      <c r="AN63" s="19"/>
      <c r="AO63" s="19"/>
      <c r="AP63" s="22">
        <f t="shared" si="41"/>
        <v>0</v>
      </c>
      <c r="AQ63" s="14"/>
      <c r="AR63" s="16"/>
      <c r="AS63" s="21"/>
      <c r="AT63" s="19"/>
      <c r="AU63" s="19"/>
      <c r="AV63" s="19"/>
      <c r="AW63" s="22">
        <f t="shared" si="42"/>
        <v>0</v>
      </c>
      <c r="AX63" s="14"/>
      <c r="AY63" s="112">
        <v>3.5439814814814813E-2</v>
      </c>
      <c r="AZ63" s="21" t="s">
        <v>328</v>
      </c>
      <c r="BA63" s="57">
        <f>((AY$70)+10)-AZ63</f>
        <v>14</v>
      </c>
      <c r="BB63" s="24">
        <v>0</v>
      </c>
      <c r="BC63" s="19">
        <v>5</v>
      </c>
      <c r="BD63" s="22">
        <f t="shared" si="44"/>
        <v>19</v>
      </c>
      <c r="BE63" s="14"/>
      <c r="BF63" s="16"/>
      <c r="BG63" s="21"/>
      <c r="BH63" s="19"/>
      <c r="BI63" s="19"/>
      <c r="BJ63" s="19"/>
      <c r="BK63" s="22">
        <f t="shared" si="46"/>
        <v>0</v>
      </c>
      <c r="BL63" s="14"/>
      <c r="BM63" s="16"/>
      <c r="BN63" s="21"/>
      <c r="BO63" s="57">
        <f t="shared" si="63"/>
        <v>0</v>
      </c>
      <c r="BP63" s="19"/>
      <c r="BQ63" s="19"/>
      <c r="BR63" s="22">
        <f t="shared" si="47"/>
        <v>0</v>
      </c>
      <c r="BS63" s="14"/>
      <c r="BT63" s="16"/>
      <c r="BU63" s="21"/>
      <c r="BV63" s="57">
        <f t="shared" si="64"/>
        <v>0</v>
      </c>
      <c r="BW63" s="19"/>
      <c r="BX63" s="19"/>
      <c r="BY63" s="22">
        <f t="shared" si="48"/>
        <v>0</v>
      </c>
      <c r="BZ63" s="14"/>
      <c r="CA63" s="16"/>
      <c r="CB63" s="21"/>
      <c r="CC63" s="57"/>
      <c r="CD63" s="24">
        <v>0</v>
      </c>
      <c r="CE63" s="19"/>
      <c r="CF63" s="22">
        <f t="shared" si="49"/>
        <v>0</v>
      </c>
      <c r="CG63" s="14"/>
      <c r="CH63" s="16"/>
      <c r="CI63" s="21"/>
      <c r="CJ63" s="57">
        <f t="shared" si="65"/>
        <v>0</v>
      </c>
      <c r="CK63" s="19"/>
      <c r="CL63" s="19"/>
      <c r="CM63" s="22">
        <f t="shared" si="50"/>
        <v>0</v>
      </c>
      <c r="CN63" s="14"/>
      <c r="CO63" s="16"/>
      <c r="CP63" s="21"/>
      <c r="CQ63" s="57"/>
      <c r="CR63" s="24">
        <v>0</v>
      </c>
      <c r="CS63" s="19"/>
      <c r="CT63" s="22">
        <f t="shared" si="51"/>
        <v>0</v>
      </c>
      <c r="CU63" s="14"/>
      <c r="CV63" s="16"/>
      <c r="CW63" s="21"/>
      <c r="CX63" s="57"/>
      <c r="CY63" s="24">
        <v>0</v>
      </c>
      <c r="CZ63" s="19"/>
      <c r="DA63" s="22">
        <f t="shared" si="52"/>
        <v>0</v>
      </c>
      <c r="DB63" s="14"/>
      <c r="DC63" s="16"/>
      <c r="DD63" s="21"/>
      <c r="DE63" s="57"/>
      <c r="DF63" s="24">
        <v>0</v>
      </c>
      <c r="DG63" s="19"/>
      <c r="DH63" s="22">
        <f t="shared" si="53"/>
        <v>0</v>
      </c>
      <c r="DI63" s="75"/>
      <c r="DJ63" s="16"/>
      <c r="DK63" s="21"/>
      <c r="DL63" s="57"/>
      <c r="DM63" s="24">
        <v>0</v>
      </c>
      <c r="DN63" s="19"/>
      <c r="DO63" s="22">
        <f t="shared" si="54"/>
        <v>0</v>
      </c>
      <c r="DP63" s="14"/>
      <c r="DQ63" s="16"/>
      <c r="DR63" s="21"/>
      <c r="DS63" s="57"/>
      <c r="DT63" s="24">
        <v>0</v>
      </c>
      <c r="DU63" s="19"/>
      <c r="DV63" s="22">
        <f t="shared" si="55"/>
        <v>0</v>
      </c>
      <c r="DW63" s="14"/>
      <c r="DX63" s="16"/>
      <c r="DY63" s="21"/>
      <c r="DZ63" s="57"/>
      <c r="EA63" s="24">
        <v>0</v>
      </c>
      <c r="EB63" s="19"/>
      <c r="EC63" s="22">
        <f t="shared" si="56"/>
        <v>0</v>
      </c>
      <c r="ED63" s="14"/>
      <c r="EE63" s="16"/>
      <c r="EF63" s="21"/>
      <c r="EG63" s="57"/>
      <c r="EH63" s="24">
        <v>0</v>
      </c>
      <c r="EI63" s="19"/>
      <c r="EJ63" s="22">
        <f t="shared" si="57"/>
        <v>0</v>
      </c>
      <c r="EK63" s="14"/>
      <c r="EL63" s="16"/>
      <c r="EM63" s="21"/>
      <c r="EN63" s="57"/>
      <c r="EO63" s="24">
        <v>0</v>
      </c>
      <c r="EP63" s="19"/>
      <c r="EQ63" s="22">
        <f t="shared" si="58"/>
        <v>0</v>
      </c>
      <c r="ER63" s="14"/>
      <c r="ES63" s="23"/>
      <c r="ET63" s="111">
        <f t="shared" si="59"/>
        <v>17</v>
      </c>
      <c r="EU63" s="82">
        <f t="shared" si="60"/>
        <v>14</v>
      </c>
      <c r="EV63" s="82">
        <f t="shared" si="60"/>
        <v>0</v>
      </c>
      <c r="EW63" s="82">
        <f t="shared" si="60"/>
        <v>5</v>
      </c>
      <c r="EX63" s="22">
        <f t="shared" si="70"/>
        <v>19</v>
      </c>
      <c r="EY63" s="14" t="str">
        <f t="shared" si="71"/>
        <v>Teresa Douglas</v>
      </c>
      <c r="EZ63" s="14"/>
      <c r="FA63" s="106">
        <f t="shared" si="68"/>
        <v>17</v>
      </c>
      <c r="FB63" s="77"/>
      <c r="FC63" s="77"/>
      <c r="FD63" s="77"/>
      <c r="FE63" s="77"/>
      <c r="FF63" s="77"/>
      <c r="FG63" s="77"/>
      <c r="FH63" s="77"/>
      <c r="FI63" s="77">
        <v>14</v>
      </c>
      <c r="FJ63" s="77">
        <v>14</v>
      </c>
      <c r="FK63" s="77">
        <v>14</v>
      </c>
      <c r="FL63" s="77">
        <v>14</v>
      </c>
      <c r="FM63" s="77">
        <v>16</v>
      </c>
      <c r="FN63" s="77">
        <v>16</v>
      </c>
      <c r="FO63" s="77">
        <v>16</v>
      </c>
      <c r="FP63" s="77">
        <v>17</v>
      </c>
      <c r="FQ63" s="77">
        <v>16</v>
      </c>
      <c r="FR63" s="77">
        <v>17</v>
      </c>
      <c r="FS63" s="8">
        <f t="shared" si="61"/>
        <v>19</v>
      </c>
    </row>
    <row r="64" spans="1:176">
      <c r="A64" s="14" t="s">
        <v>487</v>
      </c>
      <c r="B64" s="16"/>
      <c r="C64" s="21"/>
      <c r="D64" s="19"/>
      <c r="E64" s="19"/>
      <c r="F64" s="19"/>
      <c r="G64" s="22">
        <f t="shared" si="36"/>
        <v>0</v>
      </c>
      <c r="H64" s="14"/>
      <c r="I64" s="16"/>
      <c r="J64" s="21"/>
      <c r="K64" s="19"/>
      <c r="L64" s="19"/>
      <c r="M64" s="19"/>
      <c r="N64" s="22">
        <f t="shared" si="37"/>
        <v>0</v>
      </c>
      <c r="O64" s="14"/>
      <c r="P64" s="16"/>
      <c r="Q64" s="21"/>
      <c r="R64" s="19"/>
      <c r="S64" s="19"/>
      <c r="T64" s="19"/>
      <c r="U64" s="22">
        <f t="shared" si="38"/>
        <v>0</v>
      </c>
      <c r="V64" s="14"/>
      <c r="W64" s="16"/>
      <c r="X64" s="21"/>
      <c r="Y64" s="19"/>
      <c r="Z64" s="19"/>
      <c r="AA64" s="19"/>
      <c r="AB64" s="22">
        <f t="shared" si="39"/>
        <v>0</v>
      </c>
      <c r="AC64" s="14"/>
      <c r="AD64" s="16"/>
      <c r="AE64" s="21"/>
      <c r="AF64" s="19"/>
      <c r="AG64" s="19"/>
      <c r="AH64" s="19"/>
      <c r="AI64" s="22">
        <f t="shared" si="40"/>
        <v>0</v>
      </c>
      <c r="AJ64" s="14"/>
      <c r="AK64" s="16"/>
      <c r="AL64" s="21"/>
      <c r="AM64" s="19"/>
      <c r="AN64" s="19"/>
      <c r="AO64" s="19"/>
      <c r="AP64" s="22">
        <f t="shared" si="41"/>
        <v>0</v>
      </c>
      <c r="AQ64" s="14"/>
      <c r="AR64" s="16"/>
      <c r="AS64" s="21"/>
      <c r="AT64" s="19"/>
      <c r="AU64" s="19"/>
      <c r="AV64" s="19"/>
      <c r="AW64" s="22">
        <f t="shared" si="42"/>
        <v>0</v>
      </c>
      <c r="AX64" s="14"/>
      <c r="AY64" s="112">
        <v>3.7303240740740741E-2</v>
      </c>
      <c r="AZ64" s="21" t="s">
        <v>265</v>
      </c>
      <c r="BA64" s="57">
        <f>((AY$70)+10)-AZ64</f>
        <v>12</v>
      </c>
      <c r="BB64" s="24">
        <v>0</v>
      </c>
      <c r="BC64" s="19">
        <v>5</v>
      </c>
      <c r="BD64" s="22">
        <f t="shared" si="44"/>
        <v>17</v>
      </c>
      <c r="BE64" s="14"/>
      <c r="BF64" s="16"/>
      <c r="BG64" s="21"/>
      <c r="BH64" s="19"/>
      <c r="BI64" s="19"/>
      <c r="BJ64" s="19"/>
      <c r="BK64" s="22">
        <f t="shared" si="46"/>
        <v>0</v>
      </c>
      <c r="BL64" s="14"/>
      <c r="BM64" s="16"/>
      <c r="BN64" s="21"/>
      <c r="BO64" s="57">
        <f t="shared" si="63"/>
        <v>0</v>
      </c>
      <c r="BP64" s="19"/>
      <c r="BQ64" s="19"/>
      <c r="BR64" s="22">
        <f t="shared" si="47"/>
        <v>0</v>
      </c>
      <c r="BS64" s="14"/>
      <c r="BT64" s="16"/>
      <c r="BU64" s="21"/>
      <c r="BV64" s="57">
        <f t="shared" si="64"/>
        <v>0</v>
      </c>
      <c r="BW64" s="19"/>
      <c r="BX64" s="19"/>
      <c r="BY64" s="22">
        <f t="shared" si="48"/>
        <v>0</v>
      </c>
      <c r="BZ64" s="14"/>
      <c r="CA64" s="16"/>
      <c r="CB64" s="21"/>
      <c r="CC64" s="57"/>
      <c r="CD64" s="24">
        <v>0</v>
      </c>
      <c r="CE64" s="19"/>
      <c r="CF64" s="22">
        <f t="shared" si="49"/>
        <v>0</v>
      </c>
      <c r="CG64" s="14"/>
      <c r="CH64" s="16"/>
      <c r="CI64" s="21"/>
      <c r="CJ64" s="57">
        <f t="shared" si="65"/>
        <v>0</v>
      </c>
      <c r="CK64" s="19"/>
      <c r="CL64" s="19"/>
      <c r="CM64" s="22">
        <f t="shared" si="50"/>
        <v>0</v>
      </c>
      <c r="CN64" s="14"/>
      <c r="CO64" s="16"/>
      <c r="CP64" s="21"/>
      <c r="CQ64" s="57"/>
      <c r="CR64" s="24">
        <v>0</v>
      </c>
      <c r="CS64" s="19"/>
      <c r="CT64" s="22">
        <f t="shared" si="51"/>
        <v>0</v>
      </c>
      <c r="CU64" s="14"/>
      <c r="CV64" s="16"/>
      <c r="CW64" s="21"/>
      <c r="CX64" s="57"/>
      <c r="CY64" s="24">
        <v>0</v>
      </c>
      <c r="CZ64" s="19"/>
      <c r="DA64" s="22">
        <f t="shared" si="52"/>
        <v>0</v>
      </c>
      <c r="DB64" s="14"/>
      <c r="DC64" s="23">
        <v>4.0254629629629633E-2</v>
      </c>
      <c r="DD64" s="21" t="s">
        <v>267</v>
      </c>
      <c r="DE64" s="57">
        <f>((DC$70)+10)-DD64</f>
        <v>12</v>
      </c>
      <c r="DF64" s="24">
        <v>0</v>
      </c>
      <c r="DG64" s="19">
        <v>5</v>
      </c>
      <c r="DH64" s="22">
        <f t="shared" si="53"/>
        <v>17</v>
      </c>
      <c r="DI64" s="75"/>
      <c r="DJ64" s="16"/>
      <c r="DK64" s="21"/>
      <c r="DL64" s="57"/>
      <c r="DM64" s="24">
        <v>0</v>
      </c>
      <c r="DN64" s="19"/>
      <c r="DO64" s="22">
        <f t="shared" si="54"/>
        <v>0</v>
      </c>
      <c r="DP64" s="14"/>
      <c r="DQ64" s="16"/>
      <c r="DR64" s="21"/>
      <c r="DS64" s="57"/>
      <c r="DT64" s="24">
        <v>0</v>
      </c>
      <c r="DU64" s="19"/>
      <c r="DV64" s="22">
        <f t="shared" si="55"/>
        <v>0</v>
      </c>
      <c r="DW64" s="14"/>
      <c r="DX64" s="16"/>
      <c r="DY64" s="21"/>
      <c r="DZ64" s="57"/>
      <c r="EA64" s="24">
        <v>0</v>
      </c>
      <c r="EB64" s="19"/>
      <c r="EC64" s="22">
        <f t="shared" si="56"/>
        <v>0</v>
      </c>
      <c r="ED64" s="14"/>
      <c r="EE64" s="16"/>
      <c r="EF64" s="21"/>
      <c r="EG64" s="57"/>
      <c r="EH64" s="24">
        <v>0</v>
      </c>
      <c r="EI64" s="19"/>
      <c r="EJ64" s="22">
        <f t="shared" si="57"/>
        <v>0</v>
      </c>
      <c r="EK64" s="14"/>
      <c r="EL64" s="16"/>
      <c r="EM64" s="21"/>
      <c r="EN64" s="57"/>
      <c r="EO64" s="24">
        <v>0</v>
      </c>
      <c r="EP64" s="19"/>
      <c r="EQ64" s="22">
        <f t="shared" si="58"/>
        <v>0</v>
      </c>
      <c r="ER64" s="14"/>
      <c r="ES64" s="23"/>
      <c r="ET64" s="111">
        <f t="shared" si="59"/>
        <v>12</v>
      </c>
      <c r="EU64" s="82">
        <f t="shared" si="60"/>
        <v>24</v>
      </c>
      <c r="EV64" s="82">
        <f t="shared" si="60"/>
        <v>0</v>
      </c>
      <c r="EW64" s="82">
        <f t="shared" si="60"/>
        <v>10</v>
      </c>
      <c r="EX64" s="22">
        <f t="shared" si="70"/>
        <v>34</v>
      </c>
      <c r="EY64" s="14" t="str">
        <f t="shared" si="71"/>
        <v>Marina Powell-Currie</v>
      </c>
      <c r="EZ64" s="14"/>
      <c r="FA64" s="106">
        <f t="shared" si="68"/>
        <v>12</v>
      </c>
      <c r="FB64" s="77"/>
      <c r="FC64" s="77"/>
      <c r="FD64" s="77"/>
      <c r="FE64" s="77"/>
      <c r="FF64" s="77"/>
      <c r="FG64" s="77"/>
      <c r="FH64" s="77"/>
      <c r="FI64" s="77" t="s">
        <v>369</v>
      </c>
      <c r="FJ64" s="77" t="s">
        <v>369</v>
      </c>
      <c r="FK64" s="77" t="s">
        <v>369</v>
      </c>
      <c r="FL64" s="77" t="s">
        <v>437</v>
      </c>
      <c r="FM64" s="77" t="s">
        <v>131</v>
      </c>
      <c r="FN64" s="77" t="s">
        <v>131</v>
      </c>
      <c r="FO64" s="77" t="s">
        <v>131</v>
      </c>
      <c r="FP64" s="77">
        <v>12</v>
      </c>
      <c r="FQ64" s="77">
        <v>12</v>
      </c>
      <c r="FR64" s="77">
        <v>12</v>
      </c>
      <c r="FS64" s="8">
        <f t="shared" si="61"/>
        <v>34</v>
      </c>
    </row>
    <row r="65" spans="1:176">
      <c r="A65" s="14" t="s">
        <v>497</v>
      </c>
      <c r="B65" s="16"/>
      <c r="C65" s="21"/>
      <c r="D65" s="19"/>
      <c r="E65" s="19"/>
      <c r="F65" s="19"/>
      <c r="G65" s="22">
        <f t="shared" si="36"/>
        <v>0</v>
      </c>
      <c r="H65" s="14"/>
      <c r="I65" s="16"/>
      <c r="J65" s="21"/>
      <c r="K65" s="19"/>
      <c r="L65" s="19"/>
      <c r="M65" s="19"/>
      <c r="N65" s="22">
        <f t="shared" si="37"/>
        <v>0</v>
      </c>
      <c r="O65" s="14"/>
      <c r="P65" s="16"/>
      <c r="Q65" s="21"/>
      <c r="R65" s="19"/>
      <c r="S65" s="19"/>
      <c r="T65" s="19"/>
      <c r="U65" s="22">
        <f t="shared" si="38"/>
        <v>0</v>
      </c>
      <c r="V65" s="14"/>
      <c r="W65" s="16"/>
      <c r="X65" s="21"/>
      <c r="Y65" s="19"/>
      <c r="Z65" s="19"/>
      <c r="AA65" s="19"/>
      <c r="AB65" s="22">
        <f t="shared" si="39"/>
        <v>0</v>
      </c>
      <c r="AC65" s="14"/>
      <c r="AD65" s="16"/>
      <c r="AE65" s="21"/>
      <c r="AF65" s="19"/>
      <c r="AG65" s="19"/>
      <c r="AH65" s="19"/>
      <c r="AI65" s="22">
        <f t="shared" si="40"/>
        <v>0</v>
      </c>
      <c r="AJ65" s="14"/>
      <c r="AK65" s="16"/>
      <c r="AL65" s="21"/>
      <c r="AM65" s="19"/>
      <c r="AN65" s="19"/>
      <c r="AO65" s="19"/>
      <c r="AP65" s="22">
        <f t="shared" si="41"/>
        <v>0</v>
      </c>
      <c r="AQ65" s="14"/>
      <c r="AR65" s="16"/>
      <c r="AS65" s="21"/>
      <c r="AT65" s="19"/>
      <c r="AU65" s="19"/>
      <c r="AV65" s="19"/>
      <c r="AW65" s="22">
        <f t="shared" si="42"/>
        <v>0</v>
      </c>
      <c r="AX65" s="14"/>
      <c r="AY65" s="16"/>
      <c r="AZ65" s="21"/>
      <c r="BA65" s="19"/>
      <c r="BB65" s="19"/>
      <c r="BC65" s="19"/>
      <c r="BD65" s="22">
        <f t="shared" si="44"/>
        <v>0</v>
      </c>
      <c r="BE65" s="14"/>
      <c r="BF65" s="16"/>
      <c r="BG65" s="21"/>
      <c r="BH65" s="19"/>
      <c r="BI65" s="19"/>
      <c r="BJ65" s="19"/>
      <c r="BK65" s="22">
        <f t="shared" si="46"/>
        <v>0</v>
      </c>
      <c r="BL65" s="14"/>
      <c r="BM65" s="16"/>
      <c r="BN65" s="21"/>
      <c r="BO65" s="57">
        <f t="shared" si="63"/>
        <v>0</v>
      </c>
      <c r="BP65" s="19"/>
      <c r="BQ65" s="19"/>
      <c r="BR65" s="22">
        <f t="shared" si="47"/>
        <v>0</v>
      </c>
      <c r="BS65" s="14"/>
      <c r="BT65" s="16"/>
      <c r="BU65" s="21"/>
      <c r="BV65" s="57">
        <f t="shared" si="64"/>
        <v>0</v>
      </c>
      <c r="BW65" s="19"/>
      <c r="BX65" s="19"/>
      <c r="BY65" s="22">
        <f t="shared" si="48"/>
        <v>0</v>
      </c>
      <c r="BZ65" s="14"/>
      <c r="CA65" s="16"/>
      <c r="CB65" s="21"/>
      <c r="CC65" s="57"/>
      <c r="CD65" s="19"/>
      <c r="CE65" s="19"/>
      <c r="CF65" s="22">
        <f t="shared" si="49"/>
        <v>0</v>
      </c>
      <c r="CG65" s="14"/>
      <c r="CH65" s="16"/>
      <c r="CI65" s="21"/>
      <c r="CJ65" s="57">
        <f t="shared" si="65"/>
        <v>0</v>
      </c>
      <c r="CK65" s="19"/>
      <c r="CL65" s="19"/>
      <c r="CM65" s="22">
        <f t="shared" si="50"/>
        <v>0</v>
      </c>
      <c r="CN65" s="14"/>
      <c r="CO65" s="16"/>
      <c r="CP65" s="21"/>
      <c r="CQ65" s="57"/>
      <c r="CR65" s="24">
        <v>0</v>
      </c>
      <c r="CS65" s="19"/>
      <c r="CT65" s="22">
        <f t="shared" si="51"/>
        <v>0</v>
      </c>
      <c r="CU65" s="14"/>
      <c r="CV65" s="53">
        <v>1.7881944444444443E-2</v>
      </c>
      <c r="CW65" s="21" t="s">
        <v>264</v>
      </c>
      <c r="CX65" s="57">
        <f t="shared" si="67"/>
        <v>13</v>
      </c>
      <c r="CY65" s="24">
        <v>0</v>
      </c>
      <c r="CZ65" s="19">
        <v>5</v>
      </c>
      <c r="DA65" s="22">
        <f t="shared" si="52"/>
        <v>18</v>
      </c>
      <c r="DB65" s="14"/>
      <c r="DC65" s="112">
        <v>4.027777777777778E-2</v>
      </c>
      <c r="DD65" s="21" t="s">
        <v>328</v>
      </c>
      <c r="DE65" s="57">
        <f>((DC$70)+10)-DD65</f>
        <v>11</v>
      </c>
      <c r="DF65" s="24">
        <v>0</v>
      </c>
      <c r="DG65" s="19">
        <v>5</v>
      </c>
      <c r="DH65" s="22">
        <f t="shared" si="53"/>
        <v>16</v>
      </c>
      <c r="DI65" s="75"/>
      <c r="DJ65" s="16"/>
      <c r="DK65" s="21"/>
      <c r="DL65" s="57"/>
      <c r="DM65" s="24">
        <v>0</v>
      </c>
      <c r="DN65" s="19"/>
      <c r="DO65" s="22">
        <f t="shared" si="54"/>
        <v>0</v>
      </c>
      <c r="DP65" s="14"/>
      <c r="DQ65" s="16"/>
      <c r="DR65" s="21"/>
      <c r="DS65" s="57"/>
      <c r="DT65" s="24">
        <v>0</v>
      </c>
      <c r="DU65" s="19"/>
      <c r="DV65" s="22">
        <f t="shared" si="55"/>
        <v>0</v>
      </c>
      <c r="DW65" s="14"/>
      <c r="DX65" s="110">
        <v>3.9328703703703706E-2</v>
      </c>
      <c r="DY65" s="21" t="s">
        <v>267</v>
      </c>
      <c r="DZ65" s="57">
        <f>((DX$70)+10)-DY65</f>
        <v>10</v>
      </c>
      <c r="EA65" s="67">
        <v>15</v>
      </c>
      <c r="EB65" s="19">
        <v>5</v>
      </c>
      <c r="EC65" s="22">
        <f t="shared" si="56"/>
        <v>30</v>
      </c>
      <c r="ED65" s="14"/>
      <c r="EE65" s="16"/>
      <c r="EF65" s="21"/>
      <c r="EG65" s="57"/>
      <c r="EH65" s="24">
        <v>0</v>
      </c>
      <c r="EI65" s="19"/>
      <c r="EJ65" s="22">
        <f t="shared" si="57"/>
        <v>0</v>
      </c>
      <c r="EK65" s="14"/>
      <c r="EL65" s="16"/>
      <c r="EM65" s="21"/>
      <c r="EN65" s="57"/>
      <c r="EO65" s="24">
        <v>0</v>
      </c>
      <c r="EP65" s="19"/>
      <c r="EQ65" s="22">
        <f t="shared" si="58"/>
        <v>0</v>
      </c>
      <c r="ER65" s="14"/>
      <c r="ES65" s="23"/>
      <c r="ET65" s="111">
        <f t="shared" si="59"/>
        <v>10</v>
      </c>
      <c r="EU65" s="82">
        <f t="shared" si="60"/>
        <v>34</v>
      </c>
      <c r="EV65" s="82">
        <f t="shared" si="60"/>
        <v>15</v>
      </c>
      <c r="EW65" s="82">
        <f t="shared" si="60"/>
        <v>15</v>
      </c>
      <c r="EX65" s="22">
        <f t="shared" si="70"/>
        <v>64</v>
      </c>
      <c r="EY65" s="14" t="str">
        <f t="shared" si="71"/>
        <v>Emily Heaviside</v>
      </c>
      <c r="EZ65" s="14"/>
      <c r="FA65" s="106">
        <f t="shared" si="68"/>
        <v>10</v>
      </c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>
        <v>15</v>
      </c>
      <c r="FM65" s="77" t="s">
        <v>131</v>
      </c>
      <c r="FN65" s="77" t="s">
        <v>131</v>
      </c>
      <c r="FO65" s="77" t="s">
        <v>131</v>
      </c>
      <c r="FP65" s="77">
        <v>10</v>
      </c>
      <c r="FQ65" s="77">
        <v>10</v>
      </c>
      <c r="FR65" s="77">
        <v>10</v>
      </c>
      <c r="FS65" s="8">
        <f t="shared" si="61"/>
        <v>64</v>
      </c>
    </row>
    <row r="66" spans="1:176">
      <c r="A66" s="14" t="s">
        <v>658</v>
      </c>
      <c r="B66" s="16"/>
      <c r="C66" s="21"/>
      <c r="D66" s="19"/>
      <c r="E66" s="19"/>
      <c r="F66" s="19"/>
      <c r="G66" s="22">
        <f t="shared" si="36"/>
        <v>0</v>
      </c>
      <c r="H66" s="14"/>
      <c r="I66" s="16"/>
      <c r="J66" s="21"/>
      <c r="K66" s="19"/>
      <c r="L66" s="19"/>
      <c r="M66" s="19"/>
      <c r="N66" s="22">
        <f t="shared" si="37"/>
        <v>0</v>
      </c>
      <c r="O66" s="14"/>
      <c r="P66" s="16"/>
      <c r="Q66" s="21"/>
      <c r="R66" s="19"/>
      <c r="S66" s="19"/>
      <c r="T66" s="19"/>
      <c r="U66" s="22">
        <f t="shared" si="38"/>
        <v>0</v>
      </c>
      <c r="V66" s="14"/>
      <c r="W66" s="16"/>
      <c r="X66" s="21"/>
      <c r="Y66" s="19"/>
      <c r="Z66" s="19"/>
      <c r="AA66" s="19"/>
      <c r="AB66" s="22">
        <f t="shared" si="39"/>
        <v>0</v>
      </c>
      <c r="AC66" s="14"/>
      <c r="AD66" s="16"/>
      <c r="AE66" s="21"/>
      <c r="AF66" s="19"/>
      <c r="AG66" s="19"/>
      <c r="AH66" s="19"/>
      <c r="AI66" s="22">
        <f t="shared" si="40"/>
        <v>0</v>
      </c>
      <c r="AJ66" s="14"/>
      <c r="AK66" s="16"/>
      <c r="AL66" s="21"/>
      <c r="AM66" s="19"/>
      <c r="AN66" s="19"/>
      <c r="AO66" s="19"/>
      <c r="AP66" s="22">
        <f t="shared" si="41"/>
        <v>0</v>
      </c>
      <c r="AQ66" s="14"/>
      <c r="AR66" s="16"/>
      <c r="AS66" s="21"/>
      <c r="AT66" s="19"/>
      <c r="AU66" s="19"/>
      <c r="AV66" s="19"/>
      <c r="AW66" s="22">
        <f t="shared" si="42"/>
        <v>0</v>
      </c>
      <c r="AX66" s="14"/>
      <c r="AY66" s="16"/>
      <c r="AZ66" s="21"/>
      <c r="BA66" s="19"/>
      <c r="BB66" s="19"/>
      <c r="BC66" s="19"/>
      <c r="BD66" s="22">
        <f t="shared" si="44"/>
        <v>0</v>
      </c>
      <c r="BE66" s="14"/>
      <c r="BF66" s="16"/>
      <c r="BG66" s="21"/>
      <c r="BH66" s="19"/>
      <c r="BI66" s="19"/>
      <c r="BJ66" s="19"/>
      <c r="BK66" s="22">
        <f t="shared" si="46"/>
        <v>0</v>
      </c>
      <c r="BL66" s="14"/>
      <c r="BM66" s="16"/>
      <c r="BN66" s="21"/>
      <c r="BO66" s="19"/>
      <c r="BP66" s="19"/>
      <c r="BQ66" s="19"/>
      <c r="BR66" s="22">
        <f t="shared" si="47"/>
        <v>0</v>
      </c>
      <c r="BS66" s="14"/>
      <c r="BT66" s="16"/>
      <c r="BU66" s="21"/>
      <c r="BV66" s="19"/>
      <c r="BW66" s="19"/>
      <c r="BX66" s="19"/>
      <c r="BY66" s="22">
        <f t="shared" si="48"/>
        <v>0</v>
      </c>
      <c r="BZ66" s="14"/>
      <c r="CA66" s="16"/>
      <c r="CB66" s="21"/>
      <c r="CC66" s="19"/>
      <c r="CD66" s="19"/>
      <c r="CE66" s="19"/>
      <c r="CF66" s="22">
        <f t="shared" si="49"/>
        <v>0</v>
      </c>
      <c r="CG66" s="14"/>
      <c r="CH66" s="16"/>
      <c r="CI66" s="21"/>
      <c r="CJ66" s="19"/>
      <c r="CK66" s="19"/>
      <c r="CL66" s="19"/>
      <c r="CM66" s="22">
        <f t="shared" si="50"/>
        <v>0</v>
      </c>
      <c r="CN66" s="14"/>
      <c r="CO66" s="16"/>
      <c r="CP66" s="21"/>
      <c r="CQ66" s="19"/>
      <c r="CR66" s="19"/>
      <c r="CS66" s="19"/>
      <c r="CT66" s="22">
        <f t="shared" si="51"/>
        <v>0</v>
      </c>
      <c r="CU66" s="14"/>
      <c r="CV66" s="23">
        <v>1.8726851851851852E-2</v>
      </c>
      <c r="CW66" s="21" t="s">
        <v>265</v>
      </c>
      <c r="CX66" s="57">
        <f t="shared" si="67"/>
        <v>12</v>
      </c>
      <c r="CY66" s="24">
        <v>0</v>
      </c>
      <c r="CZ66" s="19">
        <v>5</v>
      </c>
      <c r="DA66" s="22">
        <f t="shared" si="52"/>
        <v>17</v>
      </c>
      <c r="DB66" s="14"/>
      <c r="DC66" s="16"/>
      <c r="DD66" s="21"/>
      <c r="DE66" s="19"/>
      <c r="DF66" s="19"/>
      <c r="DG66" s="19"/>
      <c r="DH66" s="22">
        <f t="shared" si="53"/>
        <v>0</v>
      </c>
      <c r="DI66" s="75"/>
      <c r="DJ66" s="16"/>
      <c r="DK66" s="21"/>
      <c r="DL66" s="19"/>
      <c r="DM66" s="19"/>
      <c r="DN66" s="19"/>
      <c r="DO66" s="22">
        <f t="shared" si="54"/>
        <v>0</v>
      </c>
      <c r="DP66" s="14"/>
      <c r="DQ66" s="23">
        <v>0.1005787037037037</v>
      </c>
      <c r="DR66" s="21" t="s">
        <v>233</v>
      </c>
      <c r="DS66" s="57">
        <f>((DQ$70)+10)-DR66</f>
        <v>10</v>
      </c>
      <c r="DT66" s="24">
        <v>0</v>
      </c>
      <c r="DU66" s="19">
        <v>5</v>
      </c>
      <c r="DV66" s="22">
        <f t="shared" si="55"/>
        <v>15</v>
      </c>
      <c r="DW66" s="14"/>
      <c r="DX66" s="16"/>
      <c r="DY66" s="21"/>
      <c r="DZ66" s="57"/>
      <c r="EA66" s="24">
        <v>0</v>
      </c>
      <c r="EB66" s="19"/>
      <c r="EC66" s="22">
        <f t="shared" si="56"/>
        <v>0</v>
      </c>
      <c r="ED66" s="14"/>
      <c r="EE66" s="16"/>
      <c r="EF66" s="21"/>
      <c r="EG66" s="57"/>
      <c r="EH66" s="24">
        <v>0</v>
      </c>
      <c r="EI66" s="19"/>
      <c r="EJ66" s="22">
        <f t="shared" si="57"/>
        <v>0</v>
      </c>
      <c r="EK66" s="14"/>
      <c r="EL66" s="16"/>
      <c r="EM66" s="21"/>
      <c r="EN66" s="57"/>
      <c r="EO66" s="24">
        <v>0</v>
      </c>
      <c r="EP66" s="19"/>
      <c r="EQ66" s="22">
        <f t="shared" si="58"/>
        <v>0</v>
      </c>
      <c r="ER66" s="14"/>
      <c r="ES66" s="23"/>
      <c r="ET66" s="111">
        <f t="shared" si="59"/>
        <v>13</v>
      </c>
      <c r="EU66" s="82">
        <f t="shared" si="60"/>
        <v>22</v>
      </c>
      <c r="EV66" s="82">
        <f t="shared" si="60"/>
        <v>0</v>
      </c>
      <c r="EW66" s="82">
        <f t="shared" si="60"/>
        <v>10</v>
      </c>
      <c r="EX66" s="22">
        <f t="shared" si="70"/>
        <v>32</v>
      </c>
      <c r="EY66" s="14" t="str">
        <f t="shared" si="71"/>
        <v>Karen Taylor</v>
      </c>
      <c r="EZ66" s="14"/>
      <c r="FA66" s="106">
        <f t="shared" si="68"/>
        <v>13</v>
      </c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 t="s">
        <v>437</v>
      </c>
      <c r="FM66" s="77" t="s">
        <v>370</v>
      </c>
      <c r="FN66" s="77" t="s">
        <v>370</v>
      </c>
      <c r="FO66" s="77" t="s">
        <v>370</v>
      </c>
      <c r="FP66" s="77">
        <v>13</v>
      </c>
      <c r="FQ66" s="77">
        <v>13</v>
      </c>
      <c r="FR66" s="77">
        <v>13</v>
      </c>
      <c r="FS66" s="8">
        <f t="shared" si="61"/>
        <v>32</v>
      </c>
      <c r="FT66" s="8">
        <v>6</v>
      </c>
    </row>
    <row r="67" spans="1:176">
      <c r="A67" s="14"/>
      <c r="B67" s="16"/>
      <c r="C67" s="21"/>
      <c r="D67" s="19"/>
      <c r="E67" s="19"/>
      <c r="F67" s="19"/>
      <c r="G67" s="22">
        <f t="shared" si="36"/>
        <v>0</v>
      </c>
      <c r="H67" s="14"/>
      <c r="I67" s="16"/>
      <c r="J67" s="21"/>
      <c r="K67" s="19"/>
      <c r="L67" s="19"/>
      <c r="M67" s="19"/>
      <c r="N67" s="22">
        <f t="shared" si="37"/>
        <v>0</v>
      </c>
      <c r="O67" s="14"/>
      <c r="P67" s="16"/>
      <c r="Q67" s="21"/>
      <c r="R67" s="19"/>
      <c r="S67" s="19"/>
      <c r="T67" s="19"/>
      <c r="U67" s="22">
        <f t="shared" si="38"/>
        <v>0</v>
      </c>
      <c r="V67" s="14"/>
      <c r="W67" s="16"/>
      <c r="X67" s="21"/>
      <c r="Y67" s="19"/>
      <c r="Z67" s="19"/>
      <c r="AA67" s="19"/>
      <c r="AB67" s="22">
        <f t="shared" si="39"/>
        <v>0</v>
      </c>
      <c r="AC67" s="14"/>
      <c r="AD67" s="16"/>
      <c r="AE67" s="21"/>
      <c r="AF67" s="19"/>
      <c r="AG67" s="19"/>
      <c r="AH67" s="19"/>
      <c r="AI67" s="22">
        <f t="shared" si="40"/>
        <v>0</v>
      </c>
      <c r="AJ67" s="14"/>
      <c r="AK67" s="16"/>
      <c r="AL67" s="21"/>
      <c r="AM67" s="19"/>
      <c r="AN67" s="19"/>
      <c r="AO67" s="19"/>
      <c r="AP67" s="22">
        <f t="shared" si="41"/>
        <v>0</v>
      </c>
      <c r="AQ67" s="14"/>
      <c r="AR67" s="16"/>
      <c r="AS67" s="21"/>
      <c r="AT67" s="19"/>
      <c r="AU67" s="19"/>
      <c r="AV67" s="19"/>
      <c r="AW67" s="22">
        <f t="shared" si="42"/>
        <v>0</v>
      </c>
      <c r="AX67" s="14"/>
      <c r="AY67" s="16"/>
      <c r="AZ67" s="21"/>
      <c r="BA67" s="19"/>
      <c r="BB67" s="19"/>
      <c r="BC67" s="19"/>
      <c r="BD67" s="22">
        <f t="shared" si="44"/>
        <v>0</v>
      </c>
      <c r="BE67" s="14"/>
      <c r="BF67" s="16"/>
      <c r="BG67" s="21"/>
      <c r="BH67" s="19"/>
      <c r="BI67" s="19"/>
      <c r="BJ67" s="19"/>
      <c r="BK67" s="22">
        <f t="shared" si="46"/>
        <v>0</v>
      </c>
      <c r="BL67" s="14"/>
      <c r="BM67" s="16"/>
      <c r="BN67" s="21"/>
      <c r="BO67" s="19"/>
      <c r="BP67" s="19"/>
      <c r="BQ67" s="19"/>
      <c r="BR67" s="22">
        <f t="shared" si="47"/>
        <v>0</v>
      </c>
      <c r="BS67" s="14"/>
      <c r="BT67" s="16"/>
      <c r="BU67" s="21"/>
      <c r="BV67" s="19"/>
      <c r="BW67" s="19"/>
      <c r="BX67" s="19"/>
      <c r="BY67" s="22">
        <f t="shared" si="48"/>
        <v>0</v>
      </c>
      <c r="BZ67" s="14"/>
      <c r="CA67" s="16"/>
      <c r="CB67" s="21"/>
      <c r="CC67" s="19"/>
      <c r="CD67" s="19"/>
      <c r="CE67" s="19"/>
      <c r="CF67" s="22">
        <f t="shared" si="49"/>
        <v>0</v>
      </c>
      <c r="CG67" s="14"/>
      <c r="CH67" s="16"/>
      <c r="CI67" s="21"/>
      <c r="CJ67" s="19"/>
      <c r="CK67" s="19"/>
      <c r="CL67" s="19"/>
      <c r="CM67" s="22">
        <f t="shared" si="50"/>
        <v>0</v>
      </c>
      <c r="CN67" s="14"/>
      <c r="CO67" s="16"/>
      <c r="CP67" s="21"/>
      <c r="CQ67" s="19"/>
      <c r="CR67" s="19"/>
      <c r="CS67" s="19"/>
      <c r="CT67" s="22">
        <f t="shared" si="51"/>
        <v>0</v>
      </c>
      <c r="CU67" s="14"/>
      <c r="CV67" s="16"/>
      <c r="CW67" s="21"/>
      <c r="CX67" s="19"/>
      <c r="CY67" s="19"/>
      <c r="CZ67" s="19"/>
      <c r="DA67" s="22">
        <f t="shared" si="52"/>
        <v>0</v>
      </c>
      <c r="DB67" s="14"/>
      <c r="DC67" s="16"/>
      <c r="DD67" s="21"/>
      <c r="DE67" s="19"/>
      <c r="DF67" s="19"/>
      <c r="DG67" s="19"/>
      <c r="DH67" s="22">
        <f t="shared" si="53"/>
        <v>0</v>
      </c>
      <c r="DI67" s="75"/>
      <c r="DJ67" s="16"/>
      <c r="DK67" s="21"/>
      <c r="DL67" s="19"/>
      <c r="DM67" s="19"/>
      <c r="DN67" s="19"/>
      <c r="DO67" s="22">
        <f t="shared" si="54"/>
        <v>0</v>
      </c>
      <c r="DP67" s="14"/>
      <c r="DQ67" s="16"/>
      <c r="DR67" s="21"/>
      <c r="DS67" s="19"/>
      <c r="DT67" s="19"/>
      <c r="DU67" s="19"/>
      <c r="DV67" s="22">
        <f t="shared" si="55"/>
        <v>0</v>
      </c>
      <c r="DW67" s="14"/>
      <c r="DX67" s="16"/>
      <c r="DY67" s="21"/>
      <c r="DZ67" s="19"/>
      <c r="EA67" s="19"/>
      <c r="EB67" s="19"/>
      <c r="EC67" s="22">
        <f t="shared" si="56"/>
        <v>0</v>
      </c>
      <c r="ED67" s="14"/>
      <c r="EE67" s="16"/>
      <c r="EF67" s="21"/>
      <c r="EG67" s="19"/>
      <c r="EH67" s="19"/>
      <c r="EI67" s="19"/>
      <c r="EJ67" s="22">
        <f t="shared" si="57"/>
        <v>0</v>
      </c>
      <c r="EK67" s="14"/>
      <c r="EL67" s="16"/>
      <c r="EM67" s="21"/>
      <c r="EN67" s="19"/>
      <c r="EO67" s="19"/>
      <c r="EP67" s="19"/>
      <c r="EQ67" s="22">
        <f t="shared" si="58"/>
        <v>0</v>
      </c>
      <c r="ER67" s="14"/>
      <c r="ES67" s="23"/>
      <c r="ET67" s="21"/>
      <c r="EU67" s="82">
        <f t="shared" si="60"/>
        <v>0</v>
      </c>
      <c r="EV67" s="82">
        <f t="shared" si="60"/>
        <v>0</v>
      </c>
      <c r="EW67" s="82">
        <f t="shared" si="60"/>
        <v>0</v>
      </c>
      <c r="EX67" s="22">
        <f t="shared" si="70"/>
        <v>0</v>
      </c>
      <c r="EY67" s="14">
        <f t="shared" si="71"/>
        <v>0</v>
      </c>
      <c r="EZ67" s="14"/>
      <c r="FA67" s="106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S67" s="8">
        <f t="shared" si="61"/>
        <v>0</v>
      </c>
    </row>
    <row r="68" spans="1:176">
      <c r="A68" s="14"/>
      <c r="B68" s="16"/>
      <c r="C68" s="21"/>
      <c r="D68" s="19"/>
      <c r="E68" s="19"/>
      <c r="F68" s="19"/>
      <c r="G68" s="22">
        <f t="shared" si="36"/>
        <v>0</v>
      </c>
      <c r="H68" s="14"/>
      <c r="I68" s="16"/>
      <c r="J68" s="21"/>
      <c r="K68" s="19"/>
      <c r="L68" s="19"/>
      <c r="M68" s="19"/>
      <c r="N68" s="22">
        <f t="shared" si="37"/>
        <v>0</v>
      </c>
      <c r="O68" s="14"/>
      <c r="P68" s="16"/>
      <c r="Q68" s="21"/>
      <c r="R68" s="19"/>
      <c r="S68" s="19"/>
      <c r="T68" s="19"/>
      <c r="U68" s="22">
        <f t="shared" si="38"/>
        <v>0</v>
      </c>
      <c r="V68" s="14"/>
      <c r="W68" s="16"/>
      <c r="X68" s="21"/>
      <c r="Y68" s="19"/>
      <c r="Z68" s="19"/>
      <c r="AA68" s="19"/>
      <c r="AB68" s="22">
        <f t="shared" si="39"/>
        <v>0</v>
      </c>
      <c r="AC68" s="14"/>
      <c r="AD68" s="16"/>
      <c r="AE68" s="21"/>
      <c r="AF68" s="19"/>
      <c r="AG68" s="19"/>
      <c r="AH68" s="19"/>
      <c r="AI68" s="22">
        <f t="shared" si="40"/>
        <v>0</v>
      </c>
      <c r="AJ68" s="14"/>
      <c r="AK68" s="16"/>
      <c r="AL68" s="21"/>
      <c r="AM68" s="19"/>
      <c r="AN68" s="19"/>
      <c r="AO68" s="19"/>
      <c r="AP68" s="22">
        <f t="shared" si="41"/>
        <v>0</v>
      </c>
      <c r="AQ68" s="14"/>
      <c r="AR68" s="16"/>
      <c r="AS68" s="21"/>
      <c r="AT68" s="19"/>
      <c r="AU68" s="19"/>
      <c r="AV68" s="19"/>
      <c r="AW68" s="22">
        <f t="shared" si="42"/>
        <v>0</v>
      </c>
      <c r="AX68" s="14"/>
      <c r="AY68" s="16"/>
      <c r="AZ68" s="21"/>
      <c r="BA68" s="19"/>
      <c r="BB68" s="19"/>
      <c r="BC68" s="19"/>
      <c r="BD68" s="22">
        <f t="shared" si="44"/>
        <v>0</v>
      </c>
      <c r="BE68" s="14"/>
      <c r="BF68" s="16"/>
      <c r="BG68" s="21"/>
      <c r="BH68" s="19"/>
      <c r="BI68" s="19"/>
      <c r="BJ68" s="19"/>
      <c r="BK68" s="22">
        <f t="shared" si="46"/>
        <v>0</v>
      </c>
      <c r="BL68" s="14"/>
      <c r="BM68" s="16"/>
      <c r="BN68" s="21"/>
      <c r="BO68" s="19"/>
      <c r="BP68" s="19"/>
      <c r="BQ68" s="19"/>
      <c r="BR68" s="22">
        <f t="shared" si="47"/>
        <v>0</v>
      </c>
      <c r="BS68" s="14"/>
      <c r="BT68" s="16"/>
      <c r="BU68" s="21"/>
      <c r="BV68" s="19"/>
      <c r="BW68" s="19"/>
      <c r="BX68" s="19"/>
      <c r="BY68" s="22">
        <f t="shared" si="48"/>
        <v>0</v>
      </c>
      <c r="BZ68" s="14"/>
      <c r="CA68" s="16"/>
      <c r="CB68" s="21"/>
      <c r="CC68" s="19"/>
      <c r="CD68" s="19"/>
      <c r="CE68" s="19"/>
      <c r="CF68" s="22">
        <f t="shared" si="49"/>
        <v>0</v>
      </c>
      <c r="CG68" s="14"/>
      <c r="CH68" s="16"/>
      <c r="CI68" s="21"/>
      <c r="CJ68" s="19"/>
      <c r="CK68" s="19"/>
      <c r="CL68" s="19"/>
      <c r="CM68" s="22">
        <f t="shared" si="50"/>
        <v>0</v>
      </c>
      <c r="CN68" s="14"/>
      <c r="CO68" s="16"/>
      <c r="CP68" s="21"/>
      <c r="CQ68" s="19"/>
      <c r="CR68" s="19"/>
      <c r="CS68" s="19"/>
      <c r="CT68" s="22">
        <f t="shared" si="51"/>
        <v>0</v>
      </c>
      <c r="CU68" s="14"/>
      <c r="CV68" s="16"/>
      <c r="CW68" s="21"/>
      <c r="CX68" s="19"/>
      <c r="CY68" s="19"/>
      <c r="CZ68" s="19"/>
      <c r="DA68" s="22">
        <f t="shared" si="52"/>
        <v>0</v>
      </c>
      <c r="DB68" s="14"/>
      <c r="DC68" s="16"/>
      <c r="DD68" s="21"/>
      <c r="DE68" s="19"/>
      <c r="DF68" s="19"/>
      <c r="DG68" s="19"/>
      <c r="DH68" s="22">
        <f t="shared" si="53"/>
        <v>0</v>
      </c>
      <c r="DI68" s="75"/>
      <c r="DJ68" s="16"/>
      <c r="DK68" s="21"/>
      <c r="DL68" s="19"/>
      <c r="DM68" s="19"/>
      <c r="DN68" s="19"/>
      <c r="DO68" s="22">
        <f t="shared" si="54"/>
        <v>0</v>
      </c>
      <c r="DP68" s="14"/>
      <c r="DQ68" s="16"/>
      <c r="DR68" s="21"/>
      <c r="DS68" s="19"/>
      <c r="DT68" s="19"/>
      <c r="DU68" s="19"/>
      <c r="DV68" s="22">
        <f t="shared" si="55"/>
        <v>0</v>
      </c>
      <c r="DW68" s="14"/>
      <c r="DX68" s="16"/>
      <c r="DY68" s="21"/>
      <c r="DZ68" s="19"/>
      <c r="EA68" s="19"/>
      <c r="EB68" s="19"/>
      <c r="EC68" s="22">
        <f t="shared" si="56"/>
        <v>0</v>
      </c>
      <c r="ED68" s="14"/>
      <c r="EE68" s="16"/>
      <c r="EF68" s="21"/>
      <c r="EG68" s="19"/>
      <c r="EH68" s="19"/>
      <c r="EI68" s="19"/>
      <c r="EJ68" s="22">
        <f t="shared" si="57"/>
        <v>0</v>
      </c>
      <c r="EK68" s="14"/>
      <c r="EL68" s="16"/>
      <c r="EM68" s="21"/>
      <c r="EN68" s="19"/>
      <c r="EO68" s="19"/>
      <c r="EP68" s="19"/>
      <c r="EQ68" s="22">
        <f t="shared" si="58"/>
        <v>0</v>
      </c>
      <c r="ER68" s="14"/>
      <c r="ES68" s="23"/>
      <c r="ET68" s="21"/>
      <c r="EU68" s="82">
        <f t="shared" ref="EU68:EW69" si="72">SUM(D68+K68+R68+Y68+AF68+AM68+AT68+BA68+BH68+BO68+CC68+CJ68+CX68+DE68+DL68+DS68+EG68+EN68)</f>
        <v>0</v>
      </c>
      <c r="EV68" s="82">
        <f t="shared" si="72"/>
        <v>0</v>
      </c>
      <c r="EW68" s="82">
        <f t="shared" si="72"/>
        <v>0</v>
      </c>
      <c r="EX68" s="22">
        <f t="shared" si="70"/>
        <v>0</v>
      </c>
      <c r="EY68" s="14">
        <f t="shared" si="71"/>
        <v>0</v>
      </c>
      <c r="EZ68" s="14"/>
      <c r="FA68" s="106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S68" s="8">
        <f t="shared" si="61"/>
        <v>0</v>
      </c>
    </row>
    <row r="69" spans="1:176">
      <c r="A69" s="14"/>
      <c r="B69" s="16"/>
      <c r="C69" s="21"/>
      <c r="D69" s="19"/>
      <c r="E69" s="19"/>
      <c r="F69" s="19"/>
      <c r="G69" s="22">
        <f t="shared" si="36"/>
        <v>0</v>
      </c>
      <c r="H69" s="14"/>
      <c r="I69" s="16"/>
      <c r="J69" s="21"/>
      <c r="K69" s="19"/>
      <c r="L69" s="19"/>
      <c r="M69" s="19"/>
      <c r="N69" s="22">
        <f t="shared" si="37"/>
        <v>0</v>
      </c>
      <c r="O69" s="14"/>
      <c r="P69" s="16"/>
      <c r="Q69" s="21"/>
      <c r="R69" s="19"/>
      <c r="S69" s="19"/>
      <c r="T69" s="19"/>
      <c r="U69" s="22">
        <f t="shared" si="38"/>
        <v>0</v>
      </c>
      <c r="V69" s="14"/>
      <c r="W69" s="16"/>
      <c r="X69" s="21"/>
      <c r="Y69" s="19"/>
      <c r="Z69" s="19"/>
      <c r="AA69" s="19"/>
      <c r="AB69" s="22">
        <f t="shared" si="39"/>
        <v>0</v>
      </c>
      <c r="AC69" s="14"/>
      <c r="AD69" s="16"/>
      <c r="AE69" s="21"/>
      <c r="AF69" s="19"/>
      <c r="AG69" s="19"/>
      <c r="AH69" s="19"/>
      <c r="AI69" s="22">
        <f t="shared" si="40"/>
        <v>0</v>
      </c>
      <c r="AJ69" s="14"/>
      <c r="AK69" s="16"/>
      <c r="AL69" s="21"/>
      <c r="AM69" s="19"/>
      <c r="AN69" s="19"/>
      <c r="AO69" s="19"/>
      <c r="AP69" s="22">
        <f t="shared" si="41"/>
        <v>0</v>
      </c>
      <c r="AQ69" s="14"/>
      <c r="AR69" s="16"/>
      <c r="AS69" s="21"/>
      <c r="AT69" s="19"/>
      <c r="AU69" s="19"/>
      <c r="AV69" s="19"/>
      <c r="AW69" s="22">
        <f t="shared" si="42"/>
        <v>0</v>
      </c>
      <c r="AX69" s="14"/>
      <c r="AY69" s="16"/>
      <c r="AZ69" s="21"/>
      <c r="BA69" s="19"/>
      <c r="BB69" s="19"/>
      <c r="BC69" s="19"/>
      <c r="BD69" s="22">
        <f t="shared" si="44"/>
        <v>0</v>
      </c>
      <c r="BE69" s="14"/>
      <c r="BF69" s="16"/>
      <c r="BG69" s="21"/>
      <c r="BH69" s="19"/>
      <c r="BI69" s="19"/>
      <c r="BJ69" s="19"/>
      <c r="BK69" s="22">
        <f t="shared" si="46"/>
        <v>0</v>
      </c>
      <c r="BL69" s="14"/>
      <c r="BM69" s="16"/>
      <c r="BN69" s="21"/>
      <c r="BO69" s="19"/>
      <c r="BP69" s="19"/>
      <c r="BQ69" s="19"/>
      <c r="BR69" s="22">
        <f t="shared" si="47"/>
        <v>0</v>
      </c>
      <c r="BS69" s="14"/>
      <c r="BT69" s="16"/>
      <c r="BU69" s="21"/>
      <c r="BV69" s="19"/>
      <c r="BW69" s="19"/>
      <c r="BX69" s="19"/>
      <c r="BY69" s="22">
        <f t="shared" si="48"/>
        <v>0</v>
      </c>
      <c r="BZ69" s="14"/>
      <c r="CA69" s="16"/>
      <c r="CB69" s="21"/>
      <c r="CC69" s="19"/>
      <c r="CD69" s="19"/>
      <c r="CE69" s="19"/>
      <c r="CF69" s="22">
        <f t="shared" si="49"/>
        <v>0</v>
      </c>
      <c r="CG69" s="14"/>
      <c r="CH69" s="16"/>
      <c r="CI69" s="21"/>
      <c r="CJ69" s="19"/>
      <c r="CK69" s="19"/>
      <c r="CL69" s="19"/>
      <c r="CM69" s="22">
        <f t="shared" si="50"/>
        <v>0</v>
      </c>
      <c r="CN69" s="14"/>
      <c r="CO69" s="16"/>
      <c r="CP69" s="21"/>
      <c r="CQ69" s="19"/>
      <c r="CR69" s="19"/>
      <c r="CS69" s="19"/>
      <c r="CT69" s="22">
        <f t="shared" si="51"/>
        <v>0</v>
      </c>
      <c r="CU69" s="14"/>
      <c r="CV69" s="16"/>
      <c r="CW69" s="21"/>
      <c r="CX69" s="19"/>
      <c r="CY69" s="19"/>
      <c r="CZ69" s="19"/>
      <c r="DA69" s="22">
        <f t="shared" si="52"/>
        <v>0</v>
      </c>
      <c r="DB69" s="14"/>
      <c r="DC69" s="16"/>
      <c r="DD69" s="21"/>
      <c r="DE69" s="19"/>
      <c r="DF69" s="19"/>
      <c r="DG69" s="19"/>
      <c r="DH69" s="22">
        <f t="shared" si="53"/>
        <v>0</v>
      </c>
      <c r="DI69" s="75"/>
      <c r="DJ69" s="16"/>
      <c r="DK69" s="21"/>
      <c r="DL69" s="19"/>
      <c r="DM69" s="19"/>
      <c r="DN69" s="19"/>
      <c r="DO69" s="22">
        <f t="shared" si="54"/>
        <v>0</v>
      </c>
      <c r="DP69" s="14"/>
      <c r="DQ69" s="16"/>
      <c r="DR69" s="21"/>
      <c r="DS69" s="19"/>
      <c r="DT69" s="19"/>
      <c r="DU69" s="19"/>
      <c r="DV69" s="22">
        <f t="shared" si="55"/>
        <v>0</v>
      </c>
      <c r="DW69" s="14"/>
      <c r="DX69" s="16"/>
      <c r="DY69" s="21"/>
      <c r="DZ69" s="19"/>
      <c r="EA69" s="19"/>
      <c r="EB69" s="19"/>
      <c r="EC69" s="22">
        <f t="shared" si="56"/>
        <v>0</v>
      </c>
      <c r="ED69" s="14"/>
      <c r="EE69" s="16"/>
      <c r="EF69" s="21"/>
      <c r="EG69" s="19"/>
      <c r="EH69" s="19"/>
      <c r="EI69" s="19"/>
      <c r="EJ69" s="22">
        <f t="shared" si="57"/>
        <v>0</v>
      </c>
      <c r="EK69" s="14"/>
      <c r="EL69" s="16"/>
      <c r="EM69" s="21"/>
      <c r="EN69" s="19"/>
      <c r="EO69" s="19"/>
      <c r="EP69" s="19"/>
      <c r="EQ69" s="22">
        <f t="shared" si="58"/>
        <v>0</v>
      </c>
      <c r="ER69" s="14"/>
      <c r="ES69" s="16"/>
      <c r="ET69" s="21"/>
      <c r="EU69" s="82">
        <f t="shared" si="72"/>
        <v>0</v>
      </c>
      <c r="EV69" s="82">
        <f t="shared" si="72"/>
        <v>0</v>
      </c>
      <c r="EW69" s="82">
        <f t="shared" si="72"/>
        <v>0</v>
      </c>
      <c r="EX69" s="22">
        <f t="shared" si="70"/>
        <v>0</v>
      </c>
      <c r="EY69" s="14"/>
      <c r="EZ69" s="14"/>
      <c r="FA69" s="14"/>
    </row>
    <row r="70" spans="1:176" ht="14.4" thickBot="1">
      <c r="A70" s="123" t="s">
        <v>62</v>
      </c>
      <c r="B70" s="26">
        <v>9</v>
      </c>
      <c r="C70" s="27"/>
      <c r="D70" s="28"/>
      <c r="E70" s="28"/>
      <c r="F70" s="28"/>
      <c r="G70" s="29"/>
      <c r="H70" s="14"/>
      <c r="I70" s="26">
        <v>4</v>
      </c>
      <c r="J70" s="27"/>
      <c r="K70" s="28"/>
      <c r="L70" s="28"/>
      <c r="M70" s="28"/>
      <c r="N70" s="29"/>
      <c r="O70" s="14"/>
      <c r="P70" s="26">
        <v>3</v>
      </c>
      <c r="Q70" s="27"/>
      <c r="R70" s="28"/>
      <c r="S70" s="28"/>
      <c r="T70" s="28"/>
      <c r="U70" s="29"/>
      <c r="V70" s="14"/>
      <c r="W70" s="26">
        <v>9</v>
      </c>
      <c r="X70" s="27"/>
      <c r="Y70" s="28"/>
      <c r="Z70" s="28"/>
      <c r="AA70" s="28"/>
      <c r="AB70" s="29"/>
      <c r="AC70" s="14"/>
      <c r="AD70" s="26">
        <v>3</v>
      </c>
      <c r="AE70" s="27"/>
      <c r="AF70" s="28"/>
      <c r="AG70" s="28"/>
      <c r="AH70" s="28"/>
      <c r="AI70" s="29"/>
      <c r="AJ70" s="14"/>
      <c r="AK70" s="26">
        <v>6</v>
      </c>
      <c r="AL70" s="27"/>
      <c r="AM70" s="28"/>
      <c r="AN70" s="28"/>
      <c r="AO70" s="28"/>
      <c r="AP70" s="29"/>
      <c r="AQ70" s="14"/>
      <c r="AR70" s="26">
        <v>5</v>
      </c>
      <c r="AS70" s="27"/>
      <c r="AT70" s="28"/>
      <c r="AU70" s="28"/>
      <c r="AV70" s="28"/>
      <c r="AW70" s="29"/>
      <c r="AX70" s="14"/>
      <c r="AY70" s="26">
        <v>9</v>
      </c>
      <c r="AZ70" s="27"/>
      <c r="BA70" s="28"/>
      <c r="BB70" s="28"/>
      <c r="BC70" s="28"/>
      <c r="BD70" s="29"/>
      <c r="BE70" s="14"/>
      <c r="BF70" s="26">
        <v>-10</v>
      </c>
      <c r="BG70" s="27"/>
      <c r="BH70" s="28"/>
      <c r="BI70" s="28"/>
      <c r="BJ70" s="28"/>
      <c r="BK70" s="29"/>
      <c r="BL70" s="14"/>
      <c r="BM70" s="26">
        <v>-1</v>
      </c>
      <c r="BN70" s="27"/>
      <c r="BO70" s="28"/>
      <c r="BP70" s="28"/>
      <c r="BQ70" s="28"/>
      <c r="BR70" s="29"/>
      <c r="BS70" s="14"/>
      <c r="BT70" s="26">
        <v>-1</v>
      </c>
      <c r="BU70" s="27"/>
      <c r="BV70" s="28"/>
      <c r="BW70" s="28"/>
      <c r="BX70" s="28"/>
      <c r="BY70" s="29"/>
      <c r="BZ70" s="14"/>
      <c r="CA70" s="26">
        <v>7</v>
      </c>
      <c r="CB70" s="27"/>
      <c r="CC70" s="28"/>
      <c r="CD70" s="28"/>
      <c r="CE70" s="28"/>
      <c r="CF70" s="29"/>
      <c r="CG70" s="14"/>
      <c r="CH70" s="26">
        <v>-1</v>
      </c>
      <c r="CI70" s="27"/>
      <c r="CJ70" s="28"/>
      <c r="CK70" s="28"/>
      <c r="CL70" s="28"/>
      <c r="CM70" s="29"/>
      <c r="CN70" s="14"/>
      <c r="CO70" s="26">
        <v>6</v>
      </c>
      <c r="CP70" s="27"/>
      <c r="CQ70" s="28"/>
      <c r="CR70" s="28"/>
      <c r="CS70" s="28"/>
      <c r="CT70" s="29"/>
      <c r="CU70" s="14"/>
      <c r="CV70" s="26">
        <v>9</v>
      </c>
      <c r="CW70" s="27"/>
      <c r="CX70" s="28"/>
      <c r="CY70" s="28"/>
      <c r="CZ70" s="28"/>
      <c r="DA70" s="29"/>
      <c r="DB70" s="14"/>
      <c r="DC70" s="26">
        <v>6</v>
      </c>
      <c r="DD70" s="27"/>
      <c r="DE70" s="28"/>
      <c r="DF70" s="28"/>
      <c r="DG70" s="28"/>
      <c r="DH70" s="29"/>
      <c r="DI70" s="75"/>
      <c r="DJ70" s="26">
        <v>1</v>
      </c>
      <c r="DK70" s="27"/>
      <c r="DL70" s="28"/>
      <c r="DM70" s="28"/>
      <c r="DN70" s="28"/>
      <c r="DO70" s="29"/>
      <c r="DP70" s="14"/>
      <c r="DQ70" s="26">
        <v>3</v>
      </c>
      <c r="DR70" s="27"/>
      <c r="DS70" s="28"/>
      <c r="DT70" s="28"/>
      <c r="DU70" s="28"/>
      <c r="DV70" s="29"/>
      <c r="DW70" s="14"/>
      <c r="DX70" s="26">
        <v>4</v>
      </c>
      <c r="DY70" s="27"/>
      <c r="DZ70" s="28"/>
      <c r="EA70" s="28"/>
      <c r="EB70" s="28"/>
      <c r="EC70" s="29"/>
      <c r="ED70" s="14"/>
      <c r="EE70" s="26">
        <v>3</v>
      </c>
      <c r="EF70" s="27"/>
      <c r="EG70" s="28"/>
      <c r="EH70" s="28"/>
      <c r="EI70" s="28"/>
      <c r="EJ70" s="29"/>
      <c r="EK70" s="14"/>
      <c r="EL70" s="26">
        <v>3</v>
      </c>
      <c r="EM70" s="27"/>
      <c r="EN70" s="28"/>
      <c r="EO70" s="28"/>
      <c r="EP70" s="28"/>
      <c r="EQ70" s="29"/>
      <c r="ER70" s="14"/>
      <c r="ES70" s="26">
        <v>0</v>
      </c>
      <c r="ET70" s="27"/>
      <c r="EU70" s="28"/>
      <c r="EV70" s="28"/>
      <c r="EW70" s="28"/>
      <c r="EX70" s="29"/>
      <c r="EY70" s="107">
        <v>18</v>
      </c>
      <c r="EZ70" s="14"/>
      <c r="FA70" s="14"/>
    </row>
    <row r="71" spans="1:176">
      <c r="A71" s="14"/>
      <c r="B71" s="14"/>
      <c r="C71" s="15"/>
      <c r="D71" s="14"/>
      <c r="E71" s="14"/>
      <c r="F71" s="14"/>
      <c r="G71" s="30"/>
      <c r="H71" s="14"/>
      <c r="I71" s="14"/>
      <c r="J71" s="15"/>
      <c r="K71" s="14"/>
      <c r="L71" s="14"/>
      <c r="M71" s="14"/>
      <c r="N71" s="30"/>
      <c r="O71" s="14"/>
      <c r="P71" s="14"/>
      <c r="Q71" s="15"/>
      <c r="R71" s="14"/>
      <c r="S71" s="14"/>
      <c r="T71" s="14"/>
      <c r="U71" s="30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</row>
    <row r="72" spans="1:176">
      <c r="A72" s="14"/>
      <c r="B72" s="14"/>
      <c r="C72" s="15"/>
      <c r="D72" s="14"/>
      <c r="E72" s="14"/>
      <c r="F72" s="14"/>
      <c r="G72" s="30"/>
      <c r="H72" s="14"/>
      <c r="I72" s="14"/>
      <c r="J72" s="15"/>
      <c r="K72" s="14"/>
      <c r="L72" s="14"/>
      <c r="M72" s="14"/>
      <c r="N72" s="30"/>
      <c r="O72" s="14"/>
      <c r="P72" s="14"/>
      <c r="Q72" s="15"/>
      <c r="R72" s="14"/>
      <c r="S72" s="14"/>
      <c r="T72" s="14"/>
      <c r="U72" s="30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</row>
    <row r="73" spans="1:176">
      <c r="G73" s="10"/>
      <c r="N73" s="10"/>
      <c r="U73" s="10"/>
    </row>
    <row r="74" spans="1:176">
      <c r="G74" s="10"/>
      <c r="N74" s="10"/>
      <c r="U74" s="10"/>
    </row>
    <row r="75" spans="1:176">
      <c r="G75" s="10"/>
      <c r="N75" s="10"/>
      <c r="U75" s="10"/>
    </row>
    <row r="76" spans="1:176">
      <c r="G76" s="10"/>
      <c r="N76" s="10"/>
      <c r="U76" s="10"/>
    </row>
    <row r="77" spans="1:176">
      <c r="G77" s="10"/>
      <c r="N77" s="10"/>
      <c r="U77" s="10"/>
    </row>
    <row r="78" spans="1:176">
      <c r="G78" s="10"/>
      <c r="N78" s="10"/>
      <c r="U78" s="10"/>
    </row>
    <row r="79" spans="1:176">
      <c r="G79" s="10"/>
      <c r="N79" s="10"/>
      <c r="U79" s="10"/>
    </row>
    <row r="80" spans="1:176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  <row r="1301" spans="7:21">
      <c r="G1301" s="10"/>
      <c r="N1301" s="10"/>
      <c r="U1301" s="10"/>
    </row>
    <row r="1302" spans="7:21">
      <c r="G1302" s="10"/>
      <c r="N1302" s="10"/>
      <c r="U1302" s="10"/>
    </row>
    <row r="1303" spans="7:21">
      <c r="G1303" s="10"/>
      <c r="N1303" s="10"/>
      <c r="U1303" s="10"/>
    </row>
    <row r="1304" spans="7:21">
      <c r="G1304" s="10"/>
      <c r="N1304" s="10"/>
      <c r="U1304" s="10"/>
    </row>
    <row r="1305" spans="7:21">
      <c r="G1305" s="10"/>
      <c r="N1305" s="10"/>
      <c r="U1305" s="10"/>
    </row>
    <row r="1306" spans="7:21">
      <c r="G1306" s="10"/>
      <c r="N1306" s="10"/>
      <c r="U1306" s="10"/>
    </row>
  </sheetData>
  <mergeCells count="178">
    <mergeCell ref="EL46:EQ46"/>
    <mergeCell ref="ES46:EX46"/>
    <mergeCell ref="CV46:DA46"/>
    <mergeCell ref="DC46:DH46"/>
    <mergeCell ref="DJ46:DO46"/>
    <mergeCell ref="DQ46:DV46"/>
    <mergeCell ref="DX46:EC46"/>
    <mergeCell ref="EE46:EJ46"/>
    <mergeCell ref="BF46:BK46"/>
    <mergeCell ref="BM46:BR46"/>
    <mergeCell ref="BT46:BY46"/>
    <mergeCell ref="CA46:CF46"/>
    <mergeCell ref="CH46:CM46"/>
    <mergeCell ref="CO46:CT46"/>
    <mergeCell ref="DC45:DH45"/>
    <mergeCell ref="DJ45:DO45"/>
    <mergeCell ref="DQ45:DV45"/>
    <mergeCell ref="DX45:EC45"/>
    <mergeCell ref="EE45:EJ45"/>
    <mergeCell ref="BF45:BK45"/>
    <mergeCell ref="BM45:BR45"/>
    <mergeCell ref="BT45:BY45"/>
    <mergeCell ref="CA45:CF45"/>
    <mergeCell ref="CH45:CM45"/>
    <mergeCell ref="CO45:CT45"/>
    <mergeCell ref="B46:G46"/>
    <mergeCell ref="I46:N46"/>
    <mergeCell ref="P46:U46"/>
    <mergeCell ref="W46:AB46"/>
    <mergeCell ref="AD46:AI46"/>
    <mergeCell ref="AK46:AP46"/>
    <mergeCell ref="AR46:AW46"/>
    <mergeCell ref="AY46:BD46"/>
    <mergeCell ref="CV45:DA45"/>
    <mergeCell ref="EL44:EQ44"/>
    <mergeCell ref="ES44:EX44"/>
    <mergeCell ref="B45:G45"/>
    <mergeCell ref="I45:N45"/>
    <mergeCell ref="P45:U45"/>
    <mergeCell ref="W45:AB45"/>
    <mergeCell ref="AD45:AI45"/>
    <mergeCell ref="AK45:AP45"/>
    <mergeCell ref="AR45:AW45"/>
    <mergeCell ref="AY45:BD45"/>
    <mergeCell ref="CV44:DA44"/>
    <mergeCell ref="DC44:DH44"/>
    <mergeCell ref="DJ44:DO44"/>
    <mergeCell ref="DQ44:DV44"/>
    <mergeCell ref="DX44:EC44"/>
    <mergeCell ref="EE44:EJ44"/>
    <mergeCell ref="BF44:BK44"/>
    <mergeCell ref="BM44:BR44"/>
    <mergeCell ref="BT44:BY44"/>
    <mergeCell ref="CA44:CF44"/>
    <mergeCell ref="CH44:CM44"/>
    <mergeCell ref="CO44:CT44"/>
    <mergeCell ref="EL45:EQ45"/>
    <mergeCell ref="ES45:EX45"/>
    <mergeCell ref="DC43:DH43"/>
    <mergeCell ref="DJ43:DO43"/>
    <mergeCell ref="DQ43:DV43"/>
    <mergeCell ref="DX43:EC43"/>
    <mergeCell ref="EE43:EJ43"/>
    <mergeCell ref="BF43:BK43"/>
    <mergeCell ref="BM43:BR43"/>
    <mergeCell ref="BT43:BY43"/>
    <mergeCell ref="CA43:CF43"/>
    <mergeCell ref="CH43:CM43"/>
    <mergeCell ref="CO43:CT43"/>
    <mergeCell ref="B44:G44"/>
    <mergeCell ref="I44:N44"/>
    <mergeCell ref="P44:U44"/>
    <mergeCell ref="W44:AB44"/>
    <mergeCell ref="AD44:AI44"/>
    <mergeCell ref="AK44:AP44"/>
    <mergeCell ref="AR44:AW44"/>
    <mergeCell ref="AY44:BD44"/>
    <mergeCell ref="CV43:DA43"/>
    <mergeCell ref="ES6:EX6"/>
    <mergeCell ref="ES41:EX41"/>
    <mergeCell ref="B43:G43"/>
    <mergeCell ref="I43:N43"/>
    <mergeCell ref="P43:U43"/>
    <mergeCell ref="W43:AB43"/>
    <mergeCell ref="AD43:AI43"/>
    <mergeCell ref="AK43:AP43"/>
    <mergeCell ref="AR43:AW43"/>
    <mergeCell ref="AY43:BD43"/>
    <mergeCell ref="DC6:DH6"/>
    <mergeCell ref="DJ6:DO6"/>
    <mergeCell ref="DQ6:DV6"/>
    <mergeCell ref="DX6:EC6"/>
    <mergeCell ref="EE6:EJ6"/>
    <mergeCell ref="EL6:EQ6"/>
    <mergeCell ref="BM6:BR6"/>
    <mergeCell ref="BT6:BY6"/>
    <mergeCell ref="CA6:CF6"/>
    <mergeCell ref="CH6:CM6"/>
    <mergeCell ref="CO6:CT6"/>
    <mergeCell ref="CV6:DA6"/>
    <mergeCell ref="EL43:EQ43"/>
    <mergeCell ref="ES43:EX43"/>
    <mergeCell ref="DJ5:DO5"/>
    <mergeCell ref="DQ5:DV5"/>
    <mergeCell ref="DX5:EC5"/>
    <mergeCell ref="EE5:EJ5"/>
    <mergeCell ref="EL5:EQ5"/>
    <mergeCell ref="BM5:BR5"/>
    <mergeCell ref="BT5:BY5"/>
    <mergeCell ref="CA5:CF5"/>
    <mergeCell ref="CH5:CM5"/>
    <mergeCell ref="CO5:CT5"/>
    <mergeCell ref="CV5:DA5"/>
    <mergeCell ref="B6:G6"/>
    <mergeCell ref="I6:N6"/>
    <mergeCell ref="P6:U6"/>
    <mergeCell ref="W6:AB6"/>
    <mergeCell ref="AD6:AI6"/>
    <mergeCell ref="AK6:AP6"/>
    <mergeCell ref="AR6:AW6"/>
    <mergeCell ref="AY6:BD6"/>
    <mergeCell ref="BF6:BK6"/>
    <mergeCell ref="ES4:EX4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DC4:DH4"/>
    <mergeCell ref="DJ4:DO4"/>
    <mergeCell ref="DQ4:DV4"/>
    <mergeCell ref="DX4:EC4"/>
    <mergeCell ref="EE4:EJ4"/>
    <mergeCell ref="EL4:EQ4"/>
    <mergeCell ref="BM4:BR4"/>
    <mergeCell ref="BT4:BY4"/>
    <mergeCell ref="CA4:CF4"/>
    <mergeCell ref="CH4:CM4"/>
    <mergeCell ref="CO4:CT4"/>
    <mergeCell ref="CV4:DA4"/>
    <mergeCell ref="ES5:EX5"/>
    <mergeCell ref="DC5:DH5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ES1:EX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ES3:EX3"/>
    <mergeCell ref="DC3:DH3"/>
    <mergeCell ref="DJ3:DO3"/>
    <mergeCell ref="DQ3:DV3"/>
    <mergeCell ref="DX3:EC3"/>
    <mergeCell ref="EE3:EJ3"/>
    <mergeCell ref="EL3:EQ3"/>
    <mergeCell ref="BM3:BR3"/>
    <mergeCell ref="BT3:BY3"/>
    <mergeCell ref="CA3:CF3"/>
    <mergeCell ref="CH3:CM3"/>
    <mergeCell ref="CO3:CT3"/>
    <mergeCell ref="CV3:DA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R1310"/>
  <sheetViews>
    <sheetView topLeftCell="A46" zoomScaleNormal="100" workbookViewId="0">
      <pane xSplit="1" topLeftCell="B1" activePane="topRight" state="frozen"/>
      <selection pane="topRight" activeCell="A14" sqref="A14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hidden="1" customWidth="1"/>
    <col min="10" max="10" width="5" style="9" hidden="1" customWidth="1"/>
    <col min="11" max="13" width="5" style="8" hidden="1" customWidth="1"/>
    <col min="14" max="14" width="9.109375" style="11" hidden="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hidden="1" customWidth="1"/>
    <col min="24" max="27" width="5" style="8" hidden="1" customWidth="1"/>
    <col min="28" max="28" width="9.109375" style="8" hidden="1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customWidth="1"/>
    <col min="38" max="41" width="5" style="8" customWidth="1"/>
    <col min="42" max="42" width="9.109375" style="8" customWidth="1"/>
    <col min="43" max="43" width="1.88671875" style="8" hidden="1" customWidth="1"/>
    <col min="44" max="44" width="9.109375" style="8" hidden="1" customWidth="1"/>
    <col min="45" max="48" width="5" style="8" hidden="1" customWidth="1"/>
    <col min="49" max="49" width="9.109375" style="8" hidden="1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hidden="1" customWidth="1"/>
    <col min="58" max="58" width="9.109375" style="8" hidden="1" customWidth="1"/>
    <col min="59" max="62" width="5" style="8" hidden="1" customWidth="1"/>
    <col min="63" max="63" width="9.109375" style="8" hidden="1" customWidth="1"/>
    <col min="64" max="64" width="1.88671875" style="8" customWidth="1"/>
    <col min="65" max="65" width="9.109375" style="8" customWidth="1"/>
    <col min="66" max="69" width="5" style="8" customWidth="1"/>
    <col min="70" max="70" width="9.109375" style="8" customWidth="1"/>
    <col min="71" max="71" width="1.88671875" style="8" hidden="1" customWidth="1"/>
    <col min="72" max="72" width="9.109375" style="8" hidden="1" customWidth="1"/>
    <col min="73" max="76" width="5" style="8" hidden="1" customWidth="1"/>
    <col min="77" max="77" width="9.109375" style="8" hidden="1" customWidth="1"/>
    <col min="78" max="78" width="1.88671875" style="8" customWidth="1"/>
    <col min="79" max="79" width="9.109375" style="8" customWidth="1"/>
    <col min="80" max="83" width="5" style="8" customWidth="1"/>
    <col min="84" max="84" width="9.109375" style="8" customWidth="1"/>
    <col min="85" max="85" width="1.88671875" style="8" customWidth="1"/>
    <col min="86" max="86" width="9.109375" style="8" hidden="1" customWidth="1"/>
    <col min="87" max="90" width="5" style="8" hidden="1" customWidth="1"/>
    <col min="91" max="91" width="9.109375" style="8" hidden="1" customWidth="1"/>
    <col min="92" max="92" width="1.88671875" style="8" hidden="1" customWidth="1"/>
    <col min="93" max="93" width="9.109375" style="8" customWidth="1"/>
    <col min="94" max="97" width="5" style="8" customWidth="1"/>
    <col min="98" max="98" width="9.109375" style="8" customWidth="1"/>
    <col min="99" max="99" width="1.88671875" style="8" customWidth="1"/>
    <col min="100" max="100" width="9.109375" style="8" customWidth="1"/>
    <col min="101" max="104" width="5" style="8" customWidth="1"/>
    <col min="105" max="105" width="9.109375" style="8" customWidth="1"/>
    <col min="106" max="106" width="1.88671875" style="8" customWidth="1"/>
    <col min="107" max="107" width="9.109375" style="8" customWidth="1"/>
    <col min="108" max="111" width="5" style="8" customWidth="1"/>
    <col min="112" max="112" width="9.109375" style="8" customWidth="1"/>
    <col min="113" max="113" width="2.33203125" style="8" customWidth="1"/>
    <col min="114" max="114" width="9.109375" style="8" customWidth="1"/>
    <col min="115" max="118" width="5.6640625" style="8" customWidth="1"/>
    <col min="119" max="119" width="9.109375" style="8" customWidth="1"/>
    <col min="120" max="120" width="1.88671875" style="8" customWidth="1"/>
    <col min="121" max="121" width="10.109375" style="8" hidden="1" customWidth="1"/>
    <col min="122" max="125" width="5" style="8" hidden="1" customWidth="1"/>
    <col min="126" max="126" width="9.109375" style="8" hidden="1" customWidth="1"/>
    <col min="127" max="127" width="1.6640625" style="8" hidden="1" customWidth="1"/>
    <col min="128" max="128" width="10.109375" style="8" hidden="1" customWidth="1"/>
    <col min="129" max="132" width="5" style="8" hidden="1" customWidth="1"/>
    <col min="133" max="133" width="9.109375" style="8" hidden="1" customWidth="1"/>
    <col min="134" max="134" width="1.88671875" style="8" hidden="1" customWidth="1"/>
    <col min="135" max="135" width="10.109375" style="8" hidden="1" customWidth="1"/>
    <col min="136" max="139" width="5" style="8" hidden="1" customWidth="1"/>
    <col min="140" max="140" width="9.109375" style="8" hidden="1" customWidth="1"/>
    <col min="141" max="141" width="1.88671875" style="8" hidden="1" customWidth="1"/>
    <col min="142" max="142" width="10.109375" style="8" hidden="1" customWidth="1"/>
    <col min="143" max="146" width="5" style="8" hidden="1" customWidth="1"/>
    <col min="147" max="147" width="9.109375" style="8" hidden="1" customWidth="1"/>
    <col min="148" max="148" width="1.88671875" style="8" customWidth="1"/>
    <col min="149" max="152" width="9.109375" style="8" customWidth="1"/>
    <col min="153" max="153" width="11.33203125" style="8" customWidth="1"/>
    <col min="154" max="156" width="9.109375" style="8"/>
    <col min="157" max="157" width="10.33203125" style="8" customWidth="1"/>
    <col min="158" max="174" width="9.109375" style="8" customWidth="1"/>
    <col min="175" max="256" width="9.109375" style="8"/>
    <col min="257" max="257" width="24.33203125" style="8" customWidth="1"/>
    <col min="258" max="258" width="10.6640625" style="8" customWidth="1"/>
    <col min="259" max="262" width="5" style="8" customWidth="1"/>
    <col min="263" max="263" width="9.109375" style="8" customWidth="1"/>
    <col min="264" max="264" width="1.88671875" style="8" customWidth="1"/>
    <col min="265" max="265" width="10.6640625" style="8" customWidth="1"/>
    <col min="266" max="269" width="5" style="8" customWidth="1"/>
    <col min="270" max="270" width="9.109375" style="8" customWidth="1"/>
    <col min="271" max="271" width="1.88671875" style="8" customWidth="1"/>
    <col min="272" max="272" width="10.6640625" style="8" customWidth="1"/>
    <col min="273" max="276" width="5" style="8" customWidth="1"/>
    <col min="277" max="277" width="9.109375" style="8" customWidth="1"/>
    <col min="278" max="278" width="1.88671875" style="8" customWidth="1"/>
    <col min="279" max="279" width="9.109375" style="8" customWidth="1"/>
    <col min="280" max="283" width="5" style="8" customWidth="1"/>
    <col min="284" max="284" width="9.109375" style="8" customWidth="1"/>
    <col min="285" max="285" width="1.88671875" style="8" customWidth="1"/>
    <col min="286" max="286" width="9.109375" style="8" customWidth="1"/>
    <col min="287" max="290" width="5" style="8" customWidth="1"/>
    <col min="291" max="291" width="9.109375" style="8" customWidth="1"/>
    <col min="292" max="292" width="1.88671875" style="8" customWidth="1"/>
    <col min="293" max="293" width="9.109375" style="8" customWidth="1"/>
    <col min="294" max="297" width="5" style="8" customWidth="1"/>
    <col min="298" max="298" width="9.109375" style="8" customWidth="1"/>
    <col min="299" max="299" width="1.88671875" style="8" customWidth="1"/>
    <col min="300" max="300" width="9.109375" style="8" customWidth="1"/>
    <col min="301" max="304" width="5" style="8" customWidth="1"/>
    <col min="305" max="305" width="9.109375" style="8" customWidth="1"/>
    <col min="306" max="306" width="1.88671875" style="8" customWidth="1"/>
    <col min="307" max="307" width="9.109375" style="8" customWidth="1"/>
    <col min="308" max="311" width="5" style="8" customWidth="1"/>
    <col min="312" max="312" width="9.109375" style="8" customWidth="1"/>
    <col min="313" max="313" width="1.88671875" style="8" customWidth="1"/>
    <col min="314" max="333" width="0" style="8" hidden="1" customWidth="1"/>
    <col min="334" max="334" width="1.88671875" style="8" customWidth="1"/>
    <col min="335" max="335" width="9.109375" style="8" customWidth="1"/>
    <col min="336" max="339" width="5" style="8" customWidth="1"/>
    <col min="340" max="340" width="9.109375" style="8" customWidth="1"/>
    <col min="341" max="347" width="0" style="8" hidden="1" customWidth="1"/>
    <col min="348" max="348" width="1.88671875" style="8" customWidth="1"/>
    <col min="349" max="349" width="9.109375" style="8" customWidth="1"/>
    <col min="350" max="353" width="5" style="8" customWidth="1"/>
    <col min="354" max="354" width="9.109375" style="8" customWidth="1"/>
    <col min="355" max="355" width="1.88671875" style="8" customWidth="1"/>
    <col min="356" max="356" width="9.109375" style="8" customWidth="1"/>
    <col min="357" max="360" width="5" style="8" customWidth="1"/>
    <col min="361" max="361" width="9.109375" style="8" customWidth="1"/>
    <col min="362" max="362" width="1.88671875" style="8" customWidth="1"/>
    <col min="363" max="363" width="9.109375" style="8" customWidth="1"/>
    <col min="364" max="367" width="5" style="8" customWidth="1"/>
    <col min="368" max="368" width="9.109375" style="8" customWidth="1"/>
    <col min="369" max="369" width="2.33203125" style="8" customWidth="1"/>
    <col min="370" max="370" width="9.109375" style="8" customWidth="1"/>
    <col min="371" max="374" width="5.6640625" style="8" customWidth="1"/>
    <col min="375" max="375" width="9.109375" style="8" customWidth="1"/>
    <col min="376" max="376" width="1.88671875" style="8" customWidth="1"/>
    <col min="377" max="377" width="10.109375" style="8" customWidth="1"/>
    <col min="378" max="381" width="5" style="8" customWidth="1"/>
    <col min="382" max="382" width="9.109375" style="8" customWidth="1"/>
    <col min="383" max="383" width="1.6640625" style="8" customWidth="1"/>
    <col min="384" max="384" width="10.109375" style="8" customWidth="1"/>
    <col min="385" max="388" width="5" style="8" customWidth="1"/>
    <col min="389" max="389" width="9.109375" style="8" customWidth="1"/>
    <col min="390" max="390" width="1.88671875" style="8" customWidth="1"/>
    <col min="391" max="391" width="10.109375" style="8" customWidth="1"/>
    <col min="392" max="395" width="5" style="8" customWidth="1"/>
    <col min="396" max="396" width="9.109375" style="8" customWidth="1"/>
    <col min="397" max="397" width="1.88671875" style="8" customWidth="1"/>
    <col min="398" max="398" width="10.109375" style="8" customWidth="1"/>
    <col min="399" max="402" width="5" style="8" customWidth="1"/>
    <col min="403" max="403" width="9.109375" style="8" customWidth="1"/>
    <col min="404" max="404" width="1.88671875" style="8" customWidth="1"/>
    <col min="405" max="408" width="9.109375" style="8" customWidth="1"/>
    <col min="409" max="409" width="11.33203125" style="8" customWidth="1"/>
    <col min="410" max="412" width="9.109375" style="8"/>
    <col min="413" max="413" width="10.33203125" style="8" customWidth="1"/>
    <col min="414" max="429" width="9.109375" style="8" customWidth="1"/>
    <col min="430" max="512" width="9.109375" style="8"/>
    <col min="513" max="513" width="24.33203125" style="8" customWidth="1"/>
    <col min="514" max="514" width="10.6640625" style="8" customWidth="1"/>
    <col min="515" max="518" width="5" style="8" customWidth="1"/>
    <col min="519" max="519" width="9.109375" style="8" customWidth="1"/>
    <col min="520" max="520" width="1.88671875" style="8" customWidth="1"/>
    <col min="521" max="521" width="10.6640625" style="8" customWidth="1"/>
    <col min="522" max="525" width="5" style="8" customWidth="1"/>
    <col min="526" max="526" width="9.109375" style="8" customWidth="1"/>
    <col min="527" max="527" width="1.88671875" style="8" customWidth="1"/>
    <col min="528" max="528" width="10.6640625" style="8" customWidth="1"/>
    <col min="529" max="532" width="5" style="8" customWidth="1"/>
    <col min="533" max="533" width="9.109375" style="8" customWidth="1"/>
    <col min="534" max="534" width="1.88671875" style="8" customWidth="1"/>
    <col min="535" max="535" width="9.109375" style="8" customWidth="1"/>
    <col min="536" max="539" width="5" style="8" customWidth="1"/>
    <col min="540" max="540" width="9.109375" style="8" customWidth="1"/>
    <col min="541" max="541" width="1.88671875" style="8" customWidth="1"/>
    <col min="542" max="542" width="9.109375" style="8" customWidth="1"/>
    <col min="543" max="546" width="5" style="8" customWidth="1"/>
    <col min="547" max="547" width="9.109375" style="8" customWidth="1"/>
    <col min="548" max="548" width="1.88671875" style="8" customWidth="1"/>
    <col min="549" max="549" width="9.109375" style="8" customWidth="1"/>
    <col min="550" max="553" width="5" style="8" customWidth="1"/>
    <col min="554" max="554" width="9.109375" style="8" customWidth="1"/>
    <col min="555" max="555" width="1.88671875" style="8" customWidth="1"/>
    <col min="556" max="556" width="9.109375" style="8" customWidth="1"/>
    <col min="557" max="560" width="5" style="8" customWidth="1"/>
    <col min="561" max="561" width="9.109375" style="8" customWidth="1"/>
    <col min="562" max="562" width="1.88671875" style="8" customWidth="1"/>
    <col min="563" max="563" width="9.109375" style="8" customWidth="1"/>
    <col min="564" max="567" width="5" style="8" customWidth="1"/>
    <col min="568" max="568" width="9.109375" style="8" customWidth="1"/>
    <col min="569" max="569" width="1.88671875" style="8" customWidth="1"/>
    <col min="570" max="589" width="0" style="8" hidden="1" customWidth="1"/>
    <col min="590" max="590" width="1.88671875" style="8" customWidth="1"/>
    <col min="591" max="591" width="9.109375" style="8" customWidth="1"/>
    <col min="592" max="595" width="5" style="8" customWidth="1"/>
    <col min="596" max="596" width="9.109375" style="8" customWidth="1"/>
    <col min="597" max="603" width="0" style="8" hidden="1" customWidth="1"/>
    <col min="604" max="604" width="1.88671875" style="8" customWidth="1"/>
    <col min="605" max="605" width="9.109375" style="8" customWidth="1"/>
    <col min="606" max="609" width="5" style="8" customWidth="1"/>
    <col min="610" max="610" width="9.109375" style="8" customWidth="1"/>
    <col min="611" max="611" width="1.88671875" style="8" customWidth="1"/>
    <col min="612" max="612" width="9.109375" style="8" customWidth="1"/>
    <col min="613" max="616" width="5" style="8" customWidth="1"/>
    <col min="617" max="617" width="9.109375" style="8" customWidth="1"/>
    <col min="618" max="618" width="1.88671875" style="8" customWidth="1"/>
    <col min="619" max="619" width="9.109375" style="8" customWidth="1"/>
    <col min="620" max="623" width="5" style="8" customWidth="1"/>
    <col min="624" max="624" width="9.109375" style="8" customWidth="1"/>
    <col min="625" max="625" width="2.33203125" style="8" customWidth="1"/>
    <col min="626" max="626" width="9.109375" style="8" customWidth="1"/>
    <col min="627" max="630" width="5.6640625" style="8" customWidth="1"/>
    <col min="631" max="631" width="9.109375" style="8" customWidth="1"/>
    <col min="632" max="632" width="1.88671875" style="8" customWidth="1"/>
    <col min="633" max="633" width="10.109375" style="8" customWidth="1"/>
    <col min="634" max="637" width="5" style="8" customWidth="1"/>
    <col min="638" max="638" width="9.109375" style="8" customWidth="1"/>
    <col min="639" max="639" width="1.6640625" style="8" customWidth="1"/>
    <col min="640" max="640" width="10.109375" style="8" customWidth="1"/>
    <col min="641" max="644" width="5" style="8" customWidth="1"/>
    <col min="645" max="645" width="9.109375" style="8" customWidth="1"/>
    <col min="646" max="646" width="1.88671875" style="8" customWidth="1"/>
    <col min="647" max="647" width="10.109375" style="8" customWidth="1"/>
    <col min="648" max="651" width="5" style="8" customWidth="1"/>
    <col min="652" max="652" width="9.109375" style="8" customWidth="1"/>
    <col min="653" max="653" width="1.88671875" style="8" customWidth="1"/>
    <col min="654" max="654" width="10.109375" style="8" customWidth="1"/>
    <col min="655" max="658" width="5" style="8" customWidth="1"/>
    <col min="659" max="659" width="9.109375" style="8" customWidth="1"/>
    <col min="660" max="660" width="1.88671875" style="8" customWidth="1"/>
    <col min="661" max="664" width="9.109375" style="8" customWidth="1"/>
    <col min="665" max="665" width="11.33203125" style="8" customWidth="1"/>
    <col min="666" max="668" width="9.109375" style="8"/>
    <col min="669" max="669" width="10.33203125" style="8" customWidth="1"/>
    <col min="670" max="685" width="9.109375" style="8" customWidth="1"/>
    <col min="686" max="768" width="9.109375" style="8"/>
    <col min="769" max="769" width="24.33203125" style="8" customWidth="1"/>
    <col min="770" max="770" width="10.6640625" style="8" customWidth="1"/>
    <col min="771" max="774" width="5" style="8" customWidth="1"/>
    <col min="775" max="775" width="9.109375" style="8" customWidth="1"/>
    <col min="776" max="776" width="1.88671875" style="8" customWidth="1"/>
    <col min="777" max="777" width="10.6640625" style="8" customWidth="1"/>
    <col min="778" max="781" width="5" style="8" customWidth="1"/>
    <col min="782" max="782" width="9.109375" style="8" customWidth="1"/>
    <col min="783" max="783" width="1.88671875" style="8" customWidth="1"/>
    <col min="784" max="784" width="10.6640625" style="8" customWidth="1"/>
    <col min="785" max="788" width="5" style="8" customWidth="1"/>
    <col min="789" max="789" width="9.109375" style="8" customWidth="1"/>
    <col min="790" max="790" width="1.88671875" style="8" customWidth="1"/>
    <col min="791" max="791" width="9.109375" style="8" customWidth="1"/>
    <col min="792" max="795" width="5" style="8" customWidth="1"/>
    <col min="796" max="796" width="9.109375" style="8" customWidth="1"/>
    <col min="797" max="797" width="1.88671875" style="8" customWidth="1"/>
    <col min="798" max="798" width="9.109375" style="8" customWidth="1"/>
    <col min="799" max="802" width="5" style="8" customWidth="1"/>
    <col min="803" max="803" width="9.109375" style="8" customWidth="1"/>
    <col min="804" max="804" width="1.88671875" style="8" customWidth="1"/>
    <col min="805" max="805" width="9.109375" style="8" customWidth="1"/>
    <col min="806" max="809" width="5" style="8" customWidth="1"/>
    <col min="810" max="810" width="9.109375" style="8" customWidth="1"/>
    <col min="811" max="811" width="1.88671875" style="8" customWidth="1"/>
    <col min="812" max="812" width="9.109375" style="8" customWidth="1"/>
    <col min="813" max="816" width="5" style="8" customWidth="1"/>
    <col min="817" max="817" width="9.109375" style="8" customWidth="1"/>
    <col min="818" max="818" width="1.88671875" style="8" customWidth="1"/>
    <col min="819" max="819" width="9.109375" style="8" customWidth="1"/>
    <col min="820" max="823" width="5" style="8" customWidth="1"/>
    <col min="824" max="824" width="9.109375" style="8" customWidth="1"/>
    <col min="825" max="825" width="1.88671875" style="8" customWidth="1"/>
    <col min="826" max="845" width="0" style="8" hidden="1" customWidth="1"/>
    <col min="846" max="846" width="1.88671875" style="8" customWidth="1"/>
    <col min="847" max="847" width="9.109375" style="8" customWidth="1"/>
    <col min="848" max="851" width="5" style="8" customWidth="1"/>
    <col min="852" max="852" width="9.109375" style="8" customWidth="1"/>
    <col min="853" max="859" width="0" style="8" hidden="1" customWidth="1"/>
    <col min="860" max="860" width="1.88671875" style="8" customWidth="1"/>
    <col min="861" max="861" width="9.109375" style="8" customWidth="1"/>
    <col min="862" max="865" width="5" style="8" customWidth="1"/>
    <col min="866" max="866" width="9.109375" style="8" customWidth="1"/>
    <col min="867" max="867" width="1.88671875" style="8" customWidth="1"/>
    <col min="868" max="868" width="9.109375" style="8" customWidth="1"/>
    <col min="869" max="872" width="5" style="8" customWidth="1"/>
    <col min="873" max="873" width="9.109375" style="8" customWidth="1"/>
    <col min="874" max="874" width="1.88671875" style="8" customWidth="1"/>
    <col min="875" max="875" width="9.109375" style="8" customWidth="1"/>
    <col min="876" max="879" width="5" style="8" customWidth="1"/>
    <col min="880" max="880" width="9.109375" style="8" customWidth="1"/>
    <col min="881" max="881" width="2.33203125" style="8" customWidth="1"/>
    <col min="882" max="882" width="9.109375" style="8" customWidth="1"/>
    <col min="883" max="886" width="5.6640625" style="8" customWidth="1"/>
    <col min="887" max="887" width="9.109375" style="8" customWidth="1"/>
    <col min="888" max="888" width="1.88671875" style="8" customWidth="1"/>
    <col min="889" max="889" width="10.109375" style="8" customWidth="1"/>
    <col min="890" max="893" width="5" style="8" customWidth="1"/>
    <col min="894" max="894" width="9.109375" style="8" customWidth="1"/>
    <col min="895" max="895" width="1.6640625" style="8" customWidth="1"/>
    <col min="896" max="896" width="10.109375" style="8" customWidth="1"/>
    <col min="897" max="900" width="5" style="8" customWidth="1"/>
    <col min="901" max="901" width="9.109375" style="8" customWidth="1"/>
    <col min="902" max="902" width="1.88671875" style="8" customWidth="1"/>
    <col min="903" max="903" width="10.109375" style="8" customWidth="1"/>
    <col min="904" max="907" width="5" style="8" customWidth="1"/>
    <col min="908" max="908" width="9.109375" style="8" customWidth="1"/>
    <col min="909" max="909" width="1.88671875" style="8" customWidth="1"/>
    <col min="910" max="910" width="10.109375" style="8" customWidth="1"/>
    <col min="911" max="914" width="5" style="8" customWidth="1"/>
    <col min="915" max="915" width="9.109375" style="8" customWidth="1"/>
    <col min="916" max="916" width="1.88671875" style="8" customWidth="1"/>
    <col min="917" max="920" width="9.109375" style="8" customWidth="1"/>
    <col min="921" max="921" width="11.33203125" style="8" customWidth="1"/>
    <col min="922" max="924" width="9.109375" style="8"/>
    <col min="925" max="925" width="10.33203125" style="8" customWidth="1"/>
    <col min="926" max="941" width="9.109375" style="8" customWidth="1"/>
    <col min="942" max="1024" width="9.109375" style="8"/>
    <col min="1025" max="1025" width="24.33203125" style="8" customWidth="1"/>
    <col min="1026" max="1026" width="10.6640625" style="8" customWidth="1"/>
    <col min="1027" max="1030" width="5" style="8" customWidth="1"/>
    <col min="1031" max="1031" width="9.109375" style="8" customWidth="1"/>
    <col min="1032" max="1032" width="1.88671875" style="8" customWidth="1"/>
    <col min="1033" max="1033" width="10.6640625" style="8" customWidth="1"/>
    <col min="1034" max="1037" width="5" style="8" customWidth="1"/>
    <col min="1038" max="1038" width="9.109375" style="8" customWidth="1"/>
    <col min="1039" max="1039" width="1.88671875" style="8" customWidth="1"/>
    <col min="1040" max="1040" width="10.6640625" style="8" customWidth="1"/>
    <col min="1041" max="1044" width="5" style="8" customWidth="1"/>
    <col min="1045" max="1045" width="9.109375" style="8" customWidth="1"/>
    <col min="1046" max="1046" width="1.88671875" style="8" customWidth="1"/>
    <col min="1047" max="1047" width="9.109375" style="8" customWidth="1"/>
    <col min="1048" max="1051" width="5" style="8" customWidth="1"/>
    <col min="1052" max="1052" width="9.109375" style="8" customWidth="1"/>
    <col min="1053" max="1053" width="1.88671875" style="8" customWidth="1"/>
    <col min="1054" max="1054" width="9.109375" style="8" customWidth="1"/>
    <col min="1055" max="1058" width="5" style="8" customWidth="1"/>
    <col min="1059" max="1059" width="9.109375" style="8" customWidth="1"/>
    <col min="1060" max="1060" width="1.88671875" style="8" customWidth="1"/>
    <col min="1061" max="1061" width="9.109375" style="8" customWidth="1"/>
    <col min="1062" max="1065" width="5" style="8" customWidth="1"/>
    <col min="1066" max="1066" width="9.109375" style="8" customWidth="1"/>
    <col min="1067" max="1067" width="1.88671875" style="8" customWidth="1"/>
    <col min="1068" max="1068" width="9.109375" style="8" customWidth="1"/>
    <col min="1069" max="1072" width="5" style="8" customWidth="1"/>
    <col min="1073" max="1073" width="9.109375" style="8" customWidth="1"/>
    <col min="1074" max="1074" width="1.88671875" style="8" customWidth="1"/>
    <col min="1075" max="1075" width="9.109375" style="8" customWidth="1"/>
    <col min="1076" max="1079" width="5" style="8" customWidth="1"/>
    <col min="1080" max="1080" width="9.109375" style="8" customWidth="1"/>
    <col min="1081" max="1081" width="1.88671875" style="8" customWidth="1"/>
    <col min="1082" max="1101" width="0" style="8" hidden="1" customWidth="1"/>
    <col min="1102" max="1102" width="1.88671875" style="8" customWidth="1"/>
    <col min="1103" max="1103" width="9.109375" style="8" customWidth="1"/>
    <col min="1104" max="1107" width="5" style="8" customWidth="1"/>
    <col min="1108" max="1108" width="9.109375" style="8" customWidth="1"/>
    <col min="1109" max="1115" width="0" style="8" hidden="1" customWidth="1"/>
    <col min="1116" max="1116" width="1.88671875" style="8" customWidth="1"/>
    <col min="1117" max="1117" width="9.109375" style="8" customWidth="1"/>
    <col min="1118" max="1121" width="5" style="8" customWidth="1"/>
    <col min="1122" max="1122" width="9.109375" style="8" customWidth="1"/>
    <col min="1123" max="1123" width="1.88671875" style="8" customWidth="1"/>
    <col min="1124" max="1124" width="9.109375" style="8" customWidth="1"/>
    <col min="1125" max="1128" width="5" style="8" customWidth="1"/>
    <col min="1129" max="1129" width="9.109375" style="8" customWidth="1"/>
    <col min="1130" max="1130" width="1.88671875" style="8" customWidth="1"/>
    <col min="1131" max="1131" width="9.109375" style="8" customWidth="1"/>
    <col min="1132" max="1135" width="5" style="8" customWidth="1"/>
    <col min="1136" max="1136" width="9.109375" style="8" customWidth="1"/>
    <col min="1137" max="1137" width="2.33203125" style="8" customWidth="1"/>
    <col min="1138" max="1138" width="9.109375" style="8" customWidth="1"/>
    <col min="1139" max="1142" width="5.6640625" style="8" customWidth="1"/>
    <col min="1143" max="1143" width="9.109375" style="8" customWidth="1"/>
    <col min="1144" max="1144" width="1.88671875" style="8" customWidth="1"/>
    <col min="1145" max="1145" width="10.109375" style="8" customWidth="1"/>
    <col min="1146" max="1149" width="5" style="8" customWidth="1"/>
    <col min="1150" max="1150" width="9.109375" style="8" customWidth="1"/>
    <col min="1151" max="1151" width="1.6640625" style="8" customWidth="1"/>
    <col min="1152" max="1152" width="10.109375" style="8" customWidth="1"/>
    <col min="1153" max="1156" width="5" style="8" customWidth="1"/>
    <col min="1157" max="1157" width="9.109375" style="8" customWidth="1"/>
    <col min="1158" max="1158" width="1.88671875" style="8" customWidth="1"/>
    <col min="1159" max="1159" width="10.109375" style="8" customWidth="1"/>
    <col min="1160" max="1163" width="5" style="8" customWidth="1"/>
    <col min="1164" max="1164" width="9.109375" style="8" customWidth="1"/>
    <col min="1165" max="1165" width="1.88671875" style="8" customWidth="1"/>
    <col min="1166" max="1166" width="10.109375" style="8" customWidth="1"/>
    <col min="1167" max="1170" width="5" style="8" customWidth="1"/>
    <col min="1171" max="1171" width="9.109375" style="8" customWidth="1"/>
    <col min="1172" max="1172" width="1.88671875" style="8" customWidth="1"/>
    <col min="1173" max="1176" width="9.109375" style="8" customWidth="1"/>
    <col min="1177" max="1177" width="11.33203125" style="8" customWidth="1"/>
    <col min="1178" max="1180" width="9.109375" style="8"/>
    <col min="1181" max="1181" width="10.33203125" style="8" customWidth="1"/>
    <col min="1182" max="1197" width="9.109375" style="8" customWidth="1"/>
    <col min="1198" max="1280" width="9.109375" style="8"/>
    <col min="1281" max="1281" width="24.33203125" style="8" customWidth="1"/>
    <col min="1282" max="1282" width="10.6640625" style="8" customWidth="1"/>
    <col min="1283" max="1286" width="5" style="8" customWidth="1"/>
    <col min="1287" max="1287" width="9.109375" style="8" customWidth="1"/>
    <col min="1288" max="1288" width="1.88671875" style="8" customWidth="1"/>
    <col min="1289" max="1289" width="10.6640625" style="8" customWidth="1"/>
    <col min="1290" max="1293" width="5" style="8" customWidth="1"/>
    <col min="1294" max="1294" width="9.109375" style="8" customWidth="1"/>
    <col min="1295" max="1295" width="1.88671875" style="8" customWidth="1"/>
    <col min="1296" max="1296" width="10.6640625" style="8" customWidth="1"/>
    <col min="1297" max="1300" width="5" style="8" customWidth="1"/>
    <col min="1301" max="1301" width="9.109375" style="8" customWidth="1"/>
    <col min="1302" max="1302" width="1.88671875" style="8" customWidth="1"/>
    <col min="1303" max="1303" width="9.109375" style="8" customWidth="1"/>
    <col min="1304" max="1307" width="5" style="8" customWidth="1"/>
    <col min="1308" max="1308" width="9.109375" style="8" customWidth="1"/>
    <col min="1309" max="1309" width="1.88671875" style="8" customWidth="1"/>
    <col min="1310" max="1310" width="9.109375" style="8" customWidth="1"/>
    <col min="1311" max="1314" width="5" style="8" customWidth="1"/>
    <col min="1315" max="1315" width="9.109375" style="8" customWidth="1"/>
    <col min="1316" max="1316" width="1.88671875" style="8" customWidth="1"/>
    <col min="1317" max="1317" width="9.109375" style="8" customWidth="1"/>
    <col min="1318" max="1321" width="5" style="8" customWidth="1"/>
    <col min="1322" max="1322" width="9.109375" style="8" customWidth="1"/>
    <col min="1323" max="1323" width="1.88671875" style="8" customWidth="1"/>
    <col min="1324" max="1324" width="9.109375" style="8" customWidth="1"/>
    <col min="1325" max="1328" width="5" style="8" customWidth="1"/>
    <col min="1329" max="1329" width="9.109375" style="8" customWidth="1"/>
    <col min="1330" max="1330" width="1.88671875" style="8" customWidth="1"/>
    <col min="1331" max="1331" width="9.109375" style="8" customWidth="1"/>
    <col min="1332" max="1335" width="5" style="8" customWidth="1"/>
    <col min="1336" max="1336" width="9.109375" style="8" customWidth="1"/>
    <col min="1337" max="1337" width="1.88671875" style="8" customWidth="1"/>
    <col min="1338" max="1357" width="0" style="8" hidden="1" customWidth="1"/>
    <col min="1358" max="1358" width="1.88671875" style="8" customWidth="1"/>
    <col min="1359" max="1359" width="9.109375" style="8" customWidth="1"/>
    <col min="1360" max="1363" width="5" style="8" customWidth="1"/>
    <col min="1364" max="1364" width="9.109375" style="8" customWidth="1"/>
    <col min="1365" max="1371" width="0" style="8" hidden="1" customWidth="1"/>
    <col min="1372" max="1372" width="1.88671875" style="8" customWidth="1"/>
    <col min="1373" max="1373" width="9.109375" style="8" customWidth="1"/>
    <col min="1374" max="1377" width="5" style="8" customWidth="1"/>
    <col min="1378" max="1378" width="9.109375" style="8" customWidth="1"/>
    <col min="1379" max="1379" width="1.88671875" style="8" customWidth="1"/>
    <col min="1380" max="1380" width="9.109375" style="8" customWidth="1"/>
    <col min="1381" max="1384" width="5" style="8" customWidth="1"/>
    <col min="1385" max="1385" width="9.109375" style="8" customWidth="1"/>
    <col min="1386" max="1386" width="1.88671875" style="8" customWidth="1"/>
    <col min="1387" max="1387" width="9.109375" style="8" customWidth="1"/>
    <col min="1388" max="1391" width="5" style="8" customWidth="1"/>
    <col min="1392" max="1392" width="9.109375" style="8" customWidth="1"/>
    <col min="1393" max="1393" width="2.33203125" style="8" customWidth="1"/>
    <col min="1394" max="1394" width="9.109375" style="8" customWidth="1"/>
    <col min="1395" max="1398" width="5.6640625" style="8" customWidth="1"/>
    <col min="1399" max="1399" width="9.109375" style="8" customWidth="1"/>
    <col min="1400" max="1400" width="1.88671875" style="8" customWidth="1"/>
    <col min="1401" max="1401" width="10.109375" style="8" customWidth="1"/>
    <col min="1402" max="1405" width="5" style="8" customWidth="1"/>
    <col min="1406" max="1406" width="9.109375" style="8" customWidth="1"/>
    <col min="1407" max="1407" width="1.6640625" style="8" customWidth="1"/>
    <col min="1408" max="1408" width="10.109375" style="8" customWidth="1"/>
    <col min="1409" max="1412" width="5" style="8" customWidth="1"/>
    <col min="1413" max="1413" width="9.109375" style="8" customWidth="1"/>
    <col min="1414" max="1414" width="1.88671875" style="8" customWidth="1"/>
    <col min="1415" max="1415" width="10.109375" style="8" customWidth="1"/>
    <col min="1416" max="1419" width="5" style="8" customWidth="1"/>
    <col min="1420" max="1420" width="9.109375" style="8" customWidth="1"/>
    <col min="1421" max="1421" width="1.88671875" style="8" customWidth="1"/>
    <col min="1422" max="1422" width="10.109375" style="8" customWidth="1"/>
    <col min="1423" max="1426" width="5" style="8" customWidth="1"/>
    <col min="1427" max="1427" width="9.109375" style="8" customWidth="1"/>
    <col min="1428" max="1428" width="1.88671875" style="8" customWidth="1"/>
    <col min="1429" max="1432" width="9.109375" style="8" customWidth="1"/>
    <col min="1433" max="1433" width="11.33203125" style="8" customWidth="1"/>
    <col min="1434" max="1436" width="9.109375" style="8"/>
    <col min="1437" max="1437" width="10.33203125" style="8" customWidth="1"/>
    <col min="1438" max="1453" width="9.109375" style="8" customWidth="1"/>
    <col min="1454" max="1536" width="9.109375" style="8"/>
    <col min="1537" max="1537" width="24.33203125" style="8" customWidth="1"/>
    <col min="1538" max="1538" width="10.6640625" style="8" customWidth="1"/>
    <col min="1539" max="1542" width="5" style="8" customWidth="1"/>
    <col min="1543" max="1543" width="9.109375" style="8" customWidth="1"/>
    <col min="1544" max="1544" width="1.88671875" style="8" customWidth="1"/>
    <col min="1545" max="1545" width="10.6640625" style="8" customWidth="1"/>
    <col min="1546" max="1549" width="5" style="8" customWidth="1"/>
    <col min="1550" max="1550" width="9.109375" style="8" customWidth="1"/>
    <col min="1551" max="1551" width="1.88671875" style="8" customWidth="1"/>
    <col min="1552" max="1552" width="10.6640625" style="8" customWidth="1"/>
    <col min="1553" max="1556" width="5" style="8" customWidth="1"/>
    <col min="1557" max="1557" width="9.109375" style="8" customWidth="1"/>
    <col min="1558" max="1558" width="1.88671875" style="8" customWidth="1"/>
    <col min="1559" max="1559" width="9.109375" style="8" customWidth="1"/>
    <col min="1560" max="1563" width="5" style="8" customWidth="1"/>
    <col min="1564" max="1564" width="9.109375" style="8" customWidth="1"/>
    <col min="1565" max="1565" width="1.88671875" style="8" customWidth="1"/>
    <col min="1566" max="1566" width="9.109375" style="8" customWidth="1"/>
    <col min="1567" max="1570" width="5" style="8" customWidth="1"/>
    <col min="1571" max="1571" width="9.109375" style="8" customWidth="1"/>
    <col min="1572" max="1572" width="1.88671875" style="8" customWidth="1"/>
    <col min="1573" max="1573" width="9.109375" style="8" customWidth="1"/>
    <col min="1574" max="1577" width="5" style="8" customWidth="1"/>
    <col min="1578" max="1578" width="9.109375" style="8" customWidth="1"/>
    <col min="1579" max="1579" width="1.88671875" style="8" customWidth="1"/>
    <col min="1580" max="1580" width="9.109375" style="8" customWidth="1"/>
    <col min="1581" max="1584" width="5" style="8" customWidth="1"/>
    <col min="1585" max="1585" width="9.109375" style="8" customWidth="1"/>
    <col min="1586" max="1586" width="1.88671875" style="8" customWidth="1"/>
    <col min="1587" max="1587" width="9.109375" style="8" customWidth="1"/>
    <col min="1588" max="1591" width="5" style="8" customWidth="1"/>
    <col min="1592" max="1592" width="9.109375" style="8" customWidth="1"/>
    <col min="1593" max="1593" width="1.88671875" style="8" customWidth="1"/>
    <col min="1594" max="1613" width="0" style="8" hidden="1" customWidth="1"/>
    <col min="1614" max="1614" width="1.88671875" style="8" customWidth="1"/>
    <col min="1615" max="1615" width="9.109375" style="8" customWidth="1"/>
    <col min="1616" max="1619" width="5" style="8" customWidth="1"/>
    <col min="1620" max="1620" width="9.109375" style="8" customWidth="1"/>
    <col min="1621" max="1627" width="0" style="8" hidden="1" customWidth="1"/>
    <col min="1628" max="1628" width="1.88671875" style="8" customWidth="1"/>
    <col min="1629" max="1629" width="9.109375" style="8" customWidth="1"/>
    <col min="1630" max="1633" width="5" style="8" customWidth="1"/>
    <col min="1634" max="1634" width="9.109375" style="8" customWidth="1"/>
    <col min="1635" max="1635" width="1.88671875" style="8" customWidth="1"/>
    <col min="1636" max="1636" width="9.109375" style="8" customWidth="1"/>
    <col min="1637" max="1640" width="5" style="8" customWidth="1"/>
    <col min="1641" max="1641" width="9.109375" style="8" customWidth="1"/>
    <col min="1642" max="1642" width="1.88671875" style="8" customWidth="1"/>
    <col min="1643" max="1643" width="9.109375" style="8" customWidth="1"/>
    <col min="1644" max="1647" width="5" style="8" customWidth="1"/>
    <col min="1648" max="1648" width="9.109375" style="8" customWidth="1"/>
    <col min="1649" max="1649" width="2.33203125" style="8" customWidth="1"/>
    <col min="1650" max="1650" width="9.109375" style="8" customWidth="1"/>
    <col min="1651" max="1654" width="5.6640625" style="8" customWidth="1"/>
    <col min="1655" max="1655" width="9.109375" style="8" customWidth="1"/>
    <col min="1656" max="1656" width="1.88671875" style="8" customWidth="1"/>
    <col min="1657" max="1657" width="10.109375" style="8" customWidth="1"/>
    <col min="1658" max="1661" width="5" style="8" customWidth="1"/>
    <col min="1662" max="1662" width="9.109375" style="8" customWidth="1"/>
    <col min="1663" max="1663" width="1.6640625" style="8" customWidth="1"/>
    <col min="1664" max="1664" width="10.109375" style="8" customWidth="1"/>
    <col min="1665" max="1668" width="5" style="8" customWidth="1"/>
    <col min="1669" max="1669" width="9.109375" style="8" customWidth="1"/>
    <col min="1670" max="1670" width="1.88671875" style="8" customWidth="1"/>
    <col min="1671" max="1671" width="10.109375" style="8" customWidth="1"/>
    <col min="1672" max="1675" width="5" style="8" customWidth="1"/>
    <col min="1676" max="1676" width="9.109375" style="8" customWidth="1"/>
    <col min="1677" max="1677" width="1.88671875" style="8" customWidth="1"/>
    <col min="1678" max="1678" width="10.109375" style="8" customWidth="1"/>
    <col min="1679" max="1682" width="5" style="8" customWidth="1"/>
    <col min="1683" max="1683" width="9.109375" style="8" customWidth="1"/>
    <col min="1684" max="1684" width="1.88671875" style="8" customWidth="1"/>
    <col min="1685" max="1688" width="9.109375" style="8" customWidth="1"/>
    <col min="1689" max="1689" width="11.33203125" style="8" customWidth="1"/>
    <col min="1690" max="1692" width="9.109375" style="8"/>
    <col min="1693" max="1693" width="10.33203125" style="8" customWidth="1"/>
    <col min="1694" max="1709" width="9.109375" style="8" customWidth="1"/>
    <col min="1710" max="1792" width="9.109375" style="8"/>
    <col min="1793" max="1793" width="24.33203125" style="8" customWidth="1"/>
    <col min="1794" max="1794" width="10.6640625" style="8" customWidth="1"/>
    <col min="1795" max="1798" width="5" style="8" customWidth="1"/>
    <col min="1799" max="1799" width="9.109375" style="8" customWidth="1"/>
    <col min="1800" max="1800" width="1.88671875" style="8" customWidth="1"/>
    <col min="1801" max="1801" width="10.6640625" style="8" customWidth="1"/>
    <col min="1802" max="1805" width="5" style="8" customWidth="1"/>
    <col min="1806" max="1806" width="9.109375" style="8" customWidth="1"/>
    <col min="1807" max="1807" width="1.88671875" style="8" customWidth="1"/>
    <col min="1808" max="1808" width="10.6640625" style="8" customWidth="1"/>
    <col min="1809" max="1812" width="5" style="8" customWidth="1"/>
    <col min="1813" max="1813" width="9.109375" style="8" customWidth="1"/>
    <col min="1814" max="1814" width="1.88671875" style="8" customWidth="1"/>
    <col min="1815" max="1815" width="9.109375" style="8" customWidth="1"/>
    <col min="1816" max="1819" width="5" style="8" customWidth="1"/>
    <col min="1820" max="1820" width="9.109375" style="8" customWidth="1"/>
    <col min="1821" max="1821" width="1.88671875" style="8" customWidth="1"/>
    <col min="1822" max="1822" width="9.109375" style="8" customWidth="1"/>
    <col min="1823" max="1826" width="5" style="8" customWidth="1"/>
    <col min="1827" max="1827" width="9.109375" style="8" customWidth="1"/>
    <col min="1828" max="1828" width="1.88671875" style="8" customWidth="1"/>
    <col min="1829" max="1829" width="9.109375" style="8" customWidth="1"/>
    <col min="1830" max="1833" width="5" style="8" customWidth="1"/>
    <col min="1834" max="1834" width="9.109375" style="8" customWidth="1"/>
    <col min="1835" max="1835" width="1.88671875" style="8" customWidth="1"/>
    <col min="1836" max="1836" width="9.109375" style="8" customWidth="1"/>
    <col min="1837" max="1840" width="5" style="8" customWidth="1"/>
    <col min="1841" max="1841" width="9.109375" style="8" customWidth="1"/>
    <col min="1842" max="1842" width="1.88671875" style="8" customWidth="1"/>
    <col min="1843" max="1843" width="9.109375" style="8" customWidth="1"/>
    <col min="1844" max="1847" width="5" style="8" customWidth="1"/>
    <col min="1848" max="1848" width="9.109375" style="8" customWidth="1"/>
    <col min="1849" max="1849" width="1.88671875" style="8" customWidth="1"/>
    <col min="1850" max="1869" width="0" style="8" hidden="1" customWidth="1"/>
    <col min="1870" max="1870" width="1.88671875" style="8" customWidth="1"/>
    <col min="1871" max="1871" width="9.109375" style="8" customWidth="1"/>
    <col min="1872" max="1875" width="5" style="8" customWidth="1"/>
    <col min="1876" max="1876" width="9.109375" style="8" customWidth="1"/>
    <col min="1877" max="1883" width="0" style="8" hidden="1" customWidth="1"/>
    <col min="1884" max="1884" width="1.88671875" style="8" customWidth="1"/>
    <col min="1885" max="1885" width="9.109375" style="8" customWidth="1"/>
    <col min="1886" max="1889" width="5" style="8" customWidth="1"/>
    <col min="1890" max="1890" width="9.109375" style="8" customWidth="1"/>
    <col min="1891" max="1891" width="1.88671875" style="8" customWidth="1"/>
    <col min="1892" max="1892" width="9.109375" style="8" customWidth="1"/>
    <col min="1893" max="1896" width="5" style="8" customWidth="1"/>
    <col min="1897" max="1897" width="9.109375" style="8" customWidth="1"/>
    <col min="1898" max="1898" width="1.88671875" style="8" customWidth="1"/>
    <col min="1899" max="1899" width="9.109375" style="8" customWidth="1"/>
    <col min="1900" max="1903" width="5" style="8" customWidth="1"/>
    <col min="1904" max="1904" width="9.109375" style="8" customWidth="1"/>
    <col min="1905" max="1905" width="2.33203125" style="8" customWidth="1"/>
    <col min="1906" max="1906" width="9.109375" style="8" customWidth="1"/>
    <col min="1907" max="1910" width="5.6640625" style="8" customWidth="1"/>
    <col min="1911" max="1911" width="9.109375" style="8" customWidth="1"/>
    <col min="1912" max="1912" width="1.88671875" style="8" customWidth="1"/>
    <col min="1913" max="1913" width="10.109375" style="8" customWidth="1"/>
    <col min="1914" max="1917" width="5" style="8" customWidth="1"/>
    <col min="1918" max="1918" width="9.109375" style="8" customWidth="1"/>
    <col min="1919" max="1919" width="1.6640625" style="8" customWidth="1"/>
    <col min="1920" max="1920" width="10.109375" style="8" customWidth="1"/>
    <col min="1921" max="1924" width="5" style="8" customWidth="1"/>
    <col min="1925" max="1925" width="9.109375" style="8" customWidth="1"/>
    <col min="1926" max="1926" width="1.88671875" style="8" customWidth="1"/>
    <col min="1927" max="1927" width="10.109375" style="8" customWidth="1"/>
    <col min="1928" max="1931" width="5" style="8" customWidth="1"/>
    <col min="1932" max="1932" width="9.109375" style="8" customWidth="1"/>
    <col min="1933" max="1933" width="1.88671875" style="8" customWidth="1"/>
    <col min="1934" max="1934" width="10.109375" style="8" customWidth="1"/>
    <col min="1935" max="1938" width="5" style="8" customWidth="1"/>
    <col min="1939" max="1939" width="9.109375" style="8" customWidth="1"/>
    <col min="1940" max="1940" width="1.88671875" style="8" customWidth="1"/>
    <col min="1941" max="1944" width="9.109375" style="8" customWidth="1"/>
    <col min="1945" max="1945" width="11.33203125" style="8" customWidth="1"/>
    <col min="1946" max="1948" width="9.109375" style="8"/>
    <col min="1949" max="1949" width="10.33203125" style="8" customWidth="1"/>
    <col min="1950" max="1965" width="9.109375" style="8" customWidth="1"/>
    <col min="1966" max="2048" width="9.109375" style="8"/>
    <col min="2049" max="2049" width="24.33203125" style="8" customWidth="1"/>
    <col min="2050" max="2050" width="10.6640625" style="8" customWidth="1"/>
    <col min="2051" max="2054" width="5" style="8" customWidth="1"/>
    <col min="2055" max="2055" width="9.109375" style="8" customWidth="1"/>
    <col min="2056" max="2056" width="1.88671875" style="8" customWidth="1"/>
    <col min="2057" max="2057" width="10.6640625" style="8" customWidth="1"/>
    <col min="2058" max="2061" width="5" style="8" customWidth="1"/>
    <col min="2062" max="2062" width="9.109375" style="8" customWidth="1"/>
    <col min="2063" max="2063" width="1.88671875" style="8" customWidth="1"/>
    <col min="2064" max="2064" width="10.6640625" style="8" customWidth="1"/>
    <col min="2065" max="2068" width="5" style="8" customWidth="1"/>
    <col min="2069" max="2069" width="9.109375" style="8" customWidth="1"/>
    <col min="2070" max="2070" width="1.88671875" style="8" customWidth="1"/>
    <col min="2071" max="2071" width="9.109375" style="8" customWidth="1"/>
    <col min="2072" max="2075" width="5" style="8" customWidth="1"/>
    <col min="2076" max="2076" width="9.109375" style="8" customWidth="1"/>
    <col min="2077" max="2077" width="1.88671875" style="8" customWidth="1"/>
    <col min="2078" max="2078" width="9.109375" style="8" customWidth="1"/>
    <col min="2079" max="2082" width="5" style="8" customWidth="1"/>
    <col min="2083" max="2083" width="9.109375" style="8" customWidth="1"/>
    <col min="2084" max="2084" width="1.88671875" style="8" customWidth="1"/>
    <col min="2085" max="2085" width="9.109375" style="8" customWidth="1"/>
    <col min="2086" max="2089" width="5" style="8" customWidth="1"/>
    <col min="2090" max="2090" width="9.109375" style="8" customWidth="1"/>
    <col min="2091" max="2091" width="1.88671875" style="8" customWidth="1"/>
    <col min="2092" max="2092" width="9.109375" style="8" customWidth="1"/>
    <col min="2093" max="2096" width="5" style="8" customWidth="1"/>
    <col min="2097" max="2097" width="9.109375" style="8" customWidth="1"/>
    <col min="2098" max="2098" width="1.88671875" style="8" customWidth="1"/>
    <col min="2099" max="2099" width="9.109375" style="8" customWidth="1"/>
    <col min="2100" max="2103" width="5" style="8" customWidth="1"/>
    <col min="2104" max="2104" width="9.109375" style="8" customWidth="1"/>
    <col min="2105" max="2105" width="1.88671875" style="8" customWidth="1"/>
    <col min="2106" max="2125" width="0" style="8" hidden="1" customWidth="1"/>
    <col min="2126" max="2126" width="1.88671875" style="8" customWidth="1"/>
    <col min="2127" max="2127" width="9.109375" style="8" customWidth="1"/>
    <col min="2128" max="2131" width="5" style="8" customWidth="1"/>
    <col min="2132" max="2132" width="9.109375" style="8" customWidth="1"/>
    <col min="2133" max="2139" width="0" style="8" hidden="1" customWidth="1"/>
    <col min="2140" max="2140" width="1.88671875" style="8" customWidth="1"/>
    <col min="2141" max="2141" width="9.109375" style="8" customWidth="1"/>
    <col min="2142" max="2145" width="5" style="8" customWidth="1"/>
    <col min="2146" max="2146" width="9.109375" style="8" customWidth="1"/>
    <col min="2147" max="2147" width="1.88671875" style="8" customWidth="1"/>
    <col min="2148" max="2148" width="9.109375" style="8" customWidth="1"/>
    <col min="2149" max="2152" width="5" style="8" customWidth="1"/>
    <col min="2153" max="2153" width="9.109375" style="8" customWidth="1"/>
    <col min="2154" max="2154" width="1.88671875" style="8" customWidth="1"/>
    <col min="2155" max="2155" width="9.109375" style="8" customWidth="1"/>
    <col min="2156" max="2159" width="5" style="8" customWidth="1"/>
    <col min="2160" max="2160" width="9.109375" style="8" customWidth="1"/>
    <col min="2161" max="2161" width="2.33203125" style="8" customWidth="1"/>
    <col min="2162" max="2162" width="9.109375" style="8" customWidth="1"/>
    <col min="2163" max="2166" width="5.6640625" style="8" customWidth="1"/>
    <col min="2167" max="2167" width="9.109375" style="8" customWidth="1"/>
    <col min="2168" max="2168" width="1.88671875" style="8" customWidth="1"/>
    <col min="2169" max="2169" width="10.109375" style="8" customWidth="1"/>
    <col min="2170" max="2173" width="5" style="8" customWidth="1"/>
    <col min="2174" max="2174" width="9.109375" style="8" customWidth="1"/>
    <col min="2175" max="2175" width="1.6640625" style="8" customWidth="1"/>
    <col min="2176" max="2176" width="10.109375" style="8" customWidth="1"/>
    <col min="2177" max="2180" width="5" style="8" customWidth="1"/>
    <col min="2181" max="2181" width="9.109375" style="8" customWidth="1"/>
    <col min="2182" max="2182" width="1.88671875" style="8" customWidth="1"/>
    <col min="2183" max="2183" width="10.109375" style="8" customWidth="1"/>
    <col min="2184" max="2187" width="5" style="8" customWidth="1"/>
    <col min="2188" max="2188" width="9.109375" style="8" customWidth="1"/>
    <col min="2189" max="2189" width="1.88671875" style="8" customWidth="1"/>
    <col min="2190" max="2190" width="10.109375" style="8" customWidth="1"/>
    <col min="2191" max="2194" width="5" style="8" customWidth="1"/>
    <col min="2195" max="2195" width="9.109375" style="8" customWidth="1"/>
    <col min="2196" max="2196" width="1.88671875" style="8" customWidth="1"/>
    <col min="2197" max="2200" width="9.109375" style="8" customWidth="1"/>
    <col min="2201" max="2201" width="11.33203125" style="8" customWidth="1"/>
    <col min="2202" max="2204" width="9.109375" style="8"/>
    <col min="2205" max="2205" width="10.33203125" style="8" customWidth="1"/>
    <col min="2206" max="2221" width="9.109375" style="8" customWidth="1"/>
    <col min="2222" max="2304" width="9.109375" style="8"/>
    <col min="2305" max="2305" width="24.33203125" style="8" customWidth="1"/>
    <col min="2306" max="2306" width="10.6640625" style="8" customWidth="1"/>
    <col min="2307" max="2310" width="5" style="8" customWidth="1"/>
    <col min="2311" max="2311" width="9.109375" style="8" customWidth="1"/>
    <col min="2312" max="2312" width="1.88671875" style="8" customWidth="1"/>
    <col min="2313" max="2313" width="10.6640625" style="8" customWidth="1"/>
    <col min="2314" max="2317" width="5" style="8" customWidth="1"/>
    <col min="2318" max="2318" width="9.109375" style="8" customWidth="1"/>
    <col min="2319" max="2319" width="1.88671875" style="8" customWidth="1"/>
    <col min="2320" max="2320" width="10.6640625" style="8" customWidth="1"/>
    <col min="2321" max="2324" width="5" style="8" customWidth="1"/>
    <col min="2325" max="2325" width="9.109375" style="8" customWidth="1"/>
    <col min="2326" max="2326" width="1.88671875" style="8" customWidth="1"/>
    <col min="2327" max="2327" width="9.109375" style="8" customWidth="1"/>
    <col min="2328" max="2331" width="5" style="8" customWidth="1"/>
    <col min="2332" max="2332" width="9.109375" style="8" customWidth="1"/>
    <col min="2333" max="2333" width="1.88671875" style="8" customWidth="1"/>
    <col min="2334" max="2334" width="9.109375" style="8" customWidth="1"/>
    <col min="2335" max="2338" width="5" style="8" customWidth="1"/>
    <col min="2339" max="2339" width="9.109375" style="8" customWidth="1"/>
    <col min="2340" max="2340" width="1.88671875" style="8" customWidth="1"/>
    <col min="2341" max="2341" width="9.109375" style="8" customWidth="1"/>
    <col min="2342" max="2345" width="5" style="8" customWidth="1"/>
    <col min="2346" max="2346" width="9.109375" style="8" customWidth="1"/>
    <col min="2347" max="2347" width="1.88671875" style="8" customWidth="1"/>
    <col min="2348" max="2348" width="9.109375" style="8" customWidth="1"/>
    <col min="2349" max="2352" width="5" style="8" customWidth="1"/>
    <col min="2353" max="2353" width="9.109375" style="8" customWidth="1"/>
    <col min="2354" max="2354" width="1.88671875" style="8" customWidth="1"/>
    <col min="2355" max="2355" width="9.109375" style="8" customWidth="1"/>
    <col min="2356" max="2359" width="5" style="8" customWidth="1"/>
    <col min="2360" max="2360" width="9.109375" style="8" customWidth="1"/>
    <col min="2361" max="2361" width="1.88671875" style="8" customWidth="1"/>
    <col min="2362" max="2381" width="0" style="8" hidden="1" customWidth="1"/>
    <col min="2382" max="2382" width="1.88671875" style="8" customWidth="1"/>
    <col min="2383" max="2383" width="9.109375" style="8" customWidth="1"/>
    <col min="2384" max="2387" width="5" style="8" customWidth="1"/>
    <col min="2388" max="2388" width="9.109375" style="8" customWidth="1"/>
    <col min="2389" max="2395" width="0" style="8" hidden="1" customWidth="1"/>
    <col min="2396" max="2396" width="1.88671875" style="8" customWidth="1"/>
    <col min="2397" max="2397" width="9.109375" style="8" customWidth="1"/>
    <col min="2398" max="2401" width="5" style="8" customWidth="1"/>
    <col min="2402" max="2402" width="9.109375" style="8" customWidth="1"/>
    <col min="2403" max="2403" width="1.88671875" style="8" customWidth="1"/>
    <col min="2404" max="2404" width="9.109375" style="8" customWidth="1"/>
    <col min="2405" max="2408" width="5" style="8" customWidth="1"/>
    <col min="2409" max="2409" width="9.109375" style="8" customWidth="1"/>
    <col min="2410" max="2410" width="1.88671875" style="8" customWidth="1"/>
    <col min="2411" max="2411" width="9.109375" style="8" customWidth="1"/>
    <col min="2412" max="2415" width="5" style="8" customWidth="1"/>
    <col min="2416" max="2416" width="9.109375" style="8" customWidth="1"/>
    <col min="2417" max="2417" width="2.33203125" style="8" customWidth="1"/>
    <col min="2418" max="2418" width="9.109375" style="8" customWidth="1"/>
    <col min="2419" max="2422" width="5.6640625" style="8" customWidth="1"/>
    <col min="2423" max="2423" width="9.109375" style="8" customWidth="1"/>
    <col min="2424" max="2424" width="1.88671875" style="8" customWidth="1"/>
    <col min="2425" max="2425" width="10.109375" style="8" customWidth="1"/>
    <col min="2426" max="2429" width="5" style="8" customWidth="1"/>
    <col min="2430" max="2430" width="9.109375" style="8" customWidth="1"/>
    <col min="2431" max="2431" width="1.6640625" style="8" customWidth="1"/>
    <col min="2432" max="2432" width="10.109375" style="8" customWidth="1"/>
    <col min="2433" max="2436" width="5" style="8" customWidth="1"/>
    <col min="2437" max="2437" width="9.109375" style="8" customWidth="1"/>
    <col min="2438" max="2438" width="1.88671875" style="8" customWidth="1"/>
    <col min="2439" max="2439" width="10.109375" style="8" customWidth="1"/>
    <col min="2440" max="2443" width="5" style="8" customWidth="1"/>
    <col min="2444" max="2444" width="9.109375" style="8" customWidth="1"/>
    <col min="2445" max="2445" width="1.88671875" style="8" customWidth="1"/>
    <col min="2446" max="2446" width="10.109375" style="8" customWidth="1"/>
    <col min="2447" max="2450" width="5" style="8" customWidth="1"/>
    <col min="2451" max="2451" width="9.109375" style="8" customWidth="1"/>
    <col min="2452" max="2452" width="1.88671875" style="8" customWidth="1"/>
    <col min="2453" max="2456" width="9.109375" style="8" customWidth="1"/>
    <col min="2457" max="2457" width="11.33203125" style="8" customWidth="1"/>
    <col min="2458" max="2460" width="9.109375" style="8"/>
    <col min="2461" max="2461" width="10.33203125" style="8" customWidth="1"/>
    <col min="2462" max="2477" width="9.109375" style="8" customWidth="1"/>
    <col min="2478" max="2560" width="9.109375" style="8"/>
    <col min="2561" max="2561" width="24.33203125" style="8" customWidth="1"/>
    <col min="2562" max="2562" width="10.6640625" style="8" customWidth="1"/>
    <col min="2563" max="2566" width="5" style="8" customWidth="1"/>
    <col min="2567" max="2567" width="9.109375" style="8" customWidth="1"/>
    <col min="2568" max="2568" width="1.88671875" style="8" customWidth="1"/>
    <col min="2569" max="2569" width="10.6640625" style="8" customWidth="1"/>
    <col min="2570" max="2573" width="5" style="8" customWidth="1"/>
    <col min="2574" max="2574" width="9.109375" style="8" customWidth="1"/>
    <col min="2575" max="2575" width="1.88671875" style="8" customWidth="1"/>
    <col min="2576" max="2576" width="10.6640625" style="8" customWidth="1"/>
    <col min="2577" max="2580" width="5" style="8" customWidth="1"/>
    <col min="2581" max="2581" width="9.109375" style="8" customWidth="1"/>
    <col min="2582" max="2582" width="1.88671875" style="8" customWidth="1"/>
    <col min="2583" max="2583" width="9.109375" style="8" customWidth="1"/>
    <col min="2584" max="2587" width="5" style="8" customWidth="1"/>
    <col min="2588" max="2588" width="9.109375" style="8" customWidth="1"/>
    <col min="2589" max="2589" width="1.88671875" style="8" customWidth="1"/>
    <col min="2590" max="2590" width="9.109375" style="8" customWidth="1"/>
    <col min="2591" max="2594" width="5" style="8" customWidth="1"/>
    <col min="2595" max="2595" width="9.109375" style="8" customWidth="1"/>
    <col min="2596" max="2596" width="1.88671875" style="8" customWidth="1"/>
    <col min="2597" max="2597" width="9.109375" style="8" customWidth="1"/>
    <col min="2598" max="2601" width="5" style="8" customWidth="1"/>
    <col min="2602" max="2602" width="9.109375" style="8" customWidth="1"/>
    <col min="2603" max="2603" width="1.88671875" style="8" customWidth="1"/>
    <col min="2604" max="2604" width="9.109375" style="8" customWidth="1"/>
    <col min="2605" max="2608" width="5" style="8" customWidth="1"/>
    <col min="2609" max="2609" width="9.109375" style="8" customWidth="1"/>
    <col min="2610" max="2610" width="1.88671875" style="8" customWidth="1"/>
    <col min="2611" max="2611" width="9.109375" style="8" customWidth="1"/>
    <col min="2612" max="2615" width="5" style="8" customWidth="1"/>
    <col min="2616" max="2616" width="9.109375" style="8" customWidth="1"/>
    <col min="2617" max="2617" width="1.88671875" style="8" customWidth="1"/>
    <col min="2618" max="2637" width="0" style="8" hidden="1" customWidth="1"/>
    <col min="2638" max="2638" width="1.88671875" style="8" customWidth="1"/>
    <col min="2639" max="2639" width="9.109375" style="8" customWidth="1"/>
    <col min="2640" max="2643" width="5" style="8" customWidth="1"/>
    <col min="2644" max="2644" width="9.109375" style="8" customWidth="1"/>
    <col min="2645" max="2651" width="0" style="8" hidden="1" customWidth="1"/>
    <col min="2652" max="2652" width="1.88671875" style="8" customWidth="1"/>
    <col min="2653" max="2653" width="9.109375" style="8" customWidth="1"/>
    <col min="2654" max="2657" width="5" style="8" customWidth="1"/>
    <col min="2658" max="2658" width="9.109375" style="8" customWidth="1"/>
    <col min="2659" max="2659" width="1.88671875" style="8" customWidth="1"/>
    <col min="2660" max="2660" width="9.109375" style="8" customWidth="1"/>
    <col min="2661" max="2664" width="5" style="8" customWidth="1"/>
    <col min="2665" max="2665" width="9.109375" style="8" customWidth="1"/>
    <col min="2666" max="2666" width="1.88671875" style="8" customWidth="1"/>
    <col min="2667" max="2667" width="9.109375" style="8" customWidth="1"/>
    <col min="2668" max="2671" width="5" style="8" customWidth="1"/>
    <col min="2672" max="2672" width="9.109375" style="8" customWidth="1"/>
    <col min="2673" max="2673" width="2.33203125" style="8" customWidth="1"/>
    <col min="2674" max="2674" width="9.109375" style="8" customWidth="1"/>
    <col min="2675" max="2678" width="5.6640625" style="8" customWidth="1"/>
    <col min="2679" max="2679" width="9.109375" style="8" customWidth="1"/>
    <col min="2680" max="2680" width="1.88671875" style="8" customWidth="1"/>
    <col min="2681" max="2681" width="10.109375" style="8" customWidth="1"/>
    <col min="2682" max="2685" width="5" style="8" customWidth="1"/>
    <col min="2686" max="2686" width="9.109375" style="8" customWidth="1"/>
    <col min="2687" max="2687" width="1.6640625" style="8" customWidth="1"/>
    <col min="2688" max="2688" width="10.109375" style="8" customWidth="1"/>
    <col min="2689" max="2692" width="5" style="8" customWidth="1"/>
    <col min="2693" max="2693" width="9.109375" style="8" customWidth="1"/>
    <col min="2694" max="2694" width="1.88671875" style="8" customWidth="1"/>
    <col min="2695" max="2695" width="10.109375" style="8" customWidth="1"/>
    <col min="2696" max="2699" width="5" style="8" customWidth="1"/>
    <col min="2700" max="2700" width="9.109375" style="8" customWidth="1"/>
    <col min="2701" max="2701" width="1.88671875" style="8" customWidth="1"/>
    <col min="2702" max="2702" width="10.109375" style="8" customWidth="1"/>
    <col min="2703" max="2706" width="5" style="8" customWidth="1"/>
    <col min="2707" max="2707" width="9.109375" style="8" customWidth="1"/>
    <col min="2708" max="2708" width="1.88671875" style="8" customWidth="1"/>
    <col min="2709" max="2712" width="9.109375" style="8" customWidth="1"/>
    <col min="2713" max="2713" width="11.33203125" style="8" customWidth="1"/>
    <col min="2714" max="2716" width="9.109375" style="8"/>
    <col min="2717" max="2717" width="10.33203125" style="8" customWidth="1"/>
    <col min="2718" max="2733" width="9.109375" style="8" customWidth="1"/>
    <col min="2734" max="2816" width="9.109375" style="8"/>
    <col min="2817" max="2817" width="24.33203125" style="8" customWidth="1"/>
    <col min="2818" max="2818" width="10.6640625" style="8" customWidth="1"/>
    <col min="2819" max="2822" width="5" style="8" customWidth="1"/>
    <col min="2823" max="2823" width="9.109375" style="8" customWidth="1"/>
    <col min="2824" max="2824" width="1.88671875" style="8" customWidth="1"/>
    <col min="2825" max="2825" width="10.6640625" style="8" customWidth="1"/>
    <col min="2826" max="2829" width="5" style="8" customWidth="1"/>
    <col min="2830" max="2830" width="9.109375" style="8" customWidth="1"/>
    <col min="2831" max="2831" width="1.88671875" style="8" customWidth="1"/>
    <col min="2832" max="2832" width="10.6640625" style="8" customWidth="1"/>
    <col min="2833" max="2836" width="5" style="8" customWidth="1"/>
    <col min="2837" max="2837" width="9.109375" style="8" customWidth="1"/>
    <col min="2838" max="2838" width="1.88671875" style="8" customWidth="1"/>
    <col min="2839" max="2839" width="9.109375" style="8" customWidth="1"/>
    <col min="2840" max="2843" width="5" style="8" customWidth="1"/>
    <col min="2844" max="2844" width="9.109375" style="8" customWidth="1"/>
    <col min="2845" max="2845" width="1.88671875" style="8" customWidth="1"/>
    <col min="2846" max="2846" width="9.109375" style="8" customWidth="1"/>
    <col min="2847" max="2850" width="5" style="8" customWidth="1"/>
    <col min="2851" max="2851" width="9.109375" style="8" customWidth="1"/>
    <col min="2852" max="2852" width="1.88671875" style="8" customWidth="1"/>
    <col min="2853" max="2853" width="9.109375" style="8" customWidth="1"/>
    <col min="2854" max="2857" width="5" style="8" customWidth="1"/>
    <col min="2858" max="2858" width="9.109375" style="8" customWidth="1"/>
    <col min="2859" max="2859" width="1.88671875" style="8" customWidth="1"/>
    <col min="2860" max="2860" width="9.109375" style="8" customWidth="1"/>
    <col min="2861" max="2864" width="5" style="8" customWidth="1"/>
    <col min="2865" max="2865" width="9.109375" style="8" customWidth="1"/>
    <col min="2866" max="2866" width="1.88671875" style="8" customWidth="1"/>
    <col min="2867" max="2867" width="9.109375" style="8" customWidth="1"/>
    <col min="2868" max="2871" width="5" style="8" customWidth="1"/>
    <col min="2872" max="2872" width="9.109375" style="8" customWidth="1"/>
    <col min="2873" max="2873" width="1.88671875" style="8" customWidth="1"/>
    <col min="2874" max="2893" width="0" style="8" hidden="1" customWidth="1"/>
    <col min="2894" max="2894" width="1.88671875" style="8" customWidth="1"/>
    <col min="2895" max="2895" width="9.109375" style="8" customWidth="1"/>
    <col min="2896" max="2899" width="5" style="8" customWidth="1"/>
    <col min="2900" max="2900" width="9.109375" style="8" customWidth="1"/>
    <col min="2901" max="2907" width="0" style="8" hidden="1" customWidth="1"/>
    <col min="2908" max="2908" width="1.88671875" style="8" customWidth="1"/>
    <col min="2909" max="2909" width="9.109375" style="8" customWidth="1"/>
    <col min="2910" max="2913" width="5" style="8" customWidth="1"/>
    <col min="2914" max="2914" width="9.109375" style="8" customWidth="1"/>
    <col min="2915" max="2915" width="1.88671875" style="8" customWidth="1"/>
    <col min="2916" max="2916" width="9.109375" style="8" customWidth="1"/>
    <col min="2917" max="2920" width="5" style="8" customWidth="1"/>
    <col min="2921" max="2921" width="9.109375" style="8" customWidth="1"/>
    <col min="2922" max="2922" width="1.88671875" style="8" customWidth="1"/>
    <col min="2923" max="2923" width="9.109375" style="8" customWidth="1"/>
    <col min="2924" max="2927" width="5" style="8" customWidth="1"/>
    <col min="2928" max="2928" width="9.109375" style="8" customWidth="1"/>
    <col min="2929" max="2929" width="2.33203125" style="8" customWidth="1"/>
    <col min="2930" max="2930" width="9.109375" style="8" customWidth="1"/>
    <col min="2931" max="2934" width="5.6640625" style="8" customWidth="1"/>
    <col min="2935" max="2935" width="9.109375" style="8" customWidth="1"/>
    <col min="2936" max="2936" width="1.88671875" style="8" customWidth="1"/>
    <col min="2937" max="2937" width="10.109375" style="8" customWidth="1"/>
    <col min="2938" max="2941" width="5" style="8" customWidth="1"/>
    <col min="2942" max="2942" width="9.109375" style="8" customWidth="1"/>
    <col min="2943" max="2943" width="1.6640625" style="8" customWidth="1"/>
    <col min="2944" max="2944" width="10.109375" style="8" customWidth="1"/>
    <col min="2945" max="2948" width="5" style="8" customWidth="1"/>
    <col min="2949" max="2949" width="9.109375" style="8" customWidth="1"/>
    <col min="2950" max="2950" width="1.88671875" style="8" customWidth="1"/>
    <col min="2951" max="2951" width="10.109375" style="8" customWidth="1"/>
    <col min="2952" max="2955" width="5" style="8" customWidth="1"/>
    <col min="2956" max="2956" width="9.109375" style="8" customWidth="1"/>
    <col min="2957" max="2957" width="1.88671875" style="8" customWidth="1"/>
    <col min="2958" max="2958" width="10.109375" style="8" customWidth="1"/>
    <col min="2959" max="2962" width="5" style="8" customWidth="1"/>
    <col min="2963" max="2963" width="9.109375" style="8" customWidth="1"/>
    <col min="2964" max="2964" width="1.88671875" style="8" customWidth="1"/>
    <col min="2965" max="2968" width="9.109375" style="8" customWidth="1"/>
    <col min="2969" max="2969" width="11.33203125" style="8" customWidth="1"/>
    <col min="2970" max="2972" width="9.109375" style="8"/>
    <col min="2973" max="2973" width="10.33203125" style="8" customWidth="1"/>
    <col min="2974" max="2989" width="9.109375" style="8" customWidth="1"/>
    <col min="2990" max="3072" width="9.109375" style="8"/>
    <col min="3073" max="3073" width="24.33203125" style="8" customWidth="1"/>
    <col min="3074" max="3074" width="10.6640625" style="8" customWidth="1"/>
    <col min="3075" max="3078" width="5" style="8" customWidth="1"/>
    <col min="3079" max="3079" width="9.109375" style="8" customWidth="1"/>
    <col min="3080" max="3080" width="1.88671875" style="8" customWidth="1"/>
    <col min="3081" max="3081" width="10.6640625" style="8" customWidth="1"/>
    <col min="3082" max="3085" width="5" style="8" customWidth="1"/>
    <col min="3086" max="3086" width="9.109375" style="8" customWidth="1"/>
    <col min="3087" max="3087" width="1.88671875" style="8" customWidth="1"/>
    <col min="3088" max="3088" width="10.6640625" style="8" customWidth="1"/>
    <col min="3089" max="3092" width="5" style="8" customWidth="1"/>
    <col min="3093" max="3093" width="9.109375" style="8" customWidth="1"/>
    <col min="3094" max="3094" width="1.88671875" style="8" customWidth="1"/>
    <col min="3095" max="3095" width="9.109375" style="8" customWidth="1"/>
    <col min="3096" max="3099" width="5" style="8" customWidth="1"/>
    <col min="3100" max="3100" width="9.109375" style="8" customWidth="1"/>
    <col min="3101" max="3101" width="1.88671875" style="8" customWidth="1"/>
    <col min="3102" max="3102" width="9.109375" style="8" customWidth="1"/>
    <col min="3103" max="3106" width="5" style="8" customWidth="1"/>
    <col min="3107" max="3107" width="9.109375" style="8" customWidth="1"/>
    <col min="3108" max="3108" width="1.88671875" style="8" customWidth="1"/>
    <col min="3109" max="3109" width="9.109375" style="8" customWidth="1"/>
    <col min="3110" max="3113" width="5" style="8" customWidth="1"/>
    <col min="3114" max="3114" width="9.109375" style="8" customWidth="1"/>
    <col min="3115" max="3115" width="1.88671875" style="8" customWidth="1"/>
    <col min="3116" max="3116" width="9.109375" style="8" customWidth="1"/>
    <col min="3117" max="3120" width="5" style="8" customWidth="1"/>
    <col min="3121" max="3121" width="9.109375" style="8" customWidth="1"/>
    <col min="3122" max="3122" width="1.88671875" style="8" customWidth="1"/>
    <col min="3123" max="3123" width="9.109375" style="8" customWidth="1"/>
    <col min="3124" max="3127" width="5" style="8" customWidth="1"/>
    <col min="3128" max="3128" width="9.109375" style="8" customWidth="1"/>
    <col min="3129" max="3129" width="1.88671875" style="8" customWidth="1"/>
    <col min="3130" max="3149" width="0" style="8" hidden="1" customWidth="1"/>
    <col min="3150" max="3150" width="1.88671875" style="8" customWidth="1"/>
    <col min="3151" max="3151" width="9.109375" style="8" customWidth="1"/>
    <col min="3152" max="3155" width="5" style="8" customWidth="1"/>
    <col min="3156" max="3156" width="9.109375" style="8" customWidth="1"/>
    <col min="3157" max="3163" width="0" style="8" hidden="1" customWidth="1"/>
    <col min="3164" max="3164" width="1.88671875" style="8" customWidth="1"/>
    <col min="3165" max="3165" width="9.109375" style="8" customWidth="1"/>
    <col min="3166" max="3169" width="5" style="8" customWidth="1"/>
    <col min="3170" max="3170" width="9.109375" style="8" customWidth="1"/>
    <col min="3171" max="3171" width="1.88671875" style="8" customWidth="1"/>
    <col min="3172" max="3172" width="9.109375" style="8" customWidth="1"/>
    <col min="3173" max="3176" width="5" style="8" customWidth="1"/>
    <col min="3177" max="3177" width="9.109375" style="8" customWidth="1"/>
    <col min="3178" max="3178" width="1.88671875" style="8" customWidth="1"/>
    <col min="3179" max="3179" width="9.109375" style="8" customWidth="1"/>
    <col min="3180" max="3183" width="5" style="8" customWidth="1"/>
    <col min="3184" max="3184" width="9.109375" style="8" customWidth="1"/>
    <col min="3185" max="3185" width="2.33203125" style="8" customWidth="1"/>
    <col min="3186" max="3186" width="9.109375" style="8" customWidth="1"/>
    <col min="3187" max="3190" width="5.6640625" style="8" customWidth="1"/>
    <col min="3191" max="3191" width="9.109375" style="8" customWidth="1"/>
    <col min="3192" max="3192" width="1.88671875" style="8" customWidth="1"/>
    <col min="3193" max="3193" width="10.109375" style="8" customWidth="1"/>
    <col min="3194" max="3197" width="5" style="8" customWidth="1"/>
    <col min="3198" max="3198" width="9.109375" style="8" customWidth="1"/>
    <col min="3199" max="3199" width="1.6640625" style="8" customWidth="1"/>
    <col min="3200" max="3200" width="10.109375" style="8" customWidth="1"/>
    <col min="3201" max="3204" width="5" style="8" customWidth="1"/>
    <col min="3205" max="3205" width="9.109375" style="8" customWidth="1"/>
    <col min="3206" max="3206" width="1.88671875" style="8" customWidth="1"/>
    <col min="3207" max="3207" width="10.109375" style="8" customWidth="1"/>
    <col min="3208" max="3211" width="5" style="8" customWidth="1"/>
    <col min="3212" max="3212" width="9.109375" style="8" customWidth="1"/>
    <col min="3213" max="3213" width="1.88671875" style="8" customWidth="1"/>
    <col min="3214" max="3214" width="10.109375" style="8" customWidth="1"/>
    <col min="3215" max="3218" width="5" style="8" customWidth="1"/>
    <col min="3219" max="3219" width="9.109375" style="8" customWidth="1"/>
    <col min="3220" max="3220" width="1.88671875" style="8" customWidth="1"/>
    <col min="3221" max="3224" width="9.109375" style="8" customWidth="1"/>
    <col min="3225" max="3225" width="11.33203125" style="8" customWidth="1"/>
    <col min="3226" max="3228" width="9.109375" style="8"/>
    <col min="3229" max="3229" width="10.33203125" style="8" customWidth="1"/>
    <col min="3230" max="3245" width="9.109375" style="8" customWidth="1"/>
    <col min="3246" max="3328" width="9.109375" style="8"/>
    <col min="3329" max="3329" width="24.33203125" style="8" customWidth="1"/>
    <col min="3330" max="3330" width="10.6640625" style="8" customWidth="1"/>
    <col min="3331" max="3334" width="5" style="8" customWidth="1"/>
    <col min="3335" max="3335" width="9.109375" style="8" customWidth="1"/>
    <col min="3336" max="3336" width="1.88671875" style="8" customWidth="1"/>
    <col min="3337" max="3337" width="10.6640625" style="8" customWidth="1"/>
    <col min="3338" max="3341" width="5" style="8" customWidth="1"/>
    <col min="3342" max="3342" width="9.109375" style="8" customWidth="1"/>
    <col min="3343" max="3343" width="1.88671875" style="8" customWidth="1"/>
    <col min="3344" max="3344" width="10.6640625" style="8" customWidth="1"/>
    <col min="3345" max="3348" width="5" style="8" customWidth="1"/>
    <col min="3349" max="3349" width="9.109375" style="8" customWidth="1"/>
    <col min="3350" max="3350" width="1.88671875" style="8" customWidth="1"/>
    <col min="3351" max="3351" width="9.109375" style="8" customWidth="1"/>
    <col min="3352" max="3355" width="5" style="8" customWidth="1"/>
    <col min="3356" max="3356" width="9.109375" style="8" customWidth="1"/>
    <col min="3357" max="3357" width="1.88671875" style="8" customWidth="1"/>
    <col min="3358" max="3358" width="9.109375" style="8" customWidth="1"/>
    <col min="3359" max="3362" width="5" style="8" customWidth="1"/>
    <col min="3363" max="3363" width="9.109375" style="8" customWidth="1"/>
    <col min="3364" max="3364" width="1.88671875" style="8" customWidth="1"/>
    <col min="3365" max="3365" width="9.109375" style="8" customWidth="1"/>
    <col min="3366" max="3369" width="5" style="8" customWidth="1"/>
    <col min="3370" max="3370" width="9.109375" style="8" customWidth="1"/>
    <col min="3371" max="3371" width="1.88671875" style="8" customWidth="1"/>
    <col min="3372" max="3372" width="9.109375" style="8" customWidth="1"/>
    <col min="3373" max="3376" width="5" style="8" customWidth="1"/>
    <col min="3377" max="3377" width="9.109375" style="8" customWidth="1"/>
    <col min="3378" max="3378" width="1.88671875" style="8" customWidth="1"/>
    <col min="3379" max="3379" width="9.109375" style="8" customWidth="1"/>
    <col min="3380" max="3383" width="5" style="8" customWidth="1"/>
    <col min="3384" max="3384" width="9.109375" style="8" customWidth="1"/>
    <col min="3385" max="3385" width="1.88671875" style="8" customWidth="1"/>
    <col min="3386" max="3405" width="0" style="8" hidden="1" customWidth="1"/>
    <col min="3406" max="3406" width="1.88671875" style="8" customWidth="1"/>
    <col min="3407" max="3407" width="9.109375" style="8" customWidth="1"/>
    <col min="3408" max="3411" width="5" style="8" customWidth="1"/>
    <col min="3412" max="3412" width="9.109375" style="8" customWidth="1"/>
    <col min="3413" max="3419" width="0" style="8" hidden="1" customWidth="1"/>
    <col min="3420" max="3420" width="1.88671875" style="8" customWidth="1"/>
    <col min="3421" max="3421" width="9.109375" style="8" customWidth="1"/>
    <col min="3422" max="3425" width="5" style="8" customWidth="1"/>
    <col min="3426" max="3426" width="9.109375" style="8" customWidth="1"/>
    <col min="3427" max="3427" width="1.88671875" style="8" customWidth="1"/>
    <col min="3428" max="3428" width="9.109375" style="8" customWidth="1"/>
    <col min="3429" max="3432" width="5" style="8" customWidth="1"/>
    <col min="3433" max="3433" width="9.109375" style="8" customWidth="1"/>
    <col min="3434" max="3434" width="1.88671875" style="8" customWidth="1"/>
    <col min="3435" max="3435" width="9.109375" style="8" customWidth="1"/>
    <col min="3436" max="3439" width="5" style="8" customWidth="1"/>
    <col min="3440" max="3440" width="9.109375" style="8" customWidth="1"/>
    <col min="3441" max="3441" width="2.33203125" style="8" customWidth="1"/>
    <col min="3442" max="3442" width="9.109375" style="8" customWidth="1"/>
    <col min="3443" max="3446" width="5.6640625" style="8" customWidth="1"/>
    <col min="3447" max="3447" width="9.109375" style="8" customWidth="1"/>
    <col min="3448" max="3448" width="1.88671875" style="8" customWidth="1"/>
    <col min="3449" max="3449" width="10.109375" style="8" customWidth="1"/>
    <col min="3450" max="3453" width="5" style="8" customWidth="1"/>
    <col min="3454" max="3454" width="9.109375" style="8" customWidth="1"/>
    <col min="3455" max="3455" width="1.6640625" style="8" customWidth="1"/>
    <col min="3456" max="3456" width="10.109375" style="8" customWidth="1"/>
    <col min="3457" max="3460" width="5" style="8" customWidth="1"/>
    <col min="3461" max="3461" width="9.109375" style="8" customWidth="1"/>
    <col min="3462" max="3462" width="1.88671875" style="8" customWidth="1"/>
    <col min="3463" max="3463" width="10.109375" style="8" customWidth="1"/>
    <col min="3464" max="3467" width="5" style="8" customWidth="1"/>
    <col min="3468" max="3468" width="9.109375" style="8" customWidth="1"/>
    <col min="3469" max="3469" width="1.88671875" style="8" customWidth="1"/>
    <col min="3470" max="3470" width="10.109375" style="8" customWidth="1"/>
    <col min="3471" max="3474" width="5" style="8" customWidth="1"/>
    <col min="3475" max="3475" width="9.109375" style="8" customWidth="1"/>
    <col min="3476" max="3476" width="1.88671875" style="8" customWidth="1"/>
    <col min="3477" max="3480" width="9.109375" style="8" customWidth="1"/>
    <col min="3481" max="3481" width="11.33203125" style="8" customWidth="1"/>
    <col min="3482" max="3484" width="9.109375" style="8"/>
    <col min="3485" max="3485" width="10.33203125" style="8" customWidth="1"/>
    <col min="3486" max="3501" width="9.109375" style="8" customWidth="1"/>
    <col min="3502" max="3584" width="9.109375" style="8"/>
    <col min="3585" max="3585" width="24.33203125" style="8" customWidth="1"/>
    <col min="3586" max="3586" width="10.6640625" style="8" customWidth="1"/>
    <col min="3587" max="3590" width="5" style="8" customWidth="1"/>
    <col min="3591" max="3591" width="9.109375" style="8" customWidth="1"/>
    <col min="3592" max="3592" width="1.88671875" style="8" customWidth="1"/>
    <col min="3593" max="3593" width="10.6640625" style="8" customWidth="1"/>
    <col min="3594" max="3597" width="5" style="8" customWidth="1"/>
    <col min="3598" max="3598" width="9.109375" style="8" customWidth="1"/>
    <col min="3599" max="3599" width="1.88671875" style="8" customWidth="1"/>
    <col min="3600" max="3600" width="10.6640625" style="8" customWidth="1"/>
    <col min="3601" max="3604" width="5" style="8" customWidth="1"/>
    <col min="3605" max="3605" width="9.109375" style="8" customWidth="1"/>
    <col min="3606" max="3606" width="1.88671875" style="8" customWidth="1"/>
    <col min="3607" max="3607" width="9.109375" style="8" customWidth="1"/>
    <col min="3608" max="3611" width="5" style="8" customWidth="1"/>
    <col min="3612" max="3612" width="9.109375" style="8" customWidth="1"/>
    <col min="3613" max="3613" width="1.88671875" style="8" customWidth="1"/>
    <col min="3614" max="3614" width="9.109375" style="8" customWidth="1"/>
    <col min="3615" max="3618" width="5" style="8" customWidth="1"/>
    <col min="3619" max="3619" width="9.109375" style="8" customWidth="1"/>
    <col min="3620" max="3620" width="1.88671875" style="8" customWidth="1"/>
    <col min="3621" max="3621" width="9.109375" style="8" customWidth="1"/>
    <col min="3622" max="3625" width="5" style="8" customWidth="1"/>
    <col min="3626" max="3626" width="9.109375" style="8" customWidth="1"/>
    <col min="3627" max="3627" width="1.88671875" style="8" customWidth="1"/>
    <col min="3628" max="3628" width="9.109375" style="8" customWidth="1"/>
    <col min="3629" max="3632" width="5" style="8" customWidth="1"/>
    <col min="3633" max="3633" width="9.109375" style="8" customWidth="1"/>
    <col min="3634" max="3634" width="1.88671875" style="8" customWidth="1"/>
    <col min="3635" max="3635" width="9.109375" style="8" customWidth="1"/>
    <col min="3636" max="3639" width="5" style="8" customWidth="1"/>
    <col min="3640" max="3640" width="9.109375" style="8" customWidth="1"/>
    <col min="3641" max="3641" width="1.88671875" style="8" customWidth="1"/>
    <col min="3642" max="3661" width="0" style="8" hidden="1" customWidth="1"/>
    <col min="3662" max="3662" width="1.88671875" style="8" customWidth="1"/>
    <col min="3663" max="3663" width="9.109375" style="8" customWidth="1"/>
    <col min="3664" max="3667" width="5" style="8" customWidth="1"/>
    <col min="3668" max="3668" width="9.109375" style="8" customWidth="1"/>
    <col min="3669" max="3675" width="0" style="8" hidden="1" customWidth="1"/>
    <col min="3676" max="3676" width="1.88671875" style="8" customWidth="1"/>
    <col min="3677" max="3677" width="9.109375" style="8" customWidth="1"/>
    <col min="3678" max="3681" width="5" style="8" customWidth="1"/>
    <col min="3682" max="3682" width="9.109375" style="8" customWidth="1"/>
    <col min="3683" max="3683" width="1.88671875" style="8" customWidth="1"/>
    <col min="3684" max="3684" width="9.109375" style="8" customWidth="1"/>
    <col min="3685" max="3688" width="5" style="8" customWidth="1"/>
    <col min="3689" max="3689" width="9.109375" style="8" customWidth="1"/>
    <col min="3690" max="3690" width="1.88671875" style="8" customWidth="1"/>
    <col min="3691" max="3691" width="9.109375" style="8" customWidth="1"/>
    <col min="3692" max="3695" width="5" style="8" customWidth="1"/>
    <col min="3696" max="3696" width="9.109375" style="8" customWidth="1"/>
    <col min="3697" max="3697" width="2.33203125" style="8" customWidth="1"/>
    <col min="3698" max="3698" width="9.109375" style="8" customWidth="1"/>
    <col min="3699" max="3702" width="5.6640625" style="8" customWidth="1"/>
    <col min="3703" max="3703" width="9.109375" style="8" customWidth="1"/>
    <col min="3704" max="3704" width="1.88671875" style="8" customWidth="1"/>
    <col min="3705" max="3705" width="10.109375" style="8" customWidth="1"/>
    <col min="3706" max="3709" width="5" style="8" customWidth="1"/>
    <col min="3710" max="3710" width="9.109375" style="8" customWidth="1"/>
    <col min="3711" max="3711" width="1.6640625" style="8" customWidth="1"/>
    <col min="3712" max="3712" width="10.109375" style="8" customWidth="1"/>
    <col min="3713" max="3716" width="5" style="8" customWidth="1"/>
    <col min="3717" max="3717" width="9.109375" style="8" customWidth="1"/>
    <col min="3718" max="3718" width="1.88671875" style="8" customWidth="1"/>
    <col min="3719" max="3719" width="10.109375" style="8" customWidth="1"/>
    <col min="3720" max="3723" width="5" style="8" customWidth="1"/>
    <col min="3724" max="3724" width="9.109375" style="8" customWidth="1"/>
    <col min="3725" max="3725" width="1.88671875" style="8" customWidth="1"/>
    <col min="3726" max="3726" width="10.109375" style="8" customWidth="1"/>
    <col min="3727" max="3730" width="5" style="8" customWidth="1"/>
    <col min="3731" max="3731" width="9.109375" style="8" customWidth="1"/>
    <col min="3732" max="3732" width="1.88671875" style="8" customWidth="1"/>
    <col min="3733" max="3736" width="9.109375" style="8" customWidth="1"/>
    <col min="3737" max="3737" width="11.33203125" style="8" customWidth="1"/>
    <col min="3738" max="3740" width="9.109375" style="8"/>
    <col min="3741" max="3741" width="10.33203125" style="8" customWidth="1"/>
    <col min="3742" max="3757" width="9.109375" style="8" customWidth="1"/>
    <col min="3758" max="3840" width="9.109375" style="8"/>
    <col min="3841" max="3841" width="24.33203125" style="8" customWidth="1"/>
    <col min="3842" max="3842" width="10.6640625" style="8" customWidth="1"/>
    <col min="3843" max="3846" width="5" style="8" customWidth="1"/>
    <col min="3847" max="3847" width="9.109375" style="8" customWidth="1"/>
    <col min="3848" max="3848" width="1.88671875" style="8" customWidth="1"/>
    <col min="3849" max="3849" width="10.6640625" style="8" customWidth="1"/>
    <col min="3850" max="3853" width="5" style="8" customWidth="1"/>
    <col min="3854" max="3854" width="9.109375" style="8" customWidth="1"/>
    <col min="3855" max="3855" width="1.88671875" style="8" customWidth="1"/>
    <col min="3856" max="3856" width="10.6640625" style="8" customWidth="1"/>
    <col min="3857" max="3860" width="5" style="8" customWidth="1"/>
    <col min="3861" max="3861" width="9.109375" style="8" customWidth="1"/>
    <col min="3862" max="3862" width="1.88671875" style="8" customWidth="1"/>
    <col min="3863" max="3863" width="9.109375" style="8" customWidth="1"/>
    <col min="3864" max="3867" width="5" style="8" customWidth="1"/>
    <col min="3868" max="3868" width="9.109375" style="8" customWidth="1"/>
    <col min="3869" max="3869" width="1.88671875" style="8" customWidth="1"/>
    <col min="3870" max="3870" width="9.109375" style="8" customWidth="1"/>
    <col min="3871" max="3874" width="5" style="8" customWidth="1"/>
    <col min="3875" max="3875" width="9.109375" style="8" customWidth="1"/>
    <col min="3876" max="3876" width="1.88671875" style="8" customWidth="1"/>
    <col min="3877" max="3877" width="9.109375" style="8" customWidth="1"/>
    <col min="3878" max="3881" width="5" style="8" customWidth="1"/>
    <col min="3882" max="3882" width="9.109375" style="8" customWidth="1"/>
    <col min="3883" max="3883" width="1.88671875" style="8" customWidth="1"/>
    <col min="3884" max="3884" width="9.109375" style="8" customWidth="1"/>
    <col min="3885" max="3888" width="5" style="8" customWidth="1"/>
    <col min="3889" max="3889" width="9.109375" style="8" customWidth="1"/>
    <col min="3890" max="3890" width="1.88671875" style="8" customWidth="1"/>
    <col min="3891" max="3891" width="9.109375" style="8" customWidth="1"/>
    <col min="3892" max="3895" width="5" style="8" customWidth="1"/>
    <col min="3896" max="3896" width="9.109375" style="8" customWidth="1"/>
    <col min="3897" max="3897" width="1.88671875" style="8" customWidth="1"/>
    <col min="3898" max="3917" width="0" style="8" hidden="1" customWidth="1"/>
    <col min="3918" max="3918" width="1.88671875" style="8" customWidth="1"/>
    <col min="3919" max="3919" width="9.109375" style="8" customWidth="1"/>
    <col min="3920" max="3923" width="5" style="8" customWidth="1"/>
    <col min="3924" max="3924" width="9.109375" style="8" customWidth="1"/>
    <col min="3925" max="3931" width="0" style="8" hidden="1" customWidth="1"/>
    <col min="3932" max="3932" width="1.88671875" style="8" customWidth="1"/>
    <col min="3933" max="3933" width="9.109375" style="8" customWidth="1"/>
    <col min="3934" max="3937" width="5" style="8" customWidth="1"/>
    <col min="3938" max="3938" width="9.109375" style="8" customWidth="1"/>
    <col min="3939" max="3939" width="1.88671875" style="8" customWidth="1"/>
    <col min="3940" max="3940" width="9.109375" style="8" customWidth="1"/>
    <col min="3941" max="3944" width="5" style="8" customWidth="1"/>
    <col min="3945" max="3945" width="9.109375" style="8" customWidth="1"/>
    <col min="3946" max="3946" width="1.88671875" style="8" customWidth="1"/>
    <col min="3947" max="3947" width="9.109375" style="8" customWidth="1"/>
    <col min="3948" max="3951" width="5" style="8" customWidth="1"/>
    <col min="3952" max="3952" width="9.109375" style="8" customWidth="1"/>
    <col min="3953" max="3953" width="2.33203125" style="8" customWidth="1"/>
    <col min="3954" max="3954" width="9.109375" style="8" customWidth="1"/>
    <col min="3955" max="3958" width="5.6640625" style="8" customWidth="1"/>
    <col min="3959" max="3959" width="9.109375" style="8" customWidth="1"/>
    <col min="3960" max="3960" width="1.88671875" style="8" customWidth="1"/>
    <col min="3961" max="3961" width="10.109375" style="8" customWidth="1"/>
    <col min="3962" max="3965" width="5" style="8" customWidth="1"/>
    <col min="3966" max="3966" width="9.109375" style="8" customWidth="1"/>
    <col min="3967" max="3967" width="1.6640625" style="8" customWidth="1"/>
    <col min="3968" max="3968" width="10.109375" style="8" customWidth="1"/>
    <col min="3969" max="3972" width="5" style="8" customWidth="1"/>
    <col min="3973" max="3973" width="9.109375" style="8" customWidth="1"/>
    <col min="3974" max="3974" width="1.88671875" style="8" customWidth="1"/>
    <col min="3975" max="3975" width="10.109375" style="8" customWidth="1"/>
    <col min="3976" max="3979" width="5" style="8" customWidth="1"/>
    <col min="3980" max="3980" width="9.109375" style="8" customWidth="1"/>
    <col min="3981" max="3981" width="1.88671875" style="8" customWidth="1"/>
    <col min="3982" max="3982" width="10.109375" style="8" customWidth="1"/>
    <col min="3983" max="3986" width="5" style="8" customWidth="1"/>
    <col min="3987" max="3987" width="9.109375" style="8" customWidth="1"/>
    <col min="3988" max="3988" width="1.88671875" style="8" customWidth="1"/>
    <col min="3989" max="3992" width="9.109375" style="8" customWidth="1"/>
    <col min="3993" max="3993" width="11.33203125" style="8" customWidth="1"/>
    <col min="3994" max="3996" width="9.109375" style="8"/>
    <col min="3997" max="3997" width="10.33203125" style="8" customWidth="1"/>
    <col min="3998" max="4013" width="9.109375" style="8" customWidth="1"/>
    <col min="4014" max="4096" width="9.109375" style="8"/>
    <col min="4097" max="4097" width="24.33203125" style="8" customWidth="1"/>
    <col min="4098" max="4098" width="10.6640625" style="8" customWidth="1"/>
    <col min="4099" max="4102" width="5" style="8" customWidth="1"/>
    <col min="4103" max="4103" width="9.109375" style="8" customWidth="1"/>
    <col min="4104" max="4104" width="1.88671875" style="8" customWidth="1"/>
    <col min="4105" max="4105" width="10.6640625" style="8" customWidth="1"/>
    <col min="4106" max="4109" width="5" style="8" customWidth="1"/>
    <col min="4110" max="4110" width="9.109375" style="8" customWidth="1"/>
    <col min="4111" max="4111" width="1.88671875" style="8" customWidth="1"/>
    <col min="4112" max="4112" width="10.6640625" style="8" customWidth="1"/>
    <col min="4113" max="4116" width="5" style="8" customWidth="1"/>
    <col min="4117" max="4117" width="9.109375" style="8" customWidth="1"/>
    <col min="4118" max="4118" width="1.88671875" style="8" customWidth="1"/>
    <col min="4119" max="4119" width="9.109375" style="8" customWidth="1"/>
    <col min="4120" max="4123" width="5" style="8" customWidth="1"/>
    <col min="4124" max="4124" width="9.109375" style="8" customWidth="1"/>
    <col min="4125" max="4125" width="1.88671875" style="8" customWidth="1"/>
    <col min="4126" max="4126" width="9.109375" style="8" customWidth="1"/>
    <col min="4127" max="4130" width="5" style="8" customWidth="1"/>
    <col min="4131" max="4131" width="9.109375" style="8" customWidth="1"/>
    <col min="4132" max="4132" width="1.88671875" style="8" customWidth="1"/>
    <col min="4133" max="4133" width="9.109375" style="8" customWidth="1"/>
    <col min="4134" max="4137" width="5" style="8" customWidth="1"/>
    <col min="4138" max="4138" width="9.109375" style="8" customWidth="1"/>
    <col min="4139" max="4139" width="1.88671875" style="8" customWidth="1"/>
    <col min="4140" max="4140" width="9.109375" style="8" customWidth="1"/>
    <col min="4141" max="4144" width="5" style="8" customWidth="1"/>
    <col min="4145" max="4145" width="9.109375" style="8" customWidth="1"/>
    <col min="4146" max="4146" width="1.88671875" style="8" customWidth="1"/>
    <col min="4147" max="4147" width="9.109375" style="8" customWidth="1"/>
    <col min="4148" max="4151" width="5" style="8" customWidth="1"/>
    <col min="4152" max="4152" width="9.109375" style="8" customWidth="1"/>
    <col min="4153" max="4153" width="1.88671875" style="8" customWidth="1"/>
    <col min="4154" max="4173" width="0" style="8" hidden="1" customWidth="1"/>
    <col min="4174" max="4174" width="1.88671875" style="8" customWidth="1"/>
    <col min="4175" max="4175" width="9.109375" style="8" customWidth="1"/>
    <col min="4176" max="4179" width="5" style="8" customWidth="1"/>
    <col min="4180" max="4180" width="9.109375" style="8" customWidth="1"/>
    <col min="4181" max="4187" width="0" style="8" hidden="1" customWidth="1"/>
    <col min="4188" max="4188" width="1.88671875" style="8" customWidth="1"/>
    <col min="4189" max="4189" width="9.109375" style="8" customWidth="1"/>
    <col min="4190" max="4193" width="5" style="8" customWidth="1"/>
    <col min="4194" max="4194" width="9.109375" style="8" customWidth="1"/>
    <col min="4195" max="4195" width="1.88671875" style="8" customWidth="1"/>
    <col min="4196" max="4196" width="9.109375" style="8" customWidth="1"/>
    <col min="4197" max="4200" width="5" style="8" customWidth="1"/>
    <col min="4201" max="4201" width="9.109375" style="8" customWidth="1"/>
    <col min="4202" max="4202" width="1.88671875" style="8" customWidth="1"/>
    <col min="4203" max="4203" width="9.109375" style="8" customWidth="1"/>
    <col min="4204" max="4207" width="5" style="8" customWidth="1"/>
    <col min="4208" max="4208" width="9.109375" style="8" customWidth="1"/>
    <col min="4209" max="4209" width="2.33203125" style="8" customWidth="1"/>
    <col min="4210" max="4210" width="9.109375" style="8" customWidth="1"/>
    <col min="4211" max="4214" width="5.6640625" style="8" customWidth="1"/>
    <col min="4215" max="4215" width="9.109375" style="8" customWidth="1"/>
    <col min="4216" max="4216" width="1.88671875" style="8" customWidth="1"/>
    <col min="4217" max="4217" width="10.109375" style="8" customWidth="1"/>
    <col min="4218" max="4221" width="5" style="8" customWidth="1"/>
    <col min="4222" max="4222" width="9.109375" style="8" customWidth="1"/>
    <col min="4223" max="4223" width="1.6640625" style="8" customWidth="1"/>
    <col min="4224" max="4224" width="10.109375" style="8" customWidth="1"/>
    <col min="4225" max="4228" width="5" style="8" customWidth="1"/>
    <col min="4229" max="4229" width="9.109375" style="8" customWidth="1"/>
    <col min="4230" max="4230" width="1.88671875" style="8" customWidth="1"/>
    <col min="4231" max="4231" width="10.109375" style="8" customWidth="1"/>
    <col min="4232" max="4235" width="5" style="8" customWidth="1"/>
    <col min="4236" max="4236" width="9.109375" style="8" customWidth="1"/>
    <col min="4237" max="4237" width="1.88671875" style="8" customWidth="1"/>
    <col min="4238" max="4238" width="10.109375" style="8" customWidth="1"/>
    <col min="4239" max="4242" width="5" style="8" customWidth="1"/>
    <col min="4243" max="4243" width="9.109375" style="8" customWidth="1"/>
    <col min="4244" max="4244" width="1.88671875" style="8" customWidth="1"/>
    <col min="4245" max="4248" width="9.109375" style="8" customWidth="1"/>
    <col min="4249" max="4249" width="11.33203125" style="8" customWidth="1"/>
    <col min="4250" max="4252" width="9.109375" style="8"/>
    <col min="4253" max="4253" width="10.33203125" style="8" customWidth="1"/>
    <col min="4254" max="4269" width="9.109375" style="8" customWidth="1"/>
    <col min="4270" max="4352" width="9.109375" style="8"/>
    <col min="4353" max="4353" width="24.33203125" style="8" customWidth="1"/>
    <col min="4354" max="4354" width="10.6640625" style="8" customWidth="1"/>
    <col min="4355" max="4358" width="5" style="8" customWidth="1"/>
    <col min="4359" max="4359" width="9.109375" style="8" customWidth="1"/>
    <col min="4360" max="4360" width="1.88671875" style="8" customWidth="1"/>
    <col min="4361" max="4361" width="10.6640625" style="8" customWidth="1"/>
    <col min="4362" max="4365" width="5" style="8" customWidth="1"/>
    <col min="4366" max="4366" width="9.109375" style="8" customWidth="1"/>
    <col min="4367" max="4367" width="1.88671875" style="8" customWidth="1"/>
    <col min="4368" max="4368" width="10.6640625" style="8" customWidth="1"/>
    <col min="4369" max="4372" width="5" style="8" customWidth="1"/>
    <col min="4373" max="4373" width="9.109375" style="8" customWidth="1"/>
    <col min="4374" max="4374" width="1.88671875" style="8" customWidth="1"/>
    <col min="4375" max="4375" width="9.109375" style="8" customWidth="1"/>
    <col min="4376" max="4379" width="5" style="8" customWidth="1"/>
    <col min="4380" max="4380" width="9.109375" style="8" customWidth="1"/>
    <col min="4381" max="4381" width="1.88671875" style="8" customWidth="1"/>
    <col min="4382" max="4382" width="9.109375" style="8" customWidth="1"/>
    <col min="4383" max="4386" width="5" style="8" customWidth="1"/>
    <col min="4387" max="4387" width="9.109375" style="8" customWidth="1"/>
    <col min="4388" max="4388" width="1.88671875" style="8" customWidth="1"/>
    <col min="4389" max="4389" width="9.109375" style="8" customWidth="1"/>
    <col min="4390" max="4393" width="5" style="8" customWidth="1"/>
    <col min="4394" max="4394" width="9.109375" style="8" customWidth="1"/>
    <col min="4395" max="4395" width="1.88671875" style="8" customWidth="1"/>
    <col min="4396" max="4396" width="9.109375" style="8" customWidth="1"/>
    <col min="4397" max="4400" width="5" style="8" customWidth="1"/>
    <col min="4401" max="4401" width="9.109375" style="8" customWidth="1"/>
    <col min="4402" max="4402" width="1.88671875" style="8" customWidth="1"/>
    <col min="4403" max="4403" width="9.109375" style="8" customWidth="1"/>
    <col min="4404" max="4407" width="5" style="8" customWidth="1"/>
    <col min="4408" max="4408" width="9.109375" style="8" customWidth="1"/>
    <col min="4409" max="4409" width="1.88671875" style="8" customWidth="1"/>
    <col min="4410" max="4429" width="0" style="8" hidden="1" customWidth="1"/>
    <col min="4430" max="4430" width="1.88671875" style="8" customWidth="1"/>
    <col min="4431" max="4431" width="9.109375" style="8" customWidth="1"/>
    <col min="4432" max="4435" width="5" style="8" customWidth="1"/>
    <col min="4436" max="4436" width="9.109375" style="8" customWidth="1"/>
    <col min="4437" max="4443" width="0" style="8" hidden="1" customWidth="1"/>
    <col min="4444" max="4444" width="1.88671875" style="8" customWidth="1"/>
    <col min="4445" max="4445" width="9.109375" style="8" customWidth="1"/>
    <col min="4446" max="4449" width="5" style="8" customWidth="1"/>
    <col min="4450" max="4450" width="9.109375" style="8" customWidth="1"/>
    <col min="4451" max="4451" width="1.88671875" style="8" customWidth="1"/>
    <col min="4452" max="4452" width="9.109375" style="8" customWidth="1"/>
    <col min="4453" max="4456" width="5" style="8" customWidth="1"/>
    <col min="4457" max="4457" width="9.109375" style="8" customWidth="1"/>
    <col min="4458" max="4458" width="1.88671875" style="8" customWidth="1"/>
    <col min="4459" max="4459" width="9.109375" style="8" customWidth="1"/>
    <col min="4460" max="4463" width="5" style="8" customWidth="1"/>
    <col min="4464" max="4464" width="9.109375" style="8" customWidth="1"/>
    <col min="4465" max="4465" width="2.33203125" style="8" customWidth="1"/>
    <col min="4466" max="4466" width="9.109375" style="8" customWidth="1"/>
    <col min="4467" max="4470" width="5.6640625" style="8" customWidth="1"/>
    <col min="4471" max="4471" width="9.109375" style="8" customWidth="1"/>
    <col min="4472" max="4472" width="1.88671875" style="8" customWidth="1"/>
    <col min="4473" max="4473" width="10.109375" style="8" customWidth="1"/>
    <col min="4474" max="4477" width="5" style="8" customWidth="1"/>
    <col min="4478" max="4478" width="9.109375" style="8" customWidth="1"/>
    <col min="4479" max="4479" width="1.6640625" style="8" customWidth="1"/>
    <col min="4480" max="4480" width="10.109375" style="8" customWidth="1"/>
    <col min="4481" max="4484" width="5" style="8" customWidth="1"/>
    <col min="4485" max="4485" width="9.109375" style="8" customWidth="1"/>
    <col min="4486" max="4486" width="1.88671875" style="8" customWidth="1"/>
    <col min="4487" max="4487" width="10.109375" style="8" customWidth="1"/>
    <col min="4488" max="4491" width="5" style="8" customWidth="1"/>
    <col min="4492" max="4492" width="9.109375" style="8" customWidth="1"/>
    <col min="4493" max="4493" width="1.88671875" style="8" customWidth="1"/>
    <col min="4494" max="4494" width="10.109375" style="8" customWidth="1"/>
    <col min="4495" max="4498" width="5" style="8" customWidth="1"/>
    <col min="4499" max="4499" width="9.109375" style="8" customWidth="1"/>
    <col min="4500" max="4500" width="1.88671875" style="8" customWidth="1"/>
    <col min="4501" max="4504" width="9.109375" style="8" customWidth="1"/>
    <col min="4505" max="4505" width="11.33203125" style="8" customWidth="1"/>
    <col min="4506" max="4508" width="9.109375" style="8"/>
    <col min="4509" max="4509" width="10.33203125" style="8" customWidth="1"/>
    <col min="4510" max="4525" width="9.109375" style="8" customWidth="1"/>
    <col min="4526" max="4608" width="9.109375" style="8"/>
    <col min="4609" max="4609" width="24.33203125" style="8" customWidth="1"/>
    <col min="4610" max="4610" width="10.6640625" style="8" customWidth="1"/>
    <col min="4611" max="4614" width="5" style="8" customWidth="1"/>
    <col min="4615" max="4615" width="9.109375" style="8" customWidth="1"/>
    <col min="4616" max="4616" width="1.88671875" style="8" customWidth="1"/>
    <col min="4617" max="4617" width="10.6640625" style="8" customWidth="1"/>
    <col min="4618" max="4621" width="5" style="8" customWidth="1"/>
    <col min="4622" max="4622" width="9.109375" style="8" customWidth="1"/>
    <col min="4623" max="4623" width="1.88671875" style="8" customWidth="1"/>
    <col min="4624" max="4624" width="10.6640625" style="8" customWidth="1"/>
    <col min="4625" max="4628" width="5" style="8" customWidth="1"/>
    <col min="4629" max="4629" width="9.109375" style="8" customWidth="1"/>
    <col min="4630" max="4630" width="1.88671875" style="8" customWidth="1"/>
    <col min="4631" max="4631" width="9.109375" style="8" customWidth="1"/>
    <col min="4632" max="4635" width="5" style="8" customWidth="1"/>
    <col min="4636" max="4636" width="9.109375" style="8" customWidth="1"/>
    <col min="4637" max="4637" width="1.88671875" style="8" customWidth="1"/>
    <col min="4638" max="4638" width="9.109375" style="8" customWidth="1"/>
    <col min="4639" max="4642" width="5" style="8" customWidth="1"/>
    <col min="4643" max="4643" width="9.109375" style="8" customWidth="1"/>
    <col min="4644" max="4644" width="1.88671875" style="8" customWidth="1"/>
    <col min="4645" max="4645" width="9.109375" style="8" customWidth="1"/>
    <col min="4646" max="4649" width="5" style="8" customWidth="1"/>
    <col min="4650" max="4650" width="9.109375" style="8" customWidth="1"/>
    <col min="4651" max="4651" width="1.88671875" style="8" customWidth="1"/>
    <col min="4652" max="4652" width="9.109375" style="8" customWidth="1"/>
    <col min="4653" max="4656" width="5" style="8" customWidth="1"/>
    <col min="4657" max="4657" width="9.109375" style="8" customWidth="1"/>
    <col min="4658" max="4658" width="1.88671875" style="8" customWidth="1"/>
    <col min="4659" max="4659" width="9.109375" style="8" customWidth="1"/>
    <col min="4660" max="4663" width="5" style="8" customWidth="1"/>
    <col min="4664" max="4664" width="9.109375" style="8" customWidth="1"/>
    <col min="4665" max="4665" width="1.88671875" style="8" customWidth="1"/>
    <col min="4666" max="4685" width="0" style="8" hidden="1" customWidth="1"/>
    <col min="4686" max="4686" width="1.88671875" style="8" customWidth="1"/>
    <col min="4687" max="4687" width="9.109375" style="8" customWidth="1"/>
    <col min="4688" max="4691" width="5" style="8" customWidth="1"/>
    <col min="4692" max="4692" width="9.109375" style="8" customWidth="1"/>
    <col min="4693" max="4699" width="0" style="8" hidden="1" customWidth="1"/>
    <col min="4700" max="4700" width="1.88671875" style="8" customWidth="1"/>
    <col min="4701" max="4701" width="9.109375" style="8" customWidth="1"/>
    <col min="4702" max="4705" width="5" style="8" customWidth="1"/>
    <col min="4706" max="4706" width="9.109375" style="8" customWidth="1"/>
    <col min="4707" max="4707" width="1.88671875" style="8" customWidth="1"/>
    <col min="4708" max="4708" width="9.109375" style="8" customWidth="1"/>
    <col min="4709" max="4712" width="5" style="8" customWidth="1"/>
    <col min="4713" max="4713" width="9.109375" style="8" customWidth="1"/>
    <col min="4714" max="4714" width="1.88671875" style="8" customWidth="1"/>
    <col min="4715" max="4715" width="9.109375" style="8" customWidth="1"/>
    <col min="4716" max="4719" width="5" style="8" customWidth="1"/>
    <col min="4720" max="4720" width="9.109375" style="8" customWidth="1"/>
    <col min="4721" max="4721" width="2.33203125" style="8" customWidth="1"/>
    <col min="4722" max="4722" width="9.109375" style="8" customWidth="1"/>
    <col min="4723" max="4726" width="5.6640625" style="8" customWidth="1"/>
    <col min="4727" max="4727" width="9.109375" style="8" customWidth="1"/>
    <col min="4728" max="4728" width="1.88671875" style="8" customWidth="1"/>
    <col min="4729" max="4729" width="10.109375" style="8" customWidth="1"/>
    <col min="4730" max="4733" width="5" style="8" customWidth="1"/>
    <col min="4734" max="4734" width="9.109375" style="8" customWidth="1"/>
    <col min="4735" max="4735" width="1.6640625" style="8" customWidth="1"/>
    <col min="4736" max="4736" width="10.109375" style="8" customWidth="1"/>
    <col min="4737" max="4740" width="5" style="8" customWidth="1"/>
    <col min="4741" max="4741" width="9.109375" style="8" customWidth="1"/>
    <col min="4742" max="4742" width="1.88671875" style="8" customWidth="1"/>
    <col min="4743" max="4743" width="10.109375" style="8" customWidth="1"/>
    <col min="4744" max="4747" width="5" style="8" customWidth="1"/>
    <col min="4748" max="4748" width="9.109375" style="8" customWidth="1"/>
    <col min="4749" max="4749" width="1.88671875" style="8" customWidth="1"/>
    <col min="4750" max="4750" width="10.109375" style="8" customWidth="1"/>
    <col min="4751" max="4754" width="5" style="8" customWidth="1"/>
    <col min="4755" max="4755" width="9.109375" style="8" customWidth="1"/>
    <col min="4756" max="4756" width="1.88671875" style="8" customWidth="1"/>
    <col min="4757" max="4760" width="9.109375" style="8" customWidth="1"/>
    <col min="4761" max="4761" width="11.33203125" style="8" customWidth="1"/>
    <col min="4762" max="4764" width="9.109375" style="8"/>
    <col min="4765" max="4765" width="10.33203125" style="8" customWidth="1"/>
    <col min="4766" max="4781" width="9.109375" style="8" customWidth="1"/>
    <col min="4782" max="4864" width="9.109375" style="8"/>
    <col min="4865" max="4865" width="24.33203125" style="8" customWidth="1"/>
    <col min="4866" max="4866" width="10.6640625" style="8" customWidth="1"/>
    <col min="4867" max="4870" width="5" style="8" customWidth="1"/>
    <col min="4871" max="4871" width="9.109375" style="8" customWidth="1"/>
    <col min="4872" max="4872" width="1.88671875" style="8" customWidth="1"/>
    <col min="4873" max="4873" width="10.6640625" style="8" customWidth="1"/>
    <col min="4874" max="4877" width="5" style="8" customWidth="1"/>
    <col min="4878" max="4878" width="9.109375" style="8" customWidth="1"/>
    <col min="4879" max="4879" width="1.88671875" style="8" customWidth="1"/>
    <col min="4880" max="4880" width="10.6640625" style="8" customWidth="1"/>
    <col min="4881" max="4884" width="5" style="8" customWidth="1"/>
    <col min="4885" max="4885" width="9.109375" style="8" customWidth="1"/>
    <col min="4886" max="4886" width="1.88671875" style="8" customWidth="1"/>
    <col min="4887" max="4887" width="9.109375" style="8" customWidth="1"/>
    <col min="4888" max="4891" width="5" style="8" customWidth="1"/>
    <col min="4892" max="4892" width="9.109375" style="8" customWidth="1"/>
    <col min="4893" max="4893" width="1.88671875" style="8" customWidth="1"/>
    <col min="4894" max="4894" width="9.109375" style="8" customWidth="1"/>
    <col min="4895" max="4898" width="5" style="8" customWidth="1"/>
    <col min="4899" max="4899" width="9.109375" style="8" customWidth="1"/>
    <col min="4900" max="4900" width="1.88671875" style="8" customWidth="1"/>
    <col min="4901" max="4901" width="9.109375" style="8" customWidth="1"/>
    <col min="4902" max="4905" width="5" style="8" customWidth="1"/>
    <col min="4906" max="4906" width="9.109375" style="8" customWidth="1"/>
    <col min="4907" max="4907" width="1.88671875" style="8" customWidth="1"/>
    <col min="4908" max="4908" width="9.109375" style="8" customWidth="1"/>
    <col min="4909" max="4912" width="5" style="8" customWidth="1"/>
    <col min="4913" max="4913" width="9.109375" style="8" customWidth="1"/>
    <col min="4914" max="4914" width="1.88671875" style="8" customWidth="1"/>
    <col min="4915" max="4915" width="9.109375" style="8" customWidth="1"/>
    <col min="4916" max="4919" width="5" style="8" customWidth="1"/>
    <col min="4920" max="4920" width="9.109375" style="8" customWidth="1"/>
    <col min="4921" max="4921" width="1.88671875" style="8" customWidth="1"/>
    <col min="4922" max="4941" width="0" style="8" hidden="1" customWidth="1"/>
    <col min="4942" max="4942" width="1.88671875" style="8" customWidth="1"/>
    <col min="4943" max="4943" width="9.109375" style="8" customWidth="1"/>
    <col min="4944" max="4947" width="5" style="8" customWidth="1"/>
    <col min="4948" max="4948" width="9.109375" style="8" customWidth="1"/>
    <col min="4949" max="4955" width="0" style="8" hidden="1" customWidth="1"/>
    <col min="4956" max="4956" width="1.88671875" style="8" customWidth="1"/>
    <col min="4957" max="4957" width="9.109375" style="8" customWidth="1"/>
    <col min="4958" max="4961" width="5" style="8" customWidth="1"/>
    <col min="4962" max="4962" width="9.109375" style="8" customWidth="1"/>
    <col min="4963" max="4963" width="1.88671875" style="8" customWidth="1"/>
    <col min="4964" max="4964" width="9.109375" style="8" customWidth="1"/>
    <col min="4965" max="4968" width="5" style="8" customWidth="1"/>
    <col min="4969" max="4969" width="9.109375" style="8" customWidth="1"/>
    <col min="4970" max="4970" width="1.88671875" style="8" customWidth="1"/>
    <col min="4971" max="4971" width="9.109375" style="8" customWidth="1"/>
    <col min="4972" max="4975" width="5" style="8" customWidth="1"/>
    <col min="4976" max="4976" width="9.109375" style="8" customWidth="1"/>
    <col min="4977" max="4977" width="2.33203125" style="8" customWidth="1"/>
    <col min="4978" max="4978" width="9.109375" style="8" customWidth="1"/>
    <col min="4979" max="4982" width="5.6640625" style="8" customWidth="1"/>
    <col min="4983" max="4983" width="9.109375" style="8" customWidth="1"/>
    <col min="4984" max="4984" width="1.88671875" style="8" customWidth="1"/>
    <col min="4985" max="4985" width="10.109375" style="8" customWidth="1"/>
    <col min="4986" max="4989" width="5" style="8" customWidth="1"/>
    <col min="4990" max="4990" width="9.109375" style="8" customWidth="1"/>
    <col min="4991" max="4991" width="1.6640625" style="8" customWidth="1"/>
    <col min="4992" max="4992" width="10.109375" style="8" customWidth="1"/>
    <col min="4993" max="4996" width="5" style="8" customWidth="1"/>
    <col min="4997" max="4997" width="9.109375" style="8" customWidth="1"/>
    <col min="4998" max="4998" width="1.88671875" style="8" customWidth="1"/>
    <col min="4999" max="4999" width="10.109375" style="8" customWidth="1"/>
    <col min="5000" max="5003" width="5" style="8" customWidth="1"/>
    <col min="5004" max="5004" width="9.109375" style="8" customWidth="1"/>
    <col min="5005" max="5005" width="1.88671875" style="8" customWidth="1"/>
    <col min="5006" max="5006" width="10.109375" style="8" customWidth="1"/>
    <col min="5007" max="5010" width="5" style="8" customWidth="1"/>
    <col min="5011" max="5011" width="9.109375" style="8" customWidth="1"/>
    <col min="5012" max="5012" width="1.88671875" style="8" customWidth="1"/>
    <col min="5013" max="5016" width="9.109375" style="8" customWidth="1"/>
    <col min="5017" max="5017" width="11.33203125" style="8" customWidth="1"/>
    <col min="5018" max="5020" width="9.109375" style="8"/>
    <col min="5021" max="5021" width="10.33203125" style="8" customWidth="1"/>
    <col min="5022" max="5037" width="9.109375" style="8" customWidth="1"/>
    <col min="5038" max="5120" width="9.109375" style="8"/>
    <col min="5121" max="5121" width="24.33203125" style="8" customWidth="1"/>
    <col min="5122" max="5122" width="10.6640625" style="8" customWidth="1"/>
    <col min="5123" max="5126" width="5" style="8" customWidth="1"/>
    <col min="5127" max="5127" width="9.109375" style="8" customWidth="1"/>
    <col min="5128" max="5128" width="1.88671875" style="8" customWidth="1"/>
    <col min="5129" max="5129" width="10.6640625" style="8" customWidth="1"/>
    <col min="5130" max="5133" width="5" style="8" customWidth="1"/>
    <col min="5134" max="5134" width="9.109375" style="8" customWidth="1"/>
    <col min="5135" max="5135" width="1.88671875" style="8" customWidth="1"/>
    <col min="5136" max="5136" width="10.6640625" style="8" customWidth="1"/>
    <col min="5137" max="5140" width="5" style="8" customWidth="1"/>
    <col min="5141" max="5141" width="9.109375" style="8" customWidth="1"/>
    <col min="5142" max="5142" width="1.88671875" style="8" customWidth="1"/>
    <col min="5143" max="5143" width="9.109375" style="8" customWidth="1"/>
    <col min="5144" max="5147" width="5" style="8" customWidth="1"/>
    <col min="5148" max="5148" width="9.109375" style="8" customWidth="1"/>
    <col min="5149" max="5149" width="1.88671875" style="8" customWidth="1"/>
    <col min="5150" max="5150" width="9.109375" style="8" customWidth="1"/>
    <col min="5151" max="5154" width="5" style="8" customWidth="1"/>
    <col min="5155" max="5155" width="9.109375" style="8" customWidth="1"/>
    <col min="5156" max="5156" width="1.88671875" style="8" customWidth="1"/>
    <col min="5157" max="5157" width="9.109375" style="8" customWidth="1"/>
    <col min="5158" max="5161" width="5" style="8" customWidth="1"/>
    <col min="5162" max="5162" width="9.109375" style="8" customWidth="1"/>
    <col min="5163" max="5163" width="1.88671875" style="8" customWidth="1"/>
    <col min="5164" max="5164" width="9.109375" style="8" customWidth="1"/>
    <col min="5165" max="5168" width="5" style="8" customWidth="1"/>
    <col min="5169" max="5169" width="9.109375" style="8" customWidth="1"/>
    <col min="5170" max="5170" width="1.88671875" style="8" customWidth="1"/>
    <col min="5171" max="5171" width="9.109375" style="8" customWidth="1"/>
    <col min="5172" max="5175" width="5" style="8" customWidth="1"/>
    <col min="5176" max="5176" width="9.109375" style="8" customWidth="1"/>
    <col min="5177" max="5177" width="1.88671875" style="8" customWidth="1"/>
    <col min="5178" max="5197" width="0" style="8" hidden="1" customWidth="1"/>
    <col min="5198" max="5198" width="1.88671875" style="8" customWidth="1"/>
    <col min="5199" max="5199" width="9.109375" style="8" customWidth="1"/>
    <col min="5200" max="5203" width="5" style="8" customWidth="1"/>
    <col min="5204" max="5204" width="9.109375" style="8" customWidth="1"/>
    <col min="5205" max="5211" width="0" style="8" hidden="1" customWidth="1"/>
    <col min="5212" max="5212" width="1.88671875" style="8" customWidth="1"/>
    <col min="5213" max="5213" width="9.109375" style="8" customWidth="1"/>
    <col min="5214" max="5217" width="5" style="8" customWidth="1"/>
    <col min="5218" max="5218" width="9.109375" style="8" customWidth="1"/>
    <col min="5219" max="5219" width="1.88671875" style="8" customWidth="1"/>
    <col min="5220" max="5220" width="9.109375" style="8" customWidth="1"/>
    <col min="5221" max="5224" width="5" style="8" customWidth="1"/>
    <col min="5225" max="5225" width="9.109375" style="8" customWidth="1"/>
    <col min="5226" max="5226" width="1.88671875" style="8" customWidth="1"/>
    <col min="5227" max="5227" width="9.109375" style="8" customWidth="1"/>
    <col min="5228" max="5231" width="5" style="8" customWidth="1"/>
    <col min="5232" max="5232" width="9.109375" style="8" customWidth="1"/>
    <col min="5233" max="5233" width="2.33203125" style="8" customWidth="1"/>
    <col min="5234" max="5234" width="9.109375" style="8" customWidth="1"/>
    <col min="5235" max="5238" width="5.6640625" style="8" customWidth="1"/>
    <col min="5239" max="5239" width="9.109375" style="8" customWidth="1"/>
    <col min="5240" max="5240" width="1.88671875" style="8" customWidth="1"/>
    <col min="5241" max="5241" width="10.109375" style="8" customWidth="1"/>
    <col min="5242" max="5245" width="5" style="8" customWidth="1"/>
    <col min="5246" max="5246" width="9.109375" style="8" customWidth="1"/>
    <col min="5247" max="5247" width="1.6640625" style="8" customWidth="1"/>
    <col min="5248" max="5248" width="10.109375" style="8" customWidth="1"/>
    <col min="5249" max="5252" width="5" style="8" customWidth="1"/>
    <col min="5253" max="5253" width="9.109375" style="8" customWidth="1"/>
    <col min="5254" max="5254" width="1.88671875" style="8" customWidth="1"/>
    <col min="5255" max="5255" width="10.109375" style="8" customWidth="1"/>
    <col min="5256" max="5259" width="5" style="8" customWidth="1"/>
    <col min="5260" max="5260" width="9.109375" style="8" customWidth="1"/>
    <col min="5261" max="5261" width="1.88671875" style="8" customWidth="1"/>
    <col min="5262" max="5262" width="10.109375" style="8" customWidth="1"/>
    <col min="5263" max="5266" width="5" style="8" customWidth="1"/>
    <col min="5267" max="5267" width="9.109375" style="8" customWidth="1"/>
    <col min="5268" max="5268" width="1.88671875" style="8" customWidth="1"/>
    <col min="5269" max="5272" width="9.109375" style="8" customWidth="1"/>
    <col min="5273" max="5273" width="11.33203125" style="8" customWidth="1"/>
    <col min="5274" max="5276" width="9.109375" style="8"/>
    <col min="5277" max="5277" width="10.33203125" style="8" customWidth="1"/>
    <col min="5278" max="5293" width="9.109375" style="8" customWidth="1"/>
    <col min="5294" max="5376" width="9.109375" style="8"/>
    <col min="5377" max="5377" width="24.33203125" style="8" customWidth="1"/>
    <col min="5378" max="5378" width="10.6640625" style="8" customWidth="1"/>
    <col min="5379" max="5382" width="5" style="8" customWidth="1"/>
    <col min="5383" max="5383" width="9.109375" style="8" customWidth="1"/>
    <col min="5384" max="5384" width="1.88671875" style="8" customWidth="1"/>
    <col min="5385" max="5385" width="10.6640625" style="8" customWidth="1"/>
    <col min="5386" max="5389" width="5" style="8" customWidth="1"/>
    <col min="5390" max="5390" width="9.109375" style="8" customWidth="1"/>
    <col min="5391" max="5391" width="1.88671875" style="8" customWidth="1"/>
    <col min="5392" max="5392" width="10.6640625" style="8" customWidth="1"/>
    <col min="5393" max="5396" width="5" style="8" customWidth="1"/>
    <col min="5397" max="5397" width="9.109375" style="8" customWidth="1"/>
    <col min="5398" max="5398" width="1.88671875" style="8" customWidth="1"/>
    <col min="5399" max="5399" width="9.109375" style="8" customWidth="1"/>
    <col min="5400" max="5403" width="5" style="8" customWidth="1"/>
    <col min="5404" max="5404" width="9.109375" style="8" customWidth="1"/>
    <col min="5405" max="5405" width="1.88671875" style="8" customWidth="1"/>
    <col min="5406" max="5406" width="9.109375" style="8" customWidth="1"/>
    <col min="5407" max="5410" width="5" style="8" customWidth="1"/>
    <col min="5411" max="5411" width="9.109375" style="8" customWidth="1"/>
    <col min="5412" max="5412" width="1.88671875" style="8" customWidth="1"/>
    <col min="5413" max="5413" width="9.109375" style="8" customWidth="1"/>
    <col min="5414" max="5417" width="5" style="8" customWidth="1"/>
    <col min="5418" max="5418" width="9.109375" style="8" customWidth="1"/>
    <col min="5419" max="5419" width="1.88671875" style="8" customWidth="1"/>
    <col min="5420" max="5420" width="9.109375" style="8" customWidth="1"/>
    <col min="5421" max="5424" width="5" style="8" customWidth="1"/>
    <col min="5425" max="5425" width="9.109375" style="8" customWidth="1"/>
    <col min="5426" max="5426" width="1.88671875" style="8" customWidth="1"/>
    <col min="5427" max="5427" width="9.109375" style="8" customWidth="1"/>
    <col min="5428" max="5431" width="5" style="8" customWidth="1"/>
    <col min="5432" max="5432" width="9.109375" style="8" customWidth="1"/>
    <col min="5433" max="5433" width="1.88671875" style="8" customWidth="1"/>
    <col min="5434" max="5453" width="0" style="8" hidden="1" customWidth="1"/>
    <col min="5454" max="5454" width="1.88671875" style="8" customWidth="1"/>
    <col min="5455" max="5455" width="9.109375" style="8" customWidth="1"/>
    <col min="5456" max="5459" width="5" style="8" customWidth="1"/>
    <col min="5460" max="5460" width="9.109375" style="8" customWidth="1"/>
    <col min="5461" max="5467" width="0" style="8" hidden="1" customWidth="1"/>
    <col min="5468" max="5468" width="1.88671875" style="8" customWidth="1"/>
    <col min="5469" max="5469" width="9.109375" style="8" customWidth="1"/>
    <col min="5470" max="5473" width="5" style="8" customWidth="1"/>
    <col min="5474" max="5474" width="9.109375" style="8" customWidth="1"/>
    <col min="5475" max="5475" width="1.88671875" style="8" customWidth="1"/>
    <col min="5476" max="5476" width="9.109375" style="8" customWidth="1"/>
    <col min="5477" max="5480" width="5" style="8" customWidth="1"/>
    <col min="5481" max="5481" width="9.109375" style="8" customWidth="1"/>
    <col min="5482" max="5482" width="1.88671875" style="8" customWidth="1"/>
    <col min="5483" max="5483" width="9.109375" style="8" customWidth="1"/>
    <col min="5484" max="5487" width="5" style="8" customWidth="1"/>
    <col min="5488" max="5488" width="9.109375" style="8" customWidth="1"/>
    <col min="5489" max="5489" width="2.33203125" style="8" customWidth="1"/>
    <col min="5490" max="5490" width="9.109375" style="8" customWidth="1"/>
    <col min="5491" max="5494" width="5.6640625" style="8" customWidth="1"/>
    <col min="5495" max="5495" width="9.109375" style="8" customWidth="1"/>
    <col min="5496" max="5496" width="1.88671875" style="8" customWidth="1"/>
    <col min="5497" max="5497" width="10.109375" style="8" customWidth="1"/>
    <col min="5498" max="5501" width="5" style="8" customWidth="1"/>
    <col min="5502" max="5502" width="9.109375" style="8" customWidth="1"/>
    <col min="5503" max="5503" width="1.6640625" style="8" customWidth="1"/>
    <col min="5504" max="5504" width="10.109375" style="8" customWidth="1"/>
    <col min="5505" max="5508" width="5" style="8" customWidth="1"/>
    <col min="5509" max="5509" width="9.109375" style="8" customWidth="1"/>
    <col min="5510" max="5510" width="1.88671875" style="8" customWidth="1"/>
    <col min="5511" max="5511" width="10.109375" style="8" customWidth="1"/>
    <col min="5512" max="5515" width="5" style="8" customWidth="1"/>
    <col min="5516" max="5516" width="9.109375" style="8" customWidth="1"/>
    <col min="5517" max="5517" width="1.88671875" style="8" customWidth="1"/>
    <col min="5518" max="5518" width="10.109375" style="8" customWidth="1"/>
    <col min="5519" max="5522" width="5" style="8" customWidth="1"/>
    <col min="5523" max="5523" width="9.109375" style="8" customWidth="1"/>
    <col min="5524" max="5524" width="1.88671875" style="8" customWidth="1"/>
    <col min="5525" max="5528" width="9.109375" style="8" customWidth="1"/>
    <col min="5529" max="5529" width="11.33203125" style="8" customWidth="1"/>
    <col min="5530" max="5532" width="9.109375" style="8"/>
    <col min="5533" max="5533" width="10.33203125" style="8" customWidth="1"/>
    <col min="5534" max="5549" width="9.109375" style="8" customWidth="1"/>
    <col min="5550" max="5632" width="9.109375" style="8"/>
    <col min="5633" max="5633" width="24.33203125" style="8" customWidth="1"/>
    <col min="5634" max="5634" width="10.6640625" style="8" customWidth="1"/>
    <col min="5635" max="5638" width="5" style="8" customWidth="1"/>
    <col min="5639" max="5639" width="9.109375" style="8" customWidth="1"/>
    <col min="5640" max="5640" width="1.88671875" style="8" customWidth="1"/>
    <col min="5641" max="5641" width="10.6640625" style="8" customWidth="1"/>
    <col min="5642" max="5645" width="5" style="8" customWidth="1"/>
    <col min="5646" max="5646" width="9.109375" style="8" customWidth="1"/>
    <col min="5647" max="5647" width="1.88671875" style="8" customWidth="1"/>
    <col min="5648" max="5648" width="10.6640625" style="8" customWidth="1"/>
    <col min="5649" max="5652" width="5" style="8" customWidth="1"/>
    <col min="5653" max="5653" width="9.109375" style="8" customWidth="1"/>
    <col min="5654" max="5654" width="1.88671875" style="8" customWidth="1"/>
    <col min="5655" max="5655" width="9.109375" style="8" customWidth="1"/>
    <col min="5656" max="5659" width="5" style="8" customWidth="1"/>
    <col min="5660" max="5660" width="9.109375" style="8" customWidth="1"/>
    <col min="5661" max="5661" width="1.88671875" style="8" customWidth="1"/>
    <col min="5662" max="5662" width="9.109375" style="8" customWidth="1"/>
    <col min="5663" max="5666" width="5" style="8" customWidth="1"/>
    <col min="5667" max="5667" width="9.109375" style="8" customWidth="1"/>
    <col min="5668" max="5668" width="1.88671875" style="8" customWidth="1"/>
    <col min="5669" max="5669" width="9.109375" style="8" customWidth="1"/>
    <col min="5670" max="5673" width="5" style="8" customWidth="1"/>
    <col min="5674" max="5674" width="9.109375" style="8" customWidth="1"/>
    <col min="5675" max="5675" width="1.88671875" style="8" customWidth="1"/>
    <col min="5676" max="5676" width="9.109375" style="8" customWidth="1"/>
    <col min="5677" max="5680" width="5" style="8" customWidth="1"/>
    <col min="5681" max="5681" width="9.109375" style="8" customWidth="1"/>
    <col min="5682" max="5682" width="1.88671875" style="8" customWidth="1"/>
    <col min="5683" max="5683" width="9.109375" style="8" customWidth="1"/>
    <col min="5684" max="5687" width="5" style="8" customWidth="1"/>
    <col min="5688" max="5688" width="9.109375" style="8" customWidth="1"/>
    <col min="5689" max="5689" width="1.88671875" style="8" customWidth="1"/>
    <col min="5690" max="5709" width="0" style="8" hidden="1" customWidth="1"/>
    <col min="5710" max="5710" width="1.88671875" style="8" customWidth="1"/>
    <col min="5711" max="5711" width="9.109375" style="8" customWidth="1"/>
    <col min="5712" max="5715" width="5" style="8" customWidth="1"/>
    <col min="5716" max="5716" width="9.109375" style="8" customWidth="1"/>
    <col min="5717" max="5723" width="0" style="8" hidden="1" customWidth="1"/>
    <col min="5724" max="5724" width="1.88671875" style="8" customWidth="1"/>
    <col min="5725" max="5725" width="9.109375" style="8" customWidth="1"/>
    <col min="5726" max="5729" width="5" style="8" customWidth="1"/>
    <col min="5730" max="5730" width="9.109375" style="8" customWidth="1"/>
    <col min="5731" max="5731" width="1.88671875" style="8" customWidth="1"/>
    <col min="5732" max="5732" width="9.109375" style="8" customWidth="1"/>
    <col min="5733" max="5736" width="5" style="8" customWidth="1"/>
    <col min="5737" max="5737" width="9.109375" style="8" customWidth="1"/>
    <col min="5738" max="5738" width="1.88671875" style="8" customWidth="1"/>
    <col min="5739" max="5739" width="9.109375" style="8" customWidth="1"/>
    <col min="5740" max="5743" width="5" style="8" customWidth="1"/>
    <col min="5744" max="5744" width="9.109375" style="8" customWidth="1"/>
    <col min="5745" max="5745" width="2.33203125" style="8" customWidth="1"/>
    <col min="5746" max="5746" width="9.109375" style="8" customWidth="1"/>
    <col min="5747" max="5750" width="5.6640625" style="8" customWidth="1"/>
    <col min="5751" max="5751" width="9.109375" style="8" customWidth="1"/>
    <col min="5752" max="5752" width="1.88671875" style="8" customWidth="1"/>
    <col min="5753" max="5753" width="10.109375" style="8" customWidth="1"/>
    <col min="5754" max="5757" width="5" style="8" customWidth="1"/>
    <col min="5758" max="5758" width="9.109375" style="8" customWidth="1"/>
    <col min="5759" max="5759" width="1.6640625" style="8" customWidth="1"/>
    <col min="5760" max="5760" width="10.109375" style="8" customWidth="1"/>
    <col min="5761" max="5764" width="5" style="8" customWidth="1"/>
    <col min="5765" max="5765" width="9.109375" style="8" customWidth="1"/>
    <col min="5766" max="5766" width="1.88671875" style="8" customWidth="1"/>
    <col min="5767" max="5767" width="10.109375" style="8" customWidth="1"/>
    <col min="5768" max="5771" width="5" style="8" customWidth="1"/>
    <col min="5772" max="5772" width="9.109375" style="8" customWidth="1"/>
    <col min="5773" max="5773" width="1.88671875" style="8" customWidth="1"/>
    <col min="5774" max="5774" width="10.109375" style="8" customWidth="1"/>
    <col min="5775" max="5778" width="5" style="8" customWidth="1"/>
    <col min="5779" max="5779" width="9.109375" style="8" customWidth="1"/>
    <col min="5780" max="5780" width="1.88671875" style="8" customWidth="1"/>
    <col min="5781" max="5784" width="9.109375" style="8" customWidth="1"/>
    <col min="5785" max="5785" width="11.33203125" style="8" customWidth="1"/>
    <col min="5786" max="5788" width="9.109375" style="8"/>
    <col min="5789" max="5789" width="10.33203125" style="8" customWidth="1"/>
    <col min="5790" max="5805" width="9.109375" style="8" customWidth="1"/>
    <col min="5806" max="5888" width="9.109375" style="8"/>
    <col min="5889" max="5889" width="24.33203125" style="8" customWidth="1"/>
    <col min="5890" max="5890" width="10.6640625" style="8" customWidth="1"/>
    <col min="5891" max="5894" width="5" style="8" customWidth="1"/>
    <col min="5895" max="5895" width="9.109375" style="8" customWidth="1"/>
    <col min="5896" max="5896" width="1.88671875" style="8" customWidth="1"/>
    <col min="5897" max="5897" width="10.6640625" style="8" customWidth="1"/>
    <col min="5898" max="5901" width="5" style="8" customWidth="1"/>
    <col min="5902" max="5902" width="9.109375" style="8" customWidth="1"/>
    <col min="5903" max="5903" width="1.88671875" style="8" customWidth="1"/>
    <col min="5904" max="5904" width="10.6640625" style="8" customWidth="1"/>
    <col min="5905" max="5908" width="5" style="8" customWidth="1"/>
    <col min="5909" max="5909" width="9.109375" style="8" customWidth="1"/>
    <col min="5910" max="5910" width="1.88671875" style="8" customWidth="1"/>
    <col min="5911" max="5911" width="9.109375" style="8" customWidth="1"/>
    <col min="5912" max="5915" width="5" style="8" customWidth="1"/>
    <col min="5916" max="5916" width="9.109375" style="8" customWidth="1"/>
    <col min="5917" max="5917" width="1.88671875" style="8" customWidth="1"/>
    <col min="5918" max="5918" width="9.109375" style="8" customWidth="1"/>
    <col min="5919" max="5922" width="5" style="8" customWidth="1"/>
    <col min="5923" max="5923" width="9.109375" style="8" customWidth="1"/>
    <col min="5924" max="5924" width="1.88671875" style="8" customWidth="1"/>
    <col min="5925" max="5925" width="9.109375" style="8" customWidth="1"/>
    <col min="5926" max="5929" width="5" style="8" customWidth="1"/>
    <col min="5930" max="5930" width="9.109375" style="8" customWidth="1"/>
    <col min="5931" max="5931" width="1.88671875" style="8" customWidth="1"/>
    <col min="5932" max="5932" width="9.109375" style="8" customWidth="1"/>
    <col min="5933" max="5936" width="5" style="8" customWidth="1"/>
    <col min="5937" max="5937" width="9.109375" style="8" customWidth="1"/>
    <col min="5938" max="5938" width="1.88671875" style="8" customWidth="1"/>
    <col min="5939" max="5939" width="9.109375" style="8" customWidth="1"/>
    <col min="5940" max="5943" width="5" style="8" customWidth="1"/>
    <col min="5944" max="5944" width="9.109375" style="8" customWidth="1"/>
    <col min="5945" max="5945" width="1.88671875" style="8" customWidth="1"/>
    <col min="5946" max="5965" width="0" style="8" hidden="1" customWidth="1"/>
    <col min="5966" max="5966" width="1.88671875" style="8" customWidth="1"/>
    <col min="5967" max="5967" width="9.109375" style="8" customWidth="1"/>
    <col min="5968" max="5971" width="5" style="8" customWidth="1"/>
    <col min="5972" max="5972" width="9.109375" style="8" customWidth="1"/>
    <col min="5973" max="5979" width="0" style="8" hidden="1" customWidth="1"/>
    <col min="5980" max="5980" width="1.88671875" style="8" customWidth="1"/>
    <col min="5981" max="5981" width="9.109375" style="8" customWidth="1"/>
    <col min="5982" max="5985" width="5" style="8" customWidth="1"/>
    <col min="5986" max="5986" width="9.109375" style="8" customWidth="1"/>
    <col min="5987" max="5987" width="1.88671875" style="8" customWidth="1"/>
    <col min="5988" max="5988" width="9.109375" style="8" customWidth="1"/>
    <col min="5989" max="5992" width="5" style="8" customWidth="1"/>
    <col min="5993" max="5993" width="9.109375" style="8" customWidth="1"/>
    <col min="5994" max="5994" width="1.88671875" style="8" customWidth="1"/>
    <col min="5995" max="5995" width="9.109375" style="8" customWidth="1"/>
    <col min="5996" max="5999" width="5" style="8" customWidth="1"/>
    <col min="6000" max="6000" width="9.109375" style="8" customWidth="1"/>
    <col min="6001" max="6001" width="2.33203125" style="8" customWidth="1"/>
    <col min="6002" max="6002" width="9.109375" style="8" customWidth="1"/>
    <col min="6003" max="6006" width="5.6640625" style="8" customWidth="1"/>
    <col min="6007" max="6007" width="9.109375" style="8" customWidth="1"/>
    <col min="6008" max="6008" width="1.88671875" style="8" customWidth="1"/>
    <col min="6009" max="6009" width="10.109375" style="8" customWidth="1"/>
    <col min="6010" max="6013" width="5" style="8" customWidth="1"/>
    <col min="6014" max="6014" width="9.109375" style="8" customWidth="1"/>
    <col min="6015" max="6015" width="1.6640625" style="8" customWidth="1"/>
    <col min="6016" max="6016" width="10.109375" style="8" customWidth="1"/>
    <col min="6017" max="6020" width="5" style="8" customWidth="1"/>
    <col min="6021" max="6021" width="9.109375" style="8" customWidth="1"/>
    <col min="6022" max="6022" width="1.88671875" style="8" customWidth="1"/>
    <col min="6023" max="6023" width="10.109375" style="8" customWidth="1"/>
    <col min="6024" max="6027" width="5" style="8" customWidth="1"/>
    <col min="6028" max="6028" width="9.109375" style="8" customWidth="1"/>
    <col min="6029" max="6029" width="1.88671875" style="8" customWidth="1"/>
    <col min="6030" max="6030" width="10.109375" style="8" customWidth="1"/>
    <col min="6031" max="6034" width="5" style="8" customWidth="1"/>
    <col min="6035" max="6035" width="9.109375" style="8" customWidth="1"/>
    <col min="6036" max="6036" width="1.88671875" style="8" customWidth="1"/>
    <col min="6037" max="6040" width="9.109375" style="8" customWidth="1"/>
    <col min="6041" max="6041" width="11.33203125" style="8" customWidth="1"/>
    <col min="6042" max="6044" width="9.109375" style="8"/>
    <col min="6045" max="6045" width="10.33203125" style="8" customWidth="1"/>
    <col min="6046" max="6061" width="9.109375" style="8" customWidth="1"/>
    <col min="6062" max="6144" width="9.109375" style="8"/>
    <col min="6145" max="6145" width="24.33203125" style="8" customWidth="1"/>
    <col min="6146" max="6146" width="10.6640625" style="8" customWidth="1"/>
    <col min="6147" max="6150" width="5" style="8" customWidth="1"/>
    <col min="6151" max="6151" width="9.109375" style="8" customWidth="1"/>
    <col min="6152" max="6152" width="1.88671875" style="8" customWidth="1"/>
    <col min="6153" max="6153" width="10.6640625" style="8" customWidth="1"/>
    <col min="6154" max="6157" width="5" style="8" customWidth="1"/>
    <col min="6158" max="6158" width="9.109375" style="8" customWidth="1"/>
    <col min="6159" max="6159" width="1.88671875" style="8" customWidth="1"/>
    <col min="6160" max="6160" width="10.6640625" style="8" customWidth="1"/>
    <col min="6161" max="6164" width="5" style="8" customWidth="1"/>
    <col min="6165" max="6165" width="9.109375" style="8" customWidth="1"/>
    <col min="6166" max="6166" width="1.88671875" style="8" customWidth="1"/>
    <col min="6167" max="6167" width="9.109375" style="8" customWidth="1"/>
    <col min="6168" max="6171" width="5" style="8" customWidth="1"/>
    <col min="6172" max="6172" width="9.109375" style="8" customWidth="1"/>
    <col min="6173" max="6173" width="1.88671875" style="8" customWidth="1"/>
    <col min="6174" max="6174" width="9.109375" style="8" customWidth="1"/>
    <col min="6175" max="6178" width="5" style="8" customWidth="1"/>
    <col min="6179" max="6179" width="9.109375" style="8" customWidth="1"/>
    <col min="6180" max="6180" width="1.88671875" style="8" customWidth="1"/>
    <col min="6181" max="6181" width="9.109375" style="8" customWidth="1"/>
    <col min="6182" max="6185" width="5" style="8" customWidth="1"/>
    <col min="6186" max="6186" width="9.109375" style="8" customWidth="1"/>
    <col min="6187" max="6187" width="1.88671875" style="8" customWidth="1"/>
    <col min="6188" max="6188" width="9.109375" style="8" customWidth="1"/>
    <col min="6189" max="6192" width="5" style="8" customWidth="1"/>
    <col min="6193" max="6193" width="9.109375" style="8" customWidth="1"/>
    <col min="6194" max="6194" width="1.88671875" style="8" customWidth="1"/>
    <col min="6195" max="6195" width="9.109375" style="8" customWidth="1"/>
    <col min="6196" max="6199" width="5" style="8" customWidth="1"/>
    <col min="6200" max="6200" width="9.109375" style="8" customWidth="1"/>
    <col min="6201" max="6201" width="1.88671875" style="8" customWidth="1"/>
    <col min="6202" max="6221" width="0" style="8" hidden="1" customWidth="1"/>
    <col min="6222" max="6222" width="1.88671875" style="8" customWidth="1"/>
    <col min="6223" max="6223" width="9.109375" style="8" customWidth="1"/>
    <col min="6224" max="6227" width="5" style="8" customWidth="1"/>
    <col min="6228" max="6228" width="9.109375" style="8" customWidth="1"/>
    <col min="6229" max="6235" width="0" style="8" hidden="1" customWidth="1"/>
    <col min="6236" max="6236" width="1.88671875" style="8" customWidth="1"/>
    <col min="6237" max="6237" width="9.109375" style="8" customWidth="1"/>
    <col min="6238" max="6241" width="5" style="8" customWidth="1"/>
    <col min="6242" max="6242" width="9.109375" style="8" customWidth="1"/>
    <col min="6243" max="6243" width="1.88671875" style="8" customWidth="1"/>
    <col min="6244" max="6244" width="9.109375" style="8" customWidth="1"/>
    <col min="6245" max="6248" width="5" style="8" customWidth="1"/>
    <col min="6249" max="6249" width="9.109375" style="8" customWidth="1"/>
    <col min="6250" max="6250" width="1.88671875" style="8" customWidth="1"/>
    <col min="6251" max="6251" width="9.109375" style="8" customWidth="1"/>
    <col min="6252" max="6255" width="5" style="8" customWidth="1"/>
    <col min="6256" max="6256" width="9.109375" style="8" customWidth="1"/>
    <col min="6257" max="6257" width="2.33203125" style="8" customWidth="1"/>
    <col min="6258" max="6258" width="9.109375" style="8" customWidth="1"/>
    <col min="6259" max="6262" width="5.6640625" style="8" customWidth="1"/>
    <col min="6263" max="6263" width="9.109375" style="8" customWidth="1"/>
    <col min="6264" max="6264" width="1.88671875" style="8" customWidth="1"/>
    <col min="6265" max="6265" width="10.109375" style="8" customWidth="1"/>
    <col min="6266" max="6269" width="5" style="8" customWidth="1"/>
    <col min="6270" max="6270" width="9.109375" style="8" customWidth="1"/>
    <col min="6271" max="6271" width="1.6640625" style="8" customWidth="1"/>
    <col min="6272" max="6272" width="10.109375" style="8" customWidth="1"/>
    <col min="6273" max="6276" width="5" style="8" customWidth="1"/>
    <col min="6277" max="6277" width="9.109375" style="8" customWidth="1"/>
    <col min="6278" max="6278" width="1.88671875" style="8" customWidth="1"/>
    <col min="6279" max="6279" width="10.109375" style="8" customWidth="1"/>
    <col min="6280" max="6283" width="5" style="8" customWidth="1"/>
    <col min="6284" max="6284" width="9.109375" style="8" customWidth="1"/>
    <col min="6285" max="6285" width="1.88671875" style="8" customWidth="1"/>
    <col min="6286" max="6286" width="10.109375" style="8" customWidth="1"/>
    <col min="6287" max="6290" width="5" style="8" customWidth="1"/>
    <col min="6291" max="6291" width="9.109375" style="8" customWidth="1"/>
    <col min="6292" max="6292" width="1.88671875" style="8" customWidth="1"/>
    <col min="6293" max="6296" width="9.109375" style="8" customWidth="1"/>
    <col min="6297" max="6297" width="11.33203125" style="8" customWidth="1"/>
    <col min="6298" max="6300" width="9.109375" style="8"/>
    <col min="6301" max="6301" width="10.33203125" style="8" customWidth="1"/>
    <col min="6302" max="6317" width="9.109375" style="8" customWidth="1"/>
    <col min="6318" max="6400" width="9.109375" style="8"/>
    <col min="6401" max="6401" width="24.33203125" style="8" customWidth="1"/>
    <col min="6402" max="6402" width="10.6640625" style="8" customWidth="1"/>
    <col min="6403" max="6406" width="5" style="8" customWidth="1"/>
    <col min="6407" max="6407" width="9.109375" style="8" customWidth="1"/>
    <col min="6408" max="6408" width="1.88671875" style="8" customWidth="1"/>
    <col min="6409" max="6409" width="10.6640625" style="8" customWidth="1"/>
    <col min="6410" max="6413" width="5" style="8" customWidth="1"/>
    <col min="6414" max="6414" width="9.109375" style="8" customWidth="1"/>
    <col min="6415" max="6415" width="1.88671875" style="8" customWidth="1"/>
    <col min="6416" max="6416" width="10.6640625" style="8" customWidth="1"/>
    <col min="6417" max="6420" width="5" style="8" customWidth="1"/>
    <col min="6421" max="6421" width="9.109375" style="8" customWidth="1"/>
    <col min="6422" max="6422" width="1.88671875" style="8" customWidth="1"/>
    <col min="6423" max="6423" width="9.109375" style="8" customWidth="1"/>
    <col min="6424" max="6427" width="5" style="8" customWidth="1"/>
    <col min="6428" max="6428" width="9.109375" style="8" customWidth="1"/>
    <col min="6429" max="6429" width="1.88671875" style="8" customWidth="1"/>
    <col min="6430" max="6430" width="9.109375" style="8" customWidth="1"/>
    <col min="6431" max="6434" width="5" style="8" customWidth="1"/>
    <col min="6435" max="6435" width="9.109375" style="8" customWidth="1"/>
    <col min="6436" max="6436" width="1.88671875" style="8" customWidth="1"/>
    <col min="6437" max="6437" width="9.109375" style="8" customWidth="1"/>
    <col min="6438" max="6441" width="5" style="8" customWidth="1"/>
    <col min="6442" max="6442" width="9.109375" style="8" customWidth="1"/>
    <col min="6443" max="6443" width="1.88671875" style="8" customWidth="1"/>
    <col min="6444" max="6444" width="9.109375" style="8" customWidth="1"/>
    <col min="6445" max="6448" width="5" style="8" customWidth="1"/>
    <col min="6449" max="6449" width="9.109375" style="8" customWidth="1"/>
    <col min="6450" max="6450" width="1.88671875" style="8" customWidth="1"/>
    <col min="6451" max="6451" width="9.109375" style="8" customWidth="1"/>
    <col min="6452" max="6455" width="5" style="8" customWidth="1"/>
    <col min="6456" max="6456" width="9.109375" style="8" customWidth="1"/>
    <col min="6457" max="6457" width="1.88671875" style="8" customWidth="1"/>
    <col min="6458" max="6477" width="0" style="8" hidden="1" customWidth="1"/>
    <col min="6478" max="6478" width="1.88671875" style="8" customWidth="1"/>
    <col min="6479" max="6479" width="9.109375" style="8" customWidth="1"/>
    <col min="6480" max="6483" width="5" style="8" customWidth="1"/>
    <col min="6484" max="6484" width="9.109375" style="8" customWidth="1"/>
    <col min="6485" max="6491" width="0" style="8" hidden="1" customWidth="1"/>
    <col min="6492" max="6492" width="1.88671875" style="8" customWidth="1"/>
    <col min="6493" max="6493" width="9.109375" style="8" customWidth="1"/>
    <col min="6494" max="6497" width="5" style="8" customWidth="1"/>
    <col min="6498" max="6498" width="9.109375" style="8" customWidth="1"/>
    <col min="6499" max="6499" width="1.88671875" style="8" customWidth="1"/>
    <col min="6500" max="6500" width="9.109375" style="8" customWidth="1"/>
    <col min="6501" max="6504" width="5" style="8" customWidth="1"/>
    <col min="6505" max="6505" width="9.109375" style="8" customWidth="1"/>
    <col min="6506" max="6506" width="1.88671875" style="8" customWidth="1"/>
    <col min="6507" max="6507" width="9.109375" style="8" customWidth="1"/>
    <col min="6508" max="6511" width="5" style="8" customWidth="1"/>
    <col min="6512" max="6512" width="9.109375" style="8" customWidth="1"/>
    <col min="6513" max="6513" width="2.33203125" style="8" customWidth="1"/>
    <col min="6514" max="6514" width="9.109375" style="8" customWidth="1"/>
    <col min="6515" max="6518" width="5.6640625" style="8" customWidth="1"/>
    <col min="6519" max="6519" width="9.109375" style="8" customWidth="1"/>
    <col min="6520" max="6520" width="1.88671875" style="8" customWidth="1"/>
    <col min="6521" max="6521" width="10.109375" style="8" customWidth="1"/>
    <col min="6522" max="6525" width="5" style="8" customWidth="1"/>
    <col min="6526" max="6526" width="9.109375" style="8" customWidth="1"/>
    <col min="6527" max="6527" width="1.6640625" style="8" customWidth="1"/>
    <col min="6528" max="6528" width="10.109375" style="8" customWidth="1"/>
    <col min="6529" max="6532" width="5" style="8" customWidth="1"/>
    <col min="6533" max="6533" width="9.109375" style="8" customWidth="1"/>
    <col min="6534" max="6534" width="1.88671875" style="8" customWidth="1"/>
    <col min="6535" max="6535" width="10.109375" style="8" customWidth="1"/>
    <col min="6536" max="6539" width="5" style="8" customWidth="1"/>
    <col min="6540" max="6540" width="9.109375" style="8" customWidth="1"/>
    <col min="6541" max="6541" width="1.88671875" style="8" customWidth="1"/>
    <col min="6542" max="6542" width="10.109375" style="8" customWidth="1"/>
    <col min="6543" max="6546" width="5" style="8" customWidth="1"/>
    <col min="6547" max="6547" width="9.109375" style="8" customWidth="1"/>
    <col min="6548" max="6548" width="1.88671875" style="8" customWidth="1"/>
    <col min="6549" max="6552" width="9.109375" style="8" customWidth="1"/>
    <col min="6553" max="6553" width="11.33203125" style="8" customWidth="1"/>
    <col min="6554" max="6556" width="9.109375" style="8"/>
    <col min="6557" max="6557" width="10.33203125" style="8" customWidth="1"/>
    <col min="6558" max="6573" width="9.109375" style="8" customWidth="1"/>
    <col min="6574" max="6656" width="9.109375" style="8"/>
    <col min="6657" max="6657" width="24.33203125" style="8" customWidth="1"/>
    <col min="6658" max="6658" width="10.6640625" style="8" customWidth="1"/>
    <col min="6659" max="6662" width="5" style="8" customWidth="1"/>
    <col min="6663" max="6663" width="9.109375" style="8" customWidth="1"/>
    <col min="6664" max="6664" width="1.88671875" style="8" customWidth="1"/>
    <col min="6665" max="6665" width="10.6640625" style="8" customWidth="1"/>
    <col min="6666" max="6669" width="5" style="8" customWidth="1"/>
    <col min="6670" max="6670" width="9.109375" style="8" customWidth="1"/>
    <col min="6671" max="6671" width="1.88671875" style="8" customWidth="1"/>
    <col min="6672" max="6672" width="10.6640625" style="8" customWidth="1"/>
    <col min="6673" max="6676" width="5" style="8" customWidth="1"/>
    <col min="6677" max="6677" width="9.109375" style="8" customWidth="1"/>
    <col min="6678" max="6678" width="1.88671875" style="8" customWidth="1"/>
    <col min="6679" max="6679" width="9.109375" style="8" customWidth="1"/>
    <col min="6680" max="6683" width="5" style="8" customWidth="1"/>
    <col min="6684" max="6684" width="9.109375" style="8" customWidth="1"/>
    <col min="6685" max="6685" width="1.88671875" style="8" customWidth="1"/>
    <col min="6686" max="6686" width="9.109375" style="8" customWidth="1"/>
    <col min="6687" max="6690" width="5" style="8" customWidth="1"/>
    <col min="6691" max="6691" width="9.109375" style="8" customWidth="1"/>
    <col min="6692" max="6692" width="1.88671875" style="8" customWidth="1"/>
    <col min="6693" max="6693" width="9.109375" style="8" customWidth="1"/>
    <col min="6694" max="6697" width="5" style="8" customWidth="1"/>
    <col min="6698" max="6698" width="9.109375" style="8" customWidth="1"/>
    <col min="6699" max="6699" width="1.88671875" style="8" customWidth="1"/>
    <col min="6700" max="6700" width="9.109375" style="8" customWidth="1"/>
    <col min="6701" max="6704" width="5" style="8" customWidth="1"/>
    <col min="6705" max="6705" width="9.109375" style="8" customWidth="1"/>
    <col min="6706" max="6706" width="1.88671875" style="8" customWidth="1"/>
    <col min="6707" max="6707" width="9.109375" style="8" customWidth="1"/>
    <col min="6708" max="6711" width="5" style="8" customWidth="1"/>
    <col min="6712" max="6712" width="9.109375" style="8" customWidth="1"/>
    <col min="6713" max="6713" width="1.88671875" style="8" customWidth="1"/>
    <col min="6714" max="6733" width="0" style="8" hidden="1" customWidth="1"/>
    <col min="6734" max="6734" width="1.88671875" style="8" customWidth="1"/>
    <col min="6735" max="6735" width="9.109375" style="8" customWidth="1"/>
    <col min="6736" max="6739" width="5" style="8" customWidth="1"/>
    <col min="6740" max="6740" width="9.109375" style="8" customWidth="1"/>
    <col min="6741" max="6747" width="0" style="8" hidden="1" customWidth="1"/>
    <col min="6748" max="6748" width="1.88671875" style="8" customWidth="1"/>
    <col min="6749" max="6749" width="9.109375" style="8" customWidth="1"/>
    <col min="6750" max="6753" width="5" style="8" customWidth="1"/>
    <col min="6754" max="6754" width="9.109375" style="8" customWidth="1"/>
    <col min="6755" max="6755" width="1.88671875" style="8" customWidth="1"/>
    <col min="6756" max="6756" width="9.109375" style="8" customWidth="1"/>
    <col min="6757" max="6760" width="5" style="8" customWidth="1"/>
    <col min="6761" max="6761" width="9.109375" style="8" customWidth="1"/>
    <col min="6762" max="6762" width="1.88671875" style="8" customWidth="1"/>
    <col min="6763" max="6763" width="9.109375" style="8" customWidth="1"/>
    <col min="6764" max="6767" width="5" style="8" customWidth="1"/>
    <col min="6768" max="6768" width="9.109375" style="8" customWidth="1"/>
    <col min="6769" max="6769" width="2.33203125" style="8" customWidth="1"/>
    <col min="6770" max="6770" width="9.109375" style="8" customWidth="1"/>
    <col min="6771" max="6774" width="5.6640625" style="8" customWidth="1"/>
    <col min="6775" max="6775" width="9.109375" style="8" customWidth="1"/>
    <col min="6776" max="6776" width="1.88671875" style="8" customWidth="1"/>
    <col min="6777" max="6777" width="10.109375" style="8" customWidth="1"/>
    <col min="6778" max="6781" width="5" style="8" customWidth="1"/>
    <col min="6782" max="6782" width="9.109375" style="8" customWidth="1"/>
    <col min="6783" max="6783" width="1.6640625" style="8" customWidth="1"/>
    <col min="6784" max="6784" width="10.109375" style="8" customWidth="1"/>
    <col min="6785" max="6788" width="5" style="8" customWidth="1"/>
    <col min="6789" max="6789" width="9.109375" style="8" customWidth="1"/>
    <col min="6790" max="6790" width="1.88671875" style="8" customWidth="1"/>
    <col min="6791" max="6791" width="10.109375" style="8" customWidth="1"/>
    <col min="6792" max="6795" width="5" style="8" customWidth="1"/>
    <col min="6796" max="6796" width="9.109375" style="8" customWidth="1"/>
    <col min="6797" max="6797" width="1.88671875" style="8" customWidth="1"/>
    <col min="6798" max="6798" width="10.109375" style="8" customWidth="1"/>
    <col min="6799" max="6802" width="5" style="8" customWidth="1"/>
    <col min="6803" max="6803" width="9.109375" style="8" customWidth="1"/>
    <col min="6804" max="6804" width="1.88671875" style="8" customWidth="1"/>
    <col min="6805" max="6808" width="9.109375" style="8" customWidth="1"/>
    <col min="6809" max="6809" width="11.33203125" style="8" customWidth="1"/>
    <col min="6810" max="6812" width="9.109375" style="8"/>
    <col min="6813" max="6813" width="10.33203125" style="8" customWidth="1"/>
    <col min="6814" max="6829" width="9.109375" style="8" customWidth="1"/>
    <col min="6830" max="6912" width="9.109375" style="8"/>
    <col min="6913" max="6913" width="24.33203125" style="8" customWidth="1"/>
    <col min="6914" max="6914" width="10.6640625" style="8" customWidth="1"/>
    <col min="6915" max="6918" width="5" style="8" customWidth="1"/>
    <col min="6919" max="6919" width="9.109375" style="8" customWidth="1"/>
    <col min="6920" max="6920" width="1.88671875" style="8" customWidth="1"/>
    <col min="6921" max="6921" width="10.6640625" style="8" customWidth="1"/>
    <col min="6922" max="6925" width="5" style="8" customWidth="1"/>
    <col min="6926" max="6926" width="9.109375" style="8" customWidth="1"/>
    <col min="6927" max="6927" width="1.88671875" style="8" customWidth="1"/>
    <col min="6928" max="6928" width="10.6640625" style="8" customWidth="1"/>
    <col min="6929" max="6932" width="5" style="8" customWidth="1"/>
    <col min="6933" max="6933" width="9.109375" style="8" customWidth="1"/>
    <col min="6934" max="6934" width="1.88671875" style="8" customWidth="1"/>
    <col min="6935" max="6935" width="9.109375" style="8" customWidth="1"/>
    <col min="6936" max="6939" width="5" style="8" customWidth="1"/>
    <col min="6940" max="6940" width="9.109375" style="8" customWidth="1"/>
    <col min="6941" max="6941" width="1.88671875" style="8" customWidth="1"/>
    <col min="6942" max="6942" width="9.109375" style="8" customWidth="1"/>
    <col min="6943" max="6946" width="5" style="8" customWidth="1"/>
    <col min="6947" max="6947" width="9.109375" style="8" customWidth="1"/>
    <col min="6948" max="6948" width="1.88671875" style="8" customWidth="1"/>
    <col min="6949" max="6949" width="9.109375" style="8" customWidth="1"/>
    <col min="6950" max="6953" width="5" style="8" customWidth="1"/>
    <col min="6954" max="6954" width="9.109375" style="8" customWidth="1"/>
    <col min="6955" max="6955" width="1.88671875" style="8" customWidth="1"/>
    <col min="6956" max="6956" width="9.109375" style="8" customWidth="1"/>
    <col min="6957" max="6960" width="5" style="8" customWidth="1"/>
    <col min="6961" max="6961" width="9.109375" style="8" customWidth="1"/>
    <col min="6962" max="6962" width="1.88671875" style="8" customWidth="1"/>
    <col min="6963" max="6963" width="9.109375" style="8" customWidth="1"/>
    <col min="6964" max="6967" width="5" style="8" customWidth="1"/>
    <col min="6968" max="6968" width="9.109375" style="8" customWidth="1"/>
    <col min="6969" max="6969" width="1.88671875" style="8" customWidth="1"/>
    <col min="6970" max="6989" width="0" style="8" hidden="1" customWidth="1"/>
    <col min="6990" max="6990" width="1.88671875" style="8" customWidth="1"/>
    <col min="6991" max="6991" width="9.109375" style="8" customWidth="1"/>
    <col min="6992" max="6995" width="5" style="8" customWidth="1"/>
    <col min="6996" max="6996" width="9.109375" style="8" customWidth="1"/>
    <col min="6997" max="7003" width="0" style="8" hidden="1" customWidth="1"/>
    <col min="7004" max="7004" width="1.88671875" style="8" customWidth="1"/>
    <col min="7005" max="7005" width="9.109375" style="8" customWidth="1"/>
    <col min="7006" max="7009" width="5" style="8" customWidth="1"/>
    <col min="7010" max="7010" width="9.109375" style="8" customWidth="1"/>
    <col min="7011" max="7011" width="1.88671875" style="8" customWidth="1"/>
    <col min="7012" max="7012" width="9.109375" style="8" customWidth="1"/>
    <col min="7013" max="7016" width="5" style="8" customWidth="1"/>
    <col min="7017" max="7017" width="9.109375" style="8" customWidth="1"/>
    <col min="7018" max="7018" width="1.88671875" style="8" customWidth="1"/>
    <col min="7019" max="7019" width="9.109375" style="8" customWidth="1"/>
    <col min="7020" max="7023" width="5" style="8" customWidth="1"/>
    <col min="7024" max="7024" width="9.109375" style="8" customWidth="1"/>
    <col min="7025" max="7025" width="2.33203125" style="8" customWidth="1"/>
    <col min="7026" max="7026" width="9.109375" style="8" customWidth="1"/>
    <col min="7027" max="7030" width="5.6640625" style="8" customWidth="1"/>
    <col min="7031" max="7031" width="9.109375" style="8" customWidth="1"/>
    <col min="7032" max="7032" width="1.88671875" style="8" customWidth="1"/>
    <col min="7033" max="7033" width="10.109375" style="8" customWidth="1"/>
    <col min="7034" max="7037" width="5" style="8" customWidth="1"/>
    <col min="7038" max="7038" width="9.109375" style="8" customWidth="1"/>
    <col min="7039" max="7039" width="1.6640625" style="8" customWidth="1"/>
    <col min="7040" max="7040" width="10.109375" style="8" customWidth="1"/>
    <col min="7041" max="7044" width="5" style="8" customWidth="1"/>
    <col min="7045" max="7045" width="9.109375" style="8" customWidth="1"/>
    <col min="7046" max="7046" width="1.88671875" style="8" customWidth="1"/>
    <col min="7047" max="7047" width="10.109375" style="8" customWidth="1"/>
    <col min="7048" max="7051" width="5" style="8" customWidth="1"/>
    <col min="7052" max="7052" width="9.109375" style="8" customWidth="1"/>
    <col min="7053" max="7053" width="1.88671875" style="8" customWidth="1"/>
    <col min="7054" max="7054" width="10.109375" style="8" customWidth="1"/>
    <col min="7055" max="7058" width="5" style="8" customWidth="1"/>
    <col min="7059" max="7059" width="9.109375" style="8" customWidth="1"/>
    <col min="7060" max="7060" width="1.88671875" style="8" customWidth="1"/>
    <col min="7061" max="7064" width="9.109375" style="8" customWidth="1"/>
    <col min="7065" max="7065" width="11.33203125" style="8" customWidth="1"/>
    <col min="7066" max="7068" width="9.109375" style="8"/>
    <col min="7069" max="7069" width="10.33203125" style="8" customWidth="1"/>
    <col min="7070" max="7085" width="9.109375" style="8" customWidth="1"/>
    <col min="7086" max="7168" width="9.109375" style="8"/>
    <col min="7169" max="7169" width="24.33203125" style="8" customWidth="1"/>
    <col min="7170" max="7170" width="10.6640625" style="8" customWidth="1"/>
    <col min="7171" max="7174" width="5" style="8" customWidth="1"/>
    <col min="7175" max="7175" width="9.109375" style="8" customWidth="1"/>
    <col min="7176" max="7176" width="1.88671875" style="8" customWidth="1"/>
    <col min="7177" max="7177" width="10.6640625" style="8" customWidth="1"/>
    <col min="7178" max="7181" width="5" style="8" customWidth="1"/>
    <col min="7182" max="7182" width="9.109375" style="8" customWidth="1"/>
    <col min="7183" max="7183" width="1.88671875" style="8" customWidth="1"/>
    <col min="7184" max="7184" width="10.6640625" style="8" customWidth="1"/>
    <col min="7185" max="7188" width="5" style="8" customWidth="1"/>
    <col min="7189" max="7189" width="9.109375" style="8" customWidth="1"/>
    <col min="7190" max="7190" width="1.88671875" style="8" customWidth="1"/>
    <col min="7191" max="7191" width="9.109375" style="8" customWidth="1"/>
    <col min="7192" max="7195" width="5" style="8" customWidth="1"/>
    <col min="7196" max="7196" width="9.109375" style="8" customWidth="1"/>
    <col min="7197" max="7197" width="1.88671875" style="8" customWidth="1"/>
    <col min="7198" max="7198" width="9.109375" style="8" customWidth="1"/>
    <col min="7199" max="7202" width="5" style="8" customWidth="1"/>
    <col min="7203" max="7203" width="9.109375" style="8" customWidth="1"/>
    <col min="7204" max="7204" width="1.88671875" style="8" customWidth="1"/>
    <col min="7205" max="7205" width="9.109375" style="8" customWidth="1"/>
    <col min="7206" max="7209" width="5" style="8" customWidth="1"/>
    <col min="7210" max="7210" width="9.109375" style="8" customWidth="1"/>
    <col min="7211" max="7211" width="1.88671875" style="8" customWidth="1"/>
    <col min="7212" max="7212" width="9.109375" style="8" customWidth="1"/>
    <col min="7213" max="7216" width="5" style="8" customWidth="1"/>
    <col min="7217" max="7217" width="9.109375" style="8" customWidth="1"/>
    <col min="7218" max="7218" width="1.88671875" style="8" customWidth="1"/>
    <col min="7219" max="7219" width="9.109375" style="8" customWidth="1"/>
    <col min="7220" max="7223" width="5" style="8" customWidth="1"/>
    <col min="7224" max="7224" width="9.109375" style="8" customWidth="1"/>
    <col min="7225" max="7225" width="1.88671875" style="8" customWidth="1"/>
    <col min="7226" max="7245" width="0" style="8" hidden="1" customWidth="1"/>
    <col min="7246" max="7246" width="1.88671875" style="8" customWidth="1"/>
    <col min="7247" max="7247" width="9.109375" style="8" customWidth="1"/>
    <col min="7248" max="7251" width="5" style="8" customWidth="1"/>
    <col min="7252" max="7252" width="9.109375" style="8" customWidth="1"/>
    <col min="7253" max="7259" width="0" style="8" hidden="1" customWidth="1"/>
    <col min="7260" max="7260" width="1.88671875" style="8" customWidth="1"/>
    <col min="7261" max="7261" width="9.109375" style="8" customWidth="1"/>
    <col min="7262" max="7265" width="5" style="8" customWidth="1"/>
    <col min="7266" max="7266" width="9.109375" style="8" customWidth="1"/>
    <col min="7267" max="7267" width="1.88671875" style="8" customWidth="1"/>
    <col min="7268" max="7268" width="9.109375" style="8" customWidth="1"/>
    <col min="7269" max="7272" width="5" style="8" customWidth="1"/>
    <col min="7273" max="7273" width="9.109375" style="8" customWidth="1"/>
    <col min="7274" max="7274" width="1.88671875" style="8" customWidth="1"/>
    <col min="7275" max="7275" width="9.109375" style="8" customWidth="1"/>
    <col min="7276" max="7279" width="5" style="8" customWidth="1"/>
    <col min="7280" max="7280" width="9.109375" style="8" customWidth="1"/>
    <col min="7281" max="7281" width="2.33203125" style="8" customWidth="1"/>
    <col min="7282" max="7282" width="9.109375" style="8" customWidth="1"/>
    <col min="7283" max="7286" width="5.6640625" style="8" customWidth="1"/>
    <col min="7287" max="7287" width="9.109375" style="8" customWidth="1"/>
    <col min="7288" max="7288" width="1.88671875" style="8" customWidth="1"/>
    <col min="7289" max="7289" width="10.109375" style="8" customWidth="1"/>
    <col min="7290" max="7293" width="5" style="8" customWidth="1"/>
    <col min="7294" max="7294" width="9.109375" style="8" customWidth="1"/>
    <col min="7295" max="7295" width="1.6640625" style="8" customWidth="1"/>
    <col min="7296" max="7296" width="10.109375" style="8" customWidth="1"/>
    <col min="7297" max="7300" width="5" style="8" customWidth="1"/>
    <col min="7301" max="7301" width="9.109375" style="8" customWidth="1"/>
    <col min="7302" max="7302" width="1.88671875" style="8" customWidth="1"/>
    <col min="7303" max="7303" width="10.109375" style="8" customWidth="1"/>
    <col min="7304" max="7307" width="5" style="8" customWidth="1"/>
    <col min="7308" max="7308" width="9.109375" style="8" customWidth="1"/>
    <col min="7309" max="7309" width="1.88671875" style="8" customWidth="1"/>
    <col min="7310" max="7310" width="10.109375" style="8" customWidth="1"/>
    <col min="7311" max="7314" width="5" style="8" customWidth="1"/>
    <col min="7315" max="7315" width="9.109375" style="8" customWidth="1"/>
    <col min="7316" max="7316" width="1.88671875" style="8" customWidth="1"/>
    <col min="7317" max="7320" width="9.109375" style="8" customWidth="1"/>
    <col min="7321" max="7321" width="11.33203125" style="8" customWidth="1"/>
    <col min="7322" max="7324" width="9.109375" style="8"/>
    <col min="7325" max="7325" width="10.33203125" style="8" customWidth="1"/>
    <col min="7326" max="7341" width="9.109375" style="8" customWidth="1"/>
    <col min="7342" max="7424" width="9.109375" style="8"/>
    <col min="7425" max="7425" width="24.33203125" style="8" customWidth="1"/>
    <col min="7426" max="7426" width="10.6640625" style="8" customWidth="1"/>
    <col min="7427" max="7430" width="5" style="8" customWidth="1"/>
    <col min="7431" max="7431" width="9.109375" style="8" customWidth="1"/>
    <col min="7432" max="7432" width="1.88671875" style="8" customWidth="1"/>
    <col min="7433" max="7433" width="10.6640625" style="8" customWidth="1"/>
    <col min="7434" max="7437" width="5" style="8" customWidth="1"/>
    <col min="7438" max="7438" width="9.109375" style="8" customWidth="1"/>
    <col min="7439" max="7439" width="1.88671875" style="8" customWidth="1"/>
    <col min="7440" max="7440" width="10.6640625" style="8" customWidth="1"/>
    <col min="7441" max="7444" width="5" style="8" customWidth="1"/>
    <col min="7445" max="7445" width="9.109375" style="8" customWidth="1"/>
    <col min="7446" max="7446" width="1.88671875" style="8" customWidth="1"/>
    <col min="7447" max="7447" width="9.109375" style="8" customWidth="1"/>
    <col min="7448" max="7451" width="5" style="8" customWidth="1"/>
    <col min="7452" max="7452" width="9.109375" style="8" customWidth="1"/>
    <col min="7453" max="7453" width="1.88671875" style="8" customWidth="1"/>
    <col min="7454" max="7454" width="9.109375" style="8" customWidth="1"/>
    <col min="7455" max="7458" width="5" style="8" customWidth="1"/>
    <col min="7459" max="7459" width="9.109375" style="8" customWidth="1"/>
    <col min="7460" max="7460" width="1.88671875" style="8" customWidth="1"/>
    <col min="7461" max="7461" width="9.109375" style="8" customWidth="1"/>
    <col min="7462" max="7465" width="5" style="8" customWidth="1"/>
    <col min="7466" max="7466" width="9.109375" style="8" customWidth="1"/>
    <col min="7467" max="7467" width="1.88671875" style="8" customWidth="1"/>
    <col min="7468" max="7468" width="9.109375" style="8" customWidth="1"/>
    <col min="7469" max="7472" width="5" style="8" customWidth="1"/>
    <col min="7473" max="7473" width="9.109375" style="8" customWidth="1"/>
    <col min="7474" max="7474" width="1.88671875" style="8" customWidth="1"/>
    <col min="7475" max="7475" width="9.109375" style="8" customWidth="1"/>
    <col min="7476" max="7479" width="5" style="8" customWidth="1"/>
    <col min="7480" max="7480" width="9.109375" style="8" customWidth="1"/>
    <col min="7481" max="7481" width="1.88671875" style="8" customWidth="1"/>
    <col min="7482" max="7501" width="0" style="8" hidden="1" customWidth="1"/>
    <col min="7502" max="7502" width="1.88671875" style="8" customWidth="1"/>
    <col min="7503" max="7503" width="9.109375" style="8" customWidth="1"/>
    <col min="7504" max="7507" width="5" style="8" customWidth="1"/>
    <col min="7508" max="7508" width="9.109375" style="8" customWidth="1"/>
    <col min="7509" max="7515" width="0" style="8" hidden="1" customWidth="1"/>
    <col min="7516" max="7516" width="1.88671875" style="8" customWidth="1"/>
    <col min="7517" max="7517" width="9.109375" style="8" customWidth="1"/>
    <col min="7518" max="7521" width="5" style="8" customWidth="1"/>
    <col min="7522" max="7522" width="9.109375" style="8" customWidth="1"/>
    <col min="7523" max="7523" width="1.88671875" style="8" customWidth="1"/>
    <col min="7524" max="7524" width="9.109375" style="8" customWidth="1"/>
    <col min="7525" max="7528" width="5" style="8" customWidth="1"/>
    <col min="7529" max="7529" width="9.109375" style="8" customWidth="1"/>
    <col min="7530" max="7530" width="1.88671875" style="8" customWidth="1"/>
    <col min="7531" max="7531" width="9.109375" style="8" customWidth="1"/>
    <col min="7532" max="7535" width="5" style="8" customWidth="1"/>
    <col min="7536" max="7536" width="9.109375" style="8" customWidth="1"/>
    <col min="7537" max="7537" width="2.33203125" style="8" customWidth="1"/>
    <col min="7538" max="7538" width="9.109375" style="8" customWidth="1"/>
    <col min="7539" max="7542" width="5.6640625" style="8" customWidth="1"/>
    <col min="7543" max="7543" width="9.109375" style="8" customWidth="1"/>
    <col min="7544" max="7544" width="1.88671875" style="8" customWidth="1"/>
    <col min="7545" max="7545" width="10.109375" style="8" customWidth="1"/>
    <col min="7546" max="7549" width="5" style="8" customWidth="1"/>
    <col min="7550" max="7550" width="9.109375" style="8" customWidth="1"/>
    <col min="7551" max="7551" width="1.6640625" style="8" customWidth="1"/>
    <col min="7552" max="7552" width="10.109375" style="8" customWidth="1"/>
    <col min="7553" max="7556" width="5" style="8" customWidth="1"/>
    <col min="7557" max="7557" width="9.109375" style="8" customWidth="1"/>
    <col min="7558" max="7558" width="1.88671875" style="8" customWidth="1"/>
    <col min="7559" max="7559" width="10.109375" style="8" customWidth="1"/>
    <col min="7560" max="7563" width="5" style="8" customWidth="1"/>
    <col min="7564" max="7564" width="9.109375" style="8" customWidth="1"/>
    <col min="7565" max="7565" width="1.88671875" style="8" customWidth="1"/>
    <col min="7566" max="7566" width="10.109375" style="8" customWidth="1"/>
    <col min="7567" max="7570" width="5" style="8" customWidth="1"/>
    <col min="7571" max="7571" width="9.109375" style="8" customWidth="1"/>
    <col min="7572" max="7572" width="1.88671875" style="8" customWidth="1"/>
    <col min="7573" max="7576" width="9.109375" style="8" customWidth="1"/>
    <col min="7577" max="7577" width="11.33203125" style="8" customWidth="1"/>
    <col min="7578" max="7580" width="9.109375" style="8"/>
    <col min="7581" max="7581" width="10.33203125" style="8" customWidth="1"/>
    <col min="7582" max="7597" width="9.109375" style="8" customWidth="1"/>
    <col min="7598" max="7680" width="9.109375" style="8"/>
    <col min="7681" max="7681" width="24.33203125" style="8" customWidth="1"/>
    <col min="7682" max="7682" width="10.6640625" style="8" customWidth="1"/>
    <col min="7683" max="7686" width="5" style="8" customWidth="1"/>
    <col min="7687" max="7687" width="9.109375" style="8" customWidth="1"/>
    <col min="7688" max="7688" width="1.88671875" style="8" customWidth="1"/>
    <col min="7689" max="7689" width="10.6640625" style="8" customWidth="1"/>
    <col min="7690" max="7693" width="5" style="8" customWidth="1"/>
    <col min="7694" max="7694" width="9.109375" style="8" customWidth="1"/>
    <col min="7695" max="7695" width="1.88671875" style="8" customWidth="1"/>
    <col min="7696" max="7696" width="10.6640625" style="8" customWidth="1"/>
    <col min="7697" max="7700" width="5" style="8" customWidth="1"/>
    <col min="7701" max="7701" width="9.109375" style="8" customWidth="1"/>
    <col min="7702" max="7702" width="1.88671875" style="8" customWidth="1"/>
    <col min="7703" max="7703" width="9.109375" style="8" customWidth="1"/>
    <col min="7704" max="7707" width="5" style="8" customWidth="1"/>
    <col min="7708" max="7708" width="9.109375" style="8" customWidth="1"/>
    <col min="7709" max="7709" width="1.88671875" style="8" customWidth="1"/>
    <col min="7710" max="7710" width="9.109375" style="8" customWidth="1"/>
    <col min="7711" max="7714" width="5" style="8" customWidth="1"/>
    <col min="7715" max="7715" width="9.109375" style="8" customWidth="1"/>
    <col min="7716" max="7716" width="1.88671875" style="8" customWidth="1"/>
    <col min="7717" max="7717" width="9.109375" style="8" customWidth="1"/>
    <col min="7718" max="7721" width="5" style="8" customWidth="1"/>
    <col min="7722" max="7722" width="9.109375" style="8" customWidth="1"/>
    <col min="7723" max="7723" width="1.88671875" style="8" customWidth="1"/>
    <col min="7724" max="7724" width="9.109375" style="8" customWidth="1"/>
    <col min="7725" max="7728" width="5" style="8" customWidth="1"/>
    <col min="7729" max="7729" width="9.109375" style="8" customWidth="1"/>
    <col min="7730" max="7730" width="1.88671875" style="8" customWidth="1"/>
    <col min="7731" max="7731" width="9.109375" style="8" customWidth="1"/>
    <col min="7732" max="7735" width="5" style="8" customWidth="1"/>
    <col min="7736" max="7736" width="9.109375" style="8" customWidth="1"/>
    <col min="7737" max="7737" width="1.88671875" style="8" customWidth="1"/>
    <col min="7738" max="7757" width="0" style="8" hidden="1" customWidth="1"/>
    <col min="7758" max="7758" width="1.88671875" style="8" customWidth="1"/>
    <col min="7759" max="7759" width="9.109375" style="8" customWidth="1"/>
    <col min="7760" max="7763" width="5" style="8" customWidth="1"/>
    <col min="7764" max="7764" width="9.109375" style="8" customWidth="1"/>
    <col min="7765" max="7771" width="0" style="8" hidden="1" customWidth="1"/>
    <col min="7772" max="7772" width="1.88671875" style="8" customWidth="1"/>
    <col min="7773" max="7773" width="9.109375" style="8" customWidth="1"/>
    <col min="7774" max="7777" width="5" style="8" customWidth="1"/>
    <col min="7778" max="7778" width="9.109375" style="8" customWidth="1"/>
    <col min="7779" max="7779" width="1.88671875" style="8" customWidth="1"/>
    <col min="7780" max="7780" width="9.109375" style="8" customWidth="1"/>
    <col min="7781" max="7784" width="5" style="8" customWidth="1"/>
    <col min="7785" max="7785" width="9.109375" style="8" customWidth="1"/>
    <col min="7786" max="7786" width="1.88671875" style="8" customWidth="1"/>
    <col min="7787" max="7787" width="9.109375" style="8" customWidth="1"/>
    <col min="7788" max="7791" width="5" style="8" customWidth="1"/>
    <col min="7792" max="7792" width="9.109375" style="8" customWidth="1"/>
    <col min="7793" max="7793" width="2.33203125" style="8" customWidth="1"/>
    <col min="7794" max="7794" width="9.109375" style="8" customWidth="1"/>
    <col min="7795" max="7798" width="5.6640625" style="8" customWidth="1"/>
    <col min="7799" max="7799" width="9.109375" style="8" customWidth="1"/>
    <col min="7800" max="7800" width="1.88671875" style="8" customWidth="1"/>
    <col min="7801" max="7801" width="10.109375" style="8" customWidth="1"/>
    <col min="7802" max="7805" width="5" style="8" customWidth="1"/>
    <col min="7806" max="7806" width="9.109375" style="8" customWidth="1"/>
    <col min="7807" max="7807" width="1.6640625" style="8" customWidth="1"/>
    <col min="7808" max="7808" width="10.109375" style="8" customWidth="1"/>
    <col min="7809" max="7812" width="5" style="8" customWidth="1"/>
    <col min="7813" max="7813" width="9.109375" style="8" customWidth="1"/>
    <col min="7814" max="7814" width="1.88671875" style="8" customWidth="1"/>
    <col min="7815" max="7815" width="10.109375" style="8" customWidth="1"/>
    <col min="7816" max="7819" width="5" style="8" customWidth="1"/>
    <col min="7820" max="7820" width="9.109375" style="8" customWidth="1"/>
    <col min="7821" max="7821" width="1.88671875" style="8" customWidth="1"/>
    <col min="7822" max="7822" width="10.109375" style="8" customWidth="1"/>
    <col min="7823" max="7826" width="5" style="8" customWidth="1"/>
    <col min="7827" max="7827" width="9.109375" style="8" customWidth="1"/>
    <col min="7828" max="7828" width="1.88671875" style="8" customWidth="1"/>
    <col min="7829" max="7832" width="9.109375" style="8" customWidth="1"/>
    <col min="7833" max="7833" width="11.33203125" style="8" customWidth="1"/>
    <col min="7834" max="7836" width="9.109375" style="8"/>
    <col min="7837" max="7837" width="10.33203125" style="8" customWidth="1"/>
    <col min="7838" max="7853" width="9.109375" style="8" customWidth="1"/>
    <col min="7854" max="7936" width="9.109375" style="8"/>
    <col min="7937" max="7937" width="24.33203125" style="8" customWidth="1"/>
    <col min="7938" max="7938" width="10.6640625" style="8" customWidth="1"/>
    <col min="7939" max="7942" width="5" style="8" customWidth="1"/>
    <col min="7943" max="7943" width="9.109375" style="8" customWidth="1"/>
    <col min="7944" max="7944" width="1.88671875" style="8" customWidth="1"/>
    <col min="7945" max="7945" width="10.6640625" style="8" customWidth="1"/>
    <col min="7946" max="7949" width="5" style="8" customWidth="1"/>
    <col min="7950" max="7950" width="9.109375" style="8" customWidth="1"/>
    <col min="7951" max="7951" width="1.88671875" style="8" customWidth="1"/>
    <col min="7952" max="7952" width="10.6640625" style="8" customWidth="1"/>
    <col min="7953" max="7956" width="5" style="8" customWidth="1"/>
    <col min="7957" max="7957" width="9.109375" style="8" customWidth="1"/>
    <col min="7958" max="7958" width="1.88671875" style="8" customWidth="1"/>
    <col min="7959" max="7959" width="9.109375" style="8" customWidth="1"/>
    <col min="7960" max="7963" width="5" style="8" customWidth="1"/>
    <col min="7964" max="7964" width="9.109375" style="8" customWidth="1"/>
    <col min="7965" max="7965" width="1.88671875" style="8" customWidth="1"/>
    <col min="7966" max="7966" width="9.109375" style="8" customWidth="1"/>
    <col min="7967" max="7970" width="5" style="8" customWidth="1"/>
    <col min="7971" max="7971" width="9.109375" style="8" customWidth="1"/>
    <col min="7972" max="7972" width="1.88671875" style="8" customWidth="1"/>
    <col min="7973" max="7973" width="9.109375" style="8" customWidth="1"/>
    <col min="7974" max="7977" width="5" style="8" customWidth="1"/>
    <col min="7978" max="7978" width="9.109375" style="8" customWidth="1"/>
    <col min="7979" max="7979" width="1.88671875" style="8" customWidth="1"/>
    <col min="7980" max="7980" width="9.109375" style="8" customWidth="1"/>
    <col min="7981" max="7984" width="5" style="8" customWidth="1"/>
    <col min="7985" max="7985" width="9.109375" style="8" customWidth="1"/>
    <col min="7986" max="7986" width="1.88671875" style="8" customWidth="1"/>
    <col min="7987" max="7987" width="9.109375" style="8" customWidth="1"/>
    <col min="7988" max="7991" width="5" style="8" customWidth="1"/>
    <col min="7992" max="7992" width="9.109375" style="8" customWidth="1"/>
    <col min="7993" max="7993" width="1.88671875" style="8" customWidth="1"/>
    <col min="7994" max="8013" width="0" style="8" hidden="1" customWidth="1"/>
    <col min="8014" max="8014" width="1.88671875" style="8" customWidth="1"/>
    <col min="8015" max="8015" width="9.109375" style="8" customWidth="1"/>
    <col min="8016" max="8019" width="5" style="8" customWidth="1"/>
    <col min="8020" max="8020" width="9.109375" style="8" customWidth="1"/>
    <col min="8021" max="8027" width="0" style="8" hidden="1" customWidth="1"/>
    <col min="8028" max="8028" width="1.88671875" style="8" customWidth="1"/>
    <col min="8029" max="8029" width="9.109375" style="8" customWidth="1"/>
    <col min="8030" max="8033" width="5" style="8" customWidth="1"/>
    <col min="8034" max="8034" width="9.109375" style="8" customWidth="1"/>
    <col min="8035" max="8035" width="1.88671875" style="8" customWidth="1"/>
    <col min="8036" max="8036" width="9.109375" style="8" customWidth="1"/>
    <col min="8037" max="8040" width="5" style="8" customWidth="1"/>
    <col min="8041" max="8041" width="9.109375" style="8" customWidth="1"/>
    <col min="8042" max="8042" width="1.88671875" style="8" customWidth="1"/>
    <col min="8043" max="8043" width="9.109375" style="8" customWidth="1"/>
    <col min="8044" max="8047" width="5" style="8" customWidth="1"/>
    <col min="8048" max="8048" width="9.109375" style="8" customWidth="1"/>
    <col min="8049" max="8049" width="2.33203125" style="8" customWidth="1"/>
    <col min="8050" max="8050" width="9.109375" style="8" customWidth="1"/>
    <col min="8051" max="8054" width="5.6640625" style="8" customWidth="1"/>
    <col min="8055" max="8055" width="9.109375" style="8" customWidth="1"/>
    <col min="8056" max="8056" width="1.88671875" style="8" customWidth="1"/>
    <col min="8057" max="8057" width="10.109375" style="8" customWidth="1"/>
    <col min="8058" max="8061" width="5" style="8" customWidth="1"/>
    <col min="8062" max="8062" width="9.109375" style="8" customWidth="1"/>
    <col min="8063" max="8063" width="1.6640625" style="8" customWidth="1"/>
    <col min="8064" max="8064" width="10.109375" style="8" customWidth="1"/>
    <col min="8065" max="8068" width="5" style="8" customWidth="1"/>
    <col min="8069" max="8069" width="9.109375" style="8" customWidth="1"/>
    <col min="8070" max="8070" width="1.88671875" style="8" customWidth="1"/>
    <col min="8071" max="8071" width="10.109375" style="8" customWidth="1"/>
    <col min="8072" max="8075" width="5" style="8" customWidth="1"/>
    <col min="8076" max="8076" width="9.109375" style="8" customWidth="1"/>
    <col min="8077" max="8077" width="1.88671875" style="8" customWidth="1"/>
    <col min="8078" max="8078" width="10.109375" style="8" customWidth="1"/>
    <col min="8079" max="8082" width="5" style="8" customWidth="1"/>
    <col min="8083" max="8083" width="9.109375" style="8" customWidth="1"/>
    <col min="8084" max="8084" width="1.88671875" style="8" customWidth="1"/>
    <col min="8085" max="8088" width="9.109375" style="8" customWidth="1"/>
    <col min="8089" max="8089" width="11.33203125" style="8" customWidth="1"/>
    <col min="8090" max="8092" width="9.109375" style="8"/>
    <col min="8093" max="8093" width="10.33203125" style="8" customWidth="1"/>
    <col min="8094" max="8109" width="9.109375" style="8" customWidth="1"/>
    <col min="8110" max="8192" width="9.109375" style="8"/>
    <col min="8193" max="8193" width="24.33203125" style="8" customWidth="1"/>
    <col min="8194" max="8194" width="10.6640625" style="8" customWidth="1"/>
    <col min="8195" max="8198" width="5" style="8" customWidth="1"/>
    <col min="8199" max="8199" width="9.109375" style="8" customWidth="1"/>
    <col min="8200" max="8200" width="1.88671875" style="8" customWidth="1"/>
    <col min="8201" max="8201" width="10.6640625" style="8" customWidth="1"/>
    <col min="8202" max="8205" width="5" style="8" customWidth="1"/>
    <col min="8206" max="8206" width="9.109375" style="8" customWidth="1"/>
    <col min="8207" max="8207" width="1.88671875" style="8" customWidth="1"/>
    <col min="8208" max="8208" width="10.6640625" style="8" customWidth="1"/>
    <col min="8209" max="8212" width="5" style="8" customWidth="1"/>
    <col min="8213" max="8213" width="9.109375" style="8" customWidth="1"/>
    <col min="8214" max="8214" width="1.88671875" style="8" customWidth="1"/>
    <col min="8215" max="8215" width="9.109375" style="8" customWidth="1"/>
    <col min="8216" max="8219" width="5" style="8" customWidth="1"/>
    <col min="8220" max="8220" width="9.109375" style="8" customWidth="1"/>
    <col min="8221" max="8221" width="1.88671875" style="8" customWidth="1"/>
    <col min="8222" max="8222" width="9.109375" style="8" customWidth="1"/>
    <col min="8223" max="8226" width="5" style="8" customWidth="1"/>
    <col min="8227" max="8227" width="9.109375" style="8" customWidth="1"/>
    <col min="8228" max="8228" width="1.88671875" style="8" customWidth="1"/>
    <col min="8229" max="8229" width="9.109375" style="8" customWidth="1"/>
    <col min="8230" max="8233" width="5" style="8" customWidth="1"/>
    <col min="8234" max="8234" width="9.109375" style="8" customWidth="1"/>
    <col min="8235" max="8235" width="1.88671875" style="8" customWidth="1"/>
    <col min="8236" max="8236" width="9.109375" style="8" customWidth="1"/>
    <col min="8237" max="8240" width="5" style="8" customWidth="1"/>
    <col min="8241" max="8241" width="9.109375" style="8" customWidth="1"/>
    <col min="8242" max="8242" width="1.88671875" style="8" customWidth="1"/>
    <col min="8243" max="8243" width="9.109375" style="8" customWidth="1"/>
    <col min="8244" max="8247" width="5" style="8" customWidth="1"/>
    <col min="8248" max="8248" width="9.109375" style="8" customWidth="1"/>
    <col min="8249" max="8249" width="1.88671875" style="8" customWidth="1"/>
    <col min="8250" max="8269" width="0" style="8" hidden="1" customWidth="1"/>
    <col min="8270" max="8270" width="1.88671875" style="8" customWidth="1"/>
    <col min="8271" max="8271" width="9.109375" style="8" customWidth="1"/>
    <col min="8272" max="8275" width="5" style="8" customWidth="1"/>
    <col min="8276" max="8276" width="9.109375" style="8" customWidth="1"/>
    <col min="8277" max="8283" width="0" style="8" hidden="1" customWidth="1"/>
    <col min="8284" max="8284" width="1.88671875" style="8" customWidth="1"/>
    <col min="8285" max="8285" width="9.109375" style="8" customWidth="1"/>
    <col min="8286" max="8289" width="5" style="8" customWidth="1"/>
    <col min="8290" max="8290" width="9.109375" style="8" customWidth="1"/>
    <col min="8291" max="8291" width="1.88671875" style="8" customWidth="1"/>
    <col min="8292" max="8292" width="9.109375" style="8" customWidth="1"/>
    <col min="8293" max="8296" width="5" style="8" customWidth="1"/>
    <col min="8297" max="8297" width="9.109375" style="8" customWidth="1"/>
    <col min="8298" max="8298" width="1.88671875" style="8" customWidth="1"/>
    <col min="8299" max="8299" width="9.109375" style="8" customWidth="1"/>
    <col min="8300" max="8303" width="5" style="8" customWidth="1"/>
    <col min="8304" max="8304" width="9.109375" style="8" customWidth="1"/>
    <col min="8305" max="8305" width="2.33203125" style="8" customWidth="1"/>
    <col min="8306" max="8306" width="9.109375" style="8" customWidth="1"/>
    <col min="8307" max="8310" width="5.6640625" style="8" customWidth="1"/>
    <col min="8311" max="8311" width="9.109375" style="8" customWidth="1"/>
    <col min="8312" max="8312" width="1.88671875" style="8" customWidth="1"/>
    <col min="8313" max="8313" width="10.109375" style="8" customWidth="1"/>
    <col min="8314" max="8317" width="5" style="8" customWidth="1"/>
    <col min="8318" max="8318" width="9.109375" style="8" customWidth="1"/>
    <col min="8319" max="8319" width="1.6640625" style="8" customWidth="1"/>
    <col min="8320" max="8320" width="10.109375" style="8" customWidth="1"/>
    <col min="8321" max="8324" width="5" style="8" customWidth="1"/>
    <col min="8325" max="8325" width="9.109375" style="8" customWidth="1"/>
    <col min="8326" max="8326" width="1.88671875" style="8" customWidth="1"/>
    <col min="8327" max="8327" width="10.109375" style="8" customWidth="1"/>
    <col min="8328" max="8331" width="5" style="8" customWidth="1"/>
    <col min="8332" max="8332" width="9.109375" style="8" customWidth="1"/>
    <col min="8333" max="8333" width="1.88671875" style="8" customWidth="1"/>
    <col min="8334" max="8334" width="10.109375" style="8" customWidth="1"/>
    <col min="8335" max="8338" width="5" style="8" customWidth="1"/>
    <col min="8339" max="8339" width="9.109375" style="8" customWidth="1"/>
    <col min="8340" max="8340" width="1.88671875" style="8" customWidth="1"/>
    <col min="8341" max="8344" width="9.109375" style="8" customWidth="1"/>
    <col min="8345" max="8345" width="11.33203125" style="8" customWidth="1"/>
    <col min="8346" max="8348" width="9.109375" style="8"/>
    <col min="8349" max="8349" width="10.33203125" style="8" customWidth="1"/>
    <col min="8350" max="8365" width="9.109375" style="8" customWidth="1"/>
    <col min="8366" max="8448" width="9.109375" style="8"/>
    <col min="8449" max="8449" width="24.33203125" style="8" customWidth="1"/>
    <col min="8450" max="8450" width="10.6640625" style="8" customWidth="1"/>
    <col min="8451" max="8454" width="5" style="8" customWidth="1"/>
    <col min="8455" max="8455" width="9.109375" style="8" customWidth="1"/>
    <col min="8456" max="8456" width="1.88671875" style="8" customWidth="1"/>
    <col min="8457" max="8457" width="10.6640625" style="8" customWidth="1"/>
    <col min="8458" max="8461" width="5" style="8" customWidth="1"/>
    <col min="8462" max="8462" width="9.109375" style="8" customWidth="1"/>
    <col min="8463" max="8463" width="1.88671875" style="8" customWidth="1"/>
    <col min="8464" max="8464" width="10.6640625" style="8" customWidth="1"/>
    <col min="8465" max="8468" width="5" style="8" customWidth="1"/>
    <col min="8469" max="8469" width="9.109375" style="8" customWidth="1"/>
    <col min="8470" max="8470" width="1.88671875" style="8" customWidth="1"/>
    <col min="8471" max="8471" width="9.109375" style="8" customWidth="1"/>
    <col min="8472" max="8475" width="5" style="8" customWidth="1"/>
    <col min="8476" max="8476" width="9.109375" style="8" customWidth="1"/>
    <col min="8477" max="8477" width="1.88671875" style="8" customWidth="1"/>
    <col min="8478" max="8478" width="9.109375" style="8" customWidth="1"/>
    <col min="8479" max="8482" width="5" style="8" customWidth="1"/>
    <col min="8483" max="8483" width="9.109375" style="8" customWidth="1"/>
    <col min="8484" max="8484" width="1.88671875" style="8" customWidth="1"/>
    <col min="8485" max="8485" width="9.109375" style="8" customWidth="1"/>
    <col min="8486" max="8489" width="5" style="8" customWidth="1"/>
    <col min="8490" max="8490" width="9.109375" style="8" customWidth="1"/>
    <col min="8491" max="8491" width="1.88671875" style="8" customWidth="1"/>
    <col min="8492" max="8492" width="9.109375" style="8" customWidth="1"/>
    <col min="8493" max="8496" width="5" style="8" customWidth="1"/>
    <col min="8497" max="8497" width="9.109375" style="8" customWidth="1"/>
    <col min="8498" max="8498" width="1.88671875" style="8" customWidth="1"/>
    <col min="8499" max="8499" width="9.109375" style="8" customWidth="1"/>
    <col min="8500" max="8503" width="5" style="8" customWidth="1"/>
    <col min="8504" max="8504" width="9.109375" style="8" customWidth="1"/>
    <col min="8505" max="8505" width="1.88671875" style="8" customWidth="1"/>
    <col min="8506" max="8525" width="0" style="8" hidden="1" customWidth="1"/>
    <col min="8526" max="8526" width="1.88671875" style="8" customWidth="1"/>
    <col min="8527" max="8527" width="9.109375" style="8" customWidth="1"/>
    <col min="8528" max="8531" width="5" style="8" customWidth="1"/>
    <col min="8532" max="8532" width="9.109375" style="8" customWidth="1"/>
    <col min="8533" max="8539" width="0" style="8" hidden="1" customWidth="1"/>
    <col min="8540" max="8540" width="1.88671875" style="8" customWidth="1"/>
    <col min="8541" max="8541" width="9.109375" style="8" customWidth="1"/>
    <col min="8542" max="8545" width="5" style="8" customWidth="1"/>
    <col min="8546" max="8546" width="9.109375" style="8" customWidth="1"/>
    <col min="8547" max="8547" width="1.88671875" style="8" customWidth="1"/>
    <col min="8548" max="8548" width="9.109375" style="8" customWidth="1"/>
    <col min="8549" max="8552" width="5" style="8" customWidth="1"/>
    <col min="8553" max="8553" width="9.109375" style="8" customWidth="1"/>
    <col min="8554" max="8554" width="1.88671875" style="8" customWidth="1"/>
    <col min="8555" max="8555" width="9.109375" style="8" customWidth="1"/>
    <col min="8556" max="8559" width="5" style="8" customWidth="1"/>
    <col min="8560" max="8560" width="9.109375" style="8" customWidth="1"/>
    <col min="8561" max="8561" width="2.33203125" style="8" customWidth="1"/>
    <col min="8562" max="8562" width="9.109375" style="8" customWidth="1"/>
    <col min="8563" max="8566" width="5.6640625" style="8" customWidth="1"/>
    <col min="8567" max="8567" width="9.109375" style="8" customWidth="1"/>
    <col min="8568" max="8568" width="1.88671875" style="8" customWidth="1"/>
    <col min="8569" max="8569" width="10.109375" style="8" customWidth="1"/>
    <col min="8570" max="8573" width="5" style="8" customWidth="1"/>
    <col min="8574" max="8574" width="9.109375" style="8" customWidth="1"/>
    <col min="8575" max="8575" width="1.6640625" style="8" customWidth="1"/>
    <col min="8576" max="8576" width="10.109375" style="8" customWidth="1"/>
    <col min="8577" max="8580" width="5" style="8" customWidth="1"/>
    <col min="8581" max="8581" width="9.109375" style="8" customWidth="1"/>
    <col min="8582" max="8582" width="1.88671875" style="8" customWidth="1"/>
    <col min="8583" max="8583" width="10.109375" style="8" customWidth="1"/>
    <col min="8584" max="8587" width="5" style="8" customWidth="1"/>
    <col min="8588" max="8588" width="9.109375" style="8" customWidth="1"/>
    <col min="8589" max="8589" width="1.88671875" style="8" customWidth="1"/>
    <col min="8590" max="8590" width="10.109375" style="8" customWidth="1"/>
    <col min="8591" max="8594" width="5" style="8" customWidth="1"/>
    <col min="8595" max="8595" width="9.109375" style="8" customWidth="1"/>
    <col min="8596" max="8596" width="1.88671875" style="8" customWidth="1"/>
    <col min="8597" max="8600" width="9.109375" style="8" customWidth="1"/>
    <col min="8601" max="8601" width="11.33203125" style="8" customWidth="1"/>
    <col min="8602" max="8604" width="9.109375" style="8"/>
    <col min="8605" max="8605" width="10.33203125" style="8" customWidth="1"/>
    <col min="8606" max="8621" width="9.109375" style="8" customWidth="1"/>
    <col min="8622" max="8704" width="9.109375" style="8"/>
    <col min="8705" max="8705" width="24.33203125" style="8" customWidth="1"/>
    <col min="8706" max="8706" width="10.6640625" style="8" customWidth="1"/>
    <col min="8707" max="8710" width="5" style="8" customWidth="1"/>
    <col min="8711" max="8711" width="9.109375" style="8" customWidth="1"/>
    <col min="8712" max="8712" width="1.88671875" style="8" customWidth="1"/>
    <col min="8713" max="8713" width="10.6640625" style="8" customWidth="1"/>
    <col min="8714" max="8717" width="5" style="8" customWidth="1"/>
    <col min="8718" max="8718" width="9.109375" style="8" customWidth="1"/>
    <col min="8719" max="8719" width="1.88671875" style="8" customWidth="1"/>
    <col min="8720" max="8720" width="10.6640625" style="8" customWidth="1"/>
    <col min="8721" max="8724" width="5" style="8" customWidth="1"/>
    <col min="8725" max="8725" width="9.109375" style="8" customWidth="1"/>
    <col min="8726" max="8726" width="1.88671875" style="8" customWidth="1"/>
    <col min="8727" max="8727" width="9.109375" style="8" customWidth="1"/>
    <col min="8728" max="8731" width="5" style="8" customWidth="1"/>
    <col min="8732" max="8732" width="9.109375" style="8" customWidth="1"/>
    <col min="8733" max="8733" width="1.88671875" style="8" customWidth="1"/>
    <col min="8734" max="8734" width="9.109375" style="8" customWidth="1"/>
    <col min="8735" max="8738" width="5" style="8" customWidth="1"/>
    <col min="8739" max="8739" width="9.109375" style="8" customWidth="1"/>
    <col min="8740" max="8740" width="1.88671875" style="8" customWidth="1"/>
    <col min="8741" max="8741" width="9.109375" style="8" customWidth="1"/>
    <col min="8742" max="8745" width="5" style="8" customWidth="1"/>
    <col min="8746" max="8746" width="9.109375" style="8" customWidth="1"/>
    <col min="8747" max="8747" width="1.88671875" style="8" customWidth="1"/>
    <col min="8748" max="8748" width="9.109375" style="8" customWidth="1"/>
    <col min="8749" max="8752" width="5" style="8" customWidth="1"/>
    <col min="8753" max="8753" width="9.109375" style="8" customWidth="1"/>
    <col min="8754" max="8754" width="1.88671875" style="8" customWidth="1"/>
    <col min="8755" max="8755" width="9.109375" style="8" customWidth="1"/>
    <col min="8756" max="8759" width="5" style="8" customWidth="1"/>
    <col min="8760" max="8760" width="9.109375" style="8" customWidth="1"/>
    <col min="8761" max="8761" width="1.88671875" style="8" customWidth="1"/>
    <col min="8762" max="8781" width="0" style="8" hidden="1" customWidth="1"/>
    <col min="8782" max="8782" width="1.88671875" style="8" customWidth="1"/>
    <col min="8783" max="8783" width="9.109375" style="8" customWidth="1"/>
    <col min="8784" max="8787" width="5" style="8" customWidth="1"/>
    <col min="8788" max="8788" width="9.109375" style="8" customWidth="1"/>
    <col min="8789" max="8795" width="0" style="8" hidden="1" customWidth="1"/>
    <col min="8796" max="8796" width="1.88671875" style="8" customWidth="1"/>
    <col min="8797" max="8797" width="9.109375" style="8" customWidth="1"/>
    <col min="8798" max="8801" width="5" style="8" customWidth="1"/>
    <col min="8802" max="8802" width="9.109375" style="8" customWidth="1"/>
    <col min="8803" max="8803" width="1.88671875" style="8" customWidth="1"/>
    <col min="8804" max="8804" width="9.109375" style="8" customWidth="1"/>
    <col min="8805" max="8808" width="5" style="8" customWidth="1"/>
    <col min="8809" max="8809" width="9.109375" style="8" customWidth="1"/>
    <col min="8810" max="8810" width="1.88671875" style="8" customWidth="1"/>
    <col min="8811" max="8811" width="9.109375" style="8" customWidth="1"/>
    <col min="8812" max="8815" width="5" style="8" customWidth="1"/>
    <col min="8816" max="8816" width="9.109375" style="8" customWidth="1"/>
    <col min="8817" max="8817" width="2.33203125" style="8" customWidth="1"/>
    <col min="8818" max="8818" width="9.109375" style="8" customWidth="1"/>
    <col min="8819" max="8822" width="5.6640625" style="8" customWidth="1"/>
    <col min="8823" max="8823" width="9.109375" style="8" customWidth="1"/>
    <col min="8824" max="8824" width="1.88671875" style="8" customWidth="1"/>
    <col min="8825" max="8825" width="10.109375" style="8" customWidth="1"/>
    <col min="8826" max="8829" width="5" style="8" customWidth="1"/>
    <col min="8830" max="8830" width="9.109375" style="8" customWidth="1"/>
    <col min="8831" max="8831" width="1.6640625" style="8" customWidth="1"/>
    <col min="8832" max="8832" width="10.109375" style="8" customWidth="1"/>
    <col min="8833" max="8836" width="5" style="8" customWidth="1"/>
    <col min="8837" max="8837" width="9.109375" style="8" customWidth="1"/>
    <col min="8838" max="8838" width="1.88671875" style="8" customWidth="1"/>
    <col min="8839" max="8839" width="10.109375" style="8" customWidth="1"/>
    <col min="8840" max="8843" width="5" style="8" customWidth="1"/>
    <col min="8844" max="8844" width="9.109375" style="8" customWidth="1"/>
    <col min="8845" max="8845" width="1.88671875" style="8" customWidth="1"/>
    <col min="8846" max="8846" width="10.109375" style="8" customWidth="1"/>
    <col min="8847" max="8850" width="5" style="8" customWidth="1"/>
    <col min="8851" max="8851" width="9.109375" style="8" customWidth="1"/>
    <col min="8852" max="8852" width="1.88671875" style="8" customWidth="1"/>
    <col min="8853" max="8856" width="9.109375" style="8" customWidth="1"/>
    <col min="8857" max="8857" width="11.33203125" style="8" customWidth="1"/>
    <col min="8858" max="8860" width="9.109375" style="8"/>
    <col min="8861" max="8861" width="10.33203125" style="8" customWidth="1"/>
    <col min="8862" max="8877" width="9.109375" style="8" customWidth="1"/>
    <col min="8878" max="8960" width="9.109375" style="8"/>
    <col min="8961" max="8961" width="24.33203125" style="8" customWidth="1"/>
    <col min="8962" max="8962" width="10.6640625" style="8" customWidth="1"/>
    <col min="8963" max="8966" width="5" style="8" customWidth="1"/>
    <col min="8967" max="8967" width="9.109375" style="8" customWidth="1"/>
    <col min="8968" max="8968" width="1.88671875" style="8" customWidth="1"/>
    <col min="8969" max="8969" width="10.6640625" style="8" customWidth="1"/>
    <col min="8970" max="8973" width="5" style="8" customWidth="1"/>
    <col min="8974" max="8974" width="9.109375" style="8" customWidth="1"/>
    <col min="8975" max="8975" width="1.88671875" style="8" customWidth="1"/>
    <col min="8976" max="8976" width="10.6640625" style="8" customWidth="1"/>
    <col min="8977" max="8980" width="5" style="8" customWidth="1"/>
    <col min="8981" max="8981" width="9.109375" style="8" customWidth="1"/>
    <col min="8982" max="8982" width="1.88671875" style="8" customWidth="1"/>
    <col min="8983" max="8983" width="9.109375" style="8" customWidth="1"/>
    <col min="8984" max="8987" width="5" style="8" customWidth="1"/>
    <col min="8988" max="8988" width="9.109375" style="8" customWidth="1"/>
    <col min="8989" max="8989" width="1.88671875" style="8" customWidth="1"/>
    <col min="8990" max="8990" width="9.109375" style="8" customWidth="1"/>
    <col min="8991" max="8994" width="5" style="8" customWidth="1"/>
    <col min="8995" max="8995" width="9.109375" style="8" customWidth="1"/>
    <col min="8996" max="8996" width="1.88671875" style="8" customWidth="1"/>
    <col min="8997" max="8997" width="9.109375" style="8" customWidth="1"/>
    <col min="8998" max="9001" width="5" style="8" customWidth="1"/>
    <col min="9002" max="9002" width="9.109375" style="8" customWidth="1"/>
    <col min="9003" max="9003" width="1.88671875" style="8" customWidth="1"/>
    <col min="9004" max="9004" width="9.109375" style="8" customWidth="1"/>
    <col min="9005" max="9008" width="5" style="8" customWidth="1"/>
    <col min="9009" max="9009" width="9.109375" style="8" customWidth="1"/>
    <col min="9010" max="9010" width="1.88671875" style="8" customWidth="1"/>
    <col min="9011" max="9011" width="9.109375" style="8" customWidth="1"/>
    <col min="9012" max="9015" width="5" style="8" customWidth="1"/>
    <col min="9016" max="9016" width="9.109375" style="8" customWidth="1"/>
    <col min="9017" max="9017" width="1.88671875" style="8" customWidth="1"/>
    <col min="9018" max="9037" width="0" style="8" hidden="1" customWidth="1"/>
    <col min="9038" max="9038" width="1.88671875" style="8" customWidth="1"/>
    <col min="9039" max="9039" width="9.109375" style="8" customWidth="1"/>
    <col min="9040" max="9043" width="5" style="8" customWidth="1"/>
    <col min="9044" max="9044" width="9.109375" style="8" customWidth="1"/>
    <col min="9045" max="9051" width="0" style="8" hidden="1" customWidth="1"/>
    <col min="9052" max="9052" width="1.88671875" style="8" customWidth="1"/>
    <col min="9053" max="9053" width="9.109375" style="8" customWidth="1"/>
    <col min="9054" max="9057" width="5" style="8" customWidth="1"/>
    <col min="9058" max="9058" width="9.109375" style="8" customWidth="1"/>
    <col min="9059" max="9059" width="1.88671875" style="8" customWidth="1"/>
    <col min="9060" max="9060" width="9.109375" style="8" customWidth="1"/>
    <col min="9061" max="9064" width="5" style="8" customWidth="1"/>
    <col min="9065" max="9065" width="9.109375" style="8" customWidth="1"/>
    <col min="9066" max="9066" width="1.88671875" style="8" customWidth="1"/>
    <col min="9067" max="9067" width="9.109375" style="8" customWidth="1"/>
    <col min="9068" max="9071" width="5" style="8" customWidth="1"/>
    <col min="9072" max="9072" width="9.109375" style="8" customWidth="1"/>
    <col min="9073" max="9073" width="2.33203125" style="8" customWidth="1"/>
    <col min="9074" max="9074" width="9.109375" style="8" customWidth="1"/>
    <col min="9075" max="9078" width="5.6640625" style="8" customWidth="1"/>
    <col min="9079" max="9079" width="9.109375" style="8" customWidth="1"/>
    <col min="9080" max="9080" width="1.88671875" style="8" customWidth="1"/>
    <col min="9081" max="9081" width="10.109375" style="8" customWidth="1"/>
    <col min="9082" max="9085" width="5" style="8" customWidth="1"/>
    <col min="9086" max="9086" width="9.109375" style="8" customWidth="1"/>
    <col min="9087" max="9087" width="1.6640625" style="8" customWidth="1"/>
    <col min="9088" max="9088" width="10.109375" style="8" customWidth="1"/>
    <col min="9089" max="9092" width="5" style="8" customWidth="1"/>
    <col min="9093" max="9093" width="9.109375" style="8" customWidth="1"/>
    <col min="9094" max="9094" width="1.88671875" style="8" customWidth="1"/>
    <col min="9095" max="9095" width="10.109375" style="8" customWidth="1"/>
    <col min="9096" max="9099" width="5" style="8" customWidth="1"/>
    <col min="9100" max="9100" width="9.109375" style="8" customWidth="1"/>
    <col min="9101" max="9101" width="1.88671875" style="8" customWidth="1"/>
    <col min="9102" max="9102" width="10.109375" style="8" customWidth="1"/>
    <col min="9103" max="9106" width="5" style="8" customWidth="1"/>
    <col min="9107" max="9107" width="9.109375" style="8" customWidth="1"/>
    <col min="9108" max="9108" width="1.88671875" style="8" customWidth="1"/>
    <col min="9109" max="9112" width="9.109375" style="8" customWidth="1"/>
    <col min="9113" max="9113" width="11.33203125" style="8" customWidth="1"/>
    <col min="9114" max="9116" width="9.109375" style="8"/>
    <col min="9117" max="9117" width="10.33203125" style="8" customWidth="1"/>
    <col min="9118" max="9133" width="9.109375" style="8" customWidth="1"/>
    <col min="9134" max="9216" width="9.109375" style="8"/>
    <col min="9217" max="9217" width="24.33203125" style="8" customWidth="1"/>
    <col min="9218" max="9218" width="10.6640625" style="8" customWidth="1"/>
    <col min="9219" max="9222" width="5" style="8" customWidth="1"/>
    <col min="9223" max="9223" width="9.109375" style="8" customWidth="1"/>
    <col min="9224" max="9224" width="1.88671875" style="8" customWidth="1"/>
    <col min="9225" max="9225" width="10.6640625" style="8" customWidth="1"/>
    <col min="9226" max="9229" width="5" style="8" customWidth="1"/>
    <col min="9230" max="9230" width="9.109375" style="8" customWidth="1"/>
    <col min="9231" max="9231" width="1.88671875" style="8" customWidth="1"/>
    <col min="9232" max="9232" width="10.6640625" style="8" customWidth="1"/>
    <col min="9233" max="9236" width="5" style="8" customWidth="1"/>
    <col min="9237" max="9237" width="9.109375" style="8" customWidth="1"/>
    <col min="9238" max="9238" width="1.88671875" style="8" customWidth="1"/>
    <col min="9239" max="9239" width="9.109375" style="8" customWidth="1"/>
    <col min="9240" max="9243" width="5" style="8" customWidth="1"/>
    <col min="9244" max="9244" width="9.109375" style="8" customWidth="1"/>
    <col min="9245" max="9245" width="1.88671875" style="8" customWidth="1"/>
    <col min="9246" max="9246" width="9.109375" style="8" customWidth="1"/>
    <col min="9247" max="9250" width="5" style="8" customWidth="1"/>
    <col min="9251" max="9251" width="9.109375" style="8" customWidth="1"/>
    <col min="9252" max="9252" width="1.88671875" style="8" customWidth="1"/>
    <col min="9253" max="9253" width="9.109375" style="8" customWidth="1"/>
    <col min="9254" max="9257" width="5" style="8" customWidth="1"/>
    <col min="9258" max="9258" width="9.109375" style="8" customWidth="1"/>
    <col min="9259" max="9259" width="1.88671875" style="8" customWidth="1"/>
    <col min="9260" max="9260" width="9.109375" style="8" customWidth="1"/>
    <col min="9261" max="9264" width="5" style="8" customWidth="1"/>
    <col min="9265" max="9265" width="9.109375" style="8" customWidth="1"/>
    <col min="9266" max="9266" width="1.88671875" style="8" customWidth="1"/>
    <col min="9267" max="9267" width="9.109375" style="8" customWidth="1"/>
    <col min="9268" max="9271" width="5" style="8" customWidth="1"/>
    <col min="9272" max="9272" width="9.109375" style="8" customWidth="1"/>
    <col min="9273" max="9273" width="1.88671875" style="8" customWidth="1"/>
    <col min="9274" max="9293" width="0" style="8" hidden="1" customWidth="1"/>
    <col min="9294" max="9294" width="1.88671875" style="8" customWidth="1"/>
    <col min="9295" max="9295" width="9.109375" style="8" customWidth="1"/>
    <col min="9296" max="9299" width="5" style="8" customWidth="1"/>
    <col min="9300" max="9300" width="9.109375" style="8" customWidth="1"/>
    <col min="9301" max="9307" width="0" style="8" hidden="1" customWidth="1"/>
    <col min="9308" max="9308" width="1.88671875" style="8" customWidth="1"/>
    <col min="9309" max="9309" width="9.109375" style="8" customWidth="1"/>
    <col min="9310" max="9313" width="5" style="8" customWidth="1"/>
    <col min="9314" max="9314" width="9.109375" style="8" customWidth="1"/>
    <col min="9315" max="9315" width="1.88671875" style="8" customWidth="1"/>
    <col min="9316" max="9316" width="9.109375" style="8" customWidth="1"/>
    <col min="9317" max="9320" width="5" style="8" customWidth="1"/>
    <col min="9321" max="9321" width="9.109375" style="8" customWidth="1"/>
    <col min="9322" max="9322" width="1.88671875" style="8" customWidth="1"/>
    <col min="9323" max="9323" width="9.109375" style="8" customWidth="1"/>
    <col min="9324" max="9327" width="5" style="8" customWidth="1"/>
    <col min="9328" max="9328" width="9.109375" style="8" customWidth="1"/>
    <col min="9329" max="9329" width="2.33203125" style="8" customWidth="1"/>
    <col min="9330" max="9330" width="9.109375" style="8" customWidth="1"/>
    <col min="9331" max="9334" width="5.6640625" style="8" customWidth="1"/>
    <col min="9335" max="9335" width="9.109375" style="8" customWidth="1"/>
    <col min="9336" max="9336" width="1.88671875" style="8" customWidth="1"/>
    <col min="9337" max="9337" width="10.109375" style="8" customWidth="1"/>
    <col min="9338" max="9341" width="5" style="8" customWidth="1"/>
    <col min="9342" max="9342" width="9.109375" style="8" customWidth="1"/>
    <col min="9343" max="9343" width="1.6640625" style="8" customWidth="1"/>
    <col min="9344" max="9344" width="10.109375" style="8" customWidth="1"/>
    <col min="9345" max="9348" width="5" style="8" customWidth="1"/>
    <col min="9349" max="9349" width="9.109375" style="8" customWidth="1"/>
    <col min="9350" max="9350" width="1.88671875" style="8" customWidth="1"/>
    <col min="9351" max="9351" width="10.109375" style="8" customWidth="1"/>
    <col min="9352" max="9355" width="5" style="8" customWidth="1"/>
    <col min="9356" max="9356" width="9.109375" style="8" customWidth="1"/>
    <col min="9357" max="9357" width="1.88671875" style="8" customWidth="1"/>
    <col min="9358" max="9358" width="10.109375" style="8" customWidth="1"/>
    <col min="9359" max="9362" width="5" style="8" customWidth="1"/>
    <col min="9363" max="9363" width="9.109375" style="8" customWidth="1"/>
    <col min="9364" max="9364" width="1.88671875" style="8" customWidth="1"/>
    <col min="9365" max="9368" width="9.109375" style="8" customWidth="1"/>
    <col min="9369" max="9369" width="11.33203125" style="8" customWidth="1"/>
    <col min="9370" max="9372" width="9.109375" style="8"/>
    <col min="9373" max="9373" width="10.33203125" style="8" customWidth="1"/>
    <col min="9374" max="9389" width="9.109375" style="8" customWidth="1"/>
    <col min="9390" max="9472" width="9.109375" style="8"/>
    <col min="9473" max="9473" width="24.33203125" style="8" customWidth="1"/>
    <col min="9474" max="9474" width="10.6640625" style="8" customWidth="1"/>
    <col min="9475" max="9478" width="5" style="8" customWidth="1"/>
    <col min="9479" max="9479" width="9.109375" style="8" customWidth="1"/>
    <col min="9480" max="9480" width="1.88671875" style="8" customWidth="1"/>
    <col min="9481" max="9481" width="10.6640625" style="8" customWidth="1"/>
    <col min="9482" max="9485" width="5" style="8" customWidth="1"/>
    <col min="9486" max="9486" width="9.109375" style="8" customWidth="1"/>
    <col min="9487" max="9487" width="1.88671875" style="8" customWidth="1"/>
    <col min="9488" max="9488" width="10.6640625" style="8" customWidth="1"/>
    <col min="9489" max="9492" width="5" style="8" customWidth="1"/>
    <col min="9493" max="9493" width="9.109375" style="8" customWidth="1"/>
    <col min="9494" max="9494" width="1.88671875" style="8" customWidth="1"/>
    <col min="9495" max="9495" width="9.109375" style="8" customWidth="1"/>
    <col min="9496" max="9499" width="5" style="8" customWidth="1"/>
    <col min="9500" max="9500" width="9.109375" style="8" customWidth="1"/>
    <col min="9501" max="9501" width="1.88671875" style="8" customWidth="1"/>
    <col min="9502" max="9502" width="9.109375" style="8" customWidth="1"/>
    <col min="9503" max="9506" width="5" style="8" customWidth="1"/>
    <col min="9507" max="9507" width="9.109375" style="8" customWidth="1"/>
    <col min="9508" max="9508" width="1.88671875" style="8" customWidth="1"/>
    <col min="9509" max="9509" width="9.109375" style="8" customWidth="1"/>
    <col min="9510" max="9513" width="5" style="8" customWidth="1"/>
    <col min="9514" max="9514" width="9.109375" style="8" customWidth="1"/>
    <col min="9515" max="9515" width="1.88671875" style="8" customWidth="1"/>
    <col min="9516" max="9516" width="9.109375" style="8" customWidth="1"/>
    <col min="9517" max="9520" width="5" style="8" customWidth="1"/>
    <col min="9521" max="9521" width="9.109375" style="8" customWidth="1"/>
    <col min="9522" max="9522" width="1.88671875" style="8" customWidth="1"/>
    <col min="9523" max="9523" width="9.109375" style="8" customWidth="1"/>
    <col min="9524" max="9527" width="5" style="8" customWidth="1"/>
    <col min="9528" max="9528" width="9.109375" style="8" customWidth="1"/>
    <col min="9529" max="9529" width="1.88671875" style="8" customWidth="1"/>
    <col min="9530" max="9549" width="0" style="8" hidden="1" customWidth="1"/>
    <col min="9550" max="9550" width="1.88671875" style="8" customWidth="1"/>
    <col min="9551" max="9551" width="9.109375" style="8" customWidth="1"/>
    <col min="9552" max="9555" width="5" style="8" customWidth="1"/>
    <col min="9556" max="9556" width="9.109375" style="8" customWidth="1"/>
    <col min="9557" max="9563" width="0" style="8" hidden="1" customWidth="1"/>
    <col min="9564" max="9564" width="1.88671875" style="8" customWidth="1"/>
    <col min="9565" max="9565" width="9.109375" style="8" customWidth="1"/>
    <col min="9566" max="9569" width="5" style="8" customWidth="1"/>
    <col min="9570" max="9570" width="9.109375" style="8" customWidth="1"/>
    <col min="9571" max="9571" width="1.88671875" style="8" customWidth="1"/>
    <col min="9572" max="9572" width="9.109375" style="8" customWidth="1"/>
    <col min="9573" max="9576" width="5" style="8" customWidth="1"/>
    <col min="9577" max="9577" width="9.109375" style="8" customWidth="1"/>
    <col min="9578" max="9578" width="1.88671875" style="8" customWidth="1"/>
    <col min="9579" max="9579" width="9.109375" style="8" customWidth="1"/>
    <col min="9580" max="9583" width="5" style="8" customWidth="1"/>
    <col min="9584" max="9584" width="9.109375" style="8" customWidth="1"/>
    <col min="9585" max="9585" width="2.33203125" style="8" customWidth="1"/>
    <col min="9586" max="9586" width="9.109375" style="8" customWidth="1"/>
    <col min="9587" max="9590" width="5.6640625" style="8" customWidth="1"/>
    <col min="9591" max="9591" width="9.109375" style="8" customWidth="1"/>
    <col min="9592" max="9592" width="1.88671875" style="8" customWidth="1"/>
    <col min="9593" max="9593" width="10.109375" style="8" customWidth="1"/>
    <col min="9594" max="9597" width="5" style="8" customWidth="1"/>
    <col min="9598" max="9598" width="9.109375" style="8" customWidth="1"/>
    <col min="9599" max="9599" width="1.6640625" style="8" customWidth="1"/>
    <col min="9600" max="9600" width="10.109375" style="8" customWidth="1"/>
    <col min="9601" max="9604" width="5" style="8" customWidth="1"/>
    <col min="9605" max="9605" width="9.109375" style="8" customWidth="1"/>
    <col min="9606" max="9606" width="1.88671875" style="8" customWidth="1"/>
    <col min="9607" max="9607" width="10.109375" style="8" customWidth="1"/>
    <col min="9608" max="9611" width="5" style="8" customWidth="1"/>
    <col min="9612" max="9612" width="9.109375" style="8" customWidth="1"/>
    <col min="9613" max="9613" width="1.88671875" style="8" customWidth="1"/>
    <col min="9614" max="9614" width="10.109375" style="8" customWidth="1"/>
    <col min="9615" max="9618" width="5" style="8" customWidth="1"/>
    <col min="9619" max="9619" width="9.109375" style="8" customWidth="1"/>
    <col min="9620" max="9620" width="1.88671875" style="8" customWidth="1"/>
    <col min="9621" max="9624" width="9.109375" style="8" customWidth="1"/>
    <col min="9625" max="9625" width="11.33203125" style="8" customWidth="1"/>
    <col min="9626" max="9628" width="9.109375" style="8"/>
    <col min="9629" max="9629" width="10.33203125" style="8" customWidth="1"/>
    <col min="9630" max="9645" width="9.109375" style="8" customWidth="1"/>
    <col min="9646" max="9728" width="9.109375" style="8"/>
    <col min="9729" max="9729" width="24.33203125" style="8" customWidth="1"/>
    <col min="9730" max="9730" width="10.6640625" style="8" customWidth="1"/>
    <col min="9731" max="9734" width="5" style="8" customWidth="1"/>
    <col min="9735" max="9735" width="9.109375" style="8" customWidth="1"/>
    <col min="9736" max="9736" width="1.88671875" style="8" customWidth="1"/>
    <col min="9737" max="9737" width="10.6640625" style="8" customWidth="1"/>
    <col min="9738" max="9741" width="5" style="8" customWidth="1"/>
    <col min="9742" max="9742" width="9.109375" style="8" customWidth="1"/>
    <col min="9743" max="9743" width="1.88671875" style="8" customWidth="1"/>
    <col min="9744" max="9744" width="10.6640625" style="8" customWidth="1"/>
    <col min="9745" max="9748" width="5" style="8" customWidth="1"/>
    <col min="9749" max="9749" width="9.109375" style="8" customWidth="1"/>
    <col min="9750" max="9750" width="1.88671875" style="8" customWidth="1"/>
    <col min="9751" max="9751" width="9.109375" style="8" customWidth="1"/>
    <col min="9752" max="9755" width="5" style="8" customWidth="1"/>
    <col min="9756" max="9756" width="9.109375" style="8" customWidth="1"/>
    <col min="9757" max="9757" width="1.88671875" style="8" customWidth="1"/>
    <col min="9758" max="9758" width="9.109375" style="8" customWidth="1"/>
    <col min="9759" max="9762" width="5" style="8" customWidth="1"/>
    <col min="9763" max="9763" width="9.109375" style="8" customWidth="1"/>
    <col min="9764" max="9764" width="1.88671875" style="8" customWidth="1"/>
    <col min="9765" max="9765" width="9.109375" style="8" customWidth="1"/>
    <col min="9766" max="9769" width="5" style="8" customWidth="1"/>
    <col min="9770" max="9770" width="9.109375" style="8" customWidth="1"/>
    <col min="9771" max="9771" width="1.88671875" style="8" customWidth="1"/>
    <col min="9772" max="9772" width="9.109375" style="8" customWidth="1"/>
    <col min="9773" max="9776" width="5" style="8" customWidth="1"/>
    <col min="9777" max="9777" width="9.109375" style="8" customWidth="1"/>
    <col min="9778" max="9778" width="1.88671875" style="8" customWidth="1"/>
    <col min="9779" max="9779" width="9.109375" style="8" customWidth="1"/>
    <col min="9780" max="9783" width="5" style="8" customWidth="1"/>
    <col min="9784" max="9784" width="9.109375" style="8" customWidth="1"/>
    <col min="9785" max="9785" width="1.88671875" style="8" customWidth="1"/>
    <col min="9786" max="9805" width="0" style="8" hidden="1" customWidth="1"/>
    <col min="9806" max="9806" width="1.88671875" style="8" customWidth="1"/>
    <col min="9807" max="9807" width="9.109375" style="8" customWidth="1"/>
    <col min="9808" max="9811" width="5" style="8" customWidth="1"/>
    <col min="9812" max="9812" width="9.109375" style="8" customWidth="1"/>
    <col min="9813" max="9819" width="0" style="8" hidden="1" customWidth="1"/>
    <col min="9820" max="9820" width="1.88671875" style="8" customWidth="1"/>
    <col min="9821" max="9821" width="9.109375" style="8" customWidth="1"/>
    <col min="9822" max="9825" width="5" style="8" customWidth="1"/>
    <col min="9826" max="9826" width="9.109375" style="8" customWidth="1"/>
    <col min="9827" max="9827" width="1.88671875" style="8" customWidth="1"/>
    <col min="9828" max="9828" width="9.109375" style="8" customWidth="1"/>
    <col min="9829" max="9832" width="5" style="8" customWidth="1"/>
    <col min="9833" max="9833" width="9.109375" style="8" customWidth="1"/>
    <col min="9834" max="9834" width="1.88671875" style="8" customWidth="1"/>
    <col min="9835" max="9835" width="9.109375" style="8" customWidth="1"/>
    <col min="9836" max="9839" width="5" style="8" customWidth="1"/>
    <col min="9840" max="9840" width="9.109375" style="8" customWidth="1"/>
    <col min="9841" max="9841" width="2.33203125" style="8" customWidth="1"/>
    <col min="9842" max="9842" width="9.109375" style="8" customWidth="1"/>
    <col min="9843" max="9846" width="5.6640625" style="8" customWidth="1"/>
    <col min="9847" max="9847" width="9.109375" style="8" customWidth="1"/>
    <col min="9848" max="9848" width="1.88671875" style="8" customWidth="1"/>
    <col min="9849" max="9849" width="10.109375" style="8" customWidth="1"/>
    <col min="9850" max="9853" width="5" style="8" customWidth="1"/>
    <col min="9854" max="9854" width="9.109375" style="8" customWidth="1"/>
    <col min="9855" max="9855" width="1.6640625" style="8" customWidth="1"/>
    <col min="9856" max="9856" width="10.109375" style="8" customWidth="1"/>
    <col min="9857" max="9860" width="5" style="8" customWidth="1"/>
    <col min="9861" max="9861" width="9.109375" style="8" customWidth="1"/>
    <col min="9862" max="9862" width="1.88671875" style="8" customWidth="1"/>
    <col min="9863" max="9863" width="10.109375" style="8" customWidth="1"/>
    <col min="9864" max="9867" width="5" style="8" customWidth="1"/>
    <col min="9868" max="9868" width="9.109375" style="8" customWidth="1"/>
    <col min="9869" max="9869" width="1.88671875" style="8" customWidth="1"/>
    <col min="9870" max="9870" width="10.109375" style="8" customWidth="1"/>
    <col min="9871" max="9874" width="5" style="8" customWidth="1"/>
    <col min="9875" max="9875" width="9.109375" style="8" customWidth="1"/>
    <col min="9876" max="9876" width="1.88671875" style="8" customWidth="1"/>
    <col min="9877" max="9880" width="9.109375" style="8" customWidth="1"/>
    <col min="9881" max="9881" width="11.33203125" style="8" customWidth="1"/>
    <col min="9882" max="9884" width="9.109375" style="8"/>
    <col min="9885" max="9885" width="10.33203125" style="8" customWidth="1"/>
    <col min="9886" max="9901" width="9.109375" style="8" customWidth="1"/>
    <col min="9902" max="9984" width="9.109375" style="8"/>
    <col min="9985" max="9985" width="24.33203125" style="8" customWidth="1"/>
    <col min="9986" max="9986" width="10.6640625" style="8" customWidth="1"/>
    <col min="9987" max="9990" width="5" style="8" customWidth="1"/>
    <col min="9991" max="9991" width="9.109375" style="8" customWidth="1"/>
    <col min="9992" max="9992" width="1.88671875" style="8" customWidth="1"/>
    <col min="9993" max="9993" width="10.6640625" style="8" customWidth="1"/>
    <col min="9994" max="9997" width="5" style="8" customWidth="1"/>
    <col min="9998" max="9998" width="9.109375" style="8" customWidth="1"/>
    <col min="9999" max="9999" width="1.88671875" style="8" customWidth="1"/>
    <col min="10000" max="10000" width="10.6640625" style="8" customWidth="1"/>
    <col min="10001" max="10004" width="5" style="8" customWidth="1"/>
    <col min="10005" max="10005" width="9.109375" style="8" customWidth="1"/>
    <col min="10006" max="10006" width="1.88671875" style="8" customWidth="1"/>
    <col min="10007" max="10007" width="9.109375" style="8" customWidth="1"/>
    <col min="10008" max="10011" width="5" style="8" customWidth="1"/>
    <col min="10012" max="10012" width="9.109375" style="8" customWidth="1"/>
    <col min="10013" max="10013" width="1.88671875" style="8" customWidth="1"/>
    <col min="10014" max="10014" width="9.109375" style="8" customWidth="1"/>
    <col min="10015" max="10018" width="5" style="8" customWidth="1"/>
    <col min="10019" max="10019" width="9.109375" style="8" customWidth="1"/>
    <col min="10020" max="10020" width="1.88671875" style="8" customWidth="1"/>
    <col min="10021" max="10021" width="9.109375" style="8" customWidth="1"/>
    <col min="10022" max="10025" width="5" style="8" customWidth="1"/>
    <col min="10026" max="10026" width="9.109375" style="8" customWidth="1"/>
    <col min="10027" max="10027" width="1.88671875" style="8" customWidth="1"/>
    <col min="10028" max="10028" width="9.109375" style="8" customWidth="1"/>
    <col min="10029" max="10032" width="5" style="8" customWidth="1"/>
    <col min="10033" max="10033" width="9.109375" style="8" customWidth="1"/>
    <col min="10034" max="10034" width="1.88671875" style="8" customWidth="1"/>
    <col min="10035" max="10035" width="9.109375" style="8" customWidth="1"/>
    <col min="10036" max="10039" width="5" style="8" customWidth="1"/>
    <col min="10040" max="10040" width="9.109375" style="8" customWidth="1"/>
    <col min="10041" max="10041" width="1.88671875" style="8" customWidth="1"/>
    <col min="10042" max="10061" width="0" style="8" hidden="1" customWidth="1"/>
    <col min="10062" max="10062" width="1.88671875" style="8" customWidth="1"/>
    <col min="10063" max="10063" width="9.109375" style="8" customWidth="1"/>
    <col min="10064" max="10067" width="5" style="8" customWidth="1"/>
    <col min="10068" max="10068" width="9.109375" style="8" customWidth="1"/>
    <col min="10069" max="10075" width="0" style="8" hidden="1" customWidth="1"/>
    <col min="10076" max="10076" width="1.88671875" style="8" customWidth="1"/>
    <col min="10077" max="10077" width="9.109375" style="8" customWidth="1"/>
    <col min="10078" max="10081" width="5" style="8" customWidth="1"/>
    <col min="10082" max="10082" width="9.109375" style="8" customWidth="1"/>
    <col min="10083" max="10083" width="1.88671875" style="8" customWidth="1"/>
    <col min="10084" max="10084" width="9.109375" style="8" customWidth="1"/>
    <col min="10085" max="10088" width="5" style="8" customWidth="1"/>
    <col min="10089" max="10089" width="9.109375" style="8" customWidth="1"/>
    <col min="10090" max="10090" width="1.88671875" style="8" customWidth="1"/>
    <col min="10091" max="10091" width="9.109375" style="8" customWidth="1"/>
    <col min="10092" max="10095" width="5" style="8" customWidth="1"/>
    <col min="10096" max="10096" width="9.109375" style="8" customWidth="1"/>
    <col min="10097" max="10097" width="2.33203125" style="8" customWidth="1"/>
    <col min="10098" max="10098" width="9.109375" style="8" customWidth="1"/>
    <col min="10099" max="10102" width="5.6640625" style="8" customWidth="1"/>
    <col min="10103" max="10103" width="9.109375" style="8" customWidth="1"/>
    <col min="10104" max="10104" width="1.88671875" style="8" customWidth="1"/>
    <col min="10105" max="10105" width="10.109375" style="8" customWidth="1"/>
    <col min="10106" max="10109" width="5" style="8" customWidth="1"/>
    <col min="10110" max="10110" width="9.109375" style="8" customWidth="1"/>
    <col min="10111" max="10111" width="1.6640625" style="8" customWidth="1"/>
    <col min="10112" max="10112" width="10.109375" style="8" customWidth="1"/>
    <col min="10113" max="10116" width="5" style="8" customWidth="1"/>
    <col min="10117" max="10117" width="9.109375" style="8" customWidth="1"/>
    <col min="10118" max="10118" width="1.88671875" style="8" customWidth="1"/>
    <col min="10119" max="10119" width="10.109375" style="8" customWidth="1"/>
    <col min="10120" max="10123" width="5" style="8" customWidth="1"/>
    <col min="10124" max="10124" width="9.109375" style="8" customWidth="1"/>
    <col min="10125" max="10125" width="1.88671875" style="8" customWidth="1"/>
    <col min="10126" max="10126" width="10.109375" style="8" customWidth="1"/>
    <col min="10127" max="10130" width="5" style="8" customWidth="1"/>
    <col min="10131" max="10131" width="9.109375" style="8" customWidth="1"/>
    <col min="10132" max="10132" width="1.88671875" style="8" customWidth="1"/>
    <col min="10133" max="10136" width="9.109375" style="8" customWidth="1"/>
    <col min="10137" max="10137" width="11.33203125" style="8" customWidth="1"/>
    <col min="10138" max="10140" width="9.109375" style="8"/>
    <col min="10141" max="10141" width="10.33203125" style="8" customWidth="1"/>
    <col min="10142" max="10157" width="9.109375" style="8" customWidth="1"/>
    <col min="10158" max="10240" width="9.109375" style="8"/>
    <col min="10241" max="10241" width="24.33203125" style="8" customWidth="1"/>
    <col min="10242" max="10242" width="10.6640625" style="8" customWidth="1"/>
    <col min="10243" max="10246" width="5" style="8" customWidth="1"/>
    <col min="10247" max="10247" width="9.109375" style="8" customWidth="1"/>
    <col min="10248" max="10248" width="1.88671875" style="8" customWidth="1"/>
    <col min="10249" max="10249" width="10.6640625" style="8" customWidth="1"/>
    <col min="10250" max="10253" width="5" style="8" customWidth="1"/>
    <col min="10254" max="10254" width="9.109375" style="8" customWidth="1"/>
    <col min="10255" max="10255" width="1.88671875" style="8" customWidth="1"/>
    <col min="10256" max="10256" width="10.6640625" style="8" customWidth="1"/>
    <col min="10257" max="10260" width="5" style="8" customWidth="1"/>
    <col min="10261" max="10261" width="9.109375" style="8" customWidth="1"/>
    <col min="10262" max="10262" width="1.88671875" style="8" customWidth="1"/>
    <col min="10263" max="10263" width="9.109375" style="8" customWidth="1"/>
    <col min="10264" max="10267" width="5" style="8" customWidth="1"/>
    <col min="10268" max="10268" width="9.109375" style="8" customWidth="1"/>
    <col min="10269" max="10269" width="1.88671875" style="8" customWidth="1"/>
    <col min="10270" max="10270" width="9.109375" style="8" customWidth="1"/>
    <col min="10271" max="10274" width="5" style="8" customWidth="1"/>
    <col min="10275" max="10275" width="9.109375" style="8" customWidth="1"/>
    <col min="10276" max="10276" width="1.88671875" style="8" customWidth="1"/>
    <col min="10277" max="10277" width="9.109375" style="8" customWidth="1"/>
    <col min="10278" max="10281" width="5" style="8" customWidth="1"/>
    <col min="10282" max="10282" width="9.109375" style="8" customWidth="1"/>
    <col min="10283" max="10283" width="1.88671875" style="8" customWidth="1"/>
    <col min="10284" max="10284" width="9.109375" style="8" customWidth="1"/>
    <col min="10285" max="10288" width="5" style="8" customWidth="1"/>
    <col min="10289" max="10289" width="9.109375" style="8" customWidth="1"/>
    <col min="10290" max="10290" width="1.88671875" style="8" customWidth="1"/>
    <col min="10291" max="10291" width="9.109375" style="8" customWidth="1"/>
    <col min="10292" max="10295" width="5" style="8" customWidth="1"/>
    <col min="10296" max="10296" width="9.109375" style="8" customWidth="1"/>
    <col min="10297" max="10297" width="1.88671875" style="8" customWidth="1"/>
    <col min="10298" max="10317" width="0" style="8" hidden="1" customWidth="1"/>
    <col min="10318" max="10318" width="1.88671875" style="8" customWidth="1"/>
    <col min="10319" max="10319" width="9.109375" style="8" customWidth="1"/>
    <col min="10320" max="10323" width="5" style="8" customWidth="1"/>
    <col min="10324" max="10324" width="9.109375" style="8" customWidth="1"/>
    <col min="10325" max="10331" width="0" style="8" hidden="1" customWidth="1"/>
    <col min="10332" max="10332" width="1.88671875" style="8" customWidth="1"/>
    <col min="10333" max="10333" width="9.109375" style="8" customWidth="1"/>
    <col min="10334" max="10337" width="5" style="8" customWidth="1"/>
    <col min="10338" max="10338" width="9.109375" style="8" customWidth="1"/>
    <col min="10339" max="10339" width="1.88671875" style="8" customWidth="1"/>
    <col min="10340" max="10340" width="9.109375" style="8" customWidth="1"/>
    <col min="10341" max="10344" width="5" style="8" customWidth="1"/>
    <col min="10345" max="10345" width="9.109375" style="8" customWidth="1"/>
    <col min="10346" max="10346" width="1.88671875" style="8" customWidth="1"/>
    <col min="10347" max="10347" width="9.109375" style="8" customWidth="1"/>
    <col min="10348" max="10351" width="5" style="8" customWidth="1"/>
    <col min="10352" max="10352" width="9.109375" style="8" customWidth="1"/>
    <col min="10353" max="10353" width="2.33203125" style="8" customWidth="1"/>
    <col min="10354" max="10354" width="9.109375" style="8" customWidth="1"/>
    <col min="10355" max="10358" width="5.6640625" style="8" customWidth="1"/>
    <col min="10359" max="10359" width="9.109375" style="8" customWidth="1"/>
    <col min="10360" max="10360" width="1.88671875" style="8" customWidth="1"/>
    <col min="10361" max="10361" width="10.109375" style="8" customWidth="1"/>
    <col min="10362" max="10365" width="5" style="8" customWidth="1"/>
    <col min="10366" max="10366" width="9.109375" style="8" customWidth="1"/>
    <col min="10367" max="10367" width="1.6640625" style="8" customWidth="1"/>
    <col min="10368" max="10368" width="10.109375" style="8" customWidth="1"/>
    <col min="10369" max="10372" width="5" style="8" customWidth="1"/>
    <col min="10373" max="10373" width="9.109375" style="8" customWidth="1"/>
    <col min="10374" max="10374" width="1.88671875" style="8" customWidth="1"/>
    <col min="10375" max="10375" width="10.109375" style="8" customWidth="1"/>
    <col min="10376" max="10379" width="5" style="8" customWidth="1"/>
    <col min="10380" max="10380" width="9.109375" style="8" customWidth="1"/>
    <col min="10381" max="10381" width="1.88671875" style="8" customWidth="1"/>
    <col min="10382" max="10382" width="10.109375" style="8" customWidth="1"/>
    <col min="10383" max="10386" width="5" style="8" customWidth="1"/>
    <col min="10387" max="10387" width="9.109375" style="8" customWidth="1"/>
    <col min="10388" max="10388" width="1.88671875" style="8" customWidth="1"/>
    <col min="10389" max="10392" width="9.109375" style="8" customWidth="1"/>
    <col min="10393" max="10393" width="11.33203125" style="8" customWidth="1"/>
    <col min="10394" max="10396" width="9.109375" style="8"/>
    <col min="10397" max="10397" width="10.33203125" style="8" customWidth="1"/>
    <col min="10398" max="10413" width="9.109375" style="8" customWidth="1"/>
    <col min="10414" max="10496" width="9.109375" style="8"/>
    <col min="10497" max="10497" width="24.33203125" style="8" customWidth="1"/>
    <col min="10498" max="10498" width="10.6640625" style="8" customWidth="1"/>
    <col min="10499" max="10502" width="5" style="8" customWidth="1"/>
    <col min="10503" max="10503" width="9.109375" style="8" customWidth="1"/>
    <col min="10504" max="10504" width="1.88671875" style="8" customWidth="1"/>
    <col min="10505" max="10505" width="10.6640625" style="8" customWidth="1"/>
    <col min="10506" max="10509" width="5" style="8" customWidth="1"/>
    <col min="10510" max="10510" width="9.109375" style="8" customWidth="1"/>
    <col min="10511" max="10511" width="1.88671875" style="8" customWidth="1"/>
    <col min="10512" max="10512" width="10.6640625" style="8" customWidth="1"/>
    <col min="10513" max="10516" width="5" style="8" customWidth="1"/>
    <col min="10517" max="10517" width="9.109375" style="8" customWidth="1"/>
    <col min="10518" max="10518" width="1.88671875" style="8" customWidth="1"/>
    <col min="10519" max="10519" width="9.109375" style="8" customWidth="1"/>
    <col min="10520" max="10523" width="5" style="8" customWidth="1"/>
    <col min="10524" max="10524" width="9.109375" style="8" customWidth="1"/>
    <col min="10525" max="10525" width="1.88671875" style="8" customWidth="1"/>
    <col min="10526" max="10526" width="9.109375" style="8" customWidth="1"/>
    <col min="10527" max="10530" width="5" style="8" customWidth="1"/>
    <col min="10531" max="10531" width="9.109375" style="8" customWidth="1"/>
    <col min="10532" max="10532" width="1.88671875" style="8" customWidth="1"/>
    <col min="10533" max="10533" width="9.109375" style="8" customWidth="1"/>
    <col min="10534" max="10537" width="5" style="8" customWidth="1"/>
    <col min="10538" max="10538" width="9.109375" style="8" customWidth="1"/>
    <col min="10539" max="10539" width="1.88671875" style="8" customWidth="1"/>
    <col min="10540" max="10540" width="9.109375" style="8" customWidth="1"/>
    <col min="10541" max="10544" width="5" style="8" customWidth="1"/>
    <col min="10545" max="10545" width="9.109375" style="8" customWidth="1"/>
    <col min="10546" max="10546" width="1.88671875" style="8" customWidth="1"/>
    <col min="10547" max="10547" width="9.109375" style="8" customWidth="1"/>
    <col min="10548" max="10551" width="5" style="8" customWidth="1"/>
    <col min="10552" max="10552" width="9.109375" style="8" customWidth="1"/>
    <col min="10553" max="10553" width="1.88671875" style="8" customWidth="1"/>
    <col min="10554" max="10573" width="0" style="8" hidden="1" customWidth="1"/>
    <col min="10574" max="10574" width="1.88671875" style="8" customWidth="1"/>
    <col min="10575" max="10575" width="9.109375" style="8" customWidth="1"/>
    <col min="10576" max="10579" width="5" style="8" customWidth="1"/>
    <col min="10580" max="10580" width="9.109375" style="8" customWidth="1"/>
    <col min="10581" max="10587" width="0" style="8" hidden="1" customWidth="1"/>
    <col min="10588" max="10588" width="1.88671875" style="8" customWidth="1"/>
    <col min="10589" max="10589" width="9.109375" style="8" customWidth="1"/>
    <col min="10590" max="10593" width="5" style="8" customWidth="1"/>
    <col min="10594" max="10594" width="9.109375" style="8" customWidth="1"/>
    <col min="10595" max="10595" width="1.88671875" style="8" customWidth="1"/>
    <col min="10596" max="10596" width="9.109375" style="8" customWidth="1"/>
    <col min="10597" max="10600" width="5" style="8" customWidth="1"/>
    <col min="10601" max="10601" width="9.109375" style="8" customWidth="1"/>
    <col min="10602" max="10602" width="1.88671875" style="8" customWidth="1"/>
    <col min="10603" max="10603" width="9.109375" style="8" customWidth="1"/>
    <col min="10604" max="10607" width="5" style="8" customWidth="1"/>
    <col min="10608" max="10608" width="9.109375" style="8" customWidth="1"/>
    <col min="10609" max="10609" width="2.33203125" style="8" customWidth="1"/>
    <col min="10610" max="10610" width="9.109375" style="8" customWidth="1"/>
    <col min="10611" max="10614" width="5.6640625" style="8" customWidth="1"/>
    <col min="10615" max="10615" width="9.109375" style="8" customWidth="1"/>
    <col min="10616" max="10616" width="1.88671875" style="8" customWidth="1"/>
    <col min="10617" max="10617" width="10.109375" style="8" customWidth="1"/>
    <col min="10618" max="10621" width="5" style="8" customWidth="1"/>
    <col min="10622" max="10622" width="9.109375" style="8" customWidth="1"/>
    <col min="10623" max="10623" width="1.6640625" style="8" customWidth="1"/>
    <col min="10624" max="10624" width="10.109375" style="8" customWidth="1"/>
    <col min="10625" max="10628" width="5" style="8" customWidth="1"/>
    <col min="10629" max="10629" width="9.109375" style="8" customWidth="1"/>
    <col min="10630" max="10630" width="1.88671875" style="8" customWidth="1"/>
    <col min="10631" max="10631" width="10.109375" style="8" customWidth="1"/>
    <col min="10632" max="10635" width="5" style="8" customWidth="1"/>
    <col min="10636" max="10636" width="9.109375" style="8" customWidth="1"/>
    <col min="10637" max="10637" width="1.88671875" style="8" customWidth="1"/>
    <col min="10638" max="10638" width="10.109375" style="8" customWidth="1"/>
    <col min="10639" max="10642" width="5" style="8" customWidth="1"/>
    <col min="10643" max="10643" width="9.109375" style="8" customWidth="1"/>
    <col min="10644" max="10644" width="1.88671875" style="8" customWidth="1"/>
    <col min="10645" max="10648" width="9.109375" style="8" customWidth="1"/>
    <col min="10649" max="10649" width="11.33203125" style="8" customWidth="1"/>
    <col min="10650" max="10652" width="9.109375" style="8"/>
    <col min="10653" max="10653" width="10.33203125" style="8" customWidth="1"/>
    <col min="10654" max="10669" width="9.109375" style="8" customWidth="1"/>
    <col min="10670" max="10752" width="9.109375" style="8"/>
    <col min="10753" max="10753" width="24.33203125" style="8" customWidth="1"/>
    <col min="10754" max="10754" width="10.6640625" style="8" customWidth="1"/>
    <col min="10755" max="10758" width="5" style="8" customWidth="1"/>
    <col min="10759" max="10759" width="9.109375" style="8" customWidth="1"/>
    <col min="10760" max="10760" width="1.88671875" style="8" customWidth="1"/>
    <col min="10761" max="10761" width="10.6640625" style="8" customWidth="1"/>
    <col min="10762" max="10765" width="5" style="8" customWidth="1"/>
    <col min="10766" max="10766" width="9.109375" style="8" customWidth="1"/>
    <col min="10767" max="10767" width="1.88671875" style="8" customWidth="1"/>
    <col min="10768" max="10768" width="10.6640625" style="8" customWidth="1"/>
    <col min="10769" max="10772" width="5" style="8" customWidth="1"/>
    <col min="10773" max="10773" width="9.109375" style="8" customWidth="1"/>
    <col min="10774" max="10774" width="1.88671875" style="8" customWidth="1"/>
    <col min="10775" max="10775" width="9.109375" style="8" customWidth="1"/>
    <col min="10776" max="10779" width="5" style="8" customWidth="1"/>
    <col min="10780" max="10780" width="9.109375" style="8" customWidth="1"/>
    <col min="10781" max="10781" width="1.88671875" style="8" customWidth="1"/>
    <col min="10782" max="10782" width="9.109375" style="8" customWidth="1"/>
    <col min="10783" max="10786" width="5" style="8" customWidth="1"/>
    <col min="10787" max="10787" width="9.109375" style="8" customWidth="1"/>
    <col min="10788" max="10788" width="1.88671875" style="8" customWidth="1"/>
    <col min="10789" max="10789" width="9.109375" style="8" customWidth="1"/>
    <col min="10790" max="10793" width="5" style="8" customWidth="1"/>
    <col min="10794" max="10794" width="9.109375" style="8" customWidth="1"/>
    <col min="10795" max="10795" width="1.88671875" style="8" customWidth="1"/>
    <col min="10796" max="10796" width="9.109375" style="8" customWidth="1"/>
    <col min="10797" max="10800" width="5" style="8" customWidth="1"/>
    <col min="10801" max="10801" width="9.109375" style="8" customWidth="1"/>
    <col min="10802" max="10802" width="1.88671875" style="8" customWidth="1"/>
    <col min="10803" max="10803" width="9.109375" style="8" customWidth="1"/>
    <col min="10804" max="10807" width="5" style="8" customWidth="1"/>
    <col min="10808" max="10808" width="9.109375" style="8" customWidth="1"/>
    <col min="10809" max="10809" width="1.88671875" style="8" customWidth="1"/>
    <col min="10810" max="10829" width="0" style="8" hidden="1" customWidth="1"/>
    <col min="10830" max="10830" width="1.88671875" style="8" customWidth="1"/>
    <col min="10831" max="10831" width="9.109375" style="8" customWidth="1"/>
    <col min="10832" max="10835" width="5" style="8" customWidth="1"/>
    <col min="10836" max="10836" width="9.109375" style="8" customWidth="1"/>
    <col min="10837" max="10843" width="0" style="8" hidden="1" customWidth="1"/>
    <col min="10844" max="10844" width="1.88671875" style="8" customWidth="1"/>
    <col min="10845" max="10845" width="9.109375" style="8" customWidth="1"/>
    <col min="10846" max="10849" width="5" style="8" customWidth="1"/>
    <col min="10850" max="10850" width="9.109375" style="8" customWidth="1"/>
    <col min="10851" max="10851" width="1.88671875" style="8" customWidth="1"/>
    <col min="10852" max="10852" width="9.109375" style="8" customWidth="1"/>
    <col min="10853" max="10856" width="5" style="8" customWidth="1"/>
    <col min="10857" max="10857" width="9.109375" style="8" customWidth="1"/>
    <col min="10858" max="10858" width="1.88671875" style="8" customWidth="1"/>
    <col min="10859" max="10859" width="9.109375" style="8" customWidth="1"/>
    <col min="10860" max="10863" width="5" style="8" customWidth="1"/>
    <col min="10864" max="10864" width="9.109375" style="8" customWidth="1"/>
    <col min="10865" max="10865" width="2.33203125" style="8" customWidth="1"/>
    <col min="10866" max="10866" width="9.109375" style="8" customWidth="1"/>
    <col min="10867" max="10870" width="5.6640625" style="8" customWidth="1"/>
    <col min="10871" max="10871" width="9.109375" style="8" customWidth="1"/>
    <col min="10872" max="10872" width="1.88671875" style="8" customWidth="1"/>
    <col min="10873" max="10873" width="10.109375" style="8" customWidth="1"/>
    <col min="10874" max="10877" width="5" style="8" customWidth="1"/>
    <col min="10878" max="10878" width="9.109375" style="8" customWidth="1"/>
    <col min="10879" max="10879" width="1.6640625" style="8" customWidth="1"/>
    <col min="10880" max="10880" width="10.109375" style="8" customWidth="1"/>
    <col min="10881" max="10884" width="5" style="8" customWidth="1"/>
    <col min="10885" max="10885" width="9.109375" style="8" customWidth="1"/>
    <col min="10886" max="10886" width="1.88671875" style="8" customWidth="1"/>
    <col min="10887" max="10887" width="10.109375" style="8" customWidth="1"/>
    <col min="10888" max="10891" width="5" style="8" customWidth="1"/>
    <col min="10892" max="10892" width="9.109375" style="8" customWidth="1"/>
    <col min="10893" max="10893" width="1.88671875" style="8" customWidth="1"/>
    <col min="10894" max="10894" width="10.109375" style="8" customWidth="1"/>
    <col min="10895" max="10898" width="5" style="8" customWidth="1"/>
    <col min="10899" max="10899" width="9.109375" style="8" customWidth="1"/>
    <col min="10900" max="10900" width="1.88671875" style="8" customWidth="1"/>
    <col min="10901" max="10904" width="9.109375" style="8" customWidth="1"/>
    <col min="10905" max="10905" width="11.33203125" style="8" customWidth="1"/>
    <col min="10906" max="10908" width="9.109375" style="8"/>
    <col min="10909" max="10909" width="10.33203125" style="8" customWidth="1"/>
    <col min="10910" max="10925" width="9.109375" style="8" customWidth="1"/>
    <col min="10926" max="11008" width="9.109375" style="8"/>
    <col min="11009" max="11009" width="24.33203125" style="8" customWidth="1"/>
    <col min="11010" max="11010" width="10.6640625" style="8" customWidth="1"/>
    <col min="11011" max="11014" width="5" style="8" customWidth="1"/>
    <col min="11015" max="11015" width="9.109375" style="8" customWidth="1"/>
    <col min="11016" max="11016" width="1.88671875" style="8" customWidth="1"/>
    <col min="11017" max="11017" width="10.6640625" style="8" customWidth="1"/>
    <col min="11018" max="11021" width="5" style="8" customWidth="1"/>
    <col min="11022" max="11022" width="9.109375" style="8" customWidth="1"/>
    <col min="11023" max="11023" width="1.88671875" style="8" customWidth="1"/>
    <col min="11024" max="11024" width="10.6640625" style="8" customWidth="1"/>
    <col min="11025" max="11028" width="5" style="8" customWidth="1"/>
    <col min="11029" max="11029" width="9.109375" style="8" customWidth="1"/>
    <col min="11030" max="11030" width="1.88671875" style="8" customWidth="1"/>
    <col min="11031" max="11031" width="9.109375" style="8" customWidth="1"/>
    <col min="11032" max="11035" width="5" style="8" customWidth="1"/>
    <col min="11036" max="11036" width="9.109375" style="8" customWidth="1"/>
    <col min="11037" max="11037" width="1.88671875" style="8" customWidth="1"/>
    <col min="11038" max="11038" width="9.109375" style="8" customWidth="1"/>
    <col min="11039" max="11042" width="5" style="8" customWidth="1"/>
    <col min="11043" max="11043" width="9.109375" style="8" customWidth="1"/>
    <col min="11044" max="11044" width="1.88671875" style="8" customWidth="1"/>
    <col min="11045" max="11045" width="9.109375" style="8" customWidth="1"/>
    <col min="11046" max="11049" width="5" style="8" customWidth="1"/>
    <col min="11050" max="11050" width="9.109375" style="8" customWidth="1"/>
    <col min="11051" max="11051" width="1.88671875" style="8" customWidth="1"/>
    <col min="11052" max="11052" width="9.109375" style="8" customWidth="1"/>
    <col min="11053" max="11056" width="5" style="8" customWidth="1"/>
    <col min="11057" max="11057" width="9.109375" style="8" customWidth="1"/>
    <col min="11058" max="11058" width="1.88671875" style="8" customWidth="1"/>
    <col min="11059" max="11059" width="9.109375" style="8" customWidth="1"/>
    <col min="11060" max="11063" width="5" style="8" customWidth="1"/>
    <col min="11064" max="11064" width="9.109375" style="8" customWidth="1"/>
    <col min="11065" max="11065" width="1.88671875" style="8" customWidth="1"/>
    <col min="11066" max="11085" width="0" style="8" hidden="1" customWidth="1"/>
    <col min="11086" max="11086" width="1.88671875" style="8" customWidth="1"/>
    <col min="11087" max="11087" width="9.109375" style="8" customWidth="1"/>
    <col min="11088" max="11091" width="5" style="8" customWidth="1"/>
    <col min="11092" max="11092" width="9.109375" style="8" customWidth="1"/>
    <col min="11093" max="11099" width="0" style="8" hidden="1" customWidth="1"/>
    <col min="11100" max="11100" width="1.88671875" style="8" customWidth="1"/>
    <col min="11101" max="11101" width="9.109375" style="8" customWidth="1"/>
    <col min="11102" max="11105" width="5" style="8" customWidth="1"/>
    <col min="11106" max="11106" width="9.109375" style="8" customWidth="1"/>
    <col min="11107" max="11107" width="1.88671875" style="8" customWidth="1"/>
    <col min="11108" max="11108" width="9.109375" style="8" customWidth="1"/>
    <col min="11109" max="11112" width="5" style="8" customWidth="1"/>
    <col min="11113" max="11113" width="9.109375" style="8" customWidth="1"/>
    <col min="11114" max="11114" width="1.88671875" style="8" customWidth="1"/>
    <col min="11115" max="11115" width="9.109375" style="8" customWidth="1"/>
    <col min="11116" max="11119" width="5" style="8" customWidth="1"/>
    <col min="11120" max="11120" width="9.109375" style="8" customWidth="1"/>
    <col min="11121" max="11121" width="2.33203125" style="8" customWidth="1"/>
    <col min="11122" max="11122" width="9.109375" style="8" customWidth="1"/>
    <col min="11123" max="11126" width="5.6640625" style="8" customWidth="1"/>
    <col min="11127" max="11127" width="9.109375" style="8" customWidth="1"/>
    <col min="11128" max="11128" width="1.88671875" style="8" customWidth="1"/>
    <col min="11129" max="11129" width="10.109375" style="8" customWidth="1"/>
    <col min="11130" max="11133" width="5" style="8" customWidth="1"/>
    <col min="11134" max="11134" width="9.109375" style="8" customWidth="1"/>
    <col min="11135" max="11135" width="1.6640625" style="8" customWidth="1"/>
    <col min="11136" max="11136" width="10.109375" style="8" customWidth="1"/>
    <col min="11137" max="11140" width="5" style="8" customWidth="1"/>
    <col min="11141" max="11141" width="9.109375" style="8" customWidth="1"/>
    <col min="11142" max="11142" width="1.88671875" style="8" customWidth="1"/>
    <col min="11143" max="11143" width="10.109375" style="8" customWidth="1"/>
    <col min="11144" max="11147" width="5" style="8" customWidth="1"/>
    <col min="11148" max="11148" width="9.109375" style="8" customWidth="1"/>
    <col min="11149" max="11149" width="1.88671875" style="8" customWidth="1"/>
    <col min="11150" max="11150" width="10.109375" style="8" customWidth="1"/>
    <col min="11151" max="11154" width="5" style="8" customWidth="1"/>
    <col min="11155" max="11155" width="9.109375" style="8" customWidth="1"/>
    <col min="11156" max="11156" width="1.88671875" style="8" customWidth="1"/>
    <col min="11157" max="11160" width="9.109375" style="8" customWidth="1"/>
    <col min="11161" max="11161" width="11.33203125" style="8" customWidth="1"/>
    <col min="11162" max="11164" width="9.109375" style="8"/>
    <col min="11165" max="11165" width="10.33203125" style="8" customWidth="1"/>
    <col min="11166" max="11181" width="9.109375" style="8" customWidth="1"/>
    <col min="11182" max="11264" width="9.109375" style="8"/>
    <col min="11265" max="11265" width="24.33203125" style="8" customWidth="1"/>
    <col min="11266" max="11266" width="10.6640625" style="8" customWidth="1"/>
    <col min="11267" max="11270" width="5" style="8" customWidth="1"/>
    <col min="11271" max="11271" width="9.109375" style="8" customWidth="1"/>
    <col min="11272" max="11272" width="1.88671875" style="8" customWidth="1"/>
    <col min="11273" max="11273" width="10.6640625" style="8" customWidth="1"/>
    <col min="11274" max="11277" width="5" style="8" customWidth="1"/>
    <col min="11278" max="11278" width="9.109375" style="8" customWidth="1"/>
    <col min="11279" max="11279" width="1.88671875" style="8" customWidth="1"/>
    <col min="11280" max="11280" width="10.6640625" style="8" customWidth="1"/>
    <col min="11281" max="11284" width="5" style="8" customWidth="1"/>
    <col min="11285" max="11285" width="9.109375" style="8" customWidth="1"/>
    <col min="11286" max="11286" width="1.88671875" style="8" customWidth="1"/>
    <col min="11287" max="11287" width="9.109375" style="8" customWidth="1"/>
    <col min="11288" max="11291" width="5" style="8" customWidth="1"/>
    <col min="11292" max="11292" width="9.109375" style="8" customWidth="1"/>
    <col min="11293" max="11293" width="1.88671875" style="8" customWidth="1"/>
    <col min="11294" max="11294" width="9.109375" style="8" customWidth="1"/>
    <col min="11295" max="11298" width="5" style="8" customWidth="1"/>
    <col min="11299" max="11299" width="9.109375" style="8" customWidth="1"/>
    <col min="11300" max="11300" width="1.88671875" style="8" customWidth="1"/>
    <col min="11301" max="11301" width="9.109375" style="8" customWidth="1"/>
    <col min="11302" max="11305" width="5" style="8" customWidth="1"/>
    <col min="11306" max="11306" width="9.109375" style="8" customWidth="1"/>
    <col min="11307" max="11307" width="1.88671875" style="8" customWidth="1"/>
    <col min="11308" max="11308" width="9.109375" style="8" customWidth="1"/>
    <col min="11309" max="11312" width="5" style="8" customWidth="1"/>
    <col min="11313" max="11313" width="9.109375" style="8" customWidth="1"/>
    <col min="11314" max="11314" width="1.88671875" style="8" customWidth="1"/>
    <col min="11315" max="11315" width="9.109375" style="8" customWidth="1"/>
    <col min="11316" max="11319" width="5" style="8" customWidth="1"/>
    <col min="11320" max="11320" width="9.109375" style="8" customWidth="1"/>
    <col min="11321" max="11321" width="1.88671875" style="8" customWidth="1"/>
    <col min="11322" max="11341" width="0" style="8" hidden="1" customWidth="1"/>
    <col min="11342" max="11342" width="1.88671875" style="8" customWidth="1"/>
    <col min="11343" max="11343" width="9.109375" style="8" customWidth="1"/>
    <col min="11344" max="11347" width="5" style="8" customWidth="1"/>
    <col min="11348" max="11348" width="9.109375" style="8" customWidth="1"/>
    <col min="11349" max="11355" width="0" style="8" hidden="1" customWidth="1"/>
    <col min="11356" max="11356" width="1.88671875" style="8" customWidth="1"/>
    <col min="11357" max="11357" width="9.109375" style="8" customWidth="1"/>
    <col min="11358" max="11361" width="5" style="8" customWidth="1"/>
    <col min="11362" max="11362" width="9.109375" style="8" customWidth="1"/>
    <col min="11363" max="11363" width="1.88671875" style="8" customWidth="1"/>
    <col min="11364" max="11364" width="9.109375" style="8" customWidth="1"/>
    <col min="11365" max="11368" width="5" style="8" customWidth="1"/>
    <col min="11369" max="11369" width="9.109375" style="8" customWidth="1"/>
    <col min="11370" max="11370" width="1.88671875" style="8" customWidth="1"/>
    <col min="11371" max="11371" width="9.109375" style="8" customWidth="1"/>
    <col min="11372" max="11375" width="5" style="8" customWidth="1"/>
    <col min="11376" max="11376" width="9.109375" style="8" customWidth="1"/>
    <col min="11377" max="11377" width="2.33203125" style="8" customWidth="1"/>
    <col min="11378" max="11378" width="9.109375" style="8" customWidth="1"/>
    <col min="11379" max="11382" width="5.6640625" style="8" customWidth="1"/>
    <col min="11383" max="11383" width="9.109375" style="8" customWidth="1"/>
    <col min="11384" max="11384" width="1.88671875" style="8" customWidth="1"/>
    <col min="11385" max="11385" width="10.109375" style="8" customWidth="1"/>
    <col min="11386" max="11389" width="5" style="8" customWidth="1"/>
    <col min="11390" max="11390" width="9.109375" style="8" customWidth="1"/>
    <col min="11391" max="11391" width="1.6640625" style="8" customWidth="1"/>
    <col min="11392" max="11392" width="10.109375" style="8" customWidth="1"/>
    <col min="11393" max="11396" width="5" style="8" customWidth="1"/>
    <col min="11397" max="11397" width="9.109375" style="8" customWidth="1"/>
    <col min="11398" max="11398" width="1.88671875" style="8" customWidth="1"/>
    <col min="11399" max="11399" width="10.109375" style="8" customWidth="1"/>
    <col min="11400" max="11403" width="5" style="8" customWidth="1"/>
    <col min="11404" max="11404" width="9.109375" style="8" customWidth="1"/>
    <col min="11405" max="11405" width="1.88671875" style="8" customWidth="1"/>
    <col min="11406" max="11406" width="10.109375" style="8" customWidth="1"/>
    <col min="11407" max="11410" width="5" style="8" customWidth="1"/>
    <col min="11411" max="11411" width="9.109375" style="8" customWidth="1"/>
    <col min="11412" max="11412" width="1.88671875" style="8" customWidth="1"/>
    <col min="11413" max="11416" width="9.109375" style="8" customWidth="1"/>
    <col min="11417" max="11417" width="11.33203125" style="8" customWidth="1"/>
    <col min="11418" max="11420" width="9.109375" style="8"/>
    <col min="11421" max="11421" width="10.33203125" style="8" customWidth="1"/>
    <col min="11422" max="11437" width="9.109375" style="8" customWidth="1"/>
    <col min="11438" max="11520" width="9.109375" style="8"/>
    <col min="11521" max="11521" width="24.33203125" style="8" customWidth="1"/>
    <col min="11522" max="11522" width="10.6640625" style="8" customWidth="1"/>
    <col min="11523" max="11526" width="5" style="8" customWidth="1"/>
    <col min="11527" max="11527" width="9.109375" style="8" customWidth="1"/>
    <col min="11528" max="11528" width="1.88671875" style="8" customWidth="1"/>
    <col min="11529" max="11529" width="10.6640625" style="8" customWidth="1"/>
    <col min="11530" max="11533" width="5" style="8" customWidth="1"/>
    <col min="11534" max="11534" width="9.109375" style="8" customWidth="1"/>
    <col min="11535" max="11535" width="1.88671875" style="8" customWidth="1"/>
    <col min="11536" max="11536" width="10.6640625" style="8" customWidth="1"/>
    <col min="11537" max="11540" width="5" style="8" customWidth="1"/>
    <col min="11541" max="11541" width="9.109375" style="8" customWidth="1"/>
    <col min="11542" max="11542" width="1.88671875" style="8" customWidth="1"/>
    <col min="11543" max="11543" width="9.109375" style="8" customWidth="1"/>
    <col min="11544" max="11547" width="5" style="8" customWidth="1"/>
    <col min="11548" max="11548" width="9.109375" style="8" customWidth="1"/>
    <col min="11549" max="11549" width="1.88671875" style="8" customWidth="1"/>
    <col min="11550" max="11550" width="9.109375" style="8" customWidth="1"/>
    <col min="11551" max="11554" width="5" style="8" customWidth="1"/>
    <col min="11555" max="11555" width="9.109375" style="8" customWidth="1"/>
    <col min="11556" max="11556" width="1.88671875" style="8" customWidth="1"/>
    <col min="11557" max="11557" width="9.109375" style="8" customWidth="1"/>
    <col min="11558" max="11561" width="5" style="8" customWidth="1"/>
    <col min="11562" max="11562" width="9.109375" style="8" customWidth="1"/>
    <col min="11563" max="11563" width="1.88671875" style="8" customWidth="1"/>
    <col min="11564" max="11564" width="9.109375" style="8" customWidth="1"/>
    <col min="11565" max="11568" width="5" style="8" customWidth="1"/>
    <col min="11569" max="11569" width="9.109375" style="8" customWidth="1"/>
    <col min="11570" max="11570" width="1.88671875" style="8" customWidth="1"/>
    <col min="11571" max="11571" width="9.109375" style="8" customWidth="1"/>
    <col min="11572" max="11575" width="5" style="8" customWidth="1"/>
    <col min="11576" max="11576" width="9.109375" style="8" customWidth="1"/>
    <col min="11577" max="11577" width="1.88671875" style="8" customWidth="1"/>
    <col min="11578" max="11597" width="0" style="8" hidden="1" customWidth="1"/>
    <col min="11598" max="11598" width="1.88671875" style="8" customWidth="1"/>
    <col min="11599" max="11599" width="9.109375" style="8" customWidth="1"/>
    <col min="11600" max="11603" width="5" style="8" customWidth="1"/>
    <col min="11604" max="11604" width="9.109375" style="8" customWidth="1"/>
    <col min="11605" max="11611" width="0" style="8" hidden="1" customWidth="1"/>
    <col min="11612" max="11612" width="1.88671875" style="8" customWidth="1"/>
    <col min="11613" max="11613" width="9.109375" style="8" customWidth="1"/>
    <col min="11614" max="11617" width="5" style="8" customWidth="1"/>
    <col min="11618" max="11618" width="9.109375" style="8" customWidth="1"/>
    <col min="11619" max="11619" width="1.88671875" style="8" customWidth="1"/>
    <col min="11620" max="11620" width="9.109375" style="8" customWidth="1"/>
    <col min="11621" max="11624" width="5" style="8" customWidth="1"/>
    <col min="11625" max="11625" width="9.109375" style="8" customWidth="1"/>
    <col min="11626" max="11626" width="1.88671875" style="8" customWidth="1"/>
    <col min="11627" max="11627" width="9.109375" style="8" customWidth="1"/>
    <col min="11628" max="11631" width="5" style="8" customWidth="1"/>
    <col min="11632" max="11632" width="9.109375" style="8" customWidth="1"/>
    <col min="11633" max="11633" width="2.33203125" style="8" customWidth="1"/>
    <col min="11634" max="11634" width="9.109375" style="8" customWidth="1"/>
    <col min="11635" max="11638" width="5.6640625" style="8" customWidth="1"/>
    <col min="11639" max="11639" width="9.109375" style="8" customWidth="1"/>
    <col min="11640" max="11640" width="1.88671875" style="8" customWidth="1"/>
    <col min="11641" max="11641" width="10.109375" style="8" customWidth="1"/>
    <col min="11642" max="11645" width="5" style="8" customWidth="1"/>
    <col min="11646" max="11646" width="9.109375" style="8" customWidth="1"/>
    <col min="11647" max="11647" width="1.6640625" style="8" customWidth="1"/>
    <col min="11648" max="11648" width="10.109375" style="8" customWidth="1"/>
    <col min="11649" max="11652" width="5" style="8" customWidth="1"/>
    <col min="11653" max="11653" width="9.109375" style="8" customWidth="1"/>
    <col min="11654" max="11654" width="1.88671875" style="8" customWidth="1"/>
    <col min="11655" max="11655" width="10.109375" style="8" customWidth="1"/>
    <col min="11656" max="11659" width="5" style="8" customWidth="1"/>
    <col min="11660" max="11660" width="9.109375" style="8" customWidth="1"/>
    <col min="11661" max="11661" width="1.88671875" style="8" customWidth="1"/>
    <col min="11662" max="11662" width="10.109375" style="8" customWidth="1"/>
    <col min="11663" max="11666" width="5" style="8" customWidth="1"/>
    <col min="11667" max="11667" width="9.109375" style="8" customWidth="1"/>
    <col min="11668" max="11668" width="1.88671875" style="8" customWidth="1"/>
    <col min="11669" max="11672" width="9.109375" style="8" customWidth="1"/>
    <col min="11673" max="11673" width="11.33203125" style="8" customWidth="1"/>
    <col min="11674" max="11676" width="9.109375" style="8"/>
    <col min="11677" max="11677" width="10.33203125" style="8" customWidth="1"/>
    <col min="11678" max="11693" width="9.109375" style="8" customWidth="1"/>
    <col min="11694" max="11776" width="9.109375" style="8"/>
    <col min="11777" max="11777" width="24.33203125" style="8" customWidth="1"/>
    <col min="11778" max="11778" width="10.6640625" style="8" customWidth="1"/>
    <col min="11779" max="11782" width="5" style="8" customWidth="1"/>
    <col min="11783" max="11783" width="9.109375" style="8" customWidth="1"/>
    <col min="11784" max="11784" width="1.88671875" style="8" customWidth="1"/>
    <col min="11785" max="11785" width="10.6640625" style="8" customWidth="1"/>
    <col min="11786" max="11789" width="5" style="8" customWidth="1"/>
    <col min="11790" max="11790" width="9.109375" style="8" customWidth="1"/>
    <col min="11791" max="11791" width="1.88671875" style="8" customWidth="1"/>
    <col min="11792" max="11792" width="10.6640625" style="8" customWidth="1"/>
    <col min="11793" max="11796" width="5" style="8" customWidth="1"/>
    <col min="11797" max="11797" width="9.109375" style="8" customWidth="1"/>
    <col min="11798" max="11798" width="1.88671875" style="8" customWidth="1"/>
    <col min="11799" max="11799" width="9.109375" style="8" customWidth="1"/>
    <col min="11800" max="11803" width="5" style="8" customWidth="1"/>
    <col min="11804" max="11804" width="9.109375" style="8" customWidth="1"/>
    <col min="11805" max="11805" width="1.88671875" style="8" customWidth="1"/>
    <col min="11806" max="11806" width="9.109375" style="8" customWidth="1"/>
    <col min="11807" max="11810" width="5" style="8" customWidth="1"/>
    <col min="11811" max="11811" width="9.109375" style="8" customWidth="1"/>
    <col min="11812" max="11812" width="1.88671875" style="8" customWidth="1"/>
    <col min="11813" max="11813" width="9.109375" style="8" customWidth="1"/>
    <col min="11814" max="11817" width="5" style="8" customWidth="1"/>
    <col min="11818" max="11818" width="9.109375" style="8" customWidth="1"/>
    <col min="11819" max="11819" width="1.88671875" style="8" customWidth="1"/>
    <col min="11820" max="11820" width="9.109375" style="8" customWidth="1"/>
    <col min="11821" max="11824" width="5" style="8" customWidth="1"/>
    <col min="11825" max="11825" width="9.109375" style="8" customWidth="1"/>
    <col min="11826" max="11826" width="1.88671875" style="8" customWidth="1"/>
    <col min="11827" max="11827" width="9.109375" style="8" customWidth="1"/>
    <col min="11828" max="11831" width="5" style="8" customWidth="1"/>
    <col min="11832" max="11832" width="9.109375" style="8" customWidth="1"/>
    <col min="11833" max="11833" width="1.88671875" style="8" customWidth="1"/>
    <col min="11834" max="11853" width="0" style="8" hidden="1" customWidth="1"/>
    <col min="11854" max="11854" width="1.88671875" style="8" customWidth="1"/>
    <col min="11855" max="11855" width="9.109375" style="8" customWidth="1"/>
    <col min="11856" max="11859" width="5" style="8" customWidth="1"/>
    <col min="11860" max="11860" width="9.109375" style="8" customWidth="1"/>
    <col min="11861" max="11867" width="0" style="8" hidden="1" customWidth="1"/>
    <col min="11868" max="11868" width="1.88671875" style="8" customWidth="1"/>
    <col min="11869" max="11869" width="9.109375" style="8" customWidth="1"/>
    <col min="11870" max="11873" width="5" style="8" customWidth="1"/>
    <col min="11874" max="11874" width="9.109375" style="8" customWidth="1"/>
    <col min="11875" max="11875" width="1.88671875" style="8" customWidth="1"/>
    <col min="11876" max="11876" width="9.109375" style="8" customWidth="1"/>
    <col min="11877" max="11880" width="5" style="8" customWidth="1"/>
    <col min="11881" max="11881" width="9.109375" style="8" customWidth="1"/>
    <col min="11882" max="11882" width="1.88671875" style="8" customWidth="1"/>
    <col min="11883" max="11883" width="9.109375" style="8" customWidth="1"/>
    <col min="11884" max="11887" width="5" style="8" customWidth="1"/>
    <col min="11888" max="11888" width="9.109375" style="8" customWidth="1"/>
    <col min="11889" max="11889" width="2.33203125" style="8" customWidth="1"/>
    <col min="11890" max="11890" width="9.109375" style="8" customWidth="1"/>
    <col min="11891" max="11894" width="5.6640625" style="8" customWidth="1"/>
    <col min="11895" max="11895" width="9.109375" style="8" customWidth="1"/>
    <col min="11896" max="11896" width="1.88671875" style="8" customWidth="1"/>
    <col min="11897" max="11897" width="10.109375" style="8" customWidth="1"/>
    <col min="11898" max="11901" width="5" style="8" customWidth="1"/>
    <col min="11902" max="11902" width="9.109375" style="8" customWidth="1"/>
    <col min="11903" max="11903" width="1.6640625" style="8" customWidth="1"/>
    <col min="11904" max="11904" width="10.109375" style="8" customWidth="1"/>
    <col min="11905" max="11908" width="5" style="8" customWidth="1"/>
    <col min="11909" max="11909" width="9.109375" style="8" customWidth="1"/>
    <col min="11910" max="11910" width="1.88671875" style="8" customWidth="1"/>
    <col min="11911" max="11911" width="10.109375" style="8" customWidth="1"/>
    <col min="11912" max="11915" width="5" style="8" customWidth="1"/>
    <col min="11916" max="11916" width="9.109375" style="8" customWidth="1"/>
    <col min="11917" max="11917" width="1.88671875" style="8" customWidth="1"/>
    <col min="11918" max="11918" width="10.109375" style="8" customWidth="1"/>
    <col min="11919" max="11922" width="5" style="8" customWidth="1"/>
    <col min="11923" max="11923" width="9.109375" style="8" customWidth="1"/>
    <col min="11924" max="11924" width="1.88671875" style="8" customWidth="1"/>
    <col min="11925" max="11928" width="9.109375" style="8" customWidth="1"/>
    <col min="11929" max="11929" width="11.33203125" style="8" customWidth="1"/>
    <col min="11930" max="11932" width="9.109375" style="8"/>
    <col min="11933" max="11933" width="10.33203125" style="8" customWidth="1"/>
    <col min="11934" max="11949" width="9.109375" style="8" customWidth="1"/>
    <col min="11950" max="12032" width="9.109375" style="8"/>
    <col min="12033" max="12033" width="24.33203125" style="8" customWidth="1"/>
    <col min="12034" max="12034" width="10.6640625" style="8" customWidth="1"/>
    <col min="12035" max="12038" width="5" style="8" customWidth="1"/>
    <col min="12039" max="12039" width="9.109375" style="8" customWidth="1"/>
    <col min="12040" max="12040" width="1.88671875" style="8" customWidth="1"/>
    <col min="12041" max="12041" width="10.6640625" style="8" customWidth="1"/>
    <col min="12042" max="12045" width="5" style="8" customWidth="1"/>
    <col min="12046" max="12046" width="9.109375" style="8" customWidth="1"/>
    <col min="12047" max="12047" width="1.88671875" style="8" customWidth="1"/>
    <col min="12048" max="12048" width="10.6640625" style="8" customWidth="1"/>
    <col min="12049" max="12052" width="5" style="8" customWidth="1"/>
    <col min="12053" max="12053" width="9.109375" style="8" customWidth="1"/>
    <col min="12054" max="12054" width="1.88671875" style="8" customWidth="1"/>
    <col min="12055" max="12055" width="9.109375" style="8" customWidth="1"/>
    <col min="12056" max="12059" width="5" style="8" customWidth="1"/>
    <col min="12060" max="12060" width="9.109375" style="8" customWidth="1"/>
    <col min="12061" max="12061" width="1.88671875" style="8" customWidth="1"/>
    <col min="12062" max="12062" width="9.109375" style="8" customWidth="1"/>
    <col min="12063" max="12066" width="5" style="8" customWidth="1"/>
    <col min="12067" max="12067" width="9.109375" style="8" customWidth="1"/>
    <col min="12068" max="12068" width="1.88671875" style="8" customWidth="1"/>
    <col min="12069" max="12069" width="9.109375" style="8" customWidth="1"/>
    <col min="12070" max="12073" width="5" style="8" customWidth="1"/>
    <col min="12074" max="12074" width="9.109375" style="8" customWidth="1"/>
    <col min="12075" max="12075" width="1.88671875" style="8" customWidth="1"/>
    <col min="12076" max="12076" width="9.109375" style="8" customWidth="1"/>
    <col min="12077" max="12080" width="5" style="8" customWidth="1"/>
    <col min="12081" max="12081" width="9.109375" style="8" customWidth="1"/>
    <col min="12082" max="12082" width="1.88671875" style="8" customWidth="1"/>
    <col min="12083" max="12083" width="9.109375" style="8" customWidth="1"/>
    <col min="12084" max="12087" width="5" style="8" customWidth="1"/>
    <col min="12088" max="12088" width="9.109375" style="8" customWidth="1"/>
    <col min="12089" max="12089" width="1.88671875" style="8" customWidth="1"/>
    <col min="12090" max="12109" width="0" style="8" hidden="1" customWidth="1"/>
    <col min="12110" max="12110" width="1.88671875" style="8" customWidth="1"/>
    <col min="12111" max="12111" width="9.109375" style="8" customWidth="1"/>
    <col min="12112" max="12115" width="5" style="8" customWidth="1"/>
    <col min="12116" max="12116" width="9.109375" style="8" customWidth="1"/>
    <col min="12117" max="12123" width="0" style="8" hidden="1" customWidth="1"/>
    <col min="12124" max="12124" width="1.88671875" style="8" customWidth="1"/>
    <col min="12125" max="12125" width="9.109375" style="8" customWidth="1"/>
    <col min="12126" max="12129" width="5" style="8" customWidth="1"/>
    <col min="12130" max="12130" width="9.109375" style="8" customWidth="1"/>
    <col min="12131" max="12131" width="1.88671875" style="8" customWidth="1"/>
    <col min="12132" max="12132" width="9.109375" style="8" customWidth="1"/>
    <col min="12133" max="12136" width="5" style="8" customWidth="1"/>
    <col min="12137" max="12137" width="9.109375" style="8" customWidth="1"/>
    <col min="12138" max="12138" width="1.88671875" style="8" customWidth="1"/>
    <col min="12139" max="12139" width="9.109375" style="8" customWidth="1"/>
    <col min="12140" max="12143" width="5" style="8" customWidth="1"/>
    <col min="12144" max="12144" width="9.109375" style="8" customWidth="1"/>
    <col min="12145" max="12145" width="2.33203125" style="8" customWidth="1"/>
    <col min="12146" max="12146" width="9.109375" style="8" customWidth="1"/>
    <col min="12147" max="12150" width="5.6640625" style="8" customWidth="1"/>
    <col min="12151" max="12151" width="9.109375" style="8" customWidth="1"/>
    <col min="12152" max="12152" width="1.88671875" style="8" customWidth="1"/>
    <col min="12153" max="12153" width="10.109375" style="8" customWidth="1"/>
    <col min="12154" max="12157" width="5" style="8" customWidth="1"/>
    <col min="12158" max="12158" width="9.109375" style="8" customWidth="1"/>
    <col min="12159" max="12159" width="1.6640625" style="8" customWidth="1"/>
    <col min="12160" max="12160" width="10.109375" style="8" customWidth="1"/>
    <col min="12161" max="12164" width="5" style="8" customWidth="1"/>
    <col min="12165" max="12165" width="9.109375" style="8" customWidth="1"/>
    <col min="12166" max="12166" width="1.88671875" style="8" customWidth="1"/>
    <col min="12167" max="12167" width="10.109375" style="8" customWidth="1"/>
    <col min="12168" max="12171" width="5" style="8" customWidth="1"/>
    <col min="12172" max="12172" width="9.109375" style="8" customWidth="1"/>
    <col min="12173" max="12173" width="1.88671875" style="8" customWidth="1"/>
    <col min="12174" max="12174" width="10.109375" style="8" customWidth="1"/>
    <col min="12175" max="12178" width="5" style="8" customWidth="1"/>
    <col min="12179" max="12179" width="9.109375" style="8" customWidth="1"/>
    <col min="12180" max="12180" width="1.88671875" style="8" customWidth="1"/>
    <col min="12181" max="12184" width="9.109375" style="8" customWidth="1"/>
    <col min="12185" max="12185" width="11.33203125" style="8" customWidth="1"/>
    <col min="12186" max="12188" width="9.109375" style="8"/>
    <col min="12189" max="12189" width="10.33203125" style="8" customWidth="1"/>
    <col min="12190" max="12205" width="9.109375" style="8" customWidth="1"/>
    <col min="12206" max="12288" width="9.109375" style="8"/>
    <col min="12289" max="12289" width="24.33203125" style="8" customWidth="1"/>
    <col min="12290" max="12290" width="10.6640625" style="8" customWidth="1"/>
    <col min="12291" max="12294" width="5" style="8" customWidth="1"/>
    <col min="12295" max="12295" width="9.109375" style="8" customWidth="1"/>
    <col min="12296" max="12296" width="1.88671875" style="8" customWidth="1"/>
    <col min="12297" max="12297" width="10.6640625" style="8" customWidth="1"/>
    <col min="12298" max="12301" width="5" style="8" customWidth="1"/>
    <col min="12302" max="12302" width="9.109375" style="8" customWidth="1"/>
    <col min="12303" max="12303" width="1.88671875" style="8" customWidth="1"/>
    <col min="12304" max="12304" width="10.6640625" style="8" customWidth="1"/>
    <col min="12305" max="12308" width="5" style="8" customWidth="1"/>
    <col min="12309" max="12309" width="9.109375" style="8" customWidth="1"/>
    <col min="12310" max="12310" width="1.88671875" style="8" customWidth="1"/>
    <col min="12311" max="12311" width="9.109375" style="8" customWidth="1"/>
    <col min="12312" max="12315" width="5" style="8" customWidth="1"/>
    <col min="12316" max="12316" width="9.109375" style="8" customWidth="1"/>
    <col min="12317" max="12317" width="1.88671875" style="8" customWidth="1"/>
    <col min="12318" max="12318" width="9.109375" style="8" customWidth="1"/>
    <col min="12319" max="12322" width="5" style="8" customWidth="1"/>
    <col min="12323" max="12323" width="9.109375" style="8" customWidth="1"/>
    <col min="12324" max="12324" width="1.88671875" style="8" customWidth="1"/>
    <col min="12325" max="12325" width="9.109375" style="8" customWidth="1"/>
    <col min="12326" max="12329" width="5" style="8" customWidth="1"/>
    <col min="12330" max="12330" width="9.109375" style="8" customWidth="1"/>
    <col min="12331" max="12331" width="1.88671875" style="8" customWidth="1"/>
    <col min="12332" max="12332" width="9.109375" style="8" customWidth="1"/>
    <col min="12333" max="12336" width="5" style="8" customWidth="1"/>
    <col min="12337" max="12337" width="9.109375" style="8" customWidth="1"/>
    <col min="12338" max="12338" width="1.88671875" style="8" customWidth="1"/>
    <col min="12339" max="12339" width="9.109375" style="8" customWidth="1"/>
    <col min="12340" max="12343" width="5" style="8" customWidth="1"/>
    <col min="12344" max="12344" width="9.109375" style="8" customWidth="1"/>
    <col min="12345" max="12345" width="1.88671875" style="8" customWidth="1"/>
    <col min="12346" max="12365" width="0" style="8" hidden="1" customWidth="1"/>
    <col min="12366" max="12366" width="1.88671875" style="8" customWidth="1"/>
    <col min="12367" max="12367" width="9.109375" style="8" customWidth="1"/>
    <col min="12368" max="12371" width="5" style="8" customWidth="1"/>
    <col min="12372" max="12372" width="9.109375" style="8" customWidth="1"/>
    <col min="12373" max="12379" width="0" style="8" hidden="1" customWidth="1"/>
    <col min="12380" max="12380" width="1.88671875" style="8" customWidth="1"/>
    <col min="12381" max="12381" width="9.109375" style="8" customWidth="1"/>
    <col min="12382" max="12385" width="5" style="8" customWidth="1"/>
    <col min="12386" max="12386" width="9.109375" style="8" customWidth="1"/>
    <col min="12387" max="12387" width="1.88671875" style="8" customWidth="1"/>
    <col min="12388" max="12388" width="9.109375" style="8" customWidth="1"/>
    <col min="12389" max="12392" width="5" style="8" customWidth="1"/>
    <col min="12393" max="12393" width="9.109375" style="8" customWidth="1"/>
    <col min="12394" max="12394" width="1.88671875" style="8" customWidth="1"/>
    <col min="12395" max="12395" width="9.109375" style="8" customWidth="1"/>
    <col min="12396" max="12399" width="5" style="8" customWidth="1"/>
    <col min="12400" max="12400" width="9.109375" style="8" customWidth="1"/>
    <col min="12401" max="12401" width="2.33203125" style="8" customWidth="1"/>
    <col min="12402" max="12402" width="9.109375" style="8" customWidth="1"/>
    <col min="12403" max="12406" width="5.6640625" style="8" customWidth="1"/>
    <col min="12407" max="12407" width="9.109375" style="8" customWidth="1"/>
    <col min="12408" max="12408" width="1.88671875" style="8" customWidth="1"/>
    <col min="12409" max="12409" width="10.109375" style="8" customWidth="1"/>
    <col min="12410" max="12413" width="5" style="8" customWidth="1"/>
    <col min="12414" max="12414" width="9.109375" style="8" customWidth="1"/>
    <col min="12415" max="12415" width="1.6640625" style="8" customWidth="1"/>
    <col min="12416" max="12416" width="10.109375" style="8" customWidth="1"/>
    <col min="12417" max="12420" width="5" style="8" customWidth="1"/>
    <col min="12421" max="12421" width="9.109375" style="8" customWidth="1"/>
    <col min="12422" max="12422" width="1.88671875" style="8" customWidth="1"/>
    <col min="12423" max="12423" width="10.109375" style="8" customWidth="1"/>
    <col min="12424" max="12427" width="5" style="8" customWidth="1"/>
    <col min="12428" max="12428" width="9.109375" style="8" customWidth="1"/>
    <col min="12429" max="12429" width="1.88671875" style="8" customWidth="1"/>
    <col min="12430" max="12430" width="10.109375" style="8" customWidth="1"/>
    <col min="12431" max="12434" width="5" style="8" customWidth="1"/>
    <col min="12435" max="12435" width="9.109375" style="8" customWidth="1"/>
    <col min="12436" max="12436" width="1.88671875" style="8" customWidth="1"/>
    <col min="12437" max="12440" width="9.109375" style="8" customWidth="1"/>
    <col min="12441" max="12441" width="11.33203125" style="8" customWidth="1"/>
    <col min="12442" max="12444" width="9.109375" style="8"/>
    <col min="12445" max="12445" width="10.33203125" style="8" customWidth="1"/>
    <col min="12446" max="12461" width="9.109375" style="8" customWidth="1"/>
    <col min="12462" max="12544" width="9.109375" style="8"/>
    <col min="12545" max="12545" width="24.33203125" style="8" customWidth="1"/>
    <col min="12546" max="12546" width="10.6640625" style="8" customWidth="1"/>
    <col min="12547" max="12550" width="5" style="8" customWidth="1"/>
    <col min="12551" max="12551" width="9.109375" style="8" customWidth="1"/>
    <col min="12552" max="12552" width="1.88671875" style="8" customWidth="1"/>
    <col min="12553" max="12553" width="10.6640625" style="8" customWidth="1"/>
    <col min="12554" max="12557" width="5" style="8" customWidth="1"/>
    <col min="12558" max="12558" width="9.109375" style="8" customWidth="1"/>
    <col min="12559" max="12559" width="1.88671875" style="8" customWidth="1"/>
    <col min="12560" max="12560" width="10.6640625" style="8" customWidth="1"/>
    <col min="12561" max="12564" width="5" style="8" customWidth="1"/>
    <col min="12565" max="12565" width="9.109375" style="8" customWidth="1"/>
    <col min="12566" max="12566" width="1.88671875" style="8" customWidth="1"/>
    <col min="12567" max="12567" width="9.109375" style="8" customWidth="1"/>
    <col min="12568" max="12571" width="5" style="8" customWidth="1"/>
    <col min="12572" max="12572" width="9.109375" style="8" customWidth="1"/>
    <col min="12573" max="12573" width="1.88671875" style="8" customWidth="1"/>
    <col min="12574" max="12574" width="9.109375" style="8" customWidth="1"/>
    <col min="12575" max="12578" width="5" style="8" customWidth="1"/>
    <col min="12579" max="12579" width="9.109375" style="8" customWidth="1"/>
    <col min="12580" max="12580" width="1.88671875" style="8" customWidth="1"/>
    <col min="12581" max="12581" width="9.109375" style="8" customWidth="1"/>
    <col min="12582" max="12585" width="5" style="8" customWidth="1"/>
    <col min="12586" max="12586" width="9.109375" style="8" customWidth="1"/>
    <col min="12587" max="12587" width="1.88671875" style="8" customWidth="1"/>
    <col min="12588" max="12588" width="9.109375" style="8" customWidth="1"/>
    <col min="12589" max="12592" width="5" style="8" customWidth="1"/>
    <col min="12593" max="12593" width="9.109375" style="8" customWidth="1"/>
    <col min="12594" max="12594" width="1.88671875" style="8" customWidth="1"/>
    <col min="12595" max="12595" width="9.109375" style="8" customWidth="1"/>
    <col min="12596" max="12599" width="5" style="8" customWidth="1"/>
    <col min="12600" max="12600" width="9.109375" style="8" customWidth="1"/>
    <col min="12601" max="12601" width="1.88671875" style="8" customWidth="1"/>
    <col min="12602" max="12621" width="0" style="8" hidden="1" customWidth="1"/>
    <col min="12622" max="12622" width="1.88671875" style="8" customWidth="1"/>
    <col min="12623" max="12623" width="9.109375" style="8" customWidth="1"/>
    <col min="12624" max="12627" width="5" style="8" customWidth="1"/>
    <col min="12628" max="12628" width="9.109375" style="8" customWidth="1"/>
    <col min="12629" max="12635" width="0" style="8" hidden="1" customWidth="1"/>
    <col min="12636" max="12636" width="1.88671875" style="8" customWidth="1"/>
    <col min="12637" max="12637" width="9.109375" style="8" customWidth="1"/>
    <col min="12638" max="12641" width="5" style="8" customWidth="1"/>
    <col min="12642" max="12642" width="9.109375" style="8" customWidth="1"/>
    <col min="12643" max="12643" width="1.88671875" style="8" customWidth="1"/>
    <col min="12644" max="12644" width="9.109375" style="8" customWidth="1"/>
    <col min="12645" max="12648" width="5" style="8" customWidth="1"/>
    <col min="12649" max="12649" width="9.109375" style="8" customWidth="1"/>
    <col min="12650" max="12650" width="1.88671875" style="8" customWidth="1"/>
    <col min="12651" max="12651" width="9.109375" style="8" customWidth="1"/>
    <col min="12652" max="12655" width="5" style="8" customWidth="1"/>
    <col min="12656" max="12656" width="9.109375" style="8" customWidth="1"/>
    <col min="12657" max="12657" width="2.33203125" style="8" customWidth="1"/>
    <col min="12658" max="12658" width="9.109375" style="8" customWidth="1"/>
    <col min="12659" max="12662" width="5.6640625" style="8" customWidth="1"/>
    <col min="12663" max="12663" width="9.109375" style="8" customWidth="1"/>
    <col min="12664" max="12664" width="1.88671875" style="8" customWidth="1"/>
    <col min="12665" max="12665" width="10.109375" style="8" customWidth="1"/>
    <col min="12666" max="12669" width="5" style="8" customWidth="1"/>
    <col min="12670" max="12670" width="9.109375" style="8" customWidth="1"/>
    <col min="12671" max="12671" width="1.6640625" style="8" customWidth="1"/>
    <col min="12672" max="12672" width="10.109375" style="8" customWidth="1"/>
    <col min="12673" max="12676" width="5" style="8" customWidth="1"/>
    <col min="12677" max="12677" width="9.109375" style="8" customWidth="1"/>
    <col min="12678" max="12678" width="1.88671875" style="8" customWidth="1"/>
    <col min="12679" max="12679" width="10.109375" style="8" customWidth="1"/>
    <col min="12680" max="12683" width="5" style="8" customWidth="1"/>
    <col min="12684" max="12684" width="9.109375" style="8" customWidth="1"/>
    <col min="12685" max="12685" width="1.88671875" style="8" customWidth="1"/>
    <col min="12686" max="12686" width="10.109375" style="8" customWidth="1"/>
    <col min="12687" max="12690" width="5" style="8" customWidth="1"/>
    <col min="12691" max="12691" width="9.109375" style="8" customWidth="1"/>
    <col min="12692" max="12692" width="1.88671875" style="8" customWidth="1"/>
    <col min="12693" max="12696" width="9.109375" style="8" customWidth="1"/>
    <col min="12697" max="12697" width="11.33203125" style="8" customWidth="1"/>
    <col min="12698" max="12700" width="9.109375" style="8"/>
    <col min="12701" max="12701" width="10.33203125" style="8" customWidth="1"/>
    <col min="12702" max="12717" width="9.109375" style="8" customWidth="1"/>
    <col min="12718" max="12800" width="9.109375" style="8"/>
    <col min="12801" max="12801" width="24.33203125" style="8" customWidth="1"/>
    <col min="12802" max="12802" width="10.6640625" style="8" customWidth="1"/>
    <col min="12803" max="12806" width="5" style="8" customWidth="1"/>
    <col min="12807" max="12807" width="9.109375" style="8" customWidth="1"/>
    <col min="12808" max="12808" width="1.88671875" style="8" customWidth="1"/>
    <col min="12809" max="12809" width="10.6640625" style="8" customWidth="1"/>
    <col min="12810" max="12813" width="5" style="8" customWidth="1"/>
    <col min="12814" max="12814" width="9.109375" style="8" customWidth="1"/>
    <col min="12815" max="12815" width="1.88671875" style="8" customWidth="1"/>
    <col min="12816" max="12816" width="10.6640625" style="8" customWidth="1"/>
    <col min="12817" max="12820" width="5" style="8" customWidth="1"/>
    <col min="12821" max="12821" width="9.109375" style="8" customWidth="1"/>
    <col min="12822" max="12822" width="1.88671875" style="8" customWidth="1"/>
    <col min="12823" max="12823" width="9.109375" style="8" customWidth="1"/>
    <col min="12824" max="12827" width="5" style="8" customWidth="1"/>
    <col min="12828" max="12828" width="9.109375" style="8" customWidth="1"/>
    <col min="12829" max="12829" width="1.88671875" style="8" customWidth="1"/>
    <col min="12830" max="12830" width="9.109375" style="8" customWidth="1"/>
    <col min="12831" max="12834" width="5" style="8" customWidth="1"/>
    <col min="12835" max="12835" width="9.109375" style="8" customWidth="1"/>
    <col min="12836" max="12836" width="1.88671875" style="8" customWidth="1"/>
    <col min="12837" max="12837" width="9.109375" style="8" customWidth="1"/>
    <col min="12838" max="12841" width="5" style="8" customWidth="1"/>
    <col min="12842" max="12842" width="9.109375" style="8" customWidth="1"/>
    <col min="12843" max="12843" width="1.88671875" style="8" customWidth="1"/>
    <col min="12844" max="12844" width="9.109375" style="8" customWidth="1"/>
    <col min="12845" max="12848" width="5" style="8" customWidth="1"/>
    <col min="12849" max="12849" width="9.109375" style="8" customWidth="1"/>
    <col min="12850" max="12850" width="1.88671875" style="8" customWidth="1"/>
    <col min="12851" max="12851" width="9.109375" style="8" customWidth="1"/>
    <col min="12852" max="12855" width="5" style="8" customWidth="1"/>
    <col min="12856" max="12856" width="9.109375" style="8" customWidth="1"/>
    <col min="12857" max="12857" width="1.88671875" style="8" customWidth="1"/>
    <col min="12858" max="12877" width="0" style="8" hidden="1" customWidth="1"/>
    <col min="12878" max="12878" width="1.88671875" style="8" customWidth="1"/>
    <col min="12879" max="12879" width="9.109375" style="8" customWidth="1"/>
    <col min="12880" max="12883" width="5" style="8" customWidth="1"/>
    <col min="12884" max="12884" width="9.109375" style="8" customWidth="1"/>
    <col min="12885" max="12891" width="0" style="8" hidden="1" customWidth="1"/>
    <col min="12892" max="12892" width="1.88671875" style="8" customWidth="1"/>
    <col min="12893" max="12893" width="9.109375" style="8" customWidth="1"/>
    <col min="12894" max="12897" width="5" style="8" customWidth="1"/>
    <col min="12898" max="12898" width="9.109375" style="8" customWidth="1"/>
    <col min="12899" max="12899" width="1.88671875" style="8" customWidth="1"/>
    <col min="12900" max="12900" width="9.109375" style="8" customWidth="1"/>
    <col min="12901" max="12904" width="5" style="8" customWidth="1"/>
    <col min="12905" max="12905" width="9.109375" style="8" customWidth="1"/>
    <col min="12906" max="12906" width="1.88671875" style="8" customWidth="1"/>
    <col min="12907" max="12907" width="9.109375" style="8" customWidth="1"/>
    <col min="12908" max="12911" width="5" style="8" customWidth="1"/>
    <col min="12912" max="12912" width="9.109375" style="8" customWidth="1"/>
    <col min="12913" max="12913" width="2.33203125" style="8" customWidth="1"/>
    <col min="12914" max="12914" width="9.109375" style="8" customWidth="1"/>
    <col min="12915" max="12918" width="5.6640625" style="8" customWidth="1"/>
    <col min="12919" max="12919" width="9.109375" style="8" customWidth="1"/>
    <col min="12920" max="12920" width="1.88671875" style="8" customWidth="1"/>
    <col min="12921" max="12921" width="10.109375" style="8" customWidth="1"/>
    <col min="12922" max="12925" width="5" style="8" customWidth="1"/>
    <col min="12926" max="12926" width="9.109375" style="8" customWidth="1"/>
    <col min="12927" max="12927" width="1.6640625" style="8" customWidth="1"/>
    <col min="12928" max="12928" width="10.109375" style="8" customWidth="1"/>
    <col min="12929" max="12932" width="5" style="8" customWidth="1"/>
    <col min="12933" max="12933" width="9.109375" style="8" customWidth="1"/>
    <col min="12934" max="12934" width="1.88671875" style="8" customWidth="1"/>
    <col min="12935" max="12935" width="10.109375" style="8" customWidth="1"/>
    <col min="12936" max="12939" width="5" style="8" customWidth="1"/>
    <col min="12940" max="12940" width="9.109375" style="8" customWidth="1"/>
    <col min="12941" max="12941" width="1.88671875" style="8" customWidth="1"/>
    <col min="12942" max="12942" width="10.109375" style="8" customWidth="1"/>
    <col min="12943" max="12946" width="5" style="8" customWidth="1"/>
    <col min="12947" max="12947" width="9.109375" style="8" customWidth="1"/>
    <col min="12948" max="12948" width="1.88671875" style="8" customWidth="1"/>
    <col min="12949" max="12952" width="9.109375" style="8" customWidth="1"/>
    <col min="12953" max="12953" width="11.33203125" style="8" customWidth="1"/>
    <col min="12954" max="12956" width="9.109375" style="8"/>
    <col min="12957" max="12957" width="10.33203125" style="8" customWidth="1"/>
    <col min="12958" max="12973" width="9.109375" style="8" customWidth="1"/>
    <col min="12974" max="13056" width="9.109375" style="8"/>
    <col min="13057" max="13057" width="24.33203125" style="8" customWidth="1"/>
    <col min="13058" max="13058" width="10.6640625" style="8" customWidth="1"/>
    <col min="13059" max="13062" width="5" style="8" customWidth="1"/>
    <col min="13063" max="13063" width="9.109375" style="8" customWidth="1"/>
    <col min="13064" max="13064" width="1.88671875" style="8" customWidth="1"/>
    <col min="13065" max="13065" width="10.6640625" style="8" customWidth="1"/>
    <col min="13066" max="13069" width="5" style="8" customWidth="1"/>
    <col min="13070" max="13070" width="9.109375" style="8" customWidth="1"/>
    <col min="13071" max="13071" width="1.88671875" style="8" customWidth="1"/>
    <col min="13072" max="13072" width="10.6640625" style="8" customWidth="1"/>
    <col min="13073" max="13076" width="5" style="8" customWidth="1"/>
    <col min="13077" max="13077" width="9.109375" style="8" customWidth="1"/>
    <col min="13078" max="13078" width="1.88671875" style="8" customWidth="1"/>
    <col min="13079" max="13079" width="9.109375" style="8" customWidth="1"/>
    <col min="13080" max="13083" width="5" style="8" customWidth="1"/>
    <col min="13084" max="13084" width="9.109375" style="8" customWidth="1"/>
    <col min="13085" max="13085" width="1.88671875" style="8" customWidth="1"/>
    <col min="13086" max="13086" width="9.109375" style="8" customWidth="1"/>
    <col min="13087" max="13090" width="5" style="8" customWidth="1"/>
    <col min="13091" max="13091" width="9.109375" style="8" customWidth="1"/>
    <col min="13092" max="13092" width="1.88671875" style="8" customWidth="1"/>
    <col min="13093" max="13093" width="9.109375" style="8" customWidth="1"/>
    <col min="13094" max="13097" width="5" style="8" customWidth="1"/>
    <col min="13098" max="13098" width="9.109375" style="8" customWidth="1"/>
    <col min="13099" max="13099" width="1.88671875" style="8" customWidth="1"/>
    <col min="13100" max="13100" width="9.109375" style="8" customWidth="1"/>
    <col min="13101" max="13104" width="5" style="8" customWidth="1"/>
    <col min="13105" max="13105" width="9.109375" style="8" customWidth="1"/>
    <col min="13106" max="13106" width="1.88671875" style="8" customWidth="1"/>
    <col min="13107" max="13107" width="9.109375" style="8" customWidth="1"/>
    <col min="13108" max="13111" width="5" style="8" customWidth="1"/>
    <col min="13112" max="13112" width="9.109375" style="8" customWidth="1"/>
    <col min="13113" max="13113" width="1.88671875" style="8" customWidth="1"/>
    <col min="13114" max="13133" width="0" style="8" hidden="1" customWidth="1"/>
    <col min="13134" max="13134" width="1.88671875" style="8" customWidth="1"/>
    <col min="13135" max="13135" width="9.109375" style="8" customWidth="1"/>
    <col min="13136" max="13139" width="5" style="8" customWidth="1"/>
    <col min="13140" max="13140" width="9.109375" style="8" customWidth="1"/>
    <col min="13141" max="13147" width="0" style="8" hidden="1" customWidth="1"/>
    <col min="13148" max="13148" width="1.88671875" style="8" customWidth="1"/>
    <col min="13149" max="13149" width="9.109375" style="8" customWidth="1"/>
    <col min="13150" max="13153" width="5" style="8" customWidth="1"/>
    <col min="13154" max="13154" width="9.109375" style="8" customWidth="1"/>
    <col min="13155" max="13155" width="1.88671875" style="8" customWidth="1"/>
    <col min="13156" max="13156" width="9.109375" style="8" customWidth="1"/>
    <col min="13157" max="13160" width="5" style="8" customWidth="1"/>
    <col min="13161" max="13161" width="9.109375" style="8" customWidth="1"/>
    <col min="13162" max="13162" width="1.88671875" style="8" customWidth="1"/>
    <col min="13163" max="13163" width="9.109375" style="8" customWidth="1"/>
    <col min="13164" max="13167" width="5" style="8" customWidth="1"/>
    <col min="13168" max="13168" width="9.109375" style="8" customWidth="1"/>
    <col min="13169" max="13169" width="2.33203125" style="8" customWidth="1"/>
    <col min="13170" max="13170" width="9.109375" style="8" customWidth="1"/>
    <col min="13171" max="13174" width="5.6640625" style="8" customWidth="1"/>
    <col min="13175" max="13175" width="9.109375" style="8" customWidth="1"/>
    <col min="13176" max="13176" width="1.88671875" style="8" customWidth="1"/>
    <col min="13177" max="13177" width="10.109375" style="8" customWidth="1"/>
    <col min="13178" max="13181" width="5" style="8" customWidth="1"/>
    <col min="13182" max="13182" width="9.109375" style="8" customWidth="1"/>
    <col min="13183" max="13183" width="1.6640625" style="8" customWidth="1"/>
    <col min="13184" max="13184" width="10.109375" style="8" customWidth="1"/>
    <col min="13185" max="13188" width="5" style="8" customWidth="1"/>
    <col min="13189" max="13189" width="9.109375" style="8" customWidth="1"/>
    <col min="13190" max="13190" width="1.88671875" style="8" customWidth="1"/>
    <col min="13191" max="13191" width="10.109375" style="8" customWidth="1"/>
    <col min="13192" max="13195" width="5" style="8" customWidth="1"/>
    <col min="13196" max="13196" width="9.109375" style="8" customWidth="1"/>
    <col min="13197" max="13197" width="1.88671875" style="8" customWidth="1"/>
    <col min="13198" max="13198" width="10.109375" style="8" customWidth="1"/>
    <col min="13199" max="13202" width="5" style="8" customWidth="1"/>
    <col min="13203" max="13203" width="9.109375" style="8" customWidth="1"/>
    <col min="13204" max="13204" width="1.88671875" style="8" customWidth="1"/>
    <col min="13205" max="13208" width="9.109375" style="8" customWidth="1"/>
    <col min="13209" max="13209" width="11.33203125" style="8" customWidth="1"/>
    <col min="13210" max="13212" width="9.109375" style="8"/>
    <col min="13213" max="13213" width="10.33203125" style="8" customWidth="1"/>
    <col min="13214" max="13229" width="9.109375" style="8" customWidth="1"/>
    <col min="13230" max="13312" width="9.109375" style="8"/>
    <col min="13313" max="13313" width="24.33203125" style="8" customWidth="1"/>
    <col min="13314" max="13314" width="10.6640625" style="8" customWidth="1"/>
    <col min="13315" max="13318" width="5" style="8" customWidth="1"/>
    <col min="13319" max="13319" width="9.109375" style="8" customWidth="1"/>
    <col min="13320" max="13320" width="1.88671875" style="8" customWidth="1"/>
    <col min="13321" max="13321" width="10.6640625" style="8" customWidth="1"/>
    <col min="13322" max="13325" width="5" style="8" customWidth="1"/>
    <col min="13326" max="13326" width="9.109375" style="8" customWidth="1"/>
    <col min="13327" max="13327" width="1.88671875" style="8" customWidth="1"/>
    <col min="13328" max="13328" width="10.6640625" style="8" customWidth="1"/>
    <col min="13329" max="13332" width="5" style="8" customWidth="1"/>
    <col min="13333" max="13333" width="9.109375" style="8" customWidth="1"/>
    <col min="13334" max="13334" width="1.88671875" style="8" customWidth="1"/>
    <col min="13335" max="13335" width="9.109375" style="8" customWidth="1"/>
    <col min="13336" max="13339" width="5" style="8" customWidth="1"/>
    <col min="13340" max="13340" width="9.109375" style="8" customWidth="1"/>
    <col min="13341" max="13341" width="1.88671875" style="8" customWidth="1"/>
    <col min="13342" max="13342" width="9.109375" style="8" customWidth="1"/>
    <col min="13343" max="13346" width="5" style="8" customWidth="1"/>
    <col min="13347" max="13347" width="9.109375" style="8" customWidth="1"/>
    <col min="13348" max="13348" width="1.88671875" style="8" customWidth="1"/>
    <col min="13349" max="13349" width="9.109375" style="8" customWidth="1"/>
    <col min="13350" max="13353" width="5" style="8" customWidth="1"/>
    <col min="13354" max="13354" width="9.109375" style="8" customWidth="1"/>
    <col min="13355" max="13355" width="1.88671875" style="8" customWidth="1"/>
    <col min="13356" max="13356" width="9.109375" style="8" customWidth="1"/>
    <col min="13357" max="13360" width="5" style="8" customWidth="1"/>
    <col min="13361" max="13361" width="9.109375" style="8" customWidth="1"/>
    <col min="13362" max="13362" width="1.88671875" style="8" customWidth="1"/>
    <col min="13363" max="13363" width="9.109375" style="8" customWidth="1"/>
    <col min="13364" max="13367" width="5" style="8" customWidth="1"/>
    <col min="13368" max="13368" width="9.109375" style="8" customWidth="1"/>
    <col min="13369" max="13369" width="1.88671875" style="8" customWidth="1"/>
    <col min="13370" max="13389" width="0" style="8" hidden="1" customWidth="1"/>
    <col min="13390" max="13390" width="1.88671875" style="8" customWidth="1"/>
    <col min="13391" max="13391" width="9.109375" style="8" customWidth="1"/>
    <col min="13392" max="13395" width="5" style="8" customWidth="1"/>
    <col min="13396" max="13396" width="9.109375" style="8" customWidth="1"/>
    <col min="13397" max="13403" width="0" style="8" hidden="1" customWidth="1"/>
    <col min="13404" max="13404" width="1.88671875" style="8" customWidth="1"/>
    <col min="13405" max="13405" width="9.109375" style="8" customWidth="1"/>
    <col min="13406" max="13409" width="5" style="8" customWidth="1"/>
    <col min="13410" max="13410" width="9.109375" style="8" customWidth="1"/>
    <col min="13411" max="13411" width="1.88671875" style="8" customWidth="1"/>
    <col min="13412" max="13412" width="9.109375" style="8" customWidth="1"/>
    <col min="13413" max="13416" width="5" style="8" customWidth="1"/>
    <col min="13417" max="13417" width="9.109375" style="8" customWidth="1"/>
    <col min="13418" max="13418" width="1.88671875" style="8" customWidth="1"/>
    <col min="13419" max="13419" width="9.109375" style="8" customWidth="1"/>
    <col min="13420" max="13423" width="5" style="8" customWidth="1"/>
    <col min="13424" max="13424" width="9.109375" style="8" customWidth="1"/>
    <col min="13425" max="13425" width="2.33203125" style="8" customWidth="1"/>
    <col min="13426" max="13426" width="9.109375" style="8" customWidth="1"/>
    <col min="13427" max="13430" width="5.6640625" style="8" customWidth="1"/>
    <col min="13431" max="13431" width="9.109375" style="8" customWidth="1"/>
    <col min="13432" max="13432" width="1.88671875" style="8" customWidth="1"/>
    <col min="13433" max="13433" width="10.109375" style="8" customWidth="1"/>
    <col min="13434" max="13437" width="5" style="8" customWidth="1"/>
    <col min="13438" max="13438" width="9.109375" style="8" customWidth="1"/>
    <col min="13439" max="13439" width="1.6640625" style="8" customWidth="1"/>
    <col min="13440" max="13440" width="10.109375" style="8" customWidth="1"/>
    <col min="13441" max="13444" width="5" style="8" customWidth="1"/>
    <col min="13445" max="13445" width="9.109375" style="8" customWidth="1"/>
    <col min="13446" max="13446" width="1.88671875" style="8" customWidth="1"/>
    <col min="13447" max="13447" width="10.109375" style="8" customWidth="1"/>
    <col min="13448" max="13451" width="5" style="8" customWidth="1"/>
    <col min="13452" max="13452" width="9.109375" style="8" customWidth="1"/>
    <col min="13453" max="13453" width="1.88671875" style="8" customWidth="1"/>
    <col min="13454" max="13454" width="10.109375" style="8" customWidth="1"/>
    <col min="13455" max="13458" width="5" style="8" customWidth="1"/>
    <col min="13459" max="13459" width="9.109375" style="8" customWidth="1"/>
    <col min="13460" max="13460" width="1.88671875" style="8" customWidth="1"/>
    <col min="13461" max="13464" width="9.109375" style="8" customWidth="1"/>
    <col min="13465" max="13465" width="11.33203125" style="8" customWidth="1"/>
    <col min="13466" max="13468" width="9.109375" style="8"/>
    <col min="13469" max="13469" width="10.33203125" style="8" customWidth="1"/>
    <col min="13470" max="13485" width="9.109375" style="8" customWidth="1"/>
    <col min="13486" max="13568" width="9.109375" style="8"/>
    <col min="13569" max="13569" width="24.33203125" style="8" customWidth="1"/>
    <col min="13570" max="13570" width="10.6640625" style="8" customWidth="1"/>
    <col min="13571" max="13574" width="5" style="8" customWidth="1"/>
    <col min="13575" max="13575" width="9.109375" style="8" customWidth="1"/>
    <col min="13576" max="13576" width="1.88671875" style="8" customWidth="1"/>
    <col min="13577" max="13577" width="10.6640625" style="8" customWidth="1"/>
    <col min="13578" max="13581" width="5" style="8" customWidth="1"/>
    <col min="13582" max="13582" width="9.109375" style="8" customWidth="1"/>
    <col min="13583" max="13583" width="1.88671875" style="8" customWidth="1"/>
    <col min="13584" max="13584" width="10.6640625" style="8" customWidth="1"/>
    <col min="13585" max="13588" width="5" style="8" customWidth="1"/>
    <col min="13589" max="13589" width="9.109375" style="8" customWidth="1"/>
    <col min="13590" max="13590" width="1.88671875" style="8" customWidth="1"/>
    <col min="13591" max="13591" width="9.109375" style="8" customWidth="1"/>
    <col min="13592" max="13595" width="5" style="8" customWidth="1"/>
    <col min="13596" max="13596" width="9.109375" style="8" customWidth="1"/>
    <col min="13597" max="13597" width="1.88671875" style="8" customWidth="1"/>
    <col min="13598" max="13598" width="9.109375" style="8" customWidth="1"/>
    <col min="13599" max="13602" width="5" style="8" customWidth="1"/>
    <col min="13603" max="13603" width="9.109375" style="8" customWidth="1"/>
    <col min="13604" max="13604" width="1.88671875" style="8" customWidth="1"/>
    <col min="13605" max="13605" width="9.109375" style="8" customWidth="1"/>
    <col min="13606" max="13609" width="5" style="8" customWidth="1"/>
    <col min="13610" max="13610" width="9.109375" style="8" customWidth="1"/>
    <col min="13611" max="13611" width="1.88671875" style="8" customWidth="1"/>
    <col min="13612" max="13612" width="9.109375" style="8" customWidth="1"/>
    <col min="13613" max="13616" width="5" style="8" customWidth="1"/>
    <col min="13617" max="13617" width="9.109375" style="8" customWidth="1"/>
    <col min="13618" max="13618" width="1.88671875" style="8" customWidth="1"/>
    <col min="13619" max="13619" width="9.109375" style="8" customWidth="1"/>
    <col min="13620" max="13623" width="5" style="8" customWidth="1"/>
    <col min="13624" max="13624" width="9.109375" style="8" customWidth="1"/>
    <col min="13625" max="13625" width="1.88671875" style="8" customWidth="1"/>
    <col min="13626" max="13645" width="0" style="8" hidden="1" customWidth="1"/>
    <col min="13646" max="13646" width="1.88671875" style="8" customWidth="1"/>
    <col min="13647" max="13647" width="9.109375" style="8" customWidth="1"/>
    <col min="13648" max="13651" width="5" style="8" customWidth="1"/>
    <col min="13652" max="13652" width="9.109375" style="8" customWidth="1"/>
    <col min="13653" max="13659" width="0" style="8" hidden="1" customWidth="1"/>
    <col min="13660" max="13660" width="1.88671875" style="8" customWidth="1"/>
    <col min="13661" max="13661" width="9.109375" style="8" customWidth="1"/>
    <col min="13662" max="13665" width="5" style="8" customWidth="1"/>
    <col min="13666" max="13666" width="9.109375" style="8" customWidth="1"/>
    <col min="13667" max="13667" width="1.88671875" style="8" customWidth="1"/>
    <col min="13668" max="13668" width="9.109375" style="8" customWidth="1"/>
    <col min="13669" max="13672" width="5" style="8" customWidth="1"/>
    <col min="13673" max="13673" width="9.109375" style="8" customWidth="1"/>
    <col min="13674" max="13674" width="1.88671875" style="8" customWidth="1"/>
    <col min="13675" max="13675" width="9.109375" style="8" customWidth="1"/>
    <col min="13676" max="13679" width="5" style="8" customWidth="1"/>
    <col min="13680" max="13680" width="9.109375" style="8" customWidth="1"/>
    <col min="13681" max="13681" width="2.33203125" style="8" customWidth="1"/>
    <col min="13682" max="13682" width="9.109375" style="8" customWidth="1"/>
    <col min="13683" max="13686" width="5.6640625" style="8" customWidth="1"/>
    <col min="13687" max="13687" width="9.109375" style="8" customWidth="1"/>
    <col min="13688" max="13688" width="1.88671875" style="8" customWidth="1"/>
    <col min="13689" max="13689" width="10.109375" style="8" customWidth="1"/>
    <col min="13690" max="13693" width="5" style="8" customWidth="1"/>
    <col min="13694" max="13694" width="9.109375" style="8" customWidth="1"/>
    <col min="13695" max="13695" width="1.6640625" style="8" customWidth="1"/>
    <col min="13696" max="13696" width="10.109375" style="8" customWidth="1"/>
    <col min="13697" max="13700" width="5" style="8" customWidth="1"/>
    <col min="13701" max="13701" width="9.109375" style="8" customWidth="1"/>
    <col min="13702" max="13702" width="1.88671875" style="8" customWidth="1"/>
    <col min="13703" max="13703" width="10.109375" style="8" customWidth="1"/>
    <col min="13704" max="13707" width="5" style="8" customWidth="1"/>
    <col min="13708" max="13708" width="9.109375" style="8" customWidth="1"/>
    <col min="13709" max="13709" width="1.88671875" style="8" customWidth="1"/>
    <col min="13710" max="13710" width="10.109375" style="8" customWidth="1"/>
    <col min="13711" max="13714" width="5" style="8" customWidth="1"/>
    <col min="13715" max="13715" width="9.109375" style="8" customWidth="1"/>
    <col min="13716" max="13716" width="1.88671875" style="8" customWidth="1"/>
    <col min="13717" max="13720" width="9.109375" style="8" customWidth="1"/>
    <col min="13721" max="13721" width="11.33203125" style="8" customWidth="1"/>
    <col min="13722" max="13724" width="9.109375" style="8"/>
    <col min="13725" max="13725" width="10.33203125" style="8" customWidth="1"/>
    <col min="13726" max="13741" width="9.109375" style="8" customWidth="1"/>
    <col min="13742" max="13824" width="9.109375" style="8"/>
    <col min="13825" max="13825" width="24.33203125" style="8" customWidth="1"/>
    <col min="13826" max="13826" width="10.6640625" style="8" customWidth="1"/>
    <col min="13827" max="13830" width="5" style="8" customWidth="1"/>
    <col min="13831" max="13831" width="9.109375" style="8" customWidth="1"/>
    <col min="13832" max="13832" width="1.88671875" style="8" customWidth="1"/>
    <col min="13833" max="13833" width="10.6640625" style="8" customWidth="1"/>
    <col min="13834" max="13837" width="5" style="8" customWidth="1"/>
    <col min="13838" max="13838" width="9.109375" style="8" customWidth="1"/>
    <col min="13839" max="13839" width="1.88671875" style="8" customWidth="1"/>
    <col min="13840" max="13840" width="10.6640625" style="8" customWidth="1"/>
    <col min="13841" max="13844" width="5" style="8" customWidth="1"/>
    <col min="13845" max="13845" width="9.109375" style="8" customWidth="1"/>
    <col min="13846" max="13846" width="1.88671875" style="8" customWidth="1"/>
    <col min="13847" max="13847" width="9.109375" style="8" customWidth="1"/>
    <col min="13848" max="13851" width="5" style="8" customWidth="1"/>
    <col min="13852" max="13852" width="9.109375" style="8" customWidth="1"/>
    <col min="13853" max="13853" width="1.88671875" style="8" customWidth="1"/>
    <col min="13854" max="13854" width="9.109375" style="8" customWidth="1"/>
    <col min="13855" max="13858" width="5" style="8" customWidth="1"/>
    <col min="13859" max="13859" width="9.109375" style="8" customWidth="1"/>
    <col min="13860" max="13860" width="1.88671875" style="8" customWidth="1"/>
    <col min="13861" max="13861" width="9.109375" style="8" customWidth="1"/>
    <col min="13862" max="13865" width="5" style="8" customWidth="1"/>
    <col min="13866" max="13866" width="9.109375" style="8" customWidth="1"/>
    <col min="13867" max="13867" width="1.88671875" style="8" customWidth="1"/>
    <col min="13868" max="13868" width="9.109375" style="8" customWidth="1"/>
    <col min="13869" max="13872" width="5" style="8" customWidth="1"/>
    <col min="13873" max="13873" width="9.109375" style="8" customWidth="1"/>
    <col min="13874" max="13874" width="1.88671875" style="8" customWidth="1"/>
    <col min="13875" max="13875" width="9.109375" style="8" customWidth="1"/>
    <col min="13876" max="13879" width="5" style="8" customWidth="1"/>
    <col min="13880" max="13880" width="9.109375" style="8" customWidth="1"/>
    <col min="13881" max="13881" width="1.88671875" style="8" customWidth="1"/>
    <col min="13882" max="13901" width="0" style="8" hidden="1" customWidth="1"/>
    <col min="13902" max="13902" width="1.88671875" style="8" customWidth="1"/>
    <col min="13903" max="13903" width="9.109375" style="8" customWidth="1"/>
    <col min="13904" max="13907" width="5" style="8" customWidth="1"/>
    <col min="13908" max="13908" width="9.109375" style="8" customWidth="1"/>
    <col min="13909" max="13915" width="0" style="8" hidden="1" customWidth="1"/>
    <col min="13916" max="13916" width="1.88671875" style="8" customWidth="1"/>
    <col min="13917" max="13917" width="9.109375" style="8" customWidth="1"/>
    <col min="13918" max="13921" width="5" style="8" customWidth="1"/>
    <col min="13922" max="13922" width="9.109375" style="8" customWidth="1"/>
    <col min="13923" max="13923" width="1.88671875" style="8" customWidth="1"/>
    <col min="13924" max="13924" width="9.109375" style="8" customWidth="1"/>
    <col min="13925" max="13928" width="5" style="8" customWidth="1"/>
    <col min="13929" max="13929" width="9.109375" style="8" customWidth="1"/>
    <col min="13930" max="13930" width="1.88671875" style="8" customWidth="1"/>
    <col min="13931" max="13931" width="9.109375" style="8" customWidth="1"/>
    <col min="13932" max="13935" width="5" style="8" customWidth="1"/>
    <col min="13936" max="13936" width="9.109375" style="8" customWidth="1"/>
    <col min="13937" max="13937" width="2.33203125" style="8" customWidth="1"/>
    <col min="13938" max="13938" width="9.109375" style="8" customWidth="1"/>
    <col min="13939" max="13942" width="5.6640625" style="8" customWidth="1"/>
    <col min="13943" max="13943" width="9.109375" style="8" customWidth="1"/>
    <col min="13944" max="13944" width="1.88671875" style="8" customWidth="1"/>
    <col min="13945" max="13945" width="10.109375" style="8" customWidth="1"/>
    <col min="13946" max="13949" width="5" style="8" customWidth="1"/>
    <col min="13950" max="13950" width="9.109375" style="8" customWidth="1"/>
    <col min="13951" max="13951" width="1.6640625" style="8" customWidth="1"/>
    <col min="13952" max="13952" width="10.109375" style="8" customWidth="1"/>
    <col min="13953" max="13956" width="5" style="8" customWidth="1"/>
    <col min="13957" max="13957" width="9.109375" style="8" customWidth="1"/>
    <col min="13958" max="13958" width="1.88671875" style="8" customWidth="1"/>
    <col min="13959" max="13959" width="10.109375" style="8" customWidth="1"/>
    <col min="13960" max="13963" width="5" style="8" customWidth="1"/>
    <col min="13964" max="13964" width="9.109375" style="8" customWidth="1"/>
    <col min="13965" max="13965" width="1.88671875" style="8" customWidth="1"/>
    <col min="13966" max="13966" width="10.109375" style="8" customWidth="1"/>
    <col min="13967" max="13970" width="5" style="8" customWidth="1"/>
    <col min="13971" max="13971" width="9.109375" style="8" customWidth="1"/>
    <col min="13972" max="13972" width="1.88671875" style="8" customWidth="1"/>
    <col min="13973" max="13976" width="9.109375" style="8" customWidth="1"/>
    <col min="13977" max="13977" width="11.33203125" style="8" customWidth="1"/>
    <col min="13978" max="13980" width="9.109375" style="8"/>
    <col min="13981" max="13981" width="10.33203125" style="8" customWidth="1"/>
    <col min="13982" max="13997" width="9.109375" style="8" customWidth="1"/>
    <col min="13998" max="14080" width="9.109375" style="8"/>
    <col min="14081" max="14081" width="24.33203125" style="8" customWidth="1"/>
    <col min="14082" max="14082" width="10.6640625" style="8" customWidth="1"/>
    <col min="14083" max="14086" width="5" style="8" customWidth="1"/>
    <col min="14087" max="14087" width="9.109375" style="8" customWidth="1"/>
    <col min="14088" max="14088" width="1.88671875" style="8" customWidth="1"/>
    <col min="14089" max="14089" width="10.6640625" style="8" customWidth="1"/>
    <col min="14090" max="14093" width="5" style="8" customWidth="1"/>
    <col min="14094" max="14094" width="9.109375" style="8" customWidth="1"/>
    <col min="14095" max="14095" width="1.88671875" style="8" customWidth="1"/>
    <col min="14096" max="14096" width="10.6640625" style="8" customWidth="1"/>
    <col min="14097" max="14100" width="5" style="8" customWidth="1"/>
    <col min="14101" max="14101" width="9.109375" style="8" customWidth="1"/>
    <col min="14102" max="14102" width="1.88671875" style="8" customWidth="1"/>
    <col min="14103" max="14103" width="9.109375" style="8" customWidth="1"/>
    <col min="14104" max="14107" width="5" style="8" customWidth="1"/>
    <col min="14108" max="14108" width="9.109375" style="8" customWidth="1"/>
    <col min="14109" max="14109" width="1.88671875" style="8" customWidth="1"/>
    <col min="14110" max="14110" width="9.109375" style="8" customWidth="1"/>
    <col min="14111" max="14114" width="5" style="8" customWidth="1"/>
    <col min="14115" max="14115" width="9.109375" style="8" customWidth="1"/>
    <col min="14116" max="14116" width="1.88671875" style="8" customWidth="1"/>
    <col min="14117" max="14117" width="9.109375" style="8" customWidth="1"/>
    <col min="14118" max="14121" width="5" style="8" customWidth="1"/>
    <col min="14122" max="14122" width="9.109375" style="8" customWidth="1"/>
    <col min="14123" max="14123" width="1.88671875" style="8" customWidth="1"/>
    <col min="14124" max="14124" width="9.109375" style="8" customWidth="1"/>
    <col min="14125" max="14128" width="5" style="8" customWidth="1"/>
    <col min="14129" max="14129" width="9.109375" style="8" customWidth="1"/>
    <col min="14130" max="14130" width="1.88671875" style="8" customWidth="1"/>
    <col min="14131" max="14131" width="9.109375" style="8" customWidth="1"/>
    <col min="14132" max="14135" width="5" style="8" customWidth="1"/>
    <col min="14136" max="14136" width="9.109375" style="8" customWidth="1"/>
    <col min="14137" max="14137" width="1.88671875" style="8" customWidth="1"/>
    <col min="14138" max="14157" width="0" style="8" hidden="1" customWidth="1"/>
    <col min="14158" max="14158" width="1.88671875" style="8" customWidth="1"/>
    <col min="14159" max="14159" width="9.109375" style="8" customWidth="1"/>
    <col min="14160" max="14163" width="5" style="8" customWidth="1"/>
    <col min="14164" max="14164" width="9.109375" style="8" customWidth="1"/>
    <col min="14165" max="14171" width="0" style="8" hidden="1" customWidth="1"/>
    <col min="14172" max="14172" width="1.88671875" style="8" customWidth="1"/>
    <col min="14173" max="14173" width="9.109375" style="8" customWidth="1"/>
    <col min="14174" max="14177" width="5" style="8" customWidth="1"/>
    <col min="14178" max="14178" width="9.109375" style="8" customWidth="1"/>
    <col min="14179" max="14179" width="1.88671875" style="8" customWidth="1"/>
    <col min="14180" max="14180" width="9.109375" style="8" customWidth="1"/>
    <col min="14181" max="14184" width="5" style="8" customWidth="1"/>
    <col min="14185" max="14185" width="9.109375" style="8" customWidth="1"/>
    <col min="14186" max="14186" width="1.88671875" style="8" customWidth="1"/>
    <col min="14187" max="14187" width="9.109375" style="8" customWidth="1"/>
    <col min="14188" max="14191" width="5" style="8" customWidth="1"/>
    <col min="14192" max="14192" width="9.109375" style="8" customWidth="1"/>
    <col min="14193" max="14193" width="2.33203125" style="8" customWidth="1"/>
    <col min="14194" max="14194" width="9.109375" style="8" customWidth="1"/>
    <col min="14195" max="14198" width="5.6640625" style="8" customWidth="1"/>
    <col min="14199" max="14199" width="9.109375" style="8" customWidth="1"/>
    <col min="14200" max="14200" width="1.88671875" style="8" customWidth="1"/>
    <col min="14201" max="14201" width="10.109375" style="8" customWidth="1"/>
    <col min="14202" max="14205" width="5" style="8" customWidth="1"/>
    <col min="14206" max="14206" width="9.109375" style="8" customWidth="1"/>
    <col min="14207" max="14207" width="1.6640625" style="8" customWidth="1"/>
    <col min="14208" max="14208" width="10.109375" style="8" customWidth="1"/>
    <col min="14209" max="14212" width="5" style="8" customWidth="1"/>
    <col min="14213" max="14213" width="9.109375" style="8" customWidth="1"/>
    <col min="14214" max="14214" width="1.88671875" style="8" customWidth="1"/>
    <col min="14215" max="14215" width="10.109375" style="8" customWidth="1"/>
    <col min="14216" max="14219" width="5" style="8" customWidth="1"/>
    <col min="14220" max="14220" width="9.109375" style="8" customWidth="1"/>
    <col min="14221" max="14221" width="1.88671875" style="8" customWidth="1"/>
    <col min="14222" max="14222" width="10.109375" style="8" customWidth="1"/>
    <col min="14223" max="14226" width="5" style="8" customWidth="1"/>
    <col min="14227" max="14227" width="9.109375" style="8" customWidth="1"/>
    <col min="14228" max="14228" width="1.88671875" style="8" customWidth="1"/>
    <col min="14229" max="14232" width="9.109375" style="8" customWidth="1"/>
    <col min="14233" max="14233" width="11.33203125" style="8" customWidth="1"/>
    <col min="14234" max="14236" width="9.109375" style="8"/>
    <col min="14237" max="14237" width="10.33203125" style="8" customWidth="1"/>
    <col min="14238" max="14253" width="9.109375" style="8" customWidth="1"/>
    <col min="14254" max="14336" width="9.109375" style="8"/>
    <col min="14337" max="14337" width="24.33203125" style="8" customWidth="1"/>
    <col min="14338" max="14338" width="10.6640625" style="8" customWidth="1"/>
    <col min="14339" max="14342" width="5" style="8" customWidth="1"/>
    <col min="14343" max="14343" width="9.109375" style="8" customWidth="1"/>
    <col min="14344" max="14344" width="1.88671875" style="8" customWidth="1"/>
    <col min="14345" max="14345" width="10.6640625" style="8" customWidth="1"/>
    <col min="14346" max="14349" width="5" style="8" customWidth="1"/>
    <col min="14350" max="14350" width="9.109375" style="8" customWidth="1"/>
    <col min="14351" max="14351" width="1.88671875" style="8" customWidth="1"/>
    <col min="14352" max="14352" width="10.6640625" style="8" customWidth="1"/>
    <col min="14353" max="14356" width="5" style="8" customWidth="1"/>
    <col min="14357" max="14357" width="9.109375" style="8" customWidth="1"/>
    <col min="14358" max="14358" width="1.88671875" style="8" customWidth="1"/>
    <col min="14359" max="14359" width="9.109375" style="8" customWidth="1"/>
    <col min="14360" max="14363" width="5" style="8" customWidth="1"/>
    <col min="14364" max="14364" width="9.109375" style="8" customWidth="1"/>
    <col min="14365" max="14365" width="1.88671875" style="8" customWidth="1"/>
    <col min="14366" max="14366" width="9.109375" style="8" customWidth="1"/>
    <col min="14367" max="14370" width="5" style="8" customWidth="1"/>
    <col min="14371" max="14371" width="9.109375" style="8" customWidth="1"/>
    <col min="14372" max="14372" width="1.88671875" style="8" customWidth="1"/>
    <col min="14373" max="14373" width="9.109375" style="8" customWidth="1"/>
    <col min="14374" max="14377" width="5" style="8" customWidth="1"/>
    <col min="14378" max="14378" width="9.109375" style="8" customWidth="1"/>
    <col min="14379" max="14379" width="1.88671875" style="8" customWidth="1"/>
    <col min="14380" max="14380" width="9.109375" style="8" customWidth="1"/>
    <col min="14381" max="14384" width="5" style="8" customWidth="1"/>
    <col min="14385" max="14385" width="9.109375" style="8" customWidth="1"/>
    <col min="14386" max="14386" width="1.88671875" style="8" customWidth="1"/>
    <col min="14387" max="14387" width="9.109375" style="8" customWidth="1"/>
    <col min="14388" max="14391" width="5" style="8" customWidth="1"/>
    <col min="14392" max="14392" width="9.109375" style="8" customWidth="1"/>
    <col min="14393" max="14393" width="1.88671875" style="8" customWidth="1"/>
    <col min="14394" max="14413" width="0" style="8" hidden="1" customWidth="1"/>
    <col min="14414" max="14414" width="1.88671875" style="8" customWidth="1"/>
    <col min="14415" max="14415" width="9.109375" style="8" customWidth="1"/>
    <col min="14416" max="14419" width="5" style="8" customWidth="1"/>
    <col min="14420" max="14420" width="9.109375" style="8" customWidth="1"/>
    <col min="14421" max="14427" width="0" style="8" hidden="1" customWidth="1"/>
    <col min="14428" max="14428" width="1.88671875" style="8" customWidth="1"/>
    <col min="14429" max="14429" width="9.109375" style="8" customWidth="1"/>
    <col min="14430" max="14433" width="5" style="8" customWidth="1"/>
    <col min="14434" max="14434" width="9.109375" style="8" customWidth="1"/>
    <col min="14435" max="14435" width="1.88671875" style="8" customWidth="1"/>
    <col min="14436" max="14436" width="9.109375" style="8" customWidth="1"/>
    <col min="14437" max="14440" width="5" style="8" customWidth="1"/>
    <col min="14441" max="14441" width="9.109375" style="8" customWidth="1"/>
    <col min="14442" max="14442" width="1.88671875" style="8" customWidth="1"/>
    <col min="14443" max="14443" width="9.109375" style="8" customWidth="1"/>
    <col min="14444" max="14447" width="5" style="8" customWidth="1"/>
    <col min="14448" max="14448" width="9.109375" style="8" customWidth="1"/>
    <col min="14449" max="14449" width="2.33203125" style="8" customWidth="1"/>
    <col min="14450" max="14450" width="9.109375" style="8" customWidth="1"/>
    <col min="14451" max="14454" width="5.6640625" style="8" customWidth="1"/>
    <col min="14455" max="14455" width="9.109375" style="8" customWidth="1"/>
    <col min="14456" max="14456" width="1.88671875" style="8" customWidth="1"/>
    <col min="14457" max="14457" width="10.109375" style="8" customWidth="1"/>
    <col min="14458" max="14461" width="5" style="8" customWidth="1"/>
    <col min="14462" max="14462" width="9.109375" style="8" customWidth="1"/>
    <col min="14463" max="14463" width="1.6640625" style="8" customWidth="1"/>
    <col min="14464" max="14464" width="10.109375" style="8" customWidth="1"/>
    <col min="14465" max="14468" width="5" style="8" customWidth="1"/>
    <col min="14469" max="14469" width="9.109375" style="8" customWidth="1"/>
    <col min="14470" max="14470" width="1.88671875" style="8" customWidth="1"/>
    <col min="14471" max="14471" width="10.109375" style="8" customWidth="1"/>
    <col min="14472" max="14475" width="5" style="8" customWidth="1"/>
    <col min="14476" max="14476" width="9.109375" style="8" customWidth="1"/>
    <col min="14477" max="14477" width="1.88671875" style="8" customWidth="1"/>
    <col min="14478" max="14478" width="10.109375" style="8" customWidth="1"/>
    <col min="14479" max="14482" width="5" style="8" customWidth="1"/>
    <col min="14483" max="14483" width="9.109375" style="8" customWidth="1"/>
    <col min="14484" max="14484" width="1.88671875" style="8" customWidth="1"/>
    <col min="14485" max="14488" width="9.109375" style="8" customWidth="1"/>
    <col min="14489" max="14489" width="11.33203125" style="8" customWidth="1"/>
    <col min="14490" max="14492" width="9.109375" style="8"/>
    <col min="14493" max="14493" width="10.33203125" style="8" customWidth="1"/>
    <col min="14494" max="14509" width="9.109375" style="8" customWidth="1"/>
    <col min="14510" max="14592" width="9.109375" style="8"/>
    <col min="14593" max="14593" width="24.33203125" style="8" customWidth="1"/>
    <col min="14594" max="14594" width="10.6640625" style="8" customWidth="1"/>
    <col min="14595" max="14598" width="5" style="8" customWidth="1"/>
    <col min="14599" max="14599" width="9.109375" style="8" customWidth="1"/>
    <col min="14600" max="14600" width="1.88671875" style="8" customWidth="1"/>
    <col min="14601" max="14601" width="10.6640625" style="8" customWidth="1"/>
    <col min="14602" max="14605" width="5" style="8" customWidth="1"/>
    <col min="14606" max="14606" width="9.109375" style="8" customWidth="1"/>
    <col min="14607" max="14607" width="1.88671875" style="8" customWidth="1"/>
    <col min="14608" max="14608" width="10.6640625" style="8" customWidth="1"/>
    <col min="14609" max="14612" width="5" style="8" customWidth="1"/>
    <col min="14613" max="14613" width="9.109375" style="8" customWidth="1"/>
    <col min="14614" max="14614" width="1.88671875" style="8" customWidth="1"/>
    <col min="14615" max="14615" width="9.109375" style="8" customWidth="1"/>
    <col min="14616" max="14619" width="5" style="8" customWidth="1"/>
    <col min="14620" max="14620" width="9.109375" style="8" customWidth="1"/>
    <col min="14621" max="14621" width="1.88671875" style="8" customWidth="1"/>
    <col min="14622" max="14622" width="9.109375" style="8" customWidth="1"/>
    <col min="14623" max="14626" width="5" style="8" customWidth="1"/>
    <col min="14627" max="14627" width="9.109375" style="8" customWidth="1"/>
    <col min="14628" max="14628" width="1.88671875" style="8" customWidth="1"/>
    <col min="14629" max="14629" width="9.109375" style="8" customWidth="1"/>
    <col min="14630" max="14633" width="5" style="8" customWidth="1"/>
    <col min="14634" max="14634" width="9.109375" style="8" customWidth="1"/>
    <col min="14635" max="14635" width="1.88671875" style="8" customWidth="1"/>
    <col min="14636" max="14636" width="9.109375" style="8" customWidth="1"/>
    <col min="14637" max="14640" width="5" style="8" customWidth="1"/>
    <col min="14641" max="14641" width="9.109375" style="8" customWidth="1"/>
    <col min="14642" max="14642" width="1.88671875" style="8" customWidth="1"/>
    <col min="14643" max="14643" width="9.109375" style="8" customWidth="1"/>
    <col min="14644" max="14647" width="5" style="8" customWidth="1"/>
    <col min="14648" max="14648" width="9.109375" style="8" customWidth="1"/>
    <col min="14649" max="14649" width="1.88671875" style="8" customWidth="1"/>
    <col min="14650" max="14669" width="0" style="8" hidden="1" customWidth="1"/>
    <col min="14670" max="14670" width="1.88671875" style="8" customWidth="1"/>
    <col min="14671" max="14671" width="9.109375" style="8" customWidth="1"/>
    <col min="14672" max="14675" width="5" style="8" customWidth="1"/>
    <col min="14676" max="14676" width="9.109375" style="8" customWidth="1"/>
    <col min="14677" max="14683" width="0" style="8" hidden="1" customWidth="1"/>
    <col min="14684" max="14684" width="1.88671875" style="8" customWidth="1"/>
    <col min="14685" max="14685" width="9.109375" style="8" customWidth="1"/>
    <col min="14686" max="14689" width="5" style="8" customWidth="1"/>
    <col min="14690" max="14690" width="9.109375" style="8" customWidth="1"/>
    <col min="14691" max="14691" width="1.88671875" style="8" customWidth="1"/>
    <col min="14692" max="14692" width="9.109375" style="8" customWidth="1"/>
    <col min="14693" max="14696" width="5" style="8" customWidth="1"/>
    <col min="14697" max="14697" width="9.109375" style="8" customWidth="1"/>
    <col min="14698" max="14698" width="1.88671875" style="8" customWidth="1"/>
    <col min="14699" max="14699" width="9.109375" style="8" customWidth="1"/>
    <col min="14700" max="14703" width="5" style="8" customWidth="1"/>
    <col min="14704" max="14704" width="9.109375" style="8" customWidth="1"/>
    <col min="14705" max="14705" width="2.33203125" style="8" customWidth="1"/>
    <col min="14706" max="14706" width="9.109375" style="8" customWidth="1"/>
    <col min="14707" max="14710" width="5.6640625" style="8" customWidth="1"/>
    <col min="14711" max="14711" width="9.109375" style="8" customWidth="1"/>
    <col min="14712" max="14712" width="1.88671875" style="8" customWidth="1"/>
    <col min="14713" max="14713" width="10.109375" style="8" customWidth="1"/>
    <col min="14714" max="14717" width="5" style="8" customWidth="1"/>
    <col min="14718" max="14718" width="9.109375" style="8" customWidth="1"/>
    <col min="14719" max="14719" width="1.6640625" style="8" customWidth="1"/>
    <col min="14720" max="14720" width="10.109375" style="8" customWidth="1"/>
    <col min="14721" max="14724" width="5" style="8" customWidth="1"/>
    <col min="14725" max="14725" width="9.109375" style="8" customWidth="1"/>
    <col min="14726" max="14726" width="1.88671875" style="8" customWidth="1"/>
    <col min="14727" max="14727" width="10.109375" style="8" customWidth="1"/>
    <col min="14728" max="14731" width="5" style="8" customWidth="1"/>
    <col min="14732" max="14732" width="9.109375" style="8" customWidth="1"/>
    <col min="14733" max="14733" width="1.88671875" style="8" customWidth="1"/>
    <col min="14734" max="14734" width="10.109375" style="8" customWidth="1"/>
    <col min="14735" max="14738" width="5" style="8" customWidth="1"/>
    <col min="14739" max="14739" width="9.109375" style="8" customWidth="1"/>
    <col min="14740" max="14740" width="1.88671875" style="8" customWidth="1"/>
    <col min="14741" max="14744" width="9.109375" style="8" customWidth="1"/>
    <col min="14745" max="14745" width="11.33203125" style="8" customWidth="1"/>
    <col min="14746" max="14748" width="9.109375" style="8"/>
    <col min="14749" max="14749" width="10.33203125" style="8" customWidth="1"/>
    <col min="14750" max="14765" width="9.109375" style="8" customWidth="1"/>
    <col min="14766" max="14848" width="9.109375" style="8"/>
    <col min="14849" max="14849" width="24.33203125" style="8" customWidth="1"/>
    <col min="14850" max="14850" width="10.6640625" style="8" customWidth="1"/>
    <col min="14851" max="14854" width="5" style="8" customWidth="1"/>
    <col min="14855" max="14855" width="9.109375" style="8" customWidth="1"/>
    <col min="14856" max="14856" width="1.88671875" style="8" customWidth="1"/>
    <col min="14857" max="14857" width="10.6640625" style="8" customWidth="1"/>
    <col min="14858" max="14861" width="5" style="8" customWidth="1"/>
    <col min="14862" max="14862" width="9.109375" style="8" customWidth="1"/>
    <col min="14863" max="14863" width="1.88671875" style="8" customWidth="1"/>
    <col min="14864" max="14864" width="10.6640625" style="8" customWidth="1"/>
    <col min="14865" max="14868" width="5" style="8" customWidth="1"/>
    <col min="14869" max="14869" width="9.109375" style="8" customWidth="1"/>
    <col min="14870" max="14870" width="1.88671875" style="8" customWidth="1"/>
    <col min="14871" max="14871" width="9.109375" style="8" customWidth="1"/>
    <col min="14872" max="14875" width="5" style="8" customWidth="1"/>
    <col min="14876" max="14876" width="9.109375" style="8" customWidth="1"/>
    <col min="14877" max="14877" width="1.88671875" style="8" customWidth="1"/>
    <col min="14878" max="14878" width="9.109375" style="8" customWidth="1"/>
    <col min="14879" max="14882" width="5" style="8" customWidth="1"/>
    <col min="14883" max="14883" width="9.109375" style="8" customWidth="1"/>
    <col min="14884" max="14884" width="1.88671875" style="8" customWidth="1"/>
    <col min="14885" max="14885" width="9.109375" style="8" customWidth="1"/>
    <col min="14886" max="14889" width="5" style="8" customWidth="1"/>
    <col min="14890" max="14890" width="9.109375" style="8" customWidth="1"/>
    <col min="14891" max="14891" width="1.88671875" style="8" customWidth="1"/>
    <col min="14892" max="14892" width="9.109375" style="8" customWidth="1"/>
    <col min="14893" max="14896" width="5" style="8" customWidth="1"/>
    <col min="14897" max="14897" width="9.109375" style="8" customWidth="1"/>
    <col min="14898" max="14898" width="1.88671875" style="8" customWidth="1"/>
    <col min="14899" max="14899" width="9.109375" style="8" customWidth="1"/>
    <col min="14900" max="14903" width="5" style="8" customWidth="1"/>
    <col min="14904" max="14904" width="9.109375" style="8" customWidth="1"/>
    <col min="14905" max="14905" width="1.88671875" style="8" customWidth="1"/>
    <col min="14906" max="14925" width="0" style="8" hidden="1" customWidth="1"/>
    <col min="14926" max="14926" width="1.88671875" style="8" customWidth="1"/>
    <col min="14927" max="14927" width="9.109375" style="8" customWidth="1"/>
    <col min="14928" max="14931" width="5" style="8" customWidth="1"/>
    <col min="14932" max="14932" width="9.109375" style="8" customWidth="1"/>
    <col min="14933" max="14939" width="0" style="8" hidden="1" customWidth="1"/>
    <col min="14940" max="14940" width="1.88671875" style="8" customWidth="1"/>
    <col min="14941" max="14941" width="9.109375" style="8" customWidth="1"/>
    <col min="14942" max="14945" width="5" style="8" customWidth="1"/>
    <col min="14946" max="14946" width="9.109375" style="8" customWidth="1"/>
    <col min="14947" max="14947" width="1.88671875" style="8" customWidth="1"/>
    <col min="14948" max="14948" width="9.109375" style="8" customWidth="1"/>
    <col min="14949" max="14952" width="5" style="8" customWidth="1"/>
    <col min="14953" max="14953" width="9.109375" style="8" customWidth="1"/>
    <col min="14954" max="14954" width="1.88671875" style="8" customWidth="1"/>
    <col min="14955" max="14955" width="9.109375" style="8" customWidth="1"/>
    <col min="14956" max="14959" width="5" style="8" customWidth="1"/>
    <col min="14960" max="14960" width="9.109375" style="8" customWidth="1"/>
    <col min="14961" max="14961" width="2.33203125" style="8" customWidth="1"/>
    <col min="14962" max="14962" width="9.109375" style="8" customWidth="1"/>
    <col min="14963" max="14966" width="5.6640625" style="8" customWidth="1"/>
    <col min="14967" max="14967" width="9.109375" style="8" customWidth="1"/>
    <col min="14968" max="14968" width="1.88671875" style="8" customWidth="1"/>
    <col min="14969" max="14969" width="10.109375" style="8" customWidth="1"/>
    <col min="14970" max="14973" width="5" style="8" customWidth="1"/>
    <col min="14974" max="14974" width="9.109375" style="8" customWidth="1"/>
    <col min="14975" max="14975" width="1.6640625" style="8" customWidth="1"/>
    <col min="14976" max="14976" width="10.109375" style="8" customWidth="1"/>
    <col min="14977" max="14980" width="5" style="8" customWidth="1"/>
    <col min="14981" max="14981" width="9.109375" style="8" customWidth="1"/>
    <col min="14982" max="14982" width="1.88671875" style="8" customWidth="1"/>
    <col min="14983" max="14983" width="10.109375" style="8" customWidth="1"/>
    <col min="14984" max="14987" width="5" style="8" customWidth="1"/>
    <col min="14988" max="14988" width="9.109375" style="8" customWidth="1"/>
    <col min="14989" max="14989" width="1.88671875" style="8" customWidth="1"/>
    <col min="14990" max="14990" width="10.109375" style="8" customWidth="1"/>
    <col min="14991" max="14994" width="5" style="8" customWidth="1"/>
    <col min="14995" max="14995" width="9.109375" style="8" customWidth="1"/>
    <col min="14996" max="14996" width="1.88671875" style="8" customWidth="1"/>
    <col min="14997" max="15000" width="9.109375" style="8" customWidth="1"/>
    <col min="15001" max="15001" width="11.33203125" style="8" customWidth="1"/>
    <col min="15002" max="15004" width="9.109375" style="8"/>
    <col min="15005" max="15005" width="10.33203125" style="8" customWidth="1"/>
    <col min="15006" max="15021" width="9.109375" style="8" customWidth="1"/>
    <col min="15022" max="15104" width="9.109375" style="8"/>
    <col min="15105" max="15105" width="24.33203125" style="8" customWidth="1"/>
    <col min="15106" max="15106" width="10.6640625" style="8" customWidth="1"/>
    <col min="15107" max="15110" width="5" style="8" customWidth="1"/>
    <col min="15111" max="15111" width="9.109375" style="8" customWidth="1"/>
    <col min="15112" max="15112" width="1.88671875" style="8" customWidth="1"/>
    <col min="15113" max="15113" width="10.6640625" style="8" customWidth="1"/>
    <col min="15114" max="15117" width="5" style="8" customWidth="1"/>
    <col min="15118" max="15118" width="9.109375" style="8" customWidth="1"/>
    <col min="15119" max="15119" width="1.88671875" style="8" customWidth="1"/>
    <col min="15120" max="15120" width="10.6640625" style="8" customWidth="1"/>
    <col min="15121" max="15124" width="5" style="8" customWidth="1"/>
    <col min="15125" max="15125" width="9.109375" style="8" customWidth="1"/>
    <col min="15126" max="15126" width="1.88671875" style="8" customWidth="1"/>
    <col min="15127" max="15127" width="9.109375" style="8" customWidth="1"/>
    <col min="15128" max="15131" width="5" style="8" customWidth="1"/>
    <col min="15132" max="15132" width="9.109375" style="8" customWidth="1"/>
    <col min="15133" max="15133" width="1.88671875" style="8" customWidth="1"/>
    <col min="15134" max="15134" width="9.109375" style="8" customWidth="1"/>
    <col min="15135" max="15138" width="5" style="8" customWidth="1"/>
    <col min="15139" max="15139" width="9.109375" style="8" customWidth="1"/>
    <col min="15140" max="15140" width="1.88671875" style="8" customWidth="1"/>
    <col min="15141" max="15141" width="9.109375" style="8" customWidth="1"/>
    <col min="15142" max="15145" width="5" style="8" customWidth="1"/>
    <col min="15146" max="15146" width="9.109375" style="8" customWidth="1"/>
    <col min="15147" max="15147" width="1.88671875" style="8" customWidth="1"/>
    <col min="15148" max="15148" width="9.109375" style="8" customWidth="1"/>
    <col min="15149" max="15152" width="5" style="8" customWidth="1"/>
    <col min="15153" max="15153" width="9.109375" style="8" customWidth="1"/>
    <col min="15154" max="15154" width="1.88671875" style="8" customWidth="1"/>
    <col min="15155" max="15155" width="9.109375" style="8" customWidth="1"/>
    <col min="15156" max="15159" width="5" style="8" customWidth="1"/>
    <col min="15160" max="15160" width="9.109375" style="8" customWidth="1"/>
    <col min="15161" max="15161" width="1.88671875" style="8" customWidth="1"/>
    <col min="15162" max="15181" width="0" style="8" hidden="1" customWidth="1"/>
    <col min="15182" max="15182" width="1.88671875" style="8" customWidth="1"/>
    <col min="15183" max="15183" width="9.109375" style="8" customWidth="1"/>
    <col min="15184" max="15187" width="5" style="8" customWidth="1"/>
    <col min="15188" max="15188" width="9.109375" style="8" customWidth="1"/>
    <col min="15189" max="15195" width="0" style="8" hidden="1" customWidth="1"/>
    <col min="15196" max="15196" width="1.88671875" style="8" customWidth="1"/>
    <col min="15197" max="15197" width="9.109375" style="8" customWidth="1"/>
    <col min="15198" max="15201" width="5" style="8" customWidth="1"/>
    <col min="15202" max="15202" width="9.109375" style="8" customWidth="1"/>
    <col min="15203" max="15203" width="1.88671875" style="8" customWidth="1"/>
    <col min="15204" max="15204" width="9.109375" style="8" customWidth="1"/>
    <col min="15205" max="15208" width="5" style="8" customWidth="1"/>
    <col min="15209" max="15209" width="9.109375" style="8" customWidth="1"/>
    <col min="15210" max="15210" width="1.88671875" style="8" customWidth="1"/>
    <col min="15211" max="15211" width="9.109375" style="8" customWidth="1"/>
    <col min="15212" max="15215" width="5" style="8" customWidth="1"/>
    <col min="15216" max="15216" width="9.109375" style="8" customWidth="1"/>
    <col min="15217" max="15217" width="2.33203125" style="8" customWidth="1"/>
    <col min="15218" max="15218" width="9.109375" style="8" customWidth="1"/>
    <col min="15219" max="15222" width="5.6640625" style="8" customWidth="1"/>
    <col min="15223" max="15223" width="9.109375" style="8" customWidth="1"/>
    <col min="15224" max="15224" width="1.88671875" style="8" customWidth="1"/>
    <col min="15225" max="15225" width="10.109375" style="8" customWidth="1"/>
    <col min="15226" max="15229" width="5" style="8" customWidth="1"/>
    <col min="15230" max="15230" width="9.109375" style="8" customWidth="1"/>
    <col min="15231" max="15231" width="1.6640625" style="8" customWidth="1"/>
    <col min="15232" max="15232" width="10.109375" style="8" customWidth="1"/>
    <col min="15233" max="15236" width="5" style="8" customWidth="1"/>
    <col min="15237" max="15237" width="9.109375" style="8" customWidth="1"/>
    <col min="15238" max="15238" width="1.88671875" style="8" customWidth="1"/>
    <col min="15239" max="15239" width="10.109375" style="8" customWidth="1"/>
    <col min="15240" max="15243" width="5" style="8" customWidth="1"/>
    <col min="15244" max="15244" width="9.109375" style="8" customWidth="1"/>
    <col min="15245" max="15245" width="1.88671875" style="8" customWidth="1"/>
    <col min="15246" max="15246" width="10.109375" style="8" customWidth="1"/>
    <col min="15247" max="15250" width="5" style="8" customWidth="1"/>
    <col min="15251" max="15251" width="9.109375" style="8" customWidth="1"/>
    <col min="15252" max="15252" width="1.88671875" style="8" customWidth="1"/>
    <col min="15253" max="15256" width="9.109375" style="8" customWidth="1"/>
    <col min="15257" max="15257" width="11.33203125" style="8" customWidth="1"/>
    <col min="15258" max="15260" width="9.109375" style="8"/>
    <col min="15261" max="15261" width="10.33203125" style="8" customWidth="1"/>
    <col min="15262" max="15277" width="9.109375" style="8" customWidth="1"/>
    <col min="15278" max="15360" width="9.109375" style="8"/>
    <col min="15361" max="15361" width="24.33203125" style="8" customWidth="1"/>
    <col min="15362" max="15362" width="10.6640625" style="8" customWidth="1"/>
    <col min="15363" max="15366" width="5" style="8" customWidth="1"/>
    <col min="15367" max="15367" width="9.109375" style="8" customWidth="1"/>
    <col min="15368" max="15368" width="1.88671875" style="8" customWidth="1"/>
    <col min="15369" max="15369" width="10.6640625" style="8" customWidth="1"/>
    <col min="15370" max="15373" width="5" style="8" customWidth="1"/>
    <col min="15374" max="15374" width="9.109375" style="8" customWidth="1"/>
    <col min="15375" max="15375" width="1.88671875" style="8" customWidth="1"/>
    <col min="15376" max="15376" width="10.6640625" style="8" customWidth="1"/>
    <col min="15377" max="15380" width="5" style="8" customWidth="1"/>
    <col min="15381" max="15381" width="9.109375" style="8" customWidth="1"/>
    <col min="15382" max="15382" width="1.88671875" style="8" customWidth="1"/>
    <col min="15383" max="15383" width="9.109375" style="8" customWidth="1"/>
    <col min="15384" max="15387" width="5" style="8" customWidth="1"/>
    <col min="15388" max="15388" width="9.109375" style="8" customWidth="1"/>
    <col min="15389" max="15389" width="1.88671875" style="8" customWidth="1"/>
    <col min="15390" max="15390" width="9.109375" style="8" customWidth="1"/>
    <col min="15391" max="15394" width="5" style="8" customWidth="1"/>
    <col min="15395" max="15395" width="9.109375" style="8" customWidth="1"/>
    <col min="15396" max="15396" width="1.88671875" style="8" customWidth="1"/>
    <col min="15397" max="15397" width="9.109375" style="8" customWidth="1"/>
    <col min="15398" max="15401" width="5" style="8" customWidth="1"/>
    <col min="15402" max="15402" width="9.109375" style="8" customWidth="1"/>
    <col min="15403" max="15403" width="1.88671875" style="8" customWidth="1"/>
    <col min="15404" max="15404" width="9.109375" style="8" customWidth="1"/>
    <col min="15405" max="15408" width="5" style="8" customWidth="1"/>
    <col min="15409" max="15409" width="9.109375" style="8" customWidth="1"/>
    <col min="15410" max="15410" width="1.88671875" style="8" customWidth="1"/>
    <col min="15411" max="15411" width="9.109375" style="8" customWidth="1"/>
    <col min="15412" max="15415" width="5" style="8" customWidth="1"/>
    <col min="15416" max="15416" width="9.109375" style="8" customWidth="1"/>
    <col min="15417" max="15417" width="1.88671875" style="8" customWidth="1"/>
    <col min="15418" max="15437" width="0" style="8" hidden="1" customWidth="1"/>
    <col min="15438" max="15438" width="1.88671875" style="8" customWidth="1"/>
    <col min="15439" max="15439" width="9.109375" style="8" customWidth="1"/>
    <col min="15440" max="15443" width="5" style="8" customWidth="1"/>
    <col min="15444" max="15444" width="9.109375" style="8" customWidth="1"/>
    <col min="15445" max="15451" width="0" style="8" hidden="1" customWidth="1"/>
    <col min="15452" max="15452" width="1.88671875" style="8" customWidth="1"/>
    <col min="15453" max="15453" width="9.109375" style="8" customWidth="1"/>
    <col min="15454" max="15457" width="5" style="8" customWidth="1"/>
    <col min="15458" max="15458" width="9.109375" style="8" customWidth="1"/>
    <col min="15459" max="15459" width="1.88671875" style="8" customWidth="1"/>
    <col min="15460" max="15460" width="9.109375" style="8" customWidth="1"/>
    <col min="15461" max="15464" width="5" style="8" customWidth="1"/>
    <col min="15465" max="15465" width="9.109375" style="8" customWidth="1"/>
    <col min="15466" max="15466" width="1.88671875" style="8" customWidth="1"/>
    <col min="15467" max="15467" width="9.109375" style="8" customWidth="1"/>
    <col min="15468" max="15471" width="5" style="8" customWidth="1"/>
    <col min="15472" max="15472" width="9.109375" style="8" customWidth="1"/>
    <col min="15473" max="15473" width="2.33203125" style="8" customWidth="1"/>
    <col min="15474" max="15474" width="9.109375" style="8" customWidth="1"/>
    <col min="15475" max="15478" width="5.6640625" style="8" customWidth="1"/>
    <col min="15479" max="15479" width="9.109375" style="8" customWidth="1"/>
    <col min="15480" max="15480" width="1.88671875" style="8" customWidth="1"/>
    <col min="15481" max="15481" width="10.109375" style="8" customWidth="1"/>
    <col min="15482" max="15485" width="5" style="8" customWidth="1"/>
    <col min="15486" max="15486" width="9.109375" style="8" customWidth="1"/>
    <col min="15487" max="15487" width="1.6640625" style="8" customWidth="1"/>
    <col min="15488" max="15488" width="10.109375" style="8" customWidth="1"/>
    <col min="15489" max="15492" width="5" style="8" customWidth="1"/>
    <col min="15493" max="15493" width="9.109375" style="8" customWidth="1"/>
    <col min="15494" max="15494" width="1.88671875" style="8" customWidth="1"/>
    <col min="15495" max="15495" width="10.109375" style="8" customWidth="1"/>
    <col min="15496" max="15499" width="5" style="8" customWidth="1"/>
    <col min="15500" max="15500" width="9.109375" style="8" customWidth="1"/>
    <col min="15501" max="15501" width="1.88671875" style="8" customWidth="1"/>
    <col min="15502" max="15502" width="10.109375" style="8" customWidth="1"/>
    <col min="15503" max="15506" width="5" style="8" customWidth="1"/>
    <col min="15507" max="15507" width="9.109375" style="8" customWidth="1"/>
    <col min="15508" max="15508" width="1.88671875" style="8" customWidth="1"/>
    <col min="15509" max="15512" width="9.109375" style="8" customWidth="1"/>
    <col min="15513" max="15513" width="11.33203125" style="8" customWidth="1"/>
    <col min="15514" max="15516" width="9.109375" style="8"/>
    <col min="15517" max="15517" width="10.33203125" style="8" customWidth="1"/>
    <col min="15518" max="15533" width="9.109375" style="8" customWidth="1"/>
    <col min="15534" max="15616" width="9.109375" style="8"/>
    <col min="15617" max="15617" width="24.33203125" style="8" customWidth="1"/>
    <col min="15618" max="15618" width="10.6640625" style="8" customWidth="1"/>
    <col min="15619" max="15622" width="5" style="8" customWidth="1"/>
    <col min="15623" max="15623" width="9.109375" style="8" customWidth="1"/>
    <col min="15624" max="15624" width="1.88671875" style="8" customWidth="1"/>
    <col min="15625" max="15625" width="10.6640625" style="8" customWidth="1"/>
    <col min="15626" max="15629" width="5" style="8" customWidth="1"/>
    <col min="15630" max="15630" width="9.109375" style="8" customWidth="1"/>
    <col min="15631" max="15631" width="1.88671875" style="8" customWidth="1"/>
    <col min="15632" max="15632" width="10.6640625" style="8" customWidth="1"/>
    <col min="15633" max="15636" width="5" style="8" customWidth="1"/>
    <col min="15637" max="15637" width="9.109375" style="8" customWidth="1"/>
    <col min="15638" max="15638" width="1.88671875" style="8" customWidth="1"/>
    <col min="15639" max="15639" width="9.109375" style="8" customWidth="1"/>
    <col min="15640" max="15643" width="5" style="8" customWidth="1"/>
    <col min="15644" max="15644" width="9.109375" style="8" customWidth="1"/>
    <col min="15645" max="15645" width="1.88671875" style="8" customWidth="1"/>
    <col min="15646" max="15646" width="9.109375" style="8" customWidth="1"/>
    <col min="15647" max="15650" width="5" style="8" customWidth="1"/>
    <col min="15651" max="15651" width="9.109375" style="8" customWidth="1"/>
    <col min="15652" max="15652" width="1.88671875" style="8" customWidth="1"/>
    <col min="15653" max="15653" width="9.109375" style="8" customWidth="1"/>
    <col min="15654" max="15657" width="5" style="8" customWidth="1"/>
    <col min="15658" max="15658" width="9.109375" style="8" customWidth="1"/>
    <col min="15659" max="15659" width="1.88671875" style="8" customWidth="1"/>
    <col min="15660" max="15660" width="9.109375" style="8" customWidth="1"/>
    <col min="15661" max="15664" width="5" style="8" customWidth="1"/>
    <col min="15665" max="15665" width="9.109375" style="8" customWidth="1"/>
    <col min="15666" max="15666" width="1.88671875" style="8" customWidth="1"/>
    <col min="15667" max="15667" width="9.109375" style="8" customWidth="1"/>
    <col min="15668" max="15671" width="5" style="8" customWidth="1"/>
    <col min="15672" max="15672" width="9.109375" style="8" customWidth="1"/>
    <col min="15673" max="15673" width="1.88671875" style="8" customWidth="1"/>
    <col min="15674" max="15693" width="0" style="8" hidden="1" customWidth="1"/>
    <col min="15694" max="15694" width="1.88671875" style="8" customWidth="1"/>
    <col min="15695" max="15695" width="9.109375" style="8" customWidth="1"/>
    <col min="15696" max="15699" width="5" style="8" customWidth="1"/>
    <col min="15700" max="15700" width="9.109375" style="8" customWidth="1"/>
    <col min="15701" max="15707" width="0" style="8" hidden="1" customWidth="1"/>
    <col min="15708" max="15708" width="1.88671875" style="8" customWidth="1"/>
    <col min="15709" max="15709" width="9.109375" style="8" customWidth="1"/>
    <col min="15710" max="15713" width="5" style="8" customWidth="1"/>
    <col min="15714" max="15714" width="9.109375" style="8" customWidth="1"/>
    <col min="15715" max="15715" width="1.88671875" style="8" customWidth="1"/>
    <col min="15716" max="15716" width="9.109375" style="8" customWidth="1"/>
    <col min="15717" max="15720" width="5" style="8" customWidth="1"/>
    <col min="15721" max="15721" width="9.109375" style="8" customWidth="1"/>
    <col min="15722" max="15722" width="1.88671875" style="8" customWidth="1"/>
    <col min="15723" max="15723" width="9.109375" style="8" customWidth="1"/>
    <col min="15724" max="15727" width="5" style="8" customWidth="1"/>
    <col min="15728" max="15728" width="9.109375" style="8" customWidth="1"/>
    <col min="15729" max="15729" width="2.33203125" style="8" customWidth="1"/>
    <col min="15730" max="15730" width="9.109375" style="8" customWidth="1"/>
    <col min="15731" max="15734" width="5.6640625" style="8" customWidth="1"/>
    <col min="15735" max="15735" width="9.109375" style="8" customWidth="1"/>
    <col min="15736" max="15736" width="1.88671875" style="8" customWidth="1"/>
    <col min="15737" max="15737" width="10.109375" style="8" customWidth="1"/>
    <col min="15738" max="15741" width="5" style="8" customWidth="1"/>
    <col min="15742" max="15742" width="9.109375" style="8" customWidth="1"/>
    <col min="15743" max="15743" width="1.6640625" style="8" customWidth="1"/>
    <col min="15744" max="15744" width="10.109375" style="8" customWidth="1"/>
    <col min="15745" max="15748" width="5" style="8" customWidth="1"/>
    <col min="15749" max="15749" width="9.109375" style="8" customWidth="1"/>
    <col min="15750" max="15750" width="1.88671875" style="8" customWidth="1"/>
    <col min="15751" max="15751" width="10.109375" style="8" customWidth="1"/>
    <col min="15752" max="15755" width="5" style="8" customWidth="1"/>
    <col min="15756" max="15756" width="9.109375" style="8" customWidth="1"/>
    <col min="15757" max="15757" width="1.88671875" style="8" customWidth="1"/>
    <col min="15758" max="15758" width="10.109375" style="8" customWidth="1"/>
    <col min="15759" max="15762" width="5" style="8" customWidth="1"/>
    <col min="15763" max="15763" width="9.109375" style="8" customWidth="1"/>
    <col min="15764" max="15764" width="1.88671875" style="8" customWidth="1"/>
    <col min="15765" max="15768" width="9.109375" style="8" customWidth="1"/>
    <col min="15769" max="15769" width="11.33203125" style="8" customWidth="1"/>
    <col min="15770" max="15772" width="9.109375" style="8"/>
    <col min="15773" max="15773" width="10.33203125" style="8" customWidth="1"/>
    <col min="15774" max="15789" width="9.109375" style="8" customWidth="1"/>
    <col min="15790" max="15872" width="9.109375" style="8"/>
    <col min="15873" max="15873" width="24.33203125" style="8" customWidth="1"/>
    <col min="15874" max="15874" width="10.6640625" style="8" customWidth="1"/>
    <col min="15875" max="15878" width="5" style="8" customWidth="1"/>
    <col min="15879" max="15879" width="9.109375" style="8" customWidth="1"/>
    <col min="15880" max="15880" width="1.88671875" style="8" customWidth="1"/>
    <col min="15881" max="15881" width="10.6640625" style="8" customWidth="1"/>
    <col min="15882" max="15885" width="5" style="8" customWidth="1"/>
    <col min="15886" max="15886" width="9.109375" style="8" customWidth="1"/>
    <col min="15887" max="15887" width="1.88671875" style="8" customWidth="1"/>
    <col min="15888" max="15888" width="10.6640625" style="8" customWidth="1"/>
    <col min="15889" max="15892" width="5" style="8" customWidth="1"/>
    <col min="15893" max="15893" width="9.109375" style="8" customWidth="1"/>
    <col min="15894" max="15894" width="1.88671875" style="8" customWidth="1"/>
    <col min="15895" max="15895" width="9.109375" style="8" customWidth="1"/>
    <col min="15896" max="15899" width="5" style="8" customWidth="1"/>
    <col min="15900" max="15900" width="9.109375" style="8" customWidth="1"/>
    <col min="15901" max="15901" width="1.88671875" style="8" customWidth="1"/>
    <col min="15902" max="15902" width="9.109375" style="8" customWidth="1"/>
    <col min="15903" max="15906" width="5" style="8" customWidth="1"/>
    <col min="15907" max="15907" width="9.109375" style="8" customWidth="1"/>
    <col min="15908" max="15908" width="1.88671875" style="8" customWidth="1"/>
    <col min="15909" max="15909" width="9.109375" style="8" customWidth="1"/>
    <col min="15910" max="15913" width="5" style="8" customWidth="1"/>
    <col min="15914" max="15914" width="9.109375" style="8" customWidth="1"/>
    <col min="15915" max="15915" width="1.88671875" style="8" customWidth="1"/>
    <col min="15916" max="15916" width="9.109375" style="8" customWidth="1"/>
    <col min="15917" max="15920" width="5" style="8" customWidth="1"/>
    <col min="15921" max="15921" width="9.109375" style="8" customWidth="1"/>
    <col min="15922" max="15922" width="1.88671875" style="8" customWidth="1"/>
    <col min="15923" max="15923" width="9.109375" style="8" customWidth="1"/>
    <col min="15924" max="15927" width="5" style="8" customWidth="1"/>
    <col min="15928" max="15928" width="9.109375" style="8" customWidth="1"/>
    <col min="15929" max="15929" width="1.88671875" style="8" customWidth="1"/>
    <col min="15930" max="15949" width="0" style="8" hidden="1" customWidth="1"/>
    <col min="15950" max="15950" width="1.88671875" style="8" customWidth="1"/>
    <col min="15951" max="15951" width="9.109375" style="8" customWidth="1"/>
    <col min="15952" max="15955" width="5" style="8" customWidth="1"/>
    <col min="15956" max="15956" width="9.109375" style="8" customWidth="1"/>
    <col min="15957" max="15963" width="0" style="8" hidden="1" customWidth="1"/>
    <col min="15964" max="15964" width="1.88671875" style="8" customWidth="1"/>
    <col min="15965" max="15965" width="9.109375" style="8" customWidth="1"/>
    <col min="15966" max="15969" width="5" style="8" customWidth="1"/>
    <col min="15970" max="15970" width="9.109375" style="8" customWidth="1"/>
    <col min="15971" max="15971" width="1.88671875" style="8" customWidth="1"/>
    <col min="15972" max="15972" width="9.109375" style="8" customWidth="1"/>
    <col min="15973" max="15976" width="5" style="8" customWidth="1"/>
    <col min="15977" max="15977" width="9.109375" style="8" customWidth="1"/>
    <col min="15978" max="15978" width="1.88671875" style="8" customWidth="1"/>
    <col min="15979" max="15979" width="9.109375" style="8" customWidth="1"/>
    <col min="15980" max="15983" width="5" style="8" customWidth="1"/>
    <col min="15984" max="15984" width="9.109375" style="8" customWidth="1"/>
    <col min="15985" max="15985" width="2.33203125" style="8" customWidth="1"/>
    <col min="15986" max="15986" width="9.109375" style="8" customWidth="1"/>
    <col min="15987" max="15990" width="5.6640625" style="8" customWidth="1"/>
    <col min="15991" max="15991" width="9.109375" style="8" customWidth="1"/>
    <col min="15992" max="15992" width="1.88671875" style="8" customWidth="1"/>
    <col min="15993" max="15993" width="10.109375" style="8" customWidth="1"/>
    <col min="15994" max="15997" width="5" style="8" customWidth="1"/>
    <col min="15998" max="15998" width="9.109375" style="8" customWidth="1"/>
    <col min="15999" max="15999" width="1.6640625" style="8" customWidth="1"/>
    <col min="16000" max="16000" width="10.109375" style="8" customWidth="1"/>
    <col min="16001" max="16004" width="5" style="8" customWidth="1"/>
    <col min="16005" max="16005" width="9.109375" style="8" customWidth="1"/>
    <col min="16006" max="16006" width="1.88671875" style="8" customWidth="1"/>
    <col min="16007" max="16007" width="10.109375" style="8" customWidth="1"/>
    <col min="16008" max="16011" width="5" style="8" customWidth="1"/>
    <col min="16012" max="16012" width="9.109375" style="8" customWidth="1"/>
    <col min="16013" max="16013" width="1.88671875" style="8" customWidth="1"/>
    <col min="16014" max="16014" width="10.109375" style="8" customWidth="1"/>
    <col min="16015" max="16018" width="5" style="8" customWidth="1"/>
    <col min="16019" max="16019" width="9.109375" style="8" customWidth="1"/>
    <col min="16020" max="16020" width="1.88671875" style="8" customWidth="1"/>
    <col min="16021" max="16024" width="9.109375" style="8" customWidth="1"/>
    <col min="16025" max="16025" width="11.33203125" style="8" customWidth="1"/>
    <col min="16026" max="16028" width="9.109375" style="8"/>
    <col min="16029" max="16029" width="10.33203125" style="8" customWidth="1"/>
    <col min="16030" max="16045" width="9.109375" style="8" customWidth="1"/>
    <col min="16046" max="16128" width="9.109375" style="8"/>
    <col min="16129" max="16129" width="24.33203125" style="8" customWidth="1"/>
    <col min="16130" max="16130" width="10.6640625" style="8" customWidth="1"/>
    <col min="16131" max="16134" width="5" style="8" customWidth="1"/>
    <col min="16135" max="16135" width="9.109375" style="8" customWidth="1"/>
    <col min="16136" max="16136" width="1.88671875" style="8" customWidth="1"/>
    <col min="16137" max="16137" width="10.6640625" style="8" customWidth="1"/>
    <col min="16138" max="16141" width="5" style="8" customWidth="1"/>
    <col min="16142" max="16142" width="9.109375" style="8" customWidth="1"/>
    <col min="16143" max="16143" width="1.88671875" style="8" customWidth="1"/>
    <col min="16144" max="16144" width="10.6640625" style="8" customWidth="1"/>
    <col min="16145" max="16148" width="5" style="8" customWidth="1"/>
    <col min="16149" max="16149" width="9.109375" style="8" customWidth="1"/>
    <col min="16150" max="16150" width="1.88671875" style="8" customWidth="1"/>
    <col min="16151" max="16151" width="9.109375" style="8" customWidth="1"/>
    <col min="16152" max="16155" width="5" style="8" customWidth="1"/>
    <col min="16156" max="16156" width="9.109375" style="8" customWidth="1"/>
    <col min="16157" max="16157" width="1.88671875" style="8" customWidth="1"/>
    <col min="16158" max="16158" width="9.109375" style="8" customWidth="1"/>
    <col min="16159" max="16162" width="5" style="8" customWidth="1"/>
    <col min="16163" max="16163" width="9.109375" style="8" customWidth="1"/>
    <col min="16164" max="16164" width="1.88671875" style="8" customWidth="1"/>
    <col min="16165" max="16165" width="9.109375" style="8" customWidth="1"/>
    <col min="16166" max="16169" width="5" style="8" customWidth="1"/>
    <col min="16170" max="16170" width="9.109375" style="8" customWidth="1"/>
    <col min="16171" max="16171" width="1.88671875" style="8" customWidth="1"/>
    <col min="16172" max="16172" width="9.109375" style="8" customWidth="1"/>
    <col min="16173" max="16176" width="5" style="8" customWidth="1"/>
    <col min="16177" max="16177" width="9.109375" style="8" customWidth="1"/>
    <col min="16178" max="16178" width="1.88671875" style="8" customWidth="1"/>
    <col min="16179" max="16179" width="9.109375" style="8" customWidth="1"/>
    <col min="16180" max="16183" width="5" style="8" customWidth="1"/>
    <col min="16184" max="16184" width="9.109375" style="8" customWidth="1"/>
    <col min="16185" max="16185" width="1.88671875" style="8" customWidth="1"/>
    <col min="16186" max="16205" width="0" style="8" hidden="1" customWidth="1"/>
    <col min="16206" max="16206" width="1.88671875" style="8" customWidth="1"/>
    <col min="16207" max="16207" width="9.109375" style="8" customWidth="1"/>
    <col min="16208" max="16211" width="5" style="8" customWidth="1"/>
    <col min="16212" max="16212" width="9.109375" style="8" customWidth="1"/>
    <col min="16213" max="16219" width="0" style="8" hidden="1" customWidth="1"/>
    <col min="16220" max="16220" width="1.88671875" style="8" customWidth="1"/>
    <col min="16221" max="16221" width="9.109375" style="8" customWidth="1"/>
    <col min="16222" max="16225" width="5" style="8" customWidth="1"/>
    <col min="16226" max="16226" width="9.109375" style="8" customWidth="1"/>
    <col min="16227" max="16227" width="1.88671875" style="8" customWidth="1"/>
    <col min="16228" max="16228" width="9.109375" style="8" customWidth="1"/>
    <col min="16229" max="16232" width="5" style="8" customWidth="1"/>
    <col min="16233" max="16233" width="9.109375" style="8" customWidth="1"/>
    <col min="16234" max="16234" width="1.88671875" style="8" customWidth="1"/>
    <col min="16235" max="16235" width="9.109375" style="8" customWidth="1"/>
    <col min="16236" max="16239" width="5" style="8" customWidth="1"/>
    <col min="16240" max="16240" width="9.109375" style="8" customWidth="1"/>
    <col min="16241" max="16241" width="2.33203125" style="8" customWidth="1"/>
    <col min="16242" max="16242" width="9.109375" style="8" customWidth="1"/>
    <col min="16243" max="16246" width="5.6640625" style="8" customWidth="1"/>
    <col min="16247" max="16247" width="9.109375" style="8" customWidth="1"/>
    <col min="16248" max="16248" width="1.88671875" style="8" customWidth="1"/>
    <col min="16249" max="16249" width="10.109375" style="8" customWidth="1"/>
    <col min="16250" max="16253" width="5" style="8" customWidth="1"/>
    <col min="16254" max="16254" width="9.109375" style="8" customWidth="1"/>
    <col min="16255" max="16255" width="1.6640625" style="8" customWidth="1"/>
    <col min="16256" max="16256" width="10.109375" style="8" customWidth="1"/>
    <col min="16257" max="16260" width="5" style="8" customWidth="1"/>
    <col min="16261" max="16261" width="9.109375" style="8" customWidth="1"/>
    <col min="16262" max="16262" width="1.88671875" style="8" customWidth="1"/>
    <col min="16263" max="16263" width="10.109375" style="8" customWidth="1"/>
    <col min="16264" max="16267" width="5" style="8" customWidth="1"/>
    <col min="16268" max="16268" width="9.109375" style="8" customWidth="1"/>
    <col min="16269" max="16269" width="1.88671875" style="8" customWidth="1"/>
    <col min="16270" max="16270" width="10.109375" style="8" customWidth="1"/>
    <col min="16271" max="16274" width="5" style="8" customWidth="1"/>
    <col min="16275" max="16275" width="9.109375" style="8" customWidth="1"/>
    <col min="16276" max="16276" width="1.88671875" style="8" customWidth="1"/>
    <col min="16277" max="16280" width="9.109375" style="8" customWidth="1"/>
    <col min="16281" max="16281" width="11.33203125" style="8" customWidth="1"/>
    <col min="16282" max="16284" width="9.109375" style="8"/>
    <col min="16285" max="16285" width="10.33203125" style="8" customWidth="1"/>
    <col min="16286" max="16301" width="9.109375" style="8" customWidth="1"/>
    <col min="16302" max="16384" width="9.109375" style="8"/>
  </cols>
  <sheetData>
    <row r="1" spans="1:174">
      <c r="A1" s="12" t="s">
        <v>0</v>
      </c>
      <c r="B1" s="12" t="s">
        <v>664</v>
      </c>
      <c r="C1" s="13"/>
      <c r="D1" s="12"/>
      <c r="G1" s="12" t="s">
        <v>12</v>
      </c>
      <c r="H1" s="68"/>
      <c r="I1" s="12"/>
      <c r="J1" s="13"/>
      <c r="K1" s="12"/>
      <c r="L1" s="12"/>
      <c r="M1" s="14"/>
      <c r="N1" s="14"/>
      <c r="O1" s="68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92" t="s">
        <v>683</v>
      </c>
      <c r="ET1" s="192"/>
      <c r="EU1" s="192"/>
      <c r="EV1" s="192"/>
      <c r="EW1" s="192"/>
      <c r="EX1" s="192"/>
      <c r="EY1" s="14"/>
      <c r="EZ1" s="14"/>
      <c r="FA1" s="14"/>
    </row>
    <row r="2" spans="1:174" ht="14.4" thickBot="1">
      <c r="A2" s="14"/>
      <c r="B2" s="93" t="s">
        <v>290</v>
      </c>
      <c r="C2" s="15"/>
      <c r="D2" s="14"/>
      <c r="E2" s="14"/>
      <c r="F2" s="64" t="s">
        <v>561</v>
      </c>
      <c r="G2" s="109">
        <v>278</v>
      </c>
      <c r="H2" s="14"/>
      <c r="I2" s="93" t="s">
        <v>492</v>
      </c>
      <c r="J2" s="15"/>
      <c r="K2" s="14"/>
      <c r="L2" s="14"/>
      <c r="M2" s="64" t="s">
        <v>561</v>
      </c>
      <c r="N2" s="109"/>
      <c r="O2" s="14"/>
      <c r="P2" s="93" t="s">
        <v>291</v>
      </c>
      <c r="Q2" s="15"/>
      <c r="R2" s="14"/>
      <c r="S2" s="14"/>
      <c r="T2" s="64" t="s">
        <v>561</v>
      </c>
      <c r="U2" s="109">
        <v>477</v>
      </c>
      <c r="V2" s="14"/>
      <c r="W2" s="93" t="s">
        <v>678</v>
      </c>
      <c r="X2" s="14"/>
      <c r="Y2" s="14"/>
      <c r="Z2" s="14"/>
      <c r="AA2" s="64" t="s">
        <v>561</v>
      </c>
      <c r="AB2" s="109"/>
      <c r="AC2" s="14"/>
      <c r="AD2" s="93" t="s">
        <v>292</v>
      </c>
      <c r="AE2" s="14"/>
      <c r="AF2" s="14"/>
      <c r="AG2" s="14"/>
      <c r="AH2" s="64" t="s">
        <v>561</v>
      </c>
      <c r="AI2" s="109">
        <v>447</v>
      </c>
      <c r="AJ2" s="14"/>
      <c r="AK2" s="93" t="s">
        <v>293</v>
      </c>
      <c r="AL2" s="14"/>
      <c r="AM2" s="14"/>
      <c r="AN2" s="14"/>
      <c r="AO2" s="64" t="s">
        <v>561</v>
      </c>
      <c r="AP2" s="109">
        <v>114</v>
      </c>
      <c r="AQ2" s="14"/>
      <c r="AR2" s="93" t="s">
        <v>678</v>
      </c>
      <c r="AS2" s="14"/>
      <c r="AT2" s="14"/>
      <c r="AU2" s="14"/>
      <c r="AV2" s="64" t="s">
        <v>561</v>
      </c>
      <c r="AW2" s="109"/>
      <c r="AX2" s="14"/>
      <c r="AY2" s="93" t="s">
        <v>294</v>
      </c>
      <c r="AZ2" s="14"/>
      <c r="BA2" s="14"/>
      <c r="BB2" s="14"/>
      <c r="BC2" s="64" t="s">
        <v>561</v>
      </c>
      <c r="BD2" s="109">
        <v>186</v>
      </c>
      <c r="BE2" s="14"/>
      <c r="BF2" s="105" t="s">
        <v>492</v>
      </c>
      <c r="BG2" s="14"/>
      <c r="BH2" s="14"/>
      <c r="BI2" s="14"/>
      <c r="BJ2" s="64" t="s">
        <v>561</v>
      </c>
      <c r="BK2" s="109">
        <v>0</v>
      </c>
      <c r="BL2" s="14"/>
      <c r="BM2" s="93" t="s">
        <v>691</v>
      </c>
      <c r="BN2" s="14"/>
      <c r="BO2" s="14"/>
      <c r="BP2" s="14"/>
      <c r="BQ2" s="64" t="s">
        <v>561</v>
      </c>
      <c r="BR2" s="109">
        <v>73</v>
      </c>
      <c r="BS2" s="14"/>
      <c r="BT2" s="105"/>
      <c r="BU2" s="14"/>
      <c r="BV2" s="14"/>
      <c r="BW2" s="14"/>
      <c r="BX2" s="14"/>
      <c r="BY2" s="14"/>
      <c r="BZ2" s="14"/>
      <c r="CA2" s="93" t="s">
        <v>692</v>
      </c>
      <c r="CB2" s="14"/>
      <c r="CC2" s="14"/>
      <c r="CD2" s="14"/>
      <c r="CE2" s="14"/>
      <c r="CF2" s="109">
        <v>215</v>
      </c>
      <c r="CG2" s="14"/>
      <c r="CH2" s="68"/>
      <c r="CI2" s="14"/>
      <c r="CJ2" s="14"/>
      <c r="CK2" s="14"/>
      <c r="CL2" s="14"/>
      <c r="CM2" s="14"/>
      <c r="CN2" s="14"/>
      <c r="CO2" s="93" t="s">
        <v>700</v>
      </c>
      <c r="CP2" s="14"/>
      <c r="CQ2" s="14"/>
      <c r="CR2" s="14"/>
      <c r="CS2" s="14"/>
      <c r="CT2" s="113">
        <v>143</v>
      </c>
      <c r="CU2" s="14"/>
      <c r="CV2" s="93" t="s">
        <v>701</v>
      </c>
      <c r="CW2" s="14"/>
      <c r="CX2" s="14"/>
      <c r="CY2" s="14"/>
      <c r="CZ2" s="64" t="s">
        <v>561</v>
      </c>
      <c r="DA2" s="109">
        <v>231</v>
      </c>
      <c r="DB2" s="14"/>
      <c r="DC2" s="93" t="s">
        <v>705</v>
      </c>
      <c r="DD2" s="14"/>
      <c r="DE2" s="14"/>
      <c r="DF2" s="14"/>
      <c r="DG2" s="64" t="s">
        <v>561</v>
      </c>
      <c r="DH2" s="109">
        <v>180</v>
      </c>
      <c r="DI2" s="14"/>
      <c r="DJ2" s="93" t="s">
        <v>706</v>
      </c>
      <c r="DK2" s="14"/>
      <c r="DL2" s="14"/>
      <c r="DM2" s="14"/>
      <c r="DN2" s="64" t="s">
        <v>561</v>
      </c>
      <c r="DO2" s="109">
        <v>112</v>
      </c>
      <c r="DP2" s="14"/>
      <c r="DQ2" s="93" t="s">
        <v>678</v>
      </c>
      <c r="DR2" s="14"/>
      <c r="DS2" s="14"/>
      <c r="DT2" s="14"/>
      <c r="DU2" s="64" t="s">
        <v>561</v>
      </c>
      <c r="DV2" s="109"/>
      <c r="DW2" s="14"/>
      <c r="DX2" s="93" t="s">
        <v>678</v>
      </c>
      <c r="DY2" s="14"/>
      <c r="DZ2" s="14"/>
      <c r="EA2" s="14"/>
      <c r="EB2" s="64" t="s">
        <v>561</v>
      </c>
      <c r="EC2" s="109"/>
      <c r="ED2" s="14"/>
      <c r="EE2" s="93" t="s">
        <v>678</v>
      </c>
      <c r="EF2" s="14"/>
      <c r="EG2" s="14"/>
      <c r="EH2" s="14"/>
      <c r="EI2" s="64" t="s">
        <v>561</v>
      </c>
      <c r="EJ2" s="109"/>
      <c r="EK2" s="14"/>
      <c r="EL2" s="93" t="s">
        <v>678</v>
      </c>
      <c r="EM2" s="14"/>
      <c r="EN2" s="14"/>
      <c r="EO2" s="14"/>
      <c r="EP2" s="64" t="s">
        <v>561</v>
      </c>
      <c r="EQ2" s="109"/>
      <c r="ER2" s="14"/>
      <c r="ES2" s="14"/>
      <c r="ET2" s="14"/>
      <c r="EU2" s="14"/>
      <c r="EV2" s="14"/>
      <c r="EW2" s="14"/>
      <c r="EX2" s="14"/>
      <c r="EY2" s="14"/>
      <c r="EZ2" s="14"/>
      <c r="FA2" s="14"/>
    </row>
    <row r="3" spans="1:174">
      <c r="A3" s="14" t="s">
        <v>2</v>
      </c>
      <c r="B3" s="193" t="s">
        <v>551</v>
      </c>
      <c r="C3" s="194"/>
      <c r="D3" s="194"/>
      <c r="E3" s="194"/>
      <c r="F3" s="194"/>
      <c r="G3" s="195"/>
      <c r="H3" s="14"/>
      <c r="I3" s="193" t="s">
        <v>612</v>
      </c>
      <c r="J3" s="194"/>
      <c r="K3" s="194"/>
      <c r="L3" s="194"/>
      <c r="M3" s="194"/>
      <c r="N3" s="195"/>
      <c r="O3" s="14"/>
      <c r="P3" s="232" t="s">
        <v>140</v>
      </c>
      <c r="Q3" s="233"/>
      <c r="R3" s="233"/>
      <c r="S3" s="233"/>
      <c r="T3" s="233"/>
      <c r="U3" s="234"/>
      <c r="V3" s="14"/>
      <c r="W3" s="193" t="s">
        <v>623</v>
      </c>
      <c r="X3" s="194"/>
      <c r="Y3" s="194"/>
      <c r="Z3" s="194"/>
      <c r="AA3" s="194"/>
      <c r="AB3" s="195"/>
      <c r="AC3" s="14"/>
      <c r="AD3" s="193" t="s">
        <v>286</v>
      </c>
      <c r="AE3" s="194"/>
      <c r="AF3" s="194"/>
      <c r="AG3" s="194"/>
      <c r="AH3" s="194"/>
      <c r="AI3" s="195"/>
      <c r="AJ3" s="14"/>
      <c r="AK3" s="193" t="s">
        <v>623</v>
      </c>
      <c r="AL3" s="194"/>
      <c r="AM3" s="194"/>
      <c r="AN3" s="194"/>
      <c r="AO3" s="194"/>
      <c r="AP3" s="195"/>
      <c r="AQ3" s="14"/>
      <c r="AR3" s="193" t="s">
        <v>564</v>
      </c>
      <c r="AS3" s="194"/>
      <c r="AT3" s="194"/>
      <c r="AU3" s="194"/>
      <c r="AV3" s="194"/>
      <c r="AW3" s="195"/>
      <c r="AX3" s="14"/>
      <c r="AY3" s="193" t="s">
        <v>46</v>
      </c>
      <c r="AZ3" s="194"/>
      <c r="BA3" s="194"/>
      <c r="BB3" s="194"/>
      <c r="BC3" s="194"/>
      <c r="BD3" s="195"/>
      <c r="BE3" s="14"/>
      <c r="BF3" s="193" t="s">
        <v>42</v>
      </c>
      <c r="BG3" s="194"/>
      <c r="BH3" s="194"/>
      <c r="BI3" s="194"/>
      <c r="BJ3" s="194"/>
      <c r="BK3" s="195"/>
      <c r="BL3" s="14"/>
      <c r="BM3" s="193" t="s">
        <v>689</v>
      </c>
      <c r="BN3" s="194"/>
      <c r="BO3" s="194"/>
      <c r="BP3" s="194"/>
      <c r="BQ3" s="194"/>
      <c r="BR3" s="195"/>
      <c r="BS3" s="14"/>
      <c r="BT3" s="193" t="s">
        <v>299</v>
      </c>
      <c r="BU3" s="194"/>
      <c r="BV3" s="194"/>
      <c r="BW3" s="194"/>
      <c r="BX3" s="194"/>
      <c r="BY3" s="195"/>
      <c r="BZ3" s="14"/>
      <c r="CA3" s="193" t="s">
        <v>81</v>
      </c>
      <c r="CB3" s="194"/>
      <c r="CC3" s="194"/>
      <c r="CD3" s="194"/>
      <c r="CE3" s="194"/>
      <c r="CF3" s="195"/>
      <c r="CG3" s="14"/>
      <c r="CH3" s="193" t="s">
        <v>97</v>
      </c>
      <c r="CI3" s="194"/>
      <c r="CJ3" s="194"/>
      <c r="CK3" s="194"/>
      <c r="CL3" s="194"/>
      <c r="CM3" s="195"/>
      <c r="CN3" s="14"/>
      <c r="CO3" s="193" t="s">
        <v>697</v>
      </c>
      <c r="CP3" s="194"/>
      <c r="CQ3" s="194"/>
      <c r="CR3" s="194"/>
      <c r="CS3" s="194"/>
      <c r="CT3" s="195"/>
      <c r="CU3" s="14"/>
      <c r="CV3" s="193" t="s">
        <v>702</v>
      </c>
      <c r="CW3" s="194"/>
      <c r="CX3" s="194"/>
      <c r="CY3" s="194"/>
      <c r="CZ3" s="194"/>
      <c r="DA3" s="195"/>
      <c r="DB3" s="14"/>
      <c r="DC3" s="193" t="s">
        <v>463</v>
      </c>
      <c r="DD3" s="194"/>
      <c r="DE3" s="194"/>
      <c r="DF3" s="194"/>
      <c r="DG3" s="194"/>
      <c r="DH3" s="195"/>
      <c r="DI3" s="119"/>
      <c r="DJ3" s="193" t="s">
        <v>707</v>
      </c>
      <c r="DK3" s="194"/>
      <c r="DL3" s="194"/>
      <c r="DM3" s="194"/>
      <c r="DN3" s="194"/>
      <c r="DO3" s="195"/>
      <c r="DP3" s="14"/>
      <c r="DQ3" s="193" t="s">
        <v>571</v>
      </c>
      <c r="DR3" s="194"/>
      <c r="DS3" s="194"/>
      <c r="DT3" s="194"/>
      <c r="DU3" s="194"/>
      <c r="DV3" s="195"/>
      <c r="DW3" s="119"/>
      <c r="DX3" s="232" t="s">
        <v>540</v>
      </c>
      <c r="DY3" s="233"/>
      <c r="DZ3" s="233"/>
      <c r="EA3" s="233"/>
      <c r="EB3" s="233"/>
      <c r="EC3" s="234"/>
      <c r="ED3" s="14"/>
      <c r="EE3" s="232" t="s">
        <v>633</v>
      </c>
      <c r="EF3" s="233"/>
      <c r="EG3" s="233"/>
      <c r="EH3" s="233"/>
      <c r="EI3" s="233"/>
      <c r="EJ3" s="234"/>
      <c r="EK3" s="14"/>
      <c r="EL3" s="193" t="s">
        <v>107</v>
      </c>
      <c r="EM3" s="194"/>
      <c r="EN3" s="194"/>
      <c r="EO3" s="194"/>
      <c r="EP3" s="194"/>
      <c r="EQ3" s="195"/>
      <c r="ER3" s="14"/>
      <c r="ES3" s="193" t="s">
        <v>43</v>
      </c>
      <c r="ET3" s="194"/>
      <c r="EU3" s="194"/>
      <c r="EV3" s="194"/>
      <c r="EW3" s="194"/>
      <c r="EX3" s="195"/>
      <c r="EY3" s="14"/>
      <c r="EZ3" s="14"/>
      <c r="FA3" s="14"/>
    </row>
    <row r="4" spans="1:174">
      <c r="A4" s="14" t="s">
        <v>7</v>
      </c>
      <c r="B4" s="196" t="s">
        <v>512</v>
      </c>
      <c r="C4" s="197"/>
      <c r="D4" s="197"/>
      <c r="E4" s="197"/>
      <c r="F4" s="197"/>
      <c r="G4" s="198"/>
      <c r="H4" s="14"/>
      <c r="I4" s="196" t="s">
        <v>655</v>
      </c>
      <c r="J4" s="197"/>
      <c r="K4" s="197"/>
      <c r="L4" s="197"/>
      <c r="M4" s="197"/>
      <c r="N4" s="198"/>
      <c r="O4" s="14"/>
      <c r="P4" s="229" t="s">
        <v>513</v>
      </c>
      <c r="Q4" s="230"/>
      <c r="R4" s="230"/>
      <c r="S4" s="230"/>
      <c r="T4" s="230"/>
      <c r="U4" s="231"/>
      <c r="V4" s="14"/>
      <c r="W4" s="196" t="s">
        <v>248</v>
      </c>
      <c r="X4" s="197"/>
      <c r="Y4" s="197"/>
      <c r="Z4" s="197"/>
      <c r="AA4" s="197"/>
      <c r="AB4" s="198"/>
      <c r="AC4" s="14"/>
      <c r="AD4" s="196" t="s">
        <v>287</v>
      </c>
      <c r="AE4" s="197"/>
      <c r="AF4" s="197"/>
      <c r="AG4" s="197"/>
      <c r="AH4" s="197"/>
      <c r="AI4" s="198"/>
      <c r="AJ4" s="14"/>
      <c r="AK4" s="196" t="s">
        <v>579</v>
      </c>
      <c r="AL4" s="197"/>
      <c r="AM4" s="197"/>
      <c r="AN4" s="197"/>
      <c r="AO4" s="197"/>
      <c r="AP4" s="198"/>
      <c r="AQ4" s="14"/>
      <c r="AR4" s="196" t="s">
        <v>643</v>
      </c>
      <c r="AS4" s="197"/>
      <c r="AT4" s="197"/>
      <c r="AU4" s="197"/>
      <c r="AV4" s="197"/>
      <c r="AW4" s="198"/>
      <c r="AX4" s="14"/>
      <c r="AY4" s="196" t="s">
        <v>514</v>
      </c>
      <c r="AZ4" s="197"/>
      <c r="BA4" s="197"/>
      <c r="BB4" s="197"/>
      <c r="BC4" s="197"/>
      <c r="BD4" s="198"/>
      <c r="BE4" s="14"/>
      <c r="BF4" s="196" t="s">
        <v>570</v>
      </c>
      <c r="BG4" s="197"/>
      <c r="BH4" s="197"/>
      <c r="BI4" s="197"/>
      <c r="BJ4" s="197"/>
      <c r="BK4" s="198"/>
      <c r="BL4" s="14"/>
      <c r="BM4" s="196" t="s">
        <v>515</v>
      </c>
      <c r="BN4" s="197"/>
      <c r="BO4" s="197"/>
      <c r="BP4" s="197"/>
      <c r="BQ4" s="197"/>
      <c r="BR4" s="198"/>
      <c r="BS4" s="14"/>
      <c r="BT4" s="196" t="s">
        <v>515</v>
      </c>
      <c r="BU4" s="197"/>
      <c r="BV4" s="197"/>
      <c r="BW4" s="197"/>
      <c r="BX4" s="197"/>
      <c r="BY4" s="198"/>
      <c r="BZ4" s="14"/>
      <c r="CA4" s="196" t="s">
        <v>516</v>
      </c>
      <c r="CB4" s="197"/>
      <c r="CC4" s="197"/>
      <c r="CD4" s="197"/>
      <c r="CE4" s="197"/>
      <c r="CF4" s="198"/>
      <c r="CG4" s="14"/>
      <c r="CH4" s="196"/>
      <c r="CI4" s="197"/>
      <c r="CJ4" s="197"/>
      <c r="CK4" s="197"/>
      <c r="CL4" s="197"/>
      <c r="CM4" s="198"/>
      <c r="CN4" s="14"/>
      <c r="CO4" s="196" t="s">
        <v>581</v>
      </c>
      <c r="CP4" s="197"/>
      <c r="CQ4" s="197"/>
      <c r="CR4" s="197"/>
      <c r="CS4" s="197"/>
      <c r="CT4" s="198"/>
      <c r="CU4" s="14"/>
      <c r="CV4" s="196" t="s">
        <v>583</v>
      </c>
      <c r="CW4" s="197"/>
      <c r="CX4" s="197"/>
      <c r="CY4" s="197"/>
      <c r="CZ4" s="197"/>
      <c r="DA4" s="198"/>
      <c r="DB4" s="14"/>
      <c r="DC4" s="196" t="s">
        <v>570</v>
      </c>
      <c r="DD4" s="197"/>
      <c r="DE4" s="197"/>
      <c r="DF4" s="197"/>
      <c r="DG4" s="197"/>
      <c r="DH4" s="198"/>
      <c r="DI4" s="119"/>
      <c r="DJ4" s="196" t="s">
        <v>511</v>
      </c>
      <c r="DK4" s="197"/>
      <c r="DL4" s="197"/>
      <c r="DM4" s="197"/>
      <c r="DN4" s="197"/>
      <c r="DO4" s="198"/>
      <c r="DP4" s="14"/>
      <c r="DQ4" s="196" t="s">
        <v>53</v>
      </c>
      <c r="DR4" s="197"/>
      <c r="DS4" s="197"/>
      <c r="DT4" s="197"/>
      <c r="DU4" s="197"/>
      <c r="DV4" s="198"/>
      <c r="DW4" s="119"/>
      <c r="DX4" s="229" t="s">
        <v>650</v>
      </c>
      <c r="DY4" s="230"/>
      <c r="DZ4" s="230"/>
      <c r="EA4" s="230"/>
      <c r="EB4" s="230"/>
      <c r="EC4" s="231"/>
      <c r="ED4" s="14"/>
      <c r="EE4" s="229" t="s">
        <v>649</v>
      </c>
      <c r="EF4" s="230"/>
      <c r="EG4" s="230"/>
      <c r="EH4" s="230"/>
      <c r="EI4" s="230"/>
      <c r="EJ4" s="231"/>
      <c r="EK4" s="14"/>
      <c r="EL4" s="196" t="s">
        <v>108</v>
      </c>
      <c r="EM4" s="197"/>
      <c r="EN4" s="197"/>
      <c r="EO4" s="197"/>
      <c r="EP4" s="197"/>
      <c r="EQ4" s="198"/>
      <c r="ER4" s="14"/>
      <c r="ES4" s="196" t="s">
        <v>120</v>
      </c>
      <c r="ET4" s="197"/>
      <c r="EU4" s="197"/>
      <c r="EV4" s="197"/>
      <c r="EW4" s="197"/>
      <c r="EX4" s="198"/>
      <c r="EY4" s="14"/>
      <c r="EZ4" s="14"/>
      <c r="FA4" s="14"/>
    </row>
    <row r="5" spans="1:174">
      <c r="A5" s="14" t="s">
        <v>6</v>
      </c>
      <c r="B5" s="196" t="s">
        <v>206</v>
      </c>
      <c r="C5" s="197"/>
      <c r="D5" s="197"/>
      <c r="E5" s="197"/>
      <c r="F5" s="197"/>
      <c r="G5" s="198"/>
      <c r="H5" s="14"/>
      <c r="I5" s="196" t="s">
        <v>138</v>
      </c>
      <c r="J5" s="197"/>
      <c r="K5" s="197"/>
      <c r="L5" s="197"/>
      <c r="M5" s="197"/>
      <c r="N5" s="198"/>
      <c r="O5" s="14"/>
      <c r="P5" s="229" t="s">
        <v>141</v>
      </c>
      <c r="Q5" s="230"/>
      <c r="R5" s="230"/>
      <c r="S5" s="230"/>
      <c r="T5" s="230"/>
      <c r="U5" s="231"/>
      <c r="V5" s="14"/>
      <c r="W5" s="196" t="s">
        <v>624</v>
      </c>
      <c r="X5" s="197"/>
      <c r="Y5" s="197"/>
      <c r="Z5" s="197"/>
      <c r="AA5" s="197"/>
      <c r="AB5" s="198"/>
      <c r="AC5" s="14"/>
      <c r="AD5" s="196" t="s">
        <v>288</v>
      </c>
      <c r="AE5" s="197"/>
      <c r="AF5" s="197"/>
      <c r="AG5" s="197"/>
      <c r="AH5" s="197"/>
      <c r="AI5" s="198"/>
      <c r="AJ5" s="14"/>
      <c r="AK5" s="196" t="s">
        <v>624</v>
      </c>
      <c r="AL5" s="197"/>
      <c r="AM5" s="197"/>
      <c r="AN5" s="197"/>
      <c r="AO5" s="197"/>
      <c r="AP5" s="198"/>
      <c r="AQ5" s="14"/>
      <c r="AR5" s="196" t="s">
        <v>564</v>
      </c>
      <c r="AS5" s="197"/>
      <c r="AT5" s="197"/>
      <c r="AU5" s="197"/>
      <c r="AV5" s="197"/>
      <c r="AW5" s="198"/>
      <c r="AX5" s="14"/>
      <c r="AY5" s="196" t="s">
        <v>48</v>
      </c>
      <c r="AZ5" s="197"/>
      <c r="BA5" s="197"/>
      <c r="BB5" s="197"/>
      <c r="BC5" s="197"/>
      <c r="BD5" s="198"/>
      <c r="BE5" s="14"/>
      <c r="BF5" s="196" t="s">
        <v>306</v>
      </c>
      <c r="BG5" s="197"/>
      <c r="BH5" s="197"/>
      <c r="BI5" s="197"/>
      <c r="BJ5" s="197"/>
      <c r="BK5" s="198"/>
      <c r="BL5" s="14"/>
      <c r="BM5" s="196" t="s">
        <v>690</v>
      </c>
      <c r="BN5" s="197"/>
      <c r="BO5" s="197"/>
      <c r="BP5" s="197"/>
      <c r="BQ5" s="197"/>
      <c r="BR5" s="198"/>
      <c r="BS5" s="14"/>
      <c r="BT5" s="196" t="s">
        <v>300</v>
      </c>
      <c r="BU5" s="197"/>
      <c r="BV5" s="197"/>
      <c r="BW5" s="197"/>
      <c r="BX5" s="197"/>
      <c r="BY5" s="198"/>
      <c r="BZ5" s="14"/>
      <c r="CA5" s="196" t="s">
        <v>83</v>
      </c>
      <c r="CB5" s="197"/>
      <c r="CC5" s="197"/>
      <c r="CD5" s="197"/>
      <c r="CE5" s="197"/>
      <c r="CF5" s="198"/>
      <c r="CG5" s="14"/>
      <c r="CH5" s="196" t="s">
        <v>98</v>
      </c>
      <c r="CI5" s="197"/>
      <c r="CJ5" s="197"/>
      <c r="CK5" s="197"/>
      <c r="CL5" s="197"/>
      <c r="CM5" s="198"/>
      <c r="CN5" s="14"/>
      <c r="CO5" s="196" t="s">
        <v>698</v>
      </c>
      <c r="CP5" s="197"/>
      <c r="CQ5" s="197"/>
      <c r="CR5" s="197"/>
      <c r="CS5" s="197"/>
      <c r="CT5" s="198"/>
      <c r="CU5" s="14"/>
      <c r="CV5" s="196" t="s">
        <v>703</v>
      </c>
      <c r="CW5" s="197"/>
      <c r="CX5" s="197"/>
      <c r="CY5" s="197"/>
      <c r="CZ5" s="197"/>
      <c r="DA5" s="198"/>
      <c r="DB5" s="14"/>
      <c r="DC5" s="196" t="s">
        <v>410</v>
      </c>
      <c r="DD5" s="197"/>
      <c r="DE5" s="197"/>
      <c r="DF5" s="197"/>
      <c r="DG5" s="197"/>
      <c r="DH5" s="198"/>
      <c r="DI5" s="119"/>
      <c r="DJ5" s="196" t="s">
        <v>708</v>
      </c>
      <c r="DK5" s="197"/>
      <c r="DL5" s="197"/>
      <c r="DM5" s="197"/>
      <c r="DN5" s="197"/>
      <c r="DO5" s="198"/>
      <c r="DP5" s="14"/>
      <c r="DQ5" s="196" t="s">
        <v>572</v>
      </c>
      <c r="DR5" s="197"/>
      <c r="DS5" s="197"/>
      <c r="DT5" s="197"/>
      <c r="DU5" s="197"/>
      <c r="DV5" s="198"/>
      <c r="DW5" s="119"/>
      <c r="DX5" s="229" t="s">
        <v>542</v>
      </c>
      <c r="DY5" s="230"/>
      <c r="DZ5" s="230"/>
      <c r="EA5" s="230"/>
      <c r="EB5" s="230"/>
      <c r="EC5" s="231"/>
      <c r="ED5" s="14"/>
      <c r="EE5" s="229" t="s">
        <v>633</v>
      </c>
      <c r="EF5" s="230"/>
      <c r="EG5" s="230"/>
      <c r="EH5" s="230"/>
      <c r="EI5" s="230"/>
      <c r="EJ5" s="231"/>
      <c r="EK5" s="14"/>
      <c r="EL5" s="196" t="s">
        <v>109</v>
      </c>
      <c r="EM5" s="197"/>
      <c r="EN5" s="197"/>
      <c r="EO5" s="197"/>
      <c r="EP5" s="197"/>
      <c r="EQ5" s="198"/>
      <c r="ER5" s="14"/>
      <c r="ES5" s="202">
        <v>11</v>
      </c>
      <c r="ET5" s="203"/>
      <c r="EU5" s="203"/>
      <c r="EV5" s="203"/>
      <c r="EW5" s="203"/>
      <c r="EX5" s="204"/>
      <c r="EY5" s="14"/>
      <c r="EZ5" s="14"/>
      <c r="FA5" s="14"/>
    </row>
    <row r="6" spans="1:174">
      <c r="A6" s="14" t="s">
        <v>5</v>
      </c>
      <c r="B6" s="199" t="s">
        <v>665</v>
      </c>
      <c r="C6" s="200"/>
      <c r="D6" s="200"/>
      <c r="E6" s="200"/>
      <c r="F6" s="200"/>
      <c r="G6" s="201"/>
      <c r="H6" s="14"/>
      <c r="I6" s="199" t="s">
        <v>613</v>
      </c>
      <c r="J6" s="200"/>
      <c r="K6" s="200"/>
      <c r="L6" s="200"/>
      <c r="M6" s="200"/>
      <c r="N6" s="201"/>
      <c r="O6" s="14"/>
      <c r="P6" s="226" t="s">
        <v>677</v>
      </c>
      <c r="Q6" s="227"/>
      <c r="R6" s="227"/>
      <c r="S6" s="227"/>
      <c r="T6" s="227"/>
      <c r="U6" s="228"/>
      <c r="V6" s="14"/>
      <c r="W6" s="199" t="s">
        <v>625</v>
      </c>
      <c r="X6" s="200"/>
      <c r="Y6" s="200"/>
      <c r="Z6" s="200"/>
      <c r="AA6" s="200"/>
      <c r="AB6" s="201"/>
      <c r="AC6" s="14"/>
      <c r="AD6" s="199" t="s">
        <v>679</v>
      </c>
      <c r="AE6" s="200"/>
      <c r="AF6" s="200"/>
      <c r="AG6" s="200"/>
      <c r="AH6" s="200"/>
      <c r="AI6" s="201"/>
      <c r="AJ6" s="14"/>
      <c r="AK6" s="199" t="s">
        <v>680</v>
      </c>
      <c r="AL6" s="200"/>
      <c r="AM6" s="200"/>
      <c r="AN6" s="200"/>
      <c r="AO6" s="200"/>
      <c r="AP6" s="201"/>
      <c r="AQ6" s="14"/>
      <c r="AR6" s="199"/>
      <c r="AS6" s="200"/>
      <c r="AT6" s="200"/>
      <c r="AU6" s="200"/>
      <c r="AV6" s="200"/>
      <c r="AW6" s="201"/>
      <c r="AX6" s="14"/>
      <c r="AY6" s="199" t="s">
        <v>681</v>
      </c>
      <c r="AZ6" s="200"/>
      <c r="BA6" s="200"/>
      <c r="BB6" s="200"/>
      <c r="BC6" s="200"/>
      <c r="BD6" s="201"/>
      <c r="BE6" s="14"/>
      <c r="BF6" s="199" t="s">
        <v>563</v>
      </c>
      <c r="BG6" s="200"/>
      <c r="BH6" s="200"/>
      <c r="BI6" s="200"/>
      <c r="BJ6" s="200"/>
      <c r="BK6" s="201"/>
      <c r="BL6" s="14"/>
      <c r="BM6" s="199" t="s">
        <v>693</v>
      </c>
      <c r="BN6" s="200"/>
      <c r="BO6" s="200"/>
      <c r="BP6" s="200"/>
      <c r="BQ6" s="200"/>
      <c r="BR6" s="201"/>
      <c r="BS6" s="14"/>
      <c r="BT6" s="199"/>
      <c r="BU6" s="200"/>
      <c r="BV6" s="200"/>
      <c r="BW6" s="200"/>
      <c r="BX6" s="200"/>
      <c r="BY6" s="201"/>
      <c r="BZ6" s="14"/>
      <c r="CA6" s="199" t="s">
        <v>694</v>
      </c>
      <c r="CB6" s="200"/>
      <c r="CC6" s="200"/>
      <c r="CD6" s="200"/>
      <c r="CE6" s="200"/>
      <c r="CF6" s="201"/>
      <c r="CG6" s="14"/>
      <c r="CH6" s="199"/>
      <c r="CI6" s="200"/>
      <c r="CJ6" s="200"/>
      <c r="CK6" s="200"/>
      <c r="CL6" s="200"/>
      <c r="CM6" s="201"/>
      <c r="CN6" s="14"/>
      <c r="CO6" s="199" t="s">
        <v>699</v>
      </c>
      <c r="CP6" s="200"/>
      <c r="CQ6" s="200"/>
      <c r="CR6" s="200"/>
      <c r="CS6" s="200"/>
      <c r="CT6" s="201"/>
      <c r="CU6" s="14"/>
      <c r="CV6" s="199" t="s">
        <v>704</v>
      </c>
      <c r="CW6" s="200"/>
      <c r="CX6" s="200"/>
      <c r="CY6" s="200"/>
      <c r="CZ6" s="200"/>
      <c r="DA6" s="201"/>
      <c r="DB6" s="14"/>
      <c r="DC6" s="199" t="s">
        <v>710</v>
      </c>
      <c r="DD6" s="200"/>
      <c r="DE6" s="200"/>
      <c r="DF6" s="200"/>
      <c r="DG6" s="200"/>
      <c r="DH6" s="201"/>
      <c r="DI6" s="121"/>
      <c r="DJ6" s="199" t="s">
        <v>709</v>
      </c>
      <c r="DK6" s="200"/>
      <c r="DL6" s="200"/>
      <c r="DM6" s="200"/>
      <c r="DN6" s="200"/>
      <c r="DO6" s="201"/>
      <c r="DP6" s="14"/>
      <c r="DQ6" s="199" t="s">
        <v>639</v>
      </c>
      <c r="DR6" s="200"/>
      <c r="DS6" s="200"/>
      <c r="DT6" s="200"/>
      <c r="DU6" s="200"/>
      <c r="DV6" s="201"/>
      <c r="DW6" s="120"/>
      <c r="DX6" s="226" t="s">
        <v>640</v>
      </c>
      <c r="DY6" s="227"/>
      <c r="DZ6" s="227"/>
      <c r="EA6" s="227"/>
      <c r="EB6" s="227"/>
      <c r="EC6" s="228"/>
      <c r="ED6" s="14"/>
      <c r="EE6" s="226" t="s">
        <v>641</v>
      </c>
      <c r="EF6" s="227"/>
      <c r="EG6" s="227"/>
      <c r="EH6" s="227"/>
      <c r="EI6" s="227"/>
      <c r="EJ6" s="228"/>
      <c r="EK6" s="14"/>
      <c r="EL6" s="199" t="s">
        <v>642</v>
      </c>
      <c r="EM6" s="200"/>
      <c r="EN6" s="200"/>
      <c r="EO6" s="200"/>
      <c r="EP6" s="200"/>
      <c r="EQ6" s="201"/>
      <c r="ER6" s="14"/>
      <c r="ES6" s="199" t="s">
        <v>121</v>
      </c>
      <c r="ET6" s="200"/>
      <c r="EU6" s="200"/>
      <c r="EV6" s="200"/>
      <c r="EW6" s="200"/>
      <c r="EX6" s="201"/>
      <c r="EY6" s="14"/>
      <c r="EZ6" s="14"/>
      <c r="FA6" s="14"/>
      <c r="FB6" s="76" t="s">
        <v>424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</row>
    <row r="7" spans="1:174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7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15</v>
      </c>
      <c r="DW7" s="14"/>
      <c r="DX7" s="16" t="s">
        <v>8</v>
      </c>
      <c r="DY7" s="34" t="s">
        <v>13</v>
      </c>
      <c r="DZ7" s="32" t="s">
        <v>11</v>
      </c>
      <c r="EA7" s="33" t="s">
        <v>9</v>
      </c>
      <c r="EB7" s="32" t="s">
        <v>14</v>
      </c>
      <c r="EC7" s="20" t="s">
        <v>15</v>
      </c>
      <c r="ED7" s="14"/>
      <c r="EE7" s="16" t="s">
        <v>8</v>
      </c>
      <c r="EF7" s="34" t="s">
        <v>13</v>
      </c>
      <c r="EG7" s="32" t="s">
        <v>11</v>
      </c>
      <c r="EH7" s="33" t="s">
        <v>9</v>
      </c>
      <c r="EI7" s="32" t="s">
        <v>14</v>
      </c>
      <c r="EJ7" s="20" t="s">
        <v>15</v>
      </c>
      <c r="EK7" s="14"/>
      <c r="EL7" s="16" t="s">
        <v>8</v>
      </c>
      <c r="EM7" s="34" t="s">
        <v>13</v>
      </c>
      <c r="EN7" s="32" t="s">
        <v>11</v>
      </c>
      <c r="EO7" s="33" t="s">
        <v>9</v>
      </c>
      <c r="EP7" s="32" t="s">
        <v>14</v>
      </c>
      <c r="EQ7" s="20" t="s">
        <v>15</v>
      </c>
      <c r="ER7" s="14"/>
      <c r="ES7" s="16" t="s">
        <v>8</v>
      </c>
      <c r="ET7" s="34" t="s">
        <v>13</v>
      </c>
      <c r="EU7" s="32" t="s">
        <v>11</v>
      </c>
      <c r="EV7" s="33" t="s">
        <v>9</v>
      </c>
      <c r="EW7" s="32" t="s">
        <v>14</v>
      </c>
      <c r="EX7" s="20" t="s">
        <v>44</v>
      </c>
      <c r="EY7" s="14"/>
      <c r="EZ7" s="14"/>
      <c r="FA7" s="122" t="s">
        <v>663</v>
      </c>
      <c r="FB7" s="76" t="s">
        <v>425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</row>
    <row r="8" spans="1:174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75"/>
      <c r="DJ8" s="16"/>
      <c r="DK8" s="21"/>
      <c r="DL8" s="19"/>
      <c r="DM8" s="19"/>
      <c r="DN8" s="19"/>
      <c r="DO8" s="22"/>
      <c r="DP8" s="14"/>
      <c r="DQ8" s="16"/>
      <c r="DR8" s="21"/>
      <c r="DS8" s="19"/>
      <c r="DT8" s="19"/>
      <c r="DU8" s="19"/>
      <c r="DV8" s="22"/>
      <c r="DW8" s="14"/>
      <c r="DX8" s="16"/>
      <c r="DY8" s="21"/>
      <c r="DZ8" s="19"/>
      <c r="EA8" s="19"/>
      <c r="EB8" s="19"/>
      <c r="EC8" s="22"/>
      <c r="ED8" s="14"/>
      <c r="EE8" s="16"/>
      <c r="EF8" s="21"/>
      <c r="EG8" s="19"/>
      <c r="EH8" s="19"/>
      <c r="EI8" s="19"/>
      <c r="EJ8" s="22"/>
      <c r="EK8" s="14"/>
      <c r="EL8" s="16"/>
      <c r="EM8" s="21"/>
      <c r="EN8" s="19"/>
      <c r="EO8" s="19"/>
      <c r="EP8" s="19"/>
      <c r="EQ8" s="22"/>
      <c r="ER8" s="14"/>
      <c r="ES8" s="16"/>
      <c r="ET8" s="21"/>
      <c r="EU8" s="19"/>
      <c r="EV8" s="19"/>
      <c r="EW8" s="19"/>
      <c r="EX8" s="22"/>
      <c r="EY8" s="14"/>
      <c r="EZ8" s="14"/>
      <c r="FA8" s="14">
        <v>11</v>
      </c>
      <c r="FB8" s="79">
        <v>1</v>
      </c>
      <c r="FC8" s="79">
        <v>2</v>
      </c>
      <c r="FD8" s="79">
        <v>3</v>
      </c>
      <c r="FE8" s="79">
        <v>4</v>
      </c>
      <c r="FF8" s="79">
        <v>5</v>
      </c>
      <c r="FG8" s="79">
        <v>6</v>
      </c>
      <c r="FH8" s="79">
        <v>7</v>
      </c>
      <c r="FI8" s="79">
        <v>8</v>
      </c>
      <c r="FJ8" s="79">
        <v>9</v>
      </c>
      <c r="FK8" s="79">
        <v>10</v>
      </c>
      <c r="FL8" s="79">
        <v>11</v>
      </c>
      <c r="FM8" s="79">
        <v>12</v>
      </c>
      <c r="FN8" s="79">
        <v>13</v>
      </c>
      <c r="FO8" s="79">
        <v>14</v>
      </c>
      <c r="FP8" s="79">
        <v>15</v>
      </c>
      <c r="FQ8" s="77">
        <v>16</v>
      </c>
      <c r="FR8" s="77">
        <v>17</v>
      </c>
    </row>
    <row r="9" spans="1:174">
      <c r="A9" s="14"/>
      <c r="B9" s="53"/>
      <c r="C9" s="21"/>
      <c r="D9" s="57"/>
      <c r="E9" s="24">
        <v>0</v>
      </c>
      <c r="F9" s="19"/>
      <c r="G9" s="22">
        <f t="shared" ref="G9:G40" si="0">D9+E9+F9</f>
        <v>0</v>
      </c>
      <c r="H9" s="14"/>
      <c r="I9" s="53"/>
      <c r="J9" s="21"/>
      <c r="K9" s="57">
        <f t="shared" ref="K9:K10" si="1">((I$41)+10)-J9</f>
        <v>0</v>
      </c>
      <c r="L9" s="24">
        <v>0</v>
      </c>
      <c r="M9" s="19"/>
      <c r="N9" s="22">
        <f t="shared" ref="N9:N10" si="2">K9+L9+M9</f>
        <v>0</v>
      </c>
      <c r="O9" s="14"/>
      <c r="P9" s="53"/>
      <c r="Q9" s="21"/>
      <c r="R9" s="57"/>
      <c r="S9" s="24">
        <v>0</v>
      </c>
      <c r="T9" s="19"/>
      <c r="U9" s="22">
        <f t="shared" ref="U9:U40" si="3">R9+S9+T9</f>
        <v>0</v>
      </c>
      <c r="V9" s="14"/>
      <c r="W9" s="53"/>
      <c r="X9" s="21"/>
      <c r="Y9" s="57">
        <f t="shared" ref="Y9:Y10" si="4">((W$41)+10)-X9</f>
        <v>0</v>
      </c>
      <c r="Z9" s="24">
        <v>0</v>
      </c>
      <c r="AA9" s="19"/>
      <c r="AB9" s="22">
        <f t="shared" ref="AB9:AB10" si="5">Y9+Z9+AA9</f>
        <v>0</v>
      </c>
      <c r="AC9" s="14"/>
      <c r="AD9" s="53"/>
      <c r="AE9" s="21"/>
      <c r="AF9" s="57"/>
      <c r="AG9" s="24"/>
      <c r="AH9" s="19"/>
      <c r="AI9" s="22"/>
      <c r="AJ9" s="14"/>
      <c r="AK9" s="53"/>
      <c r="AL9" s="21"/>
      <c r="AM9" s="57"/>
      <c r="AN9" s="24"/>
      <c r="AO9" s="19"/>
      <c r="AP9" s="22">
        <f t="shared" ref="AP9:AP10" si="6">AM9+AN9+AO9</f>
        <v>0</v>
      </c>
      <c r="AQ9" s="14"/>
      <c r="AR9" s="53"/>
      <c r="AS9" s="21"/>
      <c r="AT9" s="57">
        <f t="shared" ref="AT9:AT10" si="7">((AR$41)+10)-AS9</f>
        <v>0</v>
      </c>
      <c r="AU9" s="24">
        <v>0</v>
      </c>
      <c r="AV9" s="19"/>
      <c r="AW9" s="22">
        <f t="shared" ref="AW9:AW10" si="8">AT9+AU9+AV9</f>
        <v>0</v>
      </c>
      <c r="AX9" s="14"/>
      <c r="AY9" s="53"/>
      <c r="AZ9" s="21"/>
      <c r="BA9" s="124"/>
      <c r="BB9" s="24"/>
      <c r="BC9" s="19"/>
      <c r="BD9" s="22">
        <f t="shared" ref="BD9:BD10" si="9">BA9+BB9+BC9</f>
        <v>0</v>
      </c>
      <c r="BE9" s="14"/>
      <c r="BF9" s="23"/>
      <c r="BG9" s="21"/>
      <c r="BH9" s="57">
        <f t="shared" ref="BH9:BH10" si="10">((BF$41)+10)-BG9</f>
        <v>0</v>
      </c>
      <c r="BI9" s="24">
        <v>0</v>
      </c>
      <c r="BJ9" s="19"/>
      <c r="BK9" s="22">
        <f t="shared" ref="BK9:BK27" si="11">BH9+BI9+BJ9</f>
        <v>0</v>
      </c>
      <c r="BL9" s="14"/>
      <c r="BM9" s="23"/>
      <c r="BN9" s="21"/>
      <c r="BO9" s="19"/>
      <c r="BP9" s="24"/>
      <c r="BQ9" s="19"/>
      <c r="BR9" s="22">
        <f t="shared" ref="BR9:BR10" si="12">BO9+BP9+BQ9</f>
        <v>0</v>
      </c>
      <c r="BS9" s="14"/>
      <c r="BT9" s="23"/>
      <c r="BU9" s="21"/>
      <c r="BV9" s="56">
        <f t="shared" ref="BV9:BV10" si="13">(BT$41+1)-BU9</f>
        <v>0</v>
      </c>
      <c r="BW9" s="24">
        <v>0</v>
      </c>
      <c r="BX9" s="19"/>
      <c r="BY9" s="22">
        <f t="shared" ref="BY9:BY27" si="14">BV9+BW9+BX9</f>
        <v>0</v>
      </c>
      <c r="BZ9" s="14"/>
      <c r="CA9" s="53"/>
      <c r="CB9" s="21"/>
      <c r="CC9" s="124"/>
      <c r="CD9" s="24"/>
      <c r="CE9" s="19"/>
      <c r="CF9" s="22">
        <f t="shared" ref="CF9:CF10" si="15">CC9+CD9+CE9</f>
        <v>0</v>
      </c>
      <c r="CG9" s="14"/>
      <c r="CH9" s="23"/>
      <c r="CI9" s="21"/>
      <c r="CJ9" s="56">
        <f t="shared" ref="CJ9:CJ10" si="16">(CH$41+1)-CI9</f>
        <v>0</v>
      </c>
      <c r="CK9" s="24">
        <v>0</v>
      </c>
      <c r="CL9" s="19"/>
      <c r="CM9" s="22">
        <f t="shared" ref="CM9:CM27" si="17">CJ9+CK9+CL9</f>
        <v>0</v>
      </c>
      <c r="CN9" s="14"/>
      <c r="CO9" s="53"/>
      <c r="CP9" s="21"/>
      <c r="CQ9" s="124"/>
      <c r="CR9" s="24"/>
      <c r="CS9" s="19"/>
      <c r="CT9" s="22">
        <f t="shared" ref="CT9:CT10" si="18">CQ9+CR9+CS9</f>
        <v>0</v>
      </c>
      <c r="CU9" s="14"/>
      <c r="CV9" s="53"/>
      <c r="CW9" s="21"/>
      <c r="CX9" s="124"/>
      <c r="CY9" s="24"/>
      <c r="CZ9" s="19"/>
      <c r="DA9" s="22">
        <f t="shared" ref="DA9:DA10" si="19">CX9+CY9+CZ9</f>
        <v>0</v>
      </c>
      <c r="DB9" s="14"/>
      <c r="DC9" s="53"/>
      <c r="DD9" s="21"/>
      <c r="DE9" s="124"/>
      <c r="DF9" s="24"/>
      <c r="DG9" s="19"/>
      <c r="DH9" s="22">
        <f t="shared" ref="DH9:DH10" si="20">DE9+DF9+DG9</f>
        <v>0</v>
      </c>
      <c r="DI9" s="75"/>
      <c r="DJ9" s="53"/>
      <c r="DK9" s="21"/>
      <c r="DL9" s="124"/>
      <c r="DM9" s="24"/>
      <c r="DN9" s="19"/>
      <c r="DO9" s="22">
        <f t="shared" ref="DO9:DO10" si="21">DL9+DM9+DN9</f>
        <v>0</v>
      </c>
      <c r="DP9" s="14"/>
      <c r="DQ9" s="53"/>
      <c r="DR9" s="21"/>
      <c r="DS9" s="57">
        <f t="shared" ref="DS9:DS10" si="22">((DQ$41)+10)-DR9</f>
        <v>0</v>
      </c>
      <c r="DT9" s="24">
        <v>0</v>
      </c>
      <c r="DU9" s="19"/>
      <c r="DV9" s="22">
        <f t="shared" ref="DV9:DV10" si="23">DS9+DT9+DU9</f>
        <v>0</v>
      </c>
      <c r="DW9" s="14"/>
      <c r="DX9" s="53"/>
      <c r="DY9" s="21"/>
      <c r="DZ9" s="57">
        <f t="shared" ref="DZ9:DZ10" si="24">((DX$41)+10)-DY9</f>
        <v>0</v>
      </c>
      <c r="EA9" s="24">
        <v>0</v>
      </c>
      <c r="EB9" s="19"/>
      <c r="EC9" s="22">
        <f t="shared" ref="EC9:EC10" si="25">DZ9+EA9+EB9</f>
        <v>0</v>
      </c>
      <c r="ED9" s="14"/>
      <c r="EE9" s="53"/>
      <c r="EF9" s="21"/>
      <c r="EG9" s="57">
        <f t="shared" ref="EG9:EG10" si="26">((EE$41)+10)-EF9</f>
        <v>0</v>
      </c>
      <c r="EH9" s="24">
        <v>0</v>
      </c>
      <c r="EI9" s="19"/>
      <c r="EJ9" s="22">
        <f t="shared" ref="EJ9:EJ10" si="27">EG9+EH9+EI9</f>
        <v>0</v>
      </c>
      <c r="EK9" s="14"/>
      <c r="EL9" s="23"/>
      <c r="EM9" s="21"/>
      <c r="EN9" s="118">
        <f>(((EL$41)+10)-EM9)*2</f>
        <v>0</v>
      </c>
      <c r="EO9" s="24">
        <v>0</v>
      </c>
      <c r="EP9" s="19"/>
      <c r="EQ9" s="22">
        <f t="shared" ref="EQ9:EQ25" si="28">EN9+EO9+EP9</f>
        <v>0</v>
      </c>
      <c r="ER9" s="14"/>
      <c r="ES9" s="16"/>
      <c r="ET9" s="111"/>
      <c r="EU9" s="82"/>
      <c r="EV9" s="82"/>
      <c r="EW9" s="82"/>
      <c r="EX9" s="22"/>
      <c r="EY9" s="14"/>
      <c r="EZ9" s="14"/>
      <c r="FA9" s="106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</row>
    <row r="10" spans="1:174">
      <c r="A10" s="14" t="s">
        <v>615</v>
      </c>
      <c r="B10" s="53">
        <v>2.5277777777777777E-2</v>
      </c>
      <c r="C10" s="21" t="s">
        <v>214</v>
      </c>
      <c r="D10" s="57">
        <f t="shared" ref="D10" si="29">((B$41)+10)-C10</f>
        <v>24</v>
      </c>
      <c r="E10" s="24">
        <v>0</v>
      </c>
      <c r="F10" s="19">
        <v>5</v>
      </c>
      <c r="G10" s="22">
        <f t="shared" si="0"/>
        <v>29</v>
      </c>
      <c r="H10" s="14"/>
      <c r="I10" s="53"/>
      <c r="J10" s="21"/>
      <c r="K10" s="57">
        <f t="shared" si="1"/>
        <v>0</v>
      </c>
      <c r="L10" s="24">
        <v>0</v>
      </c>
      <c r="M10" s="19"/>
      <c r="N10" s="22">
        <f t="shared" si="2"/>
        <v>0</v>
      </c>
      <c r="O10" s="14"/>
      <c r="P10" s="110">
        <v>2.5092592592592593E-2</v>
      </c>
      <c r="Q10" s="21" t="s">
        <v>214</v>
      </c>
      <c r="R10" s="57">
        <f t="shared" ref="R10" si="30">((P$41)+10)-Q10</f>
        <v>12</v>
      </c>
      <c r="S10" s="24">
        <v>15</v>
      </c>
      <c r="T10" s="19">
        <v>5</v>
      </c>
      <c r="U10" s="22">
        <f t="shared" si="3"/>
        <v>32</v>
      </c>
      <c r="V10" s="14"/>
      <c r="W10" s="53"/>
      <c r="X10" s="21"/>
      <c r="Y10" s="57">
        <f t="shared" si="4"/>
        <v>0</v>
      </c>
      <c r="Z10" s="24">
        <v>0</v>
      </c>
      <c r="AA10" s="19"/>
      <c r="AB10" s="22">
        <f t="shared" si="5"/>
        <v>0</v>
      </c>
      <c r="AC10" s="14"/>
      <c r="AD10" s="53">
        <v>5.9918981481481483E-2</v>
      </c>
      <c r="AE10" s="21" t="s">
        <v>214</v>
      </c>
      <c r="AF10" s="57">
        <f t="shared" ref="AF10:AF25" si="31">((AD$41)+10)-AE10</f>
        <v>15</v>
      </c>
      <c r="AG10" s="24">
        <v>0</v>
      </c>
      <c r="AH10" s="19">
        <v>5</v>
      </c>
      <c r="AI10" s="22">
        <f t="shared" ref="AI10:AI40" si="32">AF10+AG10+AH10</f>
        <v>20</v>
      </c>
      <c r="AJ10" s="14"/>
      <c r="AK10" s="53">
        <v>1.2777777777777777E-2</v>
      </c>
      <c r="AL10" s="21" t="s">
        <v>214</v>
      </c>
      <c r="AM10" s="57">
        <f t="shared" ref="AM10" si="33">((AK$41)+10)-AL10</f>
        <v>22</v>
      </c>
      <c r="AN10" s="24">
        <v>0</v>
      </c>
      <c r="AO10" s="19">
        <v>5</v>
      </c>
      <c r="AP10" s="22">
        <f t="shared" si="6"/>
        <v>27</v>
      </c>
      <c r="AQ10" s="14"/>
      <c r="AR10" s="53"/>
      <c r="AS10" s="21"/>
      <c r="AT10" s="57">
        <f t="shared" si="7"/>
        <v>0</v>
      </c>
      <c r="AU10" s="24">
        <v>0</v>
      </c>
      <c r="AV10" s="19"/>
      <c r="AW10" s="22">
        <f t="shared" si="8"/>
        <v>0</v>
      </c>
      <c r="AX10" s="14"/>
      <c r="AY10" s="110">
        <v>2.479166666666667E-2</v>
      </c>
      <c r="AZ10" s="21" t="s">
        <v>214</v>
      </c>
      <c r="BA10" s="57">
        <f t="shared" ref="BA10" si="34">((AY$41)+10)-AZ10</f>
        <v>25</v>
      </c>
      <c r="BB10" s="24">
        <v>15</v>
      </c>
      <c r="BC10" s="19">
        <v>5</v>
      </c>
      <c r="BD10" s="22">
        <f t="shared" si="9"/>
        <v>45</v>
      </c>
      <c r="BE10" s="59"/>
      <c r="BF10" s="23"/>
      <c r="BG10" s="21"/>
      <c r="BH10" s="57">
        <f t="shared" si="10"/>
        <v>0</v>
      </c>
      <c r="BI10" s="24">
        <v>0</v>
      </c>
      <c r="BJ10" s="19"/>
      <c r="BK10" s="22">
        <f t="shared" si="11"/>
        <v>0</v>
      </c>
      <c r="BL10" s="14"/>
      <c r="BM10" s="23">
        <v>2.5509259259259259E-2</v>
      </c>
      <c r="BN10" s="21" t="s">
        <v>214</v>
      </c>
      <c r="BO10" s="57">
        <f t="shared" ref="BO10:BO13" si="35">((BM$41)+10)-BN10</f>
        <v>19</v>
      </c>
      <c r="BP10" s="24"/>
      <c r="BQ10" s="19">
        <v>5</v>
      </c>
      <c r="BR10" s="22">
        <f t="shared" si="12"/>
        <v>24</v>
      </c>
      <c r="BS10" s="14"/>
      <c r="BT10" s="23"/>
      <c r="BU10" s="21"/>
      <c r="BV10" s="56">
        <f t="shared" si="13"/>
        <v>0</v>
      </c>
      <c r="BW10" s="24">
        <v>0</v>
      </c>
      <c r="BX10" s="19"/>
      <c r="BY10" s="22">
        <f t="shared" si="14"/>
        <v>0</v>
      </c>
      <c r="BZ10" s="14"/>
      <c r="CA10" s="110">
        <v>2.3807870370370368E-2</v>
      </c>
      <c r="CB10" s="21" t="s">
        <v>214</v>
      </c>
      <c r="CC10" s="57">
        <f t="shared" ref="CC10" si="36">((CA$41)+10)-CB10</f>
        <v>18</v>
      </c>
      <c r="CD10" s="24">
        <v>15</v>
      </c>
      <c r="CE10" s="19">
        <v>5</v>
      </c>
      <c r="CF10" s="22">
        <f t="shared" si="15"/>
        <v>38</v>
      </c>
      <c r="CG10" s="14"/>
      <c r="CH10" s="23"/>
      <c r="CI10" s="21"/>
      <c r="CJ10" s="56">
        <f t="shared" si="16"/>
        <v>0</v>
      </c>
      <c r="CK10" s="24">
        <v>0</v>
      </c>
      <c r="CL10" s="19"/>
      <c r="CM10" s="22">
        <f t="shared" si="17"/>
        <v>0</v>
      </c>
      <c r="CN10" s="14"/>
      <c r="CO10" s="110">
        <v>1.1967592592592592E-2</v>
      </c>
      <c r="CP10" s="21" t="s">
        <v>214</v>
      </c>
      <c r="CQ10" s="57">
        <f t="shared" ref="CQ10" si="37">((CO$41)+10)-CP10</f>
        <v>17</v>
      </c>
      <c r="CR10" s="24">
        <v>15</v>
      </c>
      <c r="CS10" s="19">
        <v>5</v>
      </c>
      <c r="CT10" s="22">
        <f t="shared" si="18"/>
        <v>37</v>
      </c>
      <c r="CU10" s="14"/>
      <c r="CV10" s="53">
        <v>1.2731481481481481E-2</v>
      </c>
      <c r="CW10" s="21" t="s">
        <v>214</v>
      </c>
      <c r="CX10" s="57">
        <f t="shared" ref="CX10:CX16" si="38">((CV$41)+10)-CW10</f>
        <v>17</v>
      </c>
      <c r="CY10" s="24"/>
      <c r="CZ10" s="19">
        <v>5</v>
      </c>
      <c r="DA10" s="22">
        <f t="shared" si="19"/>
        <v>22</v>
      </c>
      <c r="DB10" s="14"/>
      <c r="DC10" s="53"/>
      <c r="DD10" s="21"/>
      <c r="DE10" s="21"/>
      <c r="DF10" s="24"/>
      <c r="DG10" s="19"/>
      <c r="DH10" s="22">
        <f t="shared" si="20"/>
        <v>0</v>
      </c>
      <c r="DI10" s="75"/>
      <c r="DJ10" s="53"/>
      <c r="DK10" s="21"/>
      <c r="DL10" s="21"/>
      <c r="DM10" s="24"/>
      <c r="DN10" s="19"/>
      <c r="DO10" s="22">
        <f t="shared" si="21"/>
        <v>0</v>
      </c>
      <c r="DP10" s="14"/>
      <c r="DQ10" s="53"/>
      <c r="DR10" s="21"/>
      <c r="DS10" s="57">
        <f t="shared" si="22"/>
        <v>0</v>
      </c>
      <c r="DT10" s="24">
        <v>0</v>
      </c>
      <c r="DU10" s="19"/>
      <c r="DV10" s="22">
        <f t="shared" si="23"/>
        <v>0</v>
      </c>
      <c r="DW10" s="14"/>
      <c r="DX10" s="53"/>
      <c r="DY10" s="21"/>
      <c r="DZ10" s="57">
        <f t="shared" si="24"/>
        <v>0</v>
      </c>
      <c r="EA10" s="24">
        <v>0</v>
      </c>
      <c r="EB10" s="19"/>
      <c r="EC10" s="22">
        <f t="shared" si="25"/>
        <v>0</v>
      </c>
      <c r="ED10" s="14"/>
      <c r="EE10" s="53"/>
      <c r="EF10" s="21"/>
      <c r="EG10" s="57">
        <f t="shared" si="26"/>
        <v>0</v>
      </c>
      <c r="EH10" s="24">
        <v>0</v>
      </c>
      <c r="EI10" s="19"/>
      <c r="EJ10" s="22">
        <f t="shared" si="27"/>
        <v>0</v>
      </c>
      <c r="EK10" s="14"/>
      <c r="EL10" s="23"/>
      <c r="EM10" s="21"/>
      <c r="EN10" s="57"/>
      <c r="EO10" s="24">
        <v>0</v>
      </c>
      <c r="EP10" s="19"/>
      <c r="EQ10" s="22">
        <f t="shared" si="28"/>
        <v>0</v>
      </c>
      <c r="ER10" s="14"/>
      <c r="ES10" s="16"/>
      <c r="ET10" s="111">
        <f>FA10</f>
        <v>1</v>
      </c>
      <c r="EU10" s="82">
        <f t="shared" ref="EU10:EW10" si="39">SUM(D10+K10+R10+Y10+AF10+AM10+AT10+BA10+BH10+BO10+BV10+CC10+CJ10+CQ10+CX10+DE10+DL10+DS10+DZ10+EG10+EN10)</f>
        <v>169</v>
      </c>
      <c r="EV10" s="82">
        <f t="shared" si="39"/>
        <v>60</v>
      </c>
      <c r="EW10" s="82">
        <f t="shared" si="39"/>
        <v>45</v>
      </c>
      <c r="EX10" s="22">
        <f t="shared" ref="EX10:EX40" si="40">EU10+EV10+EW10</f>
        <v>274</v>
      </c>
      <c r="EY10" s="14" t="str">
        <f t="shared" ref="EY10:EY40" si="41">A10</f>
        <v>Jonny Cox</v>
      </c>
      <c r="EZ10" s="14"/>
      <c r="FA10" s="106">
        <f>FL10</f>
        <v>1</v>
      </c>
      <c r="FB10" s="77"/>
      <c r="FC10" s="77">
        <v>1</v>
      </c>
      <c r="FD10" s="77">
        <v>1</v>
      </c>
      <c r="FE10" s="77">
        <v>1</v>
      </c>
      <c r="FF10" s="77">
        <v>1</v>
      </c>
      <c r="FG10" s="77">
        <v>1</v>
      </c>
      <c r="FH10" s="77">
        <v>1</v>
      </c>
      <c r="FI10" s="77">
        <v>1</v>
      </c>
      <c r="FJ10" s="77">
        <v>1</v>
      </c>
      <c r="FK10" s="77">
        <v>1</v>
      </c>
      <c r="FL10" s="77">
        <v>1</v>
      </c>
      <c r="FM10" s="77"/>
      <c r="FN10" s="77"/>
      <c r="FO10" s="77"/>
      <c r="FP10" s="77"/>
      <c r="FQ10" s="77"/>
      <c r="FR10" s="77"/>
    </row>
    <row r="11" spans="1:174">
      <c r="A11" s="14" t="s">
        <v>535</v>
      </c>
      <c r="B11" s="53">
        <v>3.0381944444444444E-2</v>
      </c>
      <c r="C11" s="21" t="s">
        <v>328</v>
      </c>
      <c r="D11" s="57">
        <f t="shared" ref="D11:D24" si="42">((B$41)+10)-C11</f>
        <v>20</v>
      </c>
      <c r="E11" s="24">
        <v>0</v>
      </c>
      <c r="F11" s="19">
        <v>5</v>
      </c>
      <c r="G11" s="22">
        <f>D11+E11+F11</f>
        <v>25</v>
      </c>
      <c r="H11" s="14"/>
      <c r="I11" s="53"/>
      <c r="J11" s="21"/>
      <c r="K11" s="57">
        <f t="shared" ref="K11:K17" si="43">((I$41)+10)-J11</f>
        <v>0</v>
      </c>
      <c r="L11" s="24">
        <v>0</v>
      </c>
      <c r="M11" s="19"/>
      <c r="N11" s="22">
        <f>K11+L11+M11</f>
        <v>0</v>
      </c>
      <c r="O11" s="14"/>
      <c r="P11" s="53"/>
      <c r="Q11" s="21"/>
      <c r="R11" s="57"/>
      <c r="S11" s="24">
        <v>0</v>
      </c>
      <c r="T11" s="19"/>
      <c r="U11" s="22">
        <f>R11+S11+T11</f>
        <v>0</v>
      </c>
      <c r="V11" s="14"/>
      <c r="W11" s="53"/>
      <c r="X11" s="21"/>
      <c r="Y11" s="57">
        <f t="shared" ref="Y11:Y17" si="44">((W$41)+10)-X11</f>
        <v>0</v>
      </c>
      <c r="Z11" s="24">
        <v>0</v>
      </c>
      <c r="AA11" s="19"/>
      <c r="AB11" s="22">
        <f>Y11+Z11+AA11</f>
        <v>0</v>
      </c>
      <c r="AC11" s="14"/>
      <c r="AD11" s="53">
        <v>7.3483796296296297E-2</v>
      </c>
      <c r="AE11" s="21" t="s">
        <v>232</v>
      </c>
      <c r="AF11" s="57">
        <f t="shared" ref="AF11" si="45">((AD$41)+10)-AE11</f>
        <v>14</v>
      </c>
      <c r="AG11" s="24">
        <v>0</v>
      </c>
      <c r="AH11" s="19">
        <v>5</v>
      </c>
      <c r="AI11" s="22">
        <f>AF11+AG11+AH11</f>
        <v>19</v>
      </c>
      <c r="AJ11" s="14"/>
      <c r="AK11" s="53"/>
      <c r="AL11" s="21"/>
      <c r="AM11" s="57"/>
      <c r="AN11" s="24">
        <v>0</v>
      </c>
      <c r="AO11" s="19"/>
      <c r="AP11" s="22">
        <f>AM11+AN11+AO11</f>
        <v>0</v>
      </c>
      <c r="AQ11" s="14"/>
      <c r="AR11" s="53"/>
      <c r="AS11" s="21"/>
      <c r="AT11" s="57">
        <f t="shared" ref="AT11:AT17" si="46">((AR$41)+10)-AS11</f>
        <v>0</v>
      </c>
      <c r="AU11" s="24">
        <v>0</v>
      </c>
      <c r="AV11" s="19"/>
      <c r="AW11" s="22">
        <f>AT11+AU11+AV11</f>
        <v>0</v>
      </c>
      <c r="AX11" s="14"/>
      <c r="AY11" s="53">
        <v>3.3715277777777775E-2</v>
      </c>
      <c r="AZ11" s="21" t="s">
        <v>382</v>
      </c>
      <c r="BA11" s="57">
        <f t="shared" ref="BA11:BA25" si="47">((AY$41)+10)-AZ11</f>
        <v>11</v>
      </c>
      <c r="BB11" s="24"/>
      <c r="BC11" s="19">
        <v>5</v>
      </c>
      <c r="BD11" s="22">
        <f>BA11+BB11+BC11</f>
        <v>16</v>
      </c>
      <c r="BE11" s="14"/>
      <c r="BF11" s="23"/>
      <c r="BG11" s="21"/>
      <c r="BH11" s="57">
        <f t="shared" ref="BH11:BH14" si="48">((BF$41)+10)-BG11</f>
        <v>0</v>
      </c>
      <c r="BI11" s="24">
        <v>0</v>
      </c>
      <c r="BJ11" s="19"/>
      <c r="BK11" s="22">
        <f t="shared" ref="BK11:BK18" si="49">BH11+BI11+BJ11</f>
        <v>0</v>
      </c>
      <c r="BL11" s="14"/>
      <c r="BM11" s="23"/>
      <c r="BN11" s="21"/>
      <c r="BO11" s="19"/>
      <c r="BP11" s="24"/>
      <c r="BQ11" s="19"/>
      <c r="BR11" s="22">
        <f t="shared" ref="BR11:BR40" si="50">BO11+BP11+BQ11</f>
        <v>0</v>
      </c>
      <c r="BS11" s="14"/>
      <c r="BT11" s="23"/>
      <c r="BU11" s="21"/>
      <c r="BV11" s="56">
        <f t="shared" ref="BV11:BV15" si="51">(BT$41+1)-BU11</f>
        <v>0</v>
      </c>
      <c r="BW11" s="24">
        <v>0</v>
      </c>
      <c r="BX11" s="19"/>
      <c r="BY11" s="22">
        <f t="shared" ref="BY11:BY18" si="52">BV11+BW11+BX11</f>
        <v>0</v>
      </c>
      <c r="BZ11" s="14"/>
      <c r="CA11" s="53"/>
      <c r="CB11" s="21"/>
      <c r="CC11" s="124"/>
      <c r="CD11" s="24"/>
      <c r="CE11" s="19"/>
      <c r="CF11" s="22">
        <f>CC11+CD11+CE11</f>
        <v>0</v>
      </c>
      <c r="CG11" s="14"/>
      <c r="CH11" s="23"/>
      <c r="CI11" s="21"/>
      <c r="CJ11" s="56">
        <f t="shared" ref="CJ11:CJ15" si="53">(CH$41+1)-CI11</f>
        <v>0</v>
      </c>
      <c r="CK11" s="24">
        <v>0</v>
      </c>
      <c r="CL11" s="19"/>
      <c r="CM11" s="22">
        <f t="shared" ref="CM11:CM18" si="54">CJ11+CK11+CL11</f>
        <v>0</v>
      </c>
      <c r="CN11" s="14"/>
      <c r="CO11" s="53"/>
      <c r="CP11" s="21"/>
      <c r="CQ11" s="21"/>
      <c r="CR11" s="24"/>
      <c r="CS11" s="19"/>
      <c r="CT11" s="22">
        <f>CQ11+CR11+CS11</f>
        <v>0</v>
      </c>
      <c r="CU11" s="14"/>
      <c r="CV11" s="53"/>
      <c r="CW11" s="21"/>
      <c r="CX11" s="21"/>
      <c r="CY11" s="24"/>
      <c r="CZ11" s="19"/>
      <c r="DA11" s="22">
        <f>CX11+CY11+CZ11</f>
        <v>0</v>
      </c>
      <c r="DB11" s="14"/>
      <c r="DC11" s="110">
        <v>3.0266203703703708E-2</v>
      </c>
      <c r="DD11" s="21" t="s">
        <v>267</v>
      </c>
      <c r="DE11" s="57">
        <f t="shared" ref="DE11" si="55">((DC$41)+10)-DD11</f>
        <v>16</v>
      </c>
      <c r="DF11" s="24">
        <v>15</v>
      </c>
      <c r="DG11" s="19">
        <v>5</v>
      </c>
      <c r="DH11" s="22">
        <f>DE11+DF11+DG11</f>
        <v>36</v>
      </c>
      <c r="DI11" s="75"/>
      <c r="DJ11" s="53">
        <v>3.0648148148148147E-2</v>
      </c>
      <c r="DK11" s="21" t="s">
        <v>232</v>
      </c>
      <c r="DL11" s="57">
        <f t="shared" ref="DL11:DL13" si="56">((DJ$41)+10)-DK11</f>
        <v>15</v>
      </c>
      <c r="DM11" s="24"/>
      <c r="DN11" s="19">
        <v>5</v>
      </c>
      <c r="DO11" s="22">
        <f>DL11+DM11+DN11</f>
        <v>20</v>
      </c>
      <c r="DP11" s="14"/>
      <c r="DQ11" s="53"/>
      <c r="DR11" s="21"/>
      <c r="DS11" s="57">
        <f t="shared" ref="DS11:DS17" si="57">((DQ$41)+10)-DR11</f>
        <v>0</v>
      </c>
      <c r="DT11" s="24">
        <v>0</v>
      </c>
      <c r="DU11" s="19"/>
      <c r="DV11" s="22">
        <f>DS11+DT11+DU11</f>
        <v>0</v>
      </c>
      <c r="DW11" s="14"/>
      <c r="DX11" s="53"/>
      <c r="DY11" s="21"/>
      <c r="DZ11" s="57">
        <f t="shared" ref="DZ11:DZ17" si="58">((DX$41)+10)-DY11</f>
        <v>0</v>
      </c>
      <c r="EA11" s="24">
        <v>0</v>
      </c>
      <c r="EB11" s="19"/>
      <c r="EC11" s="22">
        <f>DZ11+EA11+EB11</f>
        <v>0</v>
      </c>
      <c r="ED11" s="14"/>
      <c r="EE11" s="53"/>
      <c r="EF11" s="21"/>
      <c r="EG11" s="57">
        <f t="shared" ref="EG11:EG17" si="59">((EE$41)+10)-EF11</f>
        <v>0</v>
      </c>
      <c r="EH11" s="24">
        <v>0</v>
      </c>
      <c r="EI11" s="19"/>
      <c r="EJ11" s="22">
        <f>EG11+EH11+EI11</f>
        <v>0</v>
      </c>
      <c r="EK11" s="14"/>
      <c r="EL11" s="23"/>
      <c r="EM11" s="21"/>
      <c r="EN11" s="57"/>
      <c r="EO11" s="24">
        <v>0</v>
      </c>
      <c r="EP11" s="19"/>
      <c r="EQ11" s="22">
        <f t="shared" ref="EQ11:EQ24" si="60">EN11+EO11+EP11</f>
        <v>0</v>
      </c>
      <c r="ER11" s="14"/>
      <c r="ES11" s="16"/>
      <c r="ET11" s="111">
        <f t="shared" ref="ET11:ET24" si="61">FA11</f>
        <v>8</v>
      </c>
      <c r="EU11" s="82">
        <f t="shared" ref="EU11:EU21" si="62">SUM(D11+K11+R11+Y11+AF11+AM11+AT11+BA11+BH11+BO11+BV11+CC11+CJ11+CQ11+CX11+DE11+DL11+DS11+DZ11+EG11+EN11)</f>
        <v>76</v>
      </c>
      <c r="EV11" s="82">
        <f t="shared" ref="EV11:EV21" si="63">SUM(E11+L11+S11+Z11+AG11+AN11+AU11+BB11+BI11+BP11+BW11+CD11+CK11+CR11+CY11+DF11+DM11+DT11+EA11+EH11+EO11)</f>
        <v>15</v>
      </c>
      <c r="EW11" s="82">
        <f t="shared" ref="EW11:EW21" si="64">SUM(F11+M11+T11+AA11+AH11+AO11+AV11+BC11+BJ11+BQ11+BX11+CE11+CL11+CS11+CZ11+DG11+DN11+DU11+EB11+EI11+EP11)</f>
        <v>25</v>
      </c>
      <c r="EX11" s="22">
        <f t="shared" ref="EX11:EX24" si="65">EU11+EV11+EW11</f>
        <v>116</v>
      </c>
      <c r="EY11" s="14" t="str">
        <f>A11</f>
        <v>Geoff Chapman</v>
      </c>
      <c r="EZ11" s="14"/>
      <c r="FA11" s="106">
        <f t="shared" ref="FA11:FA39" si="66">FL11</f>
        <v>8</v>
      </c>
      <c r="FB11" s="77"/>
      <c r="FC11" s="77">
        <v>7</v>
      </c>
      <c r="FD11" s="77">
        <v>4</v>
      </c>
      <c r="FE11" s="77">
        <v>6</v>
      </c>
      <c r="FF11" s="77">
        <v>6</v>
      </c>
      <c r="FG11" s="77" t="s">
        <v>132</v>
      </c>
      <c r="FH11" s="77">
        <v>11</v>
      </c>
      <c r="FI11" s="77">
        <v>13</v>
      </c>
      <c r="FJ11" s="77">
        <v>14</v>
      </c>
      <c r="FK11" s="77" t="s">
        <v>423</v>
      </c>
      <c r="FL11" s="77">
        <v>8</v>
      </c>
      <c r="FM11" s="77"/>
      <c r="FN11" s="77"/>
      <c r="FO11" s="77"/>
      <c r="FP11" s="77"/>
      <c r="FQ11" s="77"/>
      <c r="FR11" s="77"/>
    </row>
    <row r="12" spans="1:174">
      <c r="A12" s="14" t="s">
        <v>18</v>
      </c>
      <c r="B12" s="53">
        <v>3.1736111111111111E-2</v>
      </c>
      <c r="C12" s="21" t="s">
        <v>334</v>
      </c>
      <c r="D12" s="57">
        <f t="shared" si="42"/>
        <v>17</v>
      </c>
      <c r="E12" s="24">
        <v>0</v>
      </c>
      <c r="F12" s="19">
        <v>5</v>
      </c>
      <c r="G12" s="22">
        <f t="shared" ref="G12:G24" si="67">D12+E12+F12</f>
        <v>22</v>
      </c>
      <c r="H12" s="14"/>
      <c r="I12" s="53"/>
      <c r="J12" s="21"/>
      <c r="K12" s="57">
        <f t="shared" si="43"/>
        <v>0</v>
      </c>
      <c r="L12" s="24">
        <v>0</v>
      </c>
      <c r="M12" s="19"/>
      <c r="N12" s="22">
        <f t="shared" ref="N12:N18" si="68">K12+L12+M12</f>
        <v>0</v>
      </c>
      <c r="O12" s="14"/>
      <c r="P12" s="53"/>
      <c r="Q12" s="21"/>
      <c r="R12" s="57"/>
      <c r="S12" s="24">
        <v>0</v>
      </c>
      <c r="T12" s="19"/>
      <c r="U12" s="22">
        <f t="shared" ref="U12:U18" si="69">R12+S12+T12</f>
        <v>0</v>
      </c>
      <c r="V12" s="14"/>
      <c r="W12" s="53"/>
      <c r="X12" s="21"/>
      <c r="Y12" s="57">
        <f t="shared" si="44"/>
        <v>0</v>
      </c>
      <c r="Z12" s="24">
        <v>0</v>
      </c>
      <c r="AA12" s="19"/>
      <c r="AB12" s="22">
        <f t="shared" ref="AB12:AB18" si="70">Y12+Z12+AA12</f>
        <v>0</v>
      </c>
      <c r="AC12" s="14"/>
      <c r="AD12" s="53">
        <v>8.5474537037037043E-2</v>
      </c>
      <c r="AE12" s="21" t="s">
        <v>264</v>
      </c>
      <c r="AF12" s="57">
        <f t="shared" ref="AF12" si="71">((AD$41)+10)-AE12</f>
        <v>10</v>
      </c>
      <c r="AG12" s="24">
        <v>0</v>
      </c>
      <c r="AH12" s="19">
        <v>5</v>
      </c>
      <c r="AI12" s="22">
        <f t="shared" ref="AI12:AI18" si="72">AF12+AG12+AH12</f>
        <v>15</v>
      </c>
      <c r="AJ12" s="14"/>
      <c r="AK12" s="53">
        <v>1.5590277777777778E-2</v>
      </c>
      <c r="AL12" s="21" t="s">
        <v>265</v>
      </c>
      <c r="AM12" s="57">
        <f t="shared" ref="AM12:AM21" si="73">((AK$41)+10)-AL12</f>
        <v>16</v>
      </c>
      <c r="AN12" s="24">
        <v>0</v>
      </c>
      <c r="AO12" s="19">
        <v>5</v>
      </c>
      <c r="AP12" s="22">
        <f t="shared" ref="AP12:AP28" si="74">AM12+AN12+AO12</f>
        <v>21</v>
      </c>
      <c r="AQ12" s="14"/>
      <c r="AR12" s="53"/>
      <c r="AS12" s="21"/>
      <c r="AT12" s="57">
        <f t="shared" si="46"/>
        <v>0</v>
      </c>
      <c r="AU12" s="24">
        <v>0</v>
      </c>
      <c r="AV12" s="19"/>
      <c r="AW12" s="22">
        <f t="shared" ref="AW12:AW18" si="75">AT12+AU12+AV12</f>
        <v>0</v>
      </c>
      <c r="AX12" s="14"/>
      <c r="AY12" s="53">
        <v>3.3310185185185186E-2</v>
      </c>
      <c r="AZ12" s="21" t="s">
        <v>339</v>
      </c>
      <c r="BA12" s="57">
        <f t="shared" si="47"/>
        <v>13</v>
      </c>
      <c r="BB12" s="24"/>
      <c r="BC12" s="19">
        <v>5</v>
      </c>
      <c r="BD12" s="22">
        <f t="shared" ref="BD12:BD37" si="76">BA12+BB12+BC12</f>
        <v>18</v>
      </c>
      <c r="BE12" s="14"/>
      <c r="BF12" s="23"/>
      <c r="BG12" s="21"/>
      <c r="BH12" s="57">
        <f t="shared" si="48"/>
        <v>0</v>
      </c>
      <c r="BI12" s="24">
        <v>0</v>
      </c>
      <c r="BJ12" s="19"/>
      <c r="BK12" s="22">
        <f t="shared" si="49"/>
        <v>0</v>
      </c>
      <c r="BL12" s="14"/>
      <c r="BM12" s="23">
        <v>3.5347222222222217E-2</v>
      </c>
      <c r="BN12" s="21" t="s">
        <v>265</v>
      </c>
      <c r="BO12" s="57">
        <f t="shared" si="35"/>
        <v>13</v>
      </c>
      <c r="BP12" s="24"/>
      <c r="BQ12" s="19">
        <v>5</v>
      </c>
      <c r="BR12" s="22">
        <f t="shared" si="50"/>
        <v>18</v>
      </c>
      <c r="BS12" s="14"/>
      <c r="BT12" s="23"/>
      <c r="BU12" s="21"/>
      <c r="BV12" s="56">
        <f t="shared" si="51"/>
        <v>0</v>
      </c>
      <c r="BW12" s="24">
        <v>0</v>
      </c>
      <c r="BX12" s="19"/>
      <c r="BY12" s="22">
        <f t="shared" si="52"/>
        <v>0</v>
      </c>
      <c r="BZ12" s="14"/>
      <c r="CA12" s="53">
        <v>3.3831018518518517E-2</v>
      </c>
      <c r="CB12" s="21" t="s">
        <v>334</v>
      </c>
      <c r="CC12" s="57">
        <f t="shared" ref="CC12:CC19" si="77">((CA$41)+10)-CB12</f>
        <v>11</v>
      </c>
      <c r="CD12" s="24"/>
      <c r="CE12" s="19">
        <v>5</v>
      </c>
      <c r="CF12" s="22">
        <f t="shared" ref="CF12:CF37" si="78">CC12+CD12+CE12</f>
        <v>16</v>
      </c>
      <c r="CG12" s="14"/>
      <c r="CH12" s="23"/>
      <c r="CI12" s="21"/>
      <c r="CJ12" s="56">
        <f t="shared" si="53"/>
        <v>0</v>
      </c>
      <c r="CK12" s="24">
        <v>0</v>
      </c>
      <c r="CL12" s="19"/>
      <c r="CM12" s="22">
        <f t="shared" si="54"/>
        <v>0</v>
      </c>
      <c r="CN12" s="14"/>
      <c r="CO12" s="53"/>
      <c r="CP12" s="21"/>
      <c r="CQ12" s="21"/>
      <c r="CR12" s="24"/>
      <c r="CS12" s="19"/>
      <c r="CT12" s="22">
        <f t="shared" ref="CT12:CT40" si="79">CQ12+CR12+CS12</f>
        <v>0</v>
      </c>
      <c r="CU12" s="14"/>
      <c r="CV12" s="53">
        <v>1.6435185185185188E-2</v>
      </c>
      <c r="CW12" s="21" t="s">
        <v>328</v>
      </c>
      <c r="CX12" s="57">
        <f t="shared" si="38"/>
        <v>13</v>
      </c>
      <c r="CY12" s="24"/>
      <c r="CZ12" s="19">
        <v>5</v>
      </c>
      <c r="DA12" s="22">
        <f t="shared" ref="DA12:DA39" si="80">CX12+CY12+CZ12</f>
        <v>18</v>
      </c>
      <c r="DB12" s="14"/>
      <c r="DC12" s="53"/>
      <c r="DD12" s="21"/>
      <c r="DE12" s="21"/>
      <c r="DF12" s="24"/>
      <c r="DG12" s="19"/>
      <c r="DH12" s="22">
        <f t="shared" ref="DH12:DH40" si="81">DE12+DF12+DG12</f>
        <v>0</v>
      </c>
      <c r="DI12" s="75"/>
      <c r="DJ12" s="53">
        <v>3.3125000000000002E-2</v>
      </c>
      <c r="DK12" s="21" t="s">
        <v>267</v>
      </c>
      <c r="DL12" s="57">
        <f t="shared" si="56"/>
        <v>13</v>
      </c>
      <c r="DM12" s="24"/>
      <c r="DN12" s="19">
        <v>5</v>
      </c>
      <c r="DO12" s="22">
        <f t="shared" ref="DO12:DO40" si="82">DL12+DM12+DN12</f>
        <v>18</v>
      </c>
      <c r="DP12" s="14"/>
      <c r="DQ12" s="53"/>
      <c r="DR12" s="21"/>
      <c r="DS12" s="57">
        <f t="shared" si="57"/>
        <v>0</v>
      </c>
      <c r="DT12" s="24">
        <v>0</v>
      </c>
      <c r="DU12" s="19"/>
      <c r="DV12" s="22">
        <f t="shared" ref="DV12:DV18" si="83">DS12+DT12+DU12</f>
        <v>0</v>
      </c>
      <c r="DW12" s="14"/>
      <c r="DX12" s="53"/>
      <c r="DY12" s="21"/>
      <c r="DZ12" s="57">
        <f t="shared" si="58"/>
        <v>0</v>
      </c>
      <c r="EA12" s="24">
        <v>0</v>
      </c>
      <c r="EB12" s="19"/>
      <c r="EC12" s="22">
        <f t="shared" ref="EC12:EC18" si="84">DZ12+EA12+EB12</f>
        <v>0</v>
      </c>
      <c r="ED12" s="14"/>
      <c r="EE12" s="53"/>
      <c r="EF12" s="21"/>
      <c r="EG12" s="57">
        <f t="shared" si="59"/>
        <v>0</v>
      </c>
      <c r="EH12" s="24">
        <v>0</v>
      </c>
      <c r="EI12" s="19"/>
      <c r="EJ12" s="22">
        <f t="shared" ref="EJ12:EJ18" si="85">EG12+EH12+EI12</f>
        <v>0</v>
      </c>
      <c r="EK12" s="14"/>
      <c r="EL12" s="23"/>
      <c r="EM12" s="21"/>
      <c r="EN12" s="57"/>
      <c r="EO12" s="24">
        <v>0</v>
      </c>
      <c r="EP12" s="19"/>
      <c r="EQ12" s="22">
        <f t="shared" si="60"/>
        <v>0</v>
      </c>
      <c r="ER12" s="14"/>
      <c r="ES12" s="16"/>
      <c r="ET12" s="111">
        <f t="shared" si="61"/>
        <v>4</v>
      </c>
      <c r="EU12" s="82">
        <f t="shared" si="62"/>
        <v>106</v>
      </c>
      <c r="EV12" s="82">
        <f t="shared" si="63"/>
        <v>0</v>
      </c>
      <c r="EW12" s="82">
        <f t="shared" si="64"/>
        <v>40</v>
      </c>
      <c r="EX12" s="22">
        <f t="shared" si="65"/>
        <v>146</v>
      </c>
      <c r="EY12" s="14" t="str">
        <f t="shared" ref="EY12:EY24" si="86">A12</f>
        <v>Andrew Walker</v>
      </c>
      <c r="EZ12" s="14"/>
      <c r="FA12" s="106">
        <f t="shared" si="66"/>
        <v>4</v>
      </c>
      <c r="FB12" s="77"/>
      <c r="FC12" s="77">
        <v>8</v>
      </c>
      <c r="FD12" s="77">
        <v>5</v>
      </c>
      <c r="FE12" s="77">
        <v>4</v>
      </c>
      <c r="FF12" s="77">
        <v>5</v>
      </c>
      <c r="FG12" s="77">
        <v>4</v>
      </c>
      <c r="FH12" s="77">
        <v>4</v>
      </c>
      <c r="FI12" s="77">
        <v>4</v>
      </c>
      <c r="FJ12" s="77">
        <v>4</v>
      </c>
      <c r="FK12" s="77">
        <v>4</v>
      </c>
      <c r="FL12" s="77">
        <v>4</v>
      </c>
      <c r="FM12" s="77"/>
      <c r="FN12" s="77"/>
      <c r="FO12" s="77"/>
      <c r="FP12" s="77"/>
      <c r="FQ12" s="77"/>
      <c r="FR12" s="77"/>
    </row>
    <row r="13" spans="1:174">
      <c r="A13" s="14" t="s">
        <v>60</v>
      </c>
      <c r="B13" s="53">
        <v>3.5428240740740739E-2</v>
      </c>
      <c r="C13" s="21" t="s">
        <v>337</v>
      </c>
      <c r="D13" s="57">
        <f t="shared" si="42"/>
        <v>13</v>
      </c>
      <c r="E13" s="24">
        <v>0</v>
      </c>
      <c r="F13" s="19">
        <v>5</v>
      </c>
      <c r="G13" s="22">
        <f t="shared" si="67"/>
        <v>18</v>
      </c>
      <c r="H13" s="14"/>
      <c r="I13" s="53"/>
      <c r="J13" s="21"/>
      <c r="K13" s="57">
        <f t="shared" si="43"/>
        <v>0</v>
      </c>
      <c r="L13" s="24">
        <v>0</v>
      </c>
      <c r="M13" s="19"/>
      <c r="N13" s="22">
        <f t="shared" si="68"/>
        <v>0</v>
      </c>
      <c r="O13" s="14"/>
      <c r="P13" s="53"/>
      <c r="Q13" s="21"/>
      <c r="R13" s="57"/>
      <c r="S13" s="24">
        <v>0</v>
      </c>
      <c r="T13" s="19"/>
      <c r="U13" s="22">
        <f t="shared" si="69"/>
        <v>0</v>
      </c>
      <c r="V13" s="14"/>
      <c r="W13" s="53"/>
      <c r="X13" s="21"/>
      <c r="Y13" s="57">
        <f t="shared" si="44"/>
        <v>0</v>
      </c>
      <c r="Z13" s="24">
        <v>0</v>
      </c>
      <c r="AA13" s="19"/>
      <c r="AB13" s="22">
        <f t="shared" si="70"/>
        <v>0</v>
      </c>
      <c r="AC13" s="14"/>
      <c r="AD13" s="53"/>
      <c r="AE13" s="21"/>
      <c r="AF13" s="57"/>
      <c r="AG13" s="24">
        <v>0</v>
      </c>
      <c r="AH13" s="19"/>
      <c r="AI13" s="22">
        <f t="shared" si="72"/>
        <v>0</v>
      </c>
      <c r="AJ13" s="14"/>
      <c r="AK13" s="53">
        <v>1.6782407407407409E-2</v>
      </c>
      <c r="AL13" s="21" t="s">
        <v>266</v>
      </c>
      <c r="AM13" s="57">
        <f t="shared" si="73"/>
        <v>13</v>
      </c>
      <c r="AN13" s="24">
        <v>0</v>
      </c>
      <c r="AO13" s="19">
        <v>5</v>
      </c>
      <c r="AP13" s="22">
        <f t="shared" si="74"/>
        <v>18</v>
      </c>
      <c r="AQ13" s="14"/>
      <c r="AR13" s="53"/>
      <c r="AS13" s="21"/>
      <c r="AT13" s="57">
        <f t="shared" si="46"/>
        <v>0</v>
      </c>
      <c r="AU13" s="24">
        <v>0</v>
      </c>
      <c r="AV13" s="19"/>
      <c r="AW13" s="22">
        <f t="shared" si="75"/>
        <v>0</v>
      </c>
      <c r="AX13" s="14"/>
      <c r="AY13" s="53"/>
      <c r="AZ13" s="21"/>
      <c r="BA13" s="124"/>
      <c r="BB13" s="24"/>
      <c r="BC13" s="19"/>
      <c r="BD13" s="22">
        <f t="shared" si="76"/>
        <v>0</v>
      </c>
      <c r="BE13" s="14"/>
      <c r="BF13" s="23"/>
      <c r="BG13" s="21"/>
      <c r="BH13" s="57">
        <f t="shared" si="48"/>
        <v>0</v>
      </c>
      <c r="BI13" s="24">
        <v>0</v>
      </c>
      <c r="BJ13" s="19"/>
      <c r="BK13" s="22">
        <f t="shared" si="49"/>
        <v>0</v>
      </c>
      <c r="BL13" s="14"/>
      <c r="BM13" s="23">
        <v>3.8414351851851852E-2</v>
      </c>
      <c r="BN13" s="21" t="s">
        <v>334</v>
      </c>
      <c r="BO13" s="57">
        <f t="shared" si="35"/>
        <v>12</v>
      </c>
      <c r="BP13" s="24"/>
      <c r="BQ13" s="19">
        <v>5</v>
      </c>
      <c r="BR13" s="22">
        <f t="shared" si="50"/>
        <v>17</v>
      </c>
      <c r="BS13" s="14"/>
      <c r="BT13" s="23"/>
      <c r="BU13" s="21"/>
      <c r="BV13" s="56">
        <f t="shared" si="51"/>
        <v>0</v>
      </c>
      <c r="BW13" s="24">
        <v>0</v>
      </c>
      <c r="BX13" s="19"/>
      <c r="BY13" s="22">
        <f t="shared" si="52"/>
        <v>0</v>
      </c>
      <c r="BZ13" s="14"/>
      <c r="CA13" s="53"/>
      <c r="CB13" s="21"/>
      <c r="CC13" s="124"/>
      <c r="CD13" s="24"/>
      <c r="CE13" s="19"/>
      <c r="CF13" s="22">
        <f t="shared" si="78"/>
        <v>0</v>
      </c>
      <c r="CG13" s="14"/>
      <c r="CH13" s="23"/>
      <c r="CI13" s="21"/>
      <c r="CJ13" s="56">
        <f t="shared" si="53"/>
        <v>0</v>
      </c>
      <c r="CK13" s="24">
        <v>0</v>
      </c>
      <c r="CL13" s="19"/>
      <c r="CM13" s="22">
        <f t="shared" si="54"/>
        <v>0</v>
      </c>
      <c r="CN13" s="14"/>
      <c r="CO13" s="53">
        <v>1.699074074074074E-2</v>
      </c>
      <c r="CP13" s="21" t="s">
        <v>328</v>
      </c>
      <c r="CQ13" s="57">
        <f t="shared" ref="CQ13:CQ14" si="87">((CO$41)+10)-CP13</f>
        <v>13</v>
      </c>
      <c r="CR13" s="24"/>
      <c r="CS13" s="19">
        <v>5</v>
      </c>
      <c r="CT13" s="22">
        <f t="shared" si="79"/>
        <v>18</v>
      </c>
      <c r="CU13" s="14"/>
      <c r="CV13" s="53"/>
      <c r="CW13" s="21"/>
      <c r="CX13" s="21"/>
      <c r="CY13" s="24"/>
      <c r="CZ13" s="19"/>
      <c r="DA13" s="22">
        <f t="shared" si="80"/>
        <v>0</v>
      </c>
      <c r="DB13" s="14"/>
      <c r="DC13" s="53"/>
      <c r="DD13" s="21"/>
      <c r="DE13" s="21"/>
      <c r="DF13" s="24"/>
      <c r="DG13" s="19"/>
      <c r="DH13" s="22">
        <f t="shared" si="81"/>
        <v>0</v>
      </c>
      <c r="DI13" s="75"/>
      <c r="DJ13" s="53">
        <v>3.6666666666666667E-2</v>
      </c>
      <c r="DK13" s="21" t="s">
        <v>328</v>
      </c>
      <c r="DL13" s="57">
        <f t="shared" si="56"/>
        <v>12</v>
      </c>
      <c r="DM13" s="24"/>
      <c r="DN13" s="19">
        <v>5</v>
      </c>
      <c r="DO13" s="22">
        <f t="shared" si="82"/>
        <v>17</v>
      </c>
      <c r="DP13" s="14"/>
      <c r="DQ13" s="53"/>
      <c r="DR13" s="21"/>
      <c r="DS13" s="57">
        <f t="shared" si="57"/>
        <v>0</v>
      </c>
      <c r="DT13" s="24">
        <v>0</v>
      </c>
      <c r="DU13" s="19"/>
      <c r="DV13" s="22">
        <f t="shared" si="83"/>
        <v>0</v>
      </c>
      <c r="DW13" s="14"/>
      <c r="DX13" s="53"/>
      <c r="DY13" s="21"/>
      <c r="DZ13" s="57">
        <f t="shared" si="58"/>
        <v>0</v>
      </c>
      <c r="EA13" s="24">
        <v>0</v>
      </c>
      <c r="EB13" s="19"/>
      <c r="EC13" s="22">
        <f t="shared" si="84"/>
        <v>0</v>
      </c>
      <c r="ED13" s="14"/>
      <c r="EE13" s="53"/>
      <c r="EF13" s="21"/>
      <c r="EG13" s="57">
        <f t="shared" si="59"/>
        <v>0</v>
      </c>
      <c r="EH13" s="24">
        <v>0</v>
      </c>
      <c r="EI13" s="19"/>
      <c r="EJ13" s="22">
        <f t="shared" si="85"/>
        <v>0</v>
      </c>
      <c r="EK13" s="14"/>
      <c r="EL13" s="23"/>
      <c r="EM13" s="21"/>
      <c r="EN13" s="118">
        <f>(((EL$41)+10)-EM13)*2</f>
        <v>0</v>
      </c>
      <c r="EO13" s="24">
        <v>0</v>
      </c>
      <c r="EP13" s="19"/>
      <c r="EQ13" s="22">
        <f t="shared" si="60"/>
        <v>0</v>
      </c>
      <c r="ER13" s="14"/>
      <c r="ES13" s="16"/>
      <c r="ET13" s="111">
        <f t="shared" si="61"/>
        <v>11</v>
      </c>
      <c r="EU13" s="82">
        <f t="shared" si="62"/>
        <v>63</v>
      </c>
      <c r="EV13" s="82">
        <f t="shared" si="63"/>
        <v>0</v>
      </c>
      <c r="EW13" s="82">
        <f t="shared" si="64"/>
        <v>25</v>
      </c>
      <c r="EX13" s="22">
        <f t="shared" si="65"/>
        <v>88</v>
      </c>
      <c r="EY13" s="14" t="str">
        <f t="shared" si="86"/>
        <v>Paul Saager</v>
      </c>
      <c r="EZ13" s="14"/>
      <c r="FA13" s="106">
        <f t="shared" si="66"/>
        <v>11</v>
      </c>
      <c r="FB13" s="77"/>
      <c r="FC13" s="77">
        <v>12</v>
      </c>
      <c r="FD13" s="77">
        <v>12</v>
      </c>
      <c r="FE13" s="77">
        <v>9</v>
      </c>
      <c r="FF13" s="77" t="s">
        <v>368</v>
      </c>
      <c r="FG13" s="77">
        <v>9</v>
      </c>
      <c r="FH13" s="77">
        <v>13</v>
      </c>
      <c r="FI13" s="77" t="s">
        <v>366</v>
      </c>
      <c r="FJ13" s="77" t="s">
        <v>131</v>
      </c>
      <c r="FK13" s="77">
        <v>15</v>
      </c>
      <c r="FL13" s="77">
        <v>11</v>
      </c>
      <c r="FM13" s="77"/>
      <c r="FN13" s="77"/>
      <c r="FO13" s="77"/>
      <c r="FP13" s="77"/>
      <c r="FQ13" s="77"/>
      <c r="FR13" s="77"/>
    </row>
    <row r="14" spans="1:174">
      <c r="A14" s="14" t="s">
        <v>23</v>
      </c>
      <c r="B14" s="53">
        <v>3.3333333333333333E-2</v>
      </c>
      <c r="C14" s="21" t="s">
        <v>336</v>
      </c>
      <c r="D14" s="57">
        <f t="shared" si="42"/>
        <v>16</v>
      </c>
      <c r="E14" s="24">
        <v>0</v>
      </c>
      <c r="F14" s="19">
        <v>5</v>
      </c>
      <c r="G14" s="22">
        <f t="shared" si="67"/>
        <v>21</v>
      </c>
      <c r="H14" s="14"/>
      <c r="I14" s="53"/>
      <c r="J14" s="21"/>
      <c r="K14" s="57">
        <f t="shared" si="43"/>
        <v>0</v>
      </c>
      <c r="L14" s="24">
        <v>0</v>
      </c>
      <c r="M14" s="19"/>
      <c r="N14" s="22">
        <f t="shared" si="68"/>
        <v>0</v>
      </c>
      <c r="O14" s="14"/>
      <c r="P14" s="53"/>
      <c r="Q14" s="21"/>
      <c r="R14" s="57"/>
      <c r="S14" s="24">
        <v>0</v>
      </c>
      <c r="T14" s="19"/>
      <c r="U14" s="22">
        <f t="shared" si="69"/>
        <v>0</v>
      </c>
      <c r="V14" s="14"/>
      <c r="W14" s="53"/>
      <c r="X14" s="21"/>
      <c r="Y14" s="57">
        <f t="shared" si="44"/>
        <v>0</v>
      </c>
      <c r="Z14" s="24">
        <v>0</v>
      </c>
      <c r="AA14" s="19"/>
      <c r="AB14" s="22">
        <f t="shared" si="70"/>
        <v>0</v>
      </c>
      <c r="AC14" s="14"/>
      <c r="AD14" s="53"/>
      <c r="AE14" s="21"/>
      <c r="AF14" s="57"/>
      <c r="AG14" s="24">
        <v>0</v>
      </c>
      <c r="AH14" s="19"/>
      <c r="AI14" s="22">
        <f t="shared" si="72"/>
        <v>0</v>
      </c>
      <c r="AJ14" s="14"/>
      <c r="AK14" s="53">
        <v>1.6192129629629629E-2</v>
      </c>
      <c r="AL14" s="21" t="s">
        <v>336</v>
      </c>
      <c r="AM14" s="57">
        <f t="shared" si="73"/>
        <v>14</v>
      </c>
      <c r="AN14" s="24">
        <v>0</v>
      </c>
      <c r="AO14" s="19">
        <v>5</v>
      </c>
      <c r="AP14" s="22">
        <f t="shared" si="74"/>
        <v>19</v>
      </c>
      <c r="AQ14" s="14"/>
      <c r="AR14" s="53"/>
      <c r="AS14" s="21"/>
      <c r="AT14" s="57">
        <f t="shared" si="46"/>
        <v>0</v>
      </c>
      <c r="AU14" s="24">
        <v>0</v>
      </c>
      <c r="AV14" s="19"/>
      <c r="AW14" s="22">
        <f t="shared" si="75"/>
        <v>0</v>
      </c>
      <c r="AX14" s="14"/>
      <c r="AY14" s="53"/>
      <c r="AZ14" s="21"/>
      <c r="BA14" s="124"/>
      <c r="BB14" s="24"/>
      <c r="BC14" s="19"/>
      <c r="BD14" s="22">
        <f t="shared" si="76"/>
        <v>0</v>
      </c>
      <c r="BE14" s="14"/>
      <c r="BF14" s="23"/>
      <c r="BG14" s="21"/>
      <c r="BH14" s="57">
        <f t="shared" si="48"/>
        <v>0</v>
      </c>
      <c r="BI14" s="24">
        <v>0</v>
      </c>
      <c r="BJ14" s="19"/>
      <c r="BK14" s="22">
        <f t="shared" si="49"/>
        <v>0</v>
      </c>
      <c r="BL14" s="14"/>
      <c r="BM14" s="23"/>
      <c r="BN14" s="21"/>
      <c r="BO14" s="19"/>
      <c r="BP14" s="24"/>
      <c r="BQ14" s="19"/>
      <c r="BR14" s="22">
        <f t="shared" si="50"/>
        <v>0</v>
      </c>
      <c r="BS14" s="14"/>
      <c r="BT14" s="23"/>
      <c r="BU14" s="21"/>
      <c r="BV14" s="56">
        <f t="shared" si="51"/>
        <v>0</v>
      </c>
      <c r="BW14" s="24">
        <v>0</v>
      </c>
      <c r="BX14" s="19"/>
      <c r="BY14" s="22">
        <f t="shared" si="52"/>
        <v>0</v>
      </c>
      <c r="BZ14" s="14"/>
      <c r="CA14" s="53"/>
      <c r="CB14" s="21"/>
      <c r="CC14" s="124"/>
      <c r="CD14" s="24"/>
      <c r="CE14" s="19"/>
      <c r="CF14" s="22">
        <f t="shared" si="78"/>
        <v>0</v>
      </c>
      <c r="CG14" s="14"/>
      <c r="CH14" s="23"/>
      <c r="CI14" s="21"/>
      <c r="CJ14" s="56">
        <f t="shared" si="53"/>
        <v>0</v>
      </c>
      <c r="CK14" s="24">
        <v>0</v>
      </c>
      <c r="CL14" s="19"/>
      <c r="CM14" s="22">
        <f t="shared" si="54"/>
        <v>0</v>
      </c>
      <c r="CN14" s="14"/>
      <c r="CO14" s="53">
        <v>1.6782407407407409E-2</v>
      </c>
      <c r="CP14" s="21" t="s">
        <v>267</v>
      </c>
      <c r="CQ14" s="57">
        <f t="shared" si="87"/>
        <v>14</v>
      </c>
      <c r="CR14" s="24"/>
      <c r="CS14" s="19">
        <v>5</v>
      </c>
      <c r="CT14" s="22">
        <f t="shared" si="79"/>
        <v>19</v>
      </c>
      <c r="CU14" s="14"/>
      <c r="CV14" s="53">
        <v>1.758101851851852E-2</v>
      </c>
      <c r="CW14" s="21" t="s">
        <v>264</v>
      </c>
      <c r="CX14" s="57">
        <f t="shared" si="38"/>
        <v>12</v>
      </c>
      <c r="CY14" s="24"/>
      <c r="CZ14" s="19">
        <v>5</v>
      </c>
      <c r="DA14" s="22">
        <f t="shared" si="80"/>
        <v>17</v>
      </c>
      <c r="DB14" s="14"/>
      <c r="DC14" s="53"/>
      <c r="DD14" s="21"/>
      <c r="DE14" s="21"/>
      <c r="DF14" s="24"/>
      <c r="DG14" s="19"/>
      <c r="DH14" s="22">
        <f t="shared" si="81"/>
        <v>0</v>
      </c>
      <c r="DI14" s="75"/>
      <c r="DJ14" s="53"/>
      <c r="DK14" s="21"/>
      <c r="DL14" s="21"/>
      <c r="DM14" s="24"/>
      <c r="DN14" s="19"/>
      <c r="DO14" s="22">
        <f t="shared" si="82"/>
        <v>0</v>
      </c>
      <c r="DP14" s="14"/>
      <c r="DQ14" s="53"/>
      <c r="DR14" s="21"/>
      <c r="DS14" s="57">
        <f t="shared" si="57"/>
        <v>0</v>
      </c>
      <c r="DT14" s="24">
        <v>0</v>
      </c>
      <c r="DU14" s="19"/>
      <c r="DV14" s="22">
        <f t="shared" si="83"/>
        <v>0</v>
      </c>
      <c r="DW14" s="14"/>
      <c r="DX14" s="53"/>
      <c r="DY14" s="21"/>
      <c r="DZ14" s="57">
        <f t="shared" si="58"/>
        <v>0</v>
      </c>
      <c r="EA14" s="24">
        <v>0</v>
      </c>
      <c r="EB14" s="19"/>
      <c r="EC14" s="22">
        <f t="shared" si="84"/>
        <v>0</v>
      </c>
      <c r="ED14" s="14"/>
      <c r="EE14" s="53"/>
      <c r="EF14" s="21"/>
      <c r="EG14" s="57">
        <f t="shared" si="59"/>
        <v>0</v>
      </c>
      <c r="EH14" s="24">
        <v>0</v>
      </c>
      <c r="EI14" s="19"/>
      <c r="EJ14" s="22">
        <f t="shared" si="85"/>
        <v>0</v>
      </c>
      <c r="EK14" s="14"/>
      <c r="EL14" s="23"/>
      <c r="EM14" s="21"/>
      <c r="EN14" s="57"/>
      <c r="EO14" s="24">
        <v>0</v>
      </c>
      <c r="EP14" s="19"/>
      <c r="EQ14" s="22">
        <f t="shared" si="60"/>
        <v>0</v>
      </c>
      <c r="ER14" s="14"/>
      <c r="ES14" s="23"/>
      <c r="ET14" s="111">
        <f t="shared" si="61"/>
        <v>15</v>
      </c>
      <c r="EU14" s="82">
        <f t="shared" si="62"/>
        <v>56</v>
      </c>
      <c r="EV14" s="82">
        <f t="shared" si="63"/>
        <v>0</v>
      </c>
      <c r="EW14" s="82">
        <f t="shared" si="64"/>
        <v>20</v>
      </c>
      <c r="EX14" s="22">
        <f t="shared" si="65"/>
        <v>76</v>
      </c>
      <c r="EY14" s="14" t="str">
        <f t="shared" si="86"/>
        <v>Tony Lowery</v>
      </c>
      <c r="EZ14" s="14"/>
      <c r="FA14" s="106">
        <f t="shared" si="66"/>
        <v>15</v>
      </c>
      <c r="FB14" s="77"/>
      <c r="FC14" s="77">
        <v>9</v>
      </c>
      <c r="FD14" s="77">
        <v>9</v>
      </c>
      <c r="FE14" s="77" t="s">
        <v>132</v>
      </c>
      <c r="FF14" s="77" t="s">
        <v>440</v>
      </c>
      <c r="FG14" s="77" t="s">
        <v>131</v>
      </c>
      <c r="FH14" s="77" t="s">
        <v>369</v>
      </c>
      <c r="FI14" s="77">
        <v>14</v>
      </c>
      <c r="FJ14" s="77">
        <v>10</v>
      </c>
      <c r="FK14" s="77">
        <v>14</v>
      </c>
      <c r="FL14" s="77">
        <v>15</v>
      </c>
      <c r="FM14" s="77"/>
      <c r="FN14" s="77"/>
      <c r="FO14" s="77"/>
      <c r="FP14" s="77"/>
      <c r="FQ14" s="77"/>
      <c r="FR14" s="77"/>
    </row>
    <row r="15" spans="1:174">
      <c r="A15" s="14" t="s">
        <v>143</v>
      </c>
      <c r="B15" s="53">
        <v>3.8634259259259257E-2</v>
      </c>
      <c r="C15" s="21" t="s">
        <v>340</v>
      </c>
      <c r="D15" s="56">
        <f t="shared" si="42"/>
        <v>11</v>
      </c>
      <c r="E15" s="24">
        <v>0</v>
      </c>
      <c r="F15" s="19">
        <v>5</v>
      </c>
      <c r="G15" s="22">
        <f t="shared" si="67"/>
        <v>16</v>
      </c>
      <c r="H15" s="14"/>
      <c r="I15" s="53"/>
      <c r="J15" s="21"/>
      <c r="K15" s="56">
        <f t="shared" si="43"/>
        <v>0</v>
      </c>
      <c r="L15" s="24">
        <v>0</v>
      </c>
      <c r="M15" s="19"/>
      <c r="N15" s="22">
        <f t="shared" si="68"/>
        <v>0</v>
      </c>
      <c r="O15" s="14"/>
      <c r="P15" s="53"/>
      <c r="Q15" s="21"/>
      <c r="R15" s="56"/>
      <c r="S15" s="24">
        <v>0</v>
      </c>
      <c r="T15" s="19"/>
      <c r="U15" s="22">
        <f t="shared" si="69"/>
        <v>0</v>
      </c>
      <c r="V15" s="14"/>
      <c r="W15" s="53"/>
      <c r="X15" s="21"/>
      <c r="Y15" s="56">
        <f t="shared" si="44"/>
        <v>0</v>
      </c>
      <c r="Z15" s="24">
        <v>0</v>
      </c>
      <c r="AA15" s="19"/>
      <c r="AB15" s="22">
        <f t="shared" si="70"/>
        <v>0</v>
      </c>
      <c r="AC15" s="14"/>
      <c r="AD15" s="53"/>
      <c r="AE15" s="21"/>
      <c r="AF15" s="56"/>
      <c r="AG15" s="24">
        <v>0</v>
      </c>
      <c r="AH15" s="19"/>
      <c r="AI15" s="22">
        <f t="shared" si="72"/>
        <v>0</v>
      </c>
      <c r="AJ15" s="14"/>
      <c r="AK15" s="53">
        <v>1.8819444444444448E-2</v>
      </c>
      <c r="AL15" s="21" t="s">
        <v>337</v>
      </c>
      <c r="AM15" s="56">
        <f t="shared" si="73"/>
        <v>11</v>
      </c>
      <c r="AN15" s="24">
        <v>0</v>
      </c>
      <c r="AO15" s="19">
        <v>5</v>
      </c>
      <c r="AP15" s="22">
        <f t="shared" si="74"/>
        <v>16</v>
      </c>
      <c r="AQ15" s="14"/>
      <c r="AR15" s="53"/>
      <c r="AS15" s="21"/>
      <c r="AT15" s="56">
        <f t="shared" si="46"/>
        <v>0</v>
      </c>
      <c r="AU15" s="24">
        <v>0</v>
      </c>
      <c r="AV15" s="19"/>
      <c r="AW15" s="22">
        <f t="shared" si="75"/>
        <v>0</v>
      </c>
      <c r="AX15" s="14"/>
      <c r="AY15" s="53"/>
      <c r="AZ15" s="21"/>
      <c r="BA15" s="125"/>
      <c r="BB15" s="24"/>
      <c r="BC15" s="19"/>
      <c r="BD15" s="22">
        <f t="shared" si="76"/>
        <v>0</v>
      </c>
      <c r="BE15" s="14"/>
      <c r="BF15" s="23"/>
      <c r="BG15" s="21"/>
      <c r="BH15" s="56"/>
      <c r="BI15" s="24">
        <v>0</v>
      </c>
      <c r="BJ15" s="19"/>
      <c r="BK15" s="22">
        <f t="shared" si="49"/>
        <v>0</v>
      </c>
      <c r="BL15" s="14"/>
      <c r="BM15" s="23"/>
      <c r="BN15" s="21"/>
      <c r="BO15" s="19"/>
      <c r="BP15" s="24"/>
      <c r="BQ15" s="19"/>
      <c r="BR15" s="22">
        <f t="shared" si="50"/>
        <v>0</v>
      </c>
      <c r="BS15" s="14"/>
      <c r="BT15" s="23"/>
      <c r="BU15" s="21"/>
      <c r="BV15" s="56">
        <f t="shared" si="51"/>
        <v>0</v>
      </c>
      <c r="BW15" s="24">
        <v>0</v>
      </c>
      <c r="BX15" s="19"/>
      <c r="BY15" s="22">
        <f t="shared" si="52"/>
        <v>0</v>
      </c>
      <c r="BZ15" s="14"/>
      <c r="CA15" s="53"/>
      <c r="CB15" s="21"/>
      <c r="CC15" s="124"/>
      <c r="CD15" s="24"/>
      <c r="CE15" s="19"/>
      <c r="CF15" s="22">
        <f t="shared" si="78"/>
        <v>0</v>
      </c>
      <c r="CG15" s="14"/>
      <c r="CH15" s="23"/>
      <c r="CI15" s="21"/>
      <c r="CJ15" s="56">
        <f t="shared" si="53"/>
        <v>0</v>
      </c>
      <c r="CK15" s="24">
        <v>0</v>
      </c>
      <c r="CL15" s="19"/>
      <c r="CM15" s="22">
        <f t="shared" si="54"/>
        <v>0</v>
      </c>
      <c r="CN15" s="14"/>
      <c r="CO15" s="53"/>
      <c r="CP15" s="21"/>
      <c r="CQ15" s="21"/>
      <c r="CR15" s="24"/>
      <c r="CS15" s="19"/>
      <c r="CT15" s="22">
        <f t="shared" si="79"/>
        <v>0</v>
      </c>
      <c r="CU15" s="14"/>
      <c r="CV15" s="53">
        <v>2.3240740740740742E-2</v>
      </c>
      <c r="CW15" s="21" t="s">
        <v>334</v>
      </c>
      <c r="CX15" s="57">
        <f t="shared" si="38"/>
        <v>10</v>
      </c>
      <c r="CY15" s="24"/>
      <c r="CZ15" s="19">
        <v>5</v>
      </c>
      <c r="DA15" s="22">
        <f t="shared" si="80"/>
        <v>15</v>
      </c>
      <c r="DB15" s="14"/>
      <c r="DC15" s="53"/>
      <c r="DD15" s="21"/>
      <c r="DE15" s="21"/>
      <c r="DF15" s="24"/>
      <c r="DG15" s="19"/>
      <c r="DH15" s="22">
        <f t="shared" si="81"/>
        <v>0</v>
      </c>
      <c r="DI15" s="75"/>
      <c r="DJ15" s="53"/>
      <c r="DK15" s="21"/>
      <c r="DL15" s="21"/>
      <c r="DM15" s="24"/>
      <c r="DN15" s="19"/>
      <c r="DO15" s="22">
        <f t="shared" si="82"/>
        <v>0</v>
      </c>
      <c r="DP15" s="14"/>
      <c r="DQ15" s="53"/>
      <c r="DR15" s="21"/>
      <c r="DS15" s="56">
        <f t="shared" si="57"/>
        <v>0</v>
      </c>
      <c r="DT15" s="24">
        <v>0</v>
      </c>
      <c r="DU15" s="19"/>
      <c r="DV15" s="22">
        <f t="shared" si="83"/>
        <v>0</v>
      </c>
      <c r="DW15" s="14"/>
      <c r="DX15" s="53"/>
      <c r="DY15" s="21"/>
      <c r="DZ15" s="56">
        <f t="shared" si="58"/>
        <v>0</v>
      </c>
      <c r="EA15" s="24">
        <v>0</v>
      </c>
      <c r="EB15" s="19"/>
      <c r="EC15" s="22">
        <f t="shared" si="84"/>
        <v>0</v>
      </c>
      <c r="ED15" s="14"/>
      <c r="EE15" s="53"/>
      <c r="EF15" s="21"/>
      <c r="EG15" s="56">
        <f t="shared" si="59"/>
        <v>0</v>
      </c>
      <c r="EH15" s="24">
        <v>0</v>
      </c>
      <c r="EI15" s="19"/>
      <c r="EJ15" s="22">
        <f t="shared" si="85"/>
        <v>0</v>
      </c>
      <c r="EK15" s="14"/>
      <c r="EL15" s="23"/>
      <c r="EM15" s="21"/>
      <c r="EN15" s="57"/>
      <c r="EO15" s="24">
        <v>0</v>
      </c>
      <c r="EP15" s="19"/>
      <c r="EQ15" s="22">
        <f t="shared" si="60"/>
        <v>0</v>
      </c>
      <c r="ER15" s="14"/>
      <c r="ES15" s="23"/>
      <c r="ET15" s="111">
        <f t="shared" si="61"/>
        <v>17</v>
      </c>
      <c r="EU15" s="82">
        <f t="shared" si="62"/>
        <v>32</v>
      </c>
      <c r="EV15" s="82">
        <f t="shared" si="63"/>
        <v>0</v>
      </c>
      <c r="EW15" s="82">
        <f t="shared" si="64"/>
        <v>15</v>
      </c>
      <c r="EX15" s="22">
        <f t="shared" si="65"/>
        <v>47</v>
      </c>
      <c r="EY15" s="14" t="str">
        <f t="shared" si="86"/>
        <v>Dave Peacock</v>
      </c>
      <c r="EZ15" s="14"/>
      <c r="FA15" s="106">
        <f t="shared" si="66"/>
        <v>17</v>
      </c>
      <c r="FB15" s="77"/>
      <c r="FC15" s="77">
        <v>14</v>
      </c>
      <c r="FD15" s="77">
        <v>15</v>
      </c>
      <c r="FE15" s="77">
        <v>11</v>
      </c>
      <c r="FF15" s="77">
        <v>16</v>
      </c>
      <c r="FG15" s="77">
        <v>16</v>
      </c>
      <c r="FH15" s="77">
        <v>19</v>
      </c>
      <c r="FI15" s="77" t="s">
        <v>547</v>
      </c>
      <c r="FJ15" s="77">
        <v>16</v>
      </c>
      <c r="FK15" s="77">
        <v>17</v>
      </c>
      <c r="FL15" s="77">
        <v>17</v>
      </c>
      <c r="FM15" s="77"/>
      <c r="FN15" s="77"/>
      <c r="FO15" s="77"/>
      <c r="FP15" s="77"/>
      <c r="FQ15" s="77"/>
      <c r="FR15" s="77"/>
    </row>
    <row r="16" spans="1:174">
      <c r="A16" s="14" t="s">
        <v>32</v>
      </c>
      <c r="B16" s="53">
        <v>3.8541666666666669E-2</v>
      </c>
      <c r="C16" s="21" t="s">
        <v>339</v>
      </c>
      <c r="D16" s="56">
        <f t="shared" si="42"/>
        <v>12</v>
      </c>
      <c r="E16" s="24">
        <v>0</v>
      </c>
      <c r="F16" s="19">
        <v>5</v>
      </c>
      <c r="G16" s="22">
        <f t="shared" si="67"/>
        <v>17</v>
      </c>
      <c r="H16" s="14"/>
      <c r="I16" s="53"/>
      <c r="J16" s="21"/>
      <c r="K16" s="56">
        <f t="shared" si="43"/>
        <v>0</v>
      </c>
      <c r="L16" s="24">
        <v>0</v>
      </c>
      <c r="M16" s="19"/>
      <c r="N16" s="22">
        <f t="shared" si="68"/>
        <v>0</v>
      </c>
      <c r="O16" s="14"/>
      <c r="P16" s="53"/>
      <c r="Q16" s="21"/>
      <c r="R16" s="56"/>
      <c r="S16" s="24">
        <v>0</v>
      </c>
      <c r="T16" s="19"/>
      <c r="U16" s="22">
        <f t="shared" si="69"/>
        <v>0</v>
      </c>
      <c r="V16" s="14"/>
      <c r="W16" s="53"/>
      <c r="X16" s="21"/>
      <c r="Y16" s="56">
        <f t="shared" si="44"/>
        <v>0</v>
      </c>
      <c r="Z16" s="24">
        <v>0</v>
      </c>
      <c r="AA16" s="19"/>
      <c r="AB16" s="22">
        <f t="shared" si="70"/>
        <v>0</v>
      </c>
      <c r="AC16" s="14"/>
      <c r="AD16" s="53"/>
      <c r="AE16" s="21"/>
      <c r="AF16" s="56"/>
      <c r="AG16" s="24">
        <v>0</v>
      </c>
      <c r="AH16" s="19"/>
      <c r="AI16" s="22">
        <f t="shared" si="72"/>
        <v>0</v>
      </c>
      <c r="AJ16" s="14"/>
      <c r="AK16" s="53">
        <v>1.8738425925925926E-2</v>
      </c>
      <c r="AL16" s="21" t="s">
        <v>268</v>
      </c>
      <c r="AM16" s="56">
        <f t="shared" si="73"/>
        <v>12</v>
      </c>
      <c r="AN16" s="24">
        <v>0</v>
      </c>
      <c r="AO16" s="19">
        <v>5</v>
      </c>
      <c r="AP16" s="22">
        <f t="shared" si="74"/>
        <v>17</v>
      </c>
      <c r="AQ16" s="14"/>
      <c r="AR16" s="53"/>
      <c r="AS16" s="21"/>
      <c r="AT16" s="56">
        <f t="shared" si="46"/>
        <v>0</v>
      </c>
      <c r="AU16" s="24">
        <v>0</v>
      </c>
      <c r="AV16" s="19"/>
      <c r="AW16" s="22">
        <f t="shared" si="75"/>
        <v>0</v>
      </c>
      <c r="AX16" s="14"/>
      <c r="AY16" s="53"/>
      <c r="AZ16" s="21"/>
      <c r="BA16" s="125"/>
      <c r="BB16" s="24"/>
      <c r="BC16" s="19"/>
      <c r="BD16" s="22">
        <f t="shared" si="76"/>
        <v>0</v>
      </c>
      <c r="BE16" s="14"/>
      <c r="BF16" s="23"/>
      <c r="BG16" s="21"/>
      <c r="BH16" s="19"/>
      <c r="BI16" s="24">
        <v>0</v>
      </c>
      <c r="BJ16" s="19"/>
      <c r="BK16" s="22">
        <f t="shared" si="49"/>
        <v>0</v>
      </c>
      <c r="BL16" s="14"/>
      <c r="BM16" s="23"/>
      <c r="BN16" s="21"/>
      <c r="BO16" s="19"/>
      <c r="BP16" s="24"/>
      <c r="BQ16" s="19"/>
      <c r="BR16" s="22">
        <f t="shared" si="50"/>
        <v>0</v>
      </c>
      <c r="BS16" s="14"/>
      <c r="BT16" s="23"/>
      <c r="BU16" s="21"/>
      <c r="BV16" s="19"/>
      <c r="BW16" s="24">
        <v>0</v>
      </c>
      <c r="BX16" s="19"/>
      <c r="BY16" s="22">
        <f t="shared" si="52"/>
        <v>0</v>
      </c>
      <c r="BZ16" s="14"/>
      <c r="CA16" s="53"/>
      <c r="CB16" s="21"/>
      <c r="CC16" s="124"/>
      <c r="CD16" s="24"/>
      <c r="CE16" s="19"/>
      <c r="CF16" s="22">
        <f t="shared" si="78"/>
        <v>0</v>
      </c>
      <c r="CG16" s="14"/>
      <c r="CH16" s="23"/>
      <c r="CI16" s="21"/>
      <c r="CJ16" s="19"/>
      <c r="CK16" s="24">
        <v>0</v>
      </c>
      <c r="CL16" s="19"/>
      <c r="CM16" s="22">
        <f t="shared" si="54"/>
        <v>0</v>
      </c>
      <c r="CN16" s="14"/>
      <c r="CO16" s="53"/>
      <c r="CP16" s="21"/>
      <c r="CQ16" s="21"/>
      <c r="CR16" s="24"/>
      <c r="CS16" s="19"/>
      <c r="CT16" s="22">
        <f t="shared" si="79"/>
        <v>0</v>
      </c>
      <c r="CU16" s="14"/>
      <c r="CV16" s="110">
        <v>1.7986111111111109E-2</v>
      </c>
      <c r="CW16" s="21" t="s">
        <v>265</v>
      </c>
      <c r="CX16" s="57">
        <f t="shared" si="38"/>
        <v>11</v>
      </c>
      <c r="CY16" s="24">
        <v>15</v>
      </c>
      <c r="CZ16" s="19">
        <v>5</v>
      </c>
      <c r="DA16" s="22">
        <f t="shared" si="80"/>
        <v>31</v>
      </c>
      <c r="DB16" s="14"/>
      <c r="DC16" s="110">
        <v>3.7650462962962962E-2</v>
      </c>
      <c r="DD16" s="21" t="s">
        <v>336</v>
      </c>
      <c r="DE16" s="57">
        <f t="shared" ref="DE16:DE17" si="88">((DC$41)+10)-DD16</f>
        <v>11</v>
      </c>
      <c r="DF16" s="24">
        <v>15</v>
      </c>
      <c r="DG16" s="19">
        <v>5</v>
      </c>
      <c r="DH16" s="22">
        <f t="shared" si="81"/>
        <v>31</v>
      </c>
      <c r="DI16" s="75"/>
      <c r="DJ16" s="110">
        <v>3.7141203703703704E-2</v>
      </c>
      <c r="DK16" s="21" t="s">
        <v>264</v>
      </c>
      <c r="DL16" s="57">
        <f t="shared" ref="DL16:DL17" si="89">((DJ$41)+10)-DK16</f>
        <v>11</v>
      </c>
      <c r="DM16" s="24">
        <v>15</v>
      </c>
      <c r="DN16" s="19">
        <v>5</v>
      </c>
      <c r="DO16" s="22">
        <f t="shared" si="82"/>
        <v>31</v>
      </c>
      <c r="DP16" s="14"/>
      <c r="DQ16" s="53"/>
      <c r="DR16" s="21"/>
      <c r="DS16" s="56">
        <f t="shared" si="57"/>
        <v>0</v>
      </c>
      <c r="DT16" s="24">
        <v>0</v>
      </c>
      <c r="DU16" s="19"/>
      <c r="DV16" s="22">
        <f t="shared" si="83"/>
        <v>0</v>
      </c>
      <c r="DW16" s="14"/>
      <c r="DX16" s="53"/>
      <c r="DY16" s="21"/>
      <c r="DZ16" s="56">
        <f t="shared" si="58"/>
        <v>0</v>
      </c>
      <c r="EA16" s="24">
        <v>0</v>
      </c>
      <c r="EB16" s="19"/>
      <c r="EC16" s="22">
        <f t="shared" si="84"/>
        <v>0</v>
      </c>
      <c r="ED16" s="14"/>
      <c r="EE16" s="53"/>
      <c r="EF16" s="21"/>
      <c r="EG16" s="56">
        <f t="shared" si="59"/>
        <v>0</v>
      </c>
      <c r="EH16" s="24">
        <v>0</v>
      </c>
      <c r="EI16" s="19"/>
      <c r="EJ16" s="22">
        <f t="shared" si="85"/>
        <v>0</v>
      </c>
      <c r="EK16" s="14"/>
      <c r="EL16" s="23"/>
      <c r="EM16" s="21"/>
      <c r="EN16" s="57"/>
      <c r="EO16" s="24">
        <v>0</v>
      </c>
      <c r="EP16" s="19"/>
      <c r="EQ16" s="22">
        <f t="shared" si="60"/>
        <v>0</v>
      </c>
      <c r="ER16" s="14"/>
      <c r="ES16" s="23"/>
      <c r="ET16" s="111">
        <f t="shared" si="61"/>
        <v>7</v>
      </c>
      <c r="EU16" s="82">
        <f t="shared" si="62"/>
        <v>57</v>
      </c>
      <c r="EV16" s="82">
        <f t="shared" si="63"/>
        <v>45</v>
      </c>
      <c r="EW16" s="82">
        <f t="shared" si="64"/>
        <v>25</v>
      </c>
      <c r="EX16" s="22">
        <f t="shared" si="65"/>
        <v>127</v>
      </c>
      <c r="EY16" s="14" t="str">
        <f t="shared" si="86"/>
        <v>Kevin Whitemore</v>
      </c>
      <c r="EZ16" s="14"/>
      <c r="FA16" s="106">
        <f t="shared" si="66"/>
        <v>7</v>
      </c>
      <c r="FB16" s="77"/>
      <c r="FC16" s="77">
        <v>13</v>
      </c>
      <c r="FD16" s="77" t="s">
        <v>368</v>
      </c>
      <c r="FE16" s="77">
        <v>10</v>
      </c>
      <c r="FF16" s="77">
        <v>15</v>
      </c>
      <c r="FG16" s="77">
        <v>15</v>
      </c>
      <c r="FH16" s="77">
        <v>18</v>
      </c>
      <c r="FI16" s="77">
        <v>19</v>
      </c>
      <c r="FJ16" s="77">
        <v>13</v>
      </c>
      <c r="FK16" s="77" t="s">
        <v>423</v>
      </c>
      <c r="FL16" s="77">
        <v>7</v>
      </c>
      <c r="FM16" s="77"/>
      <c r="FN16" s="77"/>
      <c r="FO16" s="77"/>
      <c r="FP16" s="77"/>
      <c r="FQ16" s="77"/>
      <c r="FR16" s="77"/>
    </row>
    <row r="17" spans="1:174">
      <c r="A17" s="14" t="s">
        <v>377</v>
      </c>
      <c r="B17" s="53">
        <v>4.5405092592592594E-2</v>
      </c>
      <c r="C17" s="21" t="s">
        <v>382</v>
      </c>
      <c r="D17" s="56">
        <f t="shared" si="42"/>
        <v>10</v>
      </c>
      <c r="E17" s="24">
        <v>0</v>
      </c>
      <c r="F17" s="19">
        <v>5</v>
      </c>
      <c r="G17" s="22">
        <f t="shared" si="67"/>
        <v>15</v>
      </c>
      <c r="H17" s="14"/>
      <c r="I17" s="53"/>
      <c r="J17" s="21"/>
      <c r="K17" s="56">
        <f t="shared" si="43"/>
        <v>0</v>
      </c>
      <c r="L17" s="24">
        <v>0</v>
      </c>
      <c r="M17" s="19"/>
      <c r="N17" s="22">
        <f t="shared" si="68"/>
        <v>0</v>
      </c>
      <c r="O17" s="14"/>
      <c r="P17" s="53"/>
      <c r="Q17" s="21"/>
      <c r="R17" s="56"/>
      <c r="S17" s="24">
        <v>0</v>
      </c>
      <c r="T17" s="19"/>
      <c r="U17" s="22">
        <f t="shared" si="69"/>
        <v>0</v>
      </c>
      <c r="V17" s="14"/>
      <c r="W17" s="53"/>
      <c r="X17" s="21"/>
      <c r="Y17" s="56">
        <f t="shared" si="44"/>
        <v>0</v>
      </c>
      <c r="Z17" s="24">
        <v>0</v>
      </c>
      <c r="AA17" s="19"/>
      <c r="AB17" s="22">
        <f t="shared" si="70"/>
        <v>0</v>
      </c>
      <c r="AC17" s="14"/>
      <c r="AD17" s="53"/>
      <c r="AE17" s="21"/>
      <c r="AF17" s="56"/>
      <c r="AG17" s="24">
        <v>0</v>
      </c>
      <c r="AH17" s="19"/>
      <c r="AI17" s="22">
        <f t="shared" si="72"/>
        <v>0</v>
      </c>
      <c r="AJ17" s="14"/>
      <c r="AK17" s="53">
        <v>2.1712962962962962E-2</v>
      </c>
      <c r="AL17" s="21" t="s">
        <v>339</v>
      </c>
      <c r="AM17" s="56">
        <f t="shared" si="73"/>
        <v>10</v>
      </c>
      <c r="AN17" s="24">
        <v>0</v>
      </c>
      <c r="AO17" s="19">
        <v>5</v>
      </c>
      <c r="AP17" s="22">
        <f t="shared" si="74"/>
        <v>15</v>
      </c>
      <c r="AQ17" s="14"/>
      <c r="AR17" s="53"/>
      <c r="AS17" s="21"/>
      <c r="AT17" s="56">
        <f t="shared" si="46"/>
        <v>0</v>
      </c>
      <c r="AU17" s="24">
        <v>0</v>
      </c>
      <c r="AV17" s="19"/>
      <c r="AW17" s="22">
        <f t="shared" si="75"/>
        <v>0</v>
      </c>
      <c r="AX17" s="14"/>
      <c r="AY17" s="53">
        <v>4.5914351851851852E-2</v>
      </c>
      <c r="AZ17" s="21" t="s">
        <v>464</v>
      </c>
      <c r="BA17" s="56">
        <f t="shared" si="47"/>
        <v>10</v>
      </c>
      <c r="BB17" s="24"/>
      <c r="BC17" s="19">
        <v>5</v>
      </c>
      <c r="BD17" s="22">
        <f t="shared" si="76"/>
        <v>15</v>
      </c>
      <c r="BE17" s="14"/>
      <c r="BF17" s="23"/>
      <c r="BG17" s="21"/>
      <c r="BH17" s="19"/>
      <c r="BI17" s="24">
        <v>0</v>
      </c>
      <c r="BJ17" s="19"/>
      <c r="BK17" s="22">
        <f t="shared" si="49"/>
        <v>0</v>
      </c>
      <c r="BL17" s="14"/>
      <c r="BM17" s="23">
        <v>4.9340277777777775E-2</v>
      </c>
      <c r="BN17" s="21" t="s">
        <v>266</v>
      </c>
      <c r="BO17" s="57">
        <f t="shared" ref="BO17" si="90">((BM$41)+10)-BN17</f>
        <v>10</v>
      </c>
      <c r="BP17" s="24"/>
      <c r="BQ17" s="19">
        <v>5</v>
      </c>
      <c r="BR17" s="22">
        <f t="shared" si="50"/>
        <v>15</v>
      </c>
      <c r="BS17" s="14"/>
      <c r="BT17" s="23"/>
      <c r="BU17" s="21"/>
      <c r="BV17" s="19"/>
      <c r="BW17" s="24">
        <v>0</v>
      </c>
      <c r="BX17" s="19"/>
      <c r="BY17" s="22">
        <f t="shared" si="52"/>
        <v>0</v>
      </c>
      <c r="BZ17" s="14"/>
      <c r="CA17" s="110">
        <v>4.5034722222222219E-2</v>
      </c>
      <c r="CB17" s="21" t="s">
        <v>336</v>
      </c>
      <c r="CC17" s="56">
        <f t="shared" si="77"/>
        <v>10</v>
      </c>
      <c r="CD17" s="24">
        <v>15</v>
      </c>
      <c r="CE17" s="19">
        <v>5</v>
      </c>
      <c r="CF17" s="22">
        <f t="shared" si="78"/>
        <v>30</v>
      </c>
      <c r="CG17" s="14"/>
      <c r="CH17" s="23"/>
      <c r="CI17" s="21"/>
      <c r="CJ17" s="19"/>
      <c r="CK17" s="24">
        <v>0</v>
      </c>
      <c r="CL17" s="19"/>
      <c r="CM17" s="22">
        <f t="shared" si="54"/>
        <v>0</v>
      </c>
      <c r="CN17" s="14"/>
      <c r="CO17" s="53">
        <v>2.2175925925925929E-2</v>
      </c>
      <c r="CP17" s="21" t="s">
        <v>334</v>
      </c>
      <c r="CQ17" s="57">
        <f t="shared" ref="CQ17:CQ18" si="91">((CO$41)+10)-CP17</f>
        <v>10</v>
      </c>
      <c r="CR17" s="24"/>
      <c r="CS17" s="19">
        <v>5</v>
      </c>
      <c r="CT17" s="22">
        <f t="shared" si="79"/>
        <v>15</v>
      </c>
      <c r="CU17" s="14"/>
      <c r="CV17" s="53"/>
      <c r="CW17" s="21"/>
      <c r="CX17" s="21"/>
      <c r="CY17" s="24"/>
      <c r="CZ17" s="19"/>
      <c r="DA17" s="22">
        <f t="shared" si="80"/>
        <v>0</v>
      </c>
      <c r="DB17" s="14"/>
      <c r="DC17" s="53">
        <v>4.6168981481481484E-2</v>
      </c>
      <c r="DD17" s="21" t="s">
        <v>266</v>
      </c>
      <c r="DE17" s="57">
        <f t="shared" si="88"/>
        <v>10</v>
      </c>
      <c r="DF17" s="24"/>
      <c r="DG17" s="19">
        <v>5</v>
      </c>
      <c r="DH17" s="22">
        <f t="shared" si="81"/>
        <v>15</v>
      </c>
      <c r="DI17" s="75"/>
      <c r="DJ17" s="53">
        <v>4.7326388888888883E-2</v>
      </c>
      <c r="DK17" s="21" t="s">
        <v>265</v>
      </c>
      <c r="DL17" s="57">
        <f t="shared" si="89"/>
        <v>10</v>
      </c>
      <c r="DM17" s="24"/>
      <c r="DN17" s="19">
        <v>5</v>
      </c>
      <c r="DO17" s="22">
        <f t="shared" si="82"/>
        <v>15</v>
      </c>
      <c r="DP17" s="14"/>
      <c r="DQ17" s="53"/>
      <c r="DR17" s="21"/>
      <c r="DS17" s="56">
        <f t="shared" si="57"/>
        <v>0</v>
      </c>
      <c r="DT17" s="24">
        <v>0</v>
      </c>
      <c r="DU17" s="19"/>
      <c r="DV17" s="22">
        <f t="shared" si="83"/>
        <v>0</v>
      </c>
      <c r="DW17" s="14"/>
      <c r="DX17" s="53"/>
      <c r="DY17" s="21"/>
      <c r="DZ17" s="56">
        <f t="shared" si="58"/>
        <v>0</v>
      </c>
      <c r="EA17" s="24">
        <v>0</v>
      </c>
      <c r="EB17" s="19"/>
      <c r="EC17" s="22">
        <f t="shared" si="84"/>
        <v>0</v>
      </c>
      <c r="ED17" s="14"/>
      <c r="EE17" s="53"/>
      <c r="EF17" s="21"/>
      <c r="EG17" s="56">
        <f t="shared" si="59"/>
        <v>0</v>
      </c>
      <c r="EH17" s="24">
        <v>0</v>
      </c>
      <c r="EI17" s="19"/>
      <c r="EJ17" s="22">
        <f t="shared" si="85"/>
        <v>0</v>
      </c>
      <c r="EK17" s="14"/>
      <c r="EL17" s="23"/>
      <c r="EM17" s="21"/>
      <c r="EN17" s="57"/>
      <c r="EO17" s="24">
        <v>0</v>
      </c>
      <c r="EP17" s="19"/>
      <c r="EQ17" s="22">
        <f t="shared" si="60"/>
        <v>0</v>
      </c>
      <c r="ER17" s="14"/>
      <c r="ES17" s="23"/>
      <c r="ET17" s="111">
        <f t="shared" si="61"/>
        <v>5</v>
      </c>
      <c r="EU17" s="82">
        <f t="shared" si="62"/>
        <v>80</v>
      </c>
      <c r="EV17" s="82">
        <f t="shared" si="63"/>
        <v>15</v>
      </c>
      <c r="EW17" s="82">
        <f t="shared" si="64"/>
        <v>40</v>
      </c>
      <c r="EX17" s="22">
        <f t="shared" si="65"/>
        <v>135</v>
      </c>
      <c r="EY17" s="14" t="str">
        <f t="shared" si="86"/>
        <v>Shaun Silson</v>
      </c>
      <c r="EZ17" s="14"/>
      <c r="FA17" s="106">
        <f t="shared" si="66"/>
        <v>5</v>
      </c>
      <c r="FB17" s="77"/>
      <c r="FC17" s="77">
        <v>15</v>
      </c>
      <c r="FD17" s="77">
        <v>16</v>
      </c>
      <c r="FE17" s="77">
        <v>12</v>
      </c>
      <c r="FF17" s="77">
        <v>8</v>
      </c>
      <c r="FG17" s="77" t="s">
        <v>132</v>
      </c>
      <c r="FH17" s="77">
        <v>6</v>
      </c>
      <c r="FI17" s="77">
        <v>6</v>
      </c>
      <c r="FJ17" s="77">
        <v>6</v>
      </c>
      <c r="FK17" s="77">
        <v>5</v>
      </c>
      <c r="FL17" s="77">
        <v>5</v>
      </c>
      <c r="FM17" s="77"/>
      <c r="FN17" s="77"/>
      <c r="FO17" s="77"/>
      <c r="FP17" s="77"/>
      <c r="FQ17" s="77"/>
      <c r="FR17" s="77"/>
    </row>
    <row r="18" spans="1:174">
      <c r="A18" s="14" t="s">
        <v>666</v>
      </c>
      <c r="B18" s="23">
        <v>2.9965277777777775E-2</v>
      </c>
      <c r="C18" s="21" t="s">
        <v>267</v>
      </c>
      <c r="D18" s="56">
        <f t="shared" si="42"/>
        <v>21</v>
      </c>
      <c r="E18" s="24">
        <v>0</v>
      </c>
      <c r="F18" s="19">
        <v>5</v>
      </c>
      <c r="G18" s="22">
        <f t="shared" si="67"/>
        <v>26</v>
      </c>
      <c r="H18" s="14"/>
      <c r="I18" s="23"/>
      <c r="J18" s="21"/>
      <c r="K18" s="19"/>
      <c r="L18" s="24">
        <v>0</v>
      </c>
      <c r="M18" s="19"/>
      <c r="N18" s="22">
        <f t="shared" si="68"/>
        <v>0</v>
      </c>
      <c r="O18" s="14"/>
      <c r="P18" s="23"/>
      <c r="Q18" s="21"/>
      <c r="R18" s="56"/>
      <c r="S18" s="24">
        <v>0</v>
      </c>
      <c r="T18" s="19"/>
      <c r="U18" s="22">
        <f t="shared" si="69"/>
        <v>0</v>
      </c>
      <c r="V18" s="14"/>
      <c r="W18" s="23"/>
      <c r="X18" s="21"/>
      <c r="Y18" s="19"/>
      <c r="Z18" s="24">
        <v>0</v>
      </c>
      <c r="AA18" s="19"/>
      <c r="AB18" s="22">
        <f t="shared" si="70"/>
        <v>0</v>
      </c>
      <c r="AC18" s="14"/>
      <c r="AD18" s="23"/>
      <c r="AE18" s="21"/>
      <c r="AF18" s="57"/>
      <c r="AG18" s="24">
        <v>0</v>
      </c>
      <c r="AH18" s="19"/>
      <c r="AI18" s="22">
        <f t="shared" si="72"/>
        <v>0</v>
      </c>
      <c r="AJ18" s="14"/>
      <c r="AK18" s="23"/>
      <c r="AL18" s="21"/>
      <c r="AM18" s="19"/>
      <c r="AN18" s="24"/>
      <c r="AO18" s="19"/>
      <c r="AP18" s="22">
        <f t="shared" si="74"/>
        <v>0</v>
      </c>
      <c r="AQ18" s="14"/>
      <c r="AR18" s="23"/>
      <c r="AS18" s="21"/>
      <c r="AT18" s="19"/>
      <c r="AU18" s="24">
        <v>0</v>
      </c>
      <c r="AV18" s="19"/>
      <c r="AW18" s="22">
        <f t="shared" si="75"/>
        <v>0</v>
      </c>
      <c r="AX18" s="14"/>
      <c r="AY18" s="23"/>
      <c r="AZ18" s="21"/>
      <c r="BA18" s="19"/>
      <c r="BB18" s="24"/>
      <c r="BC18" s="19"/>
      <c r="BD18" s="22">
        <f t="shared" si="76"/>
        <v>0</v>
      </c>
      <c r="BE18" s="14"/>
      <c r="BF18" s="23"/>
      <c r="BG18" s="21"/>
      <c r="BH18" s="19"/>
      <c r="BI18" s="24">
        <v>0</v>
      </c>
      <c r="BJ18" s="19"/>
      <c r="BK18" s="22">
        <f t="shared" si="49"/>
        <v>0</v>
      </c>
      <c r="BL18" s="14"/>
      <c r="BM18" s="23"/>
      <c r="BN18" s="21"/>
      <c r="BO18" s="19"/>
      <c r="BP18" s="24"/>
      <c r="BQ18" s="19"/>
      <c r="BR18" s="22">
        <f t="shared" si="50"/>
        <v>0</v>
      </c>
      <c r="BS18" s="14"/>
      <c r="BT18" s="23"/>
      <c r="BU18" s="21"/>
      <c r="BV18" s="19"/>
      <c r="BW18" s="24">
        <v>0</v>
      </c>
      <c r="BX18" s="19"/>
      <c r="BY18" s="22">
        <f t="shared" si="52"/>
        <v>0</v>
      </c>
      <c r="BZ18" s="14"/>
      <c r="CA18" s="110">
        <v>2.9768518518518517E-2</v>
      </c>
      <c r="CB18" s="21" t="s">
        <v>264</v>
      </c>
      <c r="CC18" s="56">
        <f t="shared" si="77"/>
        <v>13</v>
      </c>
      <c r="CD18" s="24">
        <v>15</v>
      </c>
      <c r="CE18" s="19">
        <v>5</v>
      </c>
      <c r="CF18" s="22">
        <f t="shared" si="78"/>
        <v>33</v>
      </c>
      <c r="CG18" s="14"/>
      <c r="CH18" s="23"/>
      <c r="CI18" s="21"/>
      <c r="CJ18" s="19"/>
      <c r="CK18" s="24">
        <v>0</v>
      </c>
      <c r="CL18" s="19"/>
      <c r="CM18" s="22">
        <f t="shared" si="54"/>
        <v>0</v>
      </c>
      <c r="CN18" s="14"/>
      <c r="CO18" s="23">
        <v>1.4699074074074074E-2</v>
      </c>
      <c r="CP18" s="21" t="s">
        <v>232</v>
      </c>
      <c r="CQ18" s="57">
        <f t="shared" si="91"/>
        <v>16</v>
      </c>
      <c r="CR18" s="24"/>
      <c r="CS18" s="19">
        <v>5</v>
      </c>
      <c r="CT18" s="22">
        <f t="shared" si="79"/>
        <v>21</v>
      </c>
      <c r="CU18" s="14"/>
      <c r="CV18" s="23"/>
      <c r="CW18" s="21"/>
      <c r="CX18" s="19"/>
      <c r="CY18" s="24"/>
      <c r="CZ18" s="19"/>
      <c r="DA18" s="22">
        <f t="shared" si="80"/>
        <v>0</v>
      </c>
      <c r="DB18" s="14"/>
      <c r="DC18" s="23"/>
      <c r="DD18" s="21"/>
      <c r="DE18" s="19"/>
      <c r="DF18" s="24"/>
      <c r="DG18" s="19"/>
      <c r="DH18" s="22">
        <f t="shared" si="81"/>
        <v>0</v>
      </c>
      <c r="DI18" s="75"/>
      <c r="DJ18" s="23"/>
      <c r="DK18" s="21"/>
      <c r="DL18" s="19"/>
      <c r="DM18" s="24"/>
      <c r="DN18" s="19"/>
      <c r="DO18" s="22">
        <f t="shared" si="82"/>
        <v>0</v>
      </c>
      <c r="DP18" s="14"/>
      <c r="DQ18" s="23"/>
      <c r="DR18" s="21"/>
      <c r="DS18" s="19"/>
      <c r="DT18" s="24">
        <v>0</v>
      </c>
      <c r="DU18" s="19"/>
      <c r="DV18" s="22">
        <f t="shared" si="83"/>
        <v>0</v>
      </c>
      <c r="DW18" s="14"/>
      <c r="DX18" s="23"/>
      <c r="DY18" s="21"/>
      <c r="DZ18" s="19"/>
      <c r="EA18" s="24">
        <v>0</v>
      </c>
      <c r="EB18" s="19"/>
      <c r="EC18" s="22">
        <f t="shared" si="84"/>
        <v>0</v>
      </c>
      <c r="ED18" s="14"/>
      <c r="EE18" s="23"/>
      <c r="EF18" s="21"/>
      <c r="EG18" s="19"/>
      <c r="EH18" s="24">
        <v>0</v>
      </c>
      <c r="EI18" s="19"/>
      <c r="EJ18" s="22">
        <f t="shared" si="85"/>
        <v>0</v>
      </c>
      <c r="EK18" s="14"/>
      <c r="EL18" s="23"/>
      <c r="EM18" s="21"/>
      <c r="EN18" s="57"/>
      <c r="EO18" s="24">
        <v>0</v>
      </c>
      <c r="EP18" s="19"/>
      <c r="EQ18" s="22">
        <f t="shared" si="60"/>
        <v>0</v>
      </c>
      <c r="ER18" s="14"/>
      <c r="ES18" s="23"/>
      <c r="ET18" s="111">
        <f t="shared" si="61"/>
        <v>13</v>
      </c>
      <c r="EU18" s="82">
        <f t="shared" si="62"/>
        <v>50</v>
      </c>
      <c r="EV18" s="82">
        <f t="shared" si="63"/>
        <v>15</v>
      </c>
      <c r="EW18" s="82">
        <f t="shared" si="64"/>
        <v>15</v>
      </c>
      <c r="EX18" s="22">
        <f t="shared" si="65"/>
        <v>80</v>
      </c>
      <c r="EY18" s="14" t="str">
        <f t="shared" si="86"/>
        <v>Andy Mingay</v>
      </c>
      <c r="EZ18" s="14"/>
      <c r="FA18" s="106">
        <f t="shared" si="66"/>
        <v>13</v>
      </c>
      <c r="FB18" s="77"/>
      <c r="FC18" s="77">
        <v>6</v>
      </c>
      <c r="FD18" s="77">
        <v>8</v>
      </c>
      <c r="FE18" s="77" t="s">
        <v>439</v>
      </c>
      <c r="FF18" s="77" t="s">
        <v>547</v>
      </c>
      <c r="FG18" s="77" t="s">
        <v>547</v>
      </c>
      <c r="FH18" s="77">
        <v>12</v>
      </c>
      <c r="FI18" s="77">
        <v>7</v>
      </c>
      <c r="FJ18" s="77">
        <v>8</v>
      </c>
      <c r="FK18" s="77">
        <v>12</v>
      </c>
      <c r="FL18" s="77">
        <v>13</v>
      </c>
      <c r="FM18" s="77"/>
      <c r="FN18" s="77"/>
      <c r="FO18" s="77"/>
      <c r="FP18" s="77"/>
      <c r="FQ18" s="77"/>
      <c r="FR18" s="77"/>
    </row>
    <row r="19" spans="1:174">
      <c r="A19" s="14" t="s">
        <v>628</v>
      </c>
      <c r="B19" s="23">
        <v>2.836805555555556E-2</v>
      </c>
      <c r="C19" s="21" t="s">
        <v>232</v>
      </c>
      <c r="D19" s="56">
        <f t="shared" si="42"/>
        <v>23</v>
      </c>
      <c r="E19" s="24">
        <v>0</v>
      </c>
      <c r="F19" s="19">
        <v>5</v>
      </c>
      <c r="G19" s="22">
        <f t="shared" si="67"/>
        <v>28</v>
      </c>
      <c r="H19" s="14"/>
      <c r="I19" s="23"/>
      <c r="J19" s="21"/>
      <c r="K19" s="19"/>
      <c r="L19" s="24"/>
      <c r="M19" s="19"/>
      <c r="N19" s="22"/>
      <c r="O19" s="14"/>
      <c r="P19" s="23"/>
      <c r="Q19" s="21"/>
      <c r="R19" s="56"/>
      <c r="S19" s="24">
        <v>0</v>
      </c>
      <c r="T19" s="19"/>
      <c r="U19" s="22">
        <f t="shared" si="3"/>
        <v>0</v>
      </c>
      <c r="V19" s="14"/>
      <c r="W19" s="23"/>
      <c r="X19" s="21"/>
      <c r="Y19" s="19"/>
      <c r="Z19" s="24"/>
      <c r="AA19" s="19"/>
      <c r="AB19" s="22"/>
      <c r="AC19" s="14"/>
      <c r="AD19" s="23"/>
      <c r="AE19" s="21"/>
      <c r="AF19" s="57"/>
      <c r="AG19" s="24">
        <v>0</v>
      </c>
      <c r="AH19" s="19"/>
      <c r="AI19" s="22">
        <f t="shared" si="32"/>
        <v>0</v>
      </c>
      <c r="AJ19" s="14"/>
      <c r="AK19" s="23">
        <v>1.3715277777777778E-2</v>
      </c>
      <c r="AL19" s="21" t="s">
        <v>233</v>
      </c>
      <c r="AM19" s="56">
        <f t="shared" si="73"/>
        <v>20</v>
      </c>
      <c r="AN19" s="24">
        <v>0</v>
      </c>
      <c r="AO19" s="19">
        <v>5</v>
      </c>
      <c r="AP19" s="22">
        <f t="shared" si="74"/>
        <v>25</v>
      </c>
      <c r="AQ19" s="14"/>
      <c r="AR19" s="23"/>
      <c r="AS19" s="21"/>
      <c r="AT19" s="19"/>
      <c r="AU19" s="24"/>
      <c r="AV19" s="19"/>
      <c r="AW19" s="22"/>
      <c r="AX19" s="14"/>
      <c r="AY19" s="23">
        <v>2.9571759259259259E-2</v>
      </c>
      <c r="AZ19" s="21" t="s">
        <v>264</v>
      </c>
      <c r="BA19" s="56">
        <f t="shared" si="47"/>
        <v>20</v>
      </c>
      <c r="BB19" s="24"/>
      <c r="BC19" s="19">
        <v>5</v>
      </c>
      <c r="BD19" s="22">
        <f t="shared" si="76"/>
        <v>25</v>
      </c>
      <c r="BE19" s="14"/>
      <c r="BF19" s="23"/>
      <c r="BG19" s="21"/>
      <c r="BH19" s="19"/>
      <c r="BI19" s="24"/>
      <c r="BJ19" s="19"/>
      <c r="BK19" s="22"/>
      <c r="BL19" s="14"/>
      <c r="BM19" s="23"/>
      <c r="BN19" s="21"/>
      <c r="BO19" s="19"/>
      <c r="BP19" s="24"/>
      <c r="BQ19" s="19"/>
      <c r="BR19" s="22">
        <f t="shared" si="50"/>
        <v>0</v>
      </c>
      <c r="BS19" s="14"/>
      <c r="BT19" s="23"/>
      <c r="BU19" s="21"/>
      <c r="BV19" s="19"/>
      <c r="BW19" s="24"/>
      <c r="BX19" s="19"/>
      <c r="BY19" s="22"/>
      <c r="BZ19" s="14"/>
      <c r="CA19" s="110">
        <v>2.7928240740740743E-2</v>
      </c>
      <c r="CB19" s="21" t="s">
        <v>267</v>
      </c>
      <c r="CC19" s="56">
        <f t="shared" si="77"/>
        <v>15</v>
      </c>
      <c r="CD19" s="24">
        <v>15</v>
      </c>
      <c r="CE19" s="19">
        <v>5</v>
      </c>
      <c r="CF19" s="22">
        <f t="shared" si="78"/>
        <v>35</v>
      </c>
      <c r="CG19" s="14"/>
      <c r="CH19" s="23"/>
      <c r="CI19" s="21"/>
      <c r="CJ19" s="19"/>
      <c r="CK19" s="24"/>
      <c r="CL19" s="19"/>
      <c r="CM19" s="22"/>
      <c r="CN19" s="14"/>
      <c r="CO19" s="23"/>
      <c r="CP19" s="21"/>
      <c r="CQ19" s="19"/>
      <c r="CR19" s="24"/>
      <c r="CS19" s="19"/>
      <c r="CT19" s="22">
        <f t="shared" si="79"/>
        <v>0</v>
      </c>
      <c r="CU19" s="14"/>
      <c r="CV19" s="23"/>
      <c r="CW19" s="21"/>
      <c r="CX19" s="19"/>
      <c r="CY19" s="24"/>
      <c r="CZ19" s="19"/>
      <c r="DA19" s="22">
        <f t="shared" si="80"/>
        <v>0</v>
      </c>
      <c r="DB19" s="14"/>
      <c r="DC19" s="23"/>
      <c r="DD19" s="21"/>
      <c r="DE19" s="19"/>
      <c r="DF19" s="24"/>
      <c r="DG19" s="19"/>
      <c r="DH19" s="22">
        <f t="shared" si="81"/>
        <v>0</v>
      </c>
      <c r="DI19" s="75"/>
      <c r="DJ19" s="23"/>
      <c r="DK19" s="21"/>
      <c r="DL19" s="19"/>
      <c r="DM19" s="24"/>
      <c r="DN19" s="19"/>
      <c r="DO19" s="22">
        <f t="shared" si="82"/>
        <v>0</v>
      </c>
      <c r="DP19" s="14"/>
      <c r="DQ19" s="23"/>
      <c r="DR19" s="21"/>
      <c r="DS19" s="19"/>
      <c r="DT19" s="24"/>
      <c r="DU19" s="19"/>
      <c r="DV19" s="22"/>
      <c r="DW19" s="14"/>
      <c r="DX19" s="23"/>
      <c r="DY19" s="21"/>
      <c r="DZ19" s="19"/>
      <c r="EA19" s="24"/>
      <c r="EB19" s="19"/>
      <c r="EC19" s="22"/>
      <c r="ED19" s="14"/>
      <c r="EE19" s="23"/>
      <c r="EF19" s="21"/>
      <c r="EG19" s="19"/>
      <c r="EH19" s="24"/>
      <c r="EI19" s="19"/>
      <c r="EJ19" s="22"/>
      <c r="EK19" s="14"/>
      <c r="EL19" s="23"/>
      <c r="EM19" s="21"/>
      <c r="EN19" s="57"/>
      <c r="EO19" s="24">
        <v>0</v>
      </c>
      <c r="EP19" s="19"/>
      <c r="EQ19" s="22">
        <f t="shared" si="60"/>
        <v>0</v>
      </c>
      <c r="ER19" s="14"/>
      <c r="ES19" s="23"/>
      <c r="ET19" s="111">
        <f t="shared" si="61"/>
        <v>9</v>
      </c>
      <c r="EU19" s="82">
        <f t="shared" si="62"/>
        <v>78</v>
      </c>
      <c r="EV19" s="82">
        <f t="shared" si="63"/>
        <v>15</v>
      </c>
      <c r="EW19" s="82">
        <f t="shared" si="64"/>
        <v>20</v>
      </c>
      <c r="EX19" s="22">
        <f t="shared" si="65"/>
        <v>113</v>
      </c>
      <c r="EY19" s="14" t="str">
        <f t="shared" si="86"/>
        <v>Dave Robinson</v>
      </c>
      <c r="EZ19" s="14"/>
      <c r="FA19" s="106">
        <f t="shared" si="66"/>
        <v>9</v>
      </c>
      <c r="FB19" s="77"/>
      <c r="FC19" s="77">
        <v>4</v>
      </c>
      <c r="FD19" s="77">
        <v>6</v>
      </c>
      <c r="FE19" s="77">
        <v>5</v>
      </c>
      <c r="FF19" s="77">
        <v>4</v>
      </c>
      <c r="FG19" s="77">
        <v>5</v>
      </c>
      <c r="FH19" s="77">
        <v>5</v>
      </c>
      <c r="FI19" s="77">
        <v>5</v>
      </c>
      <c r="FJ19" s="77">
        <v>5</v>
      </c>
      <c r="FK19" s="77">
        <v>6</v>
      </c>
      <c r="FL19" s="77">
        <v>9</v>
      </c>
      <c r="FM19" s="77"/>
      <c r="FN19" s="77"/>
      <c r="FO19" s="77"/>
      <c r="FP19" s="77"/>
      <c r="FQ19" s="77"/>
      <c r="FR19" s="77"/>
    </row>
    <row r="20" spans="1:174">
      <c r="A20" s="14" t="s">
        <v>477</v>
      </c>
      <c r="B20" s="23">
        <v>3.4050925925925922E-2</v>
      </c>
      <c r="C20" s="21" t="s">
        <v>266</v>
      </c>
      <c r="D20" s="56">
        <f t="shared" si="42"/>
        <v>15</v>
      </c>
      <c r="E20" s="24">
        <v>0</v>
      </c>
      <c r="F20" s="19">
        <v>5</v>
      </c>
      <c r="G20" s="22">
        <f t="shared" si="67"/>
        <v>20</v>
      </c>
      <c r="H20" s="14"/>
      <c r="I20" s="23"/>
      <c r="J20" s="21"/>
      <c r="K20" s="19"/>
      <c r="L20" s="24"/>
      <c r="M20" s="19"/>
      <c r="N20" s="22"/>
      <c r="O20" s="14"/>
      <c r="P20" s="23"/>
      <c r="Q20" s="21"/>
      <c r="R20" s="56"/>
      <c r="S20" s="24">
        <v>0</v>
      </c>
      <c r="T20" s="19"/>
      <c r="U20" s="22">
        <f t="shared" si="3"/>
        <v>0</v>
      </c>
      <c r="V20" s="14"/>
      <c r="W20" s="23"/>
      <c r="X20" s="21"/>
      <c r="Y20" s="19"/>
      <c r="Z20" s="24"/>
      <c r="AA20" s="19"/>
      <c r="AB20" s="22"/>
      <c r="AC20" s="14"/>
      <c r="AD20" s="23"/>
      <c r="AE20" s="21"/>
      <c r="AF20" s="57"/>
      <c r="AG20" s="24">
        <v>0</v>
      </c>
      <c r="AH20" s="19"/>
      <c r="AI20" s="22">
        <f t="shared" si="32"/>
        <v>0</v>
      </c>
      <c r="AJ20" s="14"/>
      <c r="AK20" s="23">
        <v>1.5706018518518518E-2</v>
      </c>
      <c r="AL20" s="21" t="s">
        <v>334</v>
      </c>
      <c r="AM20" s="56">
        <f t="shared" si="73"/>
        <v>15</v>
      </c>
      <c r="AN20" s="24">
        <v>0</v>
      </c>
      <c r="AO20" s="19">
        <v>5</v>
      </c>
      <c r="AP20" s="22">
        <f t="shared" si="74"/>
        <v>20</v>
      </c>
      <c r="AQ20" s="14"/>
      <c r="AR20" s="23"/>
      <c r="AS20" s="21"/>
      <c r="AT20" s="19"/>
      <c r="AU20" s="24"/>
      <c r="AV20" s="19"/>
      <c r="AW20" s="22"/>
      <c r="AX20" s="14"/>
      <c r="AY20" s="23"/>
      <c r="AZ20" s="21"/>
      <c r="BA20" s="19"/>
      <c r="BB20" s="24"/>
      <c r="BC20" s="19"/>
      <c r="BD20" s="22">
        <f t="shared" si="76"/>
        <v>0</v>
      </c>
      <c r="BE20" s="14"/>
      <c r="BF20" s="23"/>
      <c r="BG20" s="21"/>
      <c r="BH20" s="19"/>
      <c r="BI20" s="24"/>
      <c r="BJ20" s="19"/>
      <c r="BK20" s="22"/>
      <c r="BL20" s="14"/>
      <c r="BM20" s="23"/>
      <c r="BN20" s="21"/>
      <c r="BO20" s="19"/>
      <c r="BP20" s="24"/>
      <c r="BQ20" s="19"/>
      <c r="BR20" s="22">
        <f t="shared" si="50"/>
        <v>0</v>
      </c>
      <c r="BS20" s="14"/>
      <c r="BT20" s="23"/>
      <c r="BU20" s="21"/>
      <c r="BV20" s="19"/>
      <c r="BW20" s="24"/>
      <c r="BX20" s="19"/>
      <c r="BY20" s="22"/>
      <c r="BZ20" s="14"/>
      <c r="CA20" s="23"/>
      <c r="CB20" s="21"/>
      <c r="CC20" s="19"/>
      <c r="CD20" s="24"/>
      <c r="CE20" s="19"/>
      <c r="CF20" s="22">
        <f t="shared" si="78"/>
        <v>0</v>
      </c>
      <c r="CG20" s="14"/>
      <c r="CH20" s="23"/>
      <c r="CI20" s="21"/>
      <c r="CJ20" s="19"/>
      <c r="CK20" s="24"/>
      <c r="CL20" s="19"/>
      <c r="CM20" s="22"/>
      <c r="CN20" s="14"/>
      <c r="CO20" s="23"/>
      <c r="CP20" s="21"/>
      <c r="CQ20" s="19"/>
      <c r="CR20" s="24"/>
      <c r="CS20" s="19"/>
      <c r="CT20" s="22">
        <f t="shared" si="79"/>
        <v>0</v>
      </c>
      <c r="CU20" s="14"/>
      <c r="CV20" s="23"/>
      <c r="CW20" s="21"/>
      <c r="CX20" s="19"/>
      <c r="CY20" s="24"/>
      <c r="CZ20" s="19"/>
      <c r="DA20" s="22">
        <f t="shared" si="80"/>
        <v>0</v>
      </c>
      <c r="DB20" s="14"/>
      <c r="DC20" s="23"/>
      <c r="DD20" s="21"/>
      <c r="DE20" s="19"/>
      <c r="DF20" s="24"/>
      <c r="DG20" s="19"/>
      <c r="DH20" s="22">
        <f t="shared" si="81"/>
        <v>0</v>
      </c>
      <c r="DI20" s="75"/>
      <c r="DJ20" s="23"/>
      <c r="DK20" s="21"/>
      <c r="DL20" s="19"/>
      <c r="DM20" s="24"/>
      <c r="DN20" s="19"/>
      <c r="DO20" s="22">
        <f t="shared" si="82"/>
        <v>0</v>
      </c>
      <c r="DP20" s="14"/>
      <c r="DQ20" s="23"/>
      <c r="DR20" s="21"/>
      <c r="DS20" s="19"/>
      <c r="DT20" s="24"/>
      <c r="DU20" s="19"/>
      <c r="DV20" s="22"/>
      <c r="DW20" s="14"/>
      <c r="DX20" s="23"/>
      <c r="DY20" s="21"/>
      <c r="DZ20" s="19"/>
      <c r="EA20" s="24"/>
      <c r="EB20" s="19"/>
      <c r="EC20" s="22"/>
      <c r="ED20" s="14"/>
      <c r="EE20" s="23"/>
      <c r="EF20" s="21"/>
      <c r="EG20" s="19"/>
      <c r="EH20" s="24"/>
      <c r="EI20" s="19"/>
      <c r="EJ20" s="22"/>
      <c r="EK20" s="14"/>
      <c r="EL20" s="23"/>
      <c r="EM20" s="21"/>
      <c r="EN20" s="57"/>
      <c r="EO20" s="24">
        <v>0</v>
      </c>
      <c r="EP20" s="19"/>
      <c r="EQ20" s="22">
        <f t="shared" si="60"/>
        <v>0</v>
      </c>
      <c r="ER20" s="14"/>
      <c r="ES20" s="23"/>
      <c r="ET20" s="111">
        <f t="shared" si="61"/>
        <v>18</v>
      </c>
      <c r="EU20" s="82">
        <f t="shared" si="62"/>
        <v>30</v>
      </c>
      <c r="EV20" s="82">
        <f t="shared" si="63"/>
        <v>0</v>
      </c>
      <c r="EW20" s="82">
        <f t="shared" si="64"/>
        <v>10</v>
      </c>
      <c r="EX20" s="22">
        <f t="shared" si="65"/>
        <v>40</v>
      </c>
      <c r="EY20" s="14" t="str">
        <f t="shared" si="86"/>
        <v>Wade Tidbury</v>
      </c>
      <c r="EZ20" s="14"/>
      <c r="FA20" s="106">
        <f t="shared" si="66"/>
        <v>18</v>
      </c>
      <c r="FB20" s="77"/>
      <c r="FC20" s="77">
        <v>10</v>
      </c>
      <c r="FD20" s="77">
        <v>10</v>
      </c>
      <c r="FE20" s="77" t="s">
        <v>132</v>
      </c>
      <c r="FF20" s="77" t="s">
        <v>440</v>
      </c>
      <c r="FG20" s="77" t="s">
        <v>131</v>
      </c>
      <c r="FH20" s="77" t="s">
        <v>369</v>
      </c>
      <c r="FI20" s="77">
        <v>16</v>
      </c>
      <c r="FJ20" s="77">
        <v>18</v>
      </c>
      <c r="FK20" s="77">
        <v>18</v>
      </c>
      <c r="FL20" s="77">
        <v>18</v>
      </c>
      <c r="FM20" s="77"/>
      <c r="FN20" s="77"/>
      <c r="FO20" s="77"/>
      <c r="FP20" s="77"/>
      <c r="FQ20" s="77"/>
      <c r="FR20" s="77"/>
    </row>
    <row r="21" spans="1:174">
      <c r="A21" s="14" t="s">
        <v>667</v>
      </c>
      <c r="B21" s="23">
        <v>3.0474537037037036E-2</v>
      </c>
      <c r="C21" s="21" t="s">
        <v>264</v>
      </c>
      <c r="D21" s="56">
        <f t="shared" si="42"/>
        <v>19</v>
      </c>
      <c r="E21" s="24">
        <v>0</v>
      </c>
      <c r="F21" s="19">
        <v>5</v>
      </c>
      <c r="G21" s="22">
        <f t="shared" si="67"/>
        <v>24</v>
      </c>
      <c r="H21" s="14"/>
      <c r="I21" s="23"/>
      <c r="J21" s="21"/>
      <c r="K21" s="19"/>
      <c r="L21" s="24"/>
      <c r="M21" s="19"/>
      <c r="N21" s="22"/>
      <c r="O21" s="14"/>
      <c r="P21" s="23">
        <v>3.1967592592592589E-2</v>
      </c>
      <c r="Q21" s="21" t="s">
        <v>233</v>
      </c>
      <c r="R21" s="56">
        <f t="shared" ref="R21:R23" si="92">((P$41)+10)-Q21</f>
        <v>10</v>
      </c>
      <c r="S21" s="24">
        <v>0</v>
      </c>
      <c r="T21" s="19">
        <v>5</v>
      </c>
      <c r="U21" s="22">
        <f t="shared" si="3"/>
        <v>15</v>
      </c>
      <c r="V21" s="14"/>
      <c r="W21" s="23"/>
      <c r="X21" s="21"/>
      <c r="Y21" s="19"/>
      <c r="Z21" s="24"/>
      <c r="AA21" s="19"/>
      <c r="AB21" s="22"/>
      <c r="AC21" s="14"/>
      <c r="AD21" s="23">
        <v>7.9328703703703707E-2</v>
      </c>
      <c r="AE21" s="21" t="s">
        <v>328</v>
      </c>
      <c r="AF21" s="57">
        <f t="shared" si="31"/>
        <v>11</v>
      </c>
      <c r="AG21" s="24">
        <v>0</v>
      </c>
      <c r="AH21" s="19">
        <v>5</v>
      </c>
      <c r="AI21" s="22">
        <f t="shared" si="32"/>
        <v>16</v>
      </c>
      <c r="AJ21" s="14"/>
      <c r="AK21" s="23">
        <v>1.4618055555555556E-2</v>
      </c>
      <c r="AL21" s="21" t="s">
        <v>267</v>
      </c>
      <c r="AM21" s="56">
        <f t="shared" si="73"/>
        <v>19</v>
      </c>
      <c r="AN21" s="24">
        <v>0</v>
      </c>
      <c r="AO21" s="19">
        <v>5</v>
      </c>
      <c r="AP21" s="22">
        <f t="shared" si="74"/>
        <v>24</v>
      </c>
      <c r="AQ21" s="14"/>
      <c r="AR21" s="23"/>
      <c r="AS21" s="21"/>
      <c r="AT21" s="19"/>
      <c r="AU21" s="24"/>
      <c r="AV21" s="19"/>
      <c r="AW21" s="22"/>
      <c r="AX21" s="14"/>
      <c r="AY21" s="110">
        <v>3.0254629629629631E-2</v>
      </c>
      <c r="AZ21" s="21" t="s">
        <v>266</v>
      </c>
      <c r="BA21" s="56">
        <f t="shared" si="47"/>
        <v>16</v>
      </c>
      <c r="BB21" s="24">
        <v>15</v>
      </c>
      <c r="BC21" s="19">
        <v>5</v>
      </c>
      <c r="BD21" s="22">
        <f t="shared" si="76"/>
        <v>36</v>
      </c>
      <c r="BE21" s="14"/>
      <c r="BF21" s="23"/>
      <c r="BG21" s="21"/>
      <c r="BH21" s="19"/>
      <c r="BI21" s="24"/>
      <c r="BJ21" s="19"/>
      <c r="BK21" s="22"/>
      <c r="BL21" s="14"/>
      <c r="BM21" s="23">
        <v>3.184027777777778E-2</v>
      </c>
      <c r="BN21" s="21" t="s">
        <v>267</v>
      </c>
      <c r="BO21" s="57">
        <f t="shared" ref="BO21" si="93">((BM$41)+10)-BN21</f>
        <v>16</v>
      </c>
      <c r="BP21" s="24"/>
      <c r="BQ21" s="19">
        <v>5</v>
      </c>
      <c r="BR21" s="22">
        <f t="shared" si="50"/>
        <v>21</v>
      </c>
      <c r="BS21" s="14"/>
      <c r="BT21" s="23"/>
      <c r="BU21" s="21"/>
      <c r="BV21" s="19"/>
      <c r="BW21" s="24"/>
      <c r="BX21" s="19"/>
      <c r="BY21" s="22"/>
      <c r="BZ21" s="14"/>
      <c r="CA21" s="23"/>
      <c r="CB21" s="21"/>
      <c r="CC21" s="19"/>
      <c r="CD21" s="24"/>
      <c r="CE21" s="19"/>
      <c r="CF21" s="22">
        <f t="shared" si="78"/>
        <v>0</v>
      </c>
      <c r="CG21" s="14"/>
      <c r="CH21" s="23"/>
      <c r="CI21" s="21"/>
      <c r="CJ21" s="19"/>
      <c r="CK21" s="24"/>
      <c r="CL21" s="19"/>
      <c r="CM21" s="22"/>
      <c r="CN21" s="14"/>
      <c r="CO21" s="23"/>
      <c r="CP21" s="21"/>
      <c r="CQ21" s="19"/>
      <c r="CR21" s="24"/>
      <c r="CS21" s="19"/>
      <c r="CT21" s="22">
        <f t="shared" si="79"/>
        <v>0</v>
      </c>
      <c r="CU21" s="14"/>
      <c r="CV21" s="23">
        <v>1.4884259259259259E-2</v>
      </c>
      <c r="CW21" s="21" t="s">
        <v>233</v>
      </c>
      <c r="CX21" s="57">
        <f t="shared" ref="CX21:CX23" si="94">((CV$41)+10)-CW21</f>
        <v>15</v>
      </c>
      <c r="CY21" s="24"/>
      <c r="CZ21" s="19">
        <v>5</v>
      </c>
      <c r="DA21" s="22">
        <f t="shared" si="80"/>
        <v>20</v>
      </c>
      <c r="DB21" s="14"/>
      <c r="DC21" s="110">
        <v>2.9826388888888892E-2</v>
      </c>
      <c r="DD21" s="21" t="s">
        <v>233</v>
      </c>
      <c r="DE21" s="57">
        <f t="shared" ref="DE21:DE23" si="95">((DC$41)+10)-DD21</f>
        <v>17</v>
      </c>
      <c r="DF21" s="24">
        <v>15</v>
      </c>
      <c r="DG21" s="19">
        <v>5</v>
      </c>
      <c r="DH21" s="22">
        <f t="shared" si="81"/>
        <v>37</v>
      </c>
      <c r="DI21" s="75"/>
      <c r="DJ21" s="23">
        <v>3.1215277777777783E-2</v>
      </c>
      <c r="DK21" s="21" t="s">
        <v>233</v>
      </c>
      <c r="DL21" s="57">
        <f t="shared" ref="DL21:DL22" si="96">((DJ$41)+10)-DK21</f>
        <v>14</v>
      </c>
      <c r="DM21" s="24"/>
      <c r="DN21" s="19">
        <v>5</v>
      </c>
      <c r="DO21" s="22">
        <f t="shared" si="82"/>
        <v>19</v>
      </c>
      <c r="DP21" s="14"/>
      <c r="DQ21" s="23"/>
      <c r="DR21" s="21"/>
      <c r="DS21" s="19"/>
      <c r="DT21" s="24"/>
      <c r="DU21" s="19"/>
      <c r="DV21" s="22"/>
      <c r="DW21" s="14"/>
      <c r="DX21" s="23"/>
      <c r="DY21" s="21"/>
      <c r="DZ21" s="19"/>
      <c r="EA21" s="24"/>
      <c r="EB21" s="19"/>
      <c r="EC21" s="22"/>
      <c r="ED21" s="14"/>
      <c r="EE21" s="23"/>
      <c r="EF21" s="21"/>
      <c r="EG21" s="19"/>
      <c r="EH21" s="24"/>
      <c r="EI21" s="19"/>
      <c r="EJ21" s="22"/>
      <c r="EK21" s="14"/>
      <c r="EL21" s="23"/>
      <c r="EM21" s="21"/>
      <c r="EN21" s="57"/>
      <c r="EO21" s="24">
        <v>0</v>
      </c>
      <c r="EP21" s="19"/>
      <c r="EQ21" s="22">
        <f t="shared" si="60"/>
        <v>0</v>
      </c>
      <c r="ER21" s="14"/>
      <c r="ES21" s="23"/>
      <c r="ET21" s="111">
        <f t="shared" si="61"/>
        <v>2</v>
      </c>
      <c r="EU21" s="82">
        <f t="shared" si="62"/>
        <v>137</v>
      </c>
      <c r="EV21" s="82">
        <f t="shared" si="63"/>
        <v>30</v>
      </c>
      <c r="EW21" s="82">
        <f t="shared" si="64"/>
        <v>45</v>
      </c>
      <c r="EX21" s="22">
        <f t="shared" si="65"/>
        <v>212</v>
      </c>
      <c r="EY21" s="14" t="str">
        <f t="shared" si="86"/>
        <v>John Oakey</v>
      </c>
      <c r="EZ21" s="14"/>
      <c r="FA21" s="106">
        <f t="shared" si="66"/>
        <v>2</v>
      </c>
      <c r="FB21" s="77"/>
      <c r="FC21" s="77">
        <v>3</v>
      </c>
      <c r="FD21" s="77">
        <v>3</v>
      </c>
      <c r="FE21" s="77">
        <v>2</v>
      </c>
      <c r="FF21" s="77">
        <v>2</v>
      </c>
      <c r="FG21" s="77">
        <v>2</v>
      </c>
      <c r="FH21" s="77">
        <v>3</v>
      </c>
      <c r="FI21" s="77">
        <v>3</v>
      </c>
      <c r="FJ21" s="77">
        <v>3</v>
      </c>
      <c r="FK21" s="80">
        <v>3</v>
      </c>
      <c r="FL21" s="80">
        <v>2</v>
      </c>
      <c r="FM21" s="77"/>
      <c r="FN21" s="77"/>
      <c r="FO21" s="77"/>
      <c r="FP21" s="77"/>
      <c r="FQ21" s="77"/>
      <c r="FR21" s="77"/>
    </row>
    <row r="22" spans="1:174">
      <c r="A22" s="14" t="s">
        <v>558</v>
      </c>
      <c r="B22" s="23">
        <v>2.8506944444444442E-2</v>
      </c>
      <c r="C22" s="21" t="s">
        <v>233</v>
      </c>
      <c r="D22" s="56">
        <f t="shared" si="42"/>
        <v>22</v>
      </c>
      <c r="E22" s="24">
        <v>0</v>
      </c>
      <c r="F22" s="19">
        <v>5</v>
      </c>
      <c r="G22" s="22">
        <f t="shared" si="67"/>
        <v>27</v>
      </c>
      <c r="H22" s="14"/>
      <c r="I22" s="23"/>
      <c r="J22" s="21"/>
      <c r="K22" s="19"/>
      <c r="L22" s="24"/>
      <c r="M22" s="19"/>
      <c r="N22" s="22"/>
      <c r="O22" s="14"/>
      <c r="P22" s="23"/>
      <c r="Q22" s="21"/>
      <c r="R22" s="56"/>
      <c r="S22" s="24">
        <v>0</v>
      </c>
      <c r="T22" s="19"/>
      <c r="U22" s="22">
        <f t="shared" si="3"/>
        <v>0</v>
      </c>
      <c r="V22" s="14"/>
      <c r="W22" s="23"/>
      <c r="X22" s="21"/>
      <c r="Y22" s="19"/>
      <c r="Z22" s="24"/>
      <c r="AA22" s="19"/>
      <c r="AB22" s="22"/>
      <c r="AC22" s="14"/>
      <c r="AD22" s="23"/>
      <c r="AE22" s="21"/>
      <c r="AF22" s="57"/>
      <c r="AG22" s="24">
        <v>0</v>
      </c>
      <c r="AH22" s="19"/>
      <c r="AI22" s="22">
        <f t="shared" si="32"/>
        <v>0</v>
      </c>
      <c r="AJ22" s="14"/>
      <c r="AK22" s="23"/>
      <c r="AL22" s="21"/>
      <c r="AM22" s="19"/>
      <c r="AN22" s="24"/>
      <c r="AO22" s="19"/>
      <c r="AP22" s="22">
        <f t="shared" si="74"/>
        <v>0</v>
      </c>
      <c r="AQ22" s="14"/>
      <c r="AR22" s="23"/>
      <c r="AS22" s="21"/>
      <c r="AT22" s="19"/>
      <c r="AU22" s="24"/>
      <c r="AV22" s="19"/>
      <c r="AW22" s="22"/>
      <c r="AX22" s="14"/>
      <c r="AY22" s="23"/>
      <c r="AZ22" s="21"/>
      <c r="BA22" s="19"/>
      <c r="BB22" s="24"/>
      <c r="BC22" s="19"/>
      <c r="BD22" s="22">
        <f t="shared" si="76"/>
        <v>0</v>
      </c>
      <c r="BE22" s="14"/>
      <c r="BF22" s="23"/>
      <c r="BG22" s="21"/>
      <c r="BH22" s="19"/>
      <c r="BI22" s="24"/>
      <c r="BJ22" s="19"/>
      <c r="BK22" s="22"/>
      <c r="BL22" s="14"/>
      <c r="BM22" s="23"/>
      <c r="BN22" s="21"/>
      <c r="BO22" s="19"/>
      <c r="BP22" s="24"/>
      <c r="BQ22" s="19"/>
      <c r="BR22" s="22">
        <f t="shared" si="50"/>
        <v>0</v>
      </c>
      <c r="BS22" s="14"/>
      <c r="BT22" s="23"/>
      <c r="BU22" s="21"/>
      <c r="BV22" s="19"/>
      <c r="BW22" s="24"/>
      <c r="BX22" s="19"/>
      <c r="BY22" s="22"/>
      <c r="BZ22" s="14"/>
      <c r="CA22" s="110">
        <v>2.7766203703703706E-2</v>
      </c>
      <c r="CB22" s="21" t="s">
        <v>232</v>
      </c>
      <c r="CC22" s="56">
        <f t="shared" ref="CC22:CC23" si="97">((CA$41)+10)-CB22</f>
        <v>17</v>
      </c>
      <c r="CD22" s="24">
        <v>15</v>
      </c>
      <c r="CE22" s="19">
        <v>5</v>
      </c>
      <c r="CF22" s="22">
        <f t="shared" si="78"/>
        <v>37</v>
      </c>
      <c r="CG22" s="14"/>
      <c r="CH22" s="23"/>
      <c r="CI22" s="21"/>
      <c r="CJ22" s="19"/>
      <c r="CK22" s="24"/>
      <c r="CL22" s="19"/>
      <c r="CM22" s="22"/>
      <c r="CN22" s="14"/>
      <c r="CO22" s="23"/>
      <c r="CP22" s="21"/>
      <c r="CQ22" s="19"/>
      <c r="CR22" s="24"/>
      <c r="CS22" s="19"/>
      <c r="CT22" s="22">
        <f t="shared" si="79"/>
        <v>0</v>
      </c>
      <c r="CU22" s="14"/>
      <c r="CV22" s="23">
        <v>1.4606481481481482E-2</v>
      </c>
      <c r="CW22" s="21" t="s">
        <v>232</v>
      </c>
      <c r="CX22" s="57">
        <f t="shared" si="94"/>
        <v>16</v>
      </c>
      <c r="CY22" s="24"/>
      <c r="CZ22" s="19">
        <v>5</v>
      </c>
      <c r="DA22" s="22">
        <f t="shared" si="80"/>
        <v>21</v>
      </c>
      <c r="DB22" s="14"/>
      <c r="DC22" s="23">
        <v>2.8761574074074075E-2</v>
      </c>
      <c r="DD22" s="21" t="s">
        <v>232</v>
      </c>
      <c r="DE22" s="57">
        <f t="shared" si="95"/>
        <v>18</v>
      </c>
      <c r="DF22" s="24"/>
      <c r="DG22" s="19">
        <v>5</v>
      </c>
      <c r="DH22" s="22">
        <f t="shared" si="81"/>
        <v>23</v>
      </c>
      <c r="DI22" s="75"/>
      <c r="DJ22" s="23">
        <v>2.9421296296296296E-2</v>
      </c>
      <c r="DK22" s="21" t="s">
        <v>214</v>
      </c>
      <c r="DL22" s="57">
        <f t="shared" si="96"/>
        <v>16</v>
      </c>
      <c r="DM22" s="24"/>
      <c r="DN22" s="19">
        <v>5</v>
      </c>
      <c r="DO22" s="22">
        <f t="shared" si="82"/>
        <v>21</v>
      </c>
      <c r="DP22" s="14"/>
      <c r="DQ22" s="23"/>
      <c r="DR22" s="21"/>
      <c r="DS22" s="19"/>
      <c r="DT22" s="24"/>
      <c r="DU22" s="19"/>
      <c r="DV22" s="22"/>
      <c r="DW22" s="14"/>
      <c r="DX22" s="23"/>
      <c r="DY22" s="21"/>
      <c r="DZ22" s="19"/>
      <c r="EA22" s="24"/>
      <c r="EB22" s="19"/>
      <c r="EC22" s="22"/>
      <c r="ED22" s="14"/>
      <c r="EE22" s="23"/>
      <c r="EF22" s="21"/>
      <c r="EG22" s="19"/>
      <c r="EH22" s="24"/>
      <c r="EI22" s="19"/>
      <c r="EJ22" s="22"/>
      <c r="EK22" s="14"/>
      <c r="EL22" s="23"/>
      <c r="EM22" s="21"/>
      <c r="EN22" s="57"/>
      <c r="EO22" s="24">
        <v>0</v>
      </c>
      <c r="EP22" s="19"/>
      <c r="EQ22" s="22">
        <f t="shared" si="60"/>
        <v>0</v>
      </c>
      <c r="ER22" s="14"/>
      <c r="ES22" s="23"/>
      <c r="ET22" s="111">
        <f t="shared" si="61"/>
        <v>6</v>
      </c>
      <c r="EU22" s="82">
        <f>SUM(D22+K22+R22+Y22+AF22+AM22+AT22+BA22+BH22+BO22+BV22+CC22+CJ22+CQ22+CX22+DE22+DL22+DS22+DZ22+EG22+EN22)</f>
        <v>89</v>
      </c>
      <c r="EV22" s="82">
        <f>SUM(E22+L22+S22+Z22+AG22+AN22+AU22+BB22+BI22+BP22+BW22+CD22+CK22+CR22+CY22+DF22+DM22+DT22+EA22+EH22+EO22)</f>
        <v>15</v>
      </c>
      <c r="EW22" s="82">
        <f>SUM(F22+M22+T22+AA22+AH22+AO22+AV22+BC22+BJ22+BQ22+BX22+CE22+CL22+CS22+CZ22+DG22+DN22+DU22+EB22+EI22+EP22)</f>
        <v>25</v>
      </c>
      <c r="EX22" s="22">
        <f t="shared" si="65"/>
        <v>129</v>
      </c>
      <c r="EY22" s="14" t="str">
        <f t="shared" si="86"/>
        <v>John Andrewartha</v>
      </c>
      <c r="EZ22" s="14"/>
      <c r="FA22" s="106">
        <f t="shared" si="66"/>
        <v>6</v>
      </c>
      <c r="FB22" s="77"/>
      <c r="FC22" s="77">
        <v>5</v>
      </c>
      <c r="FD22" s="77">
        <v>7</v>
      </c>
      <c r="FE22" s="77">
        <v>13</v>
      </c>
      <c r="FF22" s="77" t="s">
        <v>438</v>
      </c>
      <c r="FG22" s="77" t="s">
        <v>438</v>
      </c>
      <c r="FH22" s="77">
        <v>9</v>
      </c>
      <c r="FI22" s="80">
        <v>11</v>
      </c>
      <c r="FJ22" s="77">
        <v>7</v>
      </c>
      <c r="FK22" s="80">
        <v>7</v>
      </c>
      <c r="FL22" s="80">
        <v>6</v>
      </c>
      <c r="FM22" s="77"/>
      <c r="FN22" s="77"/>
      <c r="FO22" s="77"/>
      <c r="FP22" s="77"/>
      <c r="FQ22" s="77"/>
      <c r="FR22" s="77"/>
    </row>
    <row r="23" spans="1:174">
      <c r="A23" s="14" t="s">
        <v>668</v>
      </c>
      <c r="B23" s="23">
        <v>3.0567129629629628E-2</v>
      </c>
      <c r="C23" s="21" t="s">
        <v>265</v>
      </c>
      <c r="D23" s="56">
        <f t="shared" si="42"/>
        <v>18</v>
      </c>
      <c r="E23" s="24">
        <v>0</v>
      </c>
      <c r="F23" s="19">
        <v>5</v>
      </c>
      <c r="G23" s="22">
        <f t="shared" si="67"/>
        <v>23</v>
      </c>
      <c r="H23" s="14"/>
      <c r="I23" s="23"/>
      <c r="J23" s="21"/>
      <c r="K23" s="19"/>
      <c r="L23" s="24"/>
      <c r="M23" s="19"/>
      <c r="N23" s="22"/>
      <c r="O23" s="14"/>
      <c r="P23" s="110">
        <v>3.0520833333333334E-2</v>
      </c>
      <c r="Q23" s="21" t="s">
        <v>232</v>
      </c>
      <c r="R23" s="56">
        <f t="shared" si="92"/>
        <v>11</v>
      </c>
      <c r="S23" s="24">
        <v>15</v>
      </c>
      <c r="T23" s="19">
        <v>5</v>
      </c>
      <c r="U23" s="22">
        <f t="shared" si="3"/>
        <v>31</v>
      </c>
      <c r="V23" s="14"/>
      <c r="W23" s="23"/>
      <c r="X23" s="21"/>
      <c r="Y23" s="19"/>
      <c r="Z23" s="24"/>
      <c r="AA23" s="19"/>
      <c r="AB23" s="22"/>
      <c r="AC23" s="14"/>
      <c r="AD23" s="23">
        <v>7.4166666666666659E-2</v>
      </c>
      <c r="AE23" s="21" t="s">
        <v>233</v>
      </c>
      <c r="AF23" s="57">
        <f t="shared" si="31"/>
        <v>13</v>
      </c>
      <c r="AG23" s="24">
        <v>0</v>
      </c>
      <c r="AH23" s="19">
        <v>5</v>
      </c>
      <c r="AI23" s="22">
        <f t="shared" si="32"/>
        <v>18</v>
      </c>
      <c r="AJ23" s="14"/>
      <c r="AK23" s="23"/>
      <c r="AL23" s="21"/>
      <c r="AM23" s="19"/>
      <c r="AN23" s="24"/>
      <c r="AO23" s="19"/>
      <c r="AP23" s="22">
        <f t="shared" si="74"/>
        <v>0</v>
      </c>
      <c r="AQ23" s="14"/>
      <c r="AR23" s="23"/>
      <c r="AS23" s="21"/>
      <c r="AT23" s="19"/>
      <c r="AU23" s="24"/>
      <c r="AV23" s="19"/>
      <c r="AW23" s="22"/>
      <c r="AX23" s="14"/>
      <c r="AY23" s="110">
        <v>3.0046296296296297E-2</v>
      </c>
      <c r="AZ23" s="21" t="s">
        <v>334</v>
      </c>
      <c r="BA23" s="56">
        <f t="shared" si="47"/>
        <v>18</v>
      </c>
      <c r="BB23" s="24">
        <v>15</v>
      </c>
      <c r="BC23" s="19">
        <v>5</v>
      </c>
      <c r="BD23" s="22">
        <f t="shared" si="76"/>
        <v>38</v>
      </c>
      <c r="BE23" s="14"/>
      <c r="BF23" s="23"/>
      <c r="BG23" s="21"/>
      <c r="BH23" s="19"/>
      <c r="BI23" s="24"/>
      <c r="BJ23" s="19"/>
      <c r="BK23" s="22"/>
      <c r="BL23" s="14"/>
      <c r="BM23" s="23"/>
      <c r="BN23" s="21"/>
      <c r="BO23" s="19"/>
      <c r="BP23" s="24"/>
      <c r="BQ23" s="19"/>
      <c r="BR23" s="22">
        <f t="shared" si="50"/>
        <v>0</v>
      </c>
      <c r="BS23" s="14"/>
      <c r="BT23" s="23"/>
      <c r="BU23" s="21"/>
      <c r="BV23" s="19"/>
      <c r="BW23" s="24"/>
      <c r="BX23" s="19"/>
      <c r="BY23" s="22"/>
      <c r="BZ23" s="14"/>
      <c r="CA23" s="110">
        <v>2.9479166666666667E-2</v>
      </c>
      <c r="CB23" s="21" t="s">
        <v>328</v>
      </c>
      <c r="CC23" s="56">
        <f t="shared" si="97"/>
        <v>14</v>
      </c>
      <c r="CD23" s="24">
        <v>15</v>
      </c>
      <c r="CE23" s="19">
        <v>5</v>
      </c>
      <c r="CF23" s="22">
        <f t="shared" si="78"/>
        <v>34</v>
      </c>
      <c r="CG23" s="14"/>
      <c r="CH23" s="23"/>
      <c r="CI23" s="21"/>
      <c r="CJ23" s="19"/>
      <c r="CK23" s="24"/>
      <c r="CL23" s="19"/>
      <c r="CM23" s="22"/>
      <c r="CN23" s="14"/>
      <c r="CO23" s="23">
        <v>1.4814814814814814E-2</v>
      </c>
      <c r="CP23" s="21" t="s">
        <v>233</v>
      </c>
      <c r="CQ23" s="57">
        <f t="shared" ref="CQ23" si="98">((CO$41)+10)-CP23</f>
        <v>15</v>
      </c>
      <c r="CR23" s="24"/>
      <c r="CS23" s="19">
        <v>5</v>
      </c>
      <c r="CT23" s="22">
        <f t="shared" si="79"/>
        <v>20</v>
      </c>
      <c r="CU23" s="14"/>
      <c r="CV23" s="23">
        <v>1.5185185185185185E-2</v>
      </c>
      <c r="CW23" s="21" t="s">
        <v>267</v>
      </c>
      <c r="CX23" s="57">
        <f t="shared" si="94"/>
        <v>14</v>
      </c>
      <c r="CY23" s="24"/>
      <c r="CZ23" s="19">
        <v>5</v>
      </c>
      <c r="DA23" s="22">
        <f t="shared" si="80"/>
        <v>19</v>
      </c>
      <c r="DB23" s="14"/>
      <c r="DC23" s="23">
        <v>3.0972222222222224E-2</v>
      </c>
      <c r="DD23" s="21" t="s">
        <v>328</v>
      </c>
      <c r="DE23" s="57">
        <f t="shared" si="95"/>
        <v>15</v>
      </c>
      <c r="DF23" s="24"/>
      <c r="DG23" s="19">
        <v>5</v>
      </c>
      <c r="DH23" s="22">
        <f t="shared" si="81"/>
        <v>20</v>
      </c>
      <c r="DI23" s="75"/>
      <c r="DJ23" s="23"/>
      <c r="DK23" s="21"/>
      <c r="DL23" s="19"/>
      <c r="DM23" s="24"/>
      <c r="DN23" s="19"/>
      <c r="DO23" s="22">
        <f t="shared" si="82"/>
        <v>0</v>
      </c>
      <c r="DP23" s="14"/>
      <c r="DQ23" s="23"/>
      <c r="DR23" s="21"/>
      <c r="DS23" s="19"/>
      <c r="DT23" s="24"/>
      <c r="DU23" s="19"/>
      <c r="DV23" s="22"/>
      <c r="DW23" s="14"/>
      <c r="DX23" s="23"/>
      <c r="DY23" s="21"/>
      <c r="DZ23" s="19"/>
      <c r="EA23" s="24"/>
      <c r="EB23" s="19"/>
      <c r="EC23" s="22"/>
      <c r="ED23" s="14"/>
      <c r="EE23" s="23"/>
      <c r="EF23" s="21"/>
      <c r="EG23" s="19"/>
      <c r="EH23" s="24"/>
      <c r="EI23" s="19"/>
      <c r="EJ23" s="22"/>
      <c r="EK23" s="14"/>
      <c r="EL23" s="23"/>
      <c r="EM23" s="21"/>
      <c r="EN23" s="57"/>
      <c r="EO23" s="24">
        <v>0</v>
      </c>
      <c r="EP23" s="19"/>
      <c r="EQ23" s="22">
        <f t="shared" si="60"/>
        <v>0</v>
      </c>
      <c r="ER23" s="14"/>
      <c r="ES23" s="23"/>
      <c r="ET23" s="111">
        <f t="shared" si="61"/>
        <v>3</v>
      </c>
      <c r="EU23" s="82">
        <f t="shared" ref="EU23:EU24" si="99">SUM(D23+K23+R23+Y23+AF23+AM23+AT23+BA23+BH23+BO23+BV23+CC23+CJ23+CQ23+CX23+DE23+DL23+DS23+DZ23+EG23+EN23)</f>
        <v>118</v>
      </c>
      <c r="EV23" s="82">
        <f t="shared" ref="EV23:EV24" si="100">SUM(E23+L23+S23+Z23+AG23+AN23+AU23+BB23+BI23+BP23+BW23+CD23+CK23+CR23+CY23+DF23+DM23+DT23+EA23+EH23+EO23)</f>
        <v>45</v>
      </c>
      <c r="EW23" s="82">
        <f t="shared" ref="EW23:EW24" si="101">SUM(F23+M23+T23+AA23+AH23+AO23+AV23+BC23+BJ23+BQ23+BX23+CE23+CL23+CS23+CZ23+DG23+DN23+DU23+EB23+EI23+EP23)</f>
        <v>40</v>
      </c>
      <c r="EX23" s="22">
        <f t="shared" si="65"/>
        <v>203</v>
      </c>
      <c r="EY23" s="14" t="str">
        <f t="shared" si="86"/>
        <v>Christophe Menand</v>
      </c>
      <c r="EZ23" s="14"/>
      <c r="FA23" s="106">
        <f t="shared" si="66"/>
        <v>3</v>
      </c>
      <c r="FB23" s="77"/>
      <c r="FC23" s="77">
        <v>2</v>
      </c>
      <c r="FD23" s="77">
        <v>2</v>
      </c>
      <c r="FE23" s="77">
        <v>3</v>
      </c>
      <c r="FF23" s="77">
        <v>3</v>
      </c>
      <c r="FG23" s="77">
        <v>3</v>
      </c>
      <c r="FH23" s="80">
        <v>2</v>
      </c>
      <c r="FI23" s="80">
        <v>2</v>
      </c>
      <c r="FJ23" s="80">
        <v>2</v>
      </c>
      <c r="FK23" s="80">
        <v>2</v>
      </c>
      <c r="FL23" s="80">
        <v>3</v>
      </c>
      <c r="FM23" s="77"/>
      <c r="FN23" s="77"/>
      <c r="FO23" s="77"/>
      <c r="FP23" s="77"/>
      <c r="FQ23" s="77"/>
      <c r="FR23" s="77"/>
    </row>
    <row r="24" spans="1:174">
      <c r="A24" s="14" t="s">
        <v>673</v>
      </c>
      <c r="B24" s="23">
        <v>3.4178240740740738E-2</v>
      </c>
      <c r="C24" s="21" t="s">
        <v>268</v>
      </c>
      <c r="D24" s="56">
        <f t="shared" si="42"/>
        <v>14</v>
      </c>
      <c r="E24" s="24">
        <v>0</v>
      </c>
      <c r="F24" s="19">
        <v>5</v>
      </c>
      <c r="G24" s="22">
        <f t="shared" si="67"/>
        <v>19</v>
      </c>
      <c r="H24" s="14"/>
      <c r="I24" s="23"/>
      <c r="J24" s="21"/>
      <c r="K24" s="19"/>
      <c r="L24" s="24"/>
      <c r="M24" s="19"/>
      <c r="N24" s="22"/>
      <c r="O24" s="14"/>
      <c r="P24" s="23"/>
      <c r="Q24" s="21"/>
      <c r="R24" s="56"/>
      <c r="S24" s="24">
        <v>0</v>
      </c>
      <c r="T24" s="19"/>
      <c r="U24" s="22">
        <f t="shared" si="3"/>
        <v>0</v>
      </c>
      <c r="V24" s="14"/>
      <c r="W24" s="23"/>
      <c r="X24" s="21"/>
      <c r="Y24" s="19"/>
      <c r="Z24" s="24"/>
      <c r="AA24" s="19"/>
      <c r="AB24" s="22"/>
      <c r="AC24" s="14"/>
      <c r="AD24" s="23"/>
      <c r="AE24" s="21"/>
      <c r="AF24" s="56"/>
      <c r="AG24" s="24">
        <v>0</v>
      </c>
      <c r="AH24" s="19"/>
      <c r="AI24" s="22">
        <f t="shared" si="32"/>
        <v>0</v>
      </c>
      <c r="AJ24" s="14"/>
      <c r="AK24" s="23"/>
      <c r="AL24" s="21"/>
      <c r="AM24" s="19"/>
      <c r="AN24" s="24"/>
      <c r="AO24" s="19"/>
      <c r="AP24" s="22">
        <f t="shared" si="74"/>
        <v>0</v>
      </c>
      <c r="AQ24" s="14"/>
      <c r="AR24" s="23"/>
      <c r="AS24" s="21"/>
      <c r="AT24" s="19"/>
      <c r="AU24" s="24"/>
      <c r="AV24" s="19"/>
      <c r="AW24" s="22"/>
      <c r="AX24" s="14"/>
      <c r="AY24" s="23"/>
      <c r="AZ24" s="21"/>
      <c r="BA24" s="19"/>
      <c r="BB24" s="24"/>
      <c r="BC24" s="19"/>
      <c r="BD24" s="22">
        <f t="shared" si="76"/>
        <v>0</v>
      </c>
      <c r="BE24" s="14"/>
      <c r="BF24" s="23"/>
      <c r="BG24" s="21"/>
      <c r="BH24" s="19"/>
      <c r="BI24" s="24"/>
      <c r="BJ24" s="19"/>
      <c r="BK24" s="22"/>
      <c r="BL24" s="14"/>
      <c r="BM24" s="23"/>
      <c r="BN24" s="21"/>
      <c r="BO24" s="19"/>
      <c r="BP24" s="24"/>
      <c r="BQ24" s="19"/>
      <c r="BR24" s="22">
        <f t="shared" si="50"/>
        <v>0</v>
      </c>
      <c r="BS24" s="14"/>
      <c r="BT24" s="23"/>
      <c r="BU24" s="21"/>
      <c r="BV24" s="19"/>
      <c r="BW24" s="24"/>
      <c r="BX24" s="19"/>
      <c r="BY24" s="22"/>
      <c r="BZ24" s="14"/>
      <c r="CA24" s="23"/>
      <c r="CB24" s="21"/>
      <c r="CC24" s="19"/>
      <c r="CD24" s="24"/>
      <c r="CE24" s="19"/>
      <c r="CF24" s="22">
        <f t="shared" si="78"/>
        <v>0</v>
      </c>
      <c r="CG24" s="14"/>
      <c r="CH24" s="23"/>
      <c r="CI24" s="21"/>
      <c r="CJ24" s="19"/>
      <c r="CK24" s="24"/>
      <c r="CL24" s="19"/>
      <c r="CM24" s="22"/>
      <c r="CN24" s="14"/>
      <c r="CO24" s="23"/>
      <c r="CP24" s="21"/>
      <c r="CQ24" s="19"/>
      <c r="CR24" s="24"/>
      <c r="CS24" s="19"/>
      <c r="CT24" s="22">
        <f t="shared" si="79"/>
        <v>0</v>
      </c>
      <c r="CU24" s="14"/>
      <c r="CV24" s="23"/>
      <c r="CW24" s="21"/>
      <c r="CX24" s="19"/>
      <c r="CY24" s="24"/>
      <c r="CZ24" s="19"/>
      <c r="DA24" s="22">
        <f t="shared" si="80"/>
        <v>0</v>
      </c>
      <c r="DB24" s="14"/>
      <c r="DC24" s="23"/>
      <c r="DD24" s="21"/>
      <c r="DE24" s="19"/>
      <c r="DF24" s="24"/>
      <c r="DG24" s="19"/>
      <c r="DH24" s="22">
        <f t="shared" si="81"/>
        <v>0</v>
      </c>
      <c r="DI24" s="75"/>
      <c r="DJ24" s="23"/>
      <c r="DK24" s="21"/>
      <c r="DL24" s="19"/>
      <c r="DM24" s="24"/>
      <c r="DN24" s="19"/>
      <c r="DO24" s="22">
        <f t="shared" si="82"/>
        <v>0</v>
      </c>
      <c r="DP24" s="14"/>
      <c r="DQ24" s="23"/>
      <c r="DR24" s="21"/>
      <c r="DS24" s="19"/>
      <c r="DT24" s="24"/>
      <c r="DU24" s="19"/>
      <c r="DV24" s="22"/>
      <c r="DW24" s="14"/>
      <c r="DX24" s="23"/>
      <c r="DY24" s="21"/>
      <c r="DZ24" s="19"/>
      <c r="EA24" s="24"/>
      <c r="EB24" s="19"/>
      <c r="EC24" s="22"/>
      <c r="ED24" s="14"/>
      <c r="EE24" s="23"/>
      <c r="EF24" s="21"/>
      <c r="EG24" s="19"/>
      <c r="EH24" s="24"/>
      <c r="EI24" s="19"/>
      <c r="EJ24" s="22"/>
      <c r="EK24" s="14"/>
      <c r="EL24" s="23"/>
      <c r="EM24" s="21"/>
      <c r="EN24" s="57"/>
      <c r="EO24" s="24">
        <v>0</v>
      </c>
      <c r="EP24" s="19"/>
      <c r="EQ24" s="22">
        <f t="shared" si="60"/>
        <v>0</v>
      </c>
      <c r="ER24" s="14"/>
      <c r="ES24" s="23"/>
      <c r="ET24" s="111" t="str">
        <f t="shared" si="61"/>
        <v>27=</v>
      </c>
      <c r="EU24" s="82">
        <f t="shared" si="99"/>
        <v>14</v>
      </c>
      <c r="EV24" s="82">
        <f t="shared" si="100"/>
        <v>0</v>
      </c>
      <c r="EW24" s="82">
        <f t="shared" si="101"/>
        <v>5</v>
      </c>
      <c r="EX24" s="22">
        <f t="shared" si="65"/>
        <v>19</v>
      </c>
      <c r="EY24" s="14" t="str">
        <f t="shared" si="86"/>
        <v>Chris Bunker</v>
      </c>
      <c r="EZ24" s="14"/>
      <c r="FA24" s="106" t="str">
        <f t="shared" si="66"/>
        <v>27=</v>
      </c>
      <c r="FB24" s="77"/>
      <c r="FC24" s="77">
        <v>11</v>
      </c>
      <c r="FD24" s="77">
        <v>11</v>
      </c>
      <c r="FE24" s="77">
        <v>18</v>
      </c>
      <c r="FF24" s="77">
        <v>24</v>
      </c>
      <c r="FG24" s="77" t="s">
        <v>659</v>
      </c>
      <c r="FH24" s="77" t="s">
        <v>659</v>
      </c>
      <c r="FI24" s="77" t="s">
        <v>662</v>
      </c>
      <c r="FJ24" s="77" t="s">
        <v>662</v>
      </c>
      <c r="FK24" s="77" t="s">
        <v>662</v>
      </c>
      <c r="FL24" s="77" t="s">
        <v>662</v>
      </c>
      <c r="FM24" s="77"/>
      <c r="FN24" s="77"/>
      <c r="FO24" s="77"/>
      <c r="FP24" s="77"/>
      <c r="FQ24" s="77"/>
      <c r="FR24" s="77"/>
    </row>
    <row r="25" spans="1:174">
      <c r="A25" s="14" t="s">
        <v>682</v>
      </c>
      <c r="B25" s="23"/>
      <c r="C25" s="21"/>
      <c r="D25" s="19"/>
      <c r="E25" s="24">
        <v>0</v>
      </c>
      <c r="F25" s="19"/>
      <c r="G25" s="22">
        <f t="shared" si="0"/>
        <v>0</v>
      </c>
      <c r="H25" s="14"/>
      <c r="I25" s="23"/>
      <c r="J25" s="21"/>
      <c r="K25" s="19"/>
      <c r="L25" s="24">
        <v>0</v>
      </c>
      <c r="M25" s="19"/>
      <c r="N25" s="22">
        <f t="shared" ref="N25:N27" si="102">K25+L25+M25</f>
        <v>0</v>
      </c>
      <c r="O25" s="14"/>
      <c r="P25" s="23"/>
      <c r="Q25" s="21"/>
      <c r="R25" s="19"/>
      <c r="S25" s="24">
        <v>0</v>
      </c>
      <c r="T25" s="19"/>
      <c r="U25" s="22">
        <f t="shared" si="3"/>
        <v>0</v>
      </c>
      <c r="V25" s="14"/>
      <c r="W25" s="23"/>
      <c r="X25" s="21"/>
      <c r="Y25" s="19"/>
      <c r="Z25" s="24">
        <v>0</v>
      </c>
      <c r="AA25" s="19"/>
      <c r="AB25" s="22">
        <f t="shared" ref="AB25:AB27" si="103">Y25+Z25+AA25</f>
        <v>0</v>
      </c>
      <c r="AC25" s="14"/>
      <c r="AD25" s="23">
        <v>7.5995370370370366E-2</v>
      </c>
      <c r="AE25" s="21" t="s">
        <v>267</v>
      </c>
      <c r="AF25" s="56">
        <f t="shared" si="31"/>
        <v>12</v>
      </c>
      <c r="AG25" s="24">
        <v>0</v>
      </c>
      <c r="AH25" s="19">
        <v>5</v>
      </c>
      <c r="AI25" s="22">
        <f t="shared" si="32"/>
        <v>17</v>
      </c>
      <c r="AJ25" s="14"/>
      <c r="AK25" s="23"/>
      <c r="AL25" s="21"/>
      <c r="AM25" s="19"/>
      <c r="AN25" s="24"/>
      <c r="AO25" s="19"/>
      <c r="AP25" s="22">
        <f t="shared" si="74"/>
        <v>0</v>
      </c>
      <c r="AQ25" s="14"/>
      <c r="AR25" s="23"/>
      <c r="AS25" s="21"/>
      <c r="AT25" s="19"/>
      <c r="AU25" s="24">
        <v>0</v>
      </c>
      <c r="AV25" s="19"/>
      <c r="AW25" s="22">
        <f t="shared" ref="AW25:AW27" si="104">AT25+AU25+AV25</f>
        <v>0</v>
      </c>
      <c r="AX25" s="14"/>
      <c r="AY25" s="23">
        <v>3.2581018518518516E-2</v>
      </c>
      <c r="AZ25" s="21" t="s">
        <v>337</v>
      </c>
      <c r="BA25" s="56">
        <f t="shared" si="47"/>
        <v>14</v>
      </c>
      <c r="BB25" s="24"/>
      <c r="BC25" s="19">
        <v>5</v>
      </c>
      <c r="BD25" s="22">
        <f t="shared" si="76"/>
        <v>19</v>
      </c>
      <c r="BE25" s="14"/>
      <c r="BF25" s="23"/>
      <c r="BG25" s="21"/>
      <c r="BH25" s="19"/>
      <c r="BI25" s="24">
        <v>0</v>
      </c>
      <c r="BJ25" s="19"/>
      <c r="BK25" s="22">
        <f t="shared" si="11"/>
        <v>0</v>
      </c>
      <c r="BL25" s="14"/>
      <c r="BM25" s="23"/>
      <c r="BN25" s="21"/>
      <c r="BO25" s="19"/>
      <c r="BP25" s="24"/>
      <c r="BQ25" s="19"/>
      <c r="BR25" s="22">
        <f t="shared" si="50"/>
        <v>0</v>
      </c>
      <c r="BS25" s="14"/>
      <c r="BT25" s="23"/>
      <c r="BU25" s="21"/>
      <c r="BV25" s="19"/>
      <c r="BW25" s="24">
        <v>0</v>
      </c>
      <c r="BX25" s="19"/>
      <c r="BY25" s="22">
        <f t="shared" si="14"/>
        <v>0</v>
      </c>
      <c r="BZ25" s="14"/>
      <c r="CA25" s="23"/>
      <c r="CB25" s="21"/>
      <c r="CC25" s="19"/>
      <c r="CD25" s="24"/>
      <c r="CE25" s="19"/>
      <c r="CF25" s="22">
        <f t="shared" si="78"/>
        <v>0</v>
      </c>
      <c r="CG25" s="14"/>
      <c r="CH25" s="23"/>
      <c r="CI25" s="21"/>
      <c r="CJ25" s="19"/>
      <c r="CK25" s="24">
        <v>0</v>
      </c>
      <c r="CL25" s="19"/>
      <c r="CM25" s="22">
        <f t="shared" si="17"/>
        <v>0</v>
      </c>
      <c r="CN25" s="14"/>
      <c r="CO25" s="23"/>
      <c r="CP25" s="21"/>
      <c r="CQ25" s="19"/>
      <c r="CR25" s="24"/>
      <c r="CS25" s="19"/>
      <c r="CT25" s="22">
        <f t="shared" si="79"/>
        <v>0</v>
      </c>
      <c r="CU25" s="14"/>
      <c r="CV25" s="23"/>
      <c r="CW25" s="21"/>
      <c r="CX25" s="19"/>
      <c r="CY25" s="24"/>
      <c r="CZ25" s="19"/>
      <c r="DA25" s="22">
        <f t="shared" si="80"/>
        <v>0</v>
      </c>
      <c r="DB25" s="14"/>
      <c r="DC25" s="23"/>
      <c r="DD25" s="21"/>
      <c r="DE25" s="19"/>
      <c r="DF25" s="24"/>
      <c r="DG25" s="19"/>
      <c r="DH25" s="22">
        <f t="shared" si="81"/>
        <v>0</v>
      </c>
      <c r="DI25" s="75"/>
      <c r="DJ25" s="23"/>
      <c r="DK25" s="21"/>
      <c r="DL25" s="19"/>
      <c r="DM25" s="24"/>
      <c r="DN25" s="19"/>
      <c r="DO25" s="22">
        <f t="shared" si="82"/>
        <v>0</v>
      </c>
      <c r="DP25" s="14"/>
      <c r="DQ25" s="23"/>
      <c r="DR25" s="21"/>
      <c r="DS25" s="19"/>
      <c r="DT25" s="24">
        <v>0</v>
      </c>
      <c r="DU25" s="19"/>
      <c r="DV25" s="22">
        <f t="shared" ref="DV25:DV27" si="105">DS25+DT25+DU25</f>
        <v>0</v>
      </c>
      <c r="DW25" s="14"/>
      <c r="DX25" s="23"/>
      <c r="DY25" s="21"/>
      <c r="DZ25" s="19"/>
      <c r="EA25" s="24">
        <v>0</v>
      </c>
      <c r="EB25" s="19"/>
      <c r="EC25" s="22">
        <f t="shared" ref="EC25:EC27" si="106">DZ25+EA25+EB25</f>
        <v>0</v>
      </c>
      <c r="ED25" s="14"/>
      <c r="EE25" s="23"/>
      <c r="EF25" s="21"/>
      <c r="EG25" s="19"/>
      <c r="EH25" s="24">
        <v>0</v>
      </c>
      <c r="EI25" s="19"/>
      <c r="EJ25" s="22">
        <f t="shared" ref="EJ25:EJ27" si="107">EG25+EH25+EI25</f>
        <v>0</v>
      </c>
      <c r="EK25" s="14"/>
      <c r="EL25" s="23"/>
      <c r="EM25" s="21"/>
      <c r="EN25" s="57"/>
      <c r="EO25" s="24">
        <v>0</v>
      </c>
      <c r="EP25" s="19"/>
      <c r="EQ25" s="22">
        <f t="shared" si="28"/>
        <v>0</v>
      </c>
      <c r="ER25" s="14"/>
      <c r="ES25" s="23"/>
      <c r="ET25" s="111">
        <f t="shared" ref="ET25:ET40" si="108">FA25</f>
        <v>20</v>
      </c>
      <c r="EU25" s="82">
        <f t="shared" ref="EU25" si="109">SUM(D25+K25+R25+Y25+AF25+AM25+AT25+BA25+BH25+BO25+BV25+CC25+CJ25+CQ25+CX25+DE25+DL25+DS25+DZ25+EG25+EN25)</f>
        <v>26</v>
      </c>
      <c r="EV25" s="82">
        <f t="shared" ref="EV25" si="110">SUM(E25+L25+S25+Z25+AG25+AN25+AU25+BB25+BI25+BP25+BW25+CD25+CK25+CR25+CY25+DF25+DM25+DT25+EA25+EH25+EO25)</f>
        <v>0</v>
      </c>
      <c r="EW25" s="82">
        <f t="shared" ref="EW25" si="111">SUM(F25+M25+T25+AA25+AH25+AO25+AV25+BC25+BJ25+BQ25+BX25+CE25+CL25+CS25+CZ25+DG25+DN25+DU25+EB25+EI25+EP25)</f>
        <v>10</v>
      </c>
      <c r="EX25" s="22">
        <f t="shared" si="40"/>
        <v>36</v>
      </c>
      <c r="EY25" s="14" t="str">
        <f t="shared" si="41"/>
        <v>Ewen Estill</v>
      </c>
      <c r="EZ25" s="14"/>
      <c r="FA25" s="106">
        <f t="shared" si="66"/>
        <v>20</v>
      </c>
      <c r="FB25" s="77"/>
      <c r="FC25" s="77"/>
      <c r="FD25" s="77" t="s">
        <v>368</v>
      </c>
      <c r="FE25" s="77">
        <v>19</v>
      </c>
      <c r="FF25" s="77" t="s">
        <v>368</v>
      </c>
      <c r="FG25" s="77">
        <v>14</v>
      </c>
      <c r="FH25" s="77">
        <v>17</v>
      </c>
      <c r="FI25" s="77">
        <v>18</v>
      </c>
      <c r="FJ25" s="77">
        <v>20</v>
      </c>
      <c r="FK25" s="77">
        <v>20</v>
      </c>
      <c r="FL25" s="77">
        <v>20</v>
      </c>
      <c r="FM25" s="77"/>
      <c r="FN25" s="77"/>
      <c r="FO25" s="77"/>
      <c r="FP25" s="77"/>
      <c r="FQ25" s="77"/>
      <c r="FR25" s="77"/>
    </row>
    <row r="26" spans="1:174">
      <c r="A26" s="14" t="s">
        <v>428</v>
      </c>
      <c r="B26" s="23"/>
      <c r="C26" s="21"/>
      <c r="D26" s="19"/>
      <c r="E26" s="24">
        <v>0</v>
      </c>
      <c r="F26" s="19"/>
      <c r="G26" s="22">
        <f t="shared" si="0"/>
        <v>0</v>
      </c>
      <c r="H26" s="14"/>
      <c r="I26" s="23"/>
      <c r="J26" s="21"/>
      <c r="K26" s="19"/>
      <c r="L26" s="24"/>
      <c r="M26" s="19"/>
      <c r="N26" s="22"/>
      <c r="O26" s="14"/>
      <c r="P26" s="23"/>
      <c r="Q26" s="21"/>
      <c r="R26" s="19"/>
      <c r="S26" s="24">
        <v>0</v>
      </c>
      <c r="T26" s="19"/>
      <c r="U26" s="22">
        <f t="shared" si="3"/>
        <v>0</v>
      </c>
      <c r="V26" s="14"/>
      <c r="W26" s="23"/>
      <c r="X26" s="21"/>
      <c r="Y26" s="19"/>
      <c r="Z26" s="24"/>
      <c r="AA26" s="19"/>
      <c r="AB26" s="22"/>
      <c r="AC26" s="14"/>
      <c r="AD26" s="23"/>
      <c r="AE26" s="21"/>
      <c r="AF26" s="56"/>
      <c r="AG26" s="24">
        <v>0</v>
      </c>
      <c r="AH26" s="19"/>
      <c r="AI26" s="22">
        <f t="shared" si="32"/>
        <v>0</v>
      </c>
      <c r="AJ26" s="14"/>
      <c r="AK26" s="23">
        <v>1.2824074074074073E-2</v>
      </c>
      <c r="AL26" s="21" t="s">
        <v>232</v>
      </c>
      <c r="AM26" s="56">
        <f t="shared" ref="AM26:AM28" si="112">((AK$41)+10)-AL26</f>
        <v>21</v>
      </c>
      <c r="AN26" s="24">
        <v>0</v>
      </c>
      <c r="AO26" s="19">
        <v>5</v>
      </c>
      <c r="AP26" s="22">
        <f t="shared" si="74"/>
        <v>26</v>
      </c>
      <c r="AQ26" s="14"/>
      <c r="AR26" s="23"/>
      <c r="AS26" s="21"/>
      <c r="AT26" s="19"/>
      <c r="AU26" s="24"/>
      <c r="AV26" s="19"/>
      <c r="AW26" s="22"/>
      <c r="AX26" s="14"/>
      <c r="AY26" s="23">
        <v>2.7719907407407405E-2</v>
      </c>
      <c r="AZ26" s="21" t="s">
        <v>233</v>
      </c>
      <c r="BA26" s="56">
        <f t="shared" ref="BA26:BA33" si="113">((AY$41)+10)-AZ26</f>
        <v>23</v>
      </c>
      <c r="BB26" s="24"/>
      <c r="BC26" s="19">
        <v>5</v>
      </c>
      <c r="BD26" s="22">
        <f t="shared" si="76"/>
        <v>28</v>
      </c>
      <c r="BE26" s="14"/>
      <c r="BF26" s="23"/>
      <c r="BG26" s="21"/>
      <c r="BH26" s="19"/>
      <c r="BI26" s="24"/>
      <c r="BJ26" s="19"/>
      <c r="BK26" s="22"/>
      <c r="BL26" s="14"/>
      <c r="BM26" s="23">
        <v>2.8113425925925927E-2</v>
      </c>
      <c r="BN26" s="21" t="s">
        <v>232</v>
      </c>
      <c r="BO26" s="57">
        <f t="shared" ref="BO26" si="114">((BM$41)+10)-BN26</f>
        <v>18</v>
      </c>
      <c r="BP26" s="24"/>
      <c r="BQ26" s="19">
        <v>5</v>
      </c>
      <c r="BR26" s="22">
        <f t="shared" si="50"/>
        <v>23</v>
      </c>
      <c r="BS26" s="14"/>
      <c r="BT26" s="23"/>
      <c r="BU26" s="21"/>
      <c r="BV26" s="19"/>
      <c r="BW26" s="24"/>
      <c r="BX26" s="19"/>
      <c r="BY26" s="22"/>
      <c r="BZ26" s="14"/>
      <c r="CA26" s="23"/>
      <c r="CB26" s="21"/>
      <c r="CC26" s="19"/>
      <c r="CD26" s="24"/>
      <c r="CE26" s="19"/>
      <c r="CF26" s="22">
        <f t="shared" si="78"/>
        <v>0</v>
      </c>
      <c r="CG26" s="14"/>
      <c r="CH26" s="23"/>
      <c r="CI26" s="21"/>
      <c r="CJ26" s="19"/>
      <c r="CK26" s="24"/>
      <c r="CL26" s="19"/>
      <c r="CM26" s="22"/>
      <c r="CN26" s="14"/>
      <c r="CO26" s="23"/>
      <c r="CP26" s="21"/>
      <c r="CQ26" s="19"/>
      <c r="CR26" s="24"/>
      <c r="CS26" s="19"/>
      <c r="CT26" s="22">
        <f t="shared" si="79"/>
        <v>0</v>
      </c>
      <c r="CU26" s="14"/>
      <c r="CV26" s="23"/>
      <c r="CW26" s="21"/>
      <c r="CX26" s="19"/>
      <c r="CY26" s="24"/>
      <c r="CZ26" s="19"/>
      <c r="DA26" s="22">
        <f t="shared" si="80"/>
        <v>0</v>
      </c>
      <c r="DB26" s="14"/>
      <c r="DC26" s="23"/>
      <c r="DD26" s="21"/>
      <c r="DE26" s="19"/>
      <c r="DF26" s="24"/>
      <c r="DG26" s="19"/>
      <c r="DH26" s="22">
        <f t="shared" si="81"/>
        <v>0</v>
      </c>
      <c r="DI26" s="75"/>
      <c r="DJ26" s="23"/>
      <c r="DK26" s="21"/>
      <c r="DL26" s="19"/>
      <c r="DM26" s="24"/>
      <c r="DN26" s="19"/>
      <c r="DO26" s="22">
        <f t="shared" si="82"/>
        <v>0</v>
      </c>
      <c r="DP26" s="14"/>
      <c r="DQ26" s="23"/>
      <c r="DR26" s="21"/>
      <c r="DS26" s="19"/>
      <c r="DT26" s="24"/>
      <c r="DU26" s="19"/>
      <c r="DV26" s="22"/>
      <c r="DW26" s="14"/>
      <c r="DX26" s="23"/>
      <c r="DY26" s="21"/>
      <c r="DZ26" s="19"/>
      <c r="EA26" s="24"/>
      <c r="EB26" s="19"/>
      <c r="EC26" s="22"/>
      <c r="ED26" s="14"/>
      <c r="EE26" s="23"/>
      <c r="EF26" s="21"/>
      <c r="EG26" s="19"/>
      <c r="EH26" s="24"/>
      <c r="EI26" s="19"/>
      <c r="EJ26" s="22"/>
      <c r="EK26" s="14"/>
      <c r="EL26" s="23"/>
      <c r="EM26" s="21"/>
      <c r="EN26" s="57"/>
      <c r="EO26" s="24">
        <v>0</v>
      </c>
      <c r="EP26" s="19"/>
      <c r="EQ26" s="22">
        <f t="shared" ref="EQ26:EQ37" si="115">EN26+EO26+EP26</f>
        <v>0</v>
      </c>
      <c r="ER26" s="14"/>
      <c r="ES26" s="23"/>
      <c r="ET26" s="111">
        <f t="shared" ref="ET26:ET37" si="116">FA26</f>
        <v>14</v>
      </c>
      <c r="EU26" s="82">
        <f t="shared" ref="EU26:EU37" si="117">SUM(D26+K26+R26+Y26+AF26+AM26+AT26+BA26+BH26+BO26+BV26+CC26+CJ26+CQ26+CX26+DE26+DL26+DS26+DZ26+EG26+EN26)</f>
        <v>62</v>
      </c>
      <c r="EV26" s="82">
        <f t="shared" ref="EV26:EV37" si="118">SUM(E26+L26+S26+Z26+AG26+AN26+AU26+BB26+BI26+BP26+BW26+CD26+CK26+CR26+CY26+DF26+DM26+DT26+EA26+EH26+EO26)</f>
        <v>0</v>
      </c>
      <c r="EW26" s="82">
        <f t="shared" ref="EW26:EW37" si="119">SUM(F26+M26+T26+AA26+AH26+AO26+AV26+BC26+BJ26+BQ26+BX26+CE26+CL26+CS26+CZ26+DG26+DN26+DU26+EB26+EI26+EP26)</f>
        <v>15</v>
      </c>
      <c r="EX26" s="22">
        <f t="shared" ref="EX26:EX37" si="120">EU26+EV26+EW26</f>
        <v>77</v>
      </c>
      <c r="EY26" s="14" t="str">
        <f t="shared" ref="EY26:EY39" si="121">A26</f>
        <v>Martin Hepworth</v>
      </c>
      <c r="EZ26" s="14"/>
      <c r="FA26" s="106">
        <f t="shared" si="66"/>
        <v>14</v>
      </c>
      <c r="FB26" s="77"/>
      <c r="FC26" s="77"/>
      <c r="FD26" s="77"/>
      <c r="FE26" s="77" t="s">
        <v>439</v>
      </c>
      <c r="FF26" s="77">
        <v>7</v>
      </c>
      <c r="FG26" s="77">
        <v>6</v>
      </c>
      <c r="FH26" s="77">
        <v>7</v>
      </c>
      <c r="FI26" s="77">
        <v>8</v>
      </c>
      <c r="FJ26" s="77">
        <v>9</v>
      </c>
      <c r="FK26" s="77">
        <v>13</v>
      </c>
      <c r="FL26" s="77">
        <v>14</v>
      </c>
      <c r="FM26" s="77"/>
      <c r="FN26" s="77"/>
      <c r="FO26" s="77"/>
      <c r="FP26" s="77"/>
      <c r="FQ26" s="77"/>
      <c r="FR26" s="77"/>
    </row>
    <row r="27" spans="1:174">
      <c r="A27" s="14" t="s">
        <v>209</v>
      </c>
      <c r="B27" s="23"/>
      <c r="C27" s="21"/>
      <c r="D27" s="19"/>
      <c r="E27" s="24">
        <v>0</v>
      </c>
      <c r="F27" s="19"/>
      <c r="G27" s="22">
        <f t="shared" si="0"/>
        <v>0</v>
      </c>
      <c r="H27" s="14"/>
      <c r="I27" s="23"/>
      <c r="J27" s="21"/>
      <c r="K27" s="19"/>
      <c r="L27" s="24">
        <v>0</v>
      </c>
      <c r="M27" s="19"/>
      <c r="N27" s="22">
        <f t="shared" si="102"/>
        <v>0</v>
      </c>
      <c r="O27" s="14"/>
      <c r="P27" s="23"/>
      <c r="Q27" s="21"/>
      <c r="R27" s="19"/>
      <c r="S27" s="24">
        <v>0</v>
      </c>
      <c r="T27" s="19"/>
      <c r="U27" s="22">
        <f t="shared" si="3"/>
        <v>0</v>
      </c>
      <c r="V27" s="14"/>
      <c r="W27" s="23"/>
      <c r="X27" s="21"/>
      <c r="Y27" s="19"/>
      <c r="Z27" s="24">
        <v>0</v>
      </c>
      <c r="AA27" s="19"/>
      <c r="AB27" s="22">
        <f t="shared" si="103"/>
        <v>0</v>
      </c>
      <c r="AC27" s="14"/>
      <c r="AD27" s="23"/>
      <c r="AE27" s="21"/>
      <c r="AF27" s="57"/>
      <c r="AG27" s="24">
        <v>0</v>
      </c>
      <c r="AH27" s="19"/>
      <c r="AI27" s="22">
        <f t="shared" si="32"/>
        <v>0</v>
      </c>
      <c r="AJ27" s="14"/>
      <c r="AK27" s="23">
        <v>1.4965277777777779E-2</v>
      </c>
      <c r="AL27" s="21" t="s">
        <v>328</v>
      </c>
      <c r="AM27" s="56">
        <f t="shared" si="112"/>
        <v>18</v>
      </c>
      <c r="AN27" s="24">
        <v>0</v>
      </c>
      <c r="AO27" s="19">
        <v>5</v>
      </c>
      <c r="AP27" s="22">
        <f t="shared" si="74"/>
        <v>23</v>
      </c>
      <c r="AQ27" s="14"/>
      <c r="AR27" s="23"/>
      <c r="AS27" s="21"/>
      <c r="AT27" s="19"/>
      <c r="AU27" s="24">
        <v>0</v>
      </c>
      <c r="AV27" s="19"/>
      <c r="AW27" s="22">
        <f t="shared" si="104"/>
        <v>0</v>
      </c>
      <c r="AX27" s="14"/>
      <c r="AY27" s="23">
        <v>3.1099537037037037E-2</v>
      </c>
      <c r="AZ27" s="21" t="s">
        <v>268</v>
      </c>
      <c r="BA27" s="56">
        <f t="shared" si="113"/>
        <v>15</v>
      </c>
      <c r="BB27" s="24"/>
      <c r="BC27" s="19">
        <v>5</v>
      </c>
      <c r="BD27" s="22">
        <f t="shared" si="76"/>
        <v>20</v>
      </c>
      <c r="BE27" s="14"/>
      <c r="BF27" s="23"/>
      <c r="BG27" s="21"/>
      <c r="BH27" s="19"/>
      <c r="BI27" s="24">
        <v>0</v>
      </c>
      <c r="BJ27" s="19"/>
      <c r="BK27" s="22">
        <f t="shared" si="11"/>
        <v>0</v>
      </c>
      <c r="BL27" s="14"/>
      <c r="BM27" s="23"/>
      <c r="BN27" s="21"/>
      <c r="BO27" s="19"/>
      <c r="BP27" s="24"/>
      <c r="BQ27" s="19"/>
      <c r="BR27" s="22">
        <f t="shared" si="50"/>
        <v>0</v>
      </c>
      <c r="BS27" s="14"/>
      <c r="BT27" s="23"/>
      <c r="BU27" s="21"/>
      <c r="BV27" s="19"/>
      <c r="BW27" s="24">
        <v>0</v>
      </c>
      <c r="BX27" s="19"/>
      <c r="BY27" s="22">
        <f t="shared" si="14"/>
        <v>0</v>
      </c>
      <c r="BZ27" s="14"/>
      <c r="CA27" s="23"/>
      <c r="CB27" s="21"/>
      <c r="CC27" s="19"/>
      <c r="CD27" s="24"/>
      <c r="CE27" s="19"/>
      <c r="CF27" s="22">
        <f t="shared" si="78"/>
        <v>0</v>
      </c>
      <c r="CG27" s="14"/>
      <c r="CH27" s="23"/>
      <c r="CI27" s="21"/>
      <c r="CJ27" s="19"/>
      <c r="CK27" s="24">
        <v>0</v>
      </c>
      <c r="CL27" s="19"/>
      <c r="CM27" s="22">
        <f t="shared" si="17"/>
        <v>0</v>
      </c>
      <c r="CN27" s="14"/>
      <c r="CO27" s="23"/>
      <c r="CP27" s="21"/>
      <c r="CQ27" s="19"/>
      <c r="CR27" s="24"/>
      <c r="CS27" s="19"/>
      <c r="CT27" s="22">
        <f t="shared" si="79"/>
        <v>0</v>
      </c>
      <c r="CU27" s="14"/>
      <c r="CV27" s="23"/>
      <c r="CW27" s="21"/>
      <c r="CX27" s="19"/>
      <c r="CY27" s="24"/>
      <c r="CZ27" s="19"/>
      <c r="DA27" s="22">
        <f t="shared" si="80"/>
        <v>0</v>
      </c>
      <c r="DB27" s="14"/>
      <c r="DC27" s="110">
        <v>2.8252314814814813E-2</v>
      </c>
      <c r="DD27" s="21" t="s">
        <v>214</v>
      </c>
      <c r="DE27" s="57">
        <f t="shared" ref="DE27:DE28" si="122">((DC$41)+10)-DD27</f>
        <v>19</v>
      </c>
      <c r="DF27" s="24">
        <v>15</v>
      </c>
      <c r="DG27" s="19">
        <v>5</v>
      </c>
      <c r="DH27" s="22">
        <f t="shared" si="81"/>
        <v>39</v>
      </c>
      <c r="DI27" s="75"/>
      <c r="DJ27" s="23"/>
      <c r="DK27" s="21"/>
      <c r="DL27" s="19"/>
      <c r="DM27" s="24"/>
      <c r="DN27" s="19"/>
      <c r="DO27" s="22">
        <f t="shared" si="82"/>
        <v>0</v>
      </c>
      <c r="DP27" s="14"/>
      <c r="DQ27" s="23"/>
      <c r="DR27" s="21"/>
      <c r="DS27" s="19"/>
      <c r="DT27" s="24">
        <v>0</v>
      </c>
      <c r="DU27" s="19"/>
      <c r="DV27" s="22">
        <f t="shared" si="105"/>
        <v>0</v>
      </c>
      <c r="DW27" s="14"/>
      <c r="DX27" s="23"/>
      <c r="DY27" s="21"/>
      <c r="DZ27" s="19"/>
      <c r="EA27" s="24">
        <v>0</v>
      </c>
      <c r="EB27" s="19"/>
      <c r="EC27" s="22">
        <f t="shared" si="106"/>
        <v>0</v>
      </c>
      <c r="ED27" s="14"/>
      <c r="EE27" s="23"/>
      <c r="EF27" s="21"/>
      <c r="EG27" s="19"/>
      <c r="EH27" s="24">
        <v>0</v>
      </c>
      <c r="EI27" s="19"/>
      <c r="EJ27" s="22">
        <f t="shared" si="107"/>
        <v>0</v>
      </c>
      <c r="EK27" s="14"/>
      <c r="EL27" s="23"/>
      <c r="EM27" s="21"/>
      <c r="EN27" s="57"/>
      <c r="EO27" s="24">
        <v>0</v>
      </c>
      <c r="EP27" s="19"/>
      <c r="EQ27" s="22">
        <f t="shared" si="115"/>
        <v>0</v>
      </c>
      <c r="ER27" s="14"/>
      <c r="ES27" s="23"/>
      <c r="ET27" s="111">
        <f t="shared" si="116"/>
        <v>12</v>
      </c>
      <c r="EU27" s="82">
        <f t="shared" si="117"/>
        <v>52</v>
      </c>
      <c r="EV27" s="82">
        <f t="shared" si="118"/>
        <v>15</v>
      </c>
      <c r="EW27" s="82">
        <f t="shared" si="119"/>
        <v>15</v>
      </c>
      <c r="EX27" s="22">
        <f t="shared" si="120"/>
        <v>82</v>
      </c>
      <c r="EY27" s="14" t="str">
        <f t="shared" si="121"/>
        <v>Mike Bell</v>
      </c>
      <c r="EZ27" s="14"/>
      <c r="FA27" s="106">
        <f t="shared" si="66"/>
        <v>12</v>
      </c>
      <c r="FB27" s="77"/>
      <c r="FC27" s="77"/>
      <c r="FD27" s="77"/>
      <c r="FE27" s="77">
        <v>16</v>
      </c>
      <c r="FF27" s="77">
        <v>9</v>
      </c>
      <c r="FG27" s="77">
        <v>10</v>
      </c>
      <c r="FH27" s="77">
        <v>14</v>
      </c>
      <c r="FI27" s="77">
        <v>15</v>
      </c>
      <c r="FJ27" s="77">
        <v>17</v>
      </c>
      <c r="FK27" s="77">
        <v>11</v>
      </c>
      <c r="FL27" s="77">
        <v>12</v>
      </c>
      <c r="FM27" s="77"/>
      <c r="FN27" s="77"/>
      <c r="FO27" s="77"/>
      <c r="FP27" s="77"/>
      <c r="FQ27" s="77"/>
      <c r="FR27" s="77"/>
    </row>
    <row r="28" spans="1:174">
      <c r="A28" s="14" t="s">
        <v>532</v>
      </c>
      <c r="B28" s="23"/>
      <c r="C28" s="21"/>
      <c r="D28" s="19"/>
      <c r="E28" s="24">
        <v>0</v>
      </c>
      <c r="F28" s="19"/>
      <c r="G28" s="22">
        <f t="shared" si="0"/>
        <v>0</v>
      </c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>
        <v>0</v>
      </c>
      <c r="T28" s="19"/>
      <c r="U28" s="22">
        <f t="shared" si="3"/>
        <v>0</v>
      </c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57"/>
      <c r="AG28" s="24">
        <v>0</v>
      </c>
      <c r="AH28" s="19"/>
      <c r="AI28" s="22">
        <f t="shared" si="32"/>
        <v>0</v>
      </c>
      <c r="AJ28" s="14"/>
      <c r="AK28" s="23">
        <v>1.5509259259259257E-2</v>
      </c>
      <c r="AL28" s="21" t="s">
        <v>264</v>
      </c>
      <c r="AM28" s="56">
        <f t="shared" si="112"/>
        <v>17</v>
      </c>
      <c r="AN28" s="24">
        <v>0</v>
      </c>
      <c r="AO28" s="19">
        <v>5</v>
      </c>
      <c r="AP28" s="22">
        <f t="shared" si="74"/>
        <v>22</v>
      </c>
      <c r="AQ28" s="14"/>
      <c r="AR28" s="23"/>
      <c r="AS28" s="21"/>
      <c r="AT28" s="19"/>
      <c r="AU28" s="24"/>
      <c r="AV28" s="19"/>
      <c r="AW28" s="22"/>
      <c r="AX28" s="14"/>
      <c r="AY28" s="23">
        <v>3.3321759259259259E-2</v>
      </c>
      <c r="AZ28" s="21" t="s">
        <v>340</v>
      </c>
      <c r="BA28" s="56">
        <f t="shared" si="113"/>
        <v>12</v>
      </c>
      <c r="BB28" s="24"/>
      <c r="BC28" s="19">
        <v>5</v>
      </c>
      <c r="BD28" s="22">
        <f t="shared" si="76"/>
        <v>17</v>
      </c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4"/>
      <c r="BQ28" s="19"/>
      <c r="BR28" s="22">
        <f t="shared" si="50"/>
        <v>0</v>
      </c>
      <c r="BS28" s="14"/>
      <c r="BT28" s="23"/>
      <c r="BU28" s="21"/>
      <c r="BV28" s="19"/>
      <c r="BW28" s="24"/>
      <c r="BX28" s="19"/>
      <c r="BY28" s="22"/>
      <c r="BZ28" s="14"/>
      <c r="CA28" s="110">
        <v>3.2557870370370369E-2</v>
      </c>
      <c r="CB28" s="21" t="s">
        <v>265</v>
      </c>
      <c r="CC28" s="56">
        <f t="shared" ref="CC28:CC30" si="123">((CA$41)+10)-CB28</f>
        <v>12</v>
      </c>
      <c r="CD28" s="24">
        <v>15</v>
      </c>
      <c r="CE28" s="19">
        <v>5</v>
      </c>
      <c r="CF28" s="22">
        <f t="shared" si="78"/>
        <v>32</v>
      </c>
      <c r="CG28" s="14"/>
      <c r="CH28" s="23"/>
      <c r="CI28" s="21"/>
      <c r="CJ28" s="19"/>
      <c r="CK28" s="24"/>
      <c r="CL28" s="19"/>
      <c r="CM28" s="22"/>
      <c r="CN28" s="14"/>
      <c r="CO28" s="23"/>
      <c r="CP28" s="21"/>
      <c r="CQ28" s="19"/>
      <c r="CR28" s="24"/>
      <c r="CS28" s="19"/>
      <c r="CT28" s="22">
        <f t="shared" si="79"/>
        <v>0</v>
      </c>
      <c r="CU28" s="14"/>
      <c r="CV28" s="23"/>
      <c r="CW28" s="21"/>
      <c r="CX28" s="19"/>
      <c r="CY28" s="24"/>
      <c r="CZ28" s="19"/>
      <c r="DA28" s="22">
        <f t="shared" si="80"/>
        <v>0</v>
      </c>
      <c r="DB28" s="14"/>
      <c r="DC28" s="23">
        <v>3.3622685185185179E-2</v>
      </c>
      <c r="DD28" s="21" t="s">
        <v>265</v>
      </c>
      <c r="DE28" s="57">
        <f t="shared" si="122"/>
        <v>13</v>
      </c>
      <c r="DF28" s="24"/>
      <c r="DG28" s="19">
        <v>5</v>
      </c>
      <c r="DH28" s="22">
        <f t="shared" si="81"/>
        <v>18</v>
      </c>
      <c r="DI28" s="75"/>
      <c r="DJ28" s="23"/>
      <c r="DK28" s="21"/>
      <c r="DL28" s="19"/>
      <c r="DM28" s="24"/>
      <c r="DN28" s="19"/>
      <c r="DO28" s="22">
        <f t="shared" si="82"/>
        <v>0</v>
      </c>
      <c r="DP28" s="14"/>
      <c r="DQ28" s="23"/>
      <c r="DR28" s="21"/>
      <c r="DS28" s="19"/>
      <c r="DT28" s="24"/>
      <c r="DU28" s="19"/>
      <c r="DV28" s="22"/>
      <c r="DW28" s="14"/>
      <c r="DX28" s="23"/>
      <c r="DY28" s="21"/>
      <c r="DZ28" s="19"/>
      <c r="EA28" s="24"/>
      <c r="EB28" s="19"/>
      <c r="EC28" s="22"/>
      <c r="ED28" s="14"/>
      <c r="EE28" s="23"/>
      <c r="EF28" s="21"/>
      <c r="EG28" s="19"/>
      <c r="EH28" s="24"/>
      <c r="EI28" s="19"/>
      <c r="EJ28" s="22"/>
      <c r="EK28" s="14"/>
      <c r="EL28" s="23"/>
      <c r="EM28" s="21"/>
      <c r="EN28" s="57"/>
      <c r="EO28" s="24">
        <v>0</v>
      </c>
      <c r="EP28" s="19"/>
      <c r="EQ28" s="22">
        <f t="shared" si="115"/>
        <v>0</v>
      </c>
      <c r="ER28" s="14"/>
      <c r="ES28" s="23"/>
      <c r="ET28" s="111">
        <f t="shared" si="116"/>
        <v>10</v>
      </c>
      <c r="EU28" s="82">
        <f t="shared" si="117"/>
        <v>54</v>
      </c>
      <c r="EV28" s="82">
        <f t="shared" si="118"/>
        <v>15</v>
      </c>
      <c r="EW28" s="82">
        <f t="shared" si="119"/>
        <v>20</v>
      </c>
      <c r="EX28" s="22">
        <f t="shared" si="120"/>
        <v>89</v>
      </c>
      <c r="EY28" s="14" t="str">
        <f t="shared" si="121"/>
        <v>Larry Horne</v>
      </c>
      <c r="EZ28" s="14"/>
      <c r="FA28" s="106">
        <f t="shared" si="66"/>
        <v>10</v>
      </c>
      <c r="FB28" s="77"/>
      <c r="FC28" s="77"/>
      <c r="FD28" s="77"/>
      <c r="FE28" s="77">
        <v>17</v>
      </c>
      <c r="FF28" s="77">
        <v>12</v>
      </c>
      <c r="FG28" s="77">
        <v>13</v>
      </c>
      <c r="FH28" s="77">
        <v>8</v>
      </c>
      <c r="FI28" s="77" t="s">
        <v>366</v>
      </c>
      <c r="FJ28" s="77" t="s">
        <v>131</v>
      </c>
      <c r="FK28" s="77">
        <v>10</v>
      </c>
      <c r="FL28" s="77">
        <v>10</v>
      </c>
      <c r="FM28" s="77"/>
      <c r="FN28" s="77"/>
      <c r="FO28" s="77"/>
      <c r="FP28" s="77"/>
      <c r="FQ28" s="77"/>
      <c r="FR28" s="77"/>
    </row>
    <row r="29" spans="1:174">
      <c r="A29" s="14" t="s">
        <v>686</v>
      </c>
      <c r="B29" s="23"/>
      <c r="C29" s="21"/>
      <c r="D29" s="19"/>
      <c r="E29" s="24">
        <v>0</v>
      </c>
      <c r="F29" s="19"/>
      <c r="G29" s="22">
        <f t="shared" si="0"/>
        <v>0</v>
      </c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>
        <v>0</v>
      </c>
      <c r="T29" s="19"/>
      <c r="U29" s="22">
        <f t="shared" si="3"/>
        <v>0</v>
      </c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57"/>
      <c r="AG29" s="24">
        <v>0</v>
      </c>
      <c r="AH29" s="19"/>
      <c r="AI29" s="22">
        <f t="shared" si="32"/>
        <v>0</v>
      </c>
      <c r="AJ29" s="14"/>
      <c r="AK29" s="23"/>
      <c r="AL29" s="21"/>
      <c r="AM29" s="19"/>
      <c r="AN29" s="24"/>
      <c r="AO29" s="19"/>
      <c r="AP29" s="22"/>
      <c r="AQ29" s="14"/>
      <c r="AR29" s="23"/>
      <c r="AS29" s="21"/>
      <c r="AT29" s="19"/>
      <c r="AU29" s="24"/>
      <c r="AV29" s="19"/>
      <c r="AW29" s="22"/>
      <c r="AX29" s="14"/>
      <c r="AY29" s="23">
        <v>2.7303240740740743E-2</v>
      </c>
      <c r="AZ29" s="21" t="s">
        <v>232</v>
      </c>
      <c r="BA29" s="56">
        <f t="shared" si="113"/>
        <v>24</v>
      </c>
      <c r="BB29" s="24"/>
      <c r="BC29" s="19">
        <v>5</v>
      </c>
      <c r="BD29" s="22">
        <f t="shared" si="76"/>
        <v>29</v>
      </c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>
        <f t="shared" si="50"/>
        <v>0</v>
      </c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>
        <f t="shared" si="78"/>
        <v>0</v>
      </c>
      <c r="CG29" s="14"/>
      <c r="CH29" s="23"/>
      <c r="CI29" s="21"/>
      <c r="CJ29" s="19"/>
      <c r="CK29" s="24"/>
      <c r="CL29" s="19"/>
      <c r="CM29" s="22"/>
      <c r="CN29" s="14"/>
      <c r="CO29" s="23"/>
      <c r="CP29" s="21"/>
      <c r="CQ29" s="19"/>
      <c r="CR29" s="24"/>
      <c r="CS29" s="19"/>
      <c r="CT29" s="22">
        <f t="shared" si="79"/>
        <v>0</v>
      </c>
      <c r="CU29" s="14"/>
      <c r="CV29" s="23"/>
      <c r="CW29" s="21"/>
      <c r="CX29" s="19"/>
      <c r="CY29" s="24"/>
      <c r="CZ29" s="19"/>
      <c r="DA29" s="22">
        <f t="shared" si="80"/>
        <v>0</v>
      </c>
      <c r="DB29" s="14"/>
      <c r="DC29" s="23"/>
      <c r="DD29" s="21"/>
      <c r="DE29" s="19"/>
      <c r="DF29" s="24"/>
      <c r="DG29" s="19"/>
      <c r="DH29" s="22">
        <f t="shared" si="81"/>
        <v>0</v>
      </c>
      <c r="DI29" s="75"/>
      <c r="DJ29" s="23"/>
      <c r="DK29" s="21"/>
      <c r="DL29" s="19"/>
      <c r="DM29" s="24"/>
      <c r="DN29" s="19"/>
      <c r="DO29" s="22">
        <f t="shared" si="82"/>
        <v>0</v>
      </c>
      <c r="DP29" s="14"/>
      <c r="DQ29" s="23"/>
      <c r="DR29" s="21"/>
      <c r="DS29" s="19"/>
      <c r="DT29" s="24"/>
      <c r="DU29" s="19"/>
      <c r="DV29" s="22"/>
      <c r="DW29" s="14"/>
      <c r="DX29" s="23"/>
      <c r="DY29" s="21"/>
      <c r="DZ29" s="19"/>
      <c r="EA29" s="24"/>
      <c r="EB29" s="19"/>
      <c r="EC29" s="22"/>
      <c r="ED29" s="14"/>
      <c r="EE29" s="23"/>
      <c r="EF29" s="21"/>
      <c r="EG29" s="19"/>
      <c r="EH29" s="24"/>
      <c r="EI29" s="19"/>
      <c r="EJ29" s="22"/>
      <c r="EK29" s="14"/>
      <c r="EL29" s="23"/>
      <c r="EM29" s="21"/>
      <c r="EN29" s="57"/>
      <c r="EO29" s="24">
        <v>0</v>
      </c>
      <c r="EP29" s="19"/>
      <c r="EQ29" s="22">
        <f t="shared" si="115"/>
        <v>0</v>
      </c>
      <c r="ER29" s="14"/>
      <c r="ES29" s="23"/>
      <c r="ET29" s="111">
        <f t="shared" si="116"/>
        <v>22</v>
      </c>
      <c r="EU29" s="82">
        <f t="shared" si="117"/>
        <v>24</v>
      </c>
      <c r="EV29" s="82">
        <f t="shared" si="118"/>
        <v>0</v>
      </c>
      <c r="EW29" s="82">
        <f t="shared" si="119"/>
        <v>5</v>
      </c>
      <c r="EX29" s="22">
        <f t="shared" si="120"/>
        <v>29</v>
      </c>
      <c r="EY29" s="14" t="str">
        <f t="shared" si="121"/>
        <v>Chris Bramley-Wright</v>
      </c>
      <c r="EZ29" s="14"/>
      <c r="FA29" s="106">
        <f t="shared" si="66"/>
        <v>22</v>
      </c>
      <c r="FB29" s="77"/>
      <c r="FC29" s="77"/>
      <c r="FD29" s="77"/>
      <c r="FE29" s="77"/>
      <c r="FF29" s="77">
        <v>17</v>
      </c>
      <c r="FG29" s="77">
        <v>17</v>
      </c>
      <c r="FH29" s="77">
        <v>20</v>
      </c>
      <c r="FI29" s="77">
        <v>22</v>
      </c>
      <c r="FJ29" s="77">
        <v>22</v>
      </c>
      <c r="FK29" s="77">
        <v>22</v>
      </c>
      <c r="FL29" s="77">
        <v>22</v>
      </c>
      <c r="FM29" s="77"/>
      <c r="FN29" s="77"/>
      <c r="FO29" s="77"/>
      <c r="FP29" s="77"/>
      <c r="FQ29" s="77"/>
      <c r="FR29" s="77"/>
    </row>
    <row r="30" spans="1:174">
      <c r="A30" s="14" t="s">
        <v>687</v>
      </c>
      <c r="B30" s="23"/>
      <c r="C30" s="21"/>
      <c r="D30" s="19"/>
      <c r="E30" s="24">
        <v>0</v>
      </c>
      <c r="F30" s="19"/>
      <c r="G30" s="22">
        <f t="shared" si="0"/>
        <v>0</v>
      </c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>
        <v>0</v>
      </c>
      <c r="T30" s="19"/>
      <c r="U30" s="22">
        <f t="shared" si="3"/>
        <v>0</v>
      </c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57"/>
      <c r="AG30" s="24">
        <v>0</v>
      </c>
      <c r="AH30" s="19"/>
      <c r="AI30" s="22">
        <f t="shared" si="32"/>
        <v>0</v>
      </c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>
        <v>2.8877314814814817E-2</v>
      </c>
      <c r="AZ30" s="21" t="s">
        <v>267</v>
      </c>
      <c r="BA30" s="56">
        <f t="shared" si="113"/>
        <v>22</v>
      </c>
      <c r="BB30" s="24"/>
      <c r="BC30" s="19">
        <v>5</v>
      </c>
      <c r="BD30" s="22">
        <f t="shared" si="76"/>
        <v>27</v>
      </c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>
        <f t="shared" si="50"/>
        <v>0</v>
      </c>
      <c r="BS30" s="14"/>
      <c r="BT30" s="23"/>
      <c r="BU30" s="21"/>
      <c r="BV30" s="19"/>
      <c r="BW30" s="24"/>
      <c r="BX30" s="19"/>
      <c r="BY30" s="22"/>
      <c r="BZ30" s="14"/>
      <c r="CA30" s="110">
        <v>2.7881944444444445E-2</v>
      </c>
      <c r="CB30" s="21" t="s">
        <v>233</v>
      </c>
      <c r="CC30" s="56">
        <f t="shared" si="123"/>
        <v>16</v>
      </c>
      <c r="CD30" s="24">
        <v>15</v>
      </c>
      <c r="CE30" s="19">
        <v>5</v>
      </c>
      <c r="CF30" s="22">
        <f t="shared" si="78"/>
        <v>36</v>
      </c>
      <c r="CG30" s="14"/>
      <c r="CH30" s="23"/>
      <c r="CI30" s="21"/>
      <c r="CJ30" s="19"/>
      <c r="CK30" s="24"/>
      <c r="CL30" s="19"/>
      <c r="CM30" s="22"/>
      <c r="CN30" s="14"/>
      <c r="CO30" s="23"/>
      <c r="CP30" s="21"/>
      <c r="CQ30" s="19"/>
      <c r="CR30" s="24"/>
      <c r="CS30" s="19"/>
      <c r="CT30" s="22">
        <f t="shared" si="79"/>
        <v>0</v>
      </c>
      <c r="CU30" s="14"/>
      <c r="CV30" s="23"/>
      <c r="CW30" s="21"/>
      <c r="CX30" s="19"/>
      <c r="CY30" s="24"/>
      <c r="CZ30" s="19"/>
      <c r="DA30" s="22">
        <f t="shared" si="80"/>
        <v>0</v>
      </c>
      <c r="DB30" s="14"/>
      <c r="DC30" s="23"/>
      <c r="DD30" s="21"/>
      <c r="DE30" s="19"/>
      <c r="DF30" s="24"/>
      <c r="DG30" s="19"/>
      <c r="DH30" s="22">
        <f t="shared" si="81"/>
        <v>0</v>
      </c>
      <c r="DI30" s="75"/>
      <c r="DJ30" s="23"/>
      <c r="DK30" s="21"/>
      <c r="DL30" s="19"/>
      <c r="DM30" s="24"/>
      <c r="DN30" s="19"/>
      <c r="DO30" s="22">
        <f t="shared" si="82"/>
        <v>0</v>
      </c>
      <c r="DP30" s="14"/>
      <c r="DQ30" s="23"/>
      <c r="DR30" s="21"/>
      <c r="DS30" s="19"/>
      <c r="DT30" s="24"/>
      <c r="DU30" s="19"/>
      <c r="DV30" s="22"/>
      <c r="DW30" s="14"/>
      <c r="DX30" s="23"/>
      <c r="DY30" s="21"/>
      <c r="DZ30" s="19"/>
      <c r="EA30" s="24"/>
      <c r="EB30" s="19"/>
      <c r="EC30" s="22"/>
      <c r="ED30" s="14"/>
      <c r="EE30" s="23"/>
      <c r="EF30" s="21"/>
      <c r="EG30" s="19"/>
      <c r="EH30" s="24"/>
      <c r="EI30" s="19"/>
      <c r="EJ30" s="22"/>
      <c r="EK30" s="14"/>
      <c r="EL30" s="23"/>
      <c r="EM30" s="21"/>
      <c r="EN30" s="57"/>
      <c r="EO30" s="24">
        <v>0</v>
      </c>
      <c r="EP30" s="19"/>
      <c r="EQ30" s="22">
        <f t="shared" si="115"/>
        <v>0</v>
      </c>
      <c r="ER30" s="14"/>
      <c r="ES30" s="23"/>
      <c r="ET30" s="111">
        <f t="shared" si="116"/>
        <v>16</v>
      </c>
      <c r="EU30" s="82">
        <f t="shared" si="117"/>
        <v>38</v>
      </c>
      <c r="EV30" s="82">
        <f t="shared" si="118"/>
        <v>15</v>
      </c>
      <c r="EW30" s="82">
        <f t="shared" si="119"/>
        <v>10</v>
      </c>
      <c r="EX30" s="22">
        <f t="shared" si="120"/>
        <v>63</v>
      </c>
      <c r="EY30" s="14" t="str">
        <f t="shared" si="121"/>
        <v>Dane Herd</v>
      </c>
      <c r="EZ30" s="14"/>
      <c r="FA30" s="106">
        <f t="shared" si="66"/>
        <v>16</v>
      </c>
      <c r="FB30" s="77"/>
      <c r="FC30" s="77"/>
      <c r="FD30" s="77"/>
      <c r="FE30" s="77"/>
      <c r="FF30" s="77" t="s">
        <v>438</v>
      </c>
      <c r="FG30" s="77" t="s">
        <v>438</v>
      </c>
      <c r="FH30" s="77">
        <v>10</v>
      </c>
      <c r="FI30" s="77">
        <v>12</v>
      </c>
      <c r="FJ30" s="77">
        <v>15</v>
      </c>
      <c r="FK30" s="77">
        <v>16</v>
      </c>
      <c r="FL30" s="77">
        <v>16</v>
      </c>
      <c r="FM30" s="77"/>
      <c r="FN30" s="77"/>
      <c r="FO30" s="77"/>
      <c r="FP30" s="77"/>
      <c r="FQ30" s="77"/>
      <c r="FR30" s="77"/>
    </row>
    <row r="31" spans="1:174">
      <c r="A31" s="14" t="s">
        <v>644</v>
      </c>
      <c r="B31" s="23"/>
      <c r="C31" s="21"/>
      <c r="D31" s="19"/>
      <c r="E31" s="24">
        <v>0</v>
      </c>
      <c r="F31" s="19"/>
      <c r="G31" s="22">
        <f t="shared" si="0"/>
        <v>0</v>
      </c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>
        <v>0</v>
      </c>
      <c r="T31" s="19"/>
      <c r="U31" s="22">
        <f t="shared" si="3"/>
        <v>0</v>
      </c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57"/>
      <c r="AG31" s="24">
        <v>0</v>
      </c>
      <c r="AH31" s="19"/>
      <c r="AI31" s="22">
        <f t="shared" si="32"/>
        <v>0</v>
      </c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>
        <v>2.8923611111111108E-2</v>
      </c>
      <c r="AZ31" s="21" t="s">
        <v>328</v>
      </c>
      <c r="BA31" s="56">
        <f t="shared" si="113"/>
        <v>21</v>
      </c>
      <c r="BB31" s="24"/>
      <c r="BC31" s="19">
        <v>5</v>
      </c>
      <c r="BD31" s="22">
        <f t="shared" si="76"/>
        <v>26</v>
      </c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>
        <f t="shared" si="50"/>
        <v>0</v>
      </c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>
        <f t="shared" si="78"/>
        <v>0</v>
      </c>
      <c r="CG31" s="14"/>
      <c r="CH31" s="23"/>
      <c r="CI31" s="21"/>
      <c r="CJ31" s="19"/>
      <c r="CK31" s="24"/>
      <c r="CL31" s="19"/>
      <c r="CM31" s="22"/>
      <c r="CN31" s="14"/>
      <c r="CO31" s="23"/>
      <c r="CP31" s="21"/>
      <c r="CQ31" s="19"/>
      <c r="CR31" s="24"/>
      <c r="CS31" s="19"/>
      <c r="CT31" s="22">
        <f t="shared" si="79"/>
        <v>0</v>
      </c>
      <c r="CU31" s="14"/>
      <c r="CV31" s="23"/>
      <c r="CW31" s="21"/>
      <c r="CX31" s="19"/>
      <c r="CY31" s="24"/>
      <c r="CZ31" s="19"/>
      <c r="DA31" s="22">
        <f t="shared" si="80"/>
        <v>0</v>
      </c>
      <c r="DB31" s="14"/>
      <c r="DC31" s="23"/>
      <c r="DD31" s="21"/>
      <c r="DE31" s="19"/>
      <c r="DF31" s="24"/>
      <c r="DG31" s="19"/>
      <c r="DH31" s="22">
        <f t="shared" si="81"/>
        <v>0</v>
      </c>
      <c r="DI31" s="75"/>
      <c r="DJ31" s="23"/>
      <c r="DK31" s="21"/>
      <c r="DL31" s="19"/>
      <c r="DM31" s="24"/>
      <c r="DN31" s="19"/>
      <c r="DO31" s="22">
        <f t="shared" si="82"/>
        <v>0</v>
      </c>
      <c r="DP31" s="14"/>
      <c r="DQ31" s="23"/>
      <c r="DR31" s="21"/>
      <c r="DS31" s="19"/>
      <c r="DT31" s="24"/>
      <c r="DU31" s="19"/>
      <c r="DV31" s="22"/>
      <c r="DW31" s="14"/>
      <c r="DX31" s="23"/>
      <c r="DY31" s="21"/>
      <c r="DZ31" s="19"/>
      <c r="EA31" s="24"/>
      <c r="EB31" s="19"/>
      <c r="EC31" s="22"/>
      <c r="ED31" s="14"/>
      <c r="EE31" s="23"/>
      <c r="EF31" s="21"/>
      <c r="EG31" s="19"/>
      <c r="EH31" s="24"/>
      <c r="EI31" s="19"/>
      <c r="EJ31" s="22"/>
      <c r="EK31" s="14"/>
      <c r="EL31" s="23"/>
      <c r="EM31" s="21"/>
      <c r="EN31" s="57"/>
      <c r="EO31" s="24">
        <v>0</v>
      </c>
      <c r="EP31" s="19"/>
      <c r="EQ31" s="22">
        <f t="shared" si="115"/>
        <v>0</v>
      </c>
      <c r="ER31" s="14"/>
      <c r="ES31" s="23"/>
      <c r="ET31" s="111">
        <f t="shared" si="116"/>
        <v>23</v>
      </c>
      <c r="EU31" s="82">
        <f t="shared" si="117"/>
        <v>21</v>
      </c>
      <c r="EV31" s="82">
        <f t="shared" si="118"/>
        <v>0</v>
      </c>
      <c r="EW31" s="82">
        <f t="shared" si="119"/>
        <v>5</v>
      </c>
      <c r="EX31" s="22">
        <f t="shared" si="120"/>
        <v>26</v>
      </c>
      <c r="EY31" s="14" t="str">
        <f t="shared" si="121"/>
        <v>Michael Salkeld</v>
      </c>
      <c r="EZ31" s="14"/>
      <c r="FA31" s="106">
        <f t="shared" si="66"/>
        <v>23</v>
      </c>
      <c r="FB31" s="77"/>
      <c r="FC31" s="77"/>
      <c r="FD31" s="77"/>
      <c r="FE31" s="77"/>
      <c r="FF31" s="77" t="s">
        <v>547</v>
      </c>
      <c r="FG31" s="77" t="s">
        <v>547</v>
      </c>
      <c r="FH31" s="77">
        <v>21</v>
      </c>
      <c r="FI31" s="77">
        <v>23</v>
      </c>
      <c r="FJ31" s="77">
        <v>23</v>
      </c>
      <c r="FK31" s="77">
        <v>23</v>
      </c>
      <c r="FL31" s="80">
        <v>23</v>
      </c>
      <c r="FM31" s="77"/>
      <c r="FN31" s="77"/>
      <c r="FO31" s="77"/>
      <c r="FP31" s="77"/>
      <c r="FQ31" s="77"/>
      <c r="FR31" s="77"/>
    </row>
    <row r="32" spans="1:174">
      <c r="A32" s="14" t="s">
        <v>688</v>
      </c>
      <c r="B32" s="23"/>
      <c r="C32" s="21"/>
      <c r="D32" s="19"/>
      <c r="E32" s="24">
        <v>0</v>
      </c>
      <c r="F32" s="19"/>
      <c r="G32" s="22">
        <f t="shared" si="0"/>
        <v>0</v>
      </c>
      <c r="H32" s="14"/>
      <c r="I32" s="23"/>
      <c r="J32" s="21"/>
      <c r="K32" s="19"/>
      <c r="L32" s="24"/>
      <c r="M32" s="19"/>
      <c r="N32" s="22"/>
      <c r="O32" s="14"/>
      <c r="P32" s="23"/>
      <c r="Q32" s="21"/>
      <c r="R32" s="19"/>
      <c r="S32" s="24">
        <v>0</v>
      </c>
      <c r="T32" s="19"/>
      <c r="U32" s="22">
        <f t="shared" si="3"/>
        <v>0</v>
      </c>
      <c r="V32" s="14"/>
      <c r="W32" s="23"/>
      <c r="X32" s="21"/>
      <c r="Y32" s="19"/>
      <c r="Z32" s="24"/>
      <c r="AA32" s="19"/>
      <c r="AB32" s="22"/>
      <c r="AC32" s="14"/>
      <c r="AD32" s="23"/>
      <c r="AE32" s="21"/>
      <c r="AF32" s="57"/>
      <c r="AG32" s="24">
        <v>0</v>
      </c>
      <c r="AH32" s="19"/>
      <c r="AI32" s="22">
        <f t="shared" si="32"/>
        <v>0</v>
      </c>
      <c r="AJ32" s="14"/>
      <c r="AK32" s="23"/>
      <c r="AL32" s="21"/>
      <c r="AM32" s="19"/>
      <c r="AN32" s="24"/>
      <c r="AO32" s="19"/>
      <c r="AP32" s="22"/>
      <c r="AQ32" s="14"/>
      <c r="AR32" s="23"/>
      <c r="AS32" s="21"/>
      <c r="AT32" s="19"/>
      <c r="AU32" s="24"/>
      <c r="AV32" s="19"/>
      <c r="AW32" s="22"/>
      <c r="AX32" s="14"/>
      <c r="AY32" s="23">
        <v>2.9780092592592594E-2</v>
      </c>
      <c r="AZ32" s="21" t="s">
        <v>265</v>
      </c>
      <c r="BA32" s="56">
        <f t="shared" si="113"/>
        <v>19</v>
      </c>
      <c r="BB32" s="24"/>
      <c r="BC32" s="19">
        <v>5</v>
      </c>
      <c r="BD32" s="22">
        <f t="shared" si="76"/>
        <v>24</v>
      </c>
      <c r="BE32" s="14"/>
      <c r="BF32" s="23"/>
      <c r="BG32" s="21"/>
      <c r="BH32" s="19"/>
      <c r="BI32" s="24"/>
      <c r="BJ32" s="19"/>
      <c r="BK32" s="22"/>
      <c r="BL32" s="14"/>
      <c r="BM32" s="23"/>
      <c r="BN32" s="21"/>
      <c r="BO32" s="19"/>
      <c r="BP32" s="24"/>
      <c r="BQ32" s="19"/>
      <c r="BR32" s="22">
        <f t="shared" si="50"/>
        <v>0</v>
      </c>
      <c r="BS32" s="14"/>
      <c r="BT32" s="23"/>
      <c r="BU32" s="21"/>
      <c r="BV32" s="19"/>
      <c r="BW32" s="24"/>
      <c r="BX32" s="19"/>
      <c r="BY32" s="22"/>
      <c r="BZ32" s="14"/>
      <c r="CA32" s="23"/>
      <c r="CB32" s="21"/>
      <c r="CC32" s="19"/>
      <c r="CD32" s="24"/>
      <c r="CE32" s="19"/>
      <c r="CF32" s="22">
        <f t="shared" si="78"/>
        <v>0</v>
      </c>
      <c r="CG32" s="14"/>
      <c r="CH32" s="23"/>
      <c r="CI32" s="21"/>
      <c r="CJ32" s="19"/>
      <c r="CK32" s="24"/>
      <c r="CL32" s="19"/>
      <c r="CM32" s="22"/>
      <c r="CN32" s="14"/>
      <c r="CO32" s="23"/>
      <c r="CP32" s="21"/>
      <c r="CQ32" s="19"/>
      <c r="CR32" s="24"/>
      <c r="CS32" s="19"/>
      <c r="CT32" s="22">
        <f t="shared" si="79"/>
        <v>0</v>
      </c>
      <c r="CU32" s="14"/>
      <c r="CV32" s="23"/>
      <c r="CW32" s="21"/>
      <c r="CX32" s="19"/>
      <c r="CY32" s="24"/>
      <c r="CZ32" s="19"/>
      <c r="DA32" s="22">
        <f t="shared" si="80"/>
        <v>0</v>
      </c>
      <c r="DB32" s="14"/>
      <c r="DC32" s="23"/>
      <c r="DD32" s="21"/>
      <c r="DE32" s="19"/>
      <c r="DF32" s="24"/>
      <c r="DG32" s="19"/>
      <c r="DH32" s="22">
        <f t="shared" si="81"/>
        <v>0</v>
      </c>
      <c r="DI32" s="75"/>
      <c r="DJ32" s="23"/>
      <c r="DK32" s="21"/>
      <c r="DL32" s="19"/>
      <c r="DM32" s="24"/>
      <c r="DN32" s="19"/>
      <c r="DO32" s="22">
        <f t="shared" si="82"/>
        <v>0</v>
      </c>
      <c r="DP32" s="14"/>
      <c r="DQ32" s="23"/>
      <c r="DR32" s="21"/>
      <c r="DS32" s="19"/>
      <c r="DT32" s="24"/>
      <c r="DU32" s="19"/>
      <c r="DV32" s="22"/>
      <c r="DW32" s="14"/>
      <c r="DX32" s="23"/>
      <c r="DY32" s="21"/>
      <c r="DZ32" s="19"/>
      <c r="EA32" s="24"/>
      <c r="EB32" s="19"/>
      <c r="EC32" s="22"/>
      <c r="ED32" s="14"/>
      <c r="EE32" s="23"/>
      <c r="EF32" s="21"/>
      <c r="EG32" s="19"/>
      <c r="EH32" s="24"/>
      <c r="EI32" s="19"/>
      <c r="EJ32" s="22"/>
      <c r="EK32" s="14"/>
      <c r="EL32" s="23"/>
      <c r="EM32" s="21"/>
      <c r="EN32" s="57"/>
      <c r="EO32" s="24">
        <v>0</v>
      </c>
      <c r="EP32" s="19"/>
      <c r="EQ32" s="22">
        <f t="shared" si="115"/>
        <v>0</v>
      </c>
      <c r="ER32" s="14"/>
      <c r="ES32" s="23"/>
      <c r="ET32" s="111">
        <f t="shared" si="116"/>
        <v>24</v>
      </c>
      <c r="EU32" s="82">
        <f t="shared" si="117"/>
        <v>19</v>
      </c>
      <c r="EV32" s="82">
        <f t="shared" si="118"/>
        <v>0</v>
      </c>
      <c r="EW32" s="82">
        <f t="shared" si="119"/>
        <v>5</v>
      </c>
      <c r="EX32" s="22">
        <f t="shared" si="120"/>
        <v>24</v>
      </c>
      <c r="EY32" s="14" t="str">
        <f t="shared" si="121"/>
        <v>Tim Slater</v>
      </c>
      <c r="EZ32" s="14"/>
      <c r="FA32" s="106">
        <f t="shared" si="66"/>
        <v>24</v>
      </c>
      <c r="FB32" s="77"/>
      <c r="FC32" s="77"/>
      <c r="FD32" s="77"/>
      <c r="FE32" s="77"/>
      <c r="FF32" s="77">
        <v>22</v>
      </c>
      <c r="FG32" s="77">
        <v>22</v>
      </c>
      <c r="FH32" s="77">
        <v>22</v>
      </c>
      <c r="FI32" s="77">
        <v>24</v>
      </c>
      <c r="FJ32" s="77">
        <v>24</v>
      </c>
      <c r="FK32" s="77">
        <v>24</v>
      </c>
      <c r="FL32" s="80">
        <v>24</v>
      </c>
      <c r="FM32" s="77"/>
      <c r="FN32" s="77"/>
      <c r="FO32" s="77"/>
      <c r="FP32" s="77"/>
      <c r="FQ32" s="77"/>
      <c r="FR32" s="77"/>
    </row>
    <row r="33" spans="1:174">
      <c r="A33" s="14" t="s">
        <v>77</v>
      </c>
      <c r="B33" s="23"/>
      <c r="C33" s="21"/>
      <c r="D33" s="19"/>
      <c r="E33" s="24">
        <v>0</v>
      </c>
      <c r="F33" s="19"/>
      <c r="G33" s="22">
        <f t="shared" si="0"/>
        <v>0</v>
      </c>
      <c r="H33" s="14"/>
      <c r="I33" s="23"/>
      <c r="J33" s="21"/>
      <c r="K33" s="19"/>
      <c r="L33" s="24"/>
      <c r="M33" s="19"/>
      <c r="N33" s="22"/>
      <c r="O33" s="14"/>
      <c r="P33" s="23"/>
      <c r="Q33" s="21"/>
      <c r="R33" s="19"/>
      <c r="S33" s="24">
        <v>0</v>
      </c>
      <c r="T33" s="19"/>
      <c r="U33" s="22">
        <f t="shared" si="3"/>
        <v>0</v>
      </c>
      <c r="V33" s="14"/>
      <c r="W33" s="23"/>
      <c r="X33" s="21"/>
      <c r="Y33" s="19"/>
      <c r="Z33" s="24"/>
      <c r="AA33" s="19"/>
      <c r="AB33" s="22"/>
      <c r="AC33" s="14"/>
      <c r="AD33" s="23"/>
      <c r="AE33" s="21"/>
      <c r="AF33" s="56"/>
      <c r="AG33" s="24">
        <v>0</v>
      </c>
      <c r="AH33" s="19"/>
      <c r="AI33" s="22">
        <f t="shared" si="32"/>
        <v>0</v>
      </c>
      <c r="AJ33" s="14"/>
      <c r="AK33" s="23"/>
      <c r="AL33" s="21"/>
      <c r="AM33" s="19"/>
      <c r="AN33" s="24"/>
      <c r="AO33" s="19"/>
      <c r="AP33" s="22"/>
      <c r="AQ33" s="14"/>
      <c r="AR33" s="23"/>
      <c r="AS33" s="21"/>
      <c r="AT33" s="19"/>
      <c r="AU33" s="24"/>
      <c r="AV33" s="19"/>
      <c r="AW33" s="22"/>
      <c r="AX33" s="14"/>
      <c r="AY33" s="23">
        <v>3.0162037037037032E-2</v>
      </c>
      <c r="AZ33" s="21" t="s">
        <v>336</v>
      </c>
      <c r="BA33" s="56">
        <f t="shared" si="113"/>
        <v>17</v>
      </c>
      <c r="BB33" s="24"/>
      <c r="BC33" s="19">
        <v>5</v>
      </c>
      <c r="BD33" s="22">
        <f t="shared" si="76"/>
        <v>22</v>
      </c>
      <c r="BE33" s="14"/>
      <c r="BF33" s="23"/>
      <c r="BG33" s="21"/>
      <c r="BH33" s="19"/>
      <c r="BI33" s="24"/>
      <c r="BJ33" s="19"/>
      <c r="BK33" s="22"/>
      <c r="BL33" s="14"/>
      <c r="BM33" s="23"/>
      <c r="BN33" s="21"/>
      <c r="BO33" s="19"/>
      <c r="BP33" s="24"/>
      <c r="BQ33" s="19"/>
      <c r="BR33" s="22">
        <f t="shared" si="50"/>
        <v>0</v>
      </c>
      <c r="BS33" s="14"/>
      <c r="BT33" s="23"/>
      <c r="BU33" s="21"/>
      <c r="BV33" s="19"/>
      <c r="BW33" s="24"/>
      <c r="BX33" s="19"/>
      <c r="BY33" s="22"/>
      <c r="BZ33" s="14"/>
      <c r="CA33" s="23"/>
      <c r="CB33" s="21"/>
      <c r="CC33" s="19"/>
      <c r="CD33" s="24"/>
      <c r="CE33" s="19"/>
      <c r="CF33" s="22">
        <f t="shared" si="78"/>
        <v>0</v>
      </c>
      <c r="CG33" s="14"/>
      <c r="CH33" s="23"/>
      <c r="CI33" s="21"/>
      <c r="CJ33" s="19"/>
      <c r="CK33" s="24"/>
      <c r="CL33" s="19"/>
      <c r="CM33" s="22"/>
      <c r="CN33" s="14"/>
      <c r="CO33" s="23"/>
      <c r="CP33" s="21"/>
      <c r="CQ33" s="19"/>
      <c r="CR33" s="24"/>
      <c r="CS33" s="19"/>
      <c r="CT33" s="22">
        <f t="shared" si="79"/>
        <v>0</v>
      </c>
      <c r="CU33" s="14"/>
      <c r="CV33" s="23"/>
      <c r="CW33" s="21"/>
      <c r="CX33" s="19"/>
      <c r="CY33" s="24"/>
      <c r="CZ33" s="19"/>
      <c r="DA33" s="22">
        <f t="shared" si="80"/>
        <v>0</v>
      </c>
      <c r="DB33" s="14"/>
      <c r="DC33" s="23"/>
      <c r="DD33" s="21"/>
      <c r="DE33" s="19"/>
      <c r="DF33" s="24"/>
      <c r="DG33" s="19"/>
      <c r="DH33" s="22">
        <f t="shared" si="81"/>
        <v>0</v>
      </c>
      <c r="DI33" s="75"/>
      <c r="DJ33" s="23"/>
      <c r="DK33" s="21"/>
      <c r="DL33" s="19"/>
      <c r="DM33" s="24"/>
      <c r="DN33" s="19"/>
      <c r="DO33" s="22">
        <f t="shared" si="82"/>
        <v>0</v>
      </c>
      <c r="DP33" s="14"/>
      <c r="DQ33" s="23"/>
      <c r="DR33" s="21"/>
      <c r="DS33" s="19"/>
      <c r="DT33" s="24"/>
      <c r="DU33" s="19"/>
      <c r="DV33" s="22"/>
      <c r="DW33" s="14"/>
      <c r="DX33" s="23"/>
      <c r="DY33" s="21"/>
      <c r="DZ33" s="19"/>
      <c r="EA33" s="24"/>
      <c r="EB33" s="19"/>
      <c r="EC33" s="22"/>
      <c r="ED33" s="14"/>
      <c r="EE33" s="23"/>
      <c r="EF33" s="21"/>
      <c r="EG33" s="19"/>
      <c r="EH33" s="24"/>
      <c r="EI33" s="19"/>
      <c r="EJ33" s="22"/>
      <c r="EK33" s="14"/>
      <c r="EL33" s="23"/>
      <c r="EM33" s="21"/>
      <c r="EN33" s="57"/>
      <c r="EO33" s="24">
        <v>0</v>
      </c>
      <c r="EP33" s="19"/>
      <c r="EQ33" s="22">
        <f t="shared" si="115"/>
        <v>0</v>
      </c>
      <c r="ER33" s="14"/>
      <c r="ES33" s="23"/>
      <c r="ET33" s="111" t="str">
        <f t="shared" si="116"/>
        <v>25=</v>
      </c>
      <c r="EU33" s="82">
        <f t="shared" si="117"/>
        <v>17</v>
      </c>
      <c r="EV33" s="82">
        <f t="shared" si="118"/>
        <v>0</v>
      </c>
      <c r="EW33" s="82">
        <f t="shared" si="119"/>
        <v>5</v>
      </c>
      <c r="EX33" s="22">
        <f t="shared" si="120"/>
        <v>22</v>
      </c>
      <c r="EY33" s="14" t="str">
        <f t="shared" si="121"/>
        <v>Ian Horne</v>
      </c>
      <c r="EZ33" s="14"/>
      <c r="FA33" s="106" t="str">
        <f t="shared" si="66"/>
        <v>25=</v>
      </c>
      <c r="FB33" s="77"/>
      <c r="FC33" s="77"/>
      <c r="FD33" s="77"/>
      <c r="FE33" s="77"/>
      <c r="FF33" s="77">
        <v>23</v>
      </c>
      <c r="FG33" s="77" t="s">
        <v>537</v>
      </c>
      <c r="FH33" s="77" t="s">
        <v>537</v>
      </c>
      <c r="FI33" s="77" t="s">
        <v>661</v>
      </c>
      <c r="FJ33" s="77" t="s">
        <v>661</v>
      </c>
      <c r="FK33" s="77" t="s">
        <v>661</v>
      </c>
      <c r="FL33" s="77" t="s">
        <v>661</v>
      </c>
      <c r="FM33" s="77"/>
      <c r="FN33" s="77"/>
      <c r="FO33" s="77"/>
      <c r="FP33" s="77"/>
      <c r="FQ33" s="77"/>
      <c r="FR33" s="77"/>
    </row>
    <row r="34" spans="1:174">
      <c r="A34" s="14" t="s">
        <v>536</v>
      </c>
      <c r="B34" s="23"/>
      <c r="C34" s="21"/>
      <c r="D34" s="19"/>
      <c r="E34" s="24">
        <v>0</v>
      </c>
      <c r="F34" s="19"/>
      <c r="G34" s="22">
        <f t="shared" si="0"/>
        <v>0</v>
      </c>
      <c r="H34" s="14"/>
      <c r="I34" s="23"/>
      <c r="J34" s="21"/>
      <c r="K34" s="19"/>
      <c r="L34" s="24"/>
      <c r="M34" s="19"/>
      <c r="N34" s="22"/>
      <c r="O34" s="14"/>
      <c r="P34" s="23"/>
      <c r="Q34" s="21"/>
      <c r="R34" s="19"/>
      <c r="S34" s="24">
        <v>0</v>
      </c>
      <c r="T34" s="19"/>
      <c r="U34" s="22">
        <f t="shared" si="3"/>
        <v>0</v>
      </c>
      <c r="V34" s="14"/>
      <c r="W34" s="23"/>
      <c r="X34" s="21"/>
      <c r="Y34" s="19"/>
      <c r="Z34" s="24"/>
      <c r="AA34" s="19"/>
      <c r="AB34" s="22"/>
      <c r="AC34" s="14"/>
      <c r="AD34" s="23"/>
      <c r="AE34" s="21"/>
      <c r="AF34" s="56"/>
      <c r="AG34" s="24">
        <v>0</v>
      </c>
      <c r="AH34" s="19"/>
      <c r="AI34" s="22">
        <f t="shared" si="32"/>
        <v>0</v>
      </c>
      <c r="AJ34" s="14"/>
      <c r="AK34" s="23"/>
      <c r="AL34" s="21"/>
      <c r="AM34" s="19"/>
      <c r="AN34" s="24"/>
      <c r="AO34" s="19"/>
      <c r="AP34" s="22"/>
      <c r="AQ34" s="14"/>
      <c r="AR34" s="23"/>
      <c r="AS34" s="21"/>
      <c r="AT34" s="19"/>
      <c r="AU34" s="24"/>
      <c r="AV34" s="19"/>
      <c r="AW34" s="22"/>
      <c r="AX34" s="14"/>
      <c r="AY34" s="23"/>
      <c r="AZ34" s="21"/>
      <c r="BA34" s="56"/>
      <c r="BB34" s="24"/>
      <c r="BC34" s="19"/>
      <c r="BD34" s="22">
        <f t="shared" si="76"/>
        <v>0</v>
      </c>
      <c r="BE34" s="14"/>
      <c r="BF34" s="23"/>
      <c r="BG34" s="21"/>
      <c r="BH34" s="19"/>
      <c r="BI34" s="24"/>
      <c r="BJ34" s="19"/>
      <c r="BK34" s="22"/>
      <c r="BL34" s="14"/>
      <c r="BM34" s="23">
        <v>3.0937499999999996E-2</v>
      </c>
      <c r="BN34" s="21" t="s">
        <v>233</v>
      </c>
      <c r="BO34" s="57">
        <f t="shared" ref="BO34:BO37" si="124">((BM$41)+10)-BN34</f>
        <v>17</v>
      </c>
      <c r="BP34" s="24"/>
      <c r="BQ34" s="19">
        <v>5</v>
      </c>
      <c r="BR34" s="22">
        <f t="shared" si="50"/>
        <v>22</v>
      </c>
      <c r="BS34" s="14"/>
      <c r="BT34" s="23"/>
      <c r="BU34" s="21"/>
      <c r="BV34" s="19"/>
      <c r="BW34" s="24"/>
      <c r="BX34" s="19"/>
      <c r="BY34" s="22"/>
      <c r="BZ34" s="14"/>
      <c r="CA34" s="23"/>
      <c r="CB34" s="21"/>
      <c r="CC34" s="19"/>
      <c r="CD34" s="24"/>
      <c r="CE34" s="19"/>
      <c r="CF34" s="22">
        <f t="shared" si="78"/>
        <v>0</v>
      </c>
      <c r="CG34" s="14"/>
      <c r="CH34" s="23"/>
      <c r="CI34" s="21"/>
      <c r="CJ34" s="19"/>
      <c r="CK34" s="24"/>
      <c r="CL34" s="19"/>
      <c r="CM34" s="22"/>
      <c r="CN34" s="14"/>
      <c r="CO34" s="23"/>
      <c r="CP34" s="21"/>
      <c r="CQ34" s="19"/>
      <c r="CR34" s="24"/>
      <c r="CS34" s="19"/>
      <c r="CT34" s="22">
        <f t="shared" si="79"/>
        <v>0</v>
      </c>
      <c r="CU34" s="14"/>
      <c r="CV34" s="23"/>
      <c r="CW34" s="21"/>
      <c r="CX34" s="19"/>
      <c r="CY34" s="24"/>
      <c r="CZ34" s="19"/>
      <c r="DA34" s="22">
        <f t="shared" si="80"/>
        <v>0</v>
      </c>
      <c r="DB34" s="14"/>
      <c r="DC34" s="23"/>
      <c r="DD34" s="21"/>
      <c r="DE34" s="19"/>
      <c r="DF34" s="24"/>
      <c r="DG34" s="19"/>
      <c r="DH34" s="22">
        <f t="shared" si="81"/>
        <v>0</v>
      </c>
      <c r="DI34" s="75"/>
      <c r="DJ34" s="23"/>
      <c r="DK34" s="21"/>
      <c r="DL34" s="19"/>
      <c r="DM34" s="24"/>
      <c r="DN34" s="19"/>
      <c r="DO34" s="22">
        <f t="shared" si="82"/>
        <v>0</v>
      </c>
      <c r="DP34" s="14"/>
      <c r="DQ34" s="23"/>
      <c r="DR34" s="21"/>
      <c r="DS34" s="19"/>
      <c r="DT34" s="24"/>
      <c r="DU34" s="19"/>
      <c r="DV34" s="22"/>
      <c r="DW34" s="14"/>
      <c r="DX34" s="23"/>
      <c r="DY34" s="21"/>
      <c r="DZ34" s="19"/>
      <c r="EA34" s="24"/>
      <c r="EB34" s="19"/>
      <c r="EC34" s="22"/>
      <c r="ED34" s="14"/>
      <c r="EE34" s="23"/>
      <c r="EF34" s="21"/>
      <c r="EG34" s="19"/>
      <c r="EH34" s="24"/>
      <c r="EI34" s="19"/>
      <c r="EJ34" s="22"/>
      <c r="EK34" s="14"/>
      <c r="EL34" s="23"/>
      <c r="EM34" s="21"/>
      <c r="EN34" s="57"/>
      <c r="EO34" s="24">
        <v>0</v>
      </c>
      <c r="EP34" s="19"/>
      <c r="EQ34" s="22">
        <f t="shared" si="115"/>
        <v>0</v>
      </c>
      <c r="ER34" s="14"/>
      <c r="ES34" s="23"/>
      <c r="ET34" s="111" t="str">
        <f t="shared" si="116"/>
        <v>25=</v>
      </c>
      <c r="EU34" s="82">
        <f t="shared" si="117"/>
        <v>17</v>
      </c>
      <c r="EV34" s="82">
        <f t="shared" si="118"/>
        <v>0</v>
      </c>
      <c r="EW34" s="82">
        <f t="shared" si="119"/>
        <v>5</v>
      </c>
      <c r="EX34" s="22">
        <f t="shared" si="120"/>
        <v>22</v>
      </c>
      <c r="EY34" s="14" t="str">
        <f t="shared" si="121"/>
        <v>Steve Patterson</v>
      </c>
      <c r="EZ34" s="14"/>
      <c r="FA34" s="106" t="str">
        <f t="shared" si="66"/>
        <v>25=</v>
      </c>
      <c r="FB34" s="77"/>
      <c r="FC34" s="77"/>
      <c r="FD34" s="77"/>
      <c r="FE34" s="77"/>
      <c r="FF34" s="77"/>
      <c r="FG34" s="77" t="s">
        <v>537</v>
      </c>
      <c r="FH34" s="77" t="s">
        <v>537</v>
      </c>
      <c r="FI34" s="77" t="s">
        <v>661</v>
      </c>
      <c r="FJ34" s="77" t="s">
        <v>661</v>
      </c>
      <c r="FK34" s="77" t="s">
        <v>661</v>
      </c>
      <c r="FL34" s="77" t="s">
        <v>661</v>
      </c>
      <c r="FM34" s="77"/>
      <c r="FN34" s="77"/>
      <c r="FO34" s="77"/>
      <c r="FP34" s="77"/>
      <c r="FQ34" s="77"/>
      <c r="FR34" s="77"/>
    </row>
    <row r="35" spans="1:174">
      <c r="A35" s="14" t="s">
        <v>695</v>
      </c>
      <c r="B35" s="23"/>
      <c r="C35" s="21"/>
      <c r="D35" s="19"/>
      <c r="E35" s="24">
        <v>0</v>
      </c>
      <c r="F35" s="19"/>
      <c r="G35" s="22">
        <f t="shared" si="0"/>
        <v>0</v>
      </c>
      <c r="H35" s="14"/>
      <c r="I35" s="23"/>
      <c r="J35" s="21"/>
      <c r="K35" s="19"/>
      <c r="L35" s="24"/>
      <c r="M35" s="19"/>
      <c r="N35" s="22"/>
      <c r="O35" s="14"/>
      <c r="P35" s="23"/>
      <c r="Q35" s="21"/>
      <c r="R35" s="19"/>
      <c r="S35" s="24">
        <v>0</v>
      </c>
      <c r="T35" s="19"/>
      <c r="U35" s="22">
        <f t="shared" si="3"/>
        <v>0</v>
      </c>
      <c r="V35" s="14"/>
      <c r="W35" s="23"/>
      <c r="X35" s="21"/>
      <c r="Y35" s="19"/>
      <c r="Z35" s="24"/>
      <c r="AA35" s="19"/>
      <c r="AB35" s="22"/>
      <c r="AC35" s="14"/>
      <c r="AD35" s="23"/>
      <c r="AE35" s="21"/>
      <c r="AF35" s="56"/>
      <c r="AG35" s="24">
        <v>0</v>
      </c>
      <c r="AH35" s="19"/>
      <c r="AI35" s="22">
        <f t="shared" si="32"/>
        <v>0</v>
      </c>
      <c r="AJ35" s="14"/>
      <c r="AK35" s="23"/>
      <c r="AL35" s="21"/>
      <c r="AM35" s="19"/>
      <c r="AN35" s="24"/>
      <c r="AO35" s="19"/>
      <c r="AP35" s="22"/>
      <c r="AQ35" s="14"/>
      <c r="AR35" s="23"/>
      <c r="AS35" s="21"/>
      <c r="AT35" s="19"/>
      <c r="AU35" s="24"/>
      <c r="AV35" s="19"/>
      <c r="AW35" s="22"/>
      <c r="AX35" s="14"/>
      <c r="AY35" s="23"/>
      <c r="AZ35" s="21"/>
      <c r="BA35" s="19"/>
      <c r="BB35" s="24"/>
      <c r="BC35" s="19"/>
      <c r="BD35" s="22">
        <f t="shared" si="76"/>
        <v>0</v>
      </c>
      <c r="BE35" s="14"/>
      <c r="BF35" s="23"/>
      <c r="BG35" s="21"/>
      <c r="BH35" s="19"/>
      <c r="BI35" s="24"/>
      <c r="BJ35" s="19"/>
      <c r="BK35" s="22"/>
      <c r="BL35" s="14"/>
      <c r="BM35" s="23">
        <v>3.2233796296296295E-2</v>
      </c>
      <c r="BN35" s="21" t="s">
        <v>328</v>
      </c>
      <c r="BO35" s="57">
        <f t="shared" si="124"/>
        <v>15</v>
      </c>
      <c r="BP35" s="24"/>
      <c r="BQ35" s="19">
        <v>5</v>
      </c>
      <c r="BR35" s="22">
        <f t="shared" si="50"/>
        <v>20</v>
      </c>
      <c r="BS35" s="14"/>
      <c r="BT35" s="23"/>
      <c r="BU35" s="21"/>
      <c r="BV35" s="19"/>
      <c r="BW35" s="24"/>
      <c r="BX35" s="19"/>
      <c r="BY35" s="22"/>
      <c r="BZ35" s="14"/>
      <c r="CA35" s="23"/>
      <c r="CB35" s="21"/>
      <c r="CC35" s="19"/>
      <c r="CD35" s="24"/>
      <c r="CE35" s="19"/>
      <c r="CF35" s="22">
        <f t="shared" si="78"/>
        <v>0</v>
      </c>
      <c r="CG35" s="14"/>
      <c r="CH35" s="23"/>
      <c r="CI35" s="21"/>
      <c r="CJ35" s="19"/>
      <c r="CK35" s="24"/>
      <c r="CL35" s="19"/>
      <c r="CM35" s="22"/>
      <c r="CN35" s="14"/>
      <c r="CO35" s="23">
        <v>1.7546296296296296E-2</v>
      </c>
      <c r="CP35" s="21" t="s">
        <v>264</v>
      </c>
      <c r="CQ35" s="57">
        <f t="shared" ref="CQ35:CQ37" si="125">((CO$41)+10)-CP35</f>
        <v>12</v>
      </c>
      <c r="CR35" s="24"/>
      <c r="CS35" s="19">
        <v>5</v>
      </c>
      <c r="CT35" s="22">
        <f t="shared" si="79"/>
        <v>17</v>
      </c>
      <c r="CU35" s="14"/>
      <c r="CV35" s="23"/>
      <c r="CW35" s="21"/>
      <c r="CX35" s="19"/>
      <c r="CY35" s="24"/>
      <c r="CZ35" s="19"/>
      <c r="DA35" s="22">
        <f t="shared" si="80"/>
        <v>0</v>
      </c>
      <c r="DB35" s="14"/>
      <c r="DC35" s="23"/>
      <c r="DD35" s="21"/>
      <c r="DE35" s="19"/>
      <c r="DF35" s="24"/>
      <c r="DG35" s="19"/>
      <c r="DH35" s="22">
        <f t="shared" si="81"/>
        <v>0</v>
      </c>
      <c r="DI35" s="75"/>
      <c r="DJ35" s="23"/>
      <c r="DK35" s="21"/>
      <c r="DL35" s="19"/>
      <c r="DM35" s="24"/>
      <c r="DN35" s="19"/>
      <c r="DO35" s="22">
        <f t="shared" si="82"/>
        <v>0</v>
      </c>
      <c r="DP35" s="14"/>
      <c r="DQ35" s="23"/>
      <c r="DR35" s="21"/>
      <c r="DS35" s="19"/>
      <c r="DT35" s="24"/>
      <c r="DU35" s="19"/>
      <c r="DV35" s="22"/>
      <c r="DW35" s="14"/>
      <c r="DX35" s="23"/>
      <c r="DY35" s="21"/>
      <c r="DZ35" s="19"/>
      <c r="EA35" s="24"/>
      <c r="EB35" s="19"/>
      <c r="EC35" s="22"/>
      <c r="ED35" s="14"/>
      <c r="EE35" s="23"/>
      <c r="EF35" s="21"/>
      <c r="EG35" s="19"/>
      <c r="EH35" s="24"/>
      <c r="EI35" s="19"/>
      <c r="EJ35" s="22"/>
      <c r="EK35" s="14"/>
      <c r="EL35" s="23"/>
      <c r="EM35" s="21"/>
      <c r="EN35" s="57"/>
      <c r="EO35" s="24">
        <v>0</v>
      </c>
      <c r="EP35" s="19"/>
      <c r="EQ35" s="22">
        <f t="shared" si="115"/>
        <v>0</v>
      </c>
      <c r="ER35" s="14"/>
      <c r="ES35" s="23"/>
      <c r="ET35" s="111">
        <f t="shared" si="116"/>
        <v>19</v>
      </c>
      <c r="EU35" s="82">
        <f t="shared" si="117"/>
        <v>27</v>
      </c>
      <c r="EV35" s="82">
        <f t="shared" si="118"/>
        <v>0</v>
      </c>
      <c r="EW35" s="82">
        <f t="shared" si="119"/>
        <v>10</v>
      </c>
      <c r="EX35" s="22">
        <f t="shared" si="120"/>
        <v>37</v>
      </c>
      <c r="EY35" s="14" t="str">
        <f t="shared" si="121"/>
        <v>Paul Renwick</v>
      </c>
      <c r="EZ35" s="14"/>
      <c r="FA35" s="106">
        <f t="shared" si="66"/>
        <v>19</v>
      </c>
      <c r="FB35" s="77"/>
      <c r="FC35" s="77"/>
      <c r="FD35" s="77"/>
      <c r="FE35" s="77"/>
      <c r="FF35" s="77"/>
      <c r="FG35" s="77">
        <v>25</v>
      </c>
      <c r="FH35" s="80">
        <v>25</v>
      </c>
      <c r="FI35" s="80">
        <v>17</v>
      </c>
      <c r="FJ35" s="80">
        <v>19</v>
      </c>
      <c r="FK35" s="77">
        <v>19</v>
      </c>
      <c r="FL35" s="77">
        <v>19</v>
      </c>
      <c r="FM35" s="77"/>
      <c r="FN35" s="77"/>
      <c r="FO35" s="77"/>
      <c r="FP35" s="77"/>
      <c r="FQ35" s="77"/>
      <c r="FR35" s="77"/>
    </row>
    <row r="36" spans="1:174">
      <c r="A36" s="14" t="s">
        <v>16</v>
      </c>
      <c r="B36" s="23"/>
      <c r="C36" s="21"/>
      <c r="D36" s="19"/>
      <c r="E36" s="24">
        <v>0</v>
      </c>
      <c r="F36" s="19"/>
      <c r="G36" s="22">
        <f t="shared" si="0"/>
        <v>0</v>
      </c>
      <c r="H36" s="14"/>
      <c r="I36" s="23"/>
      <c r="J36" s="21"/>
      <c r="K36" s="19"/>
      <c r="L36" s="24"/>
      <c r="M36" s="19"/>
      <c r="N36" s="22"/>
      <c r="O36" s="14"/>
      <c r="P36" s="23"/>
      <c r="Q36" s="21"/>
      <c r="R36" s="19"/>
      <c r="S36" s="24">
        <v>0</v>
      </c>
      <c r="T36" s="19"/>
      <c r="U36" s="22">
        <f t="shared" si="3"/>
        <v>0</v>
      </c>
      <c r="V36" s="14"/>
      <c r="W36" s="23"/>
      <c r="X36" s="21"/>
      <c r="Y36" s="19"/>
      <c r="Z36" s="24"/>
      <c r="AA36" s="19"/>
      <c r="AB36" s="22"/>
      <c r="AC36" s="14"/>
      <c r="AD36" s="23"/>
      <c r="AE36" s="21"/>
      <c r="AF36" s="57"/>
      <c r="AG36" s="24">
        <v>0</v>
      </c>
      <c r="AH36" s="19"/>
      <c r="AI36" s="22">
        <f t="shared" si="32"/>
        <v>0</v>
      </c>
      <c r="AJ36" s="14"/>
      <c r="AK36" s="23"/>
      <c r="AL36" s="21"/>
      <c r="AM36" s="19"/>
      <c r="AN36" s="24"/>
      <c r="AO36" s="19"/>
      <c r="AP36" s="22"/>
      <c r="AQ36" s="14"/>
      <c r="AR36" s="23"/>
      <c r="AS36" s="21"/>
      <c r="AT36" s="19"/>
      <c r="AU36" s="24"/>
      <c r="AV36" s="19"/>
      <c r="AW36" s="22"/>
      <c r="AX36" s="14"/>
      <c r="AY36" s="23"/>
      <c r="AZ36" s="21"/>
      <c r="BA36" s="19"/>
      <c r="BB36" s="24"/>
      <c r="BC36" s="19"/>
      <c r="BD36" s="22">
        <f t="shared" si="76"/>
        <v>0</v>
      </c>
      <c r="BE36" s="14"/>
      <c r="BF36" s="23"/>
      <c r="BG36" s="21"/>
      <c r="BH36" s="19"/>
      <c r="BI36" s="24"/>
      <c r="BJ36" s="19"/>
      <c r="BK36" s="22"/>
      <c r="BL36" s="14"/>
      <c r="BM36" s="23">
        <v>3.4340277777777782E-2</v>
      </c>
      <c r="BN36" s="21" t="s">
        <v>264</v>
      </c>
      <c r="BO36" s="57">
        <f t="shared" si="124"/>
        <v>14</v>
      </c>
      <c r="BP36" s="24"/>
      <c r="BQ36" s="19">
        <v>5</v>
      </c>
      <c r="BR36" s="22">
        <f t="shared" si="50"/>
        <v>19</v>
      </c>
      <c r="BS36" s="14"/>
      <c r="BT36" s="23"/>
      <c r="BU36" s="21"/>
      <c r="BV36" s="19"/>
      <c r="BW36" s="24"/>
      <c r="BX36" s="19"/>
      <c r="BY36" s="22"/>
      <c r="BZ36" s="14"/>
      <c r="CA36" s="23"/>
      <c r="CB36" s="21"/>
      <c r="CC36" s="19"/>
      <c r="CD36" s="24"/>
      <c r="CE36" s="19"/>
      <c r="CF36" s="22">
        <f t="shared" si="78"/>
        <v>0</v>
      </c>
      <c r="CG36" s="14"/>
      <c r="CH36" s="23"/>
      <c r="CI36" s="21"/>
      <c r="CJ36" s="19"/>
      <c r="CK36" s="24"/>
      <c r="CL36" s="19"/>
      <c r="CM36" s="22"/>
      <c r="CN36" s="14"/>
      <c r="CO36" s="23"/>
      <c r="CP36" s="21"/>
      <c r="CQ36" s="19"/>
      <c r="CR36" s="24"/>
      <c r="CS36" s="19"/>
      <c r="CT36" s="22">
        <f t="shared" si="79"/>
        <v>0</v>
      </c>
      <c r="CU36" s="14"/>
      <c r="CV36" s="23"/>
      <c r="CW36" s="21"/>
      <c r="CX36" s="19"/>
      <c r="CY36" s="24"/>
      <c r="CZ36" s="19"/>
      <c r="DA36" s="22">
        <f t="shared" si="80"/>
        <v>0</v>
      </c>
      <c r="DB36" s="14"/>
      <c r="DC36" s="23"/>
      <c r="DD36" s="21"/>
      <c r="DE36" s="19"/>
      <c r="DF36" s="24"/>
      <c r="DG36" s="19"/>
      <c r="DH36" s="22">
        <f t="shared" si="81"/>
        <v>0</v>
      </c>
      <c r="DI36" s="75"/>
      <c r="DJ36" s="23"/>
      <c r="DK36" s="21"/>
      <c r="DL36" s="19"/>
      <c r="DM36" s="24"/>
      <c r="DN36" s="19"/>
      <c r="DO36" s="22">
        <f t="shared" si="82"/>
        <v>0</v>
      </c>
      <c r="DP36" s="14"/>
      <c r="DQ36" s="23"/>
      <c r="DR36" s="21"/>
      <c r="DS36" s="19"/>
      <c r="DT36" s="24"/>
      <c r="DU36" s="19"/>
      <c r="DV36" s="22"/>
      <c r="DW36" s="14"/>
      <c r="DX36" s="23"/>
      <c r="DY36" s="21"/>
      <c r="DZ36" s="19"/>
      <c r="EA36" s="24"/>
      <c r="EB36" s="19"/>
      <c r="EC36" s="22"/>
      <c r="ED36" s="14"/>
      <c r="EE36" s="23"/>
      <c r="EF36" s="21"/>
      <c r="EG36" s="19"/>
      <c r="EH36" s="24"/>
      <c r="EI36" s="19"/>
      <c r="EJ36" s="22"/>
      <c r="EK36" s="14"/>
      <c r="EL36" s="23"/>
      <c r="EM36" s="21"/>
      <c r="EN36" s="57"/>
      <c r="EO36" s="24">
        <v>0</v>
      </c>
      <c r="EP36" s="19"/>
      <c r="EQ36" s="22">
        <f t="shared" si="115"/>
        <v>0</v>
      </c>
      <c r="ER36" s="14"/>
      <c r="ES36" s="23"/>
      <c r="ET36" s="111" t="str">
        <f t="shared" si="116"/>
        <v>27=</v>
      </c>
      <c r="EU36" s="82">
        <f t="shared" si="117"/>
        <v>14</v>
      </c>
      <c r="EV36" s="82">
        <f t="shared" si="118"/>
        <v>0</v>
      </c>
      <c r="EW36" s="82">
        <f t="shared" si="119"/>
        <v>5</v>
      </c>
      <c r="EX36" s="22">
        <f t="shared" si="120"/>
        <v>19</v>
      </c>
      <c r="EY36" s="14" t="str">
        <f t="shared" si="121"/>
        <v>John Bridge</v>
      </c>
      <c r="EZ36" s="14"/>
      <c r="FA36" s="106" t="str">
        <f t="shared" si="66"/>
        <v>27=</v>
      </c>
      <c r="FB36" s="77"/>
      <c r="FC36" s="77"/>
      <c r="FD36" s="77"/>
      <c r="FE36" s="77"/>
      <c r="FF36" s="77"/>
      <c r="FG36" s="77" t="s">
        <v>659</v>
      </c>
      <c r="FH36" s="77" t="s">
        <v>659</v>
      </c>
      <c r="FI36" s="77" t="s">
        <v>662</v>
      </c>
      <c r="FJ36" s="77" t="s">
        <v>662</v>
      </c>
      <c r="FK36" s="77" t="s">
        <v>662</v>
      </c>
      <c r="FL36" s="77" t="s">
        <v>662</v>
      </c>
      <c r="FM36" s="77"/>
      <c r="FN36" s="77"/>
      <c r="FO36" s="77"/>
      <c r="FP36" s="77"/>
      <c r="FQ36" s="77"/>
      <c r="FR36" s="77"/>
    </row>
    <row r="37" spans="1:174">
      <c r="A37" s="14" t="s">
        <v>696</v>
      </c>
      <c r="B37" s="23"/>
      <c r="C37" s="21"/>
      <c r="D37" s="19"/>
      <c r="E37" s="24">
        <v>0</v>
      </c>
      <c r="F37" s="19"/>
      <c r="G37" s="22">
        <f t="shared" si="0"/>
        <v>0</v>
      </c>
      <c r="H37" s="14"/>
      <c r="I37" s="23"/>
      <c r="J37" s="21"/>
      <c r="K37" s="19"/>
      <c r="L37" s="24"/>
      <c r="M37" s="19"/>
      <c r="N37" s="22"/>
      <c r="O37" s="14"/>
      <c r="P37" s="23"/>
      <c r="Q37" s="21"/>
      <c r="R37" s="19"/>
      <c r="S37" s="24">
        <v>0</v>
      </c>
      <c r="T37" s="19"/>
      <c r="U37" s="22">
        <f t="shared" si="3"/>
        <v>0</v>
      </c>
      <c r="V37" s="14"/>
      <c r="W37" s="23"/>
      <c r="X37" s="21"/>
      <c r="Y37" s="19"/>
      <c r="Z37" s="24"/>
      <c r="AA37" s="19"/>
      <c r="AB37" s="22"/>
      <c r="AC37" s="14"/>
      <c r="AD37" s="23"/>
      <c r="AE37" s="21"/>
      <c r="AF37" s="57"/>
      <c r="AG37" s="24">
        <v>0</v>
      </c>
      <c r="AH37" s="19"/>
      <c r="AI37" s="22">
        <f t="shared" si="32"/>
        <v>0</v>
      </c>
      <c r="AJ37" s="14"/>
      <c r="AK37" s="23"/>
      <c r="AL37" s="21"/>
      <c r="AM37" s="19"/>
      <c r="AN37" s="24"/>
      <c r="AO37" s="19"/>
      <c r="AP37" s="22"/>
      <c r="AQ37" s="14"/>
      <c r="AR37" s="23"/>
      <c r="AS37" s="21"/>
      <c r="AT37" s="19"/>
      <c r="AU37" s="24"/>
      <c r="AV37" s="19"/>
      <c r="AW37" s="22"/>
      <c r="AX37" s="14"/>
      <c r="AY37" s="23"/>
      <c r="AZ37" s="21"/>
      <c r="BA37" s="19"/>
      <c r="BB37" s="24"/>
      <c r="BC37" s="19"/>
      <c r="BD37" s="22">
        <f t="shared" si="76"/>
        <v>0</v>
      </c>
      <c r="BE37" s="14"/>
      <c r="BF37" s="23"/>
      <c r="BG37" s="21"/>
      <c r="BH37" s="19"/>
      <c r="BI37" s="24"/>
      <c r="BJ37" s="19"/>
      <c r="BK37" s="22"/>
      <c r="BL37" s="14"/>
      <c r="BM37" s="23">
        <v>4.0474537037037038E-2</v>
      </c>
      <c r="BN37" s="21" t="s">
        <v>336</v>
      </c>
      <c r="BO37" s="57">
        <f t="shared" si="124"/>
        <v>11</v>
      </c>
      <c r="BP37" s="24"/>
      <c r="BQ37" s="19">
        <v>5</v>
      </c>
      <c r="BR37" s="22">
        <f t="shared" si="50"/>
        <v>16</v>
      </c>
      <c r="BS37" s="14"/>
      <c r="BT37" s="23"/>
      <c r="BU37" s="21"/>
      <c r="BV37" s="19"/>
      <c r="BW37" s="24"/>
      <c r="BX37" s="19"/>
      <c r="BY37" s="22"/>
      <c r="BZ37" s="14"/>
      <c r="CA37" s="23"/>
      <c r="CB37" s="21"/>
      <c r="CC37" s="19"/>
      <c r="CD37" s="24"/>
      <c r="CE37" s="19"/>
      <c r="CF37" s="22">
        <f t="shared" si="78"/>
        <v>0</v>
      </c>
      <c r="CG37" s="14"/>
      <c r="CH37" s="23"/>
      <c r="CI37" s="21"/>
      <c r="CJ37" s="19"/>
      <c r="CK37" s="24"/>
      <c r="CL37" s="19"/>
      <c r="CM37" s="22"/>
      <c r="CN37" s="14"/>
      <c r="CO37" s="23">
        <v>1.7939814814814815E-2</v>
      </c>
      <c r="CP37" s="21" t="s">
        <v>265</v>
      </c>
      <c r="CQ37" s="57">
        <f t="shared" si="125"/>
        <v>11</v>
      </c>
      <c r="CR37" s="24"/>
      <c r="CS37" s="19">
        <v>5</v>
      </c>
      <c r="CT37" s="22">
        <f t="shared" si="79"/>
        <v>16</v>
      </c>
      <c r="CU37" s="14"/>
      <c r="CV37" s="23"/>
      <c r="CW37" s="21"/>
      <c r="CX37" s="19"/>
      <c r="CY37" s="24"/>
      <c r="CZ37" s="19"/>
      <c r="DA37" s="22">
        <f t="shared" si="80"/>
        <v>0</v>
      </c>
      <c r="DB37" s="14"/>
      <c r="DC37" s="23"/>
      <c r="DD37" s="21"/>
      <c r="DE37" s="19"/>
      <c r="DF37" s="24"/>
      <c r="DG37" s="19"/>
      <c r="DH37" s="22">
        <f t="shared" si="81"/>
        <v>0</v>
      </c>
      <c r="DI37" s="75"/>
      <c r="DJ37" s="23"/>
      <c r="DK37" s="21"/>
      <c r="DL37" s="19"/>
      <c r="DM37" s="24"/>
      <c r="DN37" s="19"/>
      <c r="DO37" s="22">
        <f t="shared" si="82"/>
        <v>0</v>
      </c>
      <c r="DP37" s="14"/>
      <c r="DQ37" s="23"/>
      <c r="DR37" s="21"/>
      <c r="DS37" s="19"/>
      <c r="DT37" s="24"/>
      <c r="DU37" s="19"/>
      <c r="DV37" s="22"/>
      <c r="DW37" s="14"/>
      <c r="DX37" s="23"/>
      <c r="DY37" s="21"/>
      <c r="DZ37" s="19"/>
      <c r="EA37" s="24"/>
      <c r="EB37" s="19"/>
      <c r="EC37" s="22"/>
      <c r="ED37" s="14"/>
      <c r="EE37" s="23"/>
      <c r="EF37" s="21"/>
      <c r="EG37" s="19"/>
      <c r="EH37" s="24"/>
      <c r="EI37" s="19"/>
      <c r="EJ37" s="22"/>
      <c r="EK37" s="14"/>
      <c r="EL37" s="23"/>
      <c r="EM37" s="21"/>
      <c r="EN37" s="57"/>
      <c r="EO37" s="24">
        <v>0</v>
      </c>
      <c r="EP37" s="19"/>
      <c r="EQ37" s="22">
        <f t="shared" si="115"/>
        <v>0</v>
      </c>
      <c r="ER37" s="14"/>
      <c r="ES37" s="23"/>
      <c r="ET37" s="111">
        <f t="shared" si="116"/>
        <v>21</v>
      </c>
      <c r="EU37" s="82">
        <f t="shared" si="117"/>
        <v>22</v>
      </c>
      <c r="EV37" s="82">
        <f t="shared" si="118"/>
        <v>0</v>
      </c>
      <c r="EW37" s="82">
        <f t="shared" si="119"/>
        <v>10</v>
      </c>
      <c r="EX37" s="22">
        <f t="shared" si="120"/>
        <v>32</v>
      </c>
      <c r="EY37" s="14" t="str">
        <f t="shared" si="121"/>
        <v>Chris Lockley</v>
      </c>
      <c r="EZ37" s="14"/>
      <c r="FA37" s="106">
        <f t="shared" si="66"/>
        <v>21</v>
      </c>
      <c r="FB37" s="77"/>
      <c r="FC37" s="77"/>
      <c r="FD37" s="77"/>
      <c r="FE37" s="77"/>
      <c r="FF37" s="77"/>
      <c r="FG37" s="77">
        <v>28</v>
      </c>
      <c r="FH37" s="80">
        <v>28</v>
      </c>
      <c r="FI37" s="77" t="s">
        <v>547</v>
      </c>
      <c r="FJ37" s="80">
        <v>21</v>
      </c>
      <c r="FK37" s="77">
        <v>21</v>
      </c>
      <c r="FL37" s="77">
        <v>21</v>
      </c>
      <c r="FM37" s="77"/>
      <c r="FN37" s="77"/>
      <c r="FO37" s="77"/>
      <c r="FP37" s="77"/>
      <c r="FQ37" s="77"/>
      <c r="FR37" s="77"/>
    </row>
    <row r="38" spans="1:174">
      <c r="A38" s="14" t="s">
        <v>711</v>
      </c>
      <c r="B38" s="23"/>
      <c r="C38" s="21"/>
      <c r="D38" s="19"/>
      <c r="E38" s="24"/>
      <c r="F38" s="19"/>
      <c r="G38" s="22"/>
      <c r="H38" s="14"/>
      <c r="I38" s="23"/>
      <c r="J38" s="21"/>
      <c r="K38" s="19"/>
      <c r="L38" s="24"/>
      <c r="M38" s="19"/>
      <c r="N38" s="22"/>
      <c r="O38" s="14"/>
      <c r="P38" s="23"/>
      <c r="Q38" s="21"/>
      <c r="R38" s="19"/>
      <c r="S38" s="24"/>
      <c r="T38" s="19"/>
      <c r="U38" s="22"/>
      <c r="V38" s="14"/>
      <c r="W38" s="23"/>
      <c r="X38" s="21"/>
      <c r="Y38" s="19"/>
      <c r="Z38" s="24"/>
      <c r="AA38" s="19"/>
      <c r="AB38" s="22"/>
      <c r="AC38" s="14"/>
      <c r="AD38" s="23"/>
      <c r="AE38" s="21"/>
      <c r="AF38" s="57"/>
      <c r="AG38" s="24"/>
      <c r="AH38" s="19"/>
      <c r="AI38" s="22"/>
      <c r="AJ38" s="14"/>
      <c r="AK38" s="23"/>
      <c r="AL38" s="21"/>
      <c r="AM38" s="19"/>
      <c r="AN38" s="24"/>
      <c r="AO38" s="19"/>
      <c r="AP38" s="22"/>
      <c r="AQ38" s="14"/>
      <c r="AR38" s="23"/>
      <c r="AS38" s="21"/>
      <c r="AT38" s="19"/>
      <c r="AU38" s="24"/>
      <c r="AV38" s="19"/>
      <c r="AW38" s="22"/>
      <c r="AX38" s="14"/>
      <c r="AY38" s="23"/>
      <c r="AZ38" s="21"/>
      <c r="BA38" s="19"/>
      <c r="BB38" s="24"/>
      <c r="BC38" s="19"/>
      <c r="BD38" s="22"/>
      <c r="BE38" s="14"/>
      <c r="BF38" s="23"/>
      <c r="BG38" s="21"/>
      <c r="BH38" s="19"/>
      <c r="BI38" s="24"/>
      <c r="BJ38" s="19"/>
      <c r="BK38" s="22"/>
      <c r="BL38" s="14"/>
      <c r="BM38" s="23"/>
      <c r="BN38" s="21"/>
      <c r="BO38" s="57"/>
      <c r="BP38" s="24"/>
      <c r="BQ38" s="19"/>
      <c r="BR38" s="22"/>
      <c r="BS38" s="14"/>
      <c r="BT38" s="23"/>
      <c r="BU38" s="21"/>
      <c r="BV38" s="19"/>
      <c r="BW38" s="24"/>
      <c r="BX38" s="19"/>
      <c r="BY38" s="22"/>
      <c r="BZ38" s="14"/>
      <c r="CA38" s="23"/>
      <c r="CB38" s="21"/>
      <c r="CC38" s="19"/>
      <c r="CD38" s="24"/>
      <c r="CE38" s="19"/>
      <c r="CF38" s="22"/>
      <c r="CG38" s="14"/>
      <c r="CH38" s="23"/>
      <c r="CI38" s="21"/>
      <c r="CJ38" s="19"/>
      <c r="CK38" s="24"/>
      <c r="CL38" s="19"/>
      <c r="CM38" s="22"/>
      <c r="CN38" s="14"/>
      <c r="CO38" s="23"/>
      <c r="CP38" s="21"/>
      <c r="CQ38" s="19"/>
      <c r="CR38" s="24"/>
      <c r="CS38" s="19"/>
      <c r="CT38" s="22">
        <f t="shared" ref="CT38" si="126">CQ38+CR38+CS38</f>
        <v>0</v>
      </c>
      <c r="CU38" s="14"/>
      <c r="CV38" s="23"/>
      <c r="CW38" s="21"/>
      <c r="CX38" s="19"/>
      <c r="CY38" s="24"/>
      <c r="CZ38" s="19"/>
      <c r="DA38" s="22">
        <f t="shared" ref="DA38" si="127">CX38+CY38+CZ38</f>
        <v>0</v>
      </c>
      <c r="DB38" s="14"/>
      <c r="DC38" s="23">
        <v>3.1331018518518515E-2</v>
      </c>
      <c r="DD38" s="21" t="s">
        <v>264</v>
      </c>
      <c r="DE38" s="57">
        <f t="shared" ref="DE38:DE39" si="128">((DC$41)+10)-DD38</f>
        <v>14</v>
      </c>
      <c r="DF38" s="24"/>
      <c r="DG38" s="19">
        <v>5</v>
      </c>
      <c r="DH38" s="22">
        <f t="shared" ref="DH38" si="129">DE38+DF38+DG38</f>
        <v>19</v>
      </c>
      <c r="DI38" s="75"/>
      <c r="DJ38" s="23"/>
      <c r="DK38" s="21"/>
      <c r="DL38" s="19"/>
      <c r="DM38" s="24"/>
      <c r="DN38" s="19"/>
      <c r="DO38" s="22">
        <f t="shared" ref="DO38" si="130">DL38+DM38+DN38</f>
        <v>0</v>
      </c>
      <c r="DP38" s="14"/>
      <c r="DQ38" s="23"/>
      <c r="DR38" s="21"/>
      <c r="DS38" s="19"/>
      <c r="DT38" s="24"/>
      <c r="DU38" s="19"/>
      <c r="DV38" s="22"/>
      <c r="DW38" s="14"/>
      <c r="DX38" s="23"/>
      <c r="DY38" s="21"/>
      <c r="DZ38" s="19"/>
      <c r="EA38" s="24"/>
      <c r="EB38" s="19"/>
      <c r="EC38" s="22"/>
      <c r="ED38" s="14"/>
      <c r="EE38" s="23"/>
      <c r="EF38" s="21"/>
      <c r="EG38" s="19"/>
      <c r="EH38" s="24"/>
      <c r="EI38" s="19"/>
      <c r="EJ38" s="22"/>
      <c r="EK38" s="14"/>
      <c r="EL38" s="23"/>
      <c r="EM38" s="21"/>
      <c r="EN38" s="57"/>
      <c r="EO38" s="24"/>
      <c r="EP38" s="19"/>
      <c r="EQ38" s="22"/>
      <c r="ER38" s="14"/>
      <c r="ES38" s="23"/>
      <c r="ET38" s="111" t="str">
        <f t="shared" ref="ET38" si="131">FA38</f>
        <v>27=</v>
      </c>
      <c r="EU38" s="82">
        <f t="shared" ref="EU38" si="132">SUM(D38+K38+R38+Y38+AF38+AM38+AT38+BA38+BH38+BO38+BV38+CC38+CJ38+CQ38+CX38+DE38+DL38+DS38+DZ38+EG38+EN38)</f>
        <v>14</v>
      </c>
      <c r="EV38" s="82">
        <f t="shared" ref="EV38" si="133">SUM(E38+L38+S38+Z38+AG38+AN38+AU38+BB38+BI38+BP38+BW38+CD38+CK38+CR38+CY38+DF38+DM38+DT38+EA38+EH38+EO38)</f>
        <v>0</v>
      </c>
      <c r="EW38" s="82">
        <f t="shared" ref="EW38" si="134">SUM(F38+M38+T38+AA38+AH38+AO38+AV38+BC38+BJ38+BQ38+BX38+CE38+CL38+CS38+CZ38+DG38+DN38+DU38+EB38+EI38+EP38)</f>
        <v>5</v>
      </c>
      <c r="EX38" s="22">
        <f t="shared" ref="EX38" si="135">EU38+EV38+EW38</f>
        <v>19</v>
      </c>
      <c r="EY38" s="14" t="str">
        <f t="shared" ref="EY38" si="136">A38</f>
        <v>Ashley Howell</v>
      </c>
      <c r="EZ38" s="14"/>
      <c r="FA38" s="106" t="str">
        <f t="shared" si="66"/>
        <v>27=</v>
      </c>
      <c r="FB38" s="77"/>
      <c r="FC38" s="77"/>
      <c r="FD38" s="77"/>
      <c r="FE38" s="77"/>
      <c r="FF38" s="77"/>
      <c r="FG38" s="77"/>
      <c r="FH38" s="80"/>
      <c r="FI38" s="80"/>
      <c r="FJ38" s="80"/>
      <c r="FK38" s="77" t="s">
        <v>662</v>
      </c>
      <c r="FL38" s="77" t="s">
        <v>662</v>
      </c>
      <c r="FM38" s="77"/>
      <c r="FN38" s="77"/>
      <c r="FO38" s="77"/>
      <c r="FP38" s="77"/>
      <c r="FQ38" s="77"/>
      <c r="FR38" s="77"/>
    </row>
    <row r="39" spans="1:174">
      <c r="A39" s="14" t="s">
        <v>712</v>
      </c>
      <c r="B39" s="23"/>
      <c r="C39" s="21"/>
      <c r="D39" s="19"/>
      <c r="E39" s="24"/>
      <c r="F39" s="19"/>
      <c r="G39" s="22"/>
      <c r="H39" s="14"/>
      <c r="I39" s="23"/>
      <c r="J39" s="21"/>
      <c r="K39" s="19"/>
      <c r="L39" s="24"/>
      <c r="M39" s="19"/>
      <c r="N39" s="22"/>
      <c r="O39" s="14"/>
      <c r="P39" s="23"/>
      <c r="Q39" s="21"/>
      <c r="R39" s="19"/>
      <c r="S39" s="24"/>
      <c r="T39" s="19"/>
      <c r="U39" s="22"/>
      <c r="V39" s="14"/>
      <c r="W39" s="23"/>
      <c r="X39" s="21"/>
      <c r="Y39" s="19"/>
      <c r="Z39" s="24"/>
      <c r="AA39" s="19"/>
      <c r="AB39" s="22"/>
      <c r="AC39" s="14"/>
      <c r="AD39" s="23"/>
      <c r="AE39" s="21"/>
      <c r="AF39" s="57"/>
      <c r="AG39" s="24"/>
      <c r="AH39" s="19"/>
      <c r="AI39" s="22"/>
      <c r="AJ39" s="14"/>
      <c r="AK39" s="23"/>
      <c r="AL39" s="21"/>
      <c r="AM39" s="19"/>
      <c r="AN39" s="24"/>
      <c r="AO39" s="19"/>
      <c r="AP39" s="22"/>
      <c r="AQ39" s="14"/>
      <c r="AR39" s="23"/>
      <c r="AS39" s="21"/>
      <c r="AT39" s="19"/>
      <c r="AU39" s="24"/>
      <c r="AV39" s="19"/>
      <c r="AW39" s="22"/>
      <c r="AX39" s="14"/>
      <c r="AY39" s="23"/>
      <c r="AZ39" s="21"/>
      <c r="BA39" s="19"/>
      <c r="BB39" s="24"/>
      <c r="BC39" s="19"/>
      <c r="BD39" s="22"/>
      <c r="BE39" s="14"/>
      <c r="BF39" s="23"/>
      <c r="BG39" s="21"/>
      <c r="BH39" s="19"/>
      <c r="BI39" s="24"/>
      <c r="BJ39" s="19"/>
      <c r="BK39" s="22"/>
      <c r="BL39" s="14"/>
      <c r="BM39" s="23"/>
      <c r="BN39" s="21"/>
      <c r="BO39" s="57"/>
      <c r="BP39" s="24"/>
      <c r="BQ39" s="19"/>
      <c r="BR39" s="22"/>
      <c r="BS39" s="14"/>
      <c r="BT39" s="23"/>
      <c r="BU39" s="21"/>
      <c r="BV39" s="19"/>
      <c r="BW39" s="24"/>
      <c r="BX39" s="19"/>
      <c r="BY39" s="22"/>
      <c r="BZ39" s="14"/>
      <c r="CA39" s="23"/>
      <c r="CB39" s="21"/>
      <c r="CC39" s="19"/>
      <c r="CD39" s="24"/>
      <c r="CE39" s="19"/>
      <c r="CF39" s="22"/>
      <c r="CG39" s="14"/>
      <c r="CH39" s="23"/>
      <c r="CI39" s="21"/>
      <c r="CJ39" s="19"/>
      <c r="CK39" s="24"/>
      <c r="CL39" s="19"/>
      <c r="CM39" s="22"/>
      <c r="CN39" s="14"/>
      <c r="CO39" s="23"/>
      <c r="CP39" s="21"/>
      <c r="CQ39" s="19"/>
      <c r="CR39" s="24"/>
      <c r="CS39" s="19"/>
      <c r="CT39" s="22">
        <f t="shared" si="79"/>
        <v>0</v>
      </c>
      <c r="CU39" s="14"/>
      <c r="CV39" s="23"/>
      <c r="CW39" s="21"/>
      <c r="CX39" s="19"/>
      <c r="CY39" s="24"/>
      <c r="CZ39" s="19"/>
      <c r="DA39" s="22">
        <f t="shared" si="80"/>
        <v>0</v>
      </c>
      <c r="DB39" s="14"/>
      <c r="DC39" s="23">
        <v>3.7523148148148146E-2</v>
      </c>
      <c r="DD39" s="21" t="s">
        <v>334</v>
      </c>
      <c r="DE39" s="57">
        <f t="shared" si="128"/>
        <v>12</v>
      </c>
      <c r="DF39" s="24"/>
      <c r="DG39" s="19">
        <v>5</v>
      </c>
      <c r="DH39" s="22">
        <f t="shared" si="81"/>
        <v>17</v>
      </c>
      <c r="DI39" s="75"/>
      <c r="DJ39" s="23"/>
      <c r="DK39" s="21"/>
      <c r="DL39" s="19"/>
      <c r="DM39" s="24"/>
      <c r="DN39" s="19"/>
      <c r="DO39" s="22">
        <f t="shared" si="82"/>
        <v>0</v>
      </c>
      <c r="DP39" s="14"/>
      <c r="DQ39" s="23"/>
      <c r="DR39" s="21"/>
      <c r="DS39" s="19"/>
      <c r="DT39" s="24"/>
      <c r="DU39" s="19"/>
      <c r="DV39" s="22"/>
      <c r="DW39" s="14"/>
      <c r="DX39" s="23"/>
      <c r="DY39" s="21"/>
      <c r="DZ39" s="19"/>
      <c r="EA39" s="24"/>
      <c r="EB39" s="19"/>
      <c r="EC39" s="22"/>
      <c r="ED39" s="14"/>
      <c r="EE39" s="23"/>
      <c r="EF39" s="21"/>
      <c r="EG39" s="19"/>
      <c r="EH39" s="24"/>
      <c r="EI39" s="19"/>
      <c r="EJ39" s="22"/>
      <c r="EK39" s="14"/>
      <c r="EL39" s="23"/>
      <c r="EM39" s="21"/>
      <c r="EN39" s="57"/>
      <c r="EO39" s="24"/>
      <c r="EP39" s="19"/>
      <c r="EQ39" s="22"/>
      <c r="ER39" s="14"/>
      <c r="ES39" s="23"/>
      <c r="ET39" s="111">
        <f t="shared" ref="ET39" si="137">FA39</f>
        <v>30</v>
      </c>
      <c r="EU39" s="82">
        <f t="shared" ref="EU39" si="138">SUM(D39+K39+R39+Y39+AF39+AM39+AT39+BA39+BH39+BO39+BV39+CC39+CJ39+CQ39+CX39+DE39+DL39+DS39+DZ39+EG39+EN39)</f>
        <v>12</v>
      </c>
      <c r="EV39" s="82">
        <f t="shared" ref="EV39" si="139">SUM(E39+L39+S39+Z39+AG39+AN39+AU39+BB39+BI39+BP39+BW39+CD39+CK39+CR39+CY39+DF39+DM39+DT39+EA39+EH39+EO39)</f>
        <v>0</v>
      </c>
      <c r="EW39" s="82">
        <f t="shared" ref="EW39" si="140">SUM(F39+M39+T39+AA39+AH39+AO39+AV39+BC39+BJ39+BQ39+BX39+CE39+CL39+CS39+CZ39+DG39+DN39+DU39+EB39+EI39+EP39)</f>
        <v>5</v>
      </c>
      <c r="EX39" s="22">
        <f t="shared" ref="EX39" si="141">EU39+EV39+EW39</f>
        <v>17</v>
      </c>
      <c r="EY39" s="14" t="str">
        <f t="shared" si="121"/>
        <v>Robin Witchell</v>
      </c>
      <c r="EZ39" s="14"/>
      <c r="FA39" s="106">
        <f t="shared" si="66"/>
        <v>30</v>
      </c>
      <c r="FB39" s="77"/>
      <c r="FC39" s="77"/>
      <c r="FD39" s="77"/>
      <c r="FE39" s="77"/>
      <c r="FF39" s="77"/>
      <c r="FG39" s="77"/>
      <c r="FH39" s="80"/>
      <c r="FI39" s="80"/>
      <c r="FJ39" s="80"/>
      <c r="FK39" s="80">
        <v>30</v>
      </c>
      <c r="FL39" s="77">
        <v>30</v>
      </c>
      <c r="FM39" s="77"/>
      <c r="FN39" s="77"/>
      <c r="FO39" s="77"/>
      <c r="FP39" s="77"/>
      <c r="FQ39" s="77"/>
      <c r="FR39" s="77"/>
    </row>
    <row r="40" spans="1:174">
      <c r="A40" s="14"/>
      <c r="B40" s="16"/>
      <c r="C40" s="21"/>
      <c r="D40" s="19"/>
      <c r="E40" s="19">
        <v>0</v>
      </c>
      <c r="F40" s="19"/>
      <c r="G40" s="22">
        <f t="shared" si="0"/>
        <v>0</v>
      </c>
      <c r="H40" s="14"/>
      <c r="I40" s="16"/>
      <c r="J40" s="21"/>
      <c r="K40" s="19"/>
      <c r="L40" s="19">
        <v>0</v>
      </c>
      <c r="M40" s="19"/>
      <c r="N40" s="22">
        <f t="shared" ref="N40" si="142">K40+L40+M40</f>
        <v>0</v>
      </c>
      <c r="O40" s="14"/>
      <c r="P40" s="16"/>
      <c r="Q40" s="21"/>
      <c r="R40" s="19"/>
      <c r="S40" s="19">
        <v>0</v>
      </c>
      <c r="T40" s="19"/>
      <c r="U40" s="22">
        <f t="shared" si="3"/>
        <v>0</v>
      </c>
      <c r="V40" s="14"/>
      <c r="W40" s="16"/>
      <c r="X40" s="21"/>
      <c r="Y40" s="19"/>
      <c r="Z40" s="19">
        <v>0</v>
      </c>
      <c r="AA40" s="19"/>
      <c r="AB40" s="22">
        <f t="shared" ref="AB40" si="143">Y40+Z40+AA40</f>
        <v>0</v>
      </c>
      <c r="AC40" s="14"/>
      <c r="AD40" s="16"/>
      <c r="AE40" s="21"/>
      <c r="AF40" s="19"/>
      <c r="AG40" s="19">
        <v>0</v>
      </c>
      <c r="AH40" s="19"/>
      <c r="AI40" s="22">
        <f t="shared" si="32"/>
        <v>0</v>
      </c>
      <c r="AJ40" s="14"/>
      <c r="AK40" s="16"/>
      <c r="AL40" s="21"/>
      <c r="AM40" s="19"/>
      <c r="AN40" s="19">
        <v>0</v>
      </c>
      <c r="AO40" s="19"/>
      <c r="AP40" s="22">
        <f t="shared" ref="AP40" si="144">AM40+AN40+AO40</f>
        <v>0</v>
      </c>
      <c r="AQ40" s="14"/>
      <c r="AR40" s="16"/>
      <c r="AS40" s="21"/>
      <c r="AT40" s="19"/>
      <c r="AU40" s="19">
        <v>0</v>
      </c>
      <c r="AV40" s="19"/>
      <c r="AW40" s="22">
        <f t="shared" ref="AW40" si="145">AT40+AU40+AV40</f>
        <v>0</v>
      </c>
      <c r="AX40" s="14"/>
      <c r="AY40" s="16"/>
      <c r="AZ40" s="21"/>
      <c r="BA40" s="19"/>
      <c r="BB40" s="19">
        <v>0</v>
      </c>
      <c r="BC40" s="19"/>
      <c r="BD40" s="22">
        <f t="shared" ref="BD40" si="146">BA40+BB40+BC40</f>
        <v>0</v>
      </c>
      <c r="BE40" s="14"/>
      <c r="BF40" s="16"/>
      <c r="BG40" s="21"/>
      <c r="BH40" s="19"/>
      <c r="BI40" s="19">
        <v>0</v>
      </c>
      <c r="BJ40" s="19"/>
      <c r="BK40" s="22">
        <f>BH40+BI40+BJ40</f>
        <v>0</v>
      </c>
      <c r="BL40" s="14"/>
      <c r="BM40" s="16"/>
      <c r="BN40" s="21"/>
      <c r="BO40" s="19"/>
      <c r="BP40" s="19">
        <v>0</v>
      </c>
      <c r="BQ40" s="19"/>
      <c r="BR40" s="22">
        <f t="shared" si="50"/>
        <v>0</v>
      </c>
      <c r="BS40" s="14"/>
      <c r="BT40" s="16"/>
      <c r="BU40" s="21"/>
      <c r="BV40" s="19"/>
      <c r="BW40" s="19">
        <v>0</v>
      </c>
      <c r="BX40" s="19"/>
      <c r="BY40" s="22">
        <f>BV40+BW40+BX40</f>
        <v>0</v>
      </c>
      <c r="BZ40" s="14"/>
      <c r="CA40" s="16"/>
      <c r="CB40" s="21"/>
      <c r="CC40" s="19"/>
      <c r="CD40" s="19">
        <v>0</v>
      </c>
      <c r="CE40" s="19"/>
      <c r="CF40" s="22">
        <f t="shared" ref="CF40" si="147">CC40+CD40+CE40</f>
        <v>0</v>
      </c>
      <c r="CG40" s="14"/>
      <c r="CH40" s="16"/>
      <c r="CI40" s="21"/>
      <c r="CJ40" s="19"/>
      <c r="CK40" s="19">
        <v>0</v>
      </c>
      <c r="CL40" s="19"/>
      <c r="CM40" s="22">
        <f>CJ40+CK40+CL40</f>
        <v>0</v>
      </c>
      <c r="CN40" s="14"/>
      <c r="CO40" s="16"/>
      <c r="CP40" s="21"/>
      <c r="CQ40" s="19"/>
      <c r="CR40" s="19">
        <v>0</v>
      </c>
      <c r="CS40" s="19"/>
      <c r="CT40" s="22">
        <f t="shared" si="79"/>
        <v>0</v>
      </c>
      <c r="CU40" s="14"/>
      <c r="CV40" s="16"/>
      <c r="CW40" s="21"/>
      <c r="CX40" s="19"/>
      <c r="CY40" s="19">
        <v>0</v>
      </c>
      <c r="CZ40" s="19"/>
      <c r="DA40" s="22">
        <f t="shared" ref="DA40" si="148">CX40+CY40+CZ40</f>
        <v>0</v>
      </c>
      <c r="DB40" s="14"/>
      <c r="DC40" s="16"/>
      <c r="DD40" s="21"/>
      <c r="DE40" s="19"/>
      <c r="DF40" s="19">
        <v>0</v>
      </c>
      <c r="DG40" s="19"/>
      <c r="DH40" s="22">
        <f t="shared" si="81"/>
        <v>0</v>
      </c>
      <c r="DI40" s="75"/>
      <c r="DJ40" s="16"/>
      <c r="DK40" s="21"/>
      <c r="DL40" s="19"/>
      <c r="DM40" s="19">
        <v>0</v>
      </c>
      <c r="DN40" s="19"/>
      <c r="DO40" s="22">
        <f t="shared" si="82"/>
        <v>0</v>
      </c>
      <c r="DP40" s="14"/>
      <c r="DQ40" s="16"/>
      <c r="DR40" s="21"/>
      <c r="DS40" s="19"/>
      <c r="DT40" s="19">
        <v>0</v>
      </c>
      <c r="DU40" s="19"/>
      <c r="DV40" s="22">
        <f t="shared" ref="DV40" si="149">DS40+DT40+DU40</f>
        <v>0</v>
      </c>
      <c r="DW40" s="14"/>
      <c r="DX40" s="16"/>
      <c r="DY40" s="21"/>
      <c r="DZ40" s="19"/>
      <c r="EA40" s="19">
        <v>0</v>
      </c>
      <c r="EB40" s="19"/>
      <c r="EC40" s="22">
        <f t="shared" ref="EC40" si="150">DZ40+EA40+EB40</f>
        <v>0</v>
      </c>
      <c r="ED40" s="14"/>
      <c r="EE40" s="16"/>
      <c r="EF40" s="21"/>
      <c r="EG40" s="19"/>
      <c r="EH40" s="19">
        <v>0</v>
      </c>
      <c r="EI40" s="19"/>
      <c r="EJ40" s="22">
        <f t="shared" ref="EJ40" si="151">EG40+EH40+EI40</f>
        <v>0</v>
      </c>
      <c r="EK40" s="14"/>
      <c r="EL40" s="16"/>
      <c r="EM40" s="21"/>
      <c r="EN40" s="57"/>
      <c r="EO40" s="24">
        <v>0</v>
      </c>
      <c r="EP40" s="19"/>
      <c r="EQ40" s="22">
        <f>EN40+EO40+EP40</f>
        <v>0</v>
      </c>
      <c r="ER40" s="14"/>
      <c r="ES40" s="23"/>
      <c r="ET40" s="111">
        <f t="shared" si="108"/>
        <v>0</v>
      </c>
      <c r="EU40" s="82">
        <f t="shared" ref="EU40:EW40" si="152">SUM(D40+K40+R40+Y40+AF40+AM40+AT40+BA40+BH40+BO40+BV40+CC40+CJ40+CQ40+CX40+DE40+DL40+DS40+DZ40+EG40+EN40)</f>
        <v>0</v>
      </c>
      <c r="EV40" s="82">
        <f t="shared" si="152"/>
        <v>0</v>
      </c>
      <c r="EW40" s="82">
        <f t="shared" si="152"/>
        <v>0</v>
      </c>
      <c r="EX40" s="22">
        <f t="shared" si="40"/>
        <v>0</v>
      </c>
      <c r="EY40" s="14">
        <f t="shared" si="41"/>
        <v>0</v>
      </c>
      <c r="EZ40" s="14"/>
      <c r="FA40" s="106">
        <f t="shared" ref="FA40" si="153">FC40</f>
        <v>0</v>
      </c>
      <c r="FB40" s="77"/>
      <c r="FC40" s="77"/>
      <c r="FD40" s="77"/>
      <c r="FE40" s="77"/>
      <c r="FF40" s="77"/>
      <c r="FG40" s="77"/>
      <c r="FH40" s="80"/>
      <c r="FI40" s="80"/>
      <c r="FJ40" s="80"/>
      <c r="FK40" s="80"/>
      <c r="FL40" s="80"/>
      <c r="FM40" s="77"/>
      <c r="FN40" s="80"/>
      <c r="FO40" s="80"/>
      <c r="FP40" s="77"/>
      <c r="FQ40" s="77"/>
      <c r="FR40" s="77"/>
    </row>
    <row r="41" spans="1:174" ht="14.4" thickBot="1">
      <c r="A41" s="123" t="s">
        <v>62</v>
      </c>
      <c r="B41" s="26">
        <v>15</v>
      </c>
      <c r="C41" s="27"/>
      <c r="D41" s="28"/>
      <c r="E41" s="28"/>
      <c r="F41" s="28"/>
      <c r="G41" s="29"/>
      <c r="H41" s="14"/>
      <c r="I41" s="26">
        <v>-10</v>
      </c>
      <c r="J41" s="27"/>
      <c r="K41" s="28"/>
      <c r="L41" s="28"/>
      <c r="M41" s="28"/>
      <c r="N41" s="29"/>
      <c r="O41" s="14"/>
      <c r="P41" s="26">
        <v>3</v>
      </c>
      <c r="Q41" s="27"/>
      <c r="R41" s="28"/>
      <c r="S41" s="28"/>
      <c r="T41" s="28"/>
      <c r="U41" s="29"/>
      <c r="V41" s="14"/>
      <c r="W41" s="26">
        <v>-10</v>
      </c>
      <c r="X41" s="27"/>
      <c r="Y41" s="28"/>
      <c r="Z41" s="28"/>
      <c r="AA41" s="28"/>
      <c r="AB41" s="29"/>
      <c r="AC41" s="14"/>
      <c r="AD41" s="26">
        <v>6</v>
      </c>
      <c r="AE41" s="27"/>
      <c r="AF41" s="28"/>
      <c r="AG41" s="28"/>
      <c r="AH41" s="28"/>
      <c r="AI41" s="29"/>
      <c r="AJ41" s="14"/>
      <c r="AK41" s="26">
        <v>13</v>
      </c>
      <c r="AL41" s="27"/>
      <c r="AM41" s="28"/>
      <c r="AN41" s="28"/>
      <c r="AO41" s="28"/>
      <c r="AP41" s="29"/>
      <c r="AQ41" s="14"/>
      <c r="AR41" s="26">
        <v>-10</v>
      </c>
      <c r="AS41" s="27"/>
      <c r="AT41" s="28"/>
      <c r="AU41" s="28"/>
      <c r="AV41" s="28"/>
      <c r="AW41" s="29"/>
      <c r="AX41" s="14"/>
      <c r="AY41" s="26">
        <v>16</v>
      </c>
      <c r="AZ41" s="27"/>
      <c r="BA41" s="28"/>
      <c r="BB41" s="28"/>
      <c r="BC41" s="28"/>
      <c r="BD41" s="29"/>
      <c r="BE41" s="14"/>
      <c r="BF41" s="26">
        <v>-10</v>
      </c>
      <c r="BG41" s="27"/>
      <c r="BH41" s="28"/>
      <c r="BI41" s="28"/>
      <c r="BJ41" s="28"/>
      <c r="BK41" s="29"/>
      <c r="BL41" s="14"/>
      <c r="BM41" s="26">
        <v>10</v>
      </c>
      <c r="BN41" s="27"/>
      <c r="BO41" s="28"/>
      <c r="BP41" s="28"/>
      <c r="BQ41" s="28"/>
      <c r="BR41" s="29"/>
      <c r="BS41" s="14"/>
      <c r="BT41" s="26">
        <v>-1</v>
      </c>
      <c r="BU41" s="27"/>
      <c r="BV41" s="28"/>
      <c r="BW41" s="28"/>
      <c r="BX41" s="28"/>
      <c r="BY41" s="29"/>
      <c r="BZ41" s="14"/>
      <c r="CA41" s="26">
        <v>9</v>
      </c>
      <c r="CB41" s="27"/>
      <c r="CC41" s="28"/>
      <c r="CD41" s="28"/>
      <c r="CE41" s="28"/>
      <c r="CF41" s="29"/>
      <c r="CG41" s="14"/>
      <c r="CH41" s="26">
        <v>-1</v>
      </c>
      <c r="CI41" s="27"/>
      <c r="CJ41" s="28"/>
      <c r="CK41" s="28"/>
      <c r="CL41" s="28"/>
      <c r="CM41" s="29"/>
      <c r="CN41" s="14"/>
      <c r="CO41" s="26">
        <v>8</v>
      </c>
      <c r="CP41" s="27"/>
      <c r="CQ41" s="28"/>
      <c r="CR41" s="28"/>
      <c r="CS41" s="28"/>
      <c r="CT41" s="29"/>
      <c r="CU41" s="14"/>
      <c r="CV41" s="26">
        <v>8</v>
      </c>
      <c r="CW41" s="27"/>
      <c r="CX41" s="28"/>
      <c r="CY41" s="28"/>
      <c r="CZ41" s="28"/>
      <c r="DA41" s="29"/>
      <c r="DB41" s="14"/>
      <c r="DC41" s="26">
        <v>10</v>
      </c>
      <c r="DD41" s="27"/>
      <c r="DE41" s="28"/>
      <c r="DF41" s="28"/>
      <c r="DG41" s="28"/>
      <c r="DH41" s="29"/>
      <c r="DI41" s="75"/>
      <c r="DJ41" s="26">
        <v>7</v>
      </c>
      <c r="DK41" s="27"/>
      <c r="DL41" s="28"/>
      <c r="DM41" s="28"/>
      <c r="DN41" s="28"/>
      <c r="DO41" s="29"/>
      <c r="DP41" s="14"/>
      <c r="DQ41" s="26">
        <v>-10</v>
      </c>
      <c r="DR41" s="27"/>
      <c r="DS41" s="28"/>
      <c r="DT41" s="28"/>
      <c r="DU41" s="28"/>
      <c r="DV41" s="29"/>
      <c r="DW41" s="14"/>
      <c r="DX41" s="26">
        <v>-10</v>
      </c>
      <c r="DY41" s="27"/>
      <c r="DZ41" s="28"/>
      <c r="EA41" s="28"/>
      <c r="EB41" s="28"/>
      <c r="EC41" s="29"/>
      <c r="ED41" s="14"/>
      <c r="EE41" s="26">
        <v>-10</v>
      </c>
      <c r="EF41" s="27"/>
      <c r="EG41" s="28"/>
      <c r="EH41" s="28"/>
      <c r="EI41" s="28"/>
      <c r="EJ41" s="29"/>
      <c r="EK41" s="14"/>
      <c r="EL41" s="26">
        <v>-10</v>
      </c>
      <c r="EM41" s="27"/>
      <c r="EN41" s="28"/>
      <c r="EO41" s="28"/>
      <c r="EP41" s="28"/>
      <c r="EQ41" s="29"/>
      <c r="ER41" s="14"/>
      <c r="ES41" s="26">
        <v>30</v>
      </c>
      <c r="ET41" s="27"/>
      <c r="EU41" s="28"/>
      <c r="EV41" s="28"/>
      <c r="EW41" s="28"/>
      <c r="EX41" s="29"/>
      <c r="EY41" s="107">
        <v>30</v>
      </c>
      <c r="EZ41" s="14"/>
      <c r="FA41" s="14"/>
    </row>
    <row r="42" spans="1:174">
      <c r="A42" s="14"/>
      <c r="B42" s="14"/>
      <c r="C42" s="15"/>
      <c r="D42" s="14"/>
      <c r="E42" s="14"/>
      <c r="F42" s="14"/>
      <c r="G42" s="14"/>
      <c r="H42" s="14"/>
      <c r="I42" s="14"/>
      <c r="J42" s="15"/>
      <c r="K42" s="14"/>
      <c r="L42" s="14"/>
      <c r="M42" s="14"/>
      <c r="N42" s="14"/>
      <c r="O42" s="14"/>
      <c r="P42" s="14"/>
      <c r="Q42" s="15"/>
      <c r="R42" s="14"/>
      <c r="S42" s="14"/>
      <c r="T42" s="14"/>
      <c r="U42" s="14"/>
      <c r="V42" s="14"/>
      <c r="W42" s="14"/>
      <c r="X42" s="15"/>
      <c r="Y42" s="14"/>
      <c r="Z42" s="14"/>
      <c r="AA42" s="14"/>
      <c r="AB42" s="14"/>
      <c r="AC42" s="14"/>
      <c r="AD42" s="14"/>
      <c r="AE42" s="15"/>
      <c r="AF42" s="14"/>
      <c r="AG42" s="14"/>
      <c r="AH42" s="14"/>
      <c r="AI42" s="14"/>
      <c r="AJ42" s="14"/>
      <c r="AK42" s="14"/>
      <c r="AL42" s="15"/>
      <c r="AM42" s="14"/>
      <c r="AN42" s="14"/>
      <c r="AO42" s="14"/>
      <c r="AP42" s="14"/>
      <c r="AQ42" s="14"/>
      <c r="AR42" s="14"/>
      <c r="AS42" s="15"/>
      <c r="AT42" s="14"/>
      <c r="AU42" s="14"/>
      <c r="AV42" s="14"/>
      <c r="AW42" s="14"/>
      <c r="AX42" s="14"/>
      <c r="AY42" s="14"/>
      <c r="AZ42" s="15"/>
      <c r="BA42" s="14"/>
      <c r="BB42" s="14"/>
      <c r="BC42" s="14"/>
      <c r="BD42" s="14"/>
      <c r="BE42" s="14"/>
      <c r="BF42" s="14"/>
      <c r="BG42" s="15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5"/>
      <c r="CX42" s="14"/>
      <c r="CY42" s="14"/>
      <c r="CZ42" s="14"/>
      <c r="DA42" s="14"/>
      <c r="DB42" s="14"/>
      <c r="DC42" s="14"/>
      <c r="DD42" s="15"/>
      <c r="DE42" s="14"/>
      <c r="DF42" s="14"/>
      <c r="DG42" s="14"/>
      <c r="DH42" s="14"/>
      <c r="DI42" s="14"/>
      <c r="DJ42" s="14"/>
      <c r="DK42" s="15"/>
      <c r="DL42" s="14"/>
      <c r="DM42" s="14"/>
      <c r="DN42" s="14"/>
      <c r="DO42" s="14"/>
      <c r="DP42" s="14"/>
      <c r="DQ42" s="14"/>
      <c r="DR42" s="15"/>
      <c r="DS42" s="14"/>
      <c r="DT42" s="14"/>
      <c r="DU42" s="14"/>
      <c r="DV42" s="14"/>
      <c r="DW42" s="14"/>
      <c r="DX42" s="14"/>
      <c r="DY42" s="15"/>
      <c r="DZ42" s="14"/>
      <c r="EA42" s="14"/>
      <c r="EB42" s="14"/>
      <c r="EC42" s="14"/>
      <c r="ED42" s="14"/>
      <c r="EE42" s="14"/>
      <c r="EF42" s="15"/>
      <c r="EG42" s="14"/>
      <c r="EH42" s="14"/>
      <c r="EI42" s="14"/>
      <c r="EJ42" s="14"/>
      <c r="EK42" s="14"/>
      <c r="EL42" s="14"/>
      <c r="EM42" s="15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</row>
    <row r="43" spans="1:174">
      <c r="A43" s="12" t="s">
        <v>0</v>
      </c>
      <c r="B43" s="12" t="str">
        <f t="shared" ref="B43:B48" si="154">B1</f>
        <v>2015 Club Road Championships</v>
      </c>
      <c r="C43" s="13"/>
      <c r="D43" s="12"/>
      <c r="F43" s="14"/>
      <c r="G43" s="12" t="s">
        <v>25</v>
      </c>
      <c r="H43" s="14"/>
      <c r="I43" s="12"/>
      <c r="J43" s="13"/>
      <c r="K43" s="12"/>
      <c r="M43" s="14"/>
      <c r="N43" s="12" t="s">
        <v>25</v>
      </c>
      <c r="O43" s="14"/>
      <c r="P43" s="12"/>
      <c r="Q43" s="13"/>
      <c r="R43" s="12"/>
      <c r="T43" s="14"/>
      <c r="U43" s="12" t="s">
        <v>25</v>
      </c>
      <c r="V43" s="14"/>
      <c r="W43" s="12"/>
      <c r="X43" s="13"/>
      <c r="Y43" s="12"/>
      <c r="AA43" s="14"/>
      <c r="AB43" s="12" t="s">
        <v>25</v>
      </c>
      <c r="AC43" s="14"/>
      <c r="AD43" s="12"/>
      <c r="AE43" s="13"/>
      <c r="AF43" s="12"/>
      <c r="AH43" s="14"/>
      <c r="AI43" s="12" t="s">
        <v>25</v>
      </c>
      <c r="AJ43" s="14"/>
      <c r="AK43" s="12"/>
      <c r="AL43" s="13"/>
      <c r="AM43" s="12"/>
      <c r="AO43" s="14"/>
      <c r="AP43" s="12" t="s">
        <v>25</v>
      </c>
      <c r="AQ43" s="14"/>
      <c r="AR43" s="12"/>
      <c r="AS43" s="13"/>
      <c r="AT43" s="12"/>
      <c r="AV43" s="14"/>
      <c r="AW43" s="12" t="s">
        <v>25</v>
      </c>
      <c r="AX43" s="14"/>
      <c r="AY43" s="12"/>
      <c r="AZ43" s="13"/>
      <c r="BA43" s="12"/>
      <c r="BC43" s="14"/>
      <c r="BD43" s="12" t="s">
        <v>25</v>
      </c>
      <c r="BE43" s="14"/>
      <c r="BF43" s="12">
        <f t="shared" ref="BF43:BF48" si="155">BF1</f>
        <v>0</v>
      </c>
      <c r="BG43" s="13"/>
      <c r="BH43" s="12"/>
      <c r="BJ43" s="14"/>
      <c r="BK43" s="12" t="s">
        <v>25</v>
      </c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2"/>
      <c r="CW43" s="13"/>
      <c r="CX43" s="12"/>
      <c r="CZ43" s="14"/>
      <c r="DA43" s="12" t="s">
        <v>25</v>
      </c>
      <c r="DB43" s="14"/>
      <c r="DC43" s="12"/>
      <c r="DD43" s="13"/>
      <c r="DE43" s="12"/>
      <c r="DG43" s="14"/>
      <c r="DH43" s="12" t="s">
        <v>25</v>
      </c>
      <c r="DI43" s="14"/>
      <c r="DJ43" s="12"/>
      <c r="DK43" s="13"/>
      <c r="DL43" s="12"/>
      <c r="DN43" s="14"/>
      <c r="DO43" s="12" t="s">
        <v>25</v>
      </c>
      <c r="DP43" s="14"/>
      <c r="DQ43" s="12"/>
      <c r="DR43" s="13"/>
      <c r="DS43" s="12"/>
      <c r="DU43" s="14"/>
      <c r="DV43" s="12" t="s">
        <v>25</v>
      </c>
      <c r="DW43" s="14"/>
      <c r="DX43" s="12"/>
      <c r="DY43" s="13"/>
      <c r="DZ43" s="12"/>
      <c r="EB43" s="14"/>
      <c r="EC43" s="12" t="s">
        <v>25</v>
      </c>
      <c r="ED43" s="14"/>
      <c r="EE43" s="12"/>
      <c r="EF43" s="13"/>
      <c r="EG43" s="12"/>
      <c r="EI43" s="14"/>
      <c r="EJ43" s="12" t="s">
        <v>25</v>
      </c>
      <c r="EK43" s="14"/>
      <c r="EL43" s="12"/>
      <c r="EM43" s="13"/>
      <c r="EN43" s="12"/>
      <c r="EP43" s="14"/>
      <c r="EQ43" s="12" t="s">
        <v>25</v>
      </c>
      <c r="ER43" s="14"/>
      <c r="ES43" s="192" t="str">
        <f>ES1</f>
        <v>2015 Road Championships</v>
      </c>
      <c r="ET43" s="192"/>
      <c r="EU43" s="192"/>
      <c r="EV43" s="192"/>
      <c r="EW43" s="192"/>
      <c r="EX43" s="192"/>
      <c r="EY43" s="14"/>
      <c r="EZ43" s="14"/>
      <c r="FA43" s="14"/>
    </row>
    <row r="44" spans="1:174" ht="14.4" thickBot="1">
      <c r="A44" s="14"/>
      <c r="B44" s="93" t="str">
        <f t="shared" si="154"/>
        <v>Race 1</v>
      </c>
      <c r="C44" s="15"/>
      <c r="D44" s="14"/>
      <c r="E44" s="14"/>
      <c r="F44" s="14"/>
      <c r="G44" s="14"/>
      <c r="H44" s="14"/>
      <c r="I44" s="14" t="str">
        <f>I2</f>
        <v>Race #</v>
      </c>
      <c r="J44" s="15"/>
      <c r="K44" s="14"/>
      <c r="L44" s="14"/>
      <c r="M44" s="14"/>
      <c r="N44" s="14"/>
      <c r="O44" s="14"/>
      <c r="P44" s="93" t="str">
        <f>P2</f>
        <v>Race 2</v>
      </c>
      <c r="Q44" s="15"/>
      <c r="R44" s="14"/>
      <c r="S44" s="14"/>
      <c r="T44" s="14"/>
      <c r="U44" s="14"/>
      <c r="V44" s="14"/>
      <c r="W44" s="14" t="str">
        <f>W2</f>
        <v xml:space="preserve">Race </v>
      </c>
      <c r="X44" s="15"/>
      <c r="Y44" s="14"/>
      <c r="Z44" s="14"/>
      <c r="AA44" s="14"/>
      <c r="AB44" s="14"/>
      <c r="AC44" s="14"/>
      <c r="AD44" s="93" t="str">
        <f>AD2</f>
        <v>Race 3</v>
      </c>
      <c r="AE44" s="15"/>
      <c r="AF44" s="14"/>
      <c r="AG44" s="14"/>
      <c r="AH44" s="14"/>
      <c r="AI44" s="14"/>
      <c r="AJ44" s="14"/>
      <c r="AK44" s="14" t="str">
        <f>AK2</f>
        <v>Race 4</v>
      </c>
      <c r="AL44" s="15"/>
      <c r="AM44" s="14"/>
      <c r="AN44" s="14"/>
      <c r="AO44" s="14"/>
      <c r="AP44" s="14"/>
      <c r="AQ44" s="14"/>
      <c r="AR44" s="14" t="str">
        <f>AR2</f>
        <v xml:space="preserve">Race </v>
      </c>
      <c r="AS44" s="15"/>
      <c r="AT44" s="14"/>
      <c r="AU44" s="14"/>
      <c r="AV44" s="14"/>
      <c r="AW44" s="14"/>
      <c r="AX44" s="14"/>
      <c r="AY44" s="14" t="str">
        <f>AY2</f>
        <v>Race 5</v>
      </c>
      <c r="AZ44" s="15"/>
      <c r="BA44" s="14"/>
      <c r="BB44" s="14"/>
      <c r="BC44" s="14"/>
      <c r="BD44" s="14"/>
      <c r="BE44" s="14"/>
      <c r="BF44" s="14" t="str">
        <f t="shared" si="155"/>
        <v>Race #</v>
      </c>
      <c r="BG44" s="15"/>
      <c r="BH44" s="14"/>
      <c r="BI44" s="14"/>
      <c r="BJ44" s="14"/>
      <c r="BK44" s="14"/>
      <c r="BL44" s="14"/>
      <c r="BM44" s="14" t="str">
        <f>BM2</f>
        <v>Race #6</v>
      </c>
      <c r="BN44" s="14"/>
      <c r="BO44" s="14"/>
      <c r="BP44" s="14"/>
      <c r="BQ44" s="14"/>
      <c r="BR44" s="14"/>
      <c r="BS44" s="14"/>
      <c r="BT44" s="14">
        <f>BT2</f>
        <v>0</v>
      </c>
      <c r="BU44" s="14"/>
      <c r="BV44" s="14"/>
      <c r="BW44" s="14"/>
      <c r="BX44" s="14"/>
      <c r="BY44" s="14"/>
      <c r="BZ44" s="14"/>
      <c r="CA44" s="14" t="str">
        <f>CA2</f>
        <v>Race #7</v>
      </c>
      <c r="CB44" s="14"/>
      <c r="CC44" s="14"/>
      <c r="CD44" s="14"/>
      <c r="CE44" s="14"/>
      <c r="CF44" s="14"/>
      <c r="CG44" s="14"/>
      <c r="CH44" s="14">
        <f>CH2</f>
        <v>0</v>
      </c>
      <c r="CI44" s="14"/>
      <c r="CJ44" s="14"/>
      <c r="CK44" s="14"/>
      <c r="CL44" s="14"/>
      <c r="CM44" s="14"/>
      <c r="CN44" s="14"/>
      <c r="CO44" s="14" t="str">
        <f>CO2</f>
        <v>Race #8</v>
      </c>
      <c r="CP44" s="14"/>
      <c r="CQ44" s="14"/>
      <c r="CR44" s="14"/>
      <c r="CS44" s="14"/>
      <c r="CT44" s="14"/>
      <c r="CU44" s="14"/>
      <c r="CV44" s="14" t="str">
        <f>CV2</f>
        <v>Race #9</v>
      </c>
      <c r="CW44" s="15"/>
      <c r="CX44" s="14"/>
      <c r="CY44" s="14"/>
      <c r="CZ44" s="14"/>
      <c r="DA44" s="14"/>
      <c r="DB44" s="14"/>
      <c r="DC44" s="14" t="str">
        <f>DC2</f>
        <v>Race  #10</v>
      </c>
      <c r="DD44" s="15"/>
      <c r="DE44" s="14"/>
      <c r="DF44" s="14"/>
      <c r="DG44" s="14"/>
      <c r="DH44" s="14"/>
      <c r="DI44" s="14"/>
      <c r="DJ44" s="14" t="str">
        <f>DJ2</f>
        <v>Race #11</v>
      </c>
      <c r="DK44" s="15"/>
      <c r="DL44" s="14"/>
      <c r="DM44" s="14"/>
      <c r="DN44" s="14"/>
      <c r="DO44" s="14"/>
      <c r="DP44" s="14"/>
      <c r="DQ44" s="14" t="str">
        <f>DQ2</f>
        <v xml:space="preserve">Race </v>
      </c>
      <c r="DR44" s="15"/>
      <c r="DS44" s="14"/>
      <c r="DT44" s="14"/>
      <c r="DU44" s="14"/>
      <c r="DV44" s="14"/>
      <c r="DW44" s="14"/>
      <c r="DX44" s="14" t="str">
        <f>DX2</f>
        <v xml:space="preserve">Race </v>
      </c>
      <c r="DY44" s="15"/>
      <c r="DZ44" s="14"/>
      <c r="EA44" s="14"/>
      <c r="EB44" s="14"/>
      <c r="EC44" s="14"/>
      <c r="ED44" s="14"/>
      <c r="EE44" s="14" t="str">
        <f>EE2</f>
        <v xml:space="preserve">Race </v>
      </c>
      <c r="EF44" s="15"/>
      <c r="EG44" s="14"/>
      <c r="EH44" s="14"/>
      <c r="EI44" s="14"/>
      <c r="EJ44" s="14"/>
      <c r="EK44" s="14"/>
      <c r="EL44" s="14" t="str">
        <f>EL2</f>
        <v xml:space="preserve">Race </v>
      </c>
      <c r="EM44" s="15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</row>
    <row r="45" spans="1:174">
      <c r="A45" s="14" t="s">
        <v>2</v>
      </c>
      <c r="B45" s="193" t="str">
        <f t="shared" si="154"/>
        <v>Resolution 10k</v>
      </c>
      <c r="C45" s="194"/>
      <c r="D45" s="194"/>
      <c r="E45" s="194"/>
      <c r="F45" s="194"/>
      <c r="G45" s="195"/>
      <c r="H45" s="14"/>
      <c r="I45" s="193" t="str">
        <f>I3</f>
        <v>Welcome Tavern 10k</v>
      </c>
      <c r="J45" s="194"/>
      <c r="K45" s="194"/>
      <c r="L45" s="194"/>
      <c r="M45" s="194"/>
      <c r="N45" s="195"/>
      <c r="O45" s="14"/>
      <c r="P45" s="193" t="str">
        <f>P3</f>
        <v xml:space="preserve">Winter Warmer </v>
      </c>
      <c r="Q45" s="194"/>
      <c r="R45" s="194"/>
      <c r="S45" s="194"/>
      <c r="T45" s="194"/>
      <c r="U45" s="195"/>
      <c r="V45" s="14"/>
      <c r="W45" s="193" t="str">
        <f>W3</f>
        <v xml:space="preserve">Penrith ParkRun </v>
      </c>
      <c r="X45" s="194"/>
      <c r="Y45" s="194"/>
      <c r="Z45" s="194"/>
      <c r="AA45" s="194"/>
      <c r="AB45" s="195"/>
      <c r="AC45" s="14"/>
      <c r="AD45" s="193" t="str">
        <f>AD3</f>
        <v>Dentdale 14m</v>
      </c>
      <c r="AE45" s="194"/>
      <c r="AF45" s="194"/>
      <c r="AG45" s="194"/>
      <c r="AH45" s="194"/>
      <c r="AI45" s="195"/>
      <c r="AJ45" s="14"/>
      <c r="AK45" s="193" t="str">
        <f>AK3</f>
        <v xml:space="preserve">Penrith ParkRun </v>
      </c>
      <c r="AL45" s="194"/>
      <c r="AM45" s="194"/>
      <c r="AN45" s="194"/>
      <c r="AO45" s="194"/>
      <c r="AP45" s="195"/>
      <c r="AQ45" s="14"/>
      <c r="AR45" s="193" t="str">
        <f>AR3</f>
        <v xml:space="preserve">Blackpool Half </v>
      </c>
      <c r="AS45" s="194"/>
      <c r="AT45" s="194"/>
      <c r="AU45" s="194"/>
      <c r="AV45" s="194"/>
      <c r="AW45" s="195"/>
      <c r="AX45" s="14"/>
      <c r="AY45" s="193" t="str">
        <f>AY3</f>
        <v>Round The Houses</v>
      </c>
      <c r="AZ45" s="194"/>
      <c r="BA45" s="194"/>
      <c r="BB45" s="194"/>
      <c r="BC45" s="194"/>
      <c r="BD45" s="195"/>
      <c r="BE45" s="14"/>
      <c r="BF45" s="193" t="str">
        <f t="shared" si="155"/>
        <v>Three Bridges 10k</v>
      </c>
      <c r="BG45" s="194"/>
      <c r="BH45" s="194"/>
      <c r="BI45" s="194"/>
      <c r="BJ45" s="194"/>
      <c r="BK45" s="195"/>
      <c r="BL45" s="14"/>
      <c r="BM45" s="193" t="str">
        <f>BM3</f>
        <v>Helm Winds 10k</v>
      </c>
      <c r="BN45" s="194"/>
      <c r="BO45" s="194"/>
      <c r="BP45" s="194"/>
      <c r="BQ45" s="194"/>
      <c r="BR45" s="195"/>
      <c r="BS45" s="14"/>
      <c r="BT45" s="193" t="str">
        <f>BT3</f>
        <v>St George's Day 10k</v>
      </c>
      <c r="BU45" s="194"/>
      <c r="BV45" s="194"/>
      <c r="BW45" s="194"/>
      <c r="BX45" s="194"/>
      <c r="BY45" s="195"/>
      <c r="BZ45" s="14"/>
      <c r="CA45" s="193" t="str">
        <f>CA3</f>
        <v>Moorclose 10k</v>
      </c>
      <c r="CB45" s="194"/>
      <c r="CC45" s="194"/>
      <c r="CD45" s="194"/>
      <c r="CE45" s="194"/>
      <c r="CF45" s="195"/>
      <c r="CG45" s="14"/>
      <c r="CH45" s="193" t="str">
        <f>CH3</f>
        <v>Lancaster 5k</v>
      </c>
      <c r="CI45" s="194"/>
      <c r="CJ45" s="194"/>
      <c r="CK45" s="194"/>
      <c r="CL45" s="194"/>
      <c r="CM45" s="195"/>
      <c r="CN45" s="14"/>
      <c r="CO45" s="232" t="str">
        <f>CO3</f>
        <v>Keswick Parkrun</v>
      </c>
      <c r="CP45" s="233"/>
      <c r="CQ45" s="233"/>
      <c r="CR45" s="233"/>
      <c r="CS45" s="233"/>
      <c r="CT45" s="234"/>
      <c r="CU45" s="14"/>
      <c r="CV45" s="193" t="str">
        <f>CV3</f>
        <v>Carlisle Parkrun</v>
      </c>
      <c r="CW45" s="194"/>
      <c r="CX45" s="194"/>
      <c r="CY45" s="194"/>
      <c r="CZ45" s="194"/>
      <c r="DA45" s="195"/>
      <c r="DB45" s="14"/>
      <c r="DC45" s="193" t="str">
        <f>DC3</f>
        <v>Hawkshead 10k</v>
      </c>
      <c r="DD45" s="194"/>
      <c r="DE45" s="194"/>
      <c r="DF45" s="194"/>
      <c r="DG45" s="194"/>
      <c r="DH45" s="195"/>
      <c r="DI45" s="119"/>
      <c r="DJ45" s="193" t="str">
        <f>DJ3</f>
        <v>Lambfoot Loop</v>
      </c>
      <c r="DK45" s="194"/>
      <c r="DL45" s="194"/>
      <c r="DM45" s="194"/>
      <c r="DN45" s="194"/>
      <c r="DO45" s="195"/>
      <c r="DP45" s="14"/>
      <c r="DQ45" s="193" t="str">
        <f>DQ3</f>
        <v>Hadrian's Wall Half Marathon</v>
      </c>
      <c r="DR45" s="194"/>
      <c r="DS45" s="194"/>
      <c r="DT45" s="194"/>
      <c r="DU45" s="194"/>
      <c r="DV45" s="195"/>
      <c r="DW45" s="119"/>
      <c r="DX45" s="193" t="str">
        <f>DX3</f>
        <v>Endmoor 10k</v>
      </c>
      <c r="DY45" s="194"/>
      <c r="DZ45" s="194"/>
      <c r="EA45" s="194"/>
      <c r="EB45" s="194"/>
      <c r="EC45" s="195"/>
      <c r="ED45" s="14"/>
      <c r="EE45" s="193" t="str">
        <f>EE3</f>
        <v>Lancaster 10k</v>
      </c>
      <c r="EF45" s="194"/>
      <c r="EG45" s="194"/>
      <c r="EH45" s="194"/>
      <c r="EI45" s="194"/>
      <c r="EJ45" s="195"/>
      <c r="EK45" s="14"/>
      <c r="EL45" s="193" t="str">
        <f>EL3</f>
        <v>Coastal Run</v>
      </c>
      <c r="EM45" s="194"/>
      <c r="EN45" s="194"/>
      <c r="EO45" s="194"/>
      <c r="EP45" s="194"/>
      <c r="EQ45" s="195"/>
      <c r="ER45" s="14"/>
      <c r="ES45" s="193" t="s">
        <v>43</v>
      </c>
      <c r="ET45" s="194"/>
      <c r="EU45" s="194"/>
      <c r="EV45" s="194"/>
      <c r="EW45" s="194"/>
      <c r="EX45" s="195"/>
      <c r="EY45" s="14"/>
      <c r="EZ45" s="14"/>
      <c r="FA45" s="14"/>
    </row>
    <row r="46" spans="1:174">
      <c r="A46" s="14" t="s">
        <v>7</v>
      </c>
      <c r="B46" s="196" t="str">
        <f t="shared" si="154"/>
        <v>10k (1st of 7)</v>
      </c>
      <c r="C46" s="197"/>
      <c r="D46" s="197"/>
      <c r="E46" s="197"/>
      <c r="F46" s="197"/>
      <c r="G46" s="198"/>
      <c r="H46" s="14"/>
      <c r="I46" s="196" t="str">
        <f>I4</f>
        <v>10k (2nd of 8)</v>
      </c>
      <c r="J46" s="197"/>
      <c r="K46" s="197"/>
      <c r="L46" s="197"/>
      <c r="M46" s="197"/>
      <c r="N46" s="198"/>
      <c r="O46" s="14"/>
      <c r="P46" s="196" t="str">
        <f>P4</f>
        <v>10k (2nd of 7)</v>
      </c>
      <c r="Q46" s="197"/>
      <c r="R46" s="197"/>
      <c r="S46" s="197"/>
      <c r="T46" s="197"/>
      <c r="U46" s="198"/>
      <c r="V46" s="14"/>
      <c r="W46" s="196" t="str">
        <f>W4</f>
        <v>5k</v>
      </c>
      <c r="X46" s="197"/>
      <c r="Y46" s="197"/>
      <c r="Z46" s="197"/>
      <c r="AA46" s="197"/>
      <c r="AB46" s="198"/>
      <c r="AC46" s="14"/>
      <c r="AD46" s="196" t="str">
        <f>AD4</f>
        <v>14m</v>
      </c>
      <c r="AE46" s="197"/>
      <c r="AF46" s="197"/>
      <c r="AG46" s="197"/>
      <c r="AH46" s="197"/>
      <c r="AI46" s="198"/>
      <c r="AJ46" s="14"/>
      <c r="AK46" s="196" t="str">
        <f>AK4</f>
        <v>5k (1st of 3)</v>
      </c>
      <c r="AL46" s="197"/>
      <c r="AM46" s="197"/>
      <c r="AN46" s="197"/>
      <c r="AO46" s="197"/>
      <c r="AP46" s="198"/>
      <c r="AQ46" s="14"/>
      <c r="AR46" s="196" t="str">
        <f>AR4</f>
        <v>13.1m (1 of 3)</v>
      </c>
      <c r="AS46" s="197"/>
      <c r="AT46" s="197"/>
      <c r="AU46" s="197"/>
      <c r="AV46" s="197"/>
      <c r="AW46" s="198"/>
      <c r="AX46" s="14"/>
      <c r="AY46" s="196" t="str">
        <f>AY4</f>
        <v>10k (3rd of 7)</v>
      </c>
      <c r="AZ46" s="197"/>
      <c r="BA46" s="197"/>
      <c r="BB46" s="197"/>
      <c r="BC46" s="197"/>
      <c r="BD46" s="198"/>
      <c r="BE46" s="14"/>
      <c r="BF46" s="196" t="str">
        <f t="shared" si="155"/>
        <v>10k (6th of 7)</v>
      </c>
      <c r="BG46" s="197"/>
      <c r="BH46" s="197"/>
      <c r="BI46" s="197"/>
      <c r="BJ46" s="197"/>
      <c r="BK46" s="198"/>
      <c r="BL46" s="14"/>
      <c r="BM46" s="196" t="str">
        <f>BM4</f>
        <v>10k (4th of 7)</v>
      </c>
      <c r="BN46" s="197"/>
      <c r="BO46" s="197"/>
      <c r="BP46" s="197"/>
      <c r="BQ46" s="197"/>
      <c r="BR46" s="198"/>
      <c r="BS46" s="14"/>
      <c r="BT46" s="196" t="str">
        <f>BT4</f>
        <v>10k (4th of 7)</v>
      </c>
      <c r="BU46" s="197"/>
      <c r="BV46" s="197"/>
      <c r="BW46" s="197"/>
      <c r="BX46" s="197"/>
      <c r="BY46" s="198"/>
      <c r="BZ46" s="14"/>
      <c r="CA46" s="196" t="str">
        <f>CA4</f>
        <v>10km (5th of 7)</v>
      </c>
      <c r="CB46" s="197"/>
      <c r="CC46" s="197"/>
      <c r="CD46" s="197"/>
      <c r="CE46" s="197"/>
      <c r="CF46" s="198"/>
      <c r="CG46" s="14"/>
      <c r="CH46" s="196">
        <f>CH4</f>
        <v>0</v>
      </c>
      <c r="CI46" s="197"/>
      <c r="CJ46" s="197"/>
      <c r="CK46" s="197"/>
      <c r="CL46" s="197"/>
      <c r="CM46" s="198"/>
      <c r="CN46" s="14"/>
      <c r="CO46" s="229" t="str">
        <f>CO4</f>
        <v>5k (2nd of 3)</v>
      </c>
      <c r="CP46" s="230"/>
      <c r="CQ46" s="230"/>
      <c r="CR46" s="230"/>
      <c r="CS46" s="230"/>
      <c r="CT46" s="231"/>
      <c r="CU46" s="14"/>
      <c r="CV46" s="196" t="str">
        <f>CV4</f>
        <v>5k (3rd of 3)</v>
      </c>
      <c r="CW46" s="197"/>
      <c r="CX46" s="197"/>
      <c r="CY46" s="197"/>
      <c r="CZ46" s="197"/>
      <c r="DA46" s="198"/>
      <c r="DB46" s="14"/>
      <c r="DC46" s="196" t="str">
        <f>DC4</f>
        <v>10k (6th of 7)</v>
      </c>
      <c r="DD46" s="197"/>
      <c r="DE46" s="197"/>
      <c r="DF46" s="197"/>
      <c r="DG46" s="197"/>
      <c r="DH46" s="198"/>
      <c r="DI46" s="119"/>
      <c r="DJ46" s="196" t="str">
        <f>DJ4</f>
        <v>10k (7th of 7)</v>
      </c>
      <c r="DK46" s="197"/>
      <c r="DL46" s="197"/>
      <c r="DM46" s="197"/>
      <c r="DN46" s="197"/>
      <c r="DO46" s="198"/>
      <c r="DP46" s="14"/>
      <c r="DQ46" s="196" t="str">
        <f>DQ4</f>
        <v>13.1m (2nd of 2)</v>
      </c>
      <c r="DR46" s="197"/>
      <c r="DS46" s="197"/>
      <c r="DT46" s="197"/>
      <c r="DU46" s="197"/>
      <c r="DV46" s="198"/>
      <c r="DW46" s="119"/>
      <c r="DX46" s="196" t="str">
        <f>DX4</f>
        <v>10k (7th of 8)</v>
      </c>
      <c r="DY46" s="197"/>
      <c r="DZ46" s="197"/>
      <c r="EA46" s="197"/>
      <c r="EB46" s="197"/>
      <c r="EC46" s="198"/>
      <c r="ED46" s="14"/>
      <c r="EE46" s="196" t="str">
        <f>EE4</f>
        <v>10k (8th of 8)</v>
      </c>
      <c r="EF46" s="197"/>
      <c r="EG46" s="197"/>
      <c r="EH46" s="197"/>
      <c r="EI46" s="197"/>
      <c r="EJ46" s="198"/>
      <c r="EK46" s="14"/>
      <c r="EL46" s="196" t="str">
        <f>EL4</f>
        <v>13-14m</v>
      </c>
      <c r="EM46" s="197"/>
      <c r="EN46" s="197"/>
      <c r="EO46" s="197"/>
      <c r="EP46" s="197"/>
      <c r="EQ46" s="198"/>
      <c r="ER46" s="14"/>
      <c r="ES46" s="196" t="str">
        <f>ES4</f>
        <v>after</v>
      </c>
      <c r="ET46" s="197"/>
      <c r="EU46" s="197"/>
      <c r="EV46" s="197"/>
      <c r="EW46" s="197"/>
      <c r="EX46" s="198"/>
      <c r="EY46" s="14"/>
      <c r="EZ46" s="14"/>
      <c r="FA46" s="14"/>
    </row>
    <row r="47" spans="1:174">
      <c r="A47" s="14" t="s">
        <v>6</v>
      </c>
      <c r="B47" s="196" t="str">
        <f t="shared" si="154"/>
        <v>Carlisle</v>
      </c>
      <c r="C47" s="197"/>
      <c r="D47" s="197"/>
      <c r="E47" s="197"/>
      <c r="F47" s="197"/>
      <c r="G47" s="198"/>
      <c r="H47" s="14"/>
      <c r="I47" s="196" t="str">
        <f>I5</f>
        <v>Preston, Lancashire</v>
      </c>
      <c r="J47" s="197"/>
      <c r="K47" s="197"/>
      <c r="L47" s="197"/>
      <c r="M47" s="197"/>
      <c r="N47" s="198"/>
      <c r="O47" s="14"/>
      <c r="P47" s="196" t="str">
        <f>P5</f>
        <v>Blackburn, Lancashire</v>
      </c>
      <c r="Q47" s="197"/>
      <c r="R47" s="197"/>
      <c r="S47" s="197"/>
      <c r="T47" s="197"/>
      <c r="U47" s="198"/>
      <c r="V47" s="14"/>
      <c r="W47" s="196" t="str">
        <f>W5</f>
        <v>Frenchfield</v>
      </c>
      <c r="X47" s="197"/>
      <c r="Y47" s="197"/>
      <c r="Z47" s="197"/>
      <c r="AA47" s="197"/>
      <c r="AB47" s="198"/>
      <c r="AC47" s="14"/>
      <c r="AD47" s="196" t="str">
        <f>AD5</f>
        <v xml:space="preserve">Dent </v>
      </c>
      <c r="AE47" s="197"/>
      <c r="AF47" s="197"/>
      <c r="AG47" s="197"/>
      <c r="AH47" s="197"/>
      <c r="AI47" s="198"/>
      <c r="AJ47" s="14"/>
      <c r="AK47" s="196" t="str">
        <f>AK5</f>
        <v>Frenchfield</v>
      </c>
      <c r="AL47" s="197"/>
      <c r="AM47" s="197"/>
      <c r="AN47" s="197"/>
      <c r="AO47" s="197"/>
      <c r="AP47" s="198"/>
      <c r="AQ47" s="14"/>
      <c r="AR47" s="196" t="str">
        <f>AR5</f>
        <v xml:space="preserve">Blackpool Half </v>
      </c>
      <c r="AS47" s="197"/>
      <c r="AT47" s="197"/>
      <c r="AU47" s="197"/>
      <c r="AV47" s="197"/>
      <c r="AW47" s="198"/>
      <c r="AX47" s="14"/>
      <c r="AY47" s="196" t="str">
        <f>AY5</f>
        <v>Keswick</v>
      </c>
      <c r="AZ47" s="197"/>
      <c r="BA47" s="197"/>
      <c r="BB47" s="197"/>
      <c r="BC47" s="197"/>
      <c r="BD47" s="198"/>
      <c r="BE47" s="14"/>
      <c r="BF47" s="196" t="str">
        <f t="shared" si="155"/>
        <v>Lancaster</v>
      </c>
      <c r="BG47" s="197"/>
      <c r="BH47" s="197"/>
      <c r="BI47" s="197"/>
      <c r="BJ47" s="197"/>
      <c r="BK47" s="198"/>
      <c r="BL47" s="14"/>
      <c r="BM47" s="196" t="str">
        <f>BM5</f>
        <v xml:space="preserve">Long Marton </v>
      </c>
      <c r="BN47" s="197"/>
      <c r="BO47" s="197"/>
      <c r="BP47" s="197"/>
      <c r="BQ47" s="197"/>
      <c r="BR47" s="198"/>
      <c r="BS47" s="14"/>
      <c r="BT47" s="196" t="str">
        <f>BT5</f>
        <v>Langdale</v>
      </c>
      <c r="BU47" s="197"/>
      <c r="BV47" s="197"/>
      <c r="BW47" s="197"/>
      <c r="BX47" s="197"/>
      <c r="BY47" s="198"/>
      <c r="BZ47" s="14"/>
      <c r="CA47" s="196" t="str">
        <f>CA5</f>
        <v>Moorclose Leisure Centre, Workington</v>
      </c>
      <c r="CB47" s="197"/>
      <c r="CC47" s="197"/>
      <c r="CD47" s="197"/>
      <c r="CE47" s="197"/>
      <c r="CF47" s="198"/>
      <c r="CG47" s="14"/>
      <c r="CH47" s="196" t="str">
        <f>CH5</f>
        <v>Salt Ayre Stadium, Lancaster</v>
      </c>
      <c r="CI47" s="197"/>
      <c r="CJ47" s="197"/>
      <c r="CK47" s="197"/>
      <c r="CL47" s="197"/>
      <c r="CM47" s="198"/>
      <c r="CN47" s="14"/>
      <c r="CO47" s="229" t="str">
        <f>CO5</f>
        <v xml:space="preserve">Fitz Park </v>
      </c>
      <c r="CP47" s="230"/>
      <c r="CQ47" s="230"/>
      <c r="CR47" s="230"/>
      <c r="CS47" s="230"/>
      <c r="CT47" s="231"/>
      <c r="CU47" s="14"/>
      <c r="CV47" s="196" t="str">
        <f>CV5</f>
        <v>Chances Park</v>
      </c>
      <c r="CW47" s="197"/>
      <c r="CX47" s="197"/>
      <c r="CY47" s="197"/>
      <c r="CZ47" s="197"/>
      <c r="DA47" s="198"/>
      <c r="DB47" s="14"/>
      <c r="DC47" s="196" t="str">
        <f>DC5</f>
        <v>Hawkshead, Ambleside</v>
      </c>
      <c r="DD47" s="197"/>
      <c r="DE47" s="197"/>
      <c r="DF47" s="197"/>
      <c r="DG47" s="197"/>
      <c r="DH47" s="198"/>
      <c r="DI47" s="119"/>
      <c r="DJ47" s="196" t="str">
        <f>DJ5</f>
        <v>Cockermouth</v>
      </c>
      <c r="DK47" s="197"/>
      <c r="DL47" s="197"/>
      <c r="DM47" s="197"/>
      <c r="DN47" s="197"/>
      <c r="DO47" s="198"/>
      <c r="DP47" s="14"/>
      <c r="DQ47" s="196" t="str">
        <f>DQ5</f>
        <v>Twice Brewed, Northumberland</v>
      </c>
      <c r="DR47" s="197"/>
      <c r="DS47" s="197"/>
      <c r="DT47" s="197"/>
      <c r="DU47" s="197"/>
      <c r="DV47" s="198"/>
      <c r="DW47" s="119"/>
      <c r="DX47" s="196" t="str">
        <f>DX5</f>
        <v>Endmoor School, S Kendal</v>
      </c>
      <c r="DY47" s="197"/>
      <c r="DZ47" s="197"/>
      <c r="EA47" s="197"/>
      <c r="EB47" s="197"/>
      <c r="EC47" s="198"/>
      <c r="ED47" s="14"/>
      <c r="EE47" s="196" t="str">
        <f>EE5</f>
        <v>Lancaster 10k</v>
      </c>
      <c r="EF47" s="197"/>
      <c r="EG47" s="197"/>
      <c r="EH47" s="197"/>
      <c r="EI47" s="197"/>
      <c r="EJ47" s="198"/>
      <c r="EK47" s="14"/>
      <c r="EL47" s="196" t="str">
        <f>EL5</f>
        <v>Beadnell-Alnmouth</v>
      </c>
      <c r="EM47" s="197"/>
      <c r="EN47" s="197"/>
      <c r="EO47" s="197"/>
      <c r="EP47" s="197"/>
      <c r="EQ47" s="198"/>
      <c r="ER47" s="14"/>
      <c r="ES47" s="202">
        <f>ES5</f>
        <v>11</v>
      </c>
      <c r="ET47" s="203"/>
      <c r="EU47" s="203"/>
      <c r="EV47" s="203"/>
      <c r="EW47" s="203"/>
      <c r="EX47" s="204"/>
      <c r="EY47" s="14"/>
      <c r="EZ47" s="14"/>
      <c r="FA47" s="14"/>
    </row>
    <row r="48" spans="1:174">
      <c r="A48" s="14" t="s">
        <v>5</v>
      </c>
      <c r="B48" s="199" t="str">
        <f t="shared" si="154"/>
        <v>Sun 1 February 2015</v>
      </c>
      <c r="C48" s="200"/>
      <c r="D48" s="200"/>
      <c r="E48" s="200"/>
      <c r="F48" s="200"/>
      <c r="G48" s="201"/>
      <c r="H48" s="14"/>
      <c r="I48" s="199" t="str">
        <f>I6</f>
        <v>Sun 26 January 2014</v>
      </c>
      <c r="J48" s="200"/>
      <c r="K48" s="200"/>
      <c r="L48" s="200"/>
      <c r="M48" s="200"/>
      <c r="N48" s="201"/>
      <c r="O48" s="14"/>
      <c r="P48" s="199" t="str">
        <f>P6</f>
        <v>Sun 8 February 2015</v>
      </c>
      <c r="Q48" s="200"/>
      <c r="R48" s="200"/>
      <c r="S48" s="200"/>
      <c r="T48" s="200"/>
      <c r="U48" s="201"/>
      <c r="V48" s="14"/>
      <c r="W48" s="199" t="str">
        <f>W6</f>
        <v>Sat 22 February 2014</v>
      </c>
      <c r="X48" s="200"/>
      <c r="Y48" s="200"/>
      <c r="Z48" s="200"/>
      <c r="AA48" s="200"/>
      <c r="AB48" s="201"/>
      <c r="AC48" s="14"/>
      <c r="AD48" s="199" t="str">
        <f>AD6</f>
        <v>Sat 14 March 2015</v>
      </c>
      <c r="AE48" s="200"/>
      <c r="AF48" s="200"/>
      <c r="AG48" s="200"/>
      <c r="AH48" s="200"/>
      <c r="AI48" s="201"/>
      <c r="AJ48" s="14"/>
      <c r="AK48" s="199" t="str">
        <f>AK6</f>
        <v>Sat 18 April 2015</v>
      </c>
      <c r="AL48" s="200"/>
      <c r="AM48" s="200"/>
      <c r="AN48" s="200"/>
      <c r="AO48" s="200"/>
      <c r="AP48" s="201"/>
      <c r="AQ48" s="14"/>
      <c r="AR48" s="199">
        <f>AR6</f>
        <v>0</v>
      </c>
      <c r="AS48" s="200"/>
      <c r="AT48" s="200"/>
      <c r="AU48" s="200"/>
      <c r="AV48" s="200"/>
      <c r="AW48" s="201"/>
      <c r="AX48" s="14"/>
      <c r="AY48" s="199" t="str">
        <f>AY6</f>
        <v>Wed 22 Apr 2015</v>
      </c>
      <c r="AZ48" s="200"/>
      <c r="BA48" s="200"/>
      <c r="BB48" s="200"/>
      <c r="BC48" s="200"/>
      <c r="BD48" s="201"/>
      <c r="BE48" s="14"/>
      <c r="BF48" s="199" t="str">
        <f t="shared" si="155"/>
        <v>Sun 28-04-13</v>
      </c>
      <c r="BG48" s="200"/>
      <c r="BH48" s="200"/>
      <c r="BI48" s="200"/>
      <c r="BJ48" s="200"/>
      <c r="BK48" s="201"/>
      <c r="BL48" s="14"/>
      <c r="BM48" s="199" t="str">
        <f>BM6</f>
        <v>Sun 10 May 2015</v>
      </c>
      <c r="BN48" s="200"/>
      <c r="BO48" s="200"/>
      <c r="BP48" s="200"/>
      <c r="BQ48" s="200"/>
      <c r="BR48" s="201"/>
      <c r="BS48" s="14"/>
      <c r="BT48" s="199">
        <f>BT6</f>
        <v>0</v>
      </c>
      <c r="BU48" s="200"/>
      <c r="BV48" s="200"/>
      <c r="BW48" s="200"/>
      <c r="BX48" s="200"/>
      <c r="BY48" s="201"/>
      <c r="BZ48" s="14"/>
      <c r="CA48" s="199" t="str">
        <f>CA6</f>
        <v>Tues 12 May 2015</v>
      </c>
      <c r="CB48" s="200"/>
      <c r="CC48" s="200"/>
      <c r="CD48" s="200"/>
      <c r="CE48" s="200"/>
      <c r="CF48" s="201"/>
      <c r="CG48" s="14"/>
      <c r="CH48" s="199">
        <f>CH6</f>
        <v>0</v>
      </c>
      <c r="CI48" s="200"/>
      <c r="CJ48" s="200"/>
      <c r="CK48" s="200"/>
      <c r="CL48" s="200"/>
      <c r="CM48" s="201"/>
      <c r="CN48" s="14"/>
      <c r="CO48" s="226" t="str">
        <f>CO6</f>
        <v>Sun 23 May 2015</v>
      </c>
      <c r="CP48" s="227"/>
      <c r="CQ48" s="227"/>
      <c r="CR48" s="227"/>
      <c r="CS48" s="227"/>
      <c r="CT48" s="228"/>
      <c r="CU48" s="14"/>
      <c r="CV48" s="199" t="str">
        <f>CV6</f>
        <v>Sat 6 June 2015</v>
      </c>
      <c r="CW48" s="200"/>
      <c r="CX48" s="200"/>
      <c r="CY48" s="200"/>
      <c r="CZ48" s="200"/>
      <c r="DA48" s="201"/>
      <c r="DB48" s="14"/>
      <c r="DC48" s="199" t="str">
        <f>DC6</f>
        <v>Wed 17 June 2015 (7.30pm)</v>
      </c>
      <c r="DD48" s="200"/>
      <c r="DE48" s="200"/>
      <c r="DF48" s="200"/>
      <c r="DG48" s="200"/>
      <c r="DH48" s="201"/>
      <c r="DI48" s="120"/>
      <c r="DJ48" s="199" t="str">
        <f>DJ6</f>
        <v>Tues 7 July 2015</v>
      </c>
      <c r="DK48" s="200"/>
      <c r="DL48" s="200"/>
      <c r="DM48" s="200"/>
      <c r="DN48" s="200"/>
      <c r="DO48" s="201"/>
      <c r="DP48" s="14"/>
      <c r="DQ48" s="199" t="str">
        <f>DQ6</f>
        <v>Sun 29-6-2014 10am</v>
      </c>
      <c r="DR48" s="200"/>
      <c r="DS48" s="200"/>
      <c r="DT48" s="200"/>
      <c r="DU48" s="200"/>
      <c r="DV48" s="201"/>
      <c r="DW48" s="120"/>
      <c r="DX48" s="199" t="str">
        <f>DX6</f>
        <v>Wed 9-7-14 7.30pm</v>
      </c>
      <c r="DY48" s="200"/>
      <c r="DZ48" s="200"/>
      <c r="EA48" s="200"/>
      <c r="EB48" s="200"/>
      <c r="EC48" s="201"/>
      <c r="ED48" s="14"/>
      <c r="EE48" s="199" t="str">
        <f>EE6</f>
        <v>Wed 16-7-14</v>
      </c>
      <c r="EF48" s="200"/>
      <c r="EG48" s="200"/>
      <c r="EH48" s="200"/>
      <c r="EI48" s="200"/>
      <c r="EJ48" s="201"/>
      <c r="EK48" s="14"/>
      <c r="EL48" s="199" t="str">
        <f>EL6</f>
        <v>Sunday 20-7-2014 10.30</v>
      </c>
      <c r="EM48" s="200"/>
      <c r="EN48" s="200"/>
      <c r="EO48" s="200"/>
      <c r="EP48" s="200"/>
      <c r="EQ48" s="201"/>
      <c r="ER48" s="14"/>
      <c r="ES48" s="196" t="str">
        <f>ES6</f>
        <v>events</v>
      </c>
      <c r="ET48" s="197"/>
      <c r="EU48" s="197"/>
      <c r="EV48" s="197"/>
      <c r="EW48" s="197"/>
      <c r="EX48" s="198"/>
      <c r="EY48" s="14"/>
      <c r="EZ48" s="14"/>
      <c r="FA48" s="14"/>
      <c r="FB48" s="76" t="str">
        <f>FB6</f>
        <v xml:space="preserve">Positions after each race - </v>
      </c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</row>
    <row r="49" spans="1:174" ht="53.25" customHeight="1">
      <c r="A49" s="14"/>
      <c r="B49" s="16" t="s">
        <v>8</v>
      </c>
      <c r="C49" s="34" t="s">
        <v>13</v>
      </c>
      <c r="D49" s="32" t="s">
        <v>11</v>
      </c>
      <c r="E49" s="33" t="s">
        <v>9</v>
      </c>
      <c r="F49" s="32" t="s">
        <v>14</v>
      </c>
      <c r="G49" s="20" t="s">
        <v>15</v>
      </c>
      <c r="H49" s="14"/>
      <c r="I49" s="16" t="s">
        <v>8</v>
      </c>
      <c r="J49" s="34" t="s">
        <v>13</v>
      </c>
      <c r="K49" s="32" t="s">
        <v>11</v>
      </c>
      <c r="L49" s="33" t="s">
        <v>9</v>
      </c>
      <c r="M49" s="32" t="s">
        <v>14</v>
      </c>
      <c r="N49" s="20" t="s">
        <v>15</v>
      </c>
      <c r="O49" s="14"/>
      <c r="P49" s="16" t="s">
        <v>8</v>
      </c>
      <c r="Q49" s="34" t="s">
        <v>13</v>
      </c>
      <c r="R49" s="32" t="s">
        <v>11</v>
      </c>
      <c r="S49" s="33" t="s">
        <v>9</v>
      </c>
      <c r="T49" s="32" t="s">
        <v>14</v>
      </c>
      <c r="U49" s="20" t="s">
        <v>15</v>
      </c>
      <c r="V49" s="14"/>
      <c r="W49" s="16" t="s">
        <v>8</v>
      </c>
      <c r="X49" s="34" t="s">
        <v>13</v>
      </c>
      <c r="Y49" s="32" t="s">
        <v>11</v>
      </c>
      <c r="Z49" s="33" t="s">
        <v>9</v>
      </c>
      <c r="AA49" s="32" t="s">
        <v>14</v>
      </c>
      <c r="AB49" s="20" t="s">
        <v>15</v>
      </c>
      <c r="AC49" s="14"/>
      <c r="AD49" s="16" t="s">
        <v>8</v>
      </c>
      <c r="AE49" s="34" t="s">
        <v>13</v>
      </c>
      <c r="AF49" s="32" t="s">
        <v>11</v>
      </c>
      <c r="AG49" s="33" t="s">
        <v>9</v>
      </c>
      <c r="AH49" s="32" t="s">
        <v>14</v>
      </c>
      <c r="AI49" s="20" t="s">
        <v>15</v>
      </c>
      <c r="AJ49" s="14"/>
      <c r="AK49" s="16" t="s">
        <v>8</v>
      </c>
      <c r="AL49" s="34" t="s">
        <v>13</v>
      </c>
      <c r="AM49" s="32" t="s">
        <v>11</v>
      </c>
      <c r="AN49" s="33" t="s">
        <v>9</v>
      </c>
      <c r="AO49" s="32" t="s">
        <v>14</v>
      </c>
      <c r="AP49" s="20" t="s">
        <v>15</v>
      </c>
      <c r="AQ49" s="14"/>
      <c r="AR49" s="16" t="s">
        <v>8</v>
      </c>
      <c r="AS49" s="34" t="s">
        <v>13</v>
      </c>
      <c r="AT49" s="32" t="s">
        <v>11</v>
      </c>
      <c r="AU49" s="33" t="s">
        <v>9</v>
      </c>
      <c r="AV49" s="32" t="s">
        <v>14</v>
      </c>
      <c r="AW49" s="20" t="s">
        <v>15</v>
      </c>
      <c r="AX49" s="14"/>
      <c r="AY49" s="16" t="s">
        <v>8</v>
      </c>
      <c r="AZ49" s="34" t="s">
        <v>13</v>
      </c>
      <c r="BA49" s="32" t="s">
        <v>11</v>
      </c>
      <c r="BB49" s="33" t="s">
        <v>9</v>
      </c>
      <c r="BC49" s="32" t="s">
        <v>14</v>
      </c>
      <c r="BD49" s="20" t="s">
        <v>15</v>
      </c>
      <c r="BE49" s="14"/>
      <c r="BF49" s="16" t="s">
        <v>8</v>
      </c>
      <c r="BG49" s="34" t="s">
        <v>13</v>
      </c>
      <c r="BH49" s="32" t="s">
        <v>11</v>
      </c>
      <c r="BI49" s="33" t="s">
        <v>9</v>
      </c>
      <c r="BJ49" s="32" t="s">
        <v>14</v>
      </c>
      <c r="BK49" s="20" t="s">
        <v>15</v>
      </c>
      <c r="BL49" s="14"/>
      <c r="BM49" s="16" t="s">
        <v>8</v>
      </c>
      <c r="BN49" s="34" t="s">
        <v>13</v>
      </c>
      <c r="BO49" s="32" t="s">
        <v>11</v>
      </c>
      <c r="BP49" s="33" t="s">
        <v>9</v>
      </c>
      <c r="BQ49" s="32" t="s">
        <v>14</v>
      </c>
      <c r="BR49" s="20" t="s">
        <v>15</v>
      </c>
      <c r="BS49" s="14"/>
      <c r="BT49" s="16" t="s">
        <v>8</v>
      </c>
      <c r="BU49" s="34" t="s">
        <v>13</v>
      </c>
      <c r="BV49" s="32" t="s">
        <v>11</v>
      </c>
      <c r="BW49" s="33" t="s">
        <v>9</v>
      </c>
      <c r="BX49" s="32" t="s">
        <v>14</v>
      </c>
      <c r="BY49" s="20" t="s">
        <v>15</v>
      </c>
      <c r="BZ49" s="14"/>
      <c r="CA49" s="16" t="s">
        <v>8</v>
      </c>
      <c r="CB49" s="34" t="s">
        <v>13</v>
      </c>
      <c r="CC49" s="32" t="s">
        <v>11</v>
      </c>
      <c r="CD49" s="33" t="s">
        <v>9</v>
      </c>
      <c r="CE49" s="32" t="s">
        <v>14</v>
      </c>
      <c r="CF49" s="20" t="s">
        <v>15</v>
      </c>
      <c r="CG49" s="14"/>
      <c r="CH49" s="16" t="s">
        <v>8</v>
      </c>
      <c r="CI49" s="34" t="s">
        <v>13</v>
      </c>
      <c r="CJ49" s="32" t="s">
        <v>11</v>
      </c>
      <c r="CK49" s="33" t="s">
        <v>9</v>
      </c>
      <c r="CL49" s="32" t="s">
        <v>14</v>
      </c>
      <c r="CM49" s="20" t="s">
        <v>15</v>
      </c>
      <c r="CN49" s="14"/>
      <c r="CO49" s="16" t="s">
        <v>8</v>
      </c>
      <c r="CP49" s="34" t="s">
        <v>13</v>
      </c>
      <c r="CQ49" s="32" t="s">
        <v>11</v>
      </c>
      <c r="CR49" s="33" t="s">
        <v>9</v>
      </c>
      <c r="CS49" s="32" t="s">
        <v>14</v>
      </c>
      <c r="CT49" s="20" t="s">
        <v>15</v>
      </c>
      <c r="CU49" s="14"/>
      <c r="CV49" s="16" t="s">
        <v>8</v>
      </c>
      <c r="CW49" s="34" t="s">
        <v>13</v>
      </c>
      <c r="CX49" s="32" t="s">
        <v>11</v>
      </c>
      <c r="CY49" s="33" t="s">
        <v>9</v>
      </c>
      <c r="CZ49" s="32" t="s">
        <v>14</v>
      </c>
      <c r="DA49" s="20" t="s">
        <v>15</v>
      </c>
      <c r="DB49" s="14"/>
      <c r="DC49" s="16" t="s">
        <v>8</v>
      </c>
      <c r="DD49" s="34" t="s">
        <v>13</v>
      </c>
      <c r="DE49" s="32" t="s">
        <v>11</v>
      </c>
      <c r="DF49" s="33" t="s">
        <v>9</v>
      </c>
      <c r="DG49" s="32" t="s">
        <v>14</v>
      </c>
      <c r="DH49" s="20" t="s">
        <v>15</v>
      </c>
      <c r="DI49" s="74"/>
      <c r="DJ49" s="16" t="s">
        <v>8</v>
      </c>
      <c r="DK49" s="34" t="s">
        <v>13</v>
      </c>
      <c r="DL49" s="32" t="s">
        <v>11</v>
      </c>
      <c r="DM49" s="33" t="s">
        <v>9</v>
      </c>
      <c r="DN49" s="32" t="s">
        <v>14</v>
      </c>
      <c r="DO49" s="20" t="s">
        <v>15</v>
      </c>
      <c r="DP49" s="14"/>
      <c r="DQ49" s="16" t="s">
        <v>8</v>
      </c>
      <c r="DR49" s="34" t="s">
        <v>13</v>
      </c>
      <c r="DS49" s="32" t="s">
        <v>11</v>
      </c>
      <c r="DT49" s="33" t="s">
        <v>9</v>
      </c>
      <c r="DU49" s="32" t="s">
        <v>14</v>
      </c>
      <c r="DV49" s="20" t="s">
        <v>15</v>
      </c>
      <c r="DW49" s="14"/>
      <c r="DX49" s="16" t="s">
        <v>8</v>
      </c>
      <c r="DY49" s="34" t="s">
        <v>13</v>
      </c>
      <c r="DZ49" s="32" t="s">
        <v>11</v>
      </c>
      <c r="EA49" s="33" t="s">
        <v>9</v>
      </c>
      <c r="EB49" s="32" t="s">
        <v>14</v>
      </c>
      <c r="EC49" s="20" t="s">
        <v>15</v>
      </c>
      <c r="ED49" s="14"/>
      <c r="EE49" s="16" t="s">
        <v>8</v>
      </c>
      <c r="EF49" s="34" t="s">
        <v>13</v>
      </c>
      <c r="EG49" s="32" t="s">
        <v>11</v>
      </c>
      <c r="EH49" s="33" t="s">
        <v>9</v>
      </c>
      <c r="EI49" s="32" t="s">
        <v>14</v>
      </c>
      <c r="EJ49" s="20" t="s">
        <v>15</v>
      </c>
      <c r="EK49" s="14"/>
      <c r="EL49" s="16" t="s">
        <v>8</v>
      </c>
      <c r="EM49" s="34" t="s">
        <v>13</v>
      </c>
      <c r="EN49" s="32" t="s">
        <v>11</v>
      </c>
      <c r="EO49" s="33" t="s">
        <v>9</v>
      </c>
      <c r="EP49" s="32" t="s">
        <v>14</v>
      </c>
      <c r="EQ49" s="20" t="s">
        <v>15</v>
      </c>
      <c r="ER49" s="14"/>
      <c r="ES49" s="16" t="s">
        <v>8</v>
      </c>
      <c r="ET49" s="34" t="s">
        <v>13</v>
      </c>
      <c r="EU49" s="32" t="s">
        <v>11</v>
      </c>
      <c r="EV49" s="33" t="s">
        <v>9</v>
      </c>
      <c r="EW49" s="32" t="s">
        <v>14</v>
      </c>
      <c r="EX49" s="20" t="s">
        <v>44</v>
      </c>
      <c r="EY49" s="14"/>
      <c r="EZ49" s="14"/>
      <c r="FA49" s="122" t="s">
        <v>663</v>
      </c>
      <c r="FB49" s="76" t="str">
        <f>FB7</f>
        <v>Race no -</v>
      </c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</row>
    <row r="50" spans="1:174">
      <c r="A50" s="14"/>
      <c r="B50" s="16"/>
      <c r="C50" s="21"/>
      <c r="D50" s="19"/>
      <c r="E50" s="19"/>
      <c r="F50" s="19"/>
      <c r="G50" s="22"/>
      <c r="H50" s="14"/>
      <c r="I50" s="16"/>
      <c r="J50" s="21"/>
      <c r="K50" s="19"/>
      <c r="L50" s="19"/>
      <c r="M50" s="19"/>
      <c r="N50" s="22"/>
      <c r="O50" s="14"/>
      <c r="P50" s="16"/>
      <c r="Q50" s="21"/>
      <c r="R50" s="19"/>
      <c r="S50" s="19"/>
      <c r="T50" s="19"/>
      <c r="U50" s="22"/>
      <c r="V50" s="14"/>
      <c r="W50" s="16"/>
      <c r="X50" s="21"/>
      <c r="Y50" s="19"/>
      <c r="Z50" s="19"/>
      <c r="AA50" s="19"/>
      <c r="AB50" s="22"/>
      <c r="AC50" s="14"/>
      <c r="AD50" s="16"/>
      <c r="AE50" s="21"/>
      <c r="AF50" s="19"/>
      <c r="AG50" s="19"/>
      <c r="AH50" s="19"/>
      <c r="AI50" s="22"/>
      <c r="AJ50" s="14"/>
      <c r="AK50" s="16"/>
      <c r="AL50" s="21"/>
      <c r="AM50" s="19"/>
      <c r="AN50" s="19"/>
      <c r="AO50" s="19"/>
      <c r="AP50" s="22"/>
      <c r="AQ50" s="14"/>
      <c r="AR50" s="16"/>
      <c r="AS50" s="21"/>
      <c r="AT50" s="19"/>
      <c r="AU50" s="19"/>
      <c r="AV50" s="19"/>
      <c r="AW50" s="22"/>
      <c r="AX50" s="14"/>
      <c r="AY50" s="16"/>
      <c r="AZ50" s="21"/>
      <c r="BA50" s="19"/>
      <c r="BB50" s="19"/>
      <c r="BC50" s="19"/>
      <c r="BD50" s="22"/>
      <c r="BE50" s="14"/>
      <c r="BF50" s="16"/>
      <c r="BG50" s="21"/>
      <c r="BH50" s="19"/>
      <c r="BI50" s="19"/>
      <c r="BJ50" s="19"/>
      <c r="BK50" s="22"/>
      <c r="BL50" s="14"/>
      <c r="BM50" s="16"/>
      <c r="BN50" s="21"/>
      <c r="BO50" s="19"/>
      <c r="BP50" s="19"/>
      <c r="BQ50" s="19"/>
      <c r="BR50" s="22"/>
      <c r="BS50" s="14"/>
      <c r="BT50" s="16"/>
      <c r="BU50" s="21"/>
      <c r="BV50" s="19"/>
      <c r="BW50" s="19"/>
      <c r="BX50" s="19"/>
      <c r="BY50" s="22"/>
      <c r="BZ50" s="14"/>
      <c r="CA50" s="16"/>
      <c r="CB50" s="21"/>
      <c r="CC50" s="19"/>
      <c r="CD50" s="19"/>
      <c r="CE50" s="19"/>
      <c r="CF50" s="22"/>
      <c r="CG50" s="14"/>
      <c r="CH50" s="16"/>
      <c r="CI50" s="21"/>
      <c r="CJ50" s="19"/>
      <c r="CK50" s="19"/>
      <c r="CL50" s="19"/>
      <c r="CM50" s="22"/>
      <c r="CN50" s="14"/>
      <c r="CO50" s="16"/>
      <c r="CP50" s="21"/>
      <c r="CQ50" s="19"/>
      <c r="CR50" s="19"/>
      <c r="CS50" s="19"/>
      <c r="CT50" s="22"/>
      <c r="CU50" s="14"/>
      <c r="CV50" s="16"/>
      <c r="CW50" s="21"/>
      <c r="CX50" s="19"/>
      <c r="CY50" s="19"/>
      <c r="CZ50" s="19"/>
      <c r="DA50" s="22"/>
      <c r="DB50" s="14"/>
      <c r="DC50" s="16"/>
      <c r="DD50" s="21"/>
      <c r="DE50" s="19"/>
      <c r="DF50" s="19"/>
      <c r="DG50" s="19"/>
      <c r="DH50" s="22"/>
      <c r="DI50" s="75"/>
      <c r="DJ50" s="16"/>
      <c r="DK50" s="21"/>
      <c r="DL50" s="19"/>
      <c r="DM50" s="19"/>
      <c r="DN50" s="19"/>
      <c r="DO50" s="22"/>
      <c r="DP50" s="14"/>
      <c r="DQ50" s="16"/>
      <c r="DR50" s="21"/>
      <c r="DS50" s="19"/>
      <c r="DT50" s="19"/>
      <c r="DU50" s="19"/>
      <c r="DV50" s="22"/>
      <c r="DW50" s="14"/>
      <c r="DX50" s="16"/>
      <c r="DY50" s="21"/>
      <c r="DZ50" s="19"/>
      <c r="EA50" s="19"/>
      <c r="EB50" s="19"/>
      <c r="EC50" s="22"/>
      <c r="ED50" s="14"/>
      <c r="EE50" s="16"/>
      <c r="EF50" s="21"/>
      <c r="EG50" s="19"/>
      <c r="EH50" s="19"/>
      <c r="EI50" s="19"/>
      <c r="EJ50" s="22"/>
      <c r="EK50" s="14"/>
      <c r="EL50" s="16"/>
      <c r="EM50" s="21"/>
      <c r="EN50" s="19"/>
      <c r="EO50" s="19"/>
      <c r="EP50" s="19"/>
      <c r="EQ50" s="22"/>
      <c r="ER50" s="14"/>
      <c r="ES50" s="16"/>
      <c r="ET50" s="21"/>
      <c r="EU50" s="19"/>
      <c r="EV50" s="19"/>
      <c r="EW50" s="19"/>
      <c r="EX50" s="22"/>
      <c r="EY50" s="14"/>
      <c r="EZ50" s="14"/>
      <c r="FA50" s="14">
        <v>11</v>
      </c>
      <c r="FB50" s="79">
        <v>1</v>
      </c>
      <c r="FC50" s="79">
        <v>2</v>
      </c>
      <c r="FD50" s="79">
        <v>3</v>
      </c>
      <c r="FE50" s="79">
        <v>4</v>
      </c>
      <c r="FF50" s="79">
        <v>5</v>
      </c>
      <c r="FG50" s="79">
        <v>6</v>
      </c>
      <c r="FH50" s="79">
        <v>7</v>
      </c>
      <c r="FI50" s="79">
        <v>8</v>
      </c>
      <c r="FJ50" s="79">
        <v>9</v>
      </c>
      <c r="FK50" s="79">
        <v>10</v>
      </c>
      <c r="FL50" s="79">
        <v>11</v>
      </c>
      <c r="FM50" s="79">
        <v>12</v>
      </c>
      <c r="FN50" s="79">
        <v>13</v>
      </c>
      <c r="FO50" s="79">
        <v>14</v>
      </c>
      <c r="FP50" s="79">
        <v>15</v>
      </c>
      <c r="FQ50" s="79">
        <v>16</v>
      </c>
      <c r="FR50" s="79">
        <v>17</v>
      </c>
    </row>
    <row r="51" spans="1:174">
      <c r="A51" s="14" t="s">
        <v>670</v>
      </c>
      <c r="B51" s="53">
        <v>3.2060185185185185E-2</v>
      </c>
      <c r="C51" s="21" t="s">
        <v>232</v>
      </c>
      <c r="D51" s="57">
        <f t="shared" ref="D51:D58" si="156">((B$74)+10)-C51</f>
        <v>22</v>
      </c>
      <c r="E51" s="24">
        <v>0</v>
      </c>
      <c r="F51" s="19">
        <v>5</v>
      </c>
      <c r="G51" s="22">
        <f t="shared" ref="G51:G68" si="157">D51+E51+F51</f>
        <v>27</v>
      </c>
      <c r="H51" s="14"/>
      <c r="I51" s="53"/>
      <c r="J51" s="21"/>
      <c r="K51" s="57">
        <f t="shared" ref="K51:K67" si="158">((I$74)+10)-J51</f>
        <v>0</v>
      </c>
      <c r="L51" s="24">
        <v>0</v>
      </c>
      <c r="M51" s="19"/>
      <c r="N51" s="22">
        <f t="shared" ref="N51:N73" si="159">K51+L51+M51</f>
        <v>0</v>
      </c>
      <c r="O51" s="14"/>
      <c r="P51" s="53"/>
      <c r="Q51" s="21"/>
      <c r="R51" s="57">
        <f t="shared" ref="R51:R58" si="160">((P$74)+10)-Q51</f>
        <v>0</v>
      </c>
      <c r="S51" s="24">
        <v>0</v>
      </c>
      <c r="T51" s="19"/>
      <c r="U51" s="22">
        <f t="shared" ref="U51:U58" si="161">R51+S51+T51</f>
        <v>0</v>
      </c>
      <c r="V51" s="14"/>
      <c r="W51" s="53"/>
      <c r="X51" s="21"/>
      <c r="Y51" s="57">
        <f t="shared" ref="Y51:Y67" si="162">((W$74)+10)-X51</f>
        <v>0</v>
      </c>
      <c r="Z51" s="24">
        <v>0</v>
      </c>
      <c r="AA51" s="19"/>
      <c r="AB51" s="22">
        <f t="shared" ref="AB51:AB73" si="163">Y51+Z51+AA51</f>
        <v>0</v>
      </c>
      <c r="AC51" s="14"/>
      <c r="AD51" s="53"/>
      <c r="AE51" s="21"/>
      <c r="AF51" s="57"/>
      <c r="AG51" s="24">
        <v>0</v>
      </c>
      <c r="AH51" s="19"/>
      <c r="AI51" s="22">
        <f t="shared" ref="AI51:AI58" si="164">AF51+AG51+AH51</f>
        <v>0</v>
      </c>
      <c r="AJ51" s="14"/>
      <c r="AK51" s="53"/>
      <c r="AL51" s="21"/>
      <c r="AM51" s="57"/>
      <c r="AN51" s="24"/>
      <c r="AO51" s="19"/>
      <c r="AP51" s="22">
        <f t="shared" ref="AP51:AP73" si="165">AM51+AN51+AO51</f>
        <v>0</v>
      </c>
      <c r="AQ51" s="14"/>
      <c r="AR51" s="53"/>
      <c r="AS51" s="21"/>
      <c r="AT51" s="57">
        <f t="shared" ref="AT51:AT67" si="166">((AR$74)+10)-AS51</f>
        <v>0</v>
      </c>
      <c r="AU51" s="24">
        <v>0</v>
      </c>
      <c r="AV51" s="19"/>
      <c r="AW51" s="22">
        <f t="shared" ref="AW51:AW73" si="167">AT51+AU51+AV51</f>
        <v>0</v>
      </c>
      <c r="AX51" s="14"/>
      <c r="AY51" s="53">
        <v>3.3854166666666664E-2</v>
      </c>
      <c r="AZ51" s="21" t="s">
        <v>328</v>
      </c>
      <c r="BA51" s="57">
        <f t="shared" ref="BA51:BA71" si="168">((AY$74)+10)-AZ51</f>
        <v>17</v>
      </c>
      <c r="BB51" s="126"/>
      <c r="BC51" s="19">
        <v>5</v>
      </c>
      <c r="BD51" s="22">
        <f t="shared" ref="BD51:BD73" si="169">BA51+BB51+BC51</f>
        <v>22</v>
      </c>
      <c r="BE51" s="14"/>
      <c r="BF51" s="23"/>
      <c r="BG51" s="21"/>
      <c r="BH51" s="57">
        <f t="shared" ref="BH51:BH56" si="170">((BF$74)+10)-BG51</f>
        <v>0</v>
      </c>
      <c r="BI51" s="24">
        <v>0</v>
      </c>
      <c r="BJ51" s="19"/>
      <c r="BK51" s="22">
        <f t="shared" ref="BK51:BK73" si="171">BH51+BI51+BJ51</f>
        <v>0</v>
      </c>
      <c r="BL51" s="14"/>
      <c r="BM51" s="23"/>
      <c r="BN51" s="21"/>
      <c r="BO51" s="19"/>
      <c r="BP51" s="24"/>
      <c r="BQ51" s="19"/>
      <c r="BR51" s="22">
        <f t="shared" ref="BR51:BR73" si="172">BO51+BP51+BQ51</f>
        <v>0</v>
      </c>
      <c r="BS51" s="14"/>
      <c r="BT51" s="23"/>
      <c r="BU51" s="21"/>
      <c r="BV51" s="57"/>
      <c r="BW51" s="24"/>
      <c r="BX51" s="19"/>
      <c r="BY51" s="22">
        <f t="shared" ref="BY51:BY73" si="173">BV51+BW51+BX51</f>
        <v>0</v>
      </c>
      <c r="BZ51" s="14"/>
      <c r="CA51" s="53"/>
      <c r="CB51" s="21"/>
      <c r="CC51" s="19"/>
      <c r="CD51" s="24"/>
      <c r="CE51" s="19"/>
      <c r="CF51" s="22">
        <f t="shared" ref="CF51:CF73" si="174">CC51+CD51+CE51</f>
        <v>0</v>
      </c>
      <c r="CG51" s="14"/>
      <c r="CH51" s="23"/>
      <c r="CI51" s="21"/>
      <c r="CJ51" s="57"/>
      <c r="CK51" s="24"/>
      <c r="CL51" s="19"/>
      <c r="CM51" s="22">
        <f t="shared" ref="CM51:CM73" si="175">CJ51+CK51+CL51</f>
        <v>0</v>
      </c>
      <c r="CN51" s="14"/>
      <c r="CO51" s="53"/>
      <c r="CP51" s="21"/>
      <c r="CQ51" s="21"/>
      <c r="CR51" s="24"/>
      <c r="CS51" s="19"/>
      <c r="CT51" s="22">
        <f t="shared" ref="CT51:CT73" si="176">CQ51+CR51+CS51</f>
        <v>0</v>
      </c>
      <c r="CU51" s="14"/>
      <c r="CV51" s="53"/>
      <c r="CW51" s="21"/>
      <c r="CX51" s="124"/>
      <c r="CY51" s="24"/>
      <c r="CZ51" s="19"/>
      <c r="DA51" s="22">
        <f t="shared" ref="DA51:DA58" si="177">CX51+CY51+CZ51</f>
        <v>0</v>
      </c>
      <c r="DB51" s="14"/>
      <c r="DC51" s="53">
        <v>3.3703703703703701E-2</v>
      </c>
      <c r="DD51" s="21" t="s">
        <v>232</v>
      </c>
      <c r="DE51" s="57">
        <f t="shared" ref="DE51" si="178">((DC$74)+10)-DD51</f>
        <v>13</v>
      </c>
      <c r="DF51" s="24"/>
      <c r="DG51" s="19">
        <v>5</v>
      </c>
      <c r="DH51" s="22">
        <f t="shared" ref="DH51:DH58" si="179">DE51+DF51+DG51</f>
        <v>18</v>
      </c>
      <c r="DI51" s="75"/>
      <c r="DJ51" s="53"/>
      <c r="DK51" s="21"/>
      <c r="DL51" s="124"/>
      <c r="DM51" s="24"/>
      <c r="DN51" s="19"/>
      <c r="DO51" s="22">
        <f t="shared" ref="DO51:DO58" si="180">DL51+DM51+DN51</f>
        <v>0</v>
      </c>
      <c r="DP51" s="14"/>
      <c r="DQ51" s="53"/>
      <c r="DR51" s="21"/>
      <c r="DS51" s="57">
        <f t="shared" ref="DS51:DS67" si="181">((DQ$74)+10)-DR51</f>
        <v>0</v>
      </c>
      <c r="DT51" s="24">
        <v>0</v>
      </c>
      <c r="DU51" s="19"/>
      <c r="DV51" s="22">
        <f t="shared" ref="DV51:DV73" si="182">DS51+DT51+DU51</f>
        <v>0</v>
      </c>
      <c r="DW51" s="14"/>
      <c r="DX51" s="53"/>
      <c r="DY51" s="21"/>
      <c r="DZ51" s="57">
        <f t="shared" ref="DZ51:DZ67" si="183">((DX$74)+10)-DY51</f>
        <v>0</v>
      </c>
      <c r="EA51" s="24">
        <v>0</v>
      </c>
      <c r="EB51" s="19"/>
      <c r="EC51" s="22">
        <f t="shared" ref="EC51:EC73" si="184">DZ51+EA51+EB51</f>
        <v>0</v>
      </c>
      <c r="ED51" s="14"/>
      <c r="EE51" s="53"/>
      <c r="EF51" s="21"/>
      <c r="EG51" s="57">
        <f t="shared" ref="EG51:EG67" si="185">((EE$74)+10)-EF51</f>
        <v>0</v>
      </c>
      <c r="EH51" s="24">
        <v>0</v>
      </c>
      <c r="EI51" s="19"/>
      <c r="EJ51" s="22">
        <f t="shared" ref="EJ51:EJ73" si="186">EG51+EH51+EI51</f>
        <v>0</v>
      </c>
      <c r="EK51" s="14"/>
      <c r="EL51" s="53"/>
      <c r="EM51" s="21"/>
      <c r="EN51" s="57">
        <f t="shared" ref="EN51:EN67" si="187">((EL$74)+10)-EM51</f>
        <v>0</v>
      </c>
      <c r="EO51" s="24">
        <v>0</v>
      </c>
      <c r="EP51" s="19"/>
      <c r="EQ51" s="22">
        <f t="shared" ref="EQ51:EQ73" si="188">EN51+EO51+EP51</f>
        <v>0</v>
      </c>
      <c r="ER51" s="14"/>
      <c r="ES51" s="23"/>
      <c r="ET51" s="111">
        <f t="shared" ref="ET51:ET71" si="189">FA51</f>
        <v>7</v>
      </c>
      <c r="EU51" s="82">
        <f t="shared" ref="EU51:EW58" si="190">SUM(D51+K51+R51+Y51+AF51+AM51+AT51+BA51+BH51+BO51+BV51+CC51+CJ51+CQ51+CX51+DE51+DL51+DS51+DZ51+EG51+EN51)</f>
        <v>52</v>
      </c>
      <c r="EV51" s="82">
        <f t="shared" si="190"/>
        <v>0</v>
      </c>
      <c r="EW51" s="82">
        <f t="shared" si="190"/>
        <v>15</v>
      </c>
      <c r="EX51" s="22">
        <f>EU51+EV51+EW51</f>
        <v>67</v>
      </c>
      <c r="EY51" s="14" t="str">
        <f>A51</f>
        <v>Chloe Naylor</v>
      </c>
      <c r="EZ51" s="14"/>
      <c r="FA51" s="106">
        <f>FL51</f>
        <v>7</v>
      </c>
      <c r="FB51" s="77">
        <v>2</v>
      </c>
      <c r="FC51" s="77">
        <v>2</v>
      </c>
      <c r="FD51" s="77">
        <v>3</v>
      </c>
      <c r="FE51" s="77">
        <v>6</v>
      </c>
      <c r="FF51" s="77">
        <v>4</v>
      </c>
      <c r="FG51" s="77">
        <v>5</v>
      </c>
      <c r="FH51" s="77">
        <v>7</v>
      </c>
      <c r="FI51" s="77">
        <v>7</v>
      </c>
      <c r="FJ51" s="77">
        <v>7</v>
      </c>
      <c r="FK51" s="77">
        <v>7</v>
      </c>
      <c r="FL51" s="77">
        <v>7</v>
      </c>
      <c r="FM51" s="77"/>
      <c r="FN51" s="77"/>
      <c r="FO51" s="77"/>
      <c r="FP51" s="77"/>
      <c r="FQ51" s="77"/>
      <c r="FR51" s="77"/>
    </row>
    <row r="52" spans="1:174">
      <c r="A52" s="14" t="s">
        <v>676</v>
      </c>
      <c r="B52" s="53">
        <v>4.9467592592592591E-2</v>
      </c>
      <c r="C52" s="21" t="s">
        <v>340</v>
      </c>
      <c r="D52" s="57">
        <f t="shared" si="156"/>
        <v>10</v>
      </c>
      <c r="E52" s="24">
        <v>0</v>
      </c>
      <c r="F52" s="19">
        <v>5</v>
      </c>
      <c r="G52" s="22">
        <f t="shared" si="157"/>
        <v>15</v>
      </c>
      <c r="H52" s="14"/>
      <c r="I52" s="53"/>
      <c r="J52" s="21"/>
      <c r="K52" s="57">
        <f t="shared" si="158"/>
        <v>0</v>
      </c>
      <c r="L52" s="24">
        <v>0</v>
      </c>
      <c r="M52" s="19"/>
      <c r="N52" s="22">
        <f t="shared" si="159"/>
        <v>0</v>
      </c>
      <c r="O52" s="14"/>
      <c r="P52" s="53"/>
      <c r="Q52" s="21"/>
      <c r="R52" s="57">
        <f t="shared" si="160"/>
        <v>0</v>
      </c>
      <c r="S52" s="24">
        <v>0</v>
      </c>
      <c r="T52" s="19"/>
      <c r="U52" s="22">
        <f t="shared" si="161"/>
        <v>0</v>
      </c>
      <c r="V52" s="14"/>
      <c r="W52" s="53"/>
      <c r="X52" s="21"/>
      <c r="Y52" s="57">
        <f t="shared" si="162"/>
        <v>0</v>
      </c>
      <c r="Z52" s="24">
        <v>0</v>
      </c>
      <c r="AA52" s="19"/>
      <c r="AB52" s="22">
        <f t="shared" si="163"/>
        <v>0</v>
      </c>
      <c r="AC52" s="14"/>
      <c r="AD52" s="53"/>
      <c r="AE52" s="21"/>
      <c r="AF52" s="57"/>
      <c r="AG52" s="24">
        <v>0</v>
      </c>
      <c r="AH52" s="19"/>
      <c r="AI52" s="22">
        <f t="shared" si="164"/>
        <v>0</v>
      </c>
      <c r="AJ52" s="14"/>
      <c r="AK52" s="53">
        <v>2.3518518518518518E-2</v>
      </c>
      <c r="AL52" s="21" t="s">
        <v>334</v>
      </c>
      <c r="AM52" s="57">
        <f t="shared" ref="AM52:AM67" si="191">((AK$74)+10)-AL52</f>
        <v>10</v>
      </c>
      <c r="AN52" s="24">
        <v>0</v>
      </c>
      <c r="AO52" s="19">
        <v>5</v>
      </c>
      <c r="AP52" s="22">
        <f t="shared" si="165"/>
        <v>15</v>
      </c>
      <c r="AQ52" s="14"/>
      <c r="AR52" s="53"/>
      <c r="AS52" s="21"/>
      <c r="AT52" s="57">
        <f t="shared" si="166"/>
        <v>0</v>
      </c>
      <c r="AU52" s="24">
        <v>0</v>
      </c>
      <c r="AV52" s="19"/>
      <c r="AW52" s="22">
        <f t="shared" si="167"/>
        <v>0</v>
      </c>
      <c r="AX52" s="14"/>
      <c r="AY52" s="53"/>
      <c r="AZ52" s="21"/>
      <c r="BA52" s="124"/>
      <c r="BB52" s="126"/>
      <c r="BC52" s="19"/>
      <c r="BD52" s="22">
        <f t="shared" si="169"/>
        <v>0</v>
      </c>
      <c r="BE52" s="14"/>
      <c r="BF52" s="23"/>
      <c r="BG52" s="21"/>
      <c r="BH52" s="57">
        <f t="shared" si="170"/>
        <v>0</v>
      </c>
      <c r="BI52" s="24">
        <v>0</v>
      </c>
      <c r="BJ52" s="19"/>
      <c r="BK52" s="22">
        <f t="shared" si="171"/>
        <v>0</v>
      </c>
      <c r="BL52" s="14"/>
      <c r="BM52" s="23"/>
      <c r="BN52" s="21"/>
      <c r="BO52" s="19"/>
      <c r="BP52" s="24"/>
      <c r="BQ52" s="19"/>
      <c r="BR52" s="22">
        <f t="shared" si="172"/>
        <v>0</v>
      </c>
      <c r="BS52" s="14"/>
      <c r="BT52" s="23"/>
      <c r="BU52" s="21"/>
      <c r="BV52" s="57">
        <f t="shared" ref="BV52:BV67" si="192">(BT$74+1)-BU52</f>
        <v>0</v>
      </c>
      <c r="BW52" s="24">
        <v>0</v>
      </c>
      <c r="BX52" s="19"/>
      <c r="BY52" s="22">
        <f t="shared" si="173"/>
        <v>0</v>
      </c>
      <c r="BZ52" s="14"/>
      <c r="CA52" s="53"/>
      <c r="CB52" s="21"/>
      <c r="CC52" s="19"/>
      <c r="CD52" s="24"/>
      <c r="CE52" s="19"/>
      <c r="CF52" s="22">
        <f t="shared" si="174"/>
        <v>0</v>
      </c>
      <c r="CG52" s="14"/>
      <c r="CH52" s="23"/>
      <c r="CI52" s="21"/>
      <c r="CJ52" s="57">
        <f t="shared" ref="CJ52:CJ67" si="193">(CH$74+1)-CI52</f>
        <v>0</v>
      </c>
      <c r="CK52" s="24">
        <v>0</v>
      </c>
      <c r="CL52" s="19"/>
      <c r="CM52" s="22">
        <f t="shared" si="175"/>
        <v>0</v>
      </c>
      <c r="CN52" s="14"/>
      <c r="CO52" s="53"/>
      <c r="CP52" s="21"/>
      <c r="CQ52" s="124"/>
      <c r="CR52" s="24"/>
      <c r="CS52" s="19"/>
      <c r="CT52" s="22">
        <f t="shared" si="176"/>
        <v>0</v>
      </c>
      <c r="CU52" s="14"/>
      <c r="CV52" s="53">
        <v>2.3761574074074074E-2</v>
      </c>
      <c r="CW52" s="21" t="s">
        <v>232</v>
      </c>
      <c r="CX52" s="57">
        <f t="shared" ref="CX52:CX53" si="194">((CV$74)+10)-CW52</f>
        <v>10</v>
      </c>
      <c r="CY52" s="24"/>
      <c r="CZ52" s="19">
        <v>5</v>
      </c>
      <c r="DA52" s="22">
        <f t="shared" si="177"/>
        <v>15</v>
      </c>
      <c r="DB52" s="14"/>
      <c r="DC52" s="53"/>
      <c r="DD52" s="21"/>
      <c r="DE52" s="124"/>
      <c r="DF52" s="24"/>
      <c r="DG52" s="19"/>
      <c r="DH52" s="22">
        <f t="shared" si="179"/>
        <v>0</v>
      </c>
      <c r="DI52" s="75"/>
      <c r="DJ52" s="53"/>
      <c r="DK52" s="21"/>
      <c r="DL52" s="124"/>
      <c r="DM52" s="24"/>
      <c r="DN52" s="19"/>
      <c r="DO52" s="22">
        <f t="shared" si="180"/>
        <v>0</v>
      </c>
      <c r="DP52" s="14"/>
      <c r="DQ52" s="53"/>
      <c r="DR52" s="21"/>
      <c r="DS52" s="57">
        <f t="shared" si="181"/>
        <v>0</v>
      </c>
      <c r="DT52" s="24">
        <v>0</v>
      </c>
      <c r="DU52" s="19"/>
      <c r="DV52" s="22">
        <f t="shared" si="182"/>
        <v>0</v>
      </c>
      <c r="DW52" s="14"/>
      <c r="DX52" s="53"/>
      <c r="DY52" s="21"/>
      <c r="DZ52" s="57">
        <f t="shared" si="183"/>
        <v>0</v>
      </c>
      <c r="EA52" s="24">
        <v>0</v>
      </c>
      <c r="EB52" s="19"/>
      <c r="EC52" s="22">
        <f t="shared" si="184"/>
        <v>0</v>
      </c>
      <c r="ED52" s="14"/>
      <c r="EE52" s="53"/>
      <c r="EF52" s="21"/>
      <c r="EG52" s="57">
        <f t="shared" si="185"/>
        <v>0</v>
      </c>
      <c r="EH52" s="24">
        <v>0</v>
      </c>
      <c r="EI52" s="19"/>
      <c r="EJ52" s="22">
        <f t="shared" si="186"/>
        <v>0</v>
      </c>
      <c r="EK52" s="14"/>
      <c r="EL52" s="53"/>
      <c r="EM52" s="21"/>
      <c r="EN52" s="57">
        <f t="shared" si="187"/>
        <v>0</v>
      </c>
      <c r="EO52" s="24">
        <v>0</v>
      </c>
      <c r="EP52" s="19"/>
      <c r="EQ52" s="22">
        <f t="shared" si="188"/>
        <v>0</v>
      </c>
      <c r="ER52" s="14"/>
      <c r="ES52" s="23"/>
      <c r="ET52" s="111">
        <f t="shared" si="189"/>
        <v>10</v>
      </c>
      <c r="EU52" s="82">
        <f t="shared" si="190"/>
        <v>30</v>
      </c>
      <c r="EV52" s="82">
        <f t="shared" si="190"/>
        <v>0</v>
      </c>
      <c r="EW52" s="82">
        <f t="shared" si="190"/>
        <v>15</v>
      </c>
      <c r="EX52" s="22">
        <f>EU52+EV52+EW52</f>
        <v>45</v>
      </c>
      <c r="EY52" s="14" t="str">
        <f>A52</f>
        <v>Diane Peacock</v>
      </c>
      <c r="EZ52" s="14"/>
      <c r="FA52" s="106">
        <f t="shared" ref="FA52:FA71" si="195">FL52</f>
        <v>10</v>
      </c>
      <c r="FB52" s="77">
        <v>14</v>
      </c>
      <c r="FC52" s="77">
        <v>14</v>
      </c>
      <c r="FD52" s="77">
        <v>14</v>
      </c>
      <c r="FE52" s="77">
        <v>5</v>
      </c>
      <c r="FF52" s="77">
        <v>10</v>
      </c>
      <c r="FG52" s="77">
        <v>13</v>
      </c>
      <c r="FH52" s="77">
        <v>13</v>
      </c>
      <c r="FI52" s="77">
        <v>13</v>
      </c>
      <c r="FJ52" s="77">
        <v>9</v>
      </c>
      <c r="FK52" s="77">
        <v>10</v>
      </c>
      <c r="FL52" s="77">
        <v>10</v>
      </c>
      <c r="FM52" s="77"/>
      <c r="FN52" s="77"/>
      <c r="FO52" s="77"/>
      <c r="FP52" s="77"/>
      <c r="FQ52" s="77"/>
      <c r="FR52" s="77"/>
    </row>
    <row r="53" spans="1:174">
      <c r="A53" s="14" t="s">
        <v>26</v>
      </c>
      <c r="B53" s="53">
        <v>3.605324074074074E-2</v>
      </c>
      <c r="C53" s="21" t="s">
        <v>266</v>
      </c>
      <c r="D53" s="57">
        <f t="shared" si="156"/>
        <v>14</v>
      </c>
      <c r="E53" s="24">
        <v>0</v>
      </c>
      <c r="F53" s="19">
        <v>5</v>
      </c>
      <c r="G53" s="22">
        <f t="shared" si="157"/>
        <v>19</v>
      </c>
      <c r="H53" s="14"/>
      <c r="I53" s="53"/>
      <c r="J53" s="21"/>
      <c r="K53" s="57">
        <f t="shared" si="158"/>
        <v>0</v>
      </c>
      <c r="L53" s="24">
        <v>0</v>
      </c>
      <c r="M53" s="19"/>
      <c r="N53" s="22">
        <f t="shared" si="159"/>
        <v>0</v>
      </c>
      <c r="O53" s="14"/>
      <c r="P53" s="53"/>
      <c r="Q53" s="21"/>
      <c r="R53" s="57">
        <f t="shared" si="160"/>
        <v>0</v>
      </c>
      <c r="S53" s="24">
        <v>0</v>
      </c>
      <c r="T53" s="19"/>
      <c r="U53" s="22">
        <f t="shared" si="161"/>
        <v>0</v>
      </c>
      <c r="V53" s="14"/>
      <c r="W53" s="53"/>
      <c r="X53" s="21"/>
      <c r="Y53" s="57">
        <f t="shared" si="162"/>
        <v>0</v>
      </c>
      <c r="Z53" s="24">
        <v>0</v>
      </c>
      <c r="AA53" s="19"/>
      <c r="AB53" s="22">
        <f t="shared" si="163"/>
        <v>0</v>
      </c>
      <c r="AC53" s="14"/>
      <c r="AD53" s="53">
        <v>8.5833333333333331E-2</v>
      </c>
      <c r="AE53" s="21" t="s">
        <v>214</v>
      </c>
      <c r="AF53" s="57">
        <f t="shared" ref="AF53" si="196">((AD$74)+10)-AE53</f>
        <v>10</v>
      </c>
      <c r="AG53" s="24">
        <v>0</v>
      </c>
      <c r="AH53" s="19">
        <v>5</v>
      </c>
      <c r="AI53" s="22">
        <f t="shared" si="164"/>
        <v>15</v>
      </c>
      <c r="AJ53" s="14"/>
      <c r="AK53" s="53">
        <v>1.6932870370370369E-2</v>
      </c>
      <c r="AL53" s="21" t="s">
        <v>328</v>
      </c>
      <c r="AM53" s="57">
        <f t="shared" si="191"/>
        <v>13</v>
      </c>
      <c r="AN53" s="24">
        <v>0</v>
      </c>
      <c r="AO53" s="19">
        <v>5</v>
      </c>
      <c r="AP53" s="22">
        <f t="shared" si="165"/>
        <v>18</v>
      </c>
      <c r="AQ53" s="14"/>
      <c r="AR53" s="53"/>
      <c r="AS53" s="21"/>
      <c r="AT53" s="57">
        <f t="shared" si="166"/>
        <v>0</v>
      </c>
      <c r="AU53" s="24">
        <v>0</v>
      </c>
      <c r="AV53" s="19"/>
      <c r="AW53" s="22">
        <f t="shared" si="167"/>
        <v>0</v>
      </c>
      <c r="AX53" s="14"/>
      <c r="AY53" s="110">
        <v>3.5474537037037041E-2</v>
      </c>
      <c r="AZ53" s="21" t="s">
        <v>334</v>
      </c>
      <c r="BA53" s="57">
        <f t="shared" si="168"/>
        <v>14</v>
      </c>
      <c r="BB53" s="126">
        <v>15</v>
      </c>
      <c r="BC53" s="19">
        <v>5</v>
      </c>
      <c r="BD53" s="22">
        <f t="shared" si="169"/>
        <v>34</v>
      </c>
      <c r="BE53" s="14"/>
      <c r="BF53" s="23"/>
      <c r="BG53" s="21"/>
      <c r="BH53" s="57">
        <f t="shared" si="170"/>
        <v>0</v>
      </c>
      <c r="BI53" s="24">
        <v>0</v>
      </c>
      <c r="BJ53" s="19"/>
      <c r="BK53" s="22">
        <f t="shared" si="171"/>
        <v>0</v>
      </c>
      <c r="BL53" s="14"/>
      <c r="BM53" s="23">
        <v>3.7337962962962962E-2</v>
      </c>
      <c r="BN53" s="21" t="s">
        <v>267</v>
      </c>
      <c r="BO53" s="57">
        <f t="shared" ref="BO53:BO55" si="197">((BM$74)+10)-BN53</f>
        <v>13</v>
      </c>
      <c r="BP53" s="24"/>
      <c r="BQ53" s="19">
        <v>5</v>
      </c>
      <c r="BR53" s="22">
        <f t="shared" si="172"/>
        <v>18</v>
      </c>
      <c r="BS53" s="14"/>
      <c r="BT53" s="23"/>
      <c r="BU53" s="21"/>
      <c r="BV53" s="57">
        <f t="shared" si="192"/>
        <v>0</v>
      </c>
      <c r="BW53" s="24">
        <v>0</v>
      </c>
      <c r="BX53" s="19"/>
      <c r="BY53" s="22">
        <f t="shared" si="173"/>
        <v>0</v>
      </c>
      <c r="BZ53" s="14"/>
      <c r="CA53" s="110">
        <v>3.4074074074074076E-2</v>
      </c>
      <c r="CB53" s="21" t="s">
        <v>328</v>
      </c>
      <c r="CC53" s="57">
        <f t="shared" ref="CC53:CC56" si="198">((CA$74)+10)-CB53</f>
        <v>11</v>
      </c>
      <c r="CD53" s="24">
        <v>15</v>
      </c>
      <c r="CE53" s="19">
        <v>5</v>
      </c>
      <c r="CF53" s="22">
        <f t="shared" si="174"/>
        <v>31</v>
      </c>
      <c r="CG53" s="14"/>
      <c r="CH53" s="23"/>
      <c r="CI53" s="21"/>
      <c r="CJ53" s="57">
        <f t="shared" si="193"/>
        <v>0</v>
      </c>
      <c r="CK53" s="24">
        <v>0</v>
      </c>
      <c r="CL53" s="19"/>
      <c r="CM53" s="22">
        <f t="shared" si="175"/>
        <v>0</v>
      </c>
      <c r="CN53" s="14"/>
      <c r="CO53" s="53">
        <v>1.7731481481481483E-2</v>
      </c>
      <c r="CP53" s="21" t="s">
        <v>232</v>
      </c>
      <c r="CQ53" s="57">
        <f t="shared" ref="CQ53:CQ55" si="199">((CO$74)+10)-CP53</f>
        <v>11</v>
      </c>
      <c r="CR53" s="24"/>
      <c r="CS53" s="19">
        <v>5</v>
      </c>
      <c r="CT53" s="22">
        <f t="shared" si="176"/>
        <v>16</v>
      </c>
      <c r="CU53" s="14"/>
      <c r="CV53" s="53">
        <v>1.7372685185185185E-2</v>
      </c>
      <c r="CW53" s="21" t="s">
        <v>214</v>
      </c>
      <c r="CX53" s="57">
        <f t="shared" si="194"/>
        <v>11</v>
      </c>
      <c r="CY53" s="24"/>
      <c r="CZ53" s="19">
        <v>5</v>
      </c>
      <c r="DA53" s="22">
        <f t="shared" si="177"/>
        <v>16</v>
      </c>
      <c r="DB53" s="14"/>
      <c r="DC53" s="53"/>
      <c r="DD53" s="21"/>
      <c r="DE53" s="124"/>
      <c r="DF53" s="24"/>
      <c r="DG53" s="19"/>
      <c r="DH53" s="22">
        <f t="shared" si="179"/>
        <v>0</v>
      </c>
      <c r="DI53" s="75"/>
      <c r="DJ53" s="53"/>
      <c r="DK53" s="21"/>
      <c r="DL53" s="124"/>
      <c r="DM53" s="24"/>
      <c r="DN53" s="19"/>
      <c r="DO53" s="22">
        <f t="shared" si="180"/>
        <v>0</v>
      </c>
      <c r="DP53" s="14"/>
      <c r="DQ53" s="53"/>
      <c r="DR53" s="21"/>
      <c r="DS53" s="57">
        <f t="shared" si="181"/>
        <v>0</v>
      </c>
      <c r="DT53" s="24">
        <v>0</v>
      </c>
      <c r="DU53" s="19"/>
      <c r="DV53" s="22">
        <f t="shared" si="182"/>
        <v>0</v>
      </c>
      <c r="DW53" s="14"/>
      <c r="DX53" s="53"/>
      <c r="DY53" s="21"/>
      <c r="DZ53" s="57">
        <f t="shared" si="183"/>
        <v>0</v>
      </c>
      <c r="EA53" s="24">
        <v>0</v>
      </c>
      <c r="EB53" s="19"/>
      <c r="EC53" s="22">
        <f t="shared" si="184"/>
        <v>0</v>
      </c>
      <c r="ED53" s="14"/>
      <c r="EE53" s="53"/>
      <c r="EF53" s="21"/>
      <c r="EG53" s="57">
        <f t="shared" si="185"/>
        <v>0</v>
      </c>
      <c r="EH53" s="24">
        <v>0</v>
      </c>
      <c r="EI53" s="19"/>
      <c r="EJ53" s="22">
        <f t="shared" si="186"/>
        <v>0</v>
      </c>
      <c r="EK53" s="14"/>
      <c r="EL53" s="53"/>
      <c r="EM53" s="21"/>
      <c r="EN53" s="57">
        <f t="shared" si="187"/>
        <v>0</v>
      </c>
      <c r="EO53" s="24">
        <v>0</v>
      </c>
      <c r="EP53" s="19"/>
      <c r="EQ53" s="22">
        <f t="shared" si="188"/>
        <v>0</v>
      </c>
      <c r="ER53" s="14"/>
      <c r="ES53" s="23"/>
      <c r="ET53" s="111">
        <f t="shared" si="189"/>
        <v>1</v>
      </c>
      <c r="EU53" s="82">
        <f t="shared" si="190"/>
        <v>97</v>
      </c>
      <c r="EV53" s="82">
        <f t="shared" si="190"/>
        <v>30</v>
      </c>
      <c r="EW53" s="82">
        <f t="shared" si="190"/>
        <v>40</v>
      </c>
      <c r="EX53" s="22">
        <f>EU53+EV53+EW53</f>
        <v>167</v>
      </c>
      <c r="EY53" s="14" t="str">
        <f>A53</f>
        <v>Julia King</v>
      </c>
      <c r="EZ53" s="14"/>
      <c r="FA53" s="106">
        <f t="shared" si="195"/>
        <v>1</v>
      </c>
      <c r="FB53" s="77">
        <v>10</v>
      </c>
      <c r="FC53" s="77">
        <v>10</v>
      </c>
      <c r="FD53" s="77">
        <v>1</v>
      </c>
      <c r="FE53" s="77">
        <v>1</v>
      </c>
      <c r="FF53" s="77">
        <v>1</v>
      </c>
      <c r="FG53" s="77">
        <v>1</v>
      </c>
      <c r="FH53" s="77">
        <v>1</v>
      </c>
      <c r="FI53" s="77">
        <v>1</v>
      </c>
      <c r="FJ53" s="77">
        <v>1</v>
      </c>
      <c r="FK53" s="77">
        <v>1</v>
      </c>
      <c r="FL53" s="77">
        <v>1</v>
      </c>
      <c r="FM53" s="77"/>
      <c r="FN53" s="77"/>
      <c r="FO53" s="77"/>
      <c r="FP53" s="77"/>
      <c r="FQ53" s="77"/>
      <c r="FR53" s="77"/>
    </row>
    <row r="54" spans="1:174">
      <c r="A54" s="14" t="s">
        <v>330</v>
      </c>
      <c r="B54" s="53">
        <v>3.6157407407407409E-2</v>
      </c>
      <c r="C54" s="21" t="s">
        <v>268</v>
      </c>
      <c r="D54" s="57">
        <f t="shared" si="156"/>
        <v>13</v>
      </c>
      <c r="E54" s="24">
        <v>0</v>
      </c>
      <c r="F54" s="19">
        <v>5</v>
      </c>
      <c r="G54" s="22">
        <f t="shared" si="157"/>
        <v>18</v>
      </c>
      <c r="H54" s="14"/>
      <c r="I54" s="53"/>
      <c r="J54" s="21"/>
      <c r="K54" s="57">
        <f t="shared" si="158"/>
        <v>0</v>
      </c>
      <c r="L54" s="24">
        <v>0</v>
      </c>
      <c r="M54" s="19"/>
      <c r="N54" s="22">
        <f t="shared" si="159"/>
        <v>0</v>
      </c>
      <c r="O54" s="14"/>
      <c r="P54" s="53"/>
      <c r="Q54" s="21"/>
      <c r="R54" s="57">
        <f t="shared" si="160"/>
        <v>0</v>
      </c>
      <c r="S54" s="24">
        <v>0</v>
      </c>
      <c r="T54" s="19"/>
      <c r="U54" s="22">
        <f t="shared" si="161"/>
        <v>0</v>
      </c>
      <c r="V54" s="14"/>
      <c r="W54" s="53"/>
      <c r="X54" s="21"/>
      <c r="Y54" s="57">
        <f t="shared" si="162"/>
        <v>0</v>
      </c>
      <c r="Z54" s="24">
        <v>0</v>
      </c>
      <c r="AA54" s="19"/>
      <c r="AB54" s="22">
        <f t="shared" si="163"/>
        <v>0</v>
      </c>
      <c r="AC54" s="14"/>
      <c r="AD54" s="53"/>
      <c r="AE54" s="21"/>
      <c r="AF54" s="57"/>
      <c r="AG54" s="24">
        <v>0</v>
      </c>
      <c r="AH54" s="19"/>
      <c r="AI54" s="22">
        <f t="shared" si="164"/>
        <v>0</v>
      </c>
      <c r="AJ54" s="14"/>
      <c r="AK54" s="53"/>
      <c r="AL54" s="21"/>
      <c r="AM54" s="57"/>
      <c r="AN54" s="24"/>
      <c r="AO54" s="19"/>
      <c r="AP54" s="22">
        <f t="shared" si="165"/>
        <v>0</v>
      </c>
      <c r="AQ54" s="14"/>
      <c r="AR54" s="53"/>
      <c r="AS54" s="21"/>
      <c r="AT54" s="57">
        <f t="shared" si="166"/>
        <v>0</v>
      </c>
      <c r="AU54" s="24">
        <v>0</v>
      </c>
      <c r="AV54" s="19"/>
      <c r="AW54" s="22">
        <f t="shared" si="167"/>
        <v>0</v>
      </c>
      <c r="AX54" s="14"/>
      <c r="AY54" s="53"/>
      <c r="AZ54" s="21"/>
      <c r="BA54" s="124"/>
      <c r="BB54" s="126"/>
      <c r="BC54" s="19"/>
      <c r="BD54" s="22">
        <f t="shared" si="169"/>
        <v>0</v>
      </c>
      <c r="BE54" s="14"/>
      <c r="BF54" s="23"/>
      <c r="BG54" s="21"/>
      <c r="BH54" s="57">
        <f t="shared" si="170"/>
        <v>0</v>
      </c>
      <c r="BI54" s="24">
        <v>0</v>
      </c>
      <c r="BJ54" s="19"/>
      <c r="BK54" s="22">
        <f t="shared" si="171"/>
        <v>0</v>
      </c>
      <c r="BL54" s="14"/>
      <c r="BM54" s="23">
        <v>3.9097222222222221E-2</v>
      </c>
      <c r="BN54" s="21" t="s">
        <v>328</v>
      </c>
      <c r="BO54" s="57">
        <f t="shared" si="197"/>
        <v>12</v>
      </c>
      <c r="BP54" s="24"/>
      <c r="BQ54" s="19">
        <v>5</v>
      </c>
      <c r="BR54" s="22">
        <f t="shared" si="172"/>
        <v>17</v>
      </c>
      <c r="BS54" s="14"/>
      <c r="BT54" s="23"/>
      <c r="BU54" s="21"/>
      <c r="BV54" s="57">
        <f t="shared" si="192"/>
        <v>0</v>
      </c>
      <c r="BW54" s="24">
        <v>0</v>
      </c>
      <c r="BX54" s="19"/>
      <c r="BY54" s="22">
        <f t="shared" si="173"/>
        <v>0</v>
      </c>
      <c r="BZ54" s="14"/>
      <c r="CA54" s="53"/>
      <c r="CB54" s="21"/>
      <c r="CC54" s="19"/>
      <c r="CD54" s="24"/>
      <c r="CE54" s="19"/>
      <c r="CF54" s="22">
        <f t="shared" si="174"/>
        <v>0</v>
      </c>
      <c r="CG54" s="14"/>
      <c r="CH54" s="23"/>
      <c r="CI54" s="21"/>
      <c r="CJ54" s="57">
        <f t="shared" si="193"/>
        <v>0</v>
      </c>
      <c r="CK54" s="24">
        <v>0</v>
      </c>
      <c r="CL54" s="19"/>
      <c r="CM54" s="22">
        <f t="shared" si="175"/>
        <v>0</v>
      </c>
      <c r="CN54" s="14"/>
      <c r="CO54" s="53"/>
      <c r="CP54" s="21"/>
      <c r="CQ54" s="124"/>
      <c r="CR54" s="24"/>
      <c r="CS54" s="19"/>
      <c r="CT54" s="22">
        <f t="shared" si="176"/>
        <v>0</v>
      </c>
      <c r="CU54" s="14"/>
      <c r="CV54" s="53"/>
      <c r="CW54" s="21"/>
      <c r="CX54" s="124"/>
      <c r="CY54" s="24"/>
      <c r="CZ54" s="19"/>
      <c r="DA54" s="22">
        <f t="shared" si="177"/>
        <v>0</v>
      </c>
      <c r="DB54" s="14"/>
      <c r="DC54" s="53"/>
      <c r="DD54" s="21"/>
      <c r="DE54" s="124"/>
      <c r="DF54" s="24"/>
      <c r="DG54" s="19"/>
      <c r="DH54" s="22">
        <f t="shared" si="179"/>
        <v>0</v>
      </c>
      <c r="DI54" s="75"/>
      <c r="DJ54" s="53"/>
      <c r="DK54" s="21"/>
      <c r="DL54" s="124"/>
      <c r="DM54" s="24"/>
      <c r="DN54" s="19"/>
      <c r="DO54" s="22">
        <f t="shared" si="180"/>
        <v>0</v>
      </c>
      <c r="DP54" s="14"/>
      <c r="DQ54" s="53"/>
      <c r="DR54" s="21"/>
      <c r="DS54" s="57">
        <f t="shared" si="181"/>
        <v>0</v>
      </c>
      <c r="DT54" s="24">
        <v>0</v>
      </c>
      <c r="DU54" s="19"/>
      <c r="DV54" s="22">
        <f t="shared" si="182"/>
        <v>0</v>
      </c>
      <c r="DW54" s="14"/>
      <c r="DX54" s="53"/>
      <c r="DY54" s="21"/>
      <c r="DZ54" s="57">
        <f t="shared" si="183"/>
        <v>0</v>
      </c>
      <c r="EA54" s="24">
        <v>0</v>
      </c>
      <c r="EB54" s="19"/>
      <c r="EC54" s="22">
        <f t="shared" si="184"/>
        <v>0</v>
      </c>
      <c r="ED54" s="14"/>
      <c r="EE54" s="53"/>
      <c r="EF54" s="21"/>
      <c r="EG54" s="57">
        <f t="shared" si="185"/>
        <v>0</v>
      </c>
      <c r="EH54" s="24">
        <v>0</v>
      </c>
      <c r="EI54" s="19"/>
      <c r="EJ54" s="22">
        <f t="shared" si="186"/>
        <v>0</v>
      </c>
      <c r="EK54" s="14"/>
      <c r="EL54" s="53"/>
      <c r="EM54" s="21"/>
      <c r="EN54" s="57">
        <f t="shared" si="187"/>
        <v>0</v>
      </c>
      <c r="EO54" s="24">
        <v>0</v>
      </c>
      <c r="EP54" s="19"/>
      <c r="EQ54" s="22">
        <f t="shared" si="188"/>
        <v>0</v>
      </c>
      <c r="ER54" s="14"/>
      <c r="ES54" s="23"/>
      <c r="ET54" s="111">
        <f t="shared" si="189"/>
        <v>12</v>
      </c>
      <c r="EU54" s="82">
        <f t="shared" si="190"/>
        <v>25</v>
      </c>
      <c r="EV54" s="82">
        <f t="shared" si="190"/>
        <v>0</v>
      </c>
      <c r="EW54" s="82">
        <f t="shared" si="190"/>
        <v>10</v>
      </c>
      <c r="EX54" s="22">
        <f t="shared" ref="EX54:EX58" si="200">EU54+EV54+EW54</f>
        <v>35</v>
      </c>
      <c r="EY54" s="14" t="str">
        <f t="shared" ref="EY54:EY58" si="201">A54</f>
        <v>Angela Watson</v>
      </c>
      <c r="EZ54" s="14"/>
      <c r="FA54" s="106">
        <f t="shared" si="195"/>
        <v>12</v>
      </c>
      <c r="FB54" s="77">
        <v>11</v>
      </c>
      <c r="FC54" s="77">
        <v>11</v>
      </c>
      <c r="FD54" s="77">
        <v>11</v>
      </c>
      <c r="FE54" s="77">
        <v>15</v>
      </c>
      <c r="FF54" s="77">
        <v>18</v>
      </c>
      <c r="FG54" s="77">
        <v>10</v>
      </c>
      <c r="FH54" s="77">
        <v>10</v>
      </c>
      <c r="FI54" s="77">
        <v>10</v>
      </c>
      <c r="FJ54" s="77">
        <v>11</v>
      </c>
      <c r="FK54" s="77">
        <v>12</v>
      </c>
      <c r="FL54" s="77">
        <v>12</v>
      </c>
      <c r="FM54" s="77"/>
      <c r="FN54" s="77"/>
      <c r="FO54" s="77"/>
      <c r="FP54" s="77"/>
      <c r="FQ54" s="77"/>
      <c r="FR54" s="77"/>
    </row>
    <row r="55" spans="1:174">
      <c r="A55" s="14" t="s">
        <v>380</v>
      </c>
      <c r="B55" s="53">
        <v>3.8576388888888889E-2</v>
      </c>
      <c r="C55" s="21" t="s">
        <v>337</v>
      </c>
      <c r="D55" s="57">
        <f t="shared" si="156"/>
        <v>12</v>
      </c>
      <c r="E55" s="24">
        <v>0</v>
      </c>
      <c r="F55" s="19">
        <v>5</v>
      </c>
      <c r="G55" s="22">
        <f t="shared" si="157"/>
        <v>17</v>
      </c>
      <c r="H55" s="14"/>
      <c r="I55" s="53"/>
      <c r="J55" s="21"/>
      <c r="K55" s="57">
        <f t="shared" si="158"/>
        <v>0</v>
      </c>
      <c r="L55" s="24">
        <v>0</v>
      </c>
      <c r="M55" s="19"/>
      <c r="N55" s="22">
        <f t="shared" si="159"/>
        <v>0</v>
      </c>
      <c r="O55" s="14"/>
      <c r="P55" s="53"/>
      <c r="Q55" s="21"/>
      <c r="R55" s="57">
        <f t="shared" si="160"/>
        <v>0</v>
      </c>
      <c r="S55" s="24">
        <v>0</v>
      </c>
      <c r="T55" s="19"/>
      <c r="U55" s="22">
        <f t="shared" si="161"/>
        <v>0</v>
      </c>
      <c r="V55" s="14"/>
      <c r="W55" s="53"/>
      <c r="X55" s="21"/>
      <c r="Y55" s="57">
        <f t="shared" si="162"/>
        <v>0</v>
      </c>
      <c r="Z55" s="24">
        <v>0</v>
      </c>
      <c r="AA55" s="19"/>
      <c r="AB55" s="22">
        <f t="shared" si="163"/>
        <v>0</v>
      </c>
      <c r="AC55" s="14"/>
      <c r="AD55" s="53"/>
      <c r="AE55" s="21"/>
      <c r="AF55" s="57"/>
      <c r="AG55" s="24">
        <v>0</v>
      </c>
      <c r="AH55" s="19"/>
      <c r="AI55" s="22">
        <f t="shared" si="164"/>
        <v>0</v>
      </c>
      <c r="AJ55" s="14"/>
      <c r="AK55" s="53">
        <v>1.9166666666666669E-2</v>
      </c>
      <c r="AL55" s="21" t="s">
        <v>265</v>
      </c>
      <c r="AM55" s="57">
        <f t="shared" si="191"/>
        <v>11</v>
      </c>
      <c r="AN55" s="24">
        <v>0</v>
      </c>
      <c r="AO55" s="19">
        <v>5</v>
      </c>
      <c r="AP55" s="22">
        <f t="shared" si="165"/>
        <v>16</v>
      </c>
      <c r="AQ55" s="14"/>
      <c r="AR55" s="53"/>
      <c r="AS55" s="21"/>
      <c r="AT55" s="57">
        <f t="shared" si="166"/>
        <v>0</v>
      </c>
      <c r="AU55" s="24">
        <v>0</v>
      </c>
      <c r="AV55" s="19"/>
      <c r="AW55" s="22">
        <f t="shared" si="167"/>
        <v>0</v>
      </c>
      <c r="AX55" s="14"/>
      <c r="AY55" s="53"/>
      <c r="AZ55" s="21"/>
      <c r="BA55" s="124"/>
      <c r="BB55" s="126"/>
      <c r="BC55" s="19"/>
      <c r="BD55" s="22">
        <f t="shared" si="169"/>
        <v>0</v>
      </c>
      <c r="BE55" s="14"/>
      <c r="BF55" s="23"/>
      <c r="BG55" s="21"/>
      <c r="BH55" s="57">
        <f t="shared" si="170"/>
        <v>0</v>
      </c>
      <c r="BI55" s="24">
        <v>0</v>
      </c>
      <c r="BJ55" s="19"/>
      <c r="BK55" s="22">
        <f t="shared" si="171"/>
        <v>0</v>
      </c>
      <c r="BL55" s="14"/>
      <c r="BM55" s="23">
        <v>4.2141203703703702E-2</v>
      </c>
      <c r="BN55" s="21" t="s">
        <v>265</v>
      </c>
      <c r="BO55" s="57">
        <f t="shared" si="197"/>
        <v>10</v>
      </c>
      <c r="BP55" s="24"/>
      <c r="BQ55" s="19">
        <v>5</v>
      </c>
      <c r="BR55" s="22">
        <f t="shared" si="172"/>
        <v>15</v>
      </c>
      <c r="BS55" s="14"/>
      <c r="BT55" s="23"/>
      <c r="BU55" s="21"/>
      <c r="BV55" s="57">
        <f t="shared" si="192"/>
        <v>0</v>
      </c>
      <c r="BW55" s="24">
        <v>0</v>
      </c>
      <c r="BX55" s="19"/>
      <c r="BY55" s="22">
        <f t="shared" si="173"/>
        <v>0</v>
      </c>
      <c r="BZ55" s="14"/>
      <c r="CA55" s="110">
        <v>3.8437499999999999E-2</v>
      </c>
      <c r="CB55" s="21" t="s">
        <v>264</v>
      </c>
      <c r="CC55" s="57">
        <f t="shared" si="198"/>
        <v>10</v>
      </c>
      <c r="CD55" s="24">
        <v>15</v>
      </c>
      <c r="CE55" s="19">
        <v>5</v>
      </c>
      <c r="CF55" s="22">
        <f t="shared" si="174"/>
        <v>30</v>
      </c>
      <c r="CG55" s="14"/>
      <c r="CH55" s="23"/>
      <c r="CI55" s="21"/>
      <c r="CJ55" s="57">
        <f t="shared" si="193"/>
        <v>0</v>
      </c>
      <c r="CK55" s="24">
        <v>0</v>
      </c>
      <c r="CL55" s="19"/>
      <c r="CM55" s="22">
        <f t="shared" si="175"/>
        <v>0</v>
      </c>
      <c r="CN55" s="14"/>
      <c r="CO55" s="110">
        <v>1.9016203703703705E-2</v>
      </c>
      <c r="CP55" s="21" t="s">
        <v>233</v>
      </c>
      <c r="CQ55" s="57">
        <f t="shared" si="199"/>
        <v>10</v>
      </c>
      <c r="CR55" s="24">
        <v>15</v>
      </c>
      <c r="CS55" s="19">
        <v>5</v>
      </c>
      <c r="CT55" s="22">
        <f t="shared" si="176"/>
        <v>30</v>
      </c>
      <c r="CU55" s="14"/>
      <c r="CV55" s="53"/>
      <c r="CW55" s="21"/>
      <c r="CX55" s="124"/>
      <c r="CY55" s="24"/>
      <c r="CZ55" s="19"/>
      <c r="DA55" s="22">
        <f t="shared" si="177"/>
        <v>0</v>
      </c>
      <c r="DB55" s="14"/>
      <c r="DC55" s="53">
        <v>3.8877314814814816E-2</v>
      </c>
      <c r="DD55" s="21" t="s">
        <v>267</v>
      </c>
      <c r="DE55" s="57">
        <f t="shared" ref="DE55" si="202">((DC$74)+10)-DD55</f>
        <v>11</v>
      </c>
      <c r="DF55" s="24"/>
      <c r="DG55" s="19">
        <v>5</v>
      </c>
      <c r="DH55" s="22">
        <f t="shared" si="179"/>
        <v>16</v>
      </c>
      <c r="DI55" s="75"/>
      <c r="DJ55" s="53">
        <v>4.0868055555555553E-2</v>
      </c>
      <c r="DK55" s="21" t="s">
        <v>232</v>
      </c>
      <c r="DL55" s="57">
        <f t="shared" ref="DL55" si="203">((DJ$74)+10)-DK55</f>
        <v>10</v>
      </c>
      <c r="DM55" s="24"/>
      <c r="DN55" s="19">
        <v>5</v>
      </c>
      <c r="DO55" s="22">
        <f t="shared" si="180"/>
        <v>15</v>
      </c>
      <c r="DP55" s="14"/>
      <c r="DQ55" s="53"/>
      <c r="DR55" s="21"/>
      <c r="DS55" s="57">
        <f t="shared" si="181"/>
        <v>0</v>
      </c>
      <c r="DT55" s="24">
        <v>0</v>
      </c>
      <c r="DU55" s="19"/>
      <c r="DV55" s="22">
        <f t="shared" si="182"/>
        <v>0</v>
      </c>
      <c r="DW55" s="14"/>
      <c r="DX55" s="53"/>
      <c r="DY55" s="21"/>
      <c r="DZ55" s="57">
        <f t="shared" si="183"/>
        <v>0</v>
      </c>
      <c r="EA55" s="24">
        <v>0</v>
      </c>
      <c r="EB55" s="19"/>
      <c r="EC55" s="22">
        <f t="shared" si="184"/>
        <v>0</v>
      </c>
      <c r="ED55" s="14"/>
      <c r="EE55" s="53"/>
      <c r="EF55" s="21"/>
      <c r="EG55" s="57">
        <f t="shared" si="185"/>
        <v>0</v>
      </c>
      <c r="EH55" s="24">
        <v>0</v>
      </c>
      <c r="EI55" s="19"/>
      <c r="EJ55" s="22">
        <f t="shared" si="186"/>
        <v>0</v>
      </c>
      <c r="EK55" s="14"/>
      <c r="EL55" s="53"/>
      <c r="EM55" s="21"/>
      <c r="EN55" s="57">
        <f t="shared" si="187"/>
        <v>0</v>
      </c>
      <c r="EO55" s="24">
        <v>0</v>
      </c>
      <c r="EP55" s="19"/>
      <c r="EQ55" s="22">
        <f t="shared" si="188"/>
        <v>0</v>
      </c>
      <c r="ER55" s="14"/>
      <c r="ES55" s="23"/>
      <c r="ET55" s="111">
        <f t="shared" si="189"/>
        <v>3</v>
      </c>
      <c r="EU55" s="82">
        <f t="shared" si="190"/>
        <v>74</v>
      </c>
      <c r="EV55" s="82">
        <f t="shared" si="190"/>
        <v>30</v>
      </c>
      <c r="EW55" s="82">
        <f t="shared" si="190"/>
        <v>35</v>
      </c>
      <c r="EX55" s="22">
        <f t="shared" si="200"/>
        <v>139</v>
      </c>
      <c r="EY55" s="14" t="str">
        <f t="shared" si="201"/>
        <v>Gill Silson</v>
      </c>
      <c r="EZ55" s="14"/>
      <c r="FA55" s="106">
        <f t="shared" si="195"/>
        <v>3</v>
      </c>
      <c r="FB55" s="77">
        <v>12</v>
      </c>
      <c r="FC55" s="77">
        <v>12</v>
      </c>
      <c r="FD55" s="77">
        <v>12</v>
      </c>
      <c r="FE55" s="77">
        <v>4</v>
      </c>
      <c r="FF55" s="77">
        <v>9</v>
      </c>
      <c r="FG55" s="77">
        <v>6</v>
      </c>
      <c r="FH55" s="77">
        <v>5</v>
      </c>
      <c r="FI55" s="77">
        <v>4</v>
      </c>
      <c r="FJ55" s="77">
        <v>4</v>
      </c>
      <c r="FK55" s="77">
        <v>3</v>
      </c>
      <c r="FL55" s="77">
        <v>3</v>
      </c>
      <c r="FM55" s="77"/>
      <c r="FN55" s="77"/>
      <c r="FO55" s="77"/>
      <c r="FP55" s="77"/>
      <c r="FQ55" s="77"/>
      <c r="FR55" s="77"/>
    </row>
    <row r="56" spans="1:174">
      <c r="A56" s="14" t="s">
        <v>498</v>
      </c>
      <c r="B56" s="53">
        <v>3.5798611111111107E-2</v>
      </c>
      <c r="C56" s="21" t="s">
        <v>336</v>
      </c>
      <c r="D56" s="57">
        <f t="shared" si="156"/>
        <v>15</v>
      </c>
      <c r="E56" s="24">
        <v>0</v>
      </c>
      <c r="F56" s="19">
        <v>5</v>
      </c>
      <c r="G56" s="22">
        <f t="shared" si="157"/>
        <v>20</v>
      </c>
      <c r="H56" s="14"/>
      <c r="I56" s="53"/>
      <c r="J56" s="21"/>
      <c r="K56" s="57">
        <f t="shared" si="158"/>
        <v>0</v>
      </c>
      <c r="L56" s="24">
        <v>0</v>
      </c>
      <c r="M56" s="19"/>
      <c r="N56" s="22">
        <f t="shared" si="159"/>
        <v>0</v>
      </c>
      <c r="O56" s="14"/>
      <c r="P56" s="53"/>
      <c r="Q56" s="21"/>
      <c r="R56" s="57">
        <f t="shared" si="160"/>
        <v>0</v>
      </c>
      <c r="S56" s="24">
        <v>0</v>
      </c>
      <c r="T56" s="19"/>
      <c r="U56" s="22">
        <f t="shared" si="161"/>
        <v>0</v>
      </c>
      <c r="V56" s="14"/>
      <c r="W56" s="53"/>
      <c r="X56" s="21"/>
      <c r="Y56" s="57">
        <f t="shared" si="162"/>
        <v>0</v>
      </c>
      <c r="Z56" s="24">
        <v>0</v>
      </c>
      <c r="AA56" s="19"/>
      <c r="AB56" s="22">
        <f t="shared" si="163"/>
        <v>0</v>
      </c>
      <c r="AC56" s="14"/>
      <c r="AD56" s="53"/>
      <c r="AE56" s="21"/>
      <c r="AF56" s="57"/>
      <c r="AG56" s="24">
        <v>0</v>
      </c>
      <c r="AH56" s="19"/>
      <c r="AI56" s="22">
        <f t="shared" si="164"/>
        <v>0</v>
      </c>
      <c r="AJ56" s="14"/>
      <c r="AK56" s="53"/>
      <c r="AL56" s="21"/>
      <c r="AM56" s="57"/>
      <c r="AN56" s="24"/>
      <c r="AO56" s="19"/>
      <c r="AP56" s="22">
        <f t="shared" si="165"/>
        <v>0</v>
      </c>
      <c r="AQ56" s="14"/>
      <c r="AR56" s="53"/>
      <c r="AS56" s="21"/>
      <c r="AT56" s="57">
        <f t="shared" si="166"/>
        <v>0</v>
      </c>
      <c r="AU56" s="24">
        <v>0</v>
      </c>
      <c r="AV56" s="19"/>
      <c r="AW56" s="22">
        <f t="shared" si="167"/>
        <v>0</v>
      </c>
      <c r="AX56" s="14"/>
      <c r="AY56" s="53">
        <v>3.5949074074074071E-2</v>
      </c>
      <c r="AZ56" s="21" t="s">
        <v>336</v>
      </c>
      <c r="BA56" s="57">
        <f t="shared" si="168"/>
        <v>13</v>
      </c>
      <c r="BB56" s="126"/>
      <c r="BC56" s="19">
        <v>5</v>
      </c>
      <c r="BD56" s="22">
        <f t="shared" si="169"/>
        <v>18</v>
      </c>
      <c r="BE56" s="14"/>
      <c r="BF56" s="23"/>
      <c r="BG56" s="21"/>
      <c r="BH56" s="57">
        <f t="shared" si="170"/>
        <v>0</v>
      </c>
      <c r="BI56" s="24">
        <v>0</v>
      </c>
      <c r="BJ56" s="19"/>
      <c r="BK56" s="22">
        <f t="shared" si="171"/>
        <v>0</v>
      </c>
      <c r="BL56" s="14"/>
      <c r="BM56" s="23"/>
      <c r="BN56" s="21"/>
      <c r="BO56" s="19"/>
      <c r="BP56" s="24"/>
      <c r="BQ56" s="19"/>
      <c r="BR56" s="22">
        <f t="shared" si="172"/>
        <v>0</v>
      </c>
      <c r="BS56" s="14"/>
      <c r="BT56" s="23"/>
      <c r="BU56" s="21"/>
      <c r="BV56" s="57">
        <f t="shared" si="192"/>
        <v>0</v>
      </c>
      <c r="BW56" s="24">
        <v>0</v>
      </c>
      <c r="BX56" s="19"/>
      <c r="BY56" s="22">
        <f t="shared" si="173"/>
        <v>0</v>
      </c>
      <c r="BZ56" s="14"/>
      <c r="CA56" s="110">
        <v>3.3877314814814811E-2</v>
      </c>
      <c r="CB56" s="21" t="s">
        <v>267</v>
      </c>
      <c r="CC56" s="57">
        <f t="shared" si="198"/>
        <v>12</v>
      </c>
      <c r="CD56" s="24">
        <v>15</v>
      </c>
      <c r="CE56" s="19">
        <v>5</v>
      </c>
      <c r="CF56" s="22">
        <f t="shared" si="174"/>
        <v>32</v>
      </c>
      <c r="CG56" s="14"/>
      <c r="CH56" s="23"/>
      <c r="CI56" s="21"/>
      <c r="CJ56" s="57">
        <f t="shared" si="193"/>
        <v>0</v>
      </c>
      <c r="CK56" s="24">
        <v>0</v>
      </c>
      <c r="CL56" s="19"/>
      <c r="CM56" s="22">
        <f t="shared" si="175"/>
        <v>0</v>
      </c>
      <c r="CN56" s="14"/>
      <c r="CO56" s="53"/>
      <c r="CP56" s="21"/>
      <c r="CQ56" s="124"/>
      <c r="CR56" s="24"/>
      <c r="CS56" s="19"/>
      <c r="CT56" s="22">
        <f t="shared" si="176"/>
        <v>0</v>
      </c>
      <c r="CU56" s="14"/>
      <c r="CV56" s="53"/>
      <c r="CW56" s="21"/>
      <c r="CX56" s="124"/>
      <c r="CY56" s="24"/>
      <c r="CZ56" s="19"/>
      <c r="DA56" s="22">
        <f t="shared" si="177"/>
        <v>0</v>
      </c>
      <c r="DB56" s="14"/>
      <c r="DC56" s="53"/>
      <c r="DD56" s="21"/>
      <c r="DE56" s="124"/>
      <c r="DF56" s="24"/>
      <c r="DG56" s="19"/>
      <c r="DH56" s="22">
        <f t="shared" si="179"/>
        <v>0</v>
      </c>
      <c r="DI56" s="75"/>
      <c r="DJ56" s="53"/>
      <c r="DK56" s="21"/>
      <c r="DL56" s="124"/>
      <c r="DM56" s="24"/>
      <c r="DN56" s="19"/>
      <c r="DO56" s="22">
        <f t="shared" si="180"/>
        <v>0</v>
      </c>
      <c r="DP56" s="14"/>
      <c r="DQ56" s="53"/>
      <c r="DR56" s="21"/>
      <c r="DS56" s="57">
        <f t="shared" si="181"/>
        <v>0</v>
      </c>
      <c r="DT56" s="24">
        <v>0</v>
      </c>
      <c r="DU56" s="19"/>
      <c r="DV56" s="22">
        <f t="shared" si="182"/>
        <v>0</v>
      </c>
      <c r="DW56" s="14"/>
      <c r="DX56" s="53"/>
      <c r="DY56" s="21"/>
      <c r="DZ56" s="57">
        <f t="shared" si="183"/>
        <v>0</v>
      </c>
      <c r="EA56" s="24">
        <v>0</v>
      </c>
      <c r="EB56" s="19"/>
      <c r="EC56" s="22">
        <f t="shared" si="184"/>
        <v>0</v>
      </c>
      <c r="ED56" s="14"/>
      <c r="EE56" s="53"/>
      <c r="EF56" s="21"/>
      <c r="EG56" s="57">
        <f t="shared" si="185"/>
        <v>0</v>
      </c>
      <c r="EH56" s="24">
        <v>0</v>
      </c>
      <c r="EI56" s="19"/>
      <c r="EJ56" s="22">
        <f t="shared" si="186"/>
        <v>0</v>
      </c>
      <c r="EK56" s="14"/>
      <c r="EL56" s="53"/>
      <c r="EM56" s="21"/>
      <c r="EN56" s="57">
        <f t="shared" si="187"/>
        <v>0</v>
      </c>
      <c r="EO56" s="24">
        <v>0</v>
      </c>
      <c r="EP56" s="19"/>
      <c r="EQ56" s="22">
        <f t="shared" si="188"/>
        <v>0</v>
      </c>
      <c r="ER56" s="14"/>
      <c r="ES56" s="23"/>
      <c r="ET56" s="111">
        <f t="shared" si="189"/>
        <v>6</v>
      </c>
      <c r="EU56" s="82">
        <f t="shared" si="190"/>
        <v>40</v>
      </c>
      <c r="EV56" s="82">
        <f t="shared" si="190"/>
        <v>15</v>
      </c>
      <c r="EW56" s="82">
        <f t="shared" si="190"/>
        <v>15</v>
      </c>
      <c r="EX56" s="22">
        <f t="shared" si="200"/>
        <v>70</v>
      </c>
      <c r="EY56" s="14" t="str">
        <f t="shared" si="201"/>
        <v>Alison Walker</v>
      </c>
      <c r="EZ56" s="14"/>
      <c r="FA56" s="106">
        <f t="shared" si="195"/>
        <v>6</v>
      </c>
      <c r="FB56" s="77">
        <v>9</v>
      </c>
      <c r="FC56" s="77">
        <v>9</v>
      </c>
      <c r="FD56" s="77">
        <v>10</v>
      </c>
      <c r="FE56" s="77">
        <v>13</v>
      </c>
      <c r="FF56" s="77">
        <v>7</v>
      </c>
      <c r="FG56" s="77">
        <v>9</v>
      </c>
      <c r="FH56" s="77">
        <v>6</v>
      </c>
      <c r="FI56" s="77">
        <v>6</v>
      </c>
      <c r="FJ56" s="77">
        <v>6</v>
      </c>
      <c r="FK56" s="77">
        <v>6</v>
      </c>
      <c r="FL56" s="77">
        <v>6</v>
      </c>
      <c r="FM56" s="77"/>
      <c r="FN56" s="77"/>
      <c r="FO56" s="77"/>
      <c r="FP56" s="77"/>
      <c r="FQ56" s="77"/>
      <c r="FR56" s="77"/>
    </row>
    <row r="57" spans="1:174">
      <c r="A57" s="14" t="s">
        <v>674</v>
      </c>
      <c r="B57" s="53">
        <v>3.5694444444444445E-2</v>
      </c>
      <c r="C57" s="21" t="s">
        <v>265</v>
      </c>
      <c r="D57" s="57">
        <f t="shared" si="156"/>
        <v>17</v>
      </c>
      <c r="E57" s="24">
        <v>0</v>
      </c>
      <c r="F57" s="25">
        <v>5</v>
      </c>
      <c r="G57" s="22">
        <f t="shared" si="157"/>
        <v>22</v>
      </c>
      <c r="H57" s="14"/>
      <c r="I57" s="53"/>
      <c r="J57" s="21"/>
      <c r="K57" s="57">
        <f t="shared" si="158"/>
        <v>0</v>
      </c>
      <c r="L57" s="24">
        <v>0</v>
      </c>
      <c r="M57" s="25"/>
      <c r="N57" s="22">
        <f t="shared" si="159"/>
        <v>0</v>
      </c>
      <c r="O57" s="14"/>
      <c r="P57" s="53"/>
      <c r="Q57" s="21"/>
      <c r="R57" s="57">
        <f t="shared" si="160"/>
        <v>0</v>
      </c>
      <c r="S57" s="24">
        <v>0</v>
      </c>
      <c r="T57" s="25"/>
      <c r="U57" s="22">
        <f t="shared" si="161"/>
        <v>0</v>
      </c>
      <c r="V57" s="14"/>
      <c r="W57" s="53"/>
      <c r="X57" s="21"/>
      <c r="Y57" s="57">
        <f t="shared" si="162"/>
        <v>0</v>
      </c>
      <c r="Z57" s="24">
        <v>0</v>
      </c>
      <c r="AA57" s="25"/>
      <c r="AB57" s="22">
        <f t="shared" si="163"/>
        <v>0</v>
      </c>
      <c r="AC57" s="14"/>
      <c r="AD57" s="53"/>
      <c r="AE57" s="21"/>
      <c r="AF57" s="57"/>
      <c r="AG57" s="24">
        <v>0</v>
      </c>
      <c r="AH57" s="25"/>
      <c r="AI57" s="22">
        <f t="shared" si="164"/>
        <v>0</v>
      </c>
      <c r="AJ57" s="14"/>
      <c r="AK57" s="53"/>
      <c r="AL57" s="21"/>
      <c r="AM57" s="57"/>
      <c r="AN57" s="24"/>
      <c r="AO57" s="25"/>
      <c r="AP57" s="22">
        <f t="shared" si="165"/>
        <v>0</v>
      </c>
      <c r="AQ57" s="14"/>
      <c r="AR57" s="53"/>
      <c r="AS57" s="21"/>
      <c r="AT57" s="57">
        <f t="shared" si="166"/>
        <v>0</v>
      </c>
      <c r="AU57" s="24">
        <v>0</v>
      </c>
      <c r="AV57" s="25"/>
      <c r="AW57" s="22">
        <f t="shared" si="167"/>
        <v>0</v>
      </c>
      <c r="AX57" s="14"/>
      <c r="AY57" s="53"/>
      <c r="AZ57" s="21"/>
      <c r="BA57" s="124"/>
      <c r="BB57" s="126"/>
      <c r="BC57" s="25"/>
      <c r="BD57" s="22">
        <f t="shared" si="169"/>
        <v>0</v>
      </c>
      <c r="BE57" s="14"/>
      <c r="BF57" s="23"/>
      <c r="BG57" s="21"/>
      <c r="BH57" s="57"/>
      <c r="BI57" s="24">
        <v>0</v>
      </c>
      <c r="BJ57" s="25"/>
      <c r="BK57" s="22">
        <f t="shared" si="171"/>
        <v>0</v>
      </c>
      <c r="BL57" s="14"/>
      <c r="BM57" s="23"/>
      <c r="BN57" s="21"/>
      <c r="BO57" s="19"/>
      <c r="BP57" s="24"/>
      <c r="BQ57" s="25"/>
      <c r="BR57" s="22">
        <f t="shared" si="172"/>
        <v>0</v>
      </c>
      <c r="BS57" s="14"/>
      <c r="BT57" s="23"/>
      <c r="BU57" s="21"/>
      <c r="BV57" s="57">
        <f t="shared" si="192"/>
        <v>0</v>
      </c>
      <c r="BW57" s="24">
        <v>0</v>
      </c>
      <c r="BX57" s="25"/>
      <c r="BY57" s="22">
        <f t="shared" si="173"/>
        <v>0</v>
      </c>
      <c r="BZ57" s="14"/>
      <c r="CA57" s="53"/>
      <c r="CB57" s="21"/>
      <c r="CC57" s="19"/>
      <c r="CD57" s="24"/>
      <c r="CE57" s="25"/>
      <c r="CF57" s="22">
        <f t="shared" si="174"/>
        <v>0</v>
      </c>
      <c r="CG57" s="14"/>
      <c r="CH57" s="23"/>
      <c r="CI57" s="21"/>
      <c r="CJ57" s="57">
        <f t="shared" si="193"/>
        <v>0</v>
      </c>
      <c r="CK57" s="24">
        <v>0</v>
      </c>
      <c r="CL57" s="25"/>
      <c r="CM57" s="22">
        <f t="shared" si="175"/>
        <v>0</v>
      </c>
      <c r="CN57" s="14"/>
      <c r="CO57" s="53"/>
      <c r="CP57" s="21"/>
      <c r="CQ57" s="124"/>
      <c r="CR57" s="24"/>
      <c r="CS57" s="25"/>
      <c r="CT57" s="22">
        <f t="shared" si="176"/>
        <v>0</v>
      </c>
      <c r="CU57" s="14"/>
      <c r="CV57" s="53"/>
      <c r="CW57" s="21"/>
      <c r="CX57" s="124"/>
      <c r="CY57" s="24"/>
      <c r="CZ57" s="25"/>
      <c r="DA57" s="22">
        <f t="shared" si="177"/>
        <v>0</v>
      </c>
      <c r="DB57" s="14"/>
      <c r="DC57" s="53"/>
      <c r="DD57" s="21"/>
      <c r="DE57" s="124"/>
      <c r="DF57" s="24"/>
      <c r="DG57" s="25"/>
      <c r="DH57" s="22">
        <f t="shared" si="179"/>
        <v>0</v>
      </c>
      <c r="DI57" s="75"/>
      <c r="DJ57" s="53"/>
      <c r="DK57" s="21"/>
      <c r="DL57" s="124"/>
      <c r="DM57" s="24"/>
      <c r="DN57" s="25"/>
      <c r="DO57" s="22">
        <f t="shared" si="180"/>
        <v>0</v>
      </c>
      <c r="DP57" s="14"/>
      <c r="DQ57" s="53"/>
      <c r="DR57" s="21"/>
      <c r="DS57" s="57">
        <f t="shared" si="181"/>
        <v>0</v>
      </c>
      <c r="DT57" s="24">
        <v>0</v>
      </c>
      <c r="DU57" s="25"/>
      <c r="DV57" s="22">
        <f t="shared" si="182"/>
        <v>0</v>
      </c>
      <c r="DW57" s="14"/>
      <c r="DX57" s="53"/>
      <c r="DY57" s="21"/>
      <c r="DZ57" s="57">
        <f t="shared" si="183"/>
        <v>0</v>
      </c>
      <c r="EA57" s="24">
        <v>0</v>
      </c>
      <c r="EB57" s="25"/>
      <c r="EC57" s="22">
        <f t="shared" si="184"/>
        <v>0</v>
      </c>
      <c r="ED57" s="14"/>
      <c r="EE57" s="53"/>
      <c r="EF57" s="21"/>
      <c r="EG57" s="57">
        <f t="shared" si="185"/>
        <v>0</v>
      </c>
      <c r="EH57" s="24">
        <v>0</v>
      </c>
      <c r="EI57" s="25"/>
      <c r="EJ57" s="22">
        <f t="shared" si="186"/>
        <v>0</v>
      </c>
      <c r="EK57" s="14"/>
      <c r="EL57" s="53"/>
      <c r="EM57" s="21"/>
      <c r="EN57" s="57">
        <f t="shared" si="187"/>
        <v>0</v>
      </c>
      <c r="EO57" s="24">
        <v>0</v>
      </c>
      <c r="EP57" s="25"/>
      <c r="EQ57" s="22">
        <f t="shared" si="188"/>
        <v>0</v>
      </c>
      <c r="ER57" s="14"/>
      <c r="ES57" s="23"/>
      <c r="ET57" s="111">
        <f t="shared" si="189"/>
        <v>17</v>
      </c>
      <c r="EU57" s="82">
        <f t="shared" si="190"/>
        <v>17</v>
      </c>
      <c r="EV57" s="82">
        <f t="shared" si="190"/>
        <v>0</v>
      </c>
      <c r="EW57" s="82">
        <f t="shared" si="190"/>
        <v>5</v>
      </c>
      <c r="EX57" s="22">
        <f>EU57+EV57+EW57</f>
        <v>22</v>
      </c>
      <c r="EY57" s="14" t="str">
        <f t="shared" si="201"/>
        <v>Joanne May</v>
      </c>
      <c r="EZ57" s="14"/>
      <c r="FA57" s="106">
        <f t="shared" si="195"/>
        <v>17</v>
      </c>
      <c r="FB57" s="77">
        <v>7</v>
      </c>
      <c r="FC57" s="77">
        <v>7</v>
      </c>
      <c r="FD57" s="77">
        <v>8</v>
      </c>
      <c r="FE57" s="77" t="s">
        <v>131</v>
      </c>
      <c r="FF57" s="77">
        <v>15</v>
      </c>
      <c r="FG57" s="77">
        <v>17</v>
      </c>
      <c r="FH57" s="77">
        <v>17</v>
      </c>
      <c r="FI57" s="77">
        <v>17</v>
      </c>
      <c r="FJ57" s="77">
        <v>17</v>
      </c>
      <c r="FK57" s="77">
        <v>17</v>
      </c>
      <c r="FL57" s="77">
        <v>17</v>
      </c>
      <c r="FM57" s="77"/>
      <c r="FN57" s="77"/>
      <c r="FO57" s="77"/>
      <c r="FP57" s="77"/>
      <c r="FQ57" s="77"/>
      <c r="FR57" s="77"/>
    </row>
    <row r="58" spans="1:174">
      <c r="A58" s="14" t="s">
        <v>672</v>
      </c>
      <c r="B58" s="53">
        <v>3.2893518518518523E-2</v>
      </c>
      <c r="C58" s="21" t="s">
        <v>328</v>
      </c>
      <c r="D58" s="57">
        <f t="shared" si="156"/>
        <v>19</v>
      </c>
      <c r="E58" s="24">
        <v>0</v>
      </c>
      <c r="F58" s="19">
        <v>5</v>
      </c>
      <c r="G58" s="22">
        <f t="shared" si="157"/>
        <v>24</v>
      </c>
      <c r="H58" s="14"/>
      <c r="I58" s="53"/>
      <c r="J58" s="21"/>
      <c r="K58" s="57">
        <f t="shared" si="158"/>
        <v>0</v>
      </c>
      <c r="L58" s="24">
        <v>0</v>
      </c>
      <c r="M58" s="19"/>
      <c r="N58" s="22">
        <f t="shared" si="159"/>
        <v>0</v>
      </c>
      <c r="O58" s="14"/>
      <c r="P58" s="53"/>
      <c r="Q58" s="21"/>
      <c r="R58" s="57">
        <f t="shared" si="160"/>
        <v>0</v>
      </c>
      <c r="S58" s="24">
        <v>0</v>
      </c>
      <c r="T58" s="19"/>
      <c r="U58" s="22">
        <f t="shared" si="161"/>
        <v>0</v>
      </c>
      <c r="V58" s="14"/>
      <c r="W58" s="53"/>
      <c r="X58" s="21"/>
      <c r="Y58" s="57">
        <f t="shared" si="162"/>
        <v>0</v>
      </c>
      <c r="Z58" s="24">
        <v>0</v>
      </c>
      <c r="AA58" s="19"/>
      <c r="AB58" s="22">
        <f t="shared" si="163"/>
        <v>0</v>
      </c>
      <c r="AC58" s="14"/>
      <c r="AD58" s="53"/>
      <c r="AE58" s="21"/>
      <c r="AF58" s="57"/>
      <c r="AG58" s="24">
        <v>0</v>
      </c>
      <c r="AH58" s="19"/>
      <c r="AI58" s="22">
        <f t="shared" si="164"/>
        <v>0</v>
      </c>
      <c r="AJ58" s="14"/>
      <c r="AK58" s="53"/>
      <c r="AL58" s="21"/>
      <c r="AM58" s="57"/>
      <c r="AN58" s="24"/>
      <c r="AO58" s="19"/>
      <c r="AP58" s="22">
        <f t="shared" si="165"/>
        <v>0</v>
      </c>
      <c r="AQ58" s="14"/>
      <c r="AR58" s="53"/>
      <c r="AS58" s="21"/>
      <c r="AT58" s="57">
        <f t="shared" si="166"/>
        <v>0</v>
      </c>
      <c r="AU58" s="24">
        <v>0</v>
      </c>
      <c r="AV58" s="19"/>
      <c r="AW58" s="22">
        <f t="shared" si="167"/>
        <v>0</v>
      </c>
      <c r="AX58" s="14"/>
      <c r="AY58" s="53"/>
      <c r="AZ58" s="21"/>
      <c r="BA58" s="124"/>
      <c r="BB58" s="126"/>
      <c r="BC58" s="19"/>
      <c r="BD58" s="22">
        <f t="shared" si="169"/>
        <v>0</v>
      </c>
      <c r="BE58" s="14"/>
      <c r="BF58" s="23"/>
      <c r="BG58" s="21"/>
      <c r="BH58" s="57"/>
      <c r="BI58" s="24">
        <v>0</v>
      </c>
      <c r="BJ58" s="19"/>
      <c r="BK58" s="22">
        <f t="shared" si="171"/>
        <v>0</v>
      </c>
      <c r="BL58" s="14"/>
      <c r="BM58" s="23">
        <v>3.5208333333333335E-2</v>
      </c>
      <c r="BN58" s="21" t="s">
        <v>233</v>
      </c>
      <c r="BO58" s="57">
        <f t="shared" ref="BO58" si="204">((BM$74)+10)-BN58</f>
        <v>14</v>
      </c>
      <c r="BP58" s="24"/>
      <c r="BQ58" s="19">
        <v>5</v>
      </c>
      <c r="BR58" s="22">
        <f t="shared" si="172"/>
        <v>19</v>
      </c>
      <c r="BS58" s="14"/>
      <c r="BT58" s="23"/>
      <c r="BU58" s="21"/>
      <c r="BV58" s="57">
        <f t="shared" si="192"/>
        <v>0</v>
      </c>
      <c r="BW58" s="24">
        <v>0</v>
      </c>
      <c r="BX58" s="19"/>
      <c r="BY58" s="22">
        <f t="shared" si="173"/>
        <v>0</v>
      </c>
      <c r="BZ58" s="14"/>
      <c r="CA58" s="53"/>
      <c r="CB58" s="21"/>
      <c r="CC58" s="19"/>
      <c r="CD58" s="24"/>
      <c r="CE58" s="19"/>
      <c r="CF58" s="22">
        <f t="shared" si="174"/>
        <v>0</v>
      </c>
      <c r="CG58" s="14"/>
      <c r="CH58" s="23"/>
      <c r="CI58" s="21"/>
      <c r="CJ58" s="57">
        <f t="shared" si="193"/>
        <v>0</v>
      </c>
      <c r="CK58" s="24">
        <v>0</v>
      </c>
      <c r="CL58" s="19"/>
      <c r="CM58" s="22">
        <f t="shared" si="175"/>
        <v>0</v>
      </c>
      <c r="CN58" s="14"/>
      <c r="CO58" s="53"/>
      <c r="CP58" s="21"/>
      <c r="CQ58" s="124"/>
      <c r="CR58" s="24"/>
      <c r="CS58" s="19"/>
      <c r="CT58" s="22">
        <f t="shared" si="176"/>
        <v>0</v>
      </c>
      <c r="CU58" s="14"/>
      <c r="CV58" s="53"/>
      <c r="CW58" s="21"/>
      <c r="CX58" s="124"/>
      <c r="CY58" s="24"/>
      <c r="CZ58" s="19"/>
      <c r="DA58" s="22">
        <f t="shared" si="177"/>
        <v>0</v>
      </c>
      <c r="DB58" s="14"/>
      <c r="DC58" s="53"/>
      <c r="DD58" s="21"/>
      <c r="DE58" s="124"/>
      <c r="DF58" s="24"/>
      <c r="DG58" s="19"/>
      <c r="DH58" s="22">
        <f t="shared" si="179"/>
        <v>0</v>
      </c>
      <c r="DI58" s="75"/>
      <c r="DJ58" s="53"/>
      <c r="DK58" s="21"/>
      <c r="DL58" s="124"/>
      <c r="DM58" s="24"/>
      <c r="DN58" s="19"/>
      <c r="DO58" s="22">
        <f t="shared" si="180"/>
        <v>0</v>
      </c>
      <c r="DP58" s="14"/>
      <c r="DQ58" s="53"/>
      <c r="DR58" s="21"/>
      <c r="DS58" s="57">
        <f t="shared" si="181"/>
        <v>0</v>
      </c>
      <c r="DT58" s="24">
        <v>0</v>
      </c>
      <c r="DU58" s="19"/>
      <c r="DV58" s="22">
        <f t="shared" si="182"/>
        <v>0</v>
      </c>
      <c r="DW58" s="14"/>
      <c r="DX58" s="53"/>
      <c r="DY58" s="21"/>
      <c r="DZ58" s="57">
        <f t="shared" si="183"/>
        <v>0</v>
      </c>
      <c r="EA58" s="24">
        <v>0</v>
      </c>
      <c r="EB58" s="19"/>
      <c r="EC58" s="22">
        <f t="shared" si="184"/>
        <v>0</v>
      </c>
      <c r="ED58" s="14"/>
      <c r="EE58" s="53"/>
      <c r="EF58" s="21"/>
      <c r="EG58" s="57">
        <f t="shared" si="185"/>
        <v>0</v>
      </c>
      <c r="EH58" s="24">
        <v>0</v>
      </c>
      <c r="EI58" s="19"/>
      <c r="EJ58" s="22">
        <f t="shared" si="186"/>
        <v>0</v>
      </c>
      <c r="EK58" s="14"/>
      <c r="EL58" s="53"/>
      <c r="EM58" s="21"/>
      <c r="EN58" s="57">
        <f t="shared" si="187"/>
        <v>0</v>
      </c>
      <c r="EO58" s="24">
        <v>0</v>
      </c>
      <c r="EP58" s="19"/>
      <c r="EQ58" s="22">
        <f t="shared" si="188"/>
        <v>0</v>
      </c>
      <c r="ER58" s="14"/>
      <c r="ES58" s="23"/>
      <c r="ET58" s="111">
        <f t="shared" si="189"/>
        <v>11</v>
      </c>
      <c r="EU58" s="82">
        <f t="shared" si="190"/>
        <v>33</v>
      </c>
      <c r="EV58" s="82">
        <f t="shared" si="190"/>
        <v>0</v>
      </c>
      <c r="EW58" s="82">
        <f t="shared" si="190"/>
        <v>10</v>
      </c>
      <c r="EX58" s="22">
        <f t="shared" si="200"/>
        <v>43</v>
      </c>
      <c r="EY58" s="14" t="str">
        <f t="shared" si="201"/>
        <v>Wendy Matier</v>
      </c>
      <c r="EZ58" s="14"/>
      <c r="FA58" s="106">
        <f t="shared" si="195"/>
        <v>11</v>
      </c>
      <c r="FB58" s="77">
        <v>5</v>
      </c>
      <c r="FC58" s="77">
        <v>5</v>
      </c>
      <c r="FD58" s="77">
        <v>6</v>
      </c>
      <c r="FE58" s="77">
        <v>9</v>
      </c>
      <c r="FF58" s="77">
        <v>13</v>
      </c>
      <c r="FG58" s="77">
        <v>8</v>
      </c>
      <c r="FH58" s="77">
        <v>9</v>
      </c>
      <c r="FI58" s="77">
        <v>9</v>
      </c>
      <c r="FJ58" s="77">
        <v>10</v>
      </c>
      <c r="FK58" s="77">
        <v>11</v>
      </c>
      <c r="FL58" s="77">
        <v>11</v>
      </c>
      <c r="FM58" s="77"/>
      <c r="FN58" s="77"/>
      <c r="FO58" s="77"/>
      <c r="FP58" s="77"/>
      <c r="FQ58" s="77"/>
      <c r="FR58" s="77"/>
    </row>
    <row r="59" spans="1:174">
      <c r="A59" s="14" t="s">
        <v>578</v>
      </c>
      <c r="B59" s="23">
        <v>3.5729166666666666E-2</v>
      </c>
      <c r="C59" s="21" t="s">
        <v>334</v>
      </c>
      <c r="D59" s="57">
        <f t="shared" ref="D59:D64" si="205">((B$74)+10)-C59</f>
        <v>16</v>
      </c>
      <c r="E59" s="24">
        <v>0</v>
      </c>
      <c r="F59" s="19">
        <v>5</v>
      </c>
      <c r="G59" s="22">
        <f t="shared" ref="G59:G65" si="206">D59+E59+F59</f>
        <v>21</v>
      </c>
      <c r="H59" s="14"/>
      <c r="I59" s="16"/>
      <c r="J59" s="21"/>
      <c r="K59" s="57">
        <f t="shared" ref="K59:K64" si="207">((I$74)+10)-J59</f>
        <v>0</v>
      </c>
      <c r="L59" s="24">
        <v>0</v>
      </c>
      <c r="M59" s="19"/>
      <c r="N59" s="22">
        <f t="shared" ref="N59:N64" si="208">K59+L59+M59</f>
        <v>0</v>
      </c>
      <c r="O59" s="14"/>
      <c r="P59" s="16"/>
      <c r="Q59" s="21"/>
      <c r="R59" s="57">
        <f t="shared" ref="R59:R64" si="209">((P$74)+10)-Q59</f>
        <v>0</v>
      </c>
      <c r="S59" s="24">
        <v>0</v>
      </c>
      <c r="T59" s="19"/>
      <c r="U59" s="22">
        <f t="shared" ref="U59:U73" si="210">R59+S59+T59</f>
        <v>0</v>
      </c>
      <c r="V59" s="14"/>
      <c r="W59" s="16"/>
      <c r="X59" s="21"/>
      <c r="Y59" s="57">
        <f t="shared" ref="Y59:Y64" si="211">((W$74)+10)-X59</f>
        <v>0</v>
      </c>
      <c r="Z59" s="24">
        <v>0</v>
      </c>
      <c r="AA59" s="19"/>
      <c r="AB59" s="22">
        <f t="shared" ref="AB59:AB64" si="212">Y59+Z59+AA59</f>
        <v>0</v>
      </c>
      <c r="AC59" s="14"/>
      <c r="AD59" s="16"/>
      <c r="AE59" s="21"/>
      <c r="AF59" s="57"/>
      <c r="AG59" s="24">
        <v>0</v>
      </c>
      <c r="AH59" s="19"/>
      <c r="AI59" s="22">
        <f t="shared" ref="AI59:AI73" si="213">AF59+AG59+AH59</f>
        <v>0</v>
      </c>
      <c r="AJ59" s="14"/>
      <c r="AK59" s="23">
        <v>1.5729166666666666E-2</v>
      </c>
      <c r="AL59" s="21" t="s">
        <v>233</v>
      </c>
      <c r="AM59" s="57">
        <f t="shared" ref="AM59:AM65" si="214">((AK$74)+10)-AL59</f>
        <v>15</v>
      </c>
      <c r="AN59" s="24">
        <v>0</v>
      </c>
      <c r="AO59" s="19">
        <v>5</v>
      </c>
      <c r="AP59" s="22">
        <f t="shared" ref="AP59:AP65" si="215">AM59+AN59+AO59</f>
        <v>20</v>
      </c>
      <c r="AQ59" s="14"/>
      <c r="AR59" s="16"/>
      <c r="AS59" s="21"/>
      <c r="AT59" s="57">
        <f t="shared" ref="AT59:AT64" si="216">((AR$74)+10)-AS59</f>
        <v>0</v>
      </c>
      <c r="AU59" s="24">
        <v>0</v>
      </c>
      <c r="AV59" s="19"/>
      <c r="AW59" s="22">
        <f t="shared" ref="AW59:AW64" si="217">AT59+AU59+AV59</f>
        <v>0</v>
      </c>
      <c r="AX59" s="14"/>
      <c r="AY59" s="110">
        <v>3.5127314814814813E-2</v>
      </c>
      <c r="AZ59" s="21" t="s">
        <v>265</v>
      </c>
      <c r="BA59" s="57">
        <f t="shared" ref="BA59:BA65" si="218">((AY$74)+10)-AZ59</f>
        <v>15</v>
      </c>
      <c r="BB59" s="126">
        <v>15</v>
      </c>
      <c r="BC59" s="19">
        <v>5</v>
      </c>
      <c r="BD59" s="22">
        <f t="shared" ref="BD59:BD64" si="219">BA59+BB59+BC59</f>
        <v>35</v>
      </c>
      <c r="BE59" s="14"/>
      <c r="BF59" s="16"/>
      <c r="BG59" s="21"/>
      <c r="BH59" s="19"/>
      <c r="BI59" s="24">
        <v>0</v>
      </c>
      <c r="BJ59" s="19"/>
      <c r="BK59" s="22">
        <f t="shared" ref="BK59:BK64" si="220">BH59+BI59+BJ59</f>
        <v>0</v>
      </c>
      <c r="BL59" s="14"/>
      <c r="BM59" s="16"/>
      <c r="BN59" s="21"/>
      <c r="BO59" s="19"/>
      <c r="BP59" s="24"/>
      <c r="BQ59" s="19"/>
      <c r="BR59" s="22">
        <f t="shared" ref="BR59:BR65" si="221">BO59+BP59+BQ59</f>
        <v>0</v>
      </c>
      <c r="BS59" s="14"/>
      <c r="BT59" s="16"/>
      <c r="BU59" s="21"/>
      <c r="BV59" s="57">
        <f t="shared" ref="BV59:BV63" si="222">(BT$74+1)-BU59</f>
        <v>0</v>
      </c>
      <c r="BW59" s="24">
        <v>0</v>
      </c>
      <c r="BX59" s="19"/>
      <c r="BY59" s="22">
        <f t="shared" ref="BY59:BY64" si="223">BV59+BW59+BX59</f>
        <v>0</v>
      </c>
      <c r="BZ59" s="14"/>
      <c r="CA59" s="110">
        <v>3.3518518518518517E-2</v>
      </c>
      <c r="CB59" s="21" t="s">
        <v>233</v>
      </c>
      <c r="CC59" s="57">
        <f t="shared" ref="CC59:CC61" si="224">((CA$74)+10)-CB59</f>
        <v>13</v>
      </c>
      <c r="CD59" s="24">
        <v>15</v>
      </c>
      <c r="CE59" s="19">
        <v>5</v>
      </c>
      <c r="CF59" s="22">
        <f t="shared" ref="CF59:CF64" si="225">CC59+CD59+CE59</f>
        <v>33</v>
      </c>
      <c r="CG59" s="14"/>
      <c r="CH59" s="16"/>
      <c r="CI59" s="21"/>
      <c r="CJ59" s="57">
        <f t="shared" ref="CJ59:CJ63" si="226">(CH$74+1)-CI59</f>
        <v>0</v>
      </c>
      <c r="CK59" s="24">
        <v>0</v>
      </c>
      <c r="CL59" s="19"/>
      <c r="CM59" s="22">
        <f t="shared" ref="CM59:CM64" si="227">CJ59+CK59+CL59</f>
        <v>0</v>
      </c>
      <c r="CN59" s="14"/>
      <c r="CO59" s="23">
        <v>1.6122685185185184E-2</v>
      </c>
      <c r="CP59" s="21" t="s">
        <v>214</v>
      </c>
      <c r="CQ59" s="57">
        <f t="shared" ref="CQ59" si="228">((CO$74)+10)-CP59</f>
        <v>12</v>
      </c>
      <c r="CR59" s="24"/>
      <c r="CS59" s="19">
        <v>5</v>
      </c>
      <c r="CT59" s="22">
        <f t="shared" ref="CT59:CT64" si="229">CQ59+CR59+CS59</f>
        <v>17</v>
      </c>
      <c r="CU59" s="14"/>
      <c r="CV59" s="16"/>
      <c r="CW59" s="21"/>
      <c r="CX59" s="124"/>
      <c r="CY59" s="24"/>
      <c r="CZ59" s="19"/>
      <c r="DA59" s="22">
        <f t="shared" ref="DA59:DA73" si="230">CX59+CY59+CZ59</f>
        <v>0</v>
      </c>
      <c r="DB59" s="14"/>
      <c r="DC59" s="23">
        <v>3.3831018518518517E-2</v>
      </c>
      <c r="DD59" s="21" t="s">
        <v>233</v>
      </c>
      <c r="DE59" s="57">
        <f t="shared" ref="DE59" si="231">((DC$74)+10)-DD59</f>
        <v>12</v>
      </c>
      <c r="DF59" s="24"/>
      <c r="DG59" s="19">
        <v>5</v>
      </c>
      <c r="DH59" s="22">
        <f t="shared" ref="DH59:DH73" si="232">DE59+DF59+DG59</f>
        <v>17</v>
      </c>
      <c r="DI59" s="75"/>
      <c r="DJ59" s="23">
        <v>3.5949074074074071E-2</v>
      </c>
      <c r="DK59" s="21" t="s">
        <v>214</v>
      </c>
      <c r="DL59" s="57">
        <f t="shared" ref="DL59" si="233">((DJ$74)+10)-DK59</f>
        <v>11</v>
      </c>
      <c r="DM59" s="24"/>
      <c r="DN59" s="19">
        <v>5</v>
      </c>
      <c r="DO59" s="22">
        <f t="shared" ref="DO59:DO73" si="234">DL59+DM59+DN59</f>
        <v>16</v>
      </c>
      <c r="DP59" s="14"/>
      <c r="DQ59" s="16"/>
      <c r="DR59" s="21"/>
      <c r="DS59" s="57">
        <f t="shared" ref="DS59:DS64" si="235">((DQ$74)+10)-DR59</f>
        <v>0</v>
      </c>
      <c r="DT59" s="24">
        <v>0</v>
      </c>
      <c r="DU59" s="19"/>
      <c r="DV59" s="22">
        <f t="shared" ref="DV59:DV64" si="236">DS59+DT59+DU59</f>
        <v>0</v>
      </c>
      <c r="DW59" s="14"/>
      <c r="DX59" s="16"/>
      <c r="DY59" s="21"/>
      <c r="DZ59" s="57">
        <f t="shared" ref="DZ59:DZ64" si="237">((DX$74)+10)-DY59</f>
        <v>0</v>
      </c>
      <c r="EA59" s="24">
        <v>0</v>
      </c>
      <c r="EB59" s="19"/>
      <c r="EC59" s="22">
        <f t="shared" ref="EC59:EC64" si="238">DZ59+EA59+EB59</f>
        <v>0</v>
      </c>
      <c r="ED59" s="14"/>
      <c r="EE59" s="16"/>
      <c r="EF59" s="21"/>
      <c r="EG59" s="57">
        <f t="shared" ref="EG59:EG64" si="239">((EE$74)+10)-EF59</f>
        <v>0</v>
      </c>
      <c r="EH59" s="24">
        <v>0</v>
      </c>
      <c r="EI59" s="19"/>
      <c r="EJ59" s="22">
        <f t="shared" ref="EJ59:EJ64" si="240">EG59+EH59+EI59</f>
        <v>0</v>
      </c>
      <c r="EK59" s="14"/>
      <c r="EL59" s="16"/>
      <c r="EM59" s="21"/>
      <c r="EN59" s="57">
        <f t="shared" ref="EN59:EN64" si="241">((EL$74)+10)-EM59</f>
        <v>0</v>
      </c>
      <c r="EO59" s="24">
        <v>0</v>
      </c>
      <c r="EP59" s="19"/>
      <c r="EQ59" s="22">
        <f t="shared" ref="EQ59:EQ64" si="242">EN59+EO59+EP59</f>
        <v>0</v>
      </c>
      <c r="ER59" s="14"/>
      <c r="ES59" s="23"/>
      <c r="ET59" s="111">
        <f t="shared" ref="ET59:ET65" si="243">FA59</f>
        <v>2</v>
      </c>
      <c r="EU59" s="82">
        <f t="shared" ref="EU59:EU64" si="244">SUM(D59+K59+R59+Y59+AF59+AM59+AT59+BA59+BH59+BO59+BV59+CC59+CJ59+CQ59+CX59+DE59+DL59+DS59+DZ59+EG59+EN59)</f>
        <v>94</v>
      </c>
      <c r="EV59" s="82">
        <f t="shared" ref="EV59:EV64" si="245">SUM(E59+L59+S59+Z59+AG59+AN59+AU59+BB59+BI59+BP59+BW59+CD59+CK59+CR59+CY59+DF59+DM59+DT59+EA59+EH59+EO59)</f>
        <v>30</v>
      </c>
      <c r="EW59" s="82">
        <f t="shared" ref="EW59:EW64" si="246">SUM(F59+M59+T59+AA59+AH59+AO59+AV59+BC59+BJ59+BQ59+BX59+CE59+CL59+CS59+CZ59+DG59+DN59+DU59+EB59+EI59+EP59)</f>
        <v>35</v>
      </c>
      <c r="EX59" s="22">
        <f t="shared" ref="EX59:EX64" si="247">EU59+EV59+EW59</f>
        <v>159</v>
      </c>
      <c r="EY59" s="14" t="str">
        <f t="shared" ref="EY59:EY64" si="248">A59</f>
        <v>Tiffany Heaviside</v>
      </c>
      <c r="EZ59" s="14"/>
      <c r="FA59" s="106">
        <f t="shared" si="195"/>
        <v>2</v>
      </c>
      <c r="FB59" s="77">
        <v>8</v>
      </c>
      <c r="FC59" s="77">
        <v>8</v>
      </c>
      <c r="FD59" s="77">
        <v>9</v>
      </c>
      <c r="FE59" s="77">
        <v>3</v>
      </c>
      <c r="FF59" s="77">
        <v>2</v>
      </c>
      <c r="FG59" s="77">
        <v>3</v>
      </c>
      <c r="FH59" s="77">
        <v>3</v>
      </c>
      <c r="FI59" s="77">
        <v>2</v>
      </c>
      <c r="FJ59" s="77">
        <v>2</v>
      </c>
      <c r="FK59" s="77">
        <v>2</v>
      </c>
      <c r="FL59" s="77">
        <v>2</v>
      </c>
      <c r="FM59" s="77"/>
      <c r="FN59" s="77"/>
      <c r="FO59" s="77"/>
      <c r="FP59" s="77"/>
      <c r="FQ59" s="77"/>
      <c r="FR59" s="77"/>
    </row>
    <row r="60" spans="1:174">
      <c r="A60" s="14" t="s">
        <v>671</v>
      </c>
      <c r="B60" s="23">
        <v>3.2256944444444442E-2</v>
      </c>
      <c r="C60" s="21" t="s">
        <v>233</v>
      </c>
      <c r="D60" s="57">
        <f t="shared" si="205"/>
        <v>21</v>
      </c>
      <c r="E60" s="24">
        <v>0</v>
      </c>
      <c r="F60" s="19">
        <v>5</v>
      </c>
      <c r="G60" s="22">
        <f t="shared" si="206"/>
        <v>26</v>
      </c>
      <c r="H60" s="14"/>
      <c r="I60" s="16"/>
      <c r="J60" s="21"/>
      <c r="K60" s="57">
        <f t="shared" si="207"/>
        <v>0</v>
      </c>
      <c r="L60" s="24">
        <v>0</v>
      </c>
      <c r="M60" s="19"/>
      <c r="N60" s="22">
        <f t="shared" si="208"/>
        <v>0</v>
      </c>
      <c r="O60" s="14"/>
      <c r="P60" s="16"/>
      <c r="Q60" s="21"/>
      <c r="R60" s="57">
        <f t="shared" si="209"/>
        <v>0</v>
      </c>
      <c r="S60" s="24">
        <v>0</v>
      </c>
      <c r="T60" s="19"/>
      <c r="U60" s="22">
        <f t="shared" si="210"/>
        <v>0</v>
      </c>
      <c r="V60" s="14"/>
      <c r="W60" s="16"/>
      <c r="X60" s="21"/>
      <c r="Y60" s="57">
        <f t="shared" si="211"/>
        <v>0</v>
      </c>
      <c r="Z60" s="24">
        <v>0</v>
      </c>
      <c r="AA60" s="19"/>
      <c r="AB60" s="22">
        <f t="shared" si="212"/>
        <v>0</v>
      </c>
      <c r="AC60" s="14"/>
      <c r="AD60" s="16"/>
      <c r="AE60" s="21"/>
      <c r="AF60" s="57"/>
      <c r="AG60" s="24">
        <v>0</v>
      </c>
      <c r="AH60" s="19"/>
      <c r="AI60" s="22">
        <f t="shared" si="213"/>
        <v>0</v>
      </c>
      <c r="AJ60" s="14"/>
      <c r="AK60" s="16"/>
      <c r="AL60" s="21"/>
      <c r="AM60" s="57"/>
      <c r="AN60" s="24"/>
      <c r="AO60" s="19"/>
      <c r="AP60" s="22">
        <f t="shared" si="215"/>
        <v>0</v>
      </c>
      <c r="AQ60" s="14"/>
      <c r="AR60" s="16"/>
      <c r="AS60" s="21"/>
      <c r="AT60" s="57">
        <f t="shared" si="216"/>
        <v>0</v>
      </c>
      <c r="AU60" s="24">
        <v>0</v>
      </c>
      <c r="AV60" s="19"/>
      <c r="AW60" s="22">
        <f t="shared" si="217"/>
        <v>0</v>
      </c>
      <c r="AX60" s="14"/>
      <c r="AY60" s="16"/>
      <c r="AZ60" s="21"/>
      <c r="BA60" s="124"/>
      <c r="BB60" s="126"/>
      <c r="BC60" s="19"/>
      <c r="BD60" s="22">
        <f t="shared" si="219"/>
        <v>0</v>
      </c>
      <c r="BE60" s="14"/>
      <c r="BF60" s="16"/>
      <c r="BG60" s="21"/>
      <c r="BH60" s="19"/>
      <c r="BI60" s="19"/>
      <c r="BJ60" s="19"/>
      <c r="BK60" s="22">
        <f t="shared" si="220"/>
        <v>0</v>
      </c>
      <c r="BL60" s="14"/>
      <c r="BM60" s="16"/>
      <c r="BN60" s="21"/>
      <c r="BO60" s="19"/>
      <c r="BP60" s="24"/>
      <c r="BQ60" s="19"/>
      <c r="BR60" s="22">
        <f t="shared" si="221"/>
        <v>0</v>
      </c>
      <c r="BS60" s="14"/>
      <c r="BT60" s="16"/>
      <c r="BU60" s="21"/>
      <c r="BV60" s="57">
        <f t="shared" si="222"/>
        <v>0</v>
      </c>
      <c r="BW60" s="19"/>
      <c r="BX60" s="19"/>
      <c r="BY60" s="22">
        <f t="shared" si="223"/>
        <v>0</v>
      </c>
      <c r="BZ60" s="14"/>
      <c r="CA60" s="16"/>
      <c r="CB60" s="21"/>
      <c r="CC60" s="19"/>
      <c r="CD60" s="24"/>
      <c r="CE60" s="19"/>
      <c r="CF60" s="22">
        <f t="shared" si="225"/>
        <v>0</v>
      </c>
      <c r="CG60" s="14"/>
      <c r="CH60" s="16"/>
      <c r="CI60" s="21"/>
      <c r="CJ60" s="57">
        <f t="shared" si="226"/>
        <v>0</v>
      </c>
      <c r="CK60" s="19"/>
      <c r="CL60" s="19"/>
      <c r="CM60" s="22">
        <f t="shared" si="227"/>
        <v>0</v>
      </c>
      <c r="CN60" s="14"/>
      <c r="CO60" s="16"/>
      <c r="CP60" s="21"/>
      <c r="CQ60" s="124"/>
      <c r="CR60" s="24"/>
      <c r="CS60" s="19"/>
      <c r="CT60" s="22">
        <f t="shared" si="229"/>
        <v>0</v>
      </c>
      <c r="CU60" s="14"/>
      <c r="CV60" s="16"/>
      <c r="CW60" s="21"/>
      <c r="CX60" s="124"/>
      <c r="CY60" s="24"/>
      <c r="CZ60" s="19"/>
      <c r="DA60" s="22">
        <f t="shared" si="230"/>
        <v>0</v>
      </c>
      <c r="DB60" s="14"/>
      <c r="DC60" s="16"/>
      <c r="DD60" s="21"/>
      <c r="DE60" s="124"/>
      <c r="DF60" s="24"/>
      <c r="DG60" s="19"/>
      <c r="DH60" s="22">
        <f t="shared" si="232"/>
        <v>0</v>
      </c>
      <c r="DI60" s="75"/>
      <c r="DJ60" s="16"/>
      <c r="DK60" s="21"/>
      <c r="DL60" s="124"/>
      <c r="DM60" s="24"/>
      <c r="DN60" s="19"/>
      <c r="DO60" s="22">
        <f t="shared" si="234"/>
        <v>0</v>
      </c>
      <c r="DP60" s="14"/>
      <c r="DQ60" s="16"/>
      <c r="DR60" s="21"/>
      <c r="DS60" s="57">
        <f t="shared" si="235"/>
        <v>0</v>
      </c>
      <c r="DT60" s="24">
        <v>0</v>
      </c>
      <c r="DU60" s="19"/>
      <c r="DV60" s="22">
        <f t="shared" si="236"/>
        <v>0</v>
      </c>
      <c r="DW60" s="14"/>
      <c r="DX60" s="16"/>
      <c r="DY60" s="21"/>
      <c r="DZ60" s="57">
        <f t="shared" si="237"/>
        <v>0</v>
      </c>
      <c r="EA60" s="24">
        <v>0</v>
      </c>
      <c r="EB60" s="19"/>
      <c r="EC60" s="22">
        <f t="shared" si="238"/>
        <v>0</v>
      </c>
      <c r="ED60" s="14"/>
      <c r="EE60" s="16"/>
      <c r="EF60" s="21"/>
      <c r="EG60" s="57">
        <f t="shared" si="239"/>
        <v>0</v>
      </c>
      <c r="EH60" s="24">
        <v>0</v>
      </c>
      <c r="EI60" s="19"/>
      <c r="EJ60" s="22">
        <f t="shared" si="240"/>
        <v>0</v>
      </c>
      <c r="EK60" s="14"/>
      <c r="EL60" s="16"/>
      <c r="EM60" s="21"/>
      <c r="EN60" s="57">
        <f t="shared" si="241"/>
        <v>0</v>
      </c>
      <c r="EO60" s="24">
        <v>0</v>
      </c>
      <c r="EP60" s="19"/>
      <c r="EQ60" s="22">
        <f t="shared" si="242"/>
        <v>0</v>
      </c>
      <c r="ER60" s="14"/>
      <c r="ES60" s="23"/>
      <c r="ET60" s="111">
        <f t="shared" si="243"/>
        <v>14</v>
      </c>
      <c r="EU60" s="82">
        <f t="shared" si="244"/>
        <v>21</v>
      </c>
      <c r="EV60" s="82">
        <f t="shared" si="245"/>
        <v>0</v>
      </c>
      <c r="EW60" s="82">
        <f t="shared" si="246"/>
        <v>5</v>
      </c>
      <c r="EX60" s="22">
        <f t="shared" si="247"/>
        <v>26</v>
      </c>
      <c r="EY60" s="14" t="str">
        <f t="shared" si="248"/>
        <v>Mary Beckett</v>
      </c>
      <c r="EZ60" s="14"/>
      <c r="FA60" s="106">
        <f t="shared" si="195"/>
        <v>14</v>
      </c>
      <c r="FB60" s="77">
        <v>3</v>
      </c>
      <c r="FC60" s="77">
        <v>3</v>
      </c>
      <c r="FD60" s="77">
        <v>4</v>
      </c>
      <c r="FE60" s="77">
        <v>7</v>
      </c>
      <c r="FF60" s="77">
        <v>11</v>
      </c>
      <c r="FG60" s="77">
        <v>14</v>
      </c>
      <c r="FH60" s="77">
        <v>14</v>
      </c>
      <c r="FI60" s="77">
        <v>14</v>
      </c>
      <c r="FJ60" s="77">
        <v>14</v>
      </c>
      <c r="FK60" s="77">
        <v>14</v>
      </c>
      <c r="FL60" s="77">
        <v>14</v>
      </c>
      <c r="FM60" s="77"/>
      <c r="FN60" s="77"/>
      <c r="FO60" s="77"/>
      <c r="FP60" s="77"/>
      <c r="FQ60" s="77"/>
      <c r="FR60" s="77"/>
    </row>
    <row r="61" spans="1:174">
      <c r="A61" s="14" t="s">
        <v>669</v>
      </c>
      <c r="B61" s="23">
        <v>3.1111111111111107E-2</v>
      </c>
      <c r="C61" s="21" t="s">
        <v>214</v>
      </c>
      <c r="D61" s="57">
        <f t="shared" si="205"/>
        <v>23</v>
      </c>
      <c r="E61" s="24">
        <v>0</v>
      </c>
      <c r="F61" s="19">
        <v>5</v>
      </c>
      <c r="G61" s="22">
        <f t="shared" si="206"/>
        <v>28</v>
      </c>
      <c r="H61" s="14"/>
      <c r="I61" s="16"/>
      <c r="J61" s="21"/>
      <c r="K61" s="57">
        <f t="shared" si="207"/>
        <v>0</v>
      </c>
      <c r="L61" s="24">
        <v>0</v>
      </c>
      <c r="M61" s="19"/>
      <c r="N61" s="22">
        <f t="shared" si="208"/>
        <v>0</v>
      </c>
      <c r="O61" s="14"/>
      <c r="P61" s="16"/>
      <c r="Q61" s="21"/>
      <c r="R61" s="57">
        <f t="shared" si="209"/>
        <v>0</v>
      </c>
      <c r="S61" s="24">
        <v>0</v>
      </c>
      <c r="T61" s="19"/>
      <c r="U61" s="22">
        <f t="shared" si="210"/>
        <v>0</v>
      </c>
      <c r="V61" s="14"/>
      <c r="W61" s="16"/>
      <c r="X61" s="21"/>
      <c r="Y61" s="57">
        <f t="shared" si="211"/>
        <v>0</v>
      </c>
      <c r="Z61" s="24">
        <v>0</v>
      </c>
      <c r="AA61" s="19"/>
      <c r="AB61" s="22">
        <f t="shared" si="212"/>
        <v>0</v>
      </c>
      <c r="AC61" s="14"/>
      <c r="AD61" s="16"/>
      <c r="AE61" s="21"/>
      <c r="AF61" s="57"/>
      <c r="AG61" s="24">
        <v>0</v>
      </c>
      <c r="AH61" s="19"/>
      <c r="AI61" s="22">
        <f t="shared" si="213"/>
        <v>0</v>
      </c>
      <c r="AJ61" s="14"/>
      <c r="AK61" s="23">
        <v>1.4918981481481483E-2</v>
      </c>
      <c r="AL61" s="21" t="s">
        <v>232</v>
      </c>
      <c r="AM61" s="57">
        <f t="shared" si="214"/>
        <v>16</v>
      </c>
      <c r="AN61" s="24">
        <v>0</v>
      </c>
      <c r="AO61" s="19">
        <v>5</v>
      </c>
      <c r="AP61" s="22">
        <f t="shared" si="215"/>
        <v>21</v>
      </c>
      <c r="AQ61" s="14"/>
      <c r="AR61" s="16"/>
      <c r="AS61" s="21"/>
      <c r="AT61" s="57">
        <f t="shared" si="216"/>
        <v>0</v>
      </c>
      <c r="AU61" s="24">
        <v>0</v>
      </c>
      <c r="AV61" s="19"/>
      <c r="AW61" s="22">
        <f t="shared" si="217"/>
        <v>0</v>
      </c>
      <c r="AX61" s="14"/>
      <c r="AY61" s="23">
        <v>3.246527777777778E-2</v>
      </c>
      <c r="AZ61" s="21" t="s">
        <v>232</v>
      </c>
      <c r="BA61" s="57">
        <f t="shared" si="218"/>
        <v>20</v>
      </c>
      <c r="BB61" s="126"/>
      <c r="BC61" s="19">
        <v>5</v>
      </c>
      <c r="BD61" s="22">
        <f t="shared" si="219"/>
        <v>25</v>
      </c>
      <c r="BE61" s="14"/>
      <c r="BF61" s="16"/>
      <c r="BG61" s="21"/>
      <c r="BH61" s="19"/>
      <c r="BI61" s="19"/>
      <c r="BJ61" s="19"/>
      <c r="BK61" s="22">
        <f t="shared" si="220"/>
        <v>0</v>
      </c>
      <c r="BL61" s="14"/>
      <c r="BM61" s="23">
        <v>3.3379629629629634E-2</v>
      </c>
      <c r="BN61" s="21" t="s">
        <v>232</v>
      </c>
      <c r="BO61" s="57">
        <f t="shared" ref="BO61" si="249">((BM$74)+10)-BN61</f>
        <v>15</v>
      </c>
      <c r="BP61" s="24"/>
      <c r="BQ61" s="19">
        <v>5</v>
      </c>
      <c r="BR61" s="22">
        <f t="shared" si="221"/>
        <v>20</v>
      </c>
      <c r="BS61" s="14"/>
      <c r="BT61" s="16"/>
      <c r="BU61" s="21"/>
      <c r="BV61" s="57">
        <f t="shared" si="222"/>
        <v>0</v>
      </c>
      <c r="BW61" s="19"/>
      <c r="BX61" s="19"/>
      <c r="BY61" s="22">
        <f t="shared" si="223"/>
        <v>0</v>
      </c>
      <c r="BZ61" s="14"/>
      <c r="CA61" s="23">
        <v>3.1782407407407405E-2</v>
      </c>
      <c r="CB61" s="21" t="s">
        <v>232</v>
      </c>
      <c r="CC61" s="57">
        <f t="shared" si="224"/>
        <v>14</v>
      </c>
      <c r="CD61" s="24"/>
      <c r="CE61" s="19">
        <v>5</v>
      </c>
      <c r="CF61" s="22">
        <f t="shared" si="225"/>
        <v>19</v>
      </c>
      <c r="CG61" s="14"/>
      <c r="CH61" s="16"/>
      <c r="CI61" s="21"/>
      <c r="CJ61" s="57">
        <f t="shared" si="226"/>
        <v>0</v>
      </c>
      <c r="CK61" s="19"/>
      <c r="CL61" s="19"/>
      <c r="CM61" s="22">
        <f t="shared" si="227"/>
        <v>0</v>
      </c>
      <c r="CN61" s="14"/>
      <c r="CO61" s="16"/>
      <c r="CP61" s="21"/>
      <c r="CQ61" s="124"/>
      <c r="CR61" s="24"/>
      <c r="CS61" s="19"/>
      <c r="CT61" s="22">
        <f t="shared" si="229"/>
        <v>0</v>
      </c>
      <c r="CU61" s="14"/>
      <c r="CV61" s="16"/>
      <c r="CW61" s="21"/>
      <c r="CX61" s="124"/>
      <c r="CY61" s="24"/>
      <c r="CZ61" s="19"/>
      <c r="DA61" s="22">
        <f t="shared" si="230"/>
        <v>0</v>
      </c>
      <c r="DB61" s="14"/>
      <c r="DC61" s="16"/>
      <c r="DD61" s="21"/>
      <c r="DE61" s="124"/>
      <c r="DF61" s="24"/>
      <c r="DG61" s="19"/>
      <c r="DH61" s="22">
        <f t="shared" si="232"/>
        <v>0</v>
      </c>
      <c r="DI61" s="75"/>
      <c r="DJ61" s="16"/>
      <c r="DK61" s="21"/>
      <c r="DL61" s="124"/>
      <c r="DM61" s="24"/>
      <c r="DN61" s="19"/>
      <c r="DO61" s="22">
        <f t="shared" si="234"/>
        <v>0</v>
      </c>
      <c r="DP61" s="14"/>
      <c r="DQ61" s="16"/>
      <c r="DR61" s="21"/>
      <c r="DS61" s="57">
        <f t="shared" si="235"/>
        <v>0</v>
      </c>
      <c r="DT61" s="24">
        <v>0</v>
      </c>
      <c r="DU61" s="19"/>
      <c r="DV61" s="22">
        <f t="shared" si="236"/>
        <v>0</v>
      </c>
      <c r="DW61" s="14"/>
      <c r="DX61" s="16"/>
      <c r="DY61" s="21"/>
      <c r="DZ61" s="57">
        <f t="shared" si="237"/>
        <v>0</v>
      </c>
      <c r="EA61" s="24">
        <v>0</v>
      </c>
      <c r="EB61" s="19"/>
      <c r="EC61" s="22">
        <f t="shared" si="238"/>
        <v>0</v>
      </c>
      <c r="ED61" s="14"/>
      <c r="EE61" s="16"/>
      <c r="EF61" s="21"/>
      <c r="EG61" s="57">
        <f t="shared" si="239"/>
        <v>0</v>
      </c>
      <c r="EH61" s="24">
        <v>0</v>
      </c>
      <c r="EI61" s="19"/>
      <c r="EJ61" s="22">
        <f t="shared" si="240"/>
        <v>0</v>
      </c>
      <c r="EK61" s="14"/>
      <c r="EL61" s="16"/>
      <c r="EM61" s="21"/>
      <c r="EN61" s="57">
        <f t="shared" si="241"/>
        <v>0</v>
      </c>
      <c r="EO61" s="24">
        <v>0</v>
      </c>
      <c r="EP61" s="19"/>
      <c r="EQ61" s="22">
        <f t="shared" si="242"/>
        <v>0</v>
      </c>
      <c r="ER61" s="14"/>
      <c r="ES61" s="23"/>
      <c r="ET61" s="111">
        <f t="shared" si="243"/>
        <v>5</v>
      </c>
      <c r="EU61" s="82">
        <f t="shared" si="244"/>
        <v>88</v>
      </c>
      <c r="EV61" s="82">
        <f t="shared" si="245"/>
        <v>0</v>
      </c>
      <c r="EW61" s="82">
        <f t="shared" si="246"/>
        <v>25</v>
      </c>
      <c r="EX61" s="22">
        <f t="shared" si="247"/>
        <v>113</v>
      </c>
      <c r="EY61" s="14" t="str">
        <f t="shared" si="248"/>
        <v>Kerry Grinbergs</v>
      </c>
      <c r="EZ61" s="14"/>
      <c r="FA61" s="106">
        <f t="shared" si="195"/>
        <v>5</v>
      </c>
      <c r="FB61" s="77">
        <v>1</v>
      </c>
      <c r="FC61" s="77">
        <v>1</v>
      </c>
      <c r="FD61" s="77">
        <v>2</v>
      </c>
      <c r="FE61" s="77">
        <v>2</v>
      </c>
      <c r="FF61" s="77">
        <v>3</v>
      </c>
      <c r="FG61" s="77">
        <v>2</v>
      </c>
      <c r="FH61" s="77">
        <v>2</v>
      </c>
      <c r="FI61" s="77">
        <v>3</v>
      </c>
      <c r="FJ61" s="77">
        <v>3</v>
      </c>
      <c r="FK61" s="77">
        <v>5</v>
      </c>
      <c r="FL61" s="77">
        <v>5</v>
      </c>
      <c r="FM61" s="77"/>
      <c r="FN61" s="77"/>
      <c r="FO61" s="77"/>
      <c r="FP61" s="77"/>
      <c r="FQ61" s="77"/>
      <c r="FR61" s="77"/>
    </row>
    <row r="62" spans="1:174">
      <c r="A62" s="14" t="s">
        <v>559</v>
      </c>
      <c r="B62" s="23">
        <v>3.3368055555555554E-2</v>
      </c>
      <c r="C62" s="21" t="s">
        <v>264</v>
      </c>
      <c r="D62" s="57">
        <f t="shared" si="205"/>
        <v>18</v>
      </c>
      <c r="E62" s="24">
        <v>0</v>
      </c>
      <c r="F62" s="19">
        <v>5</v>
      </c>
      <c r="G62" s="22">
        <f t="shared" si="206"/>
        <v>23</v>
      </c>
      <c r="H62" s="14"/>
      <c r="I62" s="16"/>
      <c r="J62" s="21"/>
      <c r="K62" s="57">
        <f t="shared" si="207"/>
        <v>0</v>
      </c>
      <c r="L62" s="24">
        <v>0</v>
      </c>
      <c r="M62" s="19"/>
      <c r="N62" s="22">
        <f t="shared" si="208"/>
        <v>0</v>
      </c>
      <c r="O62" s="14"/>
      <c r="P62" s="16"/>
      <c r="Q62" s="21"/>
      <c r="R62" s="57">
        <f t="shared" si="209"/>
        <v>0</v>
      </c>
      <c r="S62" s="24">
        <v>0</v>
      </c>
      <c r="T62" s="19"/>
      <c r="U62" s="22">
        <f t="shared" si="210"/>
        <v>0</v>
      </c>
      <c r="V62" s="14"/>
      <c r="W62" s="16"/>
      <c r="X62" s="21"/>
      <c r="Y62" s="57">
        <f t="shared" si="211"/>
        <v>0</v>
      </c>
      <c r="Z62" s="24">
        <v>0</v>
      </c>
      <c r="AA62" s="19"/>
      <c r="AB62" s="22">
        <f t="shared" si="212"/>
        <v>0</v>
      </c>
      <c r="AC62" s="14"/>
      <c r="AD62" s="16"/>
      <c r="AE62" s="21"/>
      <c r="AF62" s="57"/>
      <c r="AG62" s="24">
        <v>0</v>
      </c>
      <c r="AH62" s="19"/>
      <c r="AI62" s="22">
        <f t="shared" si="213"/>
        <v>0</v>
      </c>
      <c r="AJ62" s="14"/>
      <c r="AK62" s="16"/>
      <c r="AL62" s="21"/>
      <c r="AM62" s="57"/>
      <c r="AN62" s="24"/>
      <c r="AO62" s="19"/>
      <c r="AP62" s="22">
        <f t="shared" si="215"/>
        <v>0</v>
      </c>
      <c r="AQ62" s="14"/>
      <c r="AR62" s="16"/>
      <c r="AS62" s="21"/>
      <c r="AT62" s="57">
        <f t="shared" si="216"/>
        <v>0</v>
      </c>
      <c r="AU62" s="24">
        <v>0</v>
      </c>
      <c r="AV62" s="19"/>
      <c r="AW62" s="22">
        <f t="shared" si="217"/>
        <v>0</v>
      </c>
      <c r="AX62" s="14"/>
      <c r="AY62" s="23">
        <v>3.3460648148148149E-2</v>
      </c>
      <c r="AZ62" s="21" t="s">
        <v>233</v>
      </c>
      <c r="BA62" s="57">
        <f t="shared" si="218"/>
        <v>19</v>
      </c>
      <c r="BB62" s="126"/>
      <c r="BC62" s="19">
        <v>5</v>
      </c>
      <c r="BD62" s="22">
        <f t="shared" si="219"/>
        <v>24</v>
      </c>
      <c r="BE62" s="14"/>
      <c r="BF62" s="16"/>
      <c r="BG62" s="21"/>
      <c r="BH62" s="19"/>
      <c r="BI62" s="19"/>
      <c r="BJ62" s="19"/>
      <c r="BK62" s="22">
        <f t="shared" si="220"/>
        <v>0</v>
      </c>
      <c r="BL62" s="14"/>
      <c r="BM62" s="16"/>
      <c r="BN62" s="21"/>
      <c r="BO62" s="19"/>
      <c r="BP62" s="24"/>
      <c r="BQ62" s="19"/>
      <c r="BR62" s="22">
        <f t="shared" si="221"/>
        <v>0</v>
      </c>
      <c r="BS62" s="14"/>
      <c r="BT62" s="16"/>
      <c r="BU62" s="21"/>
      <c r="BV62" s="57">
        <f t="shared" si="222"/>
        <v>0</v>
      </c>
      <c r="BW62" s="19"/>
      <c r="BX62" s="19"/>
      <c r="BY62" s="22">
        <f t="shared" si="223"/>
        <v>0</v>
      </c>
      <c r="BZ62" s="14"/>
      <c r="CA62" s="16"/>
      <c r="CB62" s="21"/>
      <c r="CC62" s="19"/>
      <c r="CD62" s="24"/>
      <c r="CE62" s="19"/>
      <c r="CF62" s="22">
        <f t="shared" si="225"/>
        <v>0</v>
      </c>
      <c r="CG62" s="14"/>
      <c r="CH62" s="16"/>
      <c r="CI62" s="21"/>
      <c r="CJ62" s="57">
        <f t="shared" si="226"/>
        <v>0</v>
      </c>
      <c r="CK62" s="19"/>
      <c r="CL62" s="19"/>
      <c r="CM62" s="22">
        <f t="shared" si="227"/>
        <v>0</v>
      </c>
      <c r="CN62" s="14"/>
      <c r="CO62" s="16"/>
      <c r="CP62" s="21"/>
      <c r="CQ62" s="124"/>
      <c r="CR62" s="24"/>
      <c r="CS62" s="19"/>
      <c r="CT62" s="22">
        <f t="shared" si="229"/>
        <v>0</v>
      </c>
      <c r="CU62" s="14"/>
      <c r="CV62" s="16"/>
      <c r="CW62" s="21"/>
      <c r="CX62" s="124"/>
      <c r="CY62" s="24"/>
      <c r="CZ62" s="19"/>
      <c r="DA62" s="22">
        <f t="shared" si="230"/>
        <v>0</v>
      </c>
      <c r="DB62" s="14"/>
      <c r="DC62" s="16"/>
      <c r="DD62" s="21"/>
      <c r="DE62" s="124"/>
      <c r="DF62" s="24"/>
      <c r="DG62" s="19"/>
      <c r="DH62" s="22">
        <f t="shared" si="232"/>
        <v>0</v>
      </c>
      <c r="DI62" s="75"/>
      <c r="DJ62" s="16"/>
      <c r="DK62" s="21"/>
      <c r="DL62" s="124"/>
      <c r="DM62" s="24"/>
      <c r="DN62" s="19"/>
      <c r="DO62" s="22">
        <f t="shared" si="234"/>
        <v>0</v>
      </c>
      <c r="DP62" s="14"/>
      <c r="DQ62" s="16"/>
      <c r="DR62" s="21"/>
      <c r="DS62" s="57">
        <f t="shared" si="235"/>
        <v>0</v>
      </c>
      <c r="DT62" s="24">
        <v>0</v>
      </c>
      <c r="DU62" s="19"/>
      <c r="DV62" s="22">
        <f t="shared" si="236"/>
        <v>0</v>
      </c>
      <c r="DW62" s="14"/>
      <c r="DX62" s="16"/>
      <c r="DY62" s="21"/>
      <c r="DZ62" s="57">
        <f t="shared" si="237"/>
        <v>0</v>
      </c>
      <c r="EA62" s="24">
        <v>0</v>
      </c>
      <c r="EB62" s="19"/>
      <c r="EC62" s="22">
        <f t="shared" si="238"/>
        <v>0</v>
      </c>
      <c r="ED62" s="14"/>
      <c r="EE62" s="16"/>
      <c r="EF62" s="21"/>
      <c r="EG62" s="57">
        <f t="shared" si="239"/>
        <v>0</v>
      </c>
      <c r="EH62" s="24">
        <v>0</v>
      </c>
      <c r="EI62" s="19"/>
      <c r="EJ62" s="22">
        <f t="shared" si="240"/>
        <v>0</v>
      </c>
      <c r="EK62" s="14"/>
      <c r="EL62" s="16"/>
      <c r="EM62" s="21"/>
      <c r="EN62" s="57">
        <f t="shared" si="241"/>
        <v>0</v>
      </c>
      <c r="EO62" s="24">
        <v>0</v>
      </c>
      <c r="EP62" s="19"/>
      <c r="EQ62" s="22">
        <f t="shared" si="242"/>
        <v>0</v>
      </c>
      <c r="ER62" s="14"/>
      <c r="ES62" s="23"/>
      <c r="ET62" s="111">
        <f t="shared" si="243"/>
        <v>9</v>
      </c>
      <c r="EU62" s="82">
        <f t="shared" si="244"/>
        <v>37</v>
      </c>
      <c r="EV62" s="82">
        <f t="shared" si="245"/>
        <v>0</v>
      </c>
      <c r="EW62" s="82">
        <f t="shared" si="246"/>
        <v>10</v>
      </c>
      <c r="EX62" s="22">
        <f t="shared" si="247"/>
        <v>47</v>
      </c>
      <c r="EY62" s="14" t="str">
        <f t="shared" si="248"/>
        <v>Samantha Sugden</v>
      </c>
      <c r="EZ62" s="14"/>
      <c r="FA62" s="106">
        <f t="shared" si="195"/>
        <v>9</v>
      </c>
      <c r="FB62" s="77">
        <v>6</v>
      </c>
      <c r="FC62" s="77">
        <v>6</v>
      </c>
      <c r="FD62" s="77">
        <v>7</v>
      </c>
      <c r="FE62" s="77">
        <v>10</v>
      </c>
      <c r="FF62" s="77">
        <v>6</v>
      </c>
      <c r="FG62" s="77">
        <v>7</v>
      </c>
      <c r="FH62" s="77">
        <v>8</v>
      </c>
      <c r="FI62" s="77">
        <v>8</v>
      </c>
      <c r="FJ62" s="77">
        <v>8</v>
      </c>
      <c r="FK62" s="77">
        <v>9</v>
      </c>
      <c r="FL62" s="77">
        <v>9</v>
      </c>
      <c r="FM62" s="77"/>
      <c r="FN62" s="77"/>
      <c r="FO62" s="77"/>
      <c r="FP62" s="77"/>
      <c r="FQ62" s="77"/>
      <c r="FR62" s="77"/>
    </row>
    <row r="63" spans="1:174">
      <c r="A63" s="14" t="s">
        <v>418</v>
      </c>
      <c r="B63" s="23">
        <v>3.2743055555555553E-2</v>
      </c>
      <c r="C63" s="21" t="s">
        <v>267</v>
      </c>
      <c r="D63" s="57">
        <f t="shared" si="205"/>
        <v>20</v>
      </c>
      <c r="E63" s="24">
        <v>0</v>
      </c>
      <c r="F63" s="19">
        <v>5</v>
      </c>
      <c r="G63" s="22">
        <f t="shared" si="206"/>
        <v>25</v>
      </c>
      <c r="H63" s="14"/>
      <c r="I63" s="16"/>
      <c r="J63" s="21"/>
      <c r="K63" s="57">
        <f t="shared" si="207"/>
        <v>0</v>
      </c>
      <c r="L63" s="24">
        <v>0</v>
      </c>
      <c r="M63" s="19"/>
      <c r="N63" s="22">
        <f t="shared" si="208"/>
        <v>0</v>
      </c>
      <c r="O63" s="14"/>
      <c r="P63" s="16"/>
      <c r="Q63" s="21"/>
      <c r="R63" s="57">
        <f t="shared" si="209"/>
        <v>0</v>
      </c>
      <c r="S63" s="24">
        <v>0</v>
      </c>
      <c r="T63" s="19"/>
      <c r="U63" s="22">
        <f t="shared" si="210"/>
        <v>0</v>
      </c>
      <c r="V63" s="14"/>
      <c r="W63" s="16"/>
      <c r="X63" s="21"/>
      <c r="Y63" s="57">
        <f t="shared" si="211"/>
        <v>0</v>
      </c>
      <c r="Z63" s="24">
        <v>0</v>
      </c>
      <c r="AA63" s="19"/>
      <c r="AB63" s="22">
        <f t="shared" si="212"/>
        <v>0</v>
      </c>
      <c r="AC63" s="14"/>
      <c r="AD63" s="16"/>
      <c r="AE63" s="21"/>
      <c r="AF63" s="57"/>
      <c r="AG63" s="24">
        <v>0</v>
      </c>
      <c r="AH63" s="19"/>
      <c r="AI63" s="22">
        <f t="shared" si="213"/>
        <v>0</v>
      </c>
      <c r="AJ63" s="14"/>
      <c r="AK63" s="16"/>
      <c r="AL63" s="21"/>
      <c r="AM63" s="57"/>
      <c r="AN63" s="24"/>
      <c r="AO63" s="19"/>
      <c r="AP63" s="22">
        <f t="shared" si="215"/>
        <v>0</v>
      </c>
      <c r="AQ63" s="14"/>
      <c r="AR63" s="16"/>
      <c r="AS63" s="21"/>
      <c r="AT63" s="57">
        <f t="shared" si="216"/>
        <v>0</v>
      </c>
      <c r="AU63" s="24">
        <v>0</v>
      </c>
      <c r="AV63" s="19"/>
      <c r="AW63" s="22">
        <f t="shared" si="217"/>
        <v>0</v>
      </c>
      <c r="AX63" s="14"/>
      <c r="AY63" s="16"/>
      <c r="AZ63" s="21"/>
      <c r="BA63" s="124"/>
      <c r="BB63" s="126"/>
      <c r="BC63" s="19"/>
      <c r="BD63" s="22">
        <f t="shared" si="219"/>
        <v>0</v>
      </c>
      <c r="BE63" s="14"/>
      <c r="BF63" s="16"/>
      <c r="BG63" s="21"/>
      <c r="BH63" s="19"/>
      <c r="BI63" s="19"/>
      <c r="BJ63" s="19"/>
      <c r="BK63" s="22">
        <f t="shared" si="220"/>
        <v>0</v>
      </c>
      <c r="BL63" s="14"/>
      <c r="BM63" s="16"/>
      <c r="BN63" s="21"/>
      <c r="BO63" s="19"/>
      <c r="BP63" s="24"/>
      <c r="BQ63" s="19"/>
      <c r="BR63" s="22">
        <f t="shared" si="221"/>
        <v>0</v>
      </c>
      <c r="BS63" s="14"/>
      <c r="BT63" s="16"/>
      <c r="BU63" s="21"/>
      <c r="BV63" s="57">
        <f t="shared" si="222"/>
        <v>0</v>
      </c>
      <c r="BW63" s="19"/>
      <c r="BX63" s="19"/>
      <c r="BY63" s="22">
        <f t="shared" si="223"/>
        <v>0</v>
      </c>
      <c r="BZ63" s="14"/>
      <c r="CA63" s="16"/>
      <c r="CB63" s="21"/>
      <c r="CC63" s="19"/>
      <c r="CD63" s="24"/>
      <c r="CE63" s="19"/>
      <c r="CF63" s="22">
        <f t="shared" si="225"/>
        <v>0</v>
      </c>
      <c r="CG63" s="14"/>
      <c r="CH63" s="16"/>
      <c r="CI63" s="21"/>
      <c r="CJ63" s="57">
        <f t="shared" si="226"/>
        <v>0</v>
      </c>
      <c r="CK63" s="19"/>
      <c r="CL63" s="19"/>
      <c r="CM63" s="22">
        <f t="shared" si="227"/>
        <v>0</v>
      </c>
      <c r="CN63" s="14"/>
      <c r="CO63" s="16"/>
      <c r="CP63" s="21"/>
      <c r="CQ63" s="124"/>
      <c r="CR63" s="24"/>
      <c r="CS63" s="19"/>
      <c r="CT63" s="22">
        <f t="shared" si="229"/>
        <v>0</v>
      </c>
      <c r="CU63" s="14"/>
      <c r="CV63" s="16"/>
      <c r="CW63" s="21"/>
      <c r="CX63" s="124"/>
      <c r="CY63" s="24"/>
      <c r="CZ63" s="19"/>
      <c r="DA63" s="22">
        <f t="shared" si="230"/>
        <v>0</v>
      </c>
      <c r="DB63" s="14"/>
      <c r="DC63" s="16"/>
      <c r="DD63" s="21"/>
      <c r="DE63" s="124"/>
      <c r="DF63" s="24"/>
      <c r="DG63" s="19"/>
      <c r="DH63" s="22">
        <f t="shared" si="232"/>
        <v>0</v>
      </c>
      <c r="DI63" s="75"/>
      <c r="DJ63" s="16"/>
      <c r="DK63" s="21"/>
      <c r="DL63" s="124"/>
      <c r="DM63" s="24"/>
      <c r="DN63" s="19"/>
      <c r="DO63" s="22">
        <f t="shared" si="234"/>
        <v>0</v>
      </c>
      <c r="DP63" s="14"/>
      <c r="DQ63" s="16"/>
      <c r="DR63" s="21"/>
      <c r="DS63" s="57">
        <f t="shared" si="235"/>
        <v>0</v>
      </c>
      <c r="DT63" s="24">
        <v>0</v>
      </c>
      <c r="DU63" s="19"/>
      <c r="DV63" s="22">
        <f t="shared" si="236"/>
        <v>0</v>
      </c>
      <c r="DW63" s="14"/>
      <c r="DX63" s="16"/>
      <c r="DY63" s="21"/>
      <c r="DZ63" s="57">
        <f t="shared" si="237"/>
        <v>0</v>
      </c>
      <c r="EA63" s="24">
        <v>0</v>
      </c>
      <c r="EB63" s="19"/>
      <c r="EC63" s="22">
        <f t="shared" si="238"/>
        <v>0</v>
      </c>
      <c r="ED63" s="14"/>
      <c r="EE63" s="16"/>
      <c r="EF63" s="21"/>
      <c r="EG63" s="57">
        <f t="shared" si="239"/>
        <v>0</v>
      </c>
      <c r="EH63" s="24">
        <v>0</v>
      </c>
      <c r="EI63" s="19"/>
      <c r="EJ63" s="22">
        <f t="shared" si="240"/>
        <v>0</v>
      </c>
      <c r="EK63" s="14"/>
      <c r="EL63" s="16"/>
      <c r="EM63" s="21"/>
      <c r="EN63" s="57">
        <f t="shared" si="241"/>
        <v>0</v>
      </c>
      <c r="EO63" s="24">
        <v>0</v>
      </c>
      <c r="EP63" s="19"/>
      <c r="EQ63" s="22">
        <f t="shared" si="242"/>
        <v>0</v>
      </c>
      <c r="ER63" s="14"/>
      <c r="ES63" s="23"/>
      <c r="ET63" s="111">
        <f t="shared" si="243"/>
        <v>15</v>
      </c>
      <c r="EU63" s="82">
        <f t="shared" si="244"/>
        <v>20</v>
      </c>
      <c r="EV63" s="82">
        <f t="shared" si="245"/>
        <v>0</v>
      </c>
      <c r="EW63" s="82">
        <f t="shared" si="246"/>
        <v>5</v>
      </c>
      <c r="EX63" s="22">
        <f t="shared" si="247"/>
        <v>25</v>
      </c>
      <c r="EY63" s="14" t="str">
        <f t="shared" si="248"/>
        <v>Heather Eccles</v>
      </c>
      <c r="EZ63" s="14"/>
      <c r="FA63" s="106">
        <f t="shared" si="195"/>
        <v>15</v>
      </c>
      <c r="FB63" s="77">
        <v>4</v>
      </c>
      <c r="FC63" s="77">
        <v>4</v>
      </c>
      <c r="FD63" s="77">
        <v>5</v>
      </c>
      <c r="FE63" s="77">
        <v>8</v>
      </c>
      <c r="FF63" s="77">
        <v>12</v>
      </c>
      <c r="FG63" s="77">
        <v>15</v>
      </c>
      <c r="FH63" s="77">
        <v>15</v>
      </c>
      <c r="FI63" s="77">
        <v>15</v>
      </c>
      <c r="FJ63" s="77">
        <v>15</v>
      </c>
      <c r="FK63" s="77">
        <v>15</v>
      </c>
      <c r="FL63" s="77">
        <v>15</v>
      </c>
      <c r="FM63" s="77"/>
      <c r="FN63" s="77"/>
      <c r="FO63" s="77"/>
      <c r="FP63" s="77"/>
      <c r="FQ63" s="77"/>
      <c r="FR63" s="77"/>
    </row>
    <row r="64" spans="1:174">
      <c r="A64" s="14" t="s">
        <v>675</v>
      </c>
      <c r="B64" s="23">
        <v>3.8831018518518515E-2</v>
      </c>
      <c r="C64" s="21" t="s">
        <v>339</v>
      </c>
      <c r="D64" s="57">
        <f t="shared" si="205"/>
        <v>11</v>
      </c>
      <c r="E64" s="24">
        <v>0</v>
      </c>
      <c r="F64" s="19">
        <v>5</v>
      </c>
      <c r="G64" s="22">
        <f t="shared" si="206"/>
        <v>16</v>
      </c>
      <c r="H64" s="14"/>
      <c r="I64" s="16"/>
      <c r="J64" s="21"/>
      <c r="K64" s="57">
        <f t="shared" si="207"/>
        <v>0</v>
      </c>
      <c r="L64" s="24">
        <v>0</v>
      </c>
      <c r="M64" s="19"/>
      <c r="N64" s="22">
        <f t="shared" si="208"/>
        <v>0</v>
      </c>
      <c r="O64" s="14"/>
      <c r="P64" s="16"/>
      <c r="Q64" s="21"/>
      <c r="R64" s="57">
        <f t="shared" si="209"/>
        <v>0</v>
      </c>
      <c r="S64" s="24">
        <v>0</v>
      </c>
      <c r="T64" s="19"/>
      <c r="U64" s="22">
        <f t="shared" si="210"/>
        <v>0</v>
      </c>
      <c r="V64" s="14"/>
      <c r="W64" s="16"/>
      <c r="X64" s="21"/>
      <c r="Y64" s="57">
        <f t="shared" si="211"/>
        <v>0</v>
      </c>
      <c r="Z64" s="24">
        <v>0</v>
      </c>
      <c r="AA64" s="19"/>
      <c r="AB64" s="22">
        <f t="shared" si="212"/>
        <v>0</v>
      </c>
      <c r="AC64" s="14"/>
      <c r="AD64" s="16"/>
      <c r="AE64" s="21"/>
      <c r="AF64" s="57"/>
      <c r="AG64" s="24">
        <v>0</v>
      </c>
      <c r="AH64" s="19"/>
      <c r="AI64" s="22">
        <f t="shared" si="213"/>
        <v>0</v>
      </c>
      <c r="AJ64" s="14"/>
      <c r="AK64" s="16"/>
      <c r="AL64" s="21"/>
      <c r="AM64" s="57"/>
      <c r="AN64" s="24"/>
      <c r="AO64" s="19"/>
      <c r="AP64" s="22">
        <f t="shared" si="215"/>
        <v>0</v>
      </c>
      <c r="AQ64" s="14"/>
      <c r="AR64" s="16"/>
      <c r="AS64" s="21"/>
      <c r="AT64" s="57">
        <f t="shared" si="216"/>
        <v>0</v>
      </c>
      <c r="AU64" s="24">
        <v>0</v>
      </c>
      <c r="AV64" s="19"/>
      <c r="AW64" s="22">
        <f t="shared" si="217"/>
        <v>0</v>
      </c>
      <c r="AX64" s="14"/>
      <c r="AY64" s="16"/>
      <c r="AZ64" s="21"/>
      <c r="BA64" s="124"/>
      <c r="BB64" s="126"/>
      <c r="BC64" s="19"/>
      <c r="BD64" s="22">
        <f t="shared" si="219"/>
        <v>0</v>
      </c>
      <c r="BE64" s="14"/>
      <c r="BF64" s="16"/>
      <c r="BG64" s="21"/>
      <c r="BH64" s="19"/>
      <c r="BI64" s="19"/>
      <c r="BJ64" s="19"/>
      <c r="BK64" s="22">
        <f t="shared" si="220"/>
        <v>0</v>
      </c>
      <c r="BL64" s="14"/>
      <c r="BM64" s="23">
        <v>4.0914351851851848E-2</v>
      </c>
      <c r="BN64" s="21" t="s">
        <v>264</v>
      </c>
      <c r="BO64" s="57">
        <f t="shared" ref="BO64:BO65" si="250">((BM$74)+10)-BN64</f>
        <v>11</v>
      </c>
      <c r="BP64" s="24"/>
      <c r="BQ64" s="19">
        <v>5</v>
      </c>
      <c r="BR64" s="22">
        <f t="shared" si="221"/>
        <v>16</v>
      </c>
      <c r="BS64" s="14"/>
      <c r="BT64" s="16"/>
      <c r="BU64" s="21"/>
      <c r="BV64" s="19"/>
      <c r="BW64" s="19"/>
      <c r="BX64" s="19"/>
      <c r="BY64" s="22">
        <f t="shared" si="223"/>
        <v>0</v>
      </c>
      <c r="BZ64" s="14"/>
      <c r="CA64" s="16"/>
      <c r="CB64" s="21"/>
      <c r="CC64" s="19"/>
      <c r="CD64" s="24"/>
      <c r="CE64" s="19"/>
      <c r="CF64" s="22">
        <f t="shared" si="225"/>
        <v>0</v>
      </c>
      <c r="CG64" s="14"/>
      <c r="CH64" s="16"/>
      <c r="CI64" s="21"/>
      <c r="CJ64" s="19"/>
      <c r="CK64" s="19"/>
      <c r="CL64" s="19"/>
      <c r="CM64" s="22">
        <f t="shared" si="227"/>
        <v>0</v>
      </c>
      <c r="CN64" s="14"/>
      <c r="CO64" s="16"/>
      <c r="CP64" s="21"/>
      <c r="CQ64" s="124"/>
      <c r="CR64" s="24"/>
      <c r="CS64" s="19"/>
      <c r="CT64" s="22">
        <f t="shared" si="229"/>
        <v>0</v>
      </c>
      <c r="CU64" s="14"/>
      <c r="CV64" s="16"/>
      <c r="CW64" s="21"/>
      <c r="CX64" s="124"/>
      <c r="CY64" s="24"/>
      <c r="CZ64" s="19"/>
      <c r="DA64" s="22">
        <f t="shared" si="230"/>
        <v>0</v>
      </c>
      <c r="DB64" s="14"/>
      <c r="DC64" s="16"/>
      <c r="DD64" s="21"/>
      <c r="DE64" s="124"/>
      <c r="DF64" s="24"/>
      <c r="DG64" s="19"/>
      <c r="DH64" s="22">
        <f t="shared" si="232"/>
        <v>0</v>
      </c>
      <c r="DI64" s="75"/>
      <c r="DJ64" s="16"/>
      <c r="DK64" s="21"/>
      <c r="DL64" s="124"/>
      <c r="DM64" s="24"/>
      <c r="DN64" s="19"/>
      <c r="DO64" s="22">
        <f t="shared" si="234"/>
        <v>0</v>
      </c>
      <c r="DP64" s="14"/>
      <c r="DQ64" s="16"/>
      <c r="DR64" s="21"/>
      <c r="DS64" s="57">
        <f t="shared" si="235"/>
        <v>0</v>
      </c>
      <c r="DT64" s="24">
        <v>0</v>
      </c>
      <c r="DU64" s="19"/>
      <c r="DV64" s="22">
        <f t="shared" si="236"/>
        <v>0</v>
      </c>
      <c r="DW64" s="14"/>
      <c r="DX64" s="16"/>
      <c r="DY64" s="21"/>
      <c r="DZ64" s="57">
        <f t="shared" si="237"/>
        <v>0</v>
      </c>
      <c r="EA64" s="24">
        <v>0</v>
      </c>
      <c r="EB64" s="19"/>
      <c r="EC64" s="22">
        <f t="shared" si="238"/>
        <v>0</v>
      </c>
      <c r="ED64" s="14"/>
      <c r="EE64" s="16"/>
      <c r="EF64" s="21"/>
      <c r="EG64" s="57">
        <f t="shared" si="239"/>
        <v>0</v>
      </c>
      <c r="EH64" s="24">
        <v>0</v>
      </c>
      <c r="EI64" s="19"/>
      <c r="EJ64" s="22">
        <f t="shared" si="240"/>
        <v>0</v>
      </c>
      <c r="EK64" s="14"/>
      <c r="EL64" s="16"/>
      <c r="EM64" s="21"/>
      <c r="EN64" s="57">
        <f t="shared" si="241"/>
        <v>0</v>
      </c>
      <c r="EO64" s="24">
        <v>0</v>
      </c>
      <c r="EP64" s="19"/>
      <c r="EQ64" s="22">
        <f t="shared" si="242"/>
        <v>0</v>
      </c>
      <c r="ER64" s="14"/>
      <c r="ES64" s="23"/>
      <c r="ET64" s="111">
        <f t="shared" si="243"/>
        <v>13</v>
      </c>
      <c r="EU64" s="82">
        <f t="shared" si="244"/>
        <v>22</v>
      </c>
      <c r="EV64" s="82">
        <f t="shared" si="245"/>
        <v>0</v>
      </c>
      <c r="EW64" s="82">
        <f t="shared" si="246"/>
        <v>10</v>
      </c>
      <c r="EX64" s="22">
        <f t="shared" si="247"/>
        <v>32</v>
      </c>
      <c r="EY64" s="14" t="str">
        <f t="shared" si="248"/>
        <v>Sarah Wright</v>
      </c>
      <c r="EZ64" s="14"/>
      <c r="FA64" s="106">
        <f t="shared" si="195"/>
        <v>13</v>
      </c>
      <c r="FB64" s="77">
        <v>13</v>
      </c>
      <c r="FC64" s="77">
        <v>13</v>
      </c>
      <c r="FD64" s="77">
        <v>13</v>
      </c>
      <c r="FE64" s="77">
        <v>17</v>
      </c>
      <c r="FF64" s="77" t="s">
        <v>442</v>
      </c>
      <c r="FG64" s="77">
        <v>12</v>
      </c>
      <c r="FH64" s="77">
        <v>12</v>
      </c>
      <c r="FI64" s="77">
        <v>12</v>
      </c>
      <c r="FJ64" s="77">
        <v>13</v>
      </c>
      <c r="FK64" s="77">
        <v>13</v>
      </c>
      <c r="FL64" s="77">
        <v>13</v>
      </c>
      <c r="FM64" s="77"/>
      <c r="FN64" s="77"/>
      <c r="FO64" s="77"/>
      <c r="FP64" s="77"/>
      <c r="FQ64" s="77"/>
      <c r="FR64" s="77"/>
    </row>
    <row r="65" spans="1:174">
      <c r="A65" s="14" t="s">
        <v>231</v>
      </c>
      <c r="B65" s="23"/>
      <c r="C65" s="21"/>
      <c r="D65" s="57"/>
      <c r="E65" s="24">
        <v>0</v>
      </c>
      <c r="F65" s="19"/>
      <c r="G65" s="22">
        <f t="shared" si="206"/>
        <v>0</v>
      </c>
      <c r="H65" s="14"/>
      <c r="I65" s="16"/>
      <c r="J65" s="21"/>
      <c r="K65" s="57"/>
      <c r="L65" s="24"/>
      <c r="M65" s="19"/>
      <c r="N65" s="22"/>
      <c r="O65" s="14"/>
      <c r="P65" s="16"/>
      <c r="Q65" s="21"/>
      <c r="R65" s="57"/>
      <c r="S65" s="24">
        <v>0</v>
      </c>
      <c r="T65" s="19"/>
      <c r="U65" s="22">
        <f t="shared" si="210"/>
        <v>0</v>
      </c>
      <c r="V65" s="14"/>
      <c r="W65" s="16"/>
      <c r="X65" s="21"/>
      <c r="Y65" s="57"/>
      <c r="Z65" s="24"/>
      <c r="AA65" s="19"/>
      <c r="AB65" s="22"/>
      <c r="AC65" s="14"/>
      <c r="AD65" s="16"/>
      <c r="AE65" s="21"/>
      <c r="AF65" s="57"/>
      <c r="AG65" s="24">
        <v>0</v>
      </c>
      <c r="AH65" s="19"/>
      <c r="AI65" s="22">
        <f t="shared" si="213"/>
        <v>0</v>
      </c>
      <c r="AJ65" s="14"/>
      <c r="AK65" s="23">
        <v>1.4710648148148148E-2</v>
      </c>
      <c r="AL65" s="21" t="s">
        <v>214</v>
      </c>
      <c r="AM65" s="57">
        <f t="shared" si="214"/>
        <v>17</v>
      </c>
      <c r="AN65" s="24">
        <v>0</v>
      </c>
      <c r="AO65" s="19">
        <v>5</v>
      </c>
      <c r="AP65" s="22">
        <f t="shared" si="215"/>
        <v>22</v>
      </c>
      <c r="AQ65" s="14"/>
      <c r="AR65" s="16"/>
      <c r="AS65" s="21"/>
      <c r="AT65" s="57"/>
      <c r="AU65" s="24"/>
      <c r="AV65" s="19"/>
      <c r="AW65" s="22"/>
      <c r="AX65" s="14"/>
      <c r="AY65" s="23">
        <v>2.8993055555555553E-2</v>
      </c>
      <c r="AZ65" s="21" t="s">
        <v>214</v>
      </c>
      <c r="BA65" s="57">
        <f t="shared" si="218"/>
        <v>21</v>
      </c>
      <c r="BB65" s="126"/>
      <c r="BC65" s="19">
        <v>5</v>
      </c>
      <c r="BD65" s="22"/>
      <c r="BE65" s="14"/>
      <c r="BF65" s="16"/>
      <c r="BG65" s="21"/>
      <c r="BH65" s="19"/>
      <c r="BI65" s="19"/>
      <c r="BJ65" s="19"/>
      <c r="BK65" s="22"/>
      <c r="BL65" s="14"/>
      <c r="BM65" s="23">
        <v>3.0775462962962966E-2</v>
      </c>
      <c r="BN65" s="21" t="s">
        <v>214</v>
      </c>
      <c r="BO65" s="57">
        <f t="shared" si="250"/>
        <v>16</v>
      </c>
      <c r="BP65" s="24"/>
      <c r="BQ65" s="19">
        <v>5</v>
      </c>
      <c r="BR65" s="22">
        <f t="shared" si="221"/>
        <v>21</v>
      </c>
      <c r="BS65" s="14"/>
      <c r="BT65" s="16"/>
      <c r="BU65" s="21"/>
      <c r="BV65" s="57"/>
      <c r="BW65" s="19"/>
      <c r="BX65" s="19"/>
      <c r="BY65" s="22"/>
      <c r="BZ65" s="14"/>
      <c r="CA65" s="110">
        <v>2.8391203703703707E-2</v>
      </c>
      <c r="CB65" s="21" t="s">
        <v>214</v>
      </c>
      <c r="CC65" s="57">
        <f t="shared" ref="CC65" si="251">((CA$74)+10)-CB65</f>
        <v>15</v>
      </c>
      <c r="CD65" s="24">
        <v>15</v>
      </c>
      <c r="CE65" s="19">
        <v>5</v>
      </c>
      <c r="CF65" s="22">
        <f t="shared" ref="CF65" si="252">CC65+CD65+CE65</f>
        <v>35</v>
      </c>
      <c r="CG65" s="14"/>
      <c r="CH65" s="16"/>
      <c r="CI65" s="21"/>
      <c r="CJ65" s="57"/>
      <c r="CK65" s="19"/>
      <c r="CL65" s="19"/>
      <c r="CM65" s="22"/>
      <c r="CN65" s="14"/>
      <c r="CO65" s="16"/>
      <c r="CP65" s="21"/>
      <c r="CQ65" s="124"/>
      <c r="CR65" s="24"/>
      <c r="CS65" s="19"/>
      <c r="CT65" s="22">
        <f t="shared" ref="CT65" si="253">CQ65+CR65+CS65</f>
        <v>0</v>
      </c>
      <c r="CU65" s="14"/>
      <c r="CV65" s="16"/>
      <c r="CW65" s="21"/>
      <c r="CX65" s="124"/>
      <c r="CY65" s="24"/>
      <c r="CZ65" s="19"/>
      <c r="DA65" s="22">
        <f t="shared" si="230"/>
        <v>0</v>
      </c>
      <c r="DB65" s="14"/>
      <c r="DC65" s="23">
        <v>2.9305555555555557E-2</v>
      </c>
      <c r="DD65" s="21" t="s">
        <v>214</v>
      </c>
      <c r="DE65" s="57">
        <f t="shared" ref="DE65:DE67" si="254">((DC$74)+10)-DD65</f>
        <v>14</v>
      </c>
      <c r="DF65" s="24"/>
      <c r="DG65" s="19">
        <v>5</v>
      </c>
      <c r="DH65" s="22">
        <f t="shared" si="232"/>
        <v>19</v>
      </c>
      <c r="DI65" s="75"/>
      <c r="DJ65" s="16"/>
      <c r="DK65" s="21"/>
      <c r="DL65" s="124"/>
      <c r="DM65" s="24"/>
      <c r="DN65" s="19"/>
      <c r="DO65" s="22">
        <f t="shared" si="234"/>
        <v>0</v>
      </c>
      <c r="DP65" s="14"/>
      <c r="DQ65" s="16"/>
      <c r="DR65" s="21"/>
      <c r="DS65" s="57"/>
      <c r="DT65" s="24"/>
      <c r="DU65" s="19"/>
      <c r="DV65" s="22"/>
      <c r="DW65" s="14"/>
      <c r="DX65" s="16"/>
      <c r="DY65" s="21"/>
      <c r="DZ65" s="57"/>
      <c r="EA65" s="24"/>
      <c r="EB65" s="19"/>
      <c r="EC65" s="22"/>
      <c r="ED65" s="14"/>
      <c r="EE65" s="16"/>
      <c r="EF65" s="21"/>
      <c r="EG65" s="57"/>
      <c r="EH65" s="24"/>
      <c r="EI65" s="19"/>
      <c r="EJ65" s="22"/>
      <c r="EK65" s="14"/>
      <c r="EL65" s="16"/>
      <c r="EM65" s="21"/>
      <c r="EN65" s="57"/>
      <c r="EO65" s="24"/>
      <c r="EP65" s="19"/>
      <c r="EQ65" s="22"/>
      <c r="ER65" s="14"/>
      <c r="ES65" s="23"/>
      <c r="ET65" s="111">
        <f t="shared" si="243"/>
        <v>4</v>
      </c>
      <c r="EU65" s="82">
        <f t="shared" ref="EU65:EU68" si="255">SUM(D65+K65+R65+Y65+AF65+AM65+AT65+BA65+BH65+BO65+BV65+CC65+CJ65+CQ65+CX65+DE65+DL65+DS65+DZ65+EG65+EN65)</f>
        <v>83</v>
      </c>
      <c r="EV65" s="82">
        <f t="shared" ref="EV65:EV68" si="256">SUM(E65+L65+S65+Z65+AG65+AN65+AU65+BB65+BI65+BP65+BW65+CD65+CK65+CR65+CY65+DF65+DM65+DT65+EA65+EH65+EO65)</f>
        <v>15</v>
      </c>
      <c r="EW65" s="82">
        <f t="shared" ref="EW65:EW68" si="257">SUM(F65+M65+T65+AA65+AH65+AO65+AV65+BC65+BJ65+BQ65+BX65+CE65+CL65+CS65+CZ65+DG65+DN65+DU65+EB65+EI65+EP65)</f>
        <v>25</v>
      </c>
      <c r="EX65" s="22">
        <f t="shared" ref="EX65:EX68" si="258">EU65+EV65+EW65</f>
        <v>123</v>
      </c>
      <c r="EY65" s="14" t="str">
        <f t="shared" ref="EY65:EY72" si="259">A65</f>
        <v>Karen Bridge</v>
      </c>
      <c r="EZ65" s="14"/>
      <c r="FA65" s="106">
        <f t="shared" si="195"/>
        <v>4</v>
      </c>
      <c r="FB65" s="77"/>
      <c r="FC65" s="77"/>
      <c r="FD65" s="77"/>
      <c r="FE65" s="77" t="s">
        <v>131</v>
      </c>
      <c r="FF65" s="77">
        <v>5</v>
      </c>
      <c r="FG65" s="77">
        <v>4</v>
      </c>
      <c r="FH65" s="77">
        <v>4</v>
      </c>
      <c r="FI65" s="77">
        <v>5</v>
      </c>
      <c r="FJ65" s="77">
        <v>5</v>
      </c>
      <c r="FK65" s="77">
        <v>4</v>
      </c>
      <c r="FL65" s="77">
        <v>4</v>
      </c>
      <c r="FM65" s="77"/>
      <c r="FN65" s="77"/>
      <c r="FO65" s="77"/>
      <c r="FP65" s="77"/>
      <c r="FQ65" s="77"/>
      <c r="FR65" s="77"/>
    </row>
    <row r="66" spans="1:174">
      <c r="A66" s="14" t="s">
        <v>487</v>
      </c>
      <c r="B66" s="16"/>
      <c r="C66" s="21"/>
      <c r="D66" s="57"/>
      <c r="E66" s="24">
        <v>0</v>
      </c>
      <c r="F66" s="19"/>
      <c r="G66" s="22">
        <f t="shared" si="157"/>
        <v>0</v>
      </c>
      <c r="H66" s="14"/>
      <c r="I66" s="16"/>
      <c r="J66" s="21"/>
      <c r="K66" s="57">
        <f t="shared" si="158"/>
        <v>0</v>
      </c>
      <c r="L66" s="24">
        <v>0</v>
      </c>
      <c r="M66" s="19"/>
      <c r="N66" s="22">
        <f t="shared" si="159"/>
        <v>0</v>
      </c>
      <c r="O66" s="14"/>
      <c r="P66" s="16"/>
      <c r="Q66" s="21"/>
      <c r="R66" s="57"/>
      <c r="S66" s="24">
        <v>0</v>
      </c>
      <c r="T66" s="19"/>
      <c r="U66" s="22">
        <f t="shared" si="210"/>
        <v>0</v>
      </c>
      <c r="V66" s="14"/>
      <c r="W66" s="16"/>
      <c r="X66" s="21"/>
      <c r="Y66" s="57">
        <f t="shared" si="162"/>
        <v>0</v>
      </c>
      <c r="Z66" s="24">
        <v>0</v>
      </c>
      <c r="AA66" s="19"/>
      <c r="AB66" s="22">
        <f t="shared" si="163"/>
        <v>0</v>
      </c>
      <c r="AC66" s="14"/>
      <c r="AD66" s="16"/>
      <c r="AE66" s="21"/>
      <c r="AF66" s="57"/>
      <c r="AG66" s="24">
        <v>0</v>
      </c>
      <c r="AH66" s="19"/>
      <c r="AI66" s="22">
        <f t="shared" si="213"/>
        <v>0</v>
      </c>
      <c r="AJ66" s="14"/>
      <c r="AK66" s="23">
        <v>1.667824074074074E-2</v>
      </c>
      <c r="AL66" s="21" t="s">
        <v>267</v>
      </c>
      <c r="AM66" s="57">
        <f t="shared" si="191"/>
        <v>14</v>
      </c>
      <c r="AN66" s="24">
        <v>0</v>
      </c>
      <c r="AO66" s="19">
        <v>5</v>
      </c>
      <c r="AP66" s="22">
        <f t="shared" si="165"/>
        <v>19</v>
      </c>
      <c r="AQ66" s="14"/>
      <c r="AR66" s="16"/>
      <c r="AS66" s="21"/>
      <c r="AT66" s="57">
        <f t="shared" si="166"/>
        <v>0</v>
      </c>
      <c r="AU66" s="24">
        <v>0</v>
      </c>
      <c r="AV66" s="19"/>
      <c r="AW66" s="22">
        <f t="shared" si="167"/>
        <v>0</v>
      </c>
      <c r="AX66" s="14"/>
      <c r="AY66" s="16"/>
      <c r="AZ66" s="21"/>
      <c r="BA66" s="124"/>
      <c r="BB66" s="126"/>
      <c r="BC66" s="19"/>
      <c r="BD66" s="22">
        <f t="shared" si="169"/>
        <v>0</v>
      </c>
      <c r="BE66" s="14"/>
      <c r="BF66" s="16"/>
      <c r="BG66" s="21"/>
      <c r="BH66" s="19"/>
      <c r="BI66" s="19"/>
      <c r="BJ66" s="19"/>
      <c r="BK66" s="22">
        <f t="shared" si="171"/>
        <v>0</v>
      </c>
      <c r="BL66" s="14"/>
      <c r="BM66" s="16"/>
      <c r="BN66" s="21"/>
      <c r="BO66" s="19"/>
      <c r="BP66" s="24"/>
      <c r="BQ66" s="19"/>
      <c r="BR66" s="22">
        <f t="shared" si="172"/>
        <v>0</v>
      </c>
      <c r="BS66" s="14"/>
      <c r="BT66" s="16"/>
      <c r="BU66" s="21"/>
      <c r="BV66" s="57">
        <f t="shared" si="192"/>
        <v>0</v>
      </c>
      <c r="BW66" s="19"/>
      <c r="BX66" s="19"/>
      <c r="BY66" s="22">
        <f t="shared" si="173"/>
        <v>0</v>
      </c>
      <c r="BZ66" s="14"/>
      <c r="CA66" s="16"/>
      <c r="CB66" s="21"/>
      <c r="CC66" s="19"/>
      <c r="CD66" s="24"/>
      <c r="CE66" s="19"/>
      <c r="CF66" s="22">
        <f t="shared" si="174"/>
        <v>0</v>
      </c>
      <c r="CG66" s="14"/>
      <c r="CH66" s="16"/>
      <c r="CI66" s="21"/>
      <c r="CJ66" s="57">
        <f t="shared" si="193"/>
        <v>0</v>
      </c>
      <c r="CK66" s="19"/>
      <c r="CL66" s="19"/>
      <c r="CM66" s="22">
        <f t="shared" si="175"/>
        <v>0</v>
      </c>
      <c r="CN66" s="14"/>
      <c r="CO66" s="16"/>
      <c r="CP66" s="21"/>
      <c r="CQ66" s="124"/>
      <c r="CR66" s="24"/>
      <c r="CS66" s="19"/>
      <c r="CT66" s="22">
        <f t="shared" si="176"/>
        <v>0</v>
      </c>
      <c r="CU66" s="14"/>
      <c r="CV66" s="16"/>
      <c r="CW66" s="21"/>
      <c r="CX66" s="124"/>
      <c r="CY66" s="24"/>
      <c r="CZ66" s="19"/>
      <c r="DA66" s="22">
        <f t="shared" si="230"/>
        <v>0</v>
      </c>
      <c r="DB66" s="14"/>
      <c r="DC66" s="16"/>
      <c r="DD66" s="21"/>
      <c r="DE66" s="124"/>
      <c r="DF66" s="24"/>
      <c r="DG66" s="19"/>
      <c r="DH66" s="22">
        <f t="shared" si="232"/>
        <v>0</v>
      </c>
      <c r="DI66" s="75"/>
      <c r="DJ66" s="16"/>
      <c r="DK66" s="21"/>
      <c r="DL66" s="124"/>
      <c r="DM66" s="24"/>
      <c r="DN66" s="19"/>
      <c r="DO66" s="22">
        <f t="shared" si="234"/>
        <v>0</v>
      </c>
      <c r="DP66" s="14"/>
      <c r="DQ66" s="16"/>
      <c r="DR66" s="21"/>
      <c r="DS66" s="57">
        <f t="shared" si="181"/>
        <v>0</v>
      </c>
      <c r="DT66" s="24">
        <v>0</v>
      </c>
      <c r="DU66" s="19"/>
      <c r="DV66" s="22">
        <f t="shared" si="182"/>
        <v>0</v>
      </c>
      <c r="DW66" s="14"/>
      <c r="DX66" s="16"/>
      <c r="DY66" s="21"/>
      <c r="DZ66" s="57">
        <f t="shared" si="183"/>
        <v>0</v>
      </c>
      <c r="EA66" s="24">
        <v>0</v>
      </c>
      <c r="EB66" s="19"/>
      <c r="EC66" s="22">
        <f t="shared" si="184"/>
        <v>0</v>
      </c>
      <c r="ED66" s="14"/>
      <c r="EE66" s="16"/>
      <c r="EF66" s="21"/>
      <c r="EG66" s="57">
        <f t="shared" si="185"/>
        <v>0</v>
      </c>
      <c r="EH66" s="24">
        <v>0</v>
      </c>
      <c r="EI66" s="19"/>
      <c r="EJ66" s="22">
        <f t="shared" si="186"/>
        <v>0</v>
      </c>
      <c r="EK66" s="14"/>
      <c r="EL66" s="16"/>
      <c r="EM66" s="21"/>
      <c r="EN66" s="57">
        <f t="shared" si="187"/>
        <v>0</v>
      </c>
      <c r="EO66" s="24">
        <v>0</v>
      </c>
      <c r="EP66" s="19"/>
      <c r="EQ66" s="22">
        <f t="shared" si="188"/>
        <v>0</v>
      </c>
      <c r="ER66" s="14"/>
      <c r="ES66" s="23"/>
      <c r="ET66" s="111">
        <f t="shared" si="189"/>
        <v>19</v>
      </c>
      <c r="EU66" s="82">
        <f t="shared" si="255"/>
        <v>14</v>
      </c>
      <c r="EV66" s="82">
        <f t="shared" si="256"/>
        <v>0</v>
      </c>
      <c r="EW66" s="82">
        <f t="shared" si="257"/>
        <v>5</v>
      </c>
      <c r="EX66" s="22">
        <f t="shared" si="258"/>
        <v>19</v>
      </c>
      <c r="EY66" s="14" t="str">
        <f t="shared" si="259"/>
        <v>Marina Powell-Currie</v>
      </c>
      <c r="EZ66" s="14"/>
      <c r="FA66" s="106">
        <f t="shared" si="195"/>
        <v>19</v>
      </c>
      <c r="FB66" s="77"/>
      <c r="FC66" s="77"/>
      <c r="FD66" s="77"/>
      <c r="FE66" s="77">
        <v>14</v>
      </c>
      <c r="FF66" s="77">
        <v>17</v>
      </c>
      <c r="FG66" s="77">
        <v>19</v>
      </c>
      <c r="FH66" s="77">
        <v>19</v>
      </c>
      <c r="FI66" s="77">
        <v>19</v>
      </c>
      <c r="FJ66" s="77">
        <v>19</v>
      </c>
      <c r="FK66" s="77">
        <v>19</v>
      </c>
      <c r="FL66" s="77">
        <v>19</v>
      </c>
      <c r="FM66" s="77"/>
      <c r="FN66" s="77"/>
      <c r="FO66" s="77"/>
      <c r="FP66" s="77"/>
      <c r="FQ66" s="77"/>
      <c r="FR66" s="77"/>
    </row>
    <row r="67" spans="1:174">
      <c r="A67" s="14" t="s">
        <v>333</v>
      </c>
      <c r="B67" s="16"/>
      <c r="C67" s="21"/>
      <c r="D67" s="57"/>
      <c r="E67" s="24">
        <v>0</v>
      </c>
      <c r="F67" s="19"/>
      <c r="G67" s="22">
        <f t="shared" si="157"/>
        <v>0</v>
      </c>
      <c r="H67" s="14"/>
      <c r="I67" s="16"/>
      <c r="J67" s="21"/>
      <c r="K67" s="57">
        <f t="shared" si="158"/>
        <v>0</v>
      </c>
      <c r="L67" s="24">
        <v>0</v>
      </c>
      <c r="M67" s="19"/>
      <c r="N67" s="22">
        <f t="shared" si="159"/>
        <v>0</v>
      </c>
      <c r="O67" s="14"/>
      <c r="P67" s="16"/>
      <c r="Q67" s="21"/>
      <c r="R67" s="57"/>
      <c r="S67" s="24">
        <v>0</v>
      </c>
      <c r="T67" s="19"/>
      <c r="U67" s="22">
        <f t="shared" si="210"/>
        <v>0</v>
      </c>
      <c r="V67" s="14"/>
      <c r="W67" s="16"/>
      <c r="X67" s="21"/>
      <c r="Y67" s="57">
        <f t="shared" si="162"/>
        <v>0</v>
      </c>
      <c r="Z67" s="24">
        <v>0</v>
      </c>
      <c r="AA67" s="19"/>
      <c r="AB67" s="22">
        <f t="shared" si="163"/>
        <v>0</v>
      </c>
      <c r="AC67" s="14"/>
      <c r="AD67" s="16"/>
      <c r="AE67" s="21"/>
      <c r="AF67" s="57"/>
      <c r="AG67" s="24">
        <v>0</v>
      </c>
      <c r="AH67" s="19"/>
      <c r="AI67" s="22">
        <f t="shared" si="213"/>
        <v>0</v>
      </c>
      <c r="AJ67" s="14"/>
      <c r="AK67" s="23">
        <v>1.7916666666666668E-2</v>
      </c>
      <c r="AL67" s="21" t="s">
        <v>264</v>
      </c>
      <c r="AM67" s="57">
        <f t="shared" si="191"/>
        <v>12</v>
      </c>
      <c r="AN67" s="24">
        <v>0</v>
      </c>
      <c r="AO67" s="19">
        <v>5</v>
      </c>
      <c r="AP67" s="22">
        <f t="shared" si="165"/>
        <v>17</v>
      </c>
      <c r="AQ67" s="14"/>
      <c r="AR67" s="16"/>
      <c r="AS67" s="21"/>
      <c r="AT67" s="57">
        <f t="shared" si="166"/>
        <v>0</v>
      </c>
      <c r="AU67" s="24">
        <v>0</v>
      </c>
      <c r="AV67" s="19"/>
      <c r="AW67" s="22">
        <f t="shared" si="167"/>
        <v>0</v>
      </c>
      <c r="AX67" s="14"/>
      <c r="AY67" s="23">
        <v>3.8969907407407404E-2</v>
      </c>
      <c r="AZ67" s="21" t="s">
        <v>266</v>
      </c>
      <c r="BA67" s="57">
        <f t="shared" si="168"/>
        <v>12</v>
      </c>
      <c r="BB67" s="126"/>
      <c r="BC67" s="19">
        <v>5</v>
      </c>
      <c r="BD67" s="22">
        <f t="shared" si="169"/>
        <v>17</v>
      </c>
      <c r="BE67" s="14"/>
      <c r="BF67" s="16"/>
      <c r="BG67" s="21"/>
      <c r="BH67" s="19"/>
      <c r="BI67" s="19"/>
      <c r="BJ67" s="19"/>
      <c r="BK67" s="22">
        <f t="shared" si="171"/>
        <v>0</v>
      </c>
      <c r="BL67" s="14"/>
      <c r="BM67" s="16"/>
      <c r="BN67" s="21"/>
      <c r="BO67" s="19"/>
      <c r="BP67" s="24"/>
      <c r="BQ67" s="19"/>
      <c r="BR67" s="22">
        <f t="shared" si="172"/>
        <v>0</v>
      </c>
      <c r="BS67" s="14"/>
      <c r="BT67" s="16"/>
      <c r="BU67" s="21"/>
      <c r="BV67" s="57">
        <f t="shared" si="192"/>
        <v>0</v>
      </c>
      <c r="BW67" s="19"/>
      <c r="BX67" s="19"/>
      <c r="BY67" s="22">
        <f t="shared" si="173"/>
        <v>0</v>
      </c>
      <c r="BZ67" s="14"/>
      <c r="CA67" s="16"/>
      <c r="CB67" s="21"/>
      <c r="CC67" s="19"/>
      <c r="CD67" s="24"/>
      <c r="CE67" s="19"/>
      <c r="CF67" s="22">
        <f t="shared" si="174"/>
        <v>0</v>
      </c>
      <c r="CG67" s="14"/>
      <c r="CH67" s="16"/>
      <c r="CI67" s="21"/>
      <c r="CJ67" s="57">
        <f t="shared" si="193"/>
        <v>0</v>
      </c>
      <c r="CK67" s="19"/>
      <c r="CL67" s="19"/>
      <c r="CM67" s="22">
        <f t="shared" si="175"/>
        <v>0</v>
      </c>
      <c r="CN67" s="14"/>
      <c r="CO67" s="16"/>
      <c r="CP67" s="21"/>
      <c r="CQ67" s="124"/>
      <c r="CR67" s="24"/>
      <c r="CS67" s="19"/>
      <c r="CT67" s="22">
        <f t="shared" si="176"/>
        <v>0</v>
      </c>
      <c r="CU67" s="14"/>
      <c r="CV67" s="16"/>
      <c r="CW67" s="21"/>
      <c r="CX67" s="124"/>
      <c r="CY67" s="24"/>
      <c r="CZ67" s="19"/>
      <c r="DA67" s="22">
        <f t="shared" si="230"/>
        <v>0</v>
      </c>
      <c r="DB67" s="14"/>
      <c r="DC67" s="23">
        <v>4.0509259259259259E-2</v>
      </c>
      <c r="DD67" s="21" t="s">
        <v>328</v>
      </c>
      <c r="DE67" s="57">
        <f t="shared" si="254"/>
        <v>10</v>
      </c>
      <c r="DF67" s="24"/>
      <c r="DG67" s="19">
        <v>5</v>
      </c>
      <c r="DH67" s="22">
        <f t="shared" si="232"/>
        <v>15</v>
      </c>
      <c r="DI67" s="75"/>
      <c r="DJ67" s="16"/>
      <c r="DK67" s="21"/>
      <c r="DL67" s="124"/>
      <c r="DM67" s="24"/>
      <c r="DN67" s="19"/>
      <c r="DO67" s="22">
        <f t="shared" si="234"/>
        <v>0</v>
      </c>
      <c r="DP67" s="14"/>
      <c r="DQ67" s="16"/>
      <c r="DR67" s="21"/>
      <c r="DS67" s="57">
        <f t="shared" si="181"/>
        <v>0</v>
      </c>
      <c r="DT67" s="24">
        <v>0</v>
      </c>
      <c r="DU67" s="19"/>
      <c r="DV67" s="22">
        <f t="shared" si="182"/>
        <v>0</v>
      </c>
      <c r="DW67" s="14"/>
      <c r="DX67" s="16"/>
      <c r="DY67" s="21"/>
      <c r="DZ67" s="57">
        <f t="shared" si="183"/>
        <v>0</v>
      </c>
      <c r="EA67" s="24">
        <v>0</v>
      </c>
      <c r="EB67" s="19"/>
      <c r="EC67" s="22">
        <f t="shared" si="184"/>
        <v>0</v>
      </c>
      <c r="ED67" s="14"/>
      <c r="EE67" s="16"/>
      <c r="EF67" s="21"/>
      <c r="EG67" s="57">
        <f t="shared" si="185"/>
        <v>0</v>
      </c>
      <c r="EH67" s="24">
        <v>0</v>
      </c>
      <c r="EI67" s="19"/>
      <c r="EJ67" s="22">
        <f t="shared" si="186"/>
        <v>0</v>
      </c>
      <c r="EK67" s="14"/>
      <c r="EL67" s="16"/>
      <c r="EM67" s="21"/>
      <c r="EN67" s="57">
        <f t="shared" si="187"/>
        <v>0</v>
      </c>
      <c r="EO67" s="24">
        <v>0</v>
      </c>
      <c r="EP67" s="19"/>
      <c r="EQ67" s="22">
        <f t="shared" si="188"/>
        <v>0</v>
      </c>
      <c r="ER67" s="14"/>
      <c r="ES67" s="23"/>
      <c r="ET67" s="111">
        <f t="shared" si="189"/>
        <v>8</v>
      </c>
      <c r="EU67" s="82">
        <f t="shared" si="255"/>
        <v>34</v>
      </c>
      <c r="EV67" s="82">
        <f t="shared" si="256"/>
        <v>0</v>
      </c>
      <c r="EW67" s="82">
        <f t="shared" si="257"/>
        <v>15</v>
      </c>
      <c r="EX67" s="22">
        <f t="shared" si="258"/>
        <v>49</v>
      </c>
      <c r="EY67" s="14" t="str">
        <f t="shared" si="259"/>
        <v>Mary Chappelhow</v>
      </c>
      <c r="EZ67" s="14"/>
      <c r="FA67" s="106">
        <f t="shared" si="195"/>
        <v>8</v>
      </c>
      <c r="FB67" s="77"/>
      <c r="FC67" s="77"/>
      <c r="FD67" s="77"/>
      <c r="FE67" s="77">
        <v>16</v>
      </c>
      <c r="FF67" s="77">
        <v>8</v>
      </c>
      <c r="FG67" s="77">
        <v>11</v>
      </c>
      <c r="FH67" s="77">
        <v>11</v>
      </c>
      <c r="FI67" s="77">
        <v>11</v>
      </c>
      <c r="FJ67" s="77">
        <v>12</v>
      </c>
      <c r="FK67" s="77">
        <v>8</v>
      </c>
      <c r="FL67" s="77">
        <v>8</v>
      </c>
      <c r="FM67" s="77"/>
      <c r="FN67" s="77"/>
      <c r="FO67" s="77"/>
      <c r="FP67" s="77"/>
      <c r="FQ67" s="77"/>
      <c r="FR67" s="77"/>
    </row>
    <row r="68" spans="1:174">
      <c r="A68" s="14" t="s">
        <v>684</v>
      </c>
      <c r="B68" s="23"/>
      <c r="C68" s="21"/>
      <c r="D68" s="57"/>
      <c r="E68" s="24">
        <v>0</v>
      </c>
      <c r="F68" s="19"/>
      <c r="G68" s="22">
        <f t="shared" si="157"/>
        <v>0</v>
      </c>
      <c r="H68" s="14"/>
      <c r="I68" s="16"/>
      <c r="J68" s="21"/>
      <c r="K68" s="57"/>
      <c r="L68" s="24"/>
      <c r="M68" s="19"/>
      <c r="N68" s="22"/>
      <c r="O68" s="14"/>
      <c r="P68" s="16"/>
      <c r="Q68" s="21"/>
      <c r="R68" s="57"/>
      <c r="S68" s="24">
        <v>0</v>
      </c>
      <c r="T68" s="19"/>
      <c r="U68" s="22">
        <f t="shared" si="210"/>
        <v>0</v>
      </c>
      <c r="V68" s="14"/>
      <c r="W68" s="16"/>
      <c r="X68" s="21"/>
      <c r="Y68" s="57"/>
      <c r="Z68" s="24"/>
      <c r="AA68" s="19"/>
      <c r="AB68" s="22"/>
      <c r="AC68" s="14"/>
      <c r="AD68" s="16"/>
      <c r="AE68" s="21"/>
      <c r="AF68" s="57"/>
      <c r="AG68" s="24">
        <v>0</v>
      </c>
      <c r="AH68" s="19"/>
      <c r="AI68" s="22">
        <f t="shared" si="213"/>
        <v>0</v>
      </c>
      <c r="AJ68" s="14"/>
      <c r="AK68" s="16"/>
      <c r="AL68" s="21"/>
      <c r="AM68" s="57"/>
      <c r="AN68" s="24"/>
      <c r="AO68" s="19"/>
      <c r="AP68" s="22">
        <f t="shared" si="165"/>
        <v>0</v>
      </c>
      <c r="AQ68" s="14"/>
      <c r="AR68" s="16"/>
      <c r="AS68" s="21"/>
      <c r="AT68" s="57"/>
      <c r="AU68" s="24"/>
      <c r="AV68" s="19"/>
      <c r="AW68" s="22"/>
      <c r="AX68" s="14"/>
      <c r="AY68" s="23">
        <v>3.3506944444444443E-2</v>
      </c>
      <c r="AZ68" s="21" t="s">
        <v>267</v>
      </c>
      <c r="BA68" s="57">
        <f t="shared" si="168"/>
        <v>18</v>
      </c>
      <c r="BB68" s="126"/>
      <c r="BC68" s="19">
        <v>5</v>
      </c>
      <c r="BD68" s="22">
        <f t="shared" si="169"/>
        <v>23</v>
      </c>
      <c r="BE68" s="14"/>
      <c r="BF68" s="16"/>
      <c r="BG68" s="21"/>
      <c r="BH68" s="19"/>
      <c r="BI68" s="19"/>
      <c r="BJ68" s="19"/>
      <c r="BK68" s="22"/>
      <c r="BL68" s="14"/>
      <c r="BM68" s="16"/>
      <c r="BN68" s="21"/>
      <c r="BO68" s="19"/>
      <c r="BP68" s="24"/>
      <c r="BQ68" s="19"/>
      <c r="BR68" s="22">
        <f t="shared" si="172"/>
        <v>0</v>
      </c>
      <c r="BS68" s="14"/>
      <c r="BT68" s="16"/>
      <c r="BU68" s="21"/>
      <c r="BV68" s="19"/>
      <c r="BW68" s="19"/>
      <c r="BX68" s="19"/>
      <c r="BY68" s="22"/>
      <c r="BZ68" s="14"/>
      <c r="CA68" s="16"/>
      <c r="CB68" s="21"/>
      <c r="CC68" s="19"/>
      <c r="CD68" s="24"/>
      <c r="CE68" s="19"/>
      <c r="CF68" s="22">
        <f t="shared" si="174"/>
        <v>0</v>
      </c>
      <c r="CG68" s="14"/>
      <c r="CH68" s="16"/>
      <c r="CI68" s="21"/>
      <c r="CJ68" s="19"/>
      <c r="CK68" s="19"/>
      <c r="CL68" s="19"/>
      <c r="CM68" s="22"/>
      <c r="CN68" s="14"/>
      <c r="CO68" s="16"/>
      <c r="CP68" s="21"/>
      <c r="CQ68" s="124"/>
      <c r="CR68" s="24"/>
      <c r="CS68" s="19"/>
      <c r="CT68" s="22">
        <f t="shared" si="176"/>
        <v>0</v>
      </c>
      <c r="CU68" s="14"/>
      <c r="CV68" s="16"/>
      <c r="CW68" s="21"/>
      <c r="CX68" s="124"/>
      <c r="CY68" s="24"/>
      <c r="CZ68" s="19"/>
      <c r="DA68" s="22">
        <f t="shared" si="230"/>
        <v>0</v>
      </c>
      <c r="DB68" s="14"/>
      <c r="DC68" s="16"/>
      <c r="DD68" s="21"/>
      <c r="DE68" s="124"/>
      <c r="DF68" s="24"/>
      <c r="DG68" s="19"/>
      <c r="DH68" s="22">
        <f t="shared" si="232"/>
        <v>0</v>
      </c>
      <c r="DI68" s="75"/>
      <c r="DJ68" s="16"/>
      <c r="DK68" s="21"/>
      <c r="DL68" s="124"/>
      <c r="DM68" s="24"/>
      <c r="DN68" s="19"/>
      <c r="DO68" s="22">
        <f t="shared" si="234"/>
        <v>0</v>
      </c>
      <c r="DP68" s="14"/>
      <c r="DQ68" s="16"/>
      <c r="DR68" s="21"/>
      <c r="DS68" s="57"/>
      <c r="DT68" s="24"/>
      <c r="DU68" s="19"/>
      <c r="DV68" s="22"/>
      <c r="DW68" s="14"/>
      <c r="DX68" s="16"/>
      <c r="DY68" s="21"/>
      <c r="DZ68" s="57"/>
      <c r="EA68" s="24"/>
      <c r="EB68" s="19"/>
      <c r="EC68" s="22"/>
      <c r="ED68" s="14"/>
      <c r="EE68" s="16"/>
      <c r="EF68" s="21"/>
      <c r="EG68" s="57"/>
      <c r="EH68" s="24"/>
      <c r="EI68" s="19"/>
      <c r="EJ68" s="22"/>
      <c r="EK68" s="14"/>
      <c r="EL68" s="16"/>
      <c r="EM68" s="21"/>
      <c r="EN68" s="57"/>
      <c r="EO68" s="24"/>
      <c r="EP68" s="19"/>
      <c r="EQ68" s="22"/>
      <c r="ER68" s="14"/>
      <c r="ES68" s="23"/>
      <c r="ET68" s="111">
        <f t="shared" si="189"/>
        <v>16</v>
      </c>
      <c r="EU68" s="82">
        <f t="shared" si="255"/>
        <v>18</v>
      </c>
      <c r="EV68" s="82">
        <f t="shared" si="256"/>
        <v>0</v>
      </c>
      <c r="EW68" s="82">
        <f t="shared" si="257"/>
        <v>5</v>
      </c>
      <c r="EX68" s="22">
        <f t="shared" si="258"/>
        <v>23</v>
      </c>
      <c r="EY68" s="14" t="str">
        <f t="shared" si="259"/>
        <v>Clare Marston</v>
      </c>
      <c r="EZ68" s="14"/>
      <c r="FA68" s="106">
        <f t="shared" si="195"/>
        <v>16</v>
      </c>
      <c r="FB68" s="77"/>
      <c r="FC68" s="77"/>
      <c r="FD68" s="77"/>
      <c r="FE68" s="77"/>
      <c r="FF68" s="77">
        <v>14</v>
      </c>
      <c r="FG68" s="77">
        <v>16</v>
      </c>
      <c r="FH68" s="77">
        <v>16</v>
      </c>
      <c r="FI68" s="77">
        <v>16</v>
      </c>
      <c r="FJ68" s="77">
        <v>16</v>
      </c>
      <c r="FK68" s="77">
        <v>16</v>
      </c>
      <c r="FL68" s="77">
        <v>16</v>
      </c>
      <c r="FM68" s="77"/>
      <c r="FN68" s="77"/>
      <c r="FO68" s="77"/>
      <c r="FP68" s="77"/>
      <c r="FQ68" s="77"/>
      <c r="FR68" s="77"/>
    </row>
    <row r="69" spans="1:174">
      <c r="A69" s="14" t="s">
        <v>685</v>
      </c>
      <c r="B69" s="16"/>
      <c r="C69" s="21"/>
      <c r="D69" s="57"/>
      <c r="E69" s="24">
        <v>0</v>
      </c>
      <c r="F69" s="19"/>
      <c r="G69" s="22">
        <f t="shared" ref="G69" si="260">D69+E69+F69</f>
        <v>0</v>
      </c>
      <c r="H69" s="14"/>
      <c r="I69" s="16"/>
      <c r="J69" s="21"/>
      <c r="K69" s="19"/>
      <c r="L69" s="19"/>
      <c r="M69" s="19"/>
      <c r="N69" s="22">
        <f t="shared" si="159"/>
        <v>0</v>
      </c>
      <c r="O69" s="14"/>
      <c r="P69" s="16"/>
      <c r="Q69" s="21"/>
      <c r="R69" s="57"/>
      <c r="S69" s="24">
        <v>0</v>
      </c>
      <c r="T69" s="19"/>
      <c r="U69" s="22">
        <f t="shared" si="210"/>
        <v>0</v>
      </c>
      <c r="V69" s="14"/>
      <c r="W69" s="16"/>
      <c r="X69" s="21"/>
      <c r="Y69" s="19"/>
      <c r="Z69" s="19"/>
      <c r="AA69" s="19"/>
      <c r="AB69" s="22">
        <f t="shared" si="163"/>
        <v>0</v>
      </c>
      <c r="AC69" s="14"/>
      <c r="AD69" s="16"/>
      <c r="AE69" s="21"/>
      <c r="AF69" s="57"/>
      <c r="AG69" s="24">
        <v>0</v>
      </c>
      <c r="AH69" s="19"/>
      <c r="AI69" s="22">
        <f t="shared" si="213"/>
        <v>0</v>
      </c>
      <c r="AJ69" s="14"/>
      <c r="AK69" s="16"/>
      <c r="AL69" s="21"/>
      <c r="AM69" s="19"/>
      <c r="AN69" s="19"/>
      <c r="AO69" s="19"/>
      <c r="AP69" s="22">
        <f t="shared" si="165"/>
        <v>0</v>
      </c>
      <c r="AQ69" s="14"/>
      <c r="AR69" s="16"/>
      <c r="AS69" s="21"/>
      <c r="AT69" s="19"/>
      <c r="AU69" s="19"/>
      <c r="AV69" s="19"/>
      <c r="AW69" s="22">
        <f t="shared" si="167"/>
        <v>0</v>
      </c>
      <c r="AX69" s="14"/>
      <c r="AY69" s="23">
        <v>3.4039351851851855E-2</v>
      </c>
      <c r="AZ69" s="21" t="s">
        <v>264</v>
      </c>
      <c r="BA69" s="57">
        <f t="shared" si="168"/>
        <v>16</v>
      </c>
      <c r="BB69" s="126"/>
      <c r="BC69" s="19">
        <v>5</v>
      </c>
      <c r="BD69" s="22">
        <f t="shared" si="169"/>
        <v>21</v>
      </c>
      <c r="BE69" s="14"/>
      <c r="BF69" s="16"/>
      <c r="BG69" s="21"/>
      <c r="BH69" s="19"/>
      <c r="BI69" s="19"/>
      <c r="BJ69" s="19"/>
      <c r="BK69" s="22">
        <f t="shared" si="171"/>
        <v>0</v>
      </c>
      <c r="BL69" s="14"/>
      <c r="BM69" s="16"/>
      <c r="BN69" s="21"/>
      <c r="BO69" s="19"/>
      <c r="BP69" s="24"/>
      <c r="BQ69" s="19"/>
      <c r="BR69" s="22">
        <f t="shared" si="172"/>
        <v>0</v>
      </c>
      <c r="BS69" s="14"/>
      <c r="BT69" s="16"/>
      <c r="BU69" s="21"/>
      <c r="BV69" s="19"/>
      <c r="BW69" s="19"/>
      <c r="BX69" s="19"/>
      <c r="BY69" s="22">
        <f t="shared" si="173"/>
        <v>0</v>
      </c>
      <c r="BZ69" s="14"/>
      <c r="CA69" s="16"/>
      <c r="CB69" s="21"/>
      <c r="CC69" s="19"/>
      <c r="CD69" s="24"/>
      <c r="CE69" s="19"/>
      <c r="CF69" s="22">
        <f t="shared" si="174"/>
        <v>0</v>
      </c>
      <c r="CG69" s="14"/>
      <c r="CH69" s="16"/>
      <c r="CI69" s="21"/>
      <c r="CJ69" s="19"/>
      <c r="CK69" s="19"/>
      <c r="CL69" s="19"/>
      <c r="CM69" s="22">
        <f t="shared" si="175"/>
        <v>0</v>
      </c>
      <c r="CN69" s="14"/>
      <c r="CO69" s="16"/>
      <c r="CP69" s="21"/>
      <c r="CQ69" s="19"/>
      <c r="CR69" s="24"/>
      <c r="CS69" s="19"/>
      <c r="CT69" s="22">
        <f t="shared" si="176"/>
        <v>0</v>
      </c>
      <c r="CU69" s="14"/>
      <c r="CV69" s="16"/>
      <c r="CW69" s="21"/>
      <c r="CX69" s="19"/>
      <c r="CY69" s="24"/>
      <c r="CZ69" s="19"/>
      <c r="DA69" s="22">
        <f t="shared" si="230"/>
        <v>0</v>
      </c>
      <c r="DB69" s="14"/>
      <c r="DC69" s="16"/>
      <c r="DD69" s="21"/>
      <c r="DE69" s="19"/>
      <c r="DF69" s="24"/>
      <c r="DG69" s="19"/>
      <c r="DH69" s="22">
        <f t="shared" si="232"/>
        <v>0</v>
      </c>
      <c r="DI69" s="75"/>
      <c r="DJ69" s="16"/>
      <c r="DK69" s="21"/>
      <c r="DL69" s="19"/>
      <c r="DM69" s="24"/>
      <c r="DN69" s="19"/>
      <c r="DO69" s="22">
        <f t="shared" si="234"/>
        <v>0</v>
      </c>
      <c r="DP69" s="14"/>
      <c r="DQ69" s="16"/>
      <c r="DR69" s="21"/>
      <c r="DS69" s="19"/>
      <c r="DT69" s="19"/>
      <c r="DU69" s="19"/>
      <c r="DV69" s="22">
        <f t="shared" si="182"/>
        <v>0</v>
      </c>
      <c r="DW69" s="14"/>
      <c r="DX69" s="16"/>
      <c r="DY69" s="21"/>
      <c r="DZ69" s="19"/>
      <c r="EA69" s="19"/>
      <c r="EB69" s="19"/>
      <c r="EC69" s="22">
        <f t="shared" si="184"/>
        <v>0</v>
      </c>
      <c r="ED69" s="14"/>
      <c r="EE69" s="16"/>
      <c r="EF69" s="21"/>
      <c r="EG69" s="19"/>
      <c r="EH69" s="19"/>
      <c r="EI69" s="19"/>
      <c r="EJ69" s="22">
        <f t="shared" si="186"/>
        <v>0</v>
      </c>
      <c r="EK69" s="14"/>
      <c r="EL69" s="16"/>
      <c r="EM69" s="21"/>
      <c r="EN69" s="19"/>
      <c r="EO69" s="19"/>
      <c r="EP69" s="19"/>
      <c r="EQ69" s="22">
        <f t="shared" si="188"/>
        <v>0</v>
      </c>
      <c r="ER69" s="14"/>
      <c r="ES69" s="23"/>
      <c r="ET69" s="111">
        <f t="shared" si="189"/>
        <v>18</v>
      </c>
      <c r="EU69" s="82">
        <f t="shared" ref="EU69:EU73" si="261">SUM(D69+K69+R69+Y69+AF69+AM69+AT69+BA69+BH69+BO69+BV69+CC69+CJ69+CQ69+CX69+DE69+DL69+DS69+DZ69+EG69+EN69)</f>
        <v>16</v>
      </c>
      <c r="EV69" s="82">
        <f t="shared" ref="EV69:EV73" si="262">SUM(E69+L69+S69+Z69+AG69+AN69+AU69+BB69+BI69+BP69+BW69+CD69+CK69+CR69+CY69+DF69+DM69+DT69+EA69+EH69+EO69)</f>
        <v>0</v>
      </c>
      <c r="EW69" s="82">
        <f t="shared" ref="EW69:EW73" si="263">SUM(F69+M69+T69+AA69+AH69+AO69+AV69+BC69+BJ69+BQ69+BX69+CE69+CL69+CS69+CZ69+DG69+DN69+DU69+EB69+EI69+EP69)</f>
        <v>5</v>
      </c>
      <c r="EX69" s="22">
        <f t="shared" ref="EX69:EX73" si="264">EU69+EV69+EW69</f>
        <v>21</v>
      </c>
      <c r="EY69" s="14" t="str">
        <f t="shared" si="259"/>
        <v>Kerry Davies</v>
      </c>
      <c r="EZ69" s="14"/>
      <c r="FA69" s="106">
        <f t="shared" si="195"/>
        <v>18</v>
      </c>
      <c r="FB69" s="77"/>
      <c r="FC69" s="77"/>
      <c r="FD69" s="77"/>
      <c r="FE69" s="77"/>
      <c r="FF69" s="77">
        <v>16</v>
      </c>
      <c r="FG69" s="77">
        <v>18</v>
      </c>
      <c r="FH69" s="77">
        <v>18</v>
      </c>
      <c r="FI69" s="77">
        <v>18</v>
      </c>
      <c r="FJ69" s="77">
        <v>18</v>
      </c>
      <c r="FK69" s="77">
        <v>18</v>
      </c>
      <c r="FL69" s="77">
        <v>18</v>
      </c>
      <c r="FM69" s="77"/>
      <c r="FN69" s="77"/>
      <c r="FO69" s="77"/>
      <c r="FP69" s="77"/>
      <c r="FQ69" s="77"/>
    </row>
    <row r="70" spans="1:174">
      <c r="A70" s="14" t="s">
        <v>607</v>
      </c>
      <c r="B70" s="16"/>
      <c r="C70" s="21"/>
      <c r="D70" s="57"/>
      <c r="E70" s="24"/>
      <c r="F70" s="19"/>
      <c r="G70" s="22"/>
      <c r="H70" s="14"/>
      <c r="I70" s="16"/>
      <c r="J70" s="21"/>
      <c r="K70" s="19"/>
      <c r="L70" s="19"/>
      <c r="M70" s="19"/>
      <c r="N70" s="22"/>
      <c r="O70" s="14"/>
      <c r="P70" s="16"/>
      <c r="Q70" s="21"/>
      <c r="R70" s="57"/>
      <c r="S70" s="24"/>
      <c r="T70" s="19"/>
      <c r="U70" s="22"/>
      <c r="V70" s="14"/>
      <c r="W70" s="16"/>
      <c r="X70" s="21"/>
      <c r="Y70" s="19"/>
      <c r="Z70" s="19"/>
      <c r="AA70" s="19"/>
      <c r="AB70" s="22"/>
      <c r="AC70" s="14"/>
      <c r="AD70" s="16"/>
      <c r="AE70" s="21"/>
      <c r="AF70" s="57"/>
      <c r="AG70" s="24"/>
      <c r="AH70" s="19"/>
      <c r="AI70" s="22"/>
      <c r="AJ70" s="14"/>
      <c r="AK70" s="16"/>
      <c r="AL70" s="21"/>
      <c r="AM70" s="19"/>
      <c r="AN70" s="19"/>
      <c r="AO70" s="19"/>
      <c r="AP70" s="22"/>
      <c r="AQ70" s="14"/>
      <c r="AR70" s="16"/>
      <c r="AS70" s="21"/>
      <c r="AT70" s="19"/>
      <c r="AU70" s="19"/>
      <c r="AV70" s="19"/>
      <c r="AW70" s="22"/>
      <c r="AX70" s="14"/>
      <c r="AY70" s="23">
        <v>4.5034722222222219E-2</v>
      </c>
      <c r="AZ70" s="21" t="s">
        <v>268</v>
      </c>
      <c r="BA70" s="57">
        <f t="shared" si="168"/>
        <v>11</v>
      </c>
      <c r="BB70" s="126"/>
      <c r="BC70" s="19">
        <v>5</v>
      </c>
      <c r="BD70" s="22">
        <f t="shared" si="169"/>
        <v>16</v>
      </c>
      <c r="BE70" s="14"/>
      <c r="BF70" s="16"/>
      <c r="BG70" s="21"/>
      <c r="BH70" s="19"/>
      <c r="BI70" s="19"/>
      <c r="BJ70" s="19"/>
      <c r="BK70" s="22"/>
      <c r="BL70" s="14"/>
      <c r="BM70" s="16"/>
      <c r="BN70" s="21"/>
      <c r="BO70" s="19"/>
      <c r="BP70" s="24"/>
      <c r="BQ70" s="19"/>
      <c r="BR70" s="22">
        <f t="shared" si="172"/>
        <v>0</v>
      </c>
      <c r="BS70" s="14"/>
      <c r="BT70" s="16"/>
      <c r="BU70" s="21"/>
      <c r="BV70" s="19"/>
      <c r="BW70" s="19"/>
      <c r="BX70" s="19"/>
      <c r="BY70" s="22"/>
      <c r="BZ70" s="14"/>
      <c r="CA70" s="16"/>
      <c r="CB70" s="21"/>
      <c r="CC70" s="19"/>
      <c r="CD70" s="24"/>
      <c r="CE70" s="19"/>
      <c r="CF70" s="22">
        <f t="shared" si="174"/>
        <v>0</v>
      </c>
      <c r="CG70" s="14"/>
      <c r="CH70" s="16"/>
      <c r="CI70" s="21"/>
      <c r="CJ70" s="19"/>
      <c r="CK70" s="19"/>
      <c r="CL70" s="19"/>
      <c r="CM70" s="22"/>
      <c r="CN70" s="14"/>
      <c r="CO70" s="16"/>
      <c r="CP70" s="21"/>
      <c r="CQ70" s="19"/>
      <c r="CR70" s="24"/>
      <c r="CS70" s="19"/>
      <c r="CT70" s="22">
        <f t="shared" si="176"/>
        <v>0</v>
      </c>
      <c r="CU70" s="14"/>
      <c r="CV70" s="16"/>
      <c r="CW70" s="21"/>
      <c r="CX70" s="19"/>
      <c r="CY70" s="24"/>
      <c r="CZ70" s="19"/>
      <c r="DA70" s="22">
        <f t="shared" si="230"/>
        <v>0</v>
      </c>
      <c r="DB70" s="14"/>
      <c r="DC70" s="16"/>
      <c r="DD70" s="21"/>
      <c r="DE70" s="19"/>
      <c r="DF70" s="24"/>
      <c r="DG70" s="19"/>
      <c r="DH70" s="22">
        <f t="shared" si="232"/>
        <v>0</v>
      </c>
      <c r="DI70" s="75"/>
      <c r="DJ70" s="16"/>
      <c r="DK70" s="21"/>
      <c r="DL70" s="19"/>
      <c r="DM70" s="24"/>
      <c r="DN70" s="19"/>
      <c r="DO70" s="22">
        <f t="shared" si="234"/>
        <v>0</v>
      </c>
      <c r="DP70" s="14"/>
      <c r="DQ70" s="16"/>
      <c r="DR70" s="21"/>
      <c r="DS70" s="19"/>
      <c r="DT70" s="19"/>
      <c r="DU70" s="19"/>
      <c r="DV70" s="22"/>
      <c r="DW70" s="14"/>
      <c r="DX70" s="16"/>
      <c r="DY70" s="21"/>
      <c r="DZ70" s="19"/>
      <c r="EA70" s="19"/>
      <c r="EB70" s="19"/>
      <c r="EC70" s="22"/>
      <c r="ED70" s="14"/>
      <c r="EE70" s="16"/>
      <c r="EF70" s="21"/>
      <c r="EG70" s="19"/>
      <c r="EH70" s="19"/>
      <c r="EI70" s="19"/>
      <c r="EJ70" s="22"/>
      <c r="EK70" s="14"/>
      <c r="EL70" s="16"/>
      <c r="EM70" s="21"/>
      <c r="EN70" s="19"/>
      <c r="EO70" s="19"/>
      <c r="EP70" s="19"/>
      <c r="EQ70" s="22"/>
      <c r="ER70" s="14"/>
      <c r="ES70" s="23"/>
      <c r="ET70" s="111">
        <f t="shared" si="189"/>
        <v>20</v>
      </c>
      <c r="EU70" s="82">
        <f t="shared" si="261"/>
        <v>11</v>
      </c>
      <c r="EV70" s="82">
        <f t="shared" si="262"/>
        <v>0</v>
      </c>
      <c r="EW70" s="82">
        <f t="shared" si="263"/>
        <v>5</v>
      </c>
      <c r="EX70" s="22">
        <f t="shared" si="264"/>
        <v>16</v>
      </c>
      <c r="EY70" s="14" t="str">
        <f t="shared" si="259"/>
        <v>Katie Ainsworth</v>
      </c>
      <c r="EZ70" s="14"/>
      <c r="FA70" s="106">
        <f t="shared" si="195"/>
        <v>20</v>
      </c>
      <c r="FB70" s="77"/>
      <c r="FC70" s="77"/>
      <c r="FD70" s="77"/>
      <c r="FE70" s="77"/>
      <c r="FF70" s="77" t="s">
        <v>442</v>
      </c>
      <c r="FG70" s="77">
        <v>20</v>
      </c>
      <c r="FH70" s="77">
        <v>20</v>
      </c>
      <c r="FI70" s="77">
        <v>20</v>
      </c>
      <c r="FJ70" s="77">
        <v>20</v>
      </c>
      <c r="FK70" s="77">
        <v>20</v>
      </c>
      <c r="FL70" s="77">
        <v>20</v>
      </c>
      <c r="FM70" s="77"/>
      <c r="FN70" s="77"/>
      <c r="FO70" s="77"/>
      <c r="FP70" s="77"/>
      <c r="FQ70" s="77"/>
    </row>
    <row r="71" spans="1:174">
      <c r="A71" s="14" t="s">
        <v>606</v>
      </c>
      <c r="B71" s="16"/>
      <c r="C71" s="21"/>
      <c r="D71" s="57"/>
      <c r="E71" s="24"/>
      <c r="F71" s="19"/>
      <c r="G71" s="22"/>
      <c r="H71" s="14"/>
      <c r="I71" s="16"/>
      <c r="J71" s="21"/>
      <c r="K71" s="19"/>
      <c r="L71" s="19"/>
      <c r="M71" s="19"/>
      <c r="N71" s="22"/>
      <c r="O71" s="14"/>
      <c r="P71" s="16"/>
      <c r="Q71" s="21"/>
      <c r="R71" s="57"/>
      <c r="S71" s="24"/>
      <c r="T71" s="19"/>
      <c r="U71" s="22"/>
      <c r="V71" s="14"/>
      <c r="W71" s="16"/>
      <c r="X71" s="21"/>
      <c r="Y71" s="19"/>
      <c r="Z71" s="19"/>
      <c r="AA71" s="19"/>
      <c r="AB71" s="22"/>
      <c r="AC71" s="14"/>
      <c r="AD71" s="16"/>
      <c r="AE71" s="21"/>
      <c r="AF71" s="57"/>
      <c r="AG71" s="24"/>
      <c r="AH71" s="19"/>
      <c r="AI71" s="22"/>
      <c r="AJ71" s="14"/>
      <c r="AK71" s="16"/>
      <c r="AL71" s="21"/>
      <c r="AM71" s="19"/>
      <c r="AN71" s="19"/>
      <c r="AO71" s="19"/>
      <c r="AP71" s="22"/>
      <c r="AQ71" s="14"/>
      <c r="AR71" s="16"/>
      <c r="AS71" s="21"/>
      <c r="AT71" s="19"/>
      <c r="AU71" s="19"/>
      <c r="AV71" s="19"/>
      <c r="AW71" s="22"/>
      <c r="AX71" s="14"/>
      <c r="AY71" s="23">
        <v>4.5034722222222219E-2</v>
      </c>
      <c r="AZ71" s="21" t="s">
        <v>337</v>
      </c>
      <c r="BA71" s="57">
        <f t="shared" si="168"/>
        <v>10</v>
      </c>
      <c r="BB71" s="126"/>
      <c r="BC71" s="19">
        <v>5</v>
      </c>
      <c r="BD71" s="22">
        <f t="shared" si="169"/>
        <v>15</v>
      </c>
      <c r="BE71" s="14"/>
      <c r="BF71" s="16"/>
      <c r="BG71" s="21"/>
      <c r="BH71" s="19"/>
      <c r="BI71" s="19"/>
      <c r="BJ71" s="19"/>
      <c r="BK71" s="22"/>
      <c r="BL71" s="14"/>
      <c r="BM71" s="16"/>
      <c r="BN71" s="21"/>
      <c r="BO71" s="19"/>
      <c r="BP71" s="24"/>
      <c r="BQ71" s="19"/>
      <c r="BR71" s="22">
        <f t="shared" si="172"/>
        <v>0</v>
      </c>
      <c r="BS71" s="14"/>
      <c r="BT71" s="16"/>
      <c r="BU71" s="21"/>
      <c r="BV71" s="19"/>
      <c r="BW71" s="19"/>
      <c r="BX71" s="19"/>
      <c r="BY71" s="22"/>
      <c r="BZ71" s="14"/>
      <c r="CA71" s="16"/>
      <c r="CB71" s="21"/>
      <c r="CC71" s="19"/>
      <c r="CD71" s="24"/>
      <c r="CE71" s="19"/>
      <c r="CF71" s="22">
        <f t="shared" si="174"/>
        <v>0</v>
      </c>
      <c r="CG71" s="14"/>
      <c r="CH71" s="16"/>
      <c r="CI71" s="21"/>
      <c r="CJ71" s="19"/>
      <c r="CK71" s="19"/>
      <c r="CL71" s="19"/>
      <c r="CM71" s="22"/>
      <c r="CN71" s="14"/>
      <c r="CO71" s="16"/>
      <c r="CP71" s="21"/>
      <c r="CQ71" s="19"/>
      <c r="CR71" s="24"/>
      <c r="CS71" s="19"/>
      <c r="CT71" s="22">
        <f t="shared" si="176"/>
        <v>0</v>
      </c>
      <c r="CU71" s="14"/>
      <c r="CV71" s="16"/>
      <c r="CW71" s="21"/>
      <c r="CX71" s="19"/>
      <c r="CY71" s="24"/>
      <c r="CZ71" s="19"/>
      <c r="DA71" s="22">
        <f t="shared" si="230"/>
        <v>0</v>
      </c>
      <c r="DB71" s="14"/>
      <c r="DC71" s="16"/>
      <c r="DD71" s="21"/>
      <c r="DE71" s="19"/>
      <c r="DF71" s="24"/>
      <c r="DG71" s="19"/>
      <c r="DH71" s="22">
        <f t="shared" si="232"/>
        <v>0</v>
      </c>
      <c r="DI71" s="75"/>
      <c r="DJ71" s="16"/>
      <c r="DK71" s="21"/>
      <c r="DL71" s="19"/>
      <c r="DM71" s="24"/>
      <c r="DN71" s="19"/>
      <c r="DO71" s="22">
        <f t="shared" si="234"/>
        <v>0</v>
      </c>
      <c r="DP71" s="14"/>
      <c r="DQ71" s="16"/>
      <c r="DR71" s="21"/>
      <c r="DS71" s="19"/>
      <c r="DT71" s="19"/>
      <c r="DU71" s="19"/>
      <c r="DV71" s="22"/>
      <c r="DW71" s="14"/>
      <c r="DX71" s="16"/>
      <c r="DY71" s="21"/>
      <c r="DZ71" s="19"/>
      <c r="EA71" s="19"/>
      <c r="EB71" s="19"/>
      <c r="EC71" s="22"/>
      <c r="ED71" s="14"/>
      <c r="EE71" s="16"/>
      <c r="EF71" s="21"/>
      <c r="EG71" s="19"/>
      <c r="EH71" s="19"/>
      <c r="EI71" s="19"/>
      <c r="EJ71" s="22"/>
      <c r="EK71" s="14"/>
      <c r="EL71" s="16"/>
      <c r="EM71" s="21"/>
      <c r="EN71" s="19"/>
      <c r="EO71" s="19"/>
      <c r="EP71" s="19"/>
      <c r="EQ71" s="22"/>
      <c r="ER71" s="14"/>
      <c r="ES71" s="23"/>
      <c r="ET71" s="111">
        <f t="shared" si="189"/>
        <v>21</v>
      </c>
      <c r="EU71" s="82">
        <f t="shared" si="261"/>
        <v>10</v>
      </c>
      <c r="EV71" s="82">
        <f t="shared" si="262"/>
        <v>0</v>
      </c>
      <c r="EW71" s="82">
        <f t="shared" si="263"/>
        <v>5</v>
      </c>
      <c r="EX71" s="22">
        <f t="shared" si="264"/>
        <v>15</v>
      </c>
      <c r="EY71" s="14" t="str">
        <f t="shared" si="259"/>
        <v>Linda McGinley</v>
      </c>
      <c r="EZ71" s="14"/>
      <c r="FA71" s="106">
        <f t="shared" si="195"/>
        <v>21</v>
      </c>
      <c r="FB71" s="77"/>
      <c r="FC71" s="77"/>
      <c r="FD71" s="77"/>
      <c r="FE71" s="77"/>
      <c r="FF71" s="77">
        <v>21</v>
      </c>
      <c r="FG71" s="77">
        <v>21</v>
      </c>
      <c r="FH71" s="77">
        <v>21</v>
      </c>
      <c r="FI71" s="77">
        <v>21</v>
      </c>
      <c r="FJ71" s="77">
        <v>21</v>
      </c>
      <c r="FK71" s="77">
        <v>21</v>
      </c>
      <c r="FL71" s="77">
        <v>21</v>
      </c>
      <c r="FM71" s="77"/>
      <c r="FN71" s="77"/>
      <c r="FO71" s="77"/>
      <c r="FP71" s="77"/>
      <c r="FQ71" s="77"/>
    </row>
    <row r="72" spans="1:174">
      <c r="A72" s="14"/>
      <c r="B72" s="16"/>
      <c r="C72" s="21"/>
      <c r="D72" s="57"/>
      <c r="E72" s="24">
        <v>0</v>
      </c>
      <c r="F72" s="19"/>
      <c r="G72" s="22">
        <f t="shared" ref="G72" si="265">D72+E72+F72</f>
        <v>0</v>
      </c>
      <c r="H72" s="14"/>
      <c r="I72" s="16"/>
      <c r="J72" s="21"/>
      <c r="K72" s="19"/>
      <c r="L72" s="19"/>
      <c r="M72" s="19"/>
      <c r="N72" s="22">
        <f t="shared" si="159"/>
        <v>0</v>
      </c>
      <c r="O72" s="14"/>
      <c r="P72" s="16"/>
      <c r="Q72" s="21"/>
      <c r="R72" s="57"/>
      <c r="S72" s="24">
        <v>0</v>
      </c>
      <c r="T72" s="19"/>
      <c r="U72" s="22">
        <f t="shared" si="210"/>
        <v>0</v>
      </c>
      <c r="V72" s="14"/>
      <c r="W72" s="16"/>
      <c r="X72" s="21"/>
      <c r="Y72" s="19"/>
      <c r="Z72" s="19"/>
      <c r="AA72" s="19"/>
      <c r="AB72" s="22">
        <f t="shared" si="163"/>
        <v>0</v>
      </c>
      <c r="AC72" s="14"/>
      <c r="AD72" s="16"/>
      <c r="AE72" s="21"/>
      <c r="AF72" s="57"/>
      <c r="AG72" s="24">
        <v>0</v>
      </c>
      <c r="AH72" s="19"/>
      <c r="AI72" s="22">
        <f t="shared" si="213"/>
        <v>0</v>
      </c>
      <c r="AJ72" s="14"/>
      <c r="AK72" s="16"/>
      <c r="AL72" s="21"/>
      <c r="AM72" s="19"/>
      <c r="AN72" s="19"/>
      <c r="AO72" s="19"/>
      <c r="AP72" s="22">
        <f t="shared" si="165"/>
        <v>0</v>
      </c>
      <c r="AQ72" s="14"/>
      <c r="AR72" s="16"/>
      <c r="AS72" s="21"/>
      <c r="AT72" s="19"/>
      <c r="AU72" s="19"/>
      <c r="AV72" s="19"/>
      <c r="AW72" s="22">
        <f t="shared" si="167"/>
        <v>0</v>
      </c>
      <c r="AX72" s="14"/>
      <c r="AY72" s="16"/>
      <c r="AZ72" s="21"/>
      <c r="BA72" s="19"/>
      <c r="BB72" s="19"/>
      <c r="BC72" s="19"/>
      <c r="BD72" s="22">
        <f t="shared" si="169"/>
        <v>0</v>
      </c>
      <c r="BE72" s="14"/>
      <c r="BF72" s="16"/>
      <c r="BG72" s="21"/>
      <c r="BH72" s="19"/>
      <c r="BI72" s="19"/>
      <c r="BJ72" s="19"/>
      <c r="BK72" s="22">
        <f t="shared" si="171"/>
        <v>0</v>
      </c>
      <c r="BL72" s="14"/>
      <c r="BM72" s="16"/>
      <c r="BN72" s="21"/>
      <c r="BO72" s="19"/>
      <c r="BP72" s="19"/>
      <c r="BQ72" s="19"/>
      <c r="BR72" s="22">
        <f t="shared" si="172"/>
        <v>0</v>
      </c>
      <c r="BS72" s="14"/>
      <c r="BT72" s="16"/>
      <c r="BU72" s="21"/>
      <c r="BV72" s="19"/>
      <c r="BW72" s="19"/>
      <c r="BX72" s="19"/>
      <c r="BY72" s="22">
        <f t="shared" si="173"/>
        <v>0</v>
      </c>
      <c r="BZ72" s="14"/>
      <c r="CA72" s="16"/>
      <c r="CB72" s="21"/>
      <c r="CC72" s="19"/>
      <c r="CD72" s="19"/>
      <c r="CE72" s="19"/>
      <c r="CF72" s="22">
        <f t="shared" si="174"/>
        <v>0</v>
      </c>
      <c r="CG72" s="14"/>
      <c r="CH72" s="16"/>
      <c r="CI72" s="21"/>
      <c r="CJ72" s="19"/>
      <c r="CK72" s="19"/>
      <c r="CL72" s="19"/>
      <c r="CM72" s="22">
        <f t="shared" si="175"/>
        <v>0</v>
      </c>
      <c r="CN72" s="14"/>
      <c r="CO72" s="16"/>
      <c r="CP72" s="21"/>
      <c r="CQ72" s="19"/>
      <c r="CR72" s="19"/>
      <c r="CS72" s="19"/>
      <c r="CT72" s="22">
        <f t="shared" si="176"/>
        <v>0</v>
      </c>
      <c r="CU72" s="14"/>
      <c r="CV72" s="16"/>
      <c r="CW72" s="21"/>
      <c r="CX72" s="19"/>
      <c r="CY72" s="19"/>
      <c r="CZ72" s="19"/>
      <c r="DA72" s="22">
        <f t="shared" si="230"/>
        <v>0</v>
      </c>
      <c r="DB72" s="14"/>
      <c r="DC72" s="16"/>
      <c r="DD72" s="21"/>
      <c r="DE72" s="19"/>
      <c r="DF72" s="19"/>
      <c r="DG72" s="19"/>
      <c r="DH72" s="22">
        <f t="shared" si="232"/>
        <v>0</v>
      </c>
      <c r="DI72" s="75"/>
      <c r="DJ72" s="16"/>
      <c r="DK72" s="21"/>
      <c r="DL72" s="19"/>
      <c r="DM72" s="19"/>
      <c r="DN72" s="19"/>
      <c r="DO72" s="22">
        <f t="shared" si="234"/>
        <v>0</v>
      </c>
      <c r="DP72" s="14"/>
      <c r="DQ72" s="16"/>
      <c r="DR72" s="21"/>
      <c r="DS72" s="19"/>
      <c r="DT72" s="19"/>
      <c r="DU72" s="19"/>
      <c r="DV72" s="22">
        <f t="shared" si="182"/>
        <v>0</v>
      </c>
      <c r="DW72" s="14"/>
      <c r="DX72" s="16"/>
      <c r="DY72" s="21"/>
      <c r="DZ72" s="19"/>
      <c r="EA72" s="19"/>
      <c r="EB72" s="19"/>
      <c r="EC72" s="22">
        <f t="shared" si="184"/>
        <v>0</v>
      </c>
      <c r="ED72" s="14"/>
      <c r="EE72" s="16"/>
      <c r="EF72" s="21"/>
      <c r="EG72" s="19"/>
      <c r="EH72" s="19"/>
      <c r="EI72" s="19"/>
      <c r="EJ72" s="22">
        <f t="shared" si="186"/>
        <v>0</v>
      </c>
      <c r="EK72" s="14"/>
      <c r="EL72" s="16"/>
      <c r="EM72" s="21"/>
      <c r="EN72" s="19"/>
      <c r="EO72" s="19"/>
      <c r="EP72" s="19"/>
      <c r="EQ72" s="22">
        <f t="shared" si="188"/>
        <v>0</v>
      </c>
      <c r="ER72" s="14"/>
      <c r="ES72" s="23"/>
      <c r="ET72" s="111"/>
      <c r="EU72" s="82">
        <f t="shared" si="261"/>
        <v>0</v>
      </c>
      <c r="EV72" s="82">
        <f t="shared" si="262"/>
        <v>0</v>
      </c>
      <c r="EW72" s="82">
        <f t="shared" si="263"/>
        <v>0</v>
      </c>
      <c r="EX72" s="22">
        <f t="shared" si="264"/>
        <v>0</v>
      </c>
      <c r="EY72" s="14">
        <f t="shared" si="259"/>
        <v>0</v>
      </c>
      <c r="EZ72" s="14"/>
      <c r="FA72" s="106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</row>
    <row r="73" spans="1:174">
      <c r="A73" s="14"/>
      <c r="B73" s="16"/>
      <c r="C73" s="21"/>
      <c r="D73" s="57"/>
      <c r="E73" s="24">
        <v>0</v>
      </c>
      <c r="F73" s="19"/>
      <c r="G73" s="22">
        <f t="shared" ref="G73" si="266">D73+E73+F73</f>
        <v>0</v>
      </c>
      <c r="H73" s="14"/>
      <c r="I73" s="16"/>
      <c r="J73" s="21"/>
      <c r="K73" s="19"/>
      <c r="L73" s="19"/>
      <c r="M73" s="19"/>
      <c r="N73" s="22">
        <f t="shared" si="159"/>
        <v>0</v>
      </c>
      <c r="O73" s="14"/>
      <c r="P73" s="16"/>
      <c r="Q73" s="21"/>
      <c r="R73" s="57"/>
      <c r="S73" s="24">
        <v>0</v>
      </c>
      <c r="T73" s="19"/>
      <c r="U73" s="22">
        <f t="shared" si="210"/>
        <v>0</v>
      </c>
      <c r="V73" s="14"/>
      <c r="W73" s="16"/>
      <c r="X73" s="21"/>
      <c r="Y73" s="19"/>
      <c r="Z73" s="19"/>
      <c r="AA73" s="19"/>
      <c r="AB73" s="22">
        <f t="shared" si="163"/>
        <v>0</v>
      </c>
      <c r="AC73" s="14"/>
      <c r="AD73" s="16"/>
      <c r="AE73" s="21"/>
      <c r="AF73" s="57"/>
      <c r="AG73" s="24">
        <v>0</v>
      </c>
      <c r="AH73" s="19"/>
      <c r="AI73" s="22">
        <f t="shared" si="213"/>
        <v>0</v>
      </c>
      <c r="AJ73" s="14"/>
      <c r="AK73" s="16"/>
      <c r="AL73" s="21"/>
      <c r="AM73" s="19"/>
      <c r="AN73" s="19"/>
      <c r="AO73" s="19"/>
      <c r="AP73" s="22">
        <f t="shared" si="165"/>
        <v>0</v>
      </c>
      <c r="AQ73" s="14"/>
      <c r="AR73" s="16"/>
      <c r="AS73" s="21"/>
      <c r="AT73" s="19"/>
      <c r="AU73" s="19"/>
      <c r="AV73" s="19"/>
      <c r="AW73" s="22">
        <f t="shared" si="167"/>
        <v>0</v>
      </c>
      <c r="AX73" s="14"/>
      <c r="AY73" s="16"/>
      <c r="AZ73" s="21"/>
      <c r="BA73" s="19"/>
      <c r="BB73" s="19"/>
      <c r="BC73" s="19"/>
      <c r="BD73" s="22">
        <f t="shared" si="169"/>
        <v>0</v>
      </c>
      <c r="BE73" s="14"/>
      <c r="BF73" s="16"/>
      <c r="BG73" s="21"/>
      <c r="BH73" s="19"/>
      <c r="BI73" s="19"/>
      <c r="BJ73" s="19"/>
      <c r="BK73" s="22">
        <f t="shared" si="171"/>
        <v>0</v>
      </c>
      <c r="BL73" s="14"/>
      <c r="BM73" s="16"/>
      <c r="BN73" s="21"/>
      <c r="BO73" s="19"/>
      <c r="BP73" s="19"/>
      <c r="BQ73" s="19"/>
      <c r="BR73" s="22">
        <f t="shared" si="172"/>
        <v>0</v>
      </c>
      <c r="BS73" s="14"/>
      <c r="BT73" s="16"/>
      <c r="BU73" s="21"/>
      <c r="BV73" s="19"/>
      <c r="BW73" s="19"/>
      <c r="BX73" s="19"/>
      <c r="BY73" s="22">
        <f t="shared" si="173"/>
        <v>0</v>
      </c>
      <c r="BZ73" s="14"/>
      <c r="CA73" s="16"/>
      <c r="CB73" s="21"/>
      <c r="CC73" s="19"/>
      <c r="CD73" s="19"/>
      <c r="CE73" s="19"/>
      <c r="CF73" s="22">
        <f t="shared" si="174"/>
        <v>0</v>
      </c>
      <c r="CG73" s="14"/>
      <c r="CH73" s="16"/>
      <c r="CI73" s="21"/>
      <c r="CJ73" s="19"/>
      <c r="CK73" s="19"/>
      <c r="CL73" s="19"/>
      <c r="CM73" s="22">
        <f t="shared" si="175"/>
        <v>0</v>
      </c>
      <c r="CN73" s="14"/>
      <c r="CO73" s="16"/>
      <c r="CP73" s="21"/>
      <c r="CQ73" s="19"/>
      <c r="CR73" s="19"/>
      <c r="CS73" s="19"/>
      <c r="CT73" s="22">
        <f t="shared" si="176"/>
        <v>0</v>
      </c>
      <c r="CU73" s="14"/>
      <c r="CV73" s="16"/>
      <c r="CW73" s="21"/>
      <c r="CX73" s="19"/>
      <c r="CY73" s="19"/>
      <c r="CZ73" s="19"/>
      <c r="DA73" s="22">
        <f t="shared" si="230"/>
        <v>0</v>
      </c>
      <c r="DB73" s="14"/>
      <c r="DC73" s="16"/>
      <c r="DD73" s="21"/>
      <c r="DE73" s="19"/>
      <c r="DF73" s="19"/>
      <c r="DG73" s="19"/>
      <c r="DH73" s="22">
        <f t="shared" si="232"/>
        <v>0</v>
      </c>
      <c r="DI73" s="75"/>
      <c r="DJ73" s="16"/>
      <c r="DK73" s="21"/>
      <c r="DL73" s="19"/>
      <c r="DM73" s="19"/>
      <c r="DN73" s="19"/>
      <c r="DO73" s="22">
        <f t="shared" si="234"/>
        <v>0</v>
      </c>
      <c r="DP73" s="14"/>
      <c r="DQ73" s="16"/>
      <c r="DR73" s="21"/>
      <c r="DS73" s="19"/>
      <c r="DT73" s="19"/>
      <c r="DU73" s="19"/>
      <c r="DV73" s="22">
        <f t="shared" si="182"/>
        <v>0</v>
      </c>
      <c r="DW73" s="14"/>
      <c r="DX73" s="16"/>
      <c r="DY73" s="21"/>
      <c r="DZ73" s="19"/>
      <c r="EA73" s="19"/>
      <c r="EB73" s="19"/>
      <c r="EC73" s="22">
        <f t="shared" si="184"/>
        <v>0</v>
      </c>
      <c r="ED73" s="14"/>
      <c r="EE73" s="16"/>
      <c r="EF73" s="21"/>
      <c r="EG73" s="19"/>
      <c r="EH73" s="19"/>
      <c r="EI73" s="19"/>
      <c r="EJ73" s="22">
        <f t="shared" si="186"/>
        <v>0</v>
      </c>
      <c r="EK73" s="14"/>
      <c r="EL73" s="16"/>
      <c r="EM73" s="21"/>
      <c r="EN73" s="19"/>
      <c r="EO73" s="19"/>
      <c r="EP73" s="19"/>
      <c r="EQ73" s="22">
        <f t="shared" si="188"/>
        <v>0</v>
      </c>
      <c r="ER73" s="14"/>
      <c r="ES73" s="16"/>
      <c r="ET73" s="111"/>
      <c r="EU73" s="82">
        <f t="shared" si="261"/>
        <v>0</v>
      </c>
      <c r="EV73" s="82">
        <f t="shared" si="262"/>
        <v>0</v>
      </c>
      <c r="EW73" s="82">
        <f t="shared" si="263"/>
        <v>0</v>
      </c>
      <c r="EX73" s="22">
        <f t="shared" si="264"/>
        <v>0</v>
      </c>
      <c r="EY73" s="14"/>
      <c r="EZ73" s="14"/>
      <c r="FA73" s="14"/>
    </row>
    <row r="74" spans="1:174" ht="14.4" thickBot="1">
      <c r="A74" s="123" t="s">
        <v>62</v>
      </c>
      <c r="B74" s="26">
        <v>14</v>
      </c>
      <c r="C74" s="27"/>
      <c r="D74" s="28"/>
      <c r="E74" s="28"/>
      <c r="F74" s="28"/>
      <c r="G74" s="29"/>
      <c r="H74" s="14"/>
      <c r="I74" s="26">
        <v>-10</v>
      </c>
      <c r="J74" s="27"/>
      <c r="K74" s="28"/>
      <c r="L74" s="28"/>
      <c r="M74" s="28"/>
      <c r="N74" s="29"/>
      <c r="O74" s="14"/>
      <c r="P74" s="26">
        <v>-10</v>
      </c>
      <c r="Q74" s="27"/>
      <c r="R74" s="28"/>
      <c r="S74" s="28"/>
      <c r="T74" s="28"/>
      <c r="U74" s="29"/>
      <c r="V74" s="14"/>
      <c r="W74" s="26">
        <v>-10</v>
      </c>
      <c r="X74" s="27"/>
      <c r="Y74" s="28"/>
      <c r="Z74" s="28"/>
      <c r="AA74" s="28"/>
      <c r="AB74" s="29"/>
      <c r="AC74" s="14"/>
      <c r="AD74" s="26">
        <v>1</v>
      </c>
      <c r="AE74" s="27"/>
      <c r="AF74" s="28"/>
      <c r="AG74" s="28"/>
      <c r="AH74" s="28"/>
      <c r="AI74" s="29"/>
      <c r="AJ74" s="14"/>
      <c r="AK74" s="26">
        <v>8</v>
      </c>
      <c r="AL74" s="27"/>
      <c r="AM74" s="28"/>
      <c r="AN74" s="28"/>
      <c r="AO74" s="28"/>
      <c r="AP74" s="29"/>
      <c r="AQ74" s="14"/>
      <c r="AR74" s="26">
        <v>-10</v>
      </c>
      <c r="AS74" s="27"/>
      <c r="AT74" s="28"/>
      <c r="AU74" s="28"/>
      <c r="AV74" s="28"/>
      <c r="AW74" s="29"/>
      <c r="AX74" s="14"/>
      <c r="AY74" s="26">
        <v>12</v>
      </c>
      <c r="AZ74" s="27"/>
      <c r="BA74" s="28"/>
      <c r="BB74" s="28"/>
      <c r="BC74" s="28"/>
      <c r="BD74" s="29"/>
      <c r="BE74" s="14"/>
      <c r="BF74" s="26">
        <v>-10</v>
      </c>
      <c r="BG74" s="27"/>
      <c r="BH74" s="28"/>
      <c r="BI74" s="28"/>
      <c r="BJ74" s="28"/>
      <c r="BK74" s="29"/>
      <c r="BL74" s="14"/>
      <c r="BM74" s="26">
        <v>7</v>
      </c>
      <c r="BN74" s="27"/>
      <c r="BO74" s="28"/>
      <c r="BP74" s="28"/>
      <c r="BQ74" s="28"/>
      <c r="BR74" s="29"/>
      <c r="BS74" s="14"/>
      <c r="BT74" s="26">
        <v>-1</v>
      </c>
      <c r="BU74" s="27"/>
      <c r="BV74" s="28"/>
      <c r="BW74" s="28"/>
      <c r="BX74" s="28"/>
      <c r="BY74" s="29"/>
      <c r="BZ74" s="14"/>
      <c r="CA74" s="26">
        <v>6</v>
      </c>
      <c r="CB74" s="27"/>
      <c r="CC74" s="28"/>
      <c r="CD74" s="28"/>
      <c r="CE74" s="28"/>
      <c r="CF74" s="29"/>
      <c r="CG74" s="14"/>
      <c r="CH74" s="26">
        <v>-1</v>
      </c>
      <c r="CI74" s="27"/>
      <c r="CJ74" s="28"/>
      <c r="CK74" s="28"/>
      <c r="CL74" s="28"/>
      <c r="CM74" s="29"/>
      <c r="CN74" s="14"/>
      <c r="CO74" s="26">
        <v>3</v>
      </c>
      <c r="CP74" s="27"/>
      <c r="CQ74" s="28"/>
      <c r="CR74" s="28"/>
      <c r="CS74" s="28"/>
      <c r="CT74" s="29"/>
      <c r="CU74" s="14"/>
      <c r="CV74" s="26">
        <v>2</v>
      </c>
      <c r="CW74" s="27"/>
      <c r="CX74" s="28"/>
      <c r="CY74" s="28"/>
      <c r="CZ74" s="28"/>
      <c r="DA74" s="29"/>
      <c r="DB74" s="14"/>
      <c r="DC74" s="26">
        <v>5</v>
      </c>
      <c r="DD74" s="27"/>
      <c r="DE74" s="28"/>
      <c r="DF74" s="28"/>
      <c r="DG74" s="28"/>
      <c r="DH74" s="29"/>
      <c r="DI74" s="75"/>
      <c r="DJ74" s="26">
        <v>2</v>
      </c>
      <c r="DK74" s="27"/>
      <c r="DL74" s="28"/>
      <c r="DM74" s="28"/>
      <c r="DN74" s="28"/>
      <c r="DO74" s="29"/>
      <c r="DP74" s="14"/>
      <c r="DQ74" s="26">
        <v>-10</v>
      </c>
      <c r="DR74" s="27"/>
      <c r="DS74" s="28"/>
      <c r="DT74" s="28"/>
      <c r="DU74" s="28"/>
      <c r="DV74" s="29"/>
      <c r="DW74" s="14"/>
      <c r="DX74" s="26">
        <v>-10</v>
      </c>
      <c r="DY74" s="27"/>
      <c r="DZ74" s="28"/>
      <c r="EA74" s="28"/>
      <c r="EB74" s="28"/>
      <c r="EC74" s="29"/>
      <c r="ED74" s="14"/>
      <c r="EE74" s="26">
        <v>-10</v>
      </c>
      <c r="EF74" s="27"/>
      <c r="EG74" s="28"/>
      <c r="EH74" s="28"/>
      <c r="EI74" s="28"/>
      <c r="EJ74" s="29"/>
      <c r="EK74" s="14"/>
      <c r="EL74" s="26">
        <v>-10</v>
      </c>
      <c r="EM74" s="27"/>
      <c r="EN74" s="28"/>
      <c r="EO74" s="28"/>
      <c r="EP74" s="28"/>
      <c r="EQ74" s="29"/>
      <c r="ER74" s="14"/>
      <c r="ES74" s="26">
        <v>21</v>
      </c>
      <c r="ET74" s="27"/>
      <c r="EU74" s="28"/>
      <c r="EV74" s="28"/>
      <c r="EW74" s="28"/>
      <c r="EX74" s="29"/>
      <c r="EY74" s="107">
        <v>21</v>
      </c>
      <c r="EZ74" s="14"/>
      <c r="FA74" s="14"/>
    </row>
    <row r="75" spans="1:174">
      <c r="A75" s="14"/>
      <c r="B75" s="14"/>
      <c r="C75" s="15"/>
      <c r="D75" s="14"/>
      <c r="E75" s="14"/>
      <c r="F75" s="14"/>
      <c r="G75" s="30"/>
      <c r="H75" s="14"/>
      <c r="I75" s="14"/>
      <c r="J75" s="15"/>
      <c r="K75" s="14"/>
      <c r="L75" s="14"/>
      <c r="M75" s="14"/>
      <c r="N75" s="30"/>
      <c r="O75" s="14"/>
      <c r="P75" s="14"/>
      <c r="Q75" s="15"/>
      <c r="R75" s="14"/>
      <c r="S75" s="14"/>
      <c r="T75" s="14"/>
      <c r="U75" s="30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</row>
    <row r="76" spans="1:174">
      <c r="A76" s="14"/>
      <c r="B76" s="14"/>
      <c r="C76" s="15"/>
      <c r="D76" s="14"/>
      <c r="E76" s="14"/>
      <c r="F76" s="14"/>
      <c r="G76" s="30"/>
      <c r="H76" s="14"/>
      <c r="I76" s="14"/>
      <c r="J76" s="15"/>
      <c r="K76" s="14"/>
      <c r="L76" s="14"/>
      <c r="M76" s="14"/>
      <c r="N76" s="30"/>
      <c r="O76" s="14"/>
      <c r="P76" s="14"/>
      <c r="Q76" s="15"/>
      <c r="R76" s="14"/>
      <c r="S76" s="14"/>
      <c r="T76" s="14"/>
      <c r="U76" s="30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</row>
    <row r="77" spans="1:174">
      <c r="G77" s="10"/>
      <c r="N77" s="10"/>
      <c r="U77" s="10"/>
    </row>
    <row r="78" spans="1:174">
      <c r="G78" s="10"/>
      <c r="N78" s="10"/>
      <c r="U78" s="10"/>
    </row>
    <row r="79" spans="1:174">
      <c r="G79" s="10"/>
      <c r="N79" s="10"/>
      <c r="U79" s="10"/>
    </row>
    <row r="80" spans="1:174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  <row r="1301" spans="7:21">
      <c r="G1301" s="10"/>
      <c r="N1301" s="10"/>
      <c r="U1301" s="10"/>
    </row>
    <row r="1302" spans="7:21">
      <c r="G1302" s="10"/>
      <c r="N1302" s="10"/>
      <c r="U1302" s="10"/>
    </row>
    <row r="1303" spans="7:21">
      <c r="G1303" s="10"/>
      <c r="N1303" s="10"/>
      <c r="U1303" s="10"/>
    </row>
    <row r="1304" spans="7:21">
      <c r="G1304" s="10"/>
      <c r="N1304" s="10"/>
      <c r="U1304" s="10"/>
    </row>
    <row r="1305" spans="7:21">
      <c r="G1305" s="10"/>
      <c r="N1305" s="10"/>
      <c r="U1305" s="10"/>
    </row>
    <row r="1306" spans="7:21">
      <c r="G1306" s="10"/>
      <c r="N1306" s="10"/>
      <c r="U1306" s="10"/>
    </row>
    <row r="1307" spans="7:21">
      <c r="G1307" s="10"/>
      <c r="N1307" s="10"/>
      <c r="U1307" s="10"/>
    </row>
    <row r="1308" spans="7:21">
      <c r="G1308" s="10"/>
      <c r="N1308" s="10"/>
      <c r="U1308" s="10"/>
    </row>
    <row r="1309" spans="7:21">
      <c r="G1309" s="10"/>
      <c r="N1309" s="10"/>
      <c r="U1309" s="10"/>
    </row>
    <row r="1310" spans="7:21">
      <c r="G1310" s="10"/>
      <c r="N1310" s="10"/>
      <c r="U1310" s="10"/>
    </row>
  </sheetData>
  <mergeCells count="178">
    <mergeCell ref="ES1:EX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ES3:EX3"/>
    <mergeCell ref="DC3:DH3"/>
    <mergeCell ref="DJ3:DO3"/>
    <mergeCell ref="DQ3:DV3"/>
    <mergeCell ref="DX3:EC3"/>
    <mergeCell ref="EE3:EJ3"/>
    <mergeCell ref="EL3:EQ3"/>
    <mergeCell ref="BM3:BR3"/>
    <mergeCell ref="BT3:BY3"/>
    <mergeCell ref="CA3:CF3"/>
    <mergeCell ref="CH3:CM3"/>
    <mergeCell ref="CO3:CT3"/>
    <mergeCell ref="CV3:DA3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ES4:EX4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DC4:DH4"/>
    <mergeCell ref="DJ4:DO4"/>
    <mergeCell ref="DQ4:DV4"/>
    <mergeCell ref="DX4:EC4"/>
    <mergeCell ref="EE4:EJ4"/>
    <mergeCell ref="EL4:EQ4"/>
    <mergeCell ref="BM4:BR4"/>
    <mergeCell ref="BT4:BY4"/>
    <mergeCell ref="CA4:CF4"/>
    <mergeCell ref="CH4:CM4"/>
    <mergeCell ref="CO4:CT4"/>
    <mergeCell ref="CV4:DA4"/>
    <mergeCell ref="ES5:EX5"/>
    <mergeCell ref="DC5:DH5"/>
    <mergeCell ref="B6:G6"/>
    <mergeCell ref="I6:N6"/>
    <mergeCell ref="P6:U6"/>
    <mergeCell ref="W6:AB6"/>
    <mergeCell ref="AD6:AI6"/>
    <mergeCell ref="AK6:AP6"/>
    <mergeCell ref="AR6:AW6"/>
    <mergeCell ref="AY6:BD6"/>
    <mergeCell ref="BF6:BK6"/>
    <mergeCell ref="DJ5:DO5"/>
    <mergeCell ref="DQ5:DV5"/>
    <mergeCell ref="DX5:EC5"/>
    <mergeCell ref="EE5:EJ5"/>
    <mergeCell ref="EL5:EQ5"/>
    <mergeCell ref="BM5:BR5"/>
    <mergeCell ref="BT5:BY5"/>
    <mergeCell ref="CA5:CF5"/>
    <mergeCell ref="CH5:CM5"/>
    <mergeCell ref="CO5:CT5"/>
    <mergeCell ref="CV5:DA5"/>
    <mergeCell ref="ES6:EX6"/>
    <mergeCell ref="ES43:EX43"/>
    <mergeCell ref="B45:G45"/>
    <mergeCell ref="I45:N45"/>
    <mergeCell ref="P45:U45"/>
    <mergeCell ref="W45:AB45"/>
    <mergeCell ref="AD45:AI45"/>
    <mergeCell ref="AK45:AP45"/>
    <mergeCell ref="AR45:AW45"/>
    <mergeCell ref="AY45:BD45"/>
    <mergeCell ref="DC6:DH6"/>
    <mergeCell ref="DJ6:DO6"/>
    <mergeCell ref="DQ6:DV6"/>
    <mergeCell ref="DX6:EC6"/>
    <mergeCell ref="EE6:EJ6"/>
    <mergeCell ref="EL6:EQ6"/>
    <mergeCell ref="BM6:BR6"/>
    <mergeCell ref="BT6:BY6"/>
    <mergeCell ref="CA6:CF6"/>
    <mergeCell ref="CH6:CM6"/>
    <mergeCell ref="CO6:CT6"/>
    <mergeCell ref="CV6:DA6"/>
    <mergeCell ref="EL45:EQ45"/>
    <mergeCell ref="ES45:EX45"/>
    <mergeCell ref="B46:G46"/>
    <mergeCell ref="I46:N46"/>
    <mergeCell ref="P46:U46"/>
    <mergeCell ref="W46:AB46"/>
    <mergeCell ref="AD46:AI46"/>
    <mergeCell ref="AK46:AP46"/>
    <mergeCell ref="AR46:AW46"/>
    <mergeCell ref="AY46:BD46"/>
    <mergeCell ref="CV45:DA45"/>
    <mergeCell ref="DC45:DH45"/>
    <mergeCell ref="DJ45:DO45"/>
    <mergeCell ref="DQ45:DV45"/>
    <mergeCell ref="DX45:EC45"/>
    <mergeCell ref="EE45:EJ45"/>
    <mergeCell ref="BF45:BK45"/>
    <mergeCell ref="BM45:BR45"/>
    <mergeCell ref="BT45:BY45"/>
    <mergeCell ref="CA45:CF45"/>
    <mergeCell ref="CH45:CM45"/>
    <mergeCell ref="CO45:CT45"/>
    <mergeCell ref="EL46:EQ46"/>
    <mergeCell ref="ES46:EX46"/>
    <mergeCell ref="B47:G47"/>
    <mergeCell ref="I47:N47"/>
    <mergeCell ref="P47:U47"/>
    <mergeCell ref="W47:AB47"/>
    <mergeCell ref="AD47:AI47"/>
    <mergeCell ref="AK47:AP47"/>
    <mergeCell ref="AR47:AW47"/>
    <mergeCell ref="AY47:BD47"/>
    <mergeCell ref="CV46:DA46"/>
    <mergeCell ref="DC46:DH46"/>
    <mergeCell ref="DJ46:DO46"/>
    <mergeCell ref="DQ46:DV46"/>
    <mergeCell ref="DX46:EC46"/>
    <mergeCell ref="EE46:EJ46"/>
    <mergeCell ref="BF46:BK46"/>
    <mergeCell ref="BM46:BR46"/>
    <mergeCell ref="BT46:BY46"/>
    <mergeCell ref="CA46:CF46"/>
    <mergeCell ref="CH46:CM46"/>
    <mergeCell ref="CO46:CT46"/>
    <mergeCell ref="EL47:EQ47"/>
    <mergeCell ref="ES47:EX47"/>
    <mergeCell ref="B48:G48"/>
    <mergeCell ref="I48:N48"/>
    <mergeCell ref="P48:U48"/>
    <mergeCell ref="W48:AB48"/>
    <mergeCell ref="AD48:AI48"/>
    <mergeCell ref="AK48:AP48"/>
    <mergeCell ref="AR48:AW48"/>
    <mergeCell ref="AY48:BD48"/>
    <mergeCell ref="CV47:DA47"/>
    <mergeCell ref="DC47:DH47"/>
    <mergeCell ref="DJ47:DO47"/>
    <mergeCell ref="DQ47:DV47"/>
    <mergeCell ref="DX47:EC47"/>
    <mergeCell ref="EE47:EJ47"/>
    <mergeCell ref="BF47:BK47"/>
    <mergeCell ref="BM47:BR47"/>
    <mergeCell ref="BT47:BY47"/>
    <mergeCell ref="CA47:CF47"/>
    <mergeCell ref="CH47:CM47"/>
    <mergeCell ref="CO47:CT47"/>
    <mergeCell ref="EL48:EQ48"/>
    <mergeCell ref="ES48:EX48"/>
    <mergeCell ref="CV48:DA48"/>
    <mergeCell ref="DC48:DH48"/>
    <mergeCell ref="DJ48:DO48"/>
    <mergeCell ref="DQ48:DV48"/>
    <mergeCell ref="DX48:EC48"/>
    <mergeCell ref="EE48:EJ48"/>
    <mergeCell ref="BF48:BK48"/>
    <mergeCell ref="BM48:BR48"/>
    <mergeCell ref="BT48:BY48"/>
    <mergeCell ref="CA48:CF48"/>
    <mergeCell ref="CH48:CM48"/>
    <mergeCell ref="CO48:CT48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6" max="4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D1319"/>
  <sheetViews>
    <sheetView topLeftCell="A76" zoomScaleNormal="100" workbookViewId="0">
      <pane xSplit="2" topLeftCell="DC1" activePane="topRight" state="frozen"/>
      <selection pane="topRight" activeCell="EY83" sqref="EY83"/>
    </sheetView>
  </sheetViews>
  <sheetFormatPr defaultColWidth="9.109375" defaultRowHeight="13.8"/>
  <cols>
    <col min="1" max="1" width="4.109375" style="8" customWidth="1"/>
    <col min="2" max="2" width="24.33203125" style="8" customWidth="1"/>
    <col min="3" max="3" width="10.6640625" style="8" customWidth="1"/>
    <col min="4" max="4" width="5" style="9" customWidth="1"/>
    <col min="5" max="7" width="5" style="8" customWidth="1"/>
    <col min="8" max="8" width="9.109375" style="11" customWidth="1"/>
    <col min="9" max="9" width="1.88671875" style="8" customWidth="1"/>
    <col min="10" max="10" width="10.6640625" style="8" hidden="1" customWidth="1"/>
    <col min="11" max="11" width="5" style="9" hidden="1" customWidth="1"/>
    <col min="12" max="14" width="5" style="8" hidden="1" customWidth="1"/>
    <col min="15" max="15" width="9.109375" style="11" hidden="1" customWidth="1"/>
    <col min="16" max="16" width="1.88671875" style="8" customWidth="1"/>
    <col min="17" max="17" width="10.6640625" style="8" customWidth="1"/>
    <col min="18" max="18" width="5" style="9" customWidth="1"/>
    <col min="19" max="19" width="4.88671875" style="8" customWidth="1"/>
    <col min="20" max="21" width="5" style="8" customWidth="1"/>
    <col min="22" max="22" width="9.109375" style="11" customWidth="1"/>
    <col min="23" max="23" width="1.88671875" style="8" customWidth="1"/>
    <col min="24" max="24" width="9.109375" style="8" hidden="1" customWidth="1"/>
    <col min="25" max="28" width="5" style="8" hidden="1" customWidth="1"/>
    <col min="29" max="29" width="9.109375" style="8" hidden="1" customWidth="1"/>
    <col min="30" max="30" width="1.88671875" style="8" customWidth="1"/>
    <col min="31" max="31" width="9.109375" style="8" hidden="1" customWidth="1"/>
    <col min="32" max="35" width="5" style="8" hidden="1" customWidth="1"/>
    <col min="36" max="36" width="9.109375" style="8" hidden="1" customWidth="1"/>
    <col min="37" max="37" width="1.88671875" style="8" customWidth="1"/>
    <col min="38" max="38" width="9.109375" style="8" customWidth="1"/>
    <col min="39" max="42" width="5" style="8" customWidth="1"/>
    <col min="43" max="43" width="9.109375" style="8" customWidth="1"/>
    <col min="44" max="44" width="1.88671875" style="8" hidden="1" customWidth="1"/>
    <col min="45" max="45" width="9.109375" style="8" hidden="1" customWidth="1"/>
    <col min="46" max="49" width="5" style="8" hidden="1" customWidth="1"/>
    <col min="50" max="50" width="9.109375" style="8" hidden="1" customWidth="1"/>
    <col min="51" max="51" width="1.88671875" style="8" customWidth="1"/>
    <col min="52" max="52" width="9.109375" style="8" customWidth="1"/>
    <col min="53" max="56" width="5" style="8" customWidth="1"/>
    <col min="57" max="57" width="9.109375" style="8" customWidth="1"/>
    <col min="58" max="58" width="1.88671875" style="8" hidden="1" customWidth="1"/>
    <col min="59" max="59" width="9.109375" style="8" hidden="1" customWidth="1"/>
    <col min="60" max="63" width="5" style="8" hidden="1" customWidth="1"/>
    <col min="64" max="64" width="9.109375" style="8" hidden="1" customWidth="1"/>
    <col min="65" max="65" width="1.88671875" style="8" customWidth="1"/>
    <col min="66" max="66" width="9.109375" style="8" customWidth="1"/>
    <col min="67" max="70" width="5" style="8" customWidth="1"/>
    <col min="71" max="71" width="9.109375" style="8" customWidth="1"/>
    <col min="72" max="72" width="1.88671875" style="8" customWidth="1"/>
    <col min="73" max="73" width="9.109375" style="8" hidden="1" customWidth="1"/>
    <col min="74" max="77" width="5" style="8" hidden="1" customWidth="1"/>
    <col min="78" max="78" width="9.109375" style="8" hidden="1" customWidth="1"/>
    <col min="79" max="79" width="1.88671875" style="8" hidden="1" customWidth="1"/>
    <col min="80" max="80" width="9.109375" style="8" hidden="1" customWidth="1"/>
    <col min="81" max="84" width="5" style="8" hidden="1" customWidth="1"/>
    <col min="85" max="85" width="9.109375" style="8" hidden="1" customWidth="1"/>
    <col min="86" max="86" width="1.88671875" style="8" customWidth="1"/>
    <col min="87" max="87" width="9.109375" style="8" hidden="1" customWidth="1"/>
    <col min="88" max="91" width="5" style="8" hidden="1" customWidth="1"/>
    <col min="92" max="92" width="9.109375" style="8" hidden="1" customWidth="1"/>
    <col min="93" max="93" width="1.88671875" style="8" customWidth="1"/>
    <col min="94" max="94" width="9.109375" style="8" customWidth="1"/>
    <col min="95" max="98" width="5" style="8" customWidth="1"/>
    <col min="99" max="99" width="9.109375" style="8" customWidth="1"/>
    <col min="100" max="100" width="1.88671875" style="8" customWidth="1"/>
    <col min="101" max="101" width="9.109375" style="8" customWidth="1"/>
    <col min="102" max="105" width="5" style="8" customWidth="1"/>
    <col min="106" max="106" width="9.109375" style="8" customWidth="1"/>
    <col min="107" max="107" width="1.88671875" style="8" customWidth="1"/>
    <col min="108" max="108" width="9.109375" style="8" customWidth="1"/>
    <col min="109" max="112" width="5" style="8" customWidth="1"/>
    <col min="113" max="113" width="9.109375" style="8" customWidth="1"/>
    <col min="114" max="114" width="2.33203125" style="8" customWidth="1"/>
    <col min="115" max="115" width="9.109375" style="8" customWidth="1"/>
    <col min="116" max="119" width="5.6640625" style="8" customWidth="1"/>
    <col min="120" max="120" width="9.109375" style="8" customWidth="1"/>
    <col min="121" max="121" width="1.88671875" style="8" customWidth="1"/>
    <col min="122" max="122" width="10.109375" style="8" customWidth="1"/>
    <col min="123" max="125" width="5" style="8" customWidth="1"/>
    <col min="126" max="126" width="3.88671875" style="8" customWidth="1"/>
    <col min="127" max="127" width="9.109375" style="8" customWidth="1"/>
    <col min="128" max="128" width="1.6640625" style="8" customWidth="1"/>
    <col min="129" max="129" width="10.109375" style="8" hidden="1" customWidth="1"/>
    <col min="130" max="133" width="5" style="8" hidden="1" customWidth="1"/>
    <col min="134" max="134" width="9.109375" style="8" hidden="1" customWidth="1"/>
    <col min="135" max="135" width="1.88671875" style="8" hidden="1" customWidth="1"/>
    <col min="136" max="136" width="10.109375" style="8" hidden="1" customWidth="1"/>
    <col min="137" max="140" width="5" style="8" hidden="1" customWidth="1"/>
    <col min="141" max="141" width="9.109375" style="8" hidden="1" customWidth="1"/>
    <col min="142" max="142" width="1.88671875" style="8" hidden="1" customWidth="1"/>
    <col min="143" max="143" width="10.109375" style="8" hidden="1" customWidth="1"/>
    <col min="144" max="147" width="5" style="8" hidden="1" customWidth="1"/>
    <col min="148" max="148" width="9.109375" style="8" hidden="1" customWidth="1"/>
    <col min="149" max="149" width="1.88671875" style="8" customWidth="1"/>
    <col min="150" max="153" width="9.109375" style="8" customWidth="1"/>
    <col min="154" max="154" width="11.33203125" style="8" customWidth="1"/>
    <col min="155" max="157" width="9.109375" style="8"/>
    <col min="158" max="158" width="10.33203125" style="8" customWidth="1"/>
    <col min="159" max="169" width="9.109375" style="8" customWidth="1"/>
    <col min="170" max="175" width="9.109375" style="8" hidden="1" customWidth="1"/>
    <col min="176" max="257" width="9.109375" style="8"/>
    <col min="258" max="258" width="24.33203125" style="8" customWidth="1"/>
    <col min="259" max="259" width="10.6640625" style="8" customWidth="1"/>
    <col min="260" max="263" width="5" style="8" customWidth="1"/>
    <col min="264" max="264" width="9.109375" style="8" customWidth="1"/>
    <col min="265" max="265" width="1.88671875" style="8" customWidth="1"/>
    <col min="266" max="266" width="10.6640625" style="8" customWidth="1"/>
    <col min="267" max="270" width="5" style="8" customWidth="1"/>
    <col min="271" max="271" width="9.109375" style="8" customWidth="1"/>
    <col min="272" max="272" width="1.88671875" style="8" customWidth="1"/>
    <col min="273" max="273" width="10.6640625" style="8" customWidth="1"/>
    <col min="274" max="277" width="5" style="8" customWidth="1"/>
    <col min="278" max="278" width="9.109375" style="8" customWidth="1"/>
    <col min="279" max="279" width="1.88671875" style="8" customWidth="1"/>
    <col min="280" max="280" width="9.109375" style="8" customWidth="1"/>
    <col min="281" max="284" width="5" style="8" customWidth="1"/>
    <col min="285" max="285" width="9.109375" style="8" customWidth="1"/>
    <col min="286" max="286" width="1.88671875" style="8" customWidth="1"/>
    <col min="287" max="287" width="9.109375" style="8" customWidth="1"/>
    <col min="288" max="291" width="5" style="8" customWidth="1"/>
    <col min="292" max="292" width="9.109375" style="8" customWidth="1"/>
    <col min="293" max="293" width="1.88671875" style="8" customWidth="1"/>
    <col min="294" max="294" width="9.109375" style="8" customWidth="1"/>
    <col min="295" max="298" width="5" style="8" customWidth="1"/>
    <col min="299" max="299" width="9.109375" style="8" customWidth="1"/>
    <col min="300" max="300" width="1.88671875" style="8" customWidth="1"/>
    <col min="301" max="301" width="9.109375" style="8" customWidth="1"/>
    <col min="302" max="305" width="5" style="8" customWidth="1"/>
    <col min="306" max="306" width="9.109375" style="8" customWidth="1"/>
    <col min="307" max="307" width="1.88671875" style="8" customWidth="1"/>
    <col min="308" max="308" width="9.109375" style="8" customWidth="1"/>
    <col min="309" max="312" width="5" style="8" customWidth="1"/>
    <col min="313" max="313" width="9.109375" style="8" customWidth="1"/>
    <col min="314" max="314" width="1.88671875" style="8" customWidth="1"/>
    <col min="315" max="334" width="0" style="8" hidden="1" customWidth="1"/>
    <col min="335" max="335" width="1.88671875" style="8" customWidth="1"/>
    <col min="336" max="336" width="9.109375" style="8" customWidth="1"/>
    <col min="337" max="340" width="5" style="8" customWidth="1"/>
    <col min="341" max="341" width="9.109375" style="8" customWidth="1"/>
    <col min="342" max="348" width="0" style="8" hidden="1" customWidth="1"/>
    <col min="349" max="349" width="1.88671875" style="8" customWidth="1"/>
    <col min="350" max="350" width="9.109375" style="8" customWidth="1"/>
    <col min="351" max="354" width="5" style="8" customWidth="1"/>
    <col min="355" max="355" width="9.109375" style="8" customWidth="1"/>
    <col min="356" max="356" width="1.88671875" style="8" customWidth="1"/>
    <col min="357" max="357" width="9.109375" style="8" customWidth="1"/>
    <col min="358" max="361" width="5" style="8" customWidth="1"/>
    <col min="362" max="362" width="9.109375" style="8" customWidth="1"/>
    <col min="363" max="363" width="1.88671875" style="8" customWidth="1"/>
    <col min="364" max="364" width="9.109375" style="8" customWidth="1"/>
    <col min="365" max="368" width="5" style="8" customWidth="1"/>
    <col min="369" max="369" width="9.109375" style="8" customWidth="1"/>
    <col min="370" max="370" width="2.33203125" style="8" customWidth="1"/>
    <col min="371" max="371" width="9.109375" style="8" customWidth="1"/>
    <col min="372" max="375" width="5.6640625" style="8" customWidth="1"/>
    <col min="376" max="376" width="9.109375" style="8" customWidth="1"/>
    <col min="377" max="377" width="1.88671875" style="8" customWidth="1"/>
    <col min="378" max="378" width="10.109375" style="8" customWidth="1"/>
    <col min="379" max="382" width="5" style="8" customWidth="1"/>
    <col min="383" max="383" width="9.109375" style="8" customWidth="1"/>
    <col min="384" max="384" width="1.6640625" style="8" customWidth="1"/>
    <col min="385" max="385" width="10.109375" style="8" customWidth="1"/>
    <col min="386" max="389" width="5" style="8" customWidth="1"/>
    <col min="390" max="390" width="9.109375" style="8" customWidth="1"/>
    <col min="391" max="391" width="1.88671875" style="8" customWidth="1"/>
    <col min="392" max="392" width="10.109375" style="8" customWidth="1"/>
    <col min="393" max="396" width="5" style="8" customWidth="1"/>
    <col min="397" max="397" width="9.109375" style="8" customWidth="1"/>
    <col min="398" max="398" width="1.88671875" style="8" customWidth="1"/>
    <col min="399" max="399" width="10.109375" style="8" customWidth="1"/>
    <col min="400" max="403" width="5" style="8" customWidth="1"/>
    <col min="404" max="404" width="9.109375" style="8" customWidth="1"/>
    <col min="405" max="405" width="1.88671875" style="8" customWidth="1"/>
    <col min="406" max="409" width="9.109375" style="8" customWidth="1"/>
    <col min="410" max="410" width="11.33203125" style="8" customWidth="1"/>
    <col min="411" max="413" width="9.109375" style="8"/>
    <col min="414" max="414" width="10.33203125" style="8" customWidth="1"/>
    <col min="415" max="430" width="9.109375" style="8" customWidth="1"/>
    <col min="431" max="513" width="9.109375" style="8"/>
    <col min="514" max="514" width="24.33203125" style="8" customWidth="1"/>
    <col min="515" max="515" width="10.6640625" style="8" customWidth="1"/>
    <col min="516" max="519" width="5" style="8" customWidth="1"/>
    <col min="520" max="520" width="9.109375" style="8" customWidth="1"/>
    <col min="521" max="521" width="1.88671875" style="8" customWidth="1"/>
    <col min="522" max="522" width="10.6640625" style="8" customWidth="1"/>
    <col min="523" max="526" width="5" style="8" customWidth="1"/>
    <col min="527" max="527" width="9.109375" style="8" customWidth="1"/>
    <col min="528" max="528" width="1.88671875" style="8" customWidth="1"/>
    <col min="529" max="529" width="10.6640625" style="8" customWidth="1"/>
    <col min="530" max="533" width="5" style="8" customWidth="1"/>
    <col min="534" max="534" width="9.109375" style="8" customWidth="1"/>
    <col min="535" max="535" width="1.88671875" style="8" customWidth="1"/>
    <col min="536" max="536" width="9.109375" style="8" customWidth="1"/>
    <col min="537" max="540" width="5" style="8" customWidth="1"/>
    <col min="541" max="541" width="9.109375" style="8" customWidth="1"/>
    <col min="542" max="542" width="1.88671875" style="8" customWidth="1"/>
    <col min="543" max="543" width="9.109375" style="8" customWidth="1"/>
    <col min="544" max="547" width="5" style="8" customWidth="1"/>
    <col min="548" max="548" width="9.109375" style="8" customWidth="1"/>
    <col min="549" max="549" width="1.88671875" style="8" customWidth="1"/>
    <col min="550" max="550" width="9.109375" style="8" customWidth="1"/>
    <col min="551" max="554" width="5" style="8" customWidth="1"/>
    <col min="555" max="555" width="9.109375" style="8" customWidth="1"/>
    <col min="556" max="556" width="1.88671875" style="8" customWidth="1"/>
    <col min="557" max="557" width="9.109375" style="8" customWidth="1"/>
    <col min="558" max="561" width="5" style="8" customWidth="1"/>
    <col min="562" max="562" width="9.109375" style="8" customWidth="1"/>
    <col min="563" max="563" width="1.88671875" style="8" customWidth="1"/>
    <col min="564" max="564" width="9.109375" style="8" customWidth="1"/>
    <col min="565" max="568" width="5" style="8" customWidth="1"/>
    <col min="569" max="569" width="9.109375" style="8" customWidth="1"/>
    <col min="570" max="570" width="1.88671875" style="8" customWidth="1"/>
    <col min="571" max="590" width="0" style="8" hidden="1" customWidth="1"/>
    <col min="591" max="591" width="1.88671875" style="8" customWidth="1"/>
    <col min="592" max="592" width="9.109375" style="8" customWidth="1"/>
    <col min="593" max="596" width="5" style="8" customWidth="1"/>
    <col min="597" max="597" width="9.109375" style="8" customWidth="1"/>
    <col min="598" max="604" width="0" style="8" hidden="1" customWidth="1"/>
    <col min="605" max="605" width="1.88671875" style="8" customWidth="1"/>
    <col min="606" max="606" width="9.109375" style="8" customWidth="1"/>
    <col min="607" max="610" width="5" style="8" customWidth="1"/>
    <col min="611" max="611" width="9.109375" style="8" customWidth="1"/>
    <col min="612" max="612" width="1.88671875" style="8" customWidth="1"/>
    <col min="613" max="613" width="9.109375" style="8" customWidth="1"/>
    <col min="614" max="617" width="5" style="8" customWidth="1"/>
    <col min="618" max="618" width="9.109375" style="8" customWidth="1"/>
    <col min="619" max="619" width="1.88671875" style="8" customWidth="1"/>
    <col min="620" max="620" width="9.109375" style="8" customWidth="1"/>
    <col min="621" max="624" width="5" style="8" customWidth="1"/>
    <col min="625" max="625" width="9.109375" style="8" customWidth="1"/>
    <col min="626" max="626" width="2.33203125" style="8" customWidth="1"/>
    <col min="627" max="627" width="9.109375" style="8" customWidth="1"/>
    <col min="628" max="631" width="5.6640625" style="8" customWidth="1"/>
    <col min="632" max="632" width="9.109375" style="8" customWidth="1"/>
    <col min="633" max="633" width="1.88671875" style="8" customWidth="1"/>
    <col min="634" max="634" width="10.109375" style="8" customWidth="1"/>
    <col min="635" max="638" width="5" style="8" customWidth="1"/>
    <col min="639" max="639" width="9.109375" style="8" customWidth="1"/>
    <col min="640" max="640" width="1.6640625" style="8" customWidth="1"/>
    <col min="641" max="641" width="10.109375" style="8" customWidth="1"/>
    <col min="642" max="645" width="5" style="8" customWidth="1"/>
    <col min="646" max="646" width="9.109375" style="8" customWidth="1"/>
    <col min="647" max="647" width="1.88671875" style="8" customWidth="1"/>
    <col min="648" max="648" width="10.109375" style="8" customWidth="1"/>
    <col min="649" max="652" width="5" style="8" customWidth="1"/>
    <col min="653" max="653" width="9.109375" style="8" customWidth="1"/>
    <col min="654" max="654" width="1.88671875" style="8" customWidth="1"/>
    <col min="655" max="655" width="10.109375" style="8" customWidth="1"/>
    <col min="656" max="659" width="5" style="8" customWidth="1"/>
    <col min="660" max="660" width="9.109375" style="8" customWidth="1"/>
    <col min="661" max="661" width="1.88671875" style="8" customWidth="1"/>
    <col min="662" max="665" width="9.109375" style="8" customWidth="1"/>
    <col min="666" max="666" width="11.33203125" style="8" customWidth="1"/>
    <col min="667" max="669" width="9.109375" style="8"/>
    <col min="670" max="670" width="10.33203125" style="8" customWidth="1"/>
    <col min="671" max="686" width="9.109375" style="8" customWidth="1"/>
    <col min="687" max="769" width="9.109375" style="8"/>
    <col min="770" max="770" width="24.33203125" style="8" customWidth="1"/>
    <col min="771" max="771" width="10.6640625" style="8" customWidth="1"/>
    <col min="772" max="775" width="5" style="8" customWidth="1"/>
    <col min="776" max="776" width="9.109375" style="8" customWidth="1"/>
    <col min="777" max="777" width="1.88671875" style="8" customWidth="1"/>
    <col min="778" max="778" width="10.6640625" style="8" customWidth="1"/>
    <col min="779" max="782" width="5" style="8" customWidth="1"/>
    <col min="783" max="783" width="9.109375" style="8" customWidth="1"/>
    <col min="784" max="784" width="1.88671875" style="8" customWidth="1"/>
    <col min="785" max="785" width="10.6640625" style="8" customWidth="1"/>
    <col min="786" max="789" width="5" style="8" customWidth="1"/>
    <col min="790" max="790" width="9.109375" style="8" customWidth="1"/>
    <col min="791" max="791" width="1.88671875" style="8" customWidth="1"/>
    <col min="792" max="792" width="9.109375" style="8" customWidth="1"/>
    <col min="793" max="796" width="5" style="8" customWidth="1"/>
    <col min="797" max="797" width="9.109375" style="8" customWidth="1"/>
    <col min="798" max="798" width="1.88671875" style="8" customWidth="1"/>
    <col min="799" max="799" width="9.109375" style="8" customWidth="1"/>
    <col min="800" max="803" width="5" style="8" customWidth="1"/>
    <col min="804" max="804" width="9.109375" style="8" customWidth="1"/>
    <col min="805" max="805" width="1.88671875" style="8" customWidth="1"/>
    <col min="806" max="806" width="9.109375" style="8" customWidth="1"/>
    <col min="807" max="810" width="5" style="8" customWidth="1"/>
    <col min="811" max="811" width="9.109375" style="8" customWidth="1"/>
    <col min="812" max="812" width="1.88671875" style="8" customWidth="1"/>
    <col min="813" max="813" width="9.109375" style="8" customWidth="1"/>
    <col min="814" max="817" width="5" style="8" customWidth="1"/>
    <col min="818" max="818" width="9.109375" style="8" customWidth="1"/>
    <col min="819" max="819" width="1.88671875" style="8" customWidth="1"/>
    <col min="820" max="820" width="9.109375" style="8" customWidth="1"/>
    <col min="821" max="824" width="5" style="8" customWidth="1"/>
    <col min="825" max="825" width="9.109375" style="8" customWidth="1"/>
    <col min="826" max="826" width="1.88671875" style="8" customWidth="1"/>
    <col min="827" max="846" width="0" style="8" hidden="1" customWidth="1"/>
    <col min="847" max="847" width="1.88671875" style="8" customWidth="1"/>
    <col min="848" max="848" width="9.109375" style="8" customWidth="1"/>
    <col min="849" max="852" width="5" style="8" customWidth="1"/>
    <col min="853" max="853" width="9.109375" style="8" customWidth="1"/>
    <col min="854" max="860" width="0" style="8" hidden="1" customWidth="1"/>
    <col min="861" max="861" width="1.88671875" style="8" customWidth="1"/>
    <col min="862" max="862" width="9.109375" style="8" customWidth="1"/>
    <col min="863" max="866" width="5" style="8" customWidth="1"/>
    <col min="867" max="867" width="9.109375" style="8" customWidth="1"/>
    <col min="868" max="868" width="1.88671875" style="8" customWidth="1"/>
    <col min="869" max="869" width="9.109375" style="8" customWidth="1"/>
    <col min="870" max="873" width="5" style="8" customWidth="1"/>
    <col min="874" max="874" width="9.109375" style="8" customWidth="1"/>
    <col min="875" max="875" width="1.88671875" style="8" customWidth="1"/>
    <col min="876" max="876" width="9.109375" style="8" customWidth="1"/>
    <col min="877" max="880" width="5" style="8" customWidth="1"/>
    <col min="881" max="881" width="9.109375" style="8" customWidth="1"/>
    <col min="882" max="882" width="2.33203125" style="8" customWidth="1"/>
    <col min="883" max="883" width="9.109375" style="8" customWidth="1"/>
    <col min="884" max="887" width="5.6640625" style="8" customWidth="1"/>
    <col min="888" max="888" width="9.109375" style="8" customWidth="1"/>
    <col min="889" max="889" width="1.88671875" style="8" customWidth="1"/>
    <col min="890" max="890" width="10.109375" style="8" customWidth="1"/>
    <col min="891" max="894" width="5" style="8" customWidth="1"/>
    <col min="895" max="895" width="9.109375" style="8" customWidth="1"/>
    <col min="896" max="896" width="1.6640625" style="8" customWidth="1"/>
    <col min="897" max="897" width="10.109375" style="8" customWidth="1"/>
    <col min="898" max="901" width="5" style="8" customWidth="1"/>
    <col min="902" max="902" width="9.109375" style="8" customWidth="1"/>
    <col min="903" max="903" width="1.88671875" style="8" customWidth="1"/>
    <col min="904" max="904" width="10.109375" style="8" customWidth="1"/>
    <col min="905" max="908" width="5" style="8" customWidth="1"/>
    <col min="909" max="909" width="9.109375" style="8" customWidth="1"/>
    <col min="910" max="910" width="1.88671875" style="8" customWidth="1"/>
    <col min="911" max="911" width="10.109375" style="8" customWidth="1"/>
    <col min="912" max="915" width="5" style="8" customWidth="1"/>
    <col min="916" max="916" width="9.109375" style="8" customWidth="1"/>
    <col min="917" max="917" width="1.88671875" style="8" customWidth="1"/>
    <col min="918" max="921" width="9.109375" style="8" customWidth="1"/>
    <col min="922" max="922" width="11.33203125" style="8" customWidth="1"/>
    <col min="923" max="925" width="9.109375" style="8"/>
    <col min="926" max="926" width="10.33203125" style="8" customWidth="1"/>
    <col min="927" max="942" width="9.109375" style="8" customWidth="1"/>
    <col min="943" max="1025" width="9.109375" style="8"/>
    <col min="1026" max="1026" width="24.33203125" style="8" customWidth="1"/>
    <col min="1027" max="1027" width="10.6640625" style="8" customWidth="1"/>
    <col min="1028" max="1031" width="5" style="8" customWidth="1"/>
    <col min="1032" max="1032" width="9.109375" style="8" customWidth="1"/>
    <col min="1033" max="1033" width="1.88671875" style="8" customWidth="1"/>
    <col min="1034" max="1034" width="10.6640625" style="8" customWidth="1"/>
    <col min="1035" max="1038" width="5" style="8" customWidth="1"/>
    <col min="1039" max="1039" width="9.109375" style="8" customWidth="1"/>
    <col min="1040" max="1040" width="1.88671875" style="8" customWidth="1"/>
    <col min="1041" max="1041" width="10.6640625" style="8" customWidth="1"/>
    <col min="1042" max="1045" width="5" style="8" customWidth="1"/>
    <col min="1046" max="1046" width="9.109375" style="8" customWidth="1"/>
    <col min="1047" max="1047" width="1.88671875" style="8" customWidth="1"/>
    <col min="1048" max="1048" width="9.109375" style="8" customWidth="1"/>
    <col min="1049" max="1052" width="5" style="8" customWidth="1"/>
    <col min="1053" max="1053" width="9.109375" style="8" customWidth="1"/>
    <col min="1054" max="1054" width="1.88671875" style="8" customWidth="1"/>
    <col min="1055" max="1055" width="9.109375" style="8" customWidth="1"/>
    <col min="1056" max="1059" width="5" style="8" customWidth="1"/>
    <col min="1060" max="1060" width="9.109375" style="8" customWidth="1"/>
    <col min="1061" max="1061" width="1.88671875" style="8" customWidth="1"/>
    <col min="1062" max="1062" width="9.109375" style="8" customWidth="1"/>
    <col min="1063" max="1066" width="5" style="8" customWidth="1"/>
    <col min="1067" max="1067" width="9.109375" style="8" customWidth="1"/>
    <col min="1068" max="1068" width="1.88671875" style="8" customWidth="1"/>
    <col min="1069" max="1069" width="9.109375" style="8" customWidth="1"/>
    <col min="1070" max="1073" width="5" style="8" customWidth="1"/>
    <col min="1074" max="1074" width="9.109375" style="8" customWidth="1"/>
    <col min="1075" max="1075" width="1.88671875" style="8" customWidth="1"/>
    <col min="1076" max="1076" width="9.109375" style="8" customWidth="1"/>
    <col min="1077" max="1080" width="5" style="8" customWidth="1"/>
    <col min="1081" max="1081" width="9.109375" style="8" customWidth="1"/>
    <col min="1082" max="1082" width="1.88671875" style="8" customWidth="1"/>
    <col min="1083" max="1102" width="0" style="8" hidden="1" customWidth="1"/>
    <col min="1103" max="1103" width="1.88671875" style="8" customWidth="1"/>
    <col min="1104" max="1104" width="9.109375" style="8" customWidth="1"/>
    <col min="1105" max="1108" width="5" style="8" customWidth="1"/>
    <col min="1109" max="1109" width="9.109375" style="8" customWidth="1"/>
    <col min="1110" max="1116" width="0" style="8" hidden="1" customWidth="1"/>
    <col min="1117" max="1117" width="1.88671875" style="8" customWidth="1"/>
    <col min="1118" max="1118" width="9.109375" style="8" customWidth="1"/>
    <col min="1119" max="1122" width="5" style="8" customWidth="1"/>
    <col min="1123" max="1123" width="9.109375" style="8" customWidth="1"/>
    <col min="1124" max="1124" width="1.88671875" style="8" customWidth="1"/>
    <col min="1125" max="1125" width="9.109375" style="8" customWidth="1"/>
    <col min="1126" max="1129" width="5" style="8" customWidth="1"/>
    <col min="1130" max="1130" width="9.109375" style="8" customWidth="1"/>
    <col min="1131" max="1131" width="1.88671875" style="8" customWidth="1"/>
    <col min="1132" max="1132" width="9.109375" style="8" customWidth="1"/>
    <col min="1133" max="1136" width="5" style="8" customWidth="1"/>
    <col min="1137" max="1137" width="9.109375" style="8" customWidth="1"/>
    <col min="1138" max="1138" width="2.33203125" style="8" customWidth="1"/>
    <col min="1139" max="1139" width="9.109375" style="8" customWidth="1"/>
    <col min="1140" max="1143" width="5.6640625" style="8" customWidth="1"/>
    <col min="1144" max="1144" width="9.109375" style="8" customWidth="1"/>
    <col min="1145" max="1145" width="1.88671875" style="8" customWidth="1"/>
    <col min="1146" max="1146" width="10.109375" style="8" customWidth="1"/>
    <col min="1147" max="1150" width="5" style="8" customWidth="1"/>
    <col min="1151" max="1151" width="9.109375" style="8" customWidth="1"/>
    <col min="1152" max="1152" width="1.6640625" style="8" customWidth="1"/>
    <col min="1153" max="1153" width="10.109375" style="8" customWidth="1"/>
    <col min="1154" max="1157" width="5" style="8" customWidth="1"/>
    <col min="1158" max="1158" width="9.109375" style="8" customWidth="1"/>
    <col min="1159" max="1159" width="1.88671875" style="8" customWidth="1"/>
    <col min="1160" max="1160" width="10.109375" style="8" customWidth="1"/>
    <col min="1161" max="1164" width="5" style="8" customWidth="1"/>
    <col min="1165" max="1165" width="9.109375" style="8" customWidth="1"/>
    <col min="1166" max="1166" width="1.88671875" style="8" customWidth="1"/>
    <col min="1167" max="1167" width="10.109375" style="8" customWidth="1"/>
    <col min="1168" max="1171" width="5" style="8" customWidth="1"/>
    <col min="1172" max="1172" width="9.109375" style="8" customWidth="1"/>
    <col min="1173" max="1173" width="1.88671875" style="8" customWidth="1"/>
    <col min="1174" max="1177" width="9.109375" style="8" customWidth="1"/>
    <col min="1178" max="1178" width="11.33203125" style="8" customWidth="1"/>
    <col min="1179" max="1181" width="9.109375" style="8"/>
    <col min="1182" max="1182" width="10.33203125" style="8" customWidth="1"/>
    <col min="1183" max="1198" width="9.109375" style="8" customWidth="1"/>
    <col min="1199" max="1281" width="9.109375" style="8"/>
    <col min="1282" max="1282" width="24.33203125" style="8" customWidth="1"/>
    <col min="1283" max="1283" width="10.6640625" style="8" customWidth="1"/>
    <col min="1284" max="1287" width="5" style="8" customWidth="1"/>
    <col min="1288" max="1288" width="9.109375" style="8" customWidth="1"/>
    <col min="1289" max="1289" width="1.88671875" style="8" customWidth="1"/>
    <col min="1290" max="1290" width="10.6640625" style="8" customWidth="1"/>
    <col min="1291" max="1294" width="5" style="8" customWidth="1"/>
    <col min="1295" max="1295" width="9.109375" style="8" customWidth="1"/>
    <col min="1296" max="1296" width="1.88671875" style="8" customWidth="1"/>
    <col min="1297" max="1297" width="10.6640625" style="8" customWidth="1"/>
    <col min="1298" max="1301" width="5" style="8" customWidth="1"/>
    <col min="1302" max="1302" width="9.109375" style="8" customWidth="1"/>
    <col min="1303" max="1303" width="1.88671875" style="8" customWidth="1"/>
    <col min="1304" max="1304" width="9.109375" style="8" customWidth="1"/>
    <col min="1305" max="1308" width="5" style="8" customWidth="1"/>
    <col min="1309" max="1309" width="9.109375" style="8" customWidth="1"/>
    <col min="1310" max="1310" width="1.88671875" style="8" customWidth="1"/>
    <col min="1311" max="1311" width="9.109375" style="8" customWidth="1"/>
    <col min="1312" max="1315" width="5" style="8" customWidth="1"/>
    <col min="1316" max="1316" width="9.109375" style="8" customWidth="1"/>
    <col min="1317" max="1317" width="1.88671875" style="8" customWidth="1"/>
    <col min="1318" max="1318" width="9.109375" style="8" customWidth="1"/>
    <col min="1319" max="1322" width="5" style="8" customWidth="1"/>
    <col min="1323" max="1323" width="9.109375" style="8" customWidth="1"/>
    <col min="1324" max="1324" width="1.88671875" style="8" customWidth="1"/>
    <col min="1325" max="1325" width="9.109375" style="8" customWidth="1"/>
    <col min="1326" max="1329" width="5" style="8" customWidth="1"/>
    <col min="1330" max="1330" width="9.109375" style="8" customWidth="1"/>
    <col min="1331" max="1331" width="1.88671875" style="8" customWidth="1"/>
    <col min="1332" max="1332" width="9.109375" style="8" customWidth="1"/>
    <col min="1333" max="1336" width="5" style="8" customWidth="1"/>
    <col min="1337" max="1337" width="9.109375" style="8" customWidth="1"/>
    <col min="1338" max="1338" width="1.88671875" style="8" customWidth="1"/>
    <col min="1339" max="1358" width="0" style="8" hidden="1" customWidth="1"/>
    <col min="1359" max="1359" width="1.88671875" style="8" customWidth="1"/>
    <col min="1360" max="1360" width="9.109375" style="8" customWidth="1"/>
    <col min="1361" max="1364" width="5" style="8" customWidth="1"/>
    <col min="1365" max="1365" width="9.109375" style="8" customWidth="1"/>
    <col min="1366" max="1372" width="0" style="8" hidden="1" customWidth="1"/>
    <col min="1373" max="1373" width="1.88671875" style="8" customWidth="1"/>
    <col min="1374" max="1374" width="9.109375" style="8" customWidth="1"/>
    <col min="1375" max="1378" width="5" style="8" customWidth="1"/>
    <col min="1379" max="1379" width="9.109375" style="8" customWidth="1"/>
    <col min="1380" max="1380" width="1.88671875" style="8" customWidth="1"/>
    <col min="1381" max="1381" width="9.109375" style="8" customWidth="1"/>
    <col min="1382" max="1385" width="5" style="8" customWidth="1"/>
    <col min="1386" max="1386" width="9.109375" style="8" customWidth="1"/>
    <col min="1387" max="1387" width="1.88671875" style="8" customWidth="1"/>
    <col min="1388" max="1388" width="9.109375" style="8" customWidth="1"/>
    <col min="1389" max="1392" width="5" style="8" customWidth="1"/>
    <col min="1393" max="1393" width="9.109375" style="8" customWidth="1"/>
    <col min="1394" max="1394" width="2.33203125" style="8" customWidth="1"/>
    <col min="1395" max="1395" width="9.109375" style="8" customWidth="1"/>
    <col min="1396" max="1399" width="5.6640625" style="8" customWidth="1"/>
    <col min="1400" max="1400" width="9.109375" style="8" customWidth="1"/>
    <col min="1401" max="1401" width="1.88671875" style="8" customWidth="1"/>
    <col min="1402" max="1402" width="10.109375" style="8" customWidth="1"/>
    <col min="1403" max="1406" width="5" style="8" customWidth="1"/>
    <col min="1407" max="1407" width="9.109375" style="8" customWidth="1"/>
    <col min="1408" max="1408" width="1.6640625" style="8" customWidth="1"/>
    <col min="1409" max="1409" width="10.109375" style="8" customWidth="1"/>
    <col min="1410" max="1413" width="5" style="8" customWidth="1"/>
    <col min="1414" max="1414" width="9.109375" style="8" customWidth="1"/>
    <col min="1415" max="1415" width="1.88671875" style="8" customWidth="1"/>
    <col min="1416" max="1416" width="10.109375" style="8" customWidth="1"/>
    <col min="1417" max="1420" width="5" style="8" customWidth="1"/>
    <col min="1421" max="1421" width="9.109375" style="8" customWidth="1"/>
    <col min="1422" max="1422" width="1.88671875" style="8" customWidth="1"/>
    <col min="1423" max="1423" width="10.109375" style="8" customWidth="1"/>
    <col min="1424" max="1427" width="5" style="8" customWidth="1"/>
    <col min="1428" max="1428" width="9.109375" style="8" customWidth="1"/>
    <col min="1429" max="1429" width="1.88671875" style="8" customWidth="1"/>
    <col min="1430" max="1433" width="9.109375" style="8" customWidth="1"/>
    <col min="1434" max="1434" width="11.33203125" style="8" customWidth="1"/>
    <col min="1435" max="1437" width="9.109375" style="8"/>
    <col min="1438" max="1438" width="10.33203125" style="8" customWidth="1"/>
    <col min="1439" max="1454" width="9.109375" style="8" customWidth="1"/>
    <col min="1455" max="1537" width="9.109375" style="8"/>
    <col min="1538" max="1538" width="24.33203125" style="8" customWidth="1"/>
    <col min="1539" max="1539" width="10.6640625" style="8" customWidth="1"/>
    <col min="1540" max="1543" width="5" style="8" customWidth="1"/>
    <col min="1544" max="1544" width="9.109375" style="8" customWidth="1"/>
    <col min="1545" max="1545" width="1.88671875" style="8" customWidth="1"/>
    <col min="1546" max="1546" width="10.6640625" style="8" customWidth="1"/>
    <col min="1547" max="1550" width="5" style="8" customWidth="1"/>
    <col min="1551" max="1551" width="9.109375" style="8" customWidth="1"/>
    <col min="1552" max="1552" width="1.88671875" style="8" customWidth="1"/>
    <col min="1553" max="1553" width="10.6640625" style="8" customWidth="1"/>
    <col min="1554" max="1557" width="5" style="8" customWidth="1"/>
    <col min="1558" max="1558" width="9.109375" style="8" customWidth="1"/>
    <col min="1559" max="1559" width="1.88671875" style="8" customWidth="1"/>
    <col min="1560" max="1560" width="9.109375" style="8" customWidth="1"/>
    <col min="1561" max="1564" width="5" style="8" customWidth="1"/>
    <col min="1565" max="1565" width="9.109375" style="8" customWidth="1"/>
    <col min="1566" max="1566" width="1.88671875" style="8" customWidth="1"/>
    <col min="1567" max="1567" width="9.109375" style="8" customWidth="1"/>
    <col min="1568" max="1571" width="5" style="8" customWidth="1"/>
    <col min="1572" max="1572" width="9.109375" style="8" customWidth="1"/>
    <col min="1573" max="1573" width="1.88671875" style="8" customWidth="1"/>
    <col min="1574" max="1574" width="9.109375" style="8" customWidth="1"/>
    <col min="1575" max="1578" width="5" style="8" customWidth="1"/>
    <col min="1579" max="1579" width="9.109375" style="8" customWidth="1"/>
    <col min="1580" max="1580" width="1.88671875" style="8" customWidth="1"/>
    <col min="1581" max="1581" width="9.109375" style="8" customWidth="1"/>
    <col min="1582" max="1585" width="5" style="8" customWidth="1"/>
    <col min="1586" max="1586" width="9.109375" style="8" customWidth="1"/>
    <col min="1587" max="1587" width="1.88671875" style="8" customWidth="1"/>
    <col min="1588" max="1588" width="9.109375" style="8" customWidth="1"/>
    <col min="1589" max="1592" width="5" style="8" customWidth="1"/>
    <col min="1593" max="1593" width="9.109375" style="8" customWidth="1"/>
    <col min="1594" max="1594" width="1.88671875" style="8" customWidth="1"/>
    <col min="1595" max="1614" width="0" style="8" hidden="1" customWidth="1"/>
    <col min="1615" max="1615" width="1.88671875" style="8" customWidth="1"/>
    <col min="1616" max="1616" width="9.109375" style="8" customWidth="1"/>
    <col min="1617" max="1620" width="5" style="8" customWidth="1"/>
    <col min="1621" max="1621" width="9.109375" style="8" customWidth="1"/>
    <col min="1622" max="1628" width="0" style="8" hidden="1" customWidth="1"/>
    <col min="1629" max="1629" width="1.88671875" style="8" customWidth="1"/>
    <col min="1630" max="1630" width="9.109375" style="8" customWidth="1"/>
    <col min="1631" max="1634" width="5" style="8" customWidth="1"/>
    <col min="1635" max="1635" width="9.109375" style="8" customWidth="1"/>
    <col min="1636" max="1636" width="1.88671875" style="8" customWidth="1"/>
    <col min="1637" max="1637" width="9.109375" style="8" customWidth="1"/>
    <col min="1638" max="1641" width="5" style="8" customWidth="1"/>
    <col min="1642" max="1642" width="9.109375" style="8" customWidth="1"/>
    <col min="1643" max="1643" width="1.88671875" style="8" customWidth="1"/>
    <col min="1644" max="1644" width="9.109375" style="8" customWidth="1"/>
    <col min="1645" max="1648" width="5" style="8" customWidth="1"/>
    <col min="1649" max="1649" width="9.109375" style="8" customWidth="1"/>
    <col min="1650" max="1650" width="2.33203125" style="8" customWidth="1"/>
    <col min="1651" max="1651" width="9.109375" style="8" customWidth="1"/>
    <col min="1652" max="1655" width="5.6640625" style="8" customWidth="1"/>
    <col min="1656" max="1656" width="9.109375" style="8" customWidth="1"/>
    <col min="1657" max="1657" width="1.88671875" style="8" customWidth="1"/>
    <col min="1658" max="1658" width="10.109375" style="8" customWidth="1"/>
    <col min="1659" max="1662" width="5" style="8" customWidth="1"/>
    <col min="1663" max="1663" width="9.109375" style="8" customWidth="1"/>
    <col min="1664" max="1664" width="1.6640625" style="8" customWidth="1"/>
    <col min="1665" max="1665" width="10.109375" style="8" customWidth="1"/>
    <col min="1666" max="1669" width="5" style="8" customWidth="1"/>
    <col min="1670" max="1670" width="9.109375" style="8" customWidth="1"/>
    <col min="1671" max="1671" width="1.88671875" style="8" customWidth="1"/>
    <col min="1672" max="1672" width="10.109375" style="8" customWidth="1"/>
    <col min="1673" max="1676" width="5" style="8" customWidth="1"/>
    <col min="1677" max="1677" width="9.109375" style="8" customWidth="1"/>
    <col min="1678" max="1678" width="1.88671875" style="8" customWidth="1"/>
    <col min="1679" max="1679" width="10.109375" style="8" customWidth="1"/>
    <col min="1680" max="1683" width="5" style="8" customWidth="1"/>
    <col min="1684" max="1684" width="9.109375" style="8" customWidth="1"/>
    <col min="1685" max="1685" width="1.88671875" style="8" customWidth="1"/>
    <col min="1686" max="1689" width="9.109375" style="8" customWidth="1"/>
    <col min="1690" max="1690" width="11.33203125" style="8" customWidth="1"/>
    <col min="1691" max="1693" width="9.109375" style="8"/>
    <col min="1694" max="1694" width="10.33203125" style="8" customWidth="1"/>
    <col min="1695" max="1710" width="9.109375" style="8" customWidth="1"/>
    <col min="1711" max="1793" width="9.109375" style="8"/>
    <col min="1794" max="1794" width="24.33203125" style="8" customWidth="1"/>
    <col min="1795" max="1795" width="10.6640625" style="8" customWidth="1"/>
    <col min="1796" max="1799" width="5" style="8" customWidth="1"/>
    <col min="1800" max="1800" width="9.109375" style="8" customWidth="1"/>
    <col min="1801" max="1801" width="1.88671875" style="8" customWidth="1"/>
    <col min="1802" max="1802" width="10.6640625" style="8" customWidth="1"/>
    <col min="1803" max="1806" width="5" style="8" customWidth="1"/>
    <col min="1807" max="1807" width="9.109375" style="8" customWidth="1"/>
    <col min="1808" max="1808" width="1.88671875" style="8" customWidth="1"/>
    <col min="1809" max="1809" width="10.6640625" style="8" customWidth="1"/>
    <col min="1810" max="1813" width="5" style="8" customWidth="1"/>
    <col min="1814" max="1814" width="9.109375" style="8" customWidth="1"/>
    <col min="1815" max="1815" width="1.88671875" style="8" customWidth="1"/>
    <col min="1816" max="1816" width="9.109375" style="8" customWidth="1"/>
    <col min="1817" max="1820" width="5" style="8" customWidth="1"/>
    <col min="1821" max="1821" width="9.109375" style="8" customWidth="1"/>
    <col min="1822" max="1822" width="1.88671875" style="8" customWidth="1"/>
    <col min="1823" max="1823" width="9.109375" style="8" customWidth="1"/>
    <col min="1824" max="1827" width="5" style="8" customWidth="1"/>
    <col min="1828" max="1828" width="9.109375" style="8" customWidth="1"/>
    <col min="1829" max="1829" width="1.88671875" style="8" customWidth="1"/>
    <col min="1830" max="1830" width="9.109375" style="8" customWidth="1"/>
    <col min="1831" max="1834" width="5" style="8" customWidth="1"/>
    <col min="1835" max="1835" width="9.109375" style="8" customWidth="1"/>
    <col min="1836" max="1836" width="1.88671875" style="8" customWidth="1"/>
    <col min="1837" max="1837" width="9.109375" style="8" customWidth="1"/>
    <col min="1838" max="1841" width="5" style="8" customWidth="1"/>
    <col min="1842" max="1842" width="9.109375" style="8" customWidth="1"/>
    <col min="1843" max="1843" width="1.88671875" style="8" customWidth="1"/>
    <col min="1844" max="1844" width="9.109375" style="8" customWidth="1"/>
    <col min="1845" max="1848" width="5" style="8" customWidth="1"/>
    <col min="1849" max="1849" width="9.109375" style="8" customWidth="1"/>
    <col min="1850" max="1850" width="1.88671875" style="8" customWidth="1"/>
    <col min="1851" max="1870" width="0" style="8" hidden="1" customWidth="1"/>
    <col min="1871" max="1871" width="1.88671875" style="8" customWidth="1"/>
    <col min="1872" max="1872" width="9.109375" style="8" customWidth="1"/>
    <col min="1873" max="1876" width="5" style="8" customWidth="1"/>
    <col min="1877" max="1877" width="9.109375" style="8" customWidth="1"/>
    <col min="1878" max="1884" width="0" style="8" hidden="1" customWidth="1"/>
    <col min="1885" max="1885" width="1.88671875" style="8" customWidth="1"/>
    <col min="1886" max="1886" width="9.109375" style="8" customWidth="1"/>
    <col min="1887" max="1890" width="5" style="8" customWidth="1"/>
    <col min="1891" max="1891" width="9.109375" style="8" customWidth="1"/>
    <col min="1892" max="1892" width="1.88671875" style="8" customWidth="1"/>
    <col min="1893" max="1893" width="9.109375" style="8" customWidth="1"/>
    <col min="1894" max="1897" width="5" style="8" customWidth="1"/>
    <col min="1898" max="1898" width="9.109375" style="8" customWidth="1"/>
    <col min="1899" max="1899" width="1.88671875" style="8" customWidth="1"/>
    <col min="1900" max="1900" width="9.109375" style="8" customWidth="1"/>
    <col min="1901" max="1904" width="5" style="8" customWidth="1"/>
    <col min="1905" max="1905" width="9.109375" style="8" customWidth="1"/>
    <col min="1906" max="1906" width="2.33203125" style="8" customWidth="1"/>
    <col min="1907" max="1907" width="9.109375" style="8" customWidth="1"/>
    <col min="1908" max="1911" width="5.6640625" style="8" customWidth="1"/>
    <col min="1912" max="1912" width="9.109375" style="8" customWidth="1"/>
    <col min="1913" max="1913" width="1.88671875" style="8" customWidth="1"/>
    <col min="1914" max="1914" width="10.109375" style="8" customWidth="1"/>
    <col min="1915" max="1918" width="5" style="8" customWidth="1"/>
    <col min="1919" max="1919" width="9.109375" style="8" customWidth="1"/>
    <col min="1920" max="1920" width="1.6640625" style="8" customWidth="1"/>
    <col min="1921" max="1921" width="10.109375" style="8" customWidth="1"/>
    <col min="1922" max="1925" width="5" style="8" customWidth="1"/>
    <col min="1926" max="1926" width="9.109375" style="8" customWidth="1"/>
    <col min="1927" max="1927" width="1.88671875" style="8" customWidth="1"/>
    <col min="1928" max="1928" width="10.109375" style="8" customWidth="1"/>
    <col min="1929" max="1932" width="5" style="8" customWidth="1"/>
    <col min="1933" max="1933" width="9.109375" style="8" customWidth="1"/>
    <col min="1934" max="1934" width="1.88671875" style="8" customWidth="1"/>
    <col min="1935" max="1935" width="10.109375" style="8" customWidth="1"/>
    <col min="1936" max="1939" width="5" style="8" customWidth="1"/>
    <col min="1940" max="1940" width="9.109375" style="8" customWidth="1"/>
    <col min="1941" max="1941" width="1.88671875" style="8" customWidth="1"/>
    <col min="1942" max="1945" width="9.109375" style="8" customWidth="1"/>
    <col min="1946" max="1946" width="11.33203125" style="8" customWidth="1"/>
    <col min="1947" max="1949" width="9.109375" style="8"/>
    <col min="1950" max="1950" width="10.33203125" style="8" customWidth="1"/>
    <col min="1951" max="1966" width="9.109375" style="8" customWidth="1"/>
    <col min="1967" max="2049" width="9.109375" style="8"/>
    <col min="2050" max="2050" width="24.33203125" style="8" customWidth="1"/>
    <col min="2051" max="2051" width="10.6640625" style="8" customWidth="1"/>
    <col min="2052" max="2055" width="5" style="8" customWidth="1"/>
    <col min="2056" max="2056" width="9.109375" style="8" customWidth="1"/>
    <col min="2057" max="2057" width="1.88671875" style="8" customWidth="1"/>
    <col min="2058" max="2058" width="10.6640625" style="8" customWidth="1"/>
    <col min="2059" max="2062" width="5" style="8" customWidth="1"/>
    <col min="2063" max="2063" width="9.109375" style="8" customWidth="1"/>
    <col min="2064" max="2064" width="1.88671875" style="8" customWidth="1"/>
    <col min="2065" max="2065" width="10.6640625" style="8" customWidth="1"/>
    <col min="2066" max="2069" width="5" style="8" customWidth="1"/>
    <col min="2070" max="2070" width="9.109375" style="8" customWidth="1"/>
    <col min="2071" max="2071" width="1.88671875" style="8" customWidth="1"/>
    <col min="2072" max="2072" width="9.109375" style="8" customWidth="1"/>
    <col min="2073" max="2076" width="5" style="8" customWidth="1"/>
    <col min="2077" max="2077" width="9.109375" style="8" customWidth="1"/>
    <col min="2078" max="2078" width="1.88671875" style="8" customWidth="1"/>
    <col min="2079" max="2079" width="9.109375" style="8" customWidth="1"/>
    <col min="2080" max="2083" width="5" style="8" customWidth="1"/>
    <col min="2084" max="2084" width="9.109375" style="8" customWidth="1"/>
    <col min="2085" max="2085" width="1.88671875" style="8" customWidth="1"/>
    <col min="2086" max="2086" width="9.109375" style="8" customWidth="1"/>
    <col min="2087" max="2090" width="5" style="8" customWidth="1"/>
    <col min="2091" max="2091" width="9.109375" style="8" customWidth="1"/>
    <col min="2092" max="2092" width="1.88671875" style="8" customWidth="1"/>
    <col min="2093" max="2093" width="9.109375" style="8" customWidth="1"/>
    <col min="2094" max="2097" width="5" style="8" customWidth="1"/>
    <col min="2098" max="2098" width="9.109375" style="8" customWidth="1"/>
    <col min="2099" max="2099" width="1.88671875" style="8" customWidth="1"/>
    <col min="2100" max="2100" width="9.109375" style="8" customWidth="1"/>
    <col min="2101" max="2104" width="5" style="8" customWidth="1"/>
    <col min="2105" max="2105" width="9.109375" style="8" customWidth="1"/>
    <col min="2106" max="2106" width="1.88671875" style="8" customWidth="1"/>
    <col min="2107" max="2126" width="0" style="8" hidden="1" customWidth="1"/>
    <col min="2127" max="2127" width="1.88671875" style="8" customWidth="1"/>
    <col min="2128" max="2128" width="9.109375" style="8" customWidth="1"/>
    <col min="2129" max="2132" width="5" style="8" customWidth="1"/>
    <col min="2133" max="2133" width="9.109375" style="8" customWidth="1"/>
    <col min="2134" max="2140" width="0" style="8" hidden="1" customWidth="1"/>
    <col min="2141" max="2141" width="1.88671875" style="8" customWidth="1"/>
    <col min="2142" max="2142" width="9.109375" style="8" customWidth="1"/>
    <col min="2143" max="2146" width="5" style="8" customWidth="1"/>
    <col min="2147" max="2147" width="9.109375" style="8" customWidth="1"/>
    <col min="2148" max="2148" width="1.88671875" style="8" customWidth="1"/>
    <col min="2149" max="2149" width="9.109375" style="8" customWidth="1"/>
    <col min="2150" max="2153" width="5" style="8" customWidth="1"/>
    <col min="2154" max="2154" width="9.109375" style="8" customWidth="1"/>
    <col min="2155" max="2155" width="1.88671875" style="8" customWidth="1"/>
    <col min="2156" max="2156" width="9.109375" style="8" customWidth="1"/>
    <col min="2157" max="2160" width="5" style="8" customWidth="1"/>
    <col min="2161" max="2161" width="9.109375" style="8" customWidth="1"/>
    <col min="2162" max="2162" width="2.33203125" style="8" customWidth="1"/>
    <col min="2163" max="2163" width="9.109375" style="8" customWidth="1"/>
    <col min="2164" max="2167" width="5.6640625" style="8" customWidth="1"/>
    <col min="2168" max="2168" width="9.109375" style="8" customWidth="1"/>
    <col min="2169" max="2169" width="1.88671875" style="8" customWidth="1"/>
    <col min="2170" max="2170" width="10.109375" style="8" customWidth="1"/>
    <col min="2171" max="2174" width="5" style="8" customWidth="1"/>
    <col min="2175" max="2175" width="9.109375" style="8" customWidth="1"/>
    <col min="2176" max="2176" width="1.6640625" style="8" customWidth="1"/>
    <col min="2177" max="2177" width="10.109375" style="8" customWidth="1"/>
    <col min="2178" max="2181" width="5" style="8" customWidth="1"/>
    <col min="2182" max="2182" width="9.109375" style="8" customWidth="1"/>
    <col min="2183" max="2183" width="1.88671875" style="8" customWidth="1"/>
    <col min="2184" max="2184" width="10.109375" style="8" customWidth="1"/>
    <col min="2185" max="2188" width="5" style="8" customWidth="1"/>
    <col min="2189" max="2189" width="9.109375" style="8" customWidth="1"/>
    <col min="2190" max="2190" width="1.88671875" style="8" customWidth="1"/>
    <col min="2191" max="2191" width="10.109375" style="8" customWidth="1"/>
    <col min="2192" max="2195" width="5" style="8" customWidth="1"/>
    <col min="2196" max="2196" width="9.109375" style="8" customWidth="1"/>
    <col min="2197" max="2197" width="1.88671875" style="8" customWidth="1"/>
    <col min="2198" max="2201" width="9.109375" style="8" customWidth="1"/>
    <col min="2202" max="2202" width="11.33203125" style="8" customWidth="1"/>
    <col min="2203" max="2205" width="9.109375" style="8"/>
    <col min="2206" max="2206" width="10.33203125" style="8" customWidth="1"/>
    <col min="2207" max="2222" width="9.109375" style="8" customWidth="1"/>
    <col min="2223" max="2305" width="9.109375" style="8"/>
    <col min="2306" max="2306" width="24.33203125" style="8" customWidth="1"/>
    <col min="2307" max="2307" width="10.6640625" style="8" customWidth="1"/>
    <col min="2308" max="2311" width="5" style="8" customWidth="1"/>
    <col min="2312" max="2312" width="9.109375" style="8" customWidth="1"/>
    <col min="2313" max="2313" width="1.88671875" style="8" customWidth="1"/>
    <col min="2314" max="2314" width="10.6640625" style="8" customWidth="1"/>
    <col min="2315" max="2318" width="5" style="8" customWidth="1"/>
    <col min="2319" max="2319" width="9.109375" style="8" customWidth="1"/>
    <col min="2320" max="2320" width="1.88671875" style="8" customWidth="1"/>
    <col min="2321" max="2321" width="10.6640625" style="8" customWidth="1"/>
    <col min="2322" max="2325" width="5" style="8" customWidth="1"/>
    <col min="2326" max="2326" width="9.109375" style="8" customWidth="1"/>
    <col min="2327" max="2327" width="1.88671875" style="8" customWidth="1"/>
    <col min="2328" max="2328" width="9.109375" style="8" customWidth="1"/>
    <col min="2329" max="2332" width="5" style="8" customWidth="1"/>
    <col min="2333" max="2333" width="9.109375" style="8" customWidth="1"/>
    <col min="2334" max="2334" width="1.88671875" style="8" customWidth="1"/>
    <col min="2335" max="2335" width="9.109375" style="8" customWidth="1"/>
    <col min="2336" max="2339" width="5" style="8" customWidth="1"/>
    <col min="2340" max="2340" width="9.109375" style="8" customWidth="1"/>
    <col min="2341" max="2341" width="1.88671875" style="8" customWidth="1"/>
    <col min="2342" max="2342" width="9.109375" style="8" customWidth="1"/>
    <col min="2343" max="2346" width="5" style="8" customWidth="1"/>
    <col min="2347" max="2347" width="9.109375" style="8" customWidth="1"/>
    <col min="2348" max="2348" width="1.88671875" style="8" customWidth="1"/>
    <col min="2349" max="2349" width="9.109375" style="8" customWidth="1"/>
    <col min="2350" max="2353" width="5" style="8" customWidth="1"/>
    <col min="2354" max="2354" width="9.109375" style="8" customWidth="1"/>
    <col min="2355" max="2355" width="1.88671875" style="8" customWidth="1"/>
    <col min="2356" max="2356" width="9.109375" style="8" customWidth="1"/>
    <col min="2357" max="2360" width="5" style="8" customWidth="1"/>
    <col min="2361" max="2361" width="9.109375" style="8" customWidth="1"/>
    <col min="2362" max="2362" width="1.88671875" style="8" customWidth="1"/>
    <col min="2363" max="2382" width="0" style="8" hidden="1" customWidth="1"/>
    <col min="2383" max="2383" width="1.88671875" style="8" customWidth="1"/>
    <col min="2384" max="2384" width="9.109375" style="8" customWidth="1"/>
    <col min="2385" max="2388" width="5" style="8" customWidth="1"/>
    <col min="2389" max="2389" width="9.109375" style="8" customWidth="1"/>
    <col min="2390" max="2396" width="0" style="8" hidden="1" customWidth="1"/>
    <col min="2397" max="2397" width="1.88671875" style="8" customWidth="1"/>
    <col min="2398" max="2398" width="9.109375" style="8" customWidth="1"/>
    <col min="2399" max="2402" width="5" style="8" customWidth="1"/>
    <col min="2403" max="2403" width="9.109375" style="8" customWidth="1"/>
    <col min="2404" max="2404" width="1.88671875" style="8" customWidth="1"/>
    <col min="2405" max="2405" width="9.109375" style="8" customWidth="1"/>
    <col min="2406" max="2409" width="5" style="8" customWidth="1"/>
    <col min="2410" max="2410" width="9.109375" style="8" customWidth="1"/>
    <col min="2411" max="2411" width="1.88671875" style="8" customWidth="1"/>
    <col min="2412" max="2412" width="9.109375" style="8" customWidth="1"/>
    <col min="2413" max="2416" width="5" style="8" customWidth="1"/>
    <col min="2417" max="2417" width="9.109375" style="8" customWidth="1"/>
    <col min="2418" max="2418" width="2.33203125" style="8" customWidth="1"/>
    <col min="2419" max="2419" width="9.109375" style="8" customWidth="1"/>
    <col min="2420" max="2423" width="5.6640625" style="8" customWidth="1"/>
    <col min="2424" max="2424" width="9.109375" style="8" customWidth="1"/>
    <col min="2425" max="2425" width="1.88671875" style="8" customWidth="1"/>
    <col min="2426" max="2426" width="10.109375" style="8" customWidth="1"/>
    <col min="2427" max="2430" width="5" style="8" customWidth="1"/>
    <col min="2431" max="2431" width="9.109375" style="8" customWidth="1"/>
    <col min="2432" max="2432" width="1.6640625" style="8" customWidth="1"/>
    <col min="2433" max="2433" width="10.109375" style="8" customWidth="1"/>
    <col min="2434" max="2437" width="5" style="8" customWidth="1"/>
    <col min="2438" max="2438" width="9.109375" style="8" customWidth="1"/>
    <col min="2439" max="2439" width="1.88671875" style="8" customWidth="1"/>
    <col min="2440" max="2440" width="10.109375" style="8" customWidth="1"/>
    <col min="2441" max="2444" width="5" style="8" customWidth="1"/>
    <col min="2445" max="2445" width="9.109375" style="8" customWidth="1"/>
    <col min="2446" max="2446" width="1.88671875" style="8" customWidth="1"/>
    <col min="2447" max="2447" width="10.109375" style="8" customWidth="1"/>
    <col min="2448" max="2451" width="5" style="8" customWidth="1"/>
    <col min="2452" max="2452" width="9.109375" style="8" customWidth="1"/>
    <col min="2453" max="2453" width="1.88671875" style="8" customWidth="1"/>
    <col min="2454" max="2457" width="9.109375" style="8" customWidth="1"/>
    <col min="2458" max="2458" width="11.33203125" style="8" customWidth="1"/>
    <col min="2459" max="2461" width="9.109375" style="8"/>
    <col min="2462" max="2462" width="10.33203125" style="8" customWidth="1"/>
    <col min="2463" max="2478" width="9.109375" style="8" customWidth="1"/>
    <col min="2479" max="2561" width="9.109375" style="8"/>
    <col min="2562" max="2562" width="24.33203125" style="8" customWidth="1"/>
    <col min="2563" max="2563" width="10.6640625" style="8" customWidth="1"/>
    <col min="2564" max="2567" width="5" style="8" customWidth="1"/>
    <col min="2568" max="2568" width="9.109375" style="8" customWidth="1"/>
    <col min="2569" max="2569" width="1.88671875" style="8" customWidth="1"/>
    <col min="2570" max="2570" width="10.6640625" style="8" customWidth="1"/>
    <col min="2571" max="2574" width="5" style="8" customWidth="1"/>
    <col min="2575" max="2575" width="9.109375" style="8" customWidth="1"/>
    <col min="2576" max="2576" width="1.88671875" style="8" customWidth="1"/>
    <col min="2577" max="2577" width="10.6640625" style="8" customWidth="1"/>
    <col min="2578" max="2581" width="5" style="8" customWidth="1"/>
    <col min="2582" max="2582" width="9.109375" style="8" customWidth="1"/>
    <col min="2583" max="2583" width="1.88671875" style="8" customWidth="1"/>
    <col min="2584" max="2584" width="9.109375" style="8" customWidth="1"/>
    <col min="2585" max="2588" width="5" style="8" customWidth="1"/>
    <col min="2589" max="2589" width="9.109375" style="8" customWidth="1"/>
    <col min="2590" max="2590" width="1.88671875" style="8" customWidth="1"/>
    <col min="2591" max="2591" width="9.109375" style="8" customWidth="1"/>
    <col min="2592" max="2595" width="5" style="8" customWidth="1"/>
    <col min="2596" max="2596" width="9.109375" style="8" customWidth="1"/>
    <col min="2597" max="2597" width="1.88671875" style="8" customWidth="1"/>
    <col min="2598" max="2598" width="9.109375" style="8" customWidth="1"/>
    <col min="2599" max="2602" width="5" style="8" customWidth="1"/>
    <col min="2603" max="2603" width="9.109375" style="8" customWidth="1"/>
    <col min="2604" max="2604" width="1.88671875" style="8" customWidth="1"/>
    <col min="2605" max="2605" width="9.109375" style="8" customWidth="1"/>
    <col min="2606" max="2609" width="5" style="8" customWidth="1"/>
    <col min="2610" max="2610" width="9.109375" style="8" customWidth="1"/>
    <col min="2611" max="2611" width="1.88671875" style="8" customWidth="1"/>
    <col min="2612" max="2612" width="9.109375" style="8" customWidth="1"/>
    <col min="2613" max="2616" width="5" style="8" customWidth="1"/>
    <col min="2617" max="2617" width="9.109375" style="8" customWidth="1"/>
    <col min="2618" max="2618" width="1.88671875" style="8" customWidth="1"/>
    <col min="2619" max="2638" width="0" style="8" hidden="1" customWidth="1"/>
    <col min="2639" max="2639" width="1.88671875" style="8" customWidth="1"/>
    <col min="2640" max="2640" width="9.109375" style="8" customWidth="1"/>
    <col min="2641" max="2644" width="5" style="8" customWidth="1"/>
    <col min="2645" max="2645" width="9.109375" style="8" customWidth="1"/>
    <col min="2646" max="2652" width="0" style="8" hidden="1" customWidth="1"/>
    <col min="2653" max="2653" width="1.88671875" style="8" customWidth="1"/>
    <col min="2654" max="2654" width="9.109375" style="8" customWidth="1"/>
    <col min="2655" max="2658" width="5" style="8" customWidth="1"/>
    <col min="2659" max="2659" width="9.109375" style="8" customWidth="1"/>
    <col min="2660" max="2660" width="1.88671875" style="8" customWidth="1"/>
    <col min="2661" max="2661" width="9.109375" style="8" customWidth="1"/>
    <col min="2662" max="2665" width="5" style="8" customWidth="1"/>
    <col min="2666" max="2666" width="9.109375" style="8" customWidth="1"/>
    <col min="2667" max="2667" width="1.88671875" style="8" customWidth="1"/>
    <col min="2668" max="2668" width="9.109375" style="8" customWidth="1"/>
    <col min="2669" max="2672" width="5" style="8" customWidth="1"/>
    <col min="2673" max="2673" width="9.109375" style="8" customWidth="1"/>
    <col min="2674" max="2674" width="2.33203125" style="8" customWidth="1"/>
    <col min="2675" max="2675" width="9.109375" style="8" customWidth="1"/>
    <col min="2676" max="2679" width="5.6640625" style="8" customWidth="1"/>
    <col min="2680" max="2680" width="9.109375" style="8" customWidth="1"/>
    <col min="2681" max="2681" width="1.88671875" style="8" customWidth="1"/>
    <col min="2682" max="2682" width="10.109375" style="8" customWidth="1"/>
    <col min="2683" max="2686" width="5" style="8" customWidth="1"/>
    <col min="2687" max="2687" width="9.109375" style="8" customWidth="1"/>
    <col min="2688" max="2688" width="1.6640625" style="8" customWidth="1"/>
    <col min="2689" max="2689" width="10.109375" style="8" customWidth="1"/>
    <col min="2690" max="2693" width="5" style="8" customWidth="1"/>
    <col min="2694" max="2694" width="9.109375" style="8" customWidth="1"/>
    <col min="2695" max="2695" width="1.88671875" style="8" customWidth="1"/>
    <col min="2696" max="2696" width="10.109375" style="8" customWidth="1"/>
    <col min="2697" max="2700" width="5" style="8" customWidth="1"/>
    <col min="2701" max="2701" width="9.109375" style="8" customWidth="1"/>
    <col min="2702" max="2702" width="1.88671875" style="8" customWidth="1"/>
    <col min="2703" max="2703" width="10.109375" style="8" customWidth="1"/>
    <col min="2704" max="2707" width="5" style="8" customWidth="1"/>
    <col min="2708" max="2708" width="9.109375" style="8" customWidth="1"/>
    <col min="2709" max="2709" width="1.88671875" style="8" customWidth="1"/>
    <col min="2710" max="2713" width="9.109375" style="8" customWidth="1"/>
    <col min="2714" max="2714" width="11.33203125" style="8" customWidth="1"/>
    <col min="2715" max="2717" width="9.109375" style="8"/>
    <col min="2718" max="2718" width="10.33203125" style="8" customWidth="1"/>
    <col min="2719" max="2734" width="9.109375" style="8" customWidth="1"/>
    <col min="2735" max="2817" width="9.109375" style="8"/>
    <col min="2818" max="2818" width="24.33203125" style="8" customWidth="1"/>
    <col min="2819" max="2819" width="10.6640625" style="8" customWidth="1"/>
    <col min="2820" max="2823" width="5" style="8" customWidth="1"/>
    <col min="2824" max="2824" width="9.109375" style="8" customWidth="1"/>
    <col min="2825" max="2825" width="1.88671875" style="8" customWidth="1"/>
    <col min="2826" max="2826" width="10.6640625" style="8" customWidth="1"/>
    <col min="2827" max="2830" width="5" style="8" customWidth="1"/>
    <col min="2831" max="2831" width="9.109375" style="8" customWidth="1"/>
    <col min="2832" max="2832" width="1.88671875" style="8" customWidth="1"/>
    <col min="2833" max="2833" width="10.6640625" style="8" customWidth="1"/>
    <col min="2834" max="2837" width="5" style="8" customWidth="1"/>
    <col min="2838" max="2838" width="9.109375" style="8" customWidth="1"/>
    <col min="2839" max="2839" width="1.88671875" style="8" customWidth="1"/>
    <col min="2840" max="2840" width="9.109375" style="8" customWidth="1"/>
    <col min="2841" max="2844" width="5" style="8" customWidth="1"/>
    <col min="2845" max="2845" width="9.109375" style="8" customWidth="1"/>
    <col min="2846" max="2846" width="1.88671875" style="8" customWidth="1"/>
    <col min="2847" max="2847" width="9.109375" style="8" customWidth="1"/>
    <col min="2848" max="2851" width="5" style="8" customWidth="1"/>
    <col min="2852" max="2852" width="9.109375" style="8" customWidth="1"/>
    <col min="2853" max="2853" width="1.88671875" style="8" customWidth="1"/>
    <col min="2854" max="2854" width="9.109375" style="8" customWidth="1"/>
    <col min="2855" max="2858" width="5" style="8" customWidth="1"/>
    <col min="2859" max="2859" width="9.109375" style="8" customWidth="1"/>
    <col min="2860" max="2860" width="1.88671875" style="8" customWidth="1"/>
    <col min="2861" max="2861" width="9.109375" style="8" customWidth="1"/>
    <col min="2862" max="2865" width="5" style="8" customWidth="1"/>
    <col min="2866" max="2866" width="9.109375" style="8" customWidth="1"/>
    <col min="2867" max="2867" width="1.88671875" style="8" customWidth="1"/>
    <col min="2868" max="2868" width="9.109375" style="8" customWidth="1"/>
    <col min="2869" max="2872" width="5" style="8" customWidth="1"/>
    <col min="2873" max="2873" width="9.109375" style="8" customWidth="1"/>
    <col min="2874" max="2874" width="1.88671875" style="8" customWidth="1"/>
    <col min="2875" max="2894" width="0" style="8" hidden="1" customWidth="1"/>
    <col min="2895" max="2895" width="1.88671875" style="8" customWidth="1"/>
    <col min="2896" max="2896" width="9.109375" style="8" customWidth="1"/>
    <col min="2897" max="2900" width="5" style="8" customWidth="1"/>
    <col min="2901" max="2901" width="9.109375" style="8" customWidth="1"/>
    <col min="2902" max="2908" width="0" style="8" hidden="1" customWidth="1"/>
    <col min="2909" max="2909" width="1.88671875" style="8" customWidth="1"/>
    <col min="2910" max="2910" width="9.109375" style="8" customWidth="1"/>
    <col min="2911" max="2914" width="5" style="8" customWidth="1"/>
    <col min="2915" max="2915" width="9.109375" style="8" customWidth="1"/>
    <col min="2916" max="2916" width="1.88671875" style="8" customWidth="1"/>
    <col min="2917" max="2917" width="9.109375" style="8" customWidth="1"/>
    <col min="2918" max="2921" width="5" style="8" customWidth="1"/>
    <col min="2922" max="2922" width="9.109375" style="8" customWidth="1"/>
    <col min="2923" max="2923" width="1.88671875" style="8" customWidth="1"/>
    <col min="2924" max="2924" width="9.109375" style="8" customWidth="1"/>
    <col min="2925" max="2928" width="5" style="8" customWidth="1"/>
    <col min="2929" max="2929" width="9.109375" style="8" customWidth="1"/>
    <col min="2930" max="2930" width="2.33203125" style="8" customWidth="1"/>
    <col min="2931" max="2931" width="9.109375" style="8" customWidth="1"/>
    <col min="2932" max="2935" width="5.6640625" style="8" customWidth="1"/>
    <col min="2936" max="2936" width="9.109375" style="8" customWidth="1"/>
    <col min="2937" max="2937" width="1.88671875" style="8" customWidth="1"/>
    <col min="2938" max="2938" width="10.109375" style="8" customWidth="1"/>
    <col min="2939" max="2942" width="5" style="8" customWidth="1"/>
    <col min="2943" max="2943" width="9.109375" style="8" customWidth="1"/>
    <col min="2944" max="2944" width="1.6640625" style="8" customWidth="1"/>
    <col min="2945" max="2945" width="10.109375" style="8" customWidth="1"/>
    <col min="2946" max="2949" width="5" style="8" customWidth="1"/>
    <col min="2950" max="2950" width="9.109375" style="8" customWidth="1"/>
    <col min="2951" max="2951" width="1.88671875" style="8" customWidth="1"/>
    <col min="2952" max="2952" width="10.109375" style="8" customWidth="1"/>
    <col min="2953" max="2956" width="5" style="8" customWidth="1"/>
    <col min="2957" max="2957" width="9.109375" style="8" customWidth="1"/>
    <col min="2958" max="2958" width="1.88671875" style="8" customWidth="1"/>
    <col min="2959" max="2959" width="10.109375" style="8" customWidth="1"/>
    <col min="2960" max="2963" width="5" style="8" customWidth="1"/>
    <col min="2964" max="2964" width="9.109375" style="8" customWidth="1"/>
    <col min="2965" max="2965" width="1.88671875" style="8" customWidth="1"/>
    <col min="2966" max="2969" width="9.109375" style="8" customWidth="1"/>
    <col min="2970" max="2970" width="11.33203125" style="8" customWidth="1"/>
    <col min="2971" max="2973" width="9.109375" style="8"/>
    <col min="2974" max="2974" width="10.33203125" style="8" customWidth="1"/>
    <col min="2975" max="2990" width="9.109375" style="8" customWidth="1"/>
    <col min="2991" max="3073" width="9.109375" style="8"/>
    <col min="3074" max="3074" width="24.33203125" style="8" customWidth="1"/>
    <col min="3075" max="3075" width="10.6640625" style="8" customWidth="1"/>
    <col min="3076" max="3079" width="5" style="8" customWidth="1"/>
    <col min="3080" max="3080" width="9.109375" style="8" customWidth="1"/>
    <col min="3081" max="3081" width="1.88671875" style="8" customWidth="1"/>
    <col min="3082" max="3082" width="10.6640625" style="8" customWidth="1"/>
    <col min="3083" max="3086" width="5" style="8" customWidth="1"/>
    <col min="3087" max="3087" width="9.109375" style="8" customWidth="1"/>
    <col min="3088" max="3088" width="1.88671875" style="8" customWidth="1"/>
    <col min="3089" max="3089" width="10.6640625" style="8" customWidth="1"/>
    <col min="3090" max="3093" width="5" style="8" customWidth="1"/>
    <col min="3094" max="3094" width="9.109375" style="8" customWidth="1"/>
    <col min="3095" max="3095" width="1.88671875" style="8" customWidth="1"/>
    <col min="3096" max="3096" width="9.109375" style="8" customWidth="1"/>
    <col min="3097" max="3100" width="5" style="8" customWidth="1"/>
    <col min="3101" max="3101" width="9.109375" style="8" customWidth="1"/>
    <col min="3102" max="3102" width="1.88671875" style="8" customWidth="1"/>
    <col min="3103" max="3103" width="9.109375" style="8" customWidth="1"/>
    <col min="3104" max="3107" width="5" style="8" customWidth="1"/>
    <col min="3108" max="3108" width="9.109375" style="8" customWidth="1"/>
    <col min="3109" max="3109" width="1.88671875" style="8" customWidth="1"/>
    <col min="3110" max="3110" width="9.109375" style="8" customWidth="1"/>
    <col min="3111" max="3114" width="5" style="8" customWidth="1"/>
    <col min="3115" max="3115" width="9.109375" style="8" customWidth="1"/>
    <col min="3116" max="3116" width="1.88671875" style="8" customWidth="1"/>
    <col min="3117" max="3117" width="9.109375" style="8" customWidth="1"/>
    <col min="3118" max="3121" width="5" style="8" customWidth="1"/>
    <col min="3122" max="3122" width="9.109375" style="8" customWidth="1"/>
    <col min="3123" max="3123" width="1.88671875" style="8" customWidth="1"/>
    <col min="3124" max="3124" width="9.109375" style="8" customWidth="1"/>
    <col min="3125" max="3128" width="5" style="8" customWidth="1"/>
    <col min="3129" max="3129" width="9.109375" style="8" customWidth="1"/>
    <col min="3130" max="3130" width="1.88671875" style="8" customWidth="1"/>
    <col min="3131" max="3150" width="0" style="8" hidden="1" customWidth="1"/>
    <col min="3151" max="3151" width="1.88671875" style="8" customWidth="1"/>
    <col min="3152" max="3152" width="9.109375" style="8" customWidth="1"/>
    <col min="3153" max="3156" width="5" style="8" customWidth="1"/>
    <col min="3157" max="3157" width="9.109375" style="8" customWidth="1"/>
    <col min="3158" max="3164" width="0" style="8" hidden="1" customWidth="1"/>
    <col min="3165" max="3165" width="1.88671875" style="8" customWidth="1"/>
    <col min="3166" max="3166" width="9.109375" style="8" customWidth="1"/>
    <col min="3167" max="3170" width="5" style="8" customWidth="1"/>
    <col min="3171" max="3171" width="9.109375" style="8" customWidth="1"/>
    <col min="3172" max="3172" width="1.88671875" style="8" customWidth="1"/>
    <col min="3173" max="3173" width="9.109375" style="8" customWidth="1"/>
    <col min="3174" max="3177" width="5" style="8" customWidth="1"/>
    <col min="3178" max="3178" width="9.109375" style="8" customWidth="1"/>
    <col min="3179" max="3179" width="1.88671875" style="8" customWidth="1"/>
    <col min="3180" max="3180" width="9.109375" style="8" customWidth="1"/>
    <col min="3181" max="3184" width="5" style="8" customWidth="1"/>
    <col min="3185" max="3185" width="9.109375" style="8" customWidth="1"/>
    <col min="3186" max="3186" width="2.33203125" style="8" customWidth="1"/>
    <col min="3187" max="3187" width="9.109375" style="8" customWidth="1"/>
    <col min="3188" max="3191" width="5.6640625" style="8" customWidth="1"/>
    <col min="3192" max="3192" width="9.109375" style="8" customWidth="1"/>
    <col min="3193" max="3193" width="1.88671875" style="8" customWidth="1"/>
    <col min="3194" max="3194" width="10.109375" style="8" customWidth="1"/>
    <col min="3195" max="3198" width="5" style="8" customWidth="1"/>
    <col min="3199" max="3199" width="9.109375" style="8" customWidth="1"/>
    <col min="3200" max="3200" width="1.6640625" style="8" customWidth="1"/>
    <col min="3201" max="3201" width="10.109375" style="8" customWidth="1"/>
    <col min="3202" max="3205" width="5" style="8" customWidth="1"/>
    <col min="3206" max="3206" width="9.109375" style="8" customWidth="1"/>
    <col min="3207" max="3207" width="1.88671875" style="8" customWidth="1"/>
    <col min="3208" max="3208" width="10.109375" style="8" customWidth="1"/>
    <col min="3209" max="3212" width="5" style="8" customWidth="1"/>
    <col min="3213" max="3213" width="9.109375" style="8" customWidth="1"/>
    <col min="3214" max="3214" width="1.88671875" style="8" customWidth="1"/>
    <col min="3215" max="3215" width="10.109375" style="8" customWidth="1"/>
    <col min="3216" max="3219" width="5" style="8" customWidth="1"/>
    <col min="3220" max="3220" width="9.109375" style="8" customWidth="1"/>
    <col min="3221" max="3221" width="1.88671875" style="8" customWidth="1"/>
    <col min="3222" max="3225" width="9.109375" style="8" customWidth="1"/>
    <col min="3226" max="3226" width="11.33203125" style="8" customWidth="1"/>
    <col min="3227" max="3229" width="9.109375" style="8"/>
    <col min="3230" max="3230" width="10.33203125" style="8" customWidth="1"/>
    <col min="3231" max="3246" width="9.109375" style="8" customWidth="1"/>
    <col min="3247" max="3329" width="9.109375" style="8"/>
    <col min="3330" max="3330" width="24.33203125" style="8" customWidth="1"/>
    <col min="3331" max="3331" width="10.6640625" style="8" customWidth="1"/>
    <col min="3332" max="3335" width="5" style="8" customWidth="1"/>
    <col min="3336" max="3336" width="9.109375" style="8" customWidth="1"/>
    <col min="3337" max="3337" width="1.88671875" style="8" customWidth="1"/>
    <col min="3338" max="3338" width="10.6640625" style="8" customWidth="1"/>
    <col min="3339" max="3342" width="5" style="8" customWidth="1"/>
    <col min="3343" max="3343" width="9.109375" style="8" customWidth="1"/>
    <col min="3344" max="3344" width="1.88671875" style="8" customWidth="1"/>
    <col min="3345" max="3345" width="10.6640625" style="8" customWidth="1"/>
    <col min="3346" max="3349" width="5" style="8" customWidth="1"/>
    <col min="3350" max="3350" width="9.109375" style="8" customWidth="1"/>
    <col min="3351" max="3351" width="1.88671875" style="8" customWidth="1"/>
    <col min="3352" max="3352" width="9.109375" style="8" customWidth="1"/>
    <col min="3353" max="3356" width="5" style="8" customWidth="1"/>
    <col min="3357" max="3357" width="9.109375" style="8" customWidth="1"/>
    <col min="3358" max="3358" width="1.88671875" style="8" customWidth="1"/>
    <col min="3359" max="3359" width="9.109375" style="8" customWidth="1"/>
    <col min="3360" max="3363" width="5" style="8" customWidth="1"/>
    <col min="3364" max="3364" width="9.109375" style="8" customWidth="1"/>
    <col min="3365" max="3365" width="1.88671875" style="8" customWidth="1"/>
    <col min="3366" max="3366" width="9.109375" style="8" customWidth="1"/>
    <col min="3367" max="3370" width="5" style="8" customWidth="1"/>
    <col min="3371" max="3371" width="9.109375" style="8" customWidth="1"/>
    <col min="3372" max="3372" width="1.88671875" style="8" customWidth="1"/>
    <col min="3373" max="3373" width="9.109375" style="8" customWidth="1"/>
    <col min="3374" max="3377" width="5" style="8" customWidth="1"/>
    <col min="3378" max="3378" width="9.109375" style="8" customWidth="1"/>
    <col min="3379" max="3379" width="1.88671875" style="8" customWidth="1"/>
    <col min="3380" max="3380" width="9.109375" style="8" customWidth="1"/>
    <col min="3381" max="3384" width="5" style="8" customWidth="1"/>
    <col min="3385" max="3385" width="9.109375" style="8" customWidth="1"/>
    <col min="3386" max="3386" width="1.88671875" style="8" customWidth="1"/>
    <col min="3387" max="3406" width="0" style="8" hidden="1" customWidth="1"/>
    <col min="3407" max="3407" width="1.88671875" style="8" customWidth="1"/>
    <col min="3408" max="3408" width="9.109375" style="8" customWidth="1"/>
    <col min="3409" max="3412" width="5" style="8" customWidth="1"/>
    <col min="3413" max="3413" width="9.109375" style="8" customWidth="1"/>
    <col min="3414" max="3420" width="0" style="8" hidden="1" customWidth="1"/>
    <col min="3421" max="3421" width="1.88671875" style="8" customWidth="1"/>
    <col min="3422" max="3422" width="9.109375" style="8" customWidth="1"/>
    <col min="3423" max="3426" width="5" style="8" customWidth="1"/>
    <col min="3427" max="3427" width="9.109375" style="8" customWidth="1"/>
    <col min="3428" max="3428" width="1.88671875" style="8" customWidth="1"/>
    <col min="3429" max="3429" width="9.109375" style="8" customWidth="1"/>
    <col min="3430" max="3433" width="5" style="8" customWidth="1"/>
    <col min="3434" max="3434" width="9.109375" style="8" customWidth="1"/>
    <col min="3435" max="3435" width="1.88671875" style="8" customWidth="1"/>
    <col min="3436" max="3436" width="9.109375" style="8" customWidth="1"/>
    <col min="3437" max="3440" width="5" style="8" customWidth="1"/>
    <col min="3441" max="3441" width="9.109375" style="8" customWidth="1"/>
    <col min="3442" max="3442" width="2.33203125" style="8" customWidth="1"/>
    <col min="3443" max="3443" width="9.109375" style="8" customWidth="1"/>
    <col min="3444" max="3447" width="5.6640625" style="8" customWidth="1"/>
    <col min="3448" max="3448" width="9.109375" style="8" customWidth="1"/>
    <col min="3449" max="3449" width="1.88671875" style="8" customWidth="1"/>
    <col min="3450" max="3450" width="10.109375" style="8" customWidth="1"/>
    <col min="3451" max="3454" width="5" style="8" customWidth="1"/>
    <col min="3455" max="3455" width="9.109375" style="8" customWidth="1"/>
    <col min="3456" max="3456" width="1.6640625" style="8" customWidth="1"/>
    <col min="3457" max="3457" width="10.109375" style="8" customWidth="1"/>
    <col min="3458" max="3461" width="5" style="8" customWidth="1"/>
    <col min="3462" max="3462" width="9.109375" style="8" customWidth="1"/>
    <col min="3463" max="3463" width="1.88671875" style="8" customWidth="1"/>
    <col min="3464" max="3464" width="10.109375" style="8" customWidth="1"/>
    <col min="3465" max="3468" width="5" style="8" customWidth="1"/>
    <col min="3469" max="3469" width="9.109375" style="8" customWidth="1"/>
    <col min="3470" max="3470" width="1.88671875" style="8" customWidth="1"/>
    <col min="3471" max="3471" width="10.109375" style="8" customWidth="1"/>
    <col min="3472" max="3475" width="5" style="8" customWidth="1"/>
    <col min="3476" max="3476" width="9.109375" style="8" customWidth="1"/>
    <col min="3477" max="3477" width="1.88671875" style="8" customWidth="1"/>
    <col min="3478" max="3481" width="9.109375" style="8" customWidth="1"/>
    <col min="3482" max="3482" width="11.33203125" style="8" customWidth="1"/>
    <col min="3483" max="3485" width="9.109375" style="8"/>
    <col min="3486" max="3486" width="10.33203125" style="8" customWidth="1"/>
    <col min="3487" max="3502" width="9.109375" style="8" customWidth="1"/>
    <col min="3503" max="3585" width="9.109375" style="8"/>
    <col min="3586" max="3586" width="24.33203125" style="8" customWidth="1"/>
    <col min="3587" max="3587" width="10.6640625" style="8" customWidth="1"/>
    <col min="3588" max="3591" width="5" style="8" customWidth="1"/>
    <col min="3592" max="3592" width="9.109375" style="8" customWidth="1"/>
    <col min="3593" max="3593" width="1.88671875" style="8" customWidth="1"/>
    <col min="3594" max="3594" width="10.6640625" style="8" customWidth="1"/>
    <col min="3595" max="3598" width="5" style="8" customWidth="1"/>
    <col min="3599" max="3599" width="9.109375" style="8" customWidth="1"/>
    <col min="3600" max="3600" width="1.88671875" style="8" customWidth="1"/>
    <col min="3601" max="3601" width="10.6640625" style="8" customWidth="1"/>
    <col min="3602" max="3605" width="5" style="8" customWidth="1"/>
    <col min="3606" max="3606" width="9.109375" style="8" customWidth="1"/>
    <col min="3607" max="3607" width="1.88671875" style="8" customWidth="1"/>
    <col min="3608" max="3608" width="9.109375" style="8" customWidth="1"/>
    <col min="3609" max="3612" width="5" style="8" customWidth="1"/>
    <col min="3613" max="3613" width="9.109375" style="8" customWidth="1"/>
    <col min="3614" max="3614" width="1.88671875" style="8" customWidth="1"/>
    <col min="3615" max="3615" width="9.109375" style="8" customWidth="1"/>
    <col min="3616" max="3619" width="5" style="8" customWidth="1"/>
    <col min="3620" max="3620" width="9.109375" style="8" customWidth="1"/>
    <col min="3621" max="3621" width="1.88671875" style="8" customWidth="1"/>
    <col min="3622" max="3622" width="9.109375" style="8" customWidth="1"/>
    <col min="3623" max="3626" width="5" style="8" customWidth="1"/>
    <col min="3627" max="3627" width="9.109375" style="8" customWidth="1"/>
    <col min="3628" max="3628" width="1.88671875" style="8" customWidth="1"/>
    <col min="3629" max="3629" width="9.109375" style="8" customWidth="1"/>
    <col min="3630" max="3633" width="5" style="8" customWidth="1"/>
    <col min="3634" max="3634" width="9.109375" style="8" customWidth="1"/>
    <col min="3635" max="3635" width="1.88671875" style="8" customWidth="1"/>
    <col min="3636" max="3636" width="9.109375" style="8" customWidth="1"/>
    <col min="3637" max="3640" width="5" style="8" customWidth="1"/>
    <col min="3641" max="3641" width="9.109375" style="8" customWidth="1"/>
    <col min="3642" max="3642" width="1.88671875" style="8" customWidth="1"/>
    <col min="3643" max="3662" width="0" style="8" hidden="1" customWidth="1"/>
    <col min="3663" max="3663" width="1.88671875" style="8" customWidth="1"/>
    <col min="3664" max="3664" width="9.109375" style="8" customWidth="1"/>
    <col min="3665" max="3668" width="5" style="8" customWidth="1"/>
    <col min="3669" max="3669" width="9.109375" style="8" customWidth="1"/>
    <col min="3670" max="3676" width="0" style="8" hidden="1" customWidth="1"/>
    <col min="3677" max="3677" width="1.88671875" style="8" customWidth="1"/>
    <col min="3678" max="3678" width="9.109375" style="8" customWidth="1"/>
    <col min="3679" max="3682" width="5" style="8" customWidth="1"/>
    <col min="3683" max="3683" width="9.109375" style="8" customWidth="1"/>
    <col min="3684" max="3684" width="1.88671875" style="8" customWidth="1"/>
    <col min="3685" max="3685" width="9.109375" style="8" customWidth="1"/>
    <col min="3686" max="3689" width="5" style="8" customWidth="1"/>
    <col min="3690" max="3690" width="9.109375" style="8" customWidth="1"/>
    <col min="3691" max="3691" width="1.88671875" style="8" customWidth="1"/>
    <col min="3692" max="3692" width="9.109375" style="8" customWidth="1"/>
    <col min="3693" max="3696" width="5" style="8" customWidth="1"/>
    <col min="3697" max="3697" width="9.109375" style="8" customWidth="1"/>
    <col min="3698" max="3698" width="2.33203125" style="8" customWidth="1"/>
    <col min="3699" max="3699" width="9.109375" style="8" customWidth="1"/>
    <col min="3700" max="3703" width="5.6640625" style="8" customWidth="1"/>
    <col min="3704" max="3704" width="9.109375" style="8" customWidth="1"/>
    <col min="3705" max="3705" width="1.88671875" style="8" customWidth="1"/>
    <col min="3706" max="3706" width="10.109375" style="8" customWidth="1"/>
    <col min="3707" max="3710" width="5" style="8" customWidth="1"/>
    <col min="3711" max="3711" width="9.109375" style="8" customWidth="1"/>
    <col min="3712" max="3712" width="1.6640625" style="8" customWidth="1"/>
    <col min="3713" max="3713" width="10.109375" style="8" customWidth="1"/>
    <col min="3714" max="3717" width="5" style="8" customWidth="1"/>
    <col min="3718" max="3718" width="9.109375" style="8" customWidth="1"/>
    <col min="3719" max="3719" width="1.88671875" style="8" customWidth="1"/>
    <col min="3720" max="3720" width="10.109375" style="8" customWidth="1"/>
    <col min="3721" max="3724" width="5" style="8" customWidth="1"/>
    <col min="3725" max="3725" width="9.109375" style="8" customWidth="1"/>
    <col min="3726" max="3726" width="1.88671875" style="8" customWidth="1"/>
    <col min="3727" max="3727" width="10.109375" style="8" customWidth="1"/>
    <col min="3728" max="3731" width="5" style="8" customWidth="1"/>
    <col min="3732" max="3732" width="9.109375" style="8" customWidth="1"/>
    <col min="3733" max="3733" width="1.88671875" style="8" customWidth="1"/>
    <col min="3734" max="3737" width="9.109375" style="8" customWidth="1"/>
    <col min="3738" max="3738" width="11.33203125" style="8" customWidth="1"/>
    <col min="3739" max="3741" width="9.109375" style="8"/>
    <col min="3742" max="3742" width="10.33203125" style="8" customWidth="1"/>
    <col min="3743" max="3758" width="9.109375" style="8" customWidth="1"/>
    <col min="3759" max="3841" width="9.109375" style="8"/>
    <col min="3842" max="3842" width="24.33203125" style="8" customWidth="1"/>
    <col min="3843" max="3843" width="10.6640625" style="8" customWidth="1"/>
    <col min="3844" max="3847" width="5" style="8" customWidth="1"/>
    <col min="3848" max="3848" width="9.109375" style="8" customWidth="1"/>
    <col min="3849" max="3849" width="1.88671875" style="8" customWidth="1"/>
    <col min="3850" max="3850" width="10.6640625" style="8" customWidth="1"/>
    <col min="3851" max="3854" width="5" style="8" customWidth="1"/>
    <col min="3855" max="3855" width="9.109375" style="8" customWidth="1"/>
    <col min="3856" max="3856" width="1.88671875" style="8" customWidth="1"/>
    <col min="3857" max="3857" width="10.6640625" style="8" customWidth="1"/>
    <col min="3858" max="3861" width="5" style="8" customWidth="1"/>
    <col min="3862" max="3862" width="9.109375" style="8" customWidth="1"/>
    <col min="3863" max="3863" width="1.88671875" style="8" customWidth="1"/>
    <col min="3864" max="3864" width="9.109375" style="8" customWidth="1"/>
    <col min="3865" max="3868" width="5" style="8" customWidth="1"/>
    <col min="3869" max="3869" width="9.109375" style="8" customWidth="1"/>
    <col min="3870" max="3870" width="1.88671875" style="8" customWidth="1"/>
    <col min="3871" max="3871" width="9.109375" style="8" customWidth="1"/>
    <col min="3872" max="3875" width="5" style="8" customWidth="1"/>
    <col min="3876" max="3876" width="9.109375" style="8" customWidth="1"/>
    <col min="3877" max="3877" width="1.88671875" style="8" customWidth="1"/>
    <col min="3878" max="3878" width="9.109375" style="8" customWidth="1"/>
    <col min="3879" max="3882" width="5" style="8" customWidth="1"/>
    <col min="3883" max="3883" width="9.109375" style="8" customWidth="1"/>
    <col min="3884" max="3884" width="1.88671875" style="8" customWidth="1"/>
    <col min="3885" max="3885" width="9.109375" style="8" customWidth="1"/>
    <col min="3886" max="3889" width="5" style="8" customWidth="1"/>
    <col min="3890" max="3890" width="9.109375" style="8" customWidth="1"/>
    <col min="3891" max="3891" width="1.88671875" style="8" customWidth="1"/>
    <col min="3892" max="3892" width="9.109375" style="8" customWidth="1"/>
    <col min="3893" max="3896" width="5" style="8" customWidth="1"/>
    <col min="3897" max="3897" width="9.109375" style="8" customWidth="1"/>
    <col min="3898" max="3898" width="1.88671875" style="8" customWidth="1"/>
    <col min="3899" max="3918" width="0" style="8" hidden="1" customWidth="1"/>
    <col min="3919" max="3919" width="1.88671875" style="8" customWidth="1"/>
    <col min="3920" max="3920" width="9.109375" style="8" customWidth="1"/>
    <col min="3921" max="3924" width="5" style="8" customWidth="1"/>
    <col min="3925" max="3925" width="9.109375" style="8" customWidth="1"/>
    <col min="3926" max="3932" width="0" style="8" hidden="1" customWidth="1"/>
    <col min="3933" max="3933" width="1.88671875" style="8" customWidth="1"/>
    <col min="3934" max="3934" width="9.109375" style="8" customWidth="1"/>
    <col min="3935" max="3938" width="5" style="8" customWidth="1"/>
    <col min="3939" max="3939" width="9.109375" style="8" customWidth="1"/>
    <col min="3940" max="3940" width="1.88671875" style="8" customWidth="1"/>
    <col min="3941" max="3941" width="9.109375" style="8" customWidth="1"/>
    <col min="3942" max="3945" width="5" style="8" customWidth="1"/>
    <col min="3946" max="3946" width="9.109375" style="8" customWidth="1"/>
    <col min="3947" max="3947" width="1.88671875" style="8" customWidth="1"/>
    <col min="3948" max="3948" width="9.109375" style="8" customWidth="1"/>
    <col min="3949" max="3952" width="5" style="8" customWidth="1"/>
    <col min="3953" max="3953" width="9.109375" style="8" customWidth="1"/>
    <col min="3954" max="3954" width="2.33203125" style="8" customWidth="1"/>
    <col min="3955" max="3955" width="9.109375" style="8" customWidth="1"/>
    <col min="3956" max="3959" width="5.6640625" style="8" customWidth="1"/>
    <col min="3960" max="3960" width="9.109375" style="8" customWidth="1"/>
    <col min="3961" max="3961" width="1.88671875" style="8" customWidth="1"/>
    <col min="3962" max="3962" width="10.109375" style="8" customWidth="1"/>
    <col min="3963" max="3966" width="5" style="8" customWidth="1"/>
    <col min="3967" max="3967" width="9.109375" style="8" customWidth="1"/>
    <col min="3968" max="3968" width="1.6640625" style="8" customWidth="1"/>
    <col min="3969" max="3969" width="10.109375" style="8" customWidth="1"/>
    <col min="3970" max="3973" width="5" style="8" customWidth="1"/>
    <col min="3974" max="3974" width="9.109375" style="8" customWidth="1"/>
    <col min="3975" max="3975" width="1.88671875" style="8" customWidth="1"/>
    <col min="3976" max="3976" width="10.109375" style="8" customWidth="1"/>
    <col min="3977" max="3980" width="5" style="8" customWidth="1"/>
    <col min="3981" max="3981" width="9.109375" style="8" customWidth="1"/>
    <col min="3982" max="3982" width="1.88671875" style="8" customWidth="1"/>
    <col min="3983" max="3983" width="10.109375" style="8" customWidth="1"/>
    <col min="3984" max="3987" width="5" style="8" customWidth="1"/>
    <col min="3988" max="3988" width="9.109375" style="8" customWidth="1"/>
    <col min="3989" max="3989" width="1.88671875" style="8" customWidth="1"/>
    <col min="3990" max="3993" width="9.109375" style="8" customWidth="1"/>
    <col min="3994" max="3994" width="11.33203125" style="8" customWidth="1"/>
    <col min="3995" max="3997" width="9.109375" style="8"/>
    <col min="3998" max="3998" width="10.33203125" style="8" customWidth="1"/>
    <col min="3999" max="4014" width="9.109375" style="8" customWidth="1"/>
    <col min="4015" max="4097" width="9.109375" style="8"/>
    <col min="4098" max="4098" width="24.33203125" style="8" customWidth="1"/>
    <col min="4099" max="4099" width="10.6640625" style="8" customWidth="1"/>
    <col min="4100" max="4103" width="5" style="8" customWidth="1"/>
    <col min="4104" max="4104" width="9.109375" style="8" customWidth="1"/>
    <col min="4105" max="4105" width="1.88671875" style="8" customWidth="1"/>
    <col min="4106" max="4106" width="10.6640625" style="8" customWidth="1"/>
    <col min="4107" max="4110" width="5" style="8" customWidth="1"/>
    <col min="4111" max="4111" width="9.109375" style="8" customWidth="1"/>
    <col min="4112" max="4112" width="1.88671875" style="8" customWidth="1"/>
    <col min="4113" max="4113" width="10.6640625" style="8" customWidth="1"/>
    <col min="4114" max="4117" width="5" style="8" customWidth="1"/>
    <col min="4118" max="4118" width="9.109375" style="8" customWidth="1"/>
    <col min="4119" max="4119" width="1.88671875" style="8" customWidth="1"/>
    <col min="4120" max="4120" width="9.109375" style="8" customWidth="1"/>
    <col min="4121" max="4124" width="5" style="8" customWidth="1"/>
    <col min="4125" max="4125" width="9.109375" style="8" customWidth="1"/>
    <col min="4126" max="4126" width="1.88671875" style="8" customWidth="1"/>
    <col min="4127" max="4127" width="9.109375" style="8" customWidth="1"/>
    <col min="4128" max="4131" width="5" style="8" customWidth="1"/>
    <col min="4132" max="4132" width="9.109375" style="8" customWidth="1"/>
    <col min="4133" max="4133" width="1.88671875" style="8" customWidth="1"/>
    <col min="4134" max="4134" width="9.109375" style="8" customWidth="1"/>
    <col min="4135" max="4138" width="5" style="8" customWidth="1"/>
    <col min="4139" max="4139" width="9.109375" style="8" customWidth="1"/>
    <col min="4140" max="4140" width="1.88671875" style="8" customWidth="1"/>
    <col min="4141" max="4141" width="9.109375" style="8" customWidth="1"/>
    <col min="4142" max="4145" width="5" style="8" customWidth="1"/>
    <col min="4146" max="4146" width="9.109375" style="8" customWidth="1"/>
    <col min="4147" max="4147" width="1.88671875" style="8" customWidth="1"/>
    <col min="4148" max="4148" width="9.109375" style="8" customWidth="1"/>
    <col min="4149" max="4152" width="5" style="8" customWidth="1"/>
    <col min="4153" max="4153" width="9.109375" style="8" customWidth="1"/>
    <col min="4154" max="4154" width="1.88671875" style="8" customWidth="1"/>
    <col min="4155" max="4174" width="0" style="8" hidden="1" customWidth="1"/>
    <col min="4175" max="4175" width="1.88671875" style="8" customWidth="1"/>
    <col min="4176" max="4176" width="9.109375" style="8" customWidth="1"/>
    <col min="4177" max="4180" width="5" style="8" customWidth="1"/>
    <col min="4181" max="4181" width="9.109375" style="8" customWidth="1"/>
    <col min="4182" max="4188" width="0" style="8" hidden="1" customWidth="1"/>
    <col min="4189" max="4189" width="1.88671875" style="8" customWidth="1"/>
    <col min="4190" max="4190" width="9.109375" style="8" customWidth="1"/>
    <col min="4191" max="4194" width="5" style="8" customWidth="1"/>
    <col min="4195" max="4195" width="9.109375" style="8" customWidth="1"/>
    <col min="4196" max="4196" width="1.88671875" style="8" customWidth="1"/>
    <col min="4197" max="4197" width="9.109375" style="8" customWidth="1"/>
    <col min="4198" max="4201" width="5" style="8" customWidth="1"/>
    <col min="4202" max="4202" width="9.109375" style="8" customWidth="1"/>
    <col min="4203" max="4203" width="1.88671875" style="8" customWidth="1"/>
    <col min="4204" max="4204" width="9.109375" style="8" customWidth="1"/>
    <col min="4205" max="4208" width="5" style="8" customWidth="1"/>
    <col min="4209" max="4209" width="9.109375" style="8" customWidth="1"/>
    <col min="4210" max="4210" width="2.33203125" style="8" customWidth="1"/>
    <col min="4211" max="4211" width="9.109375" style="8" customWidth="1"/>
    <col min="4212" max="4215" width="5.6640625" style="8" customWidth="1"/>
    <col min="4216" max="4216" width="9.109375" style="8" customWidth="1"/>
    <col min="4217" max="4217" width="1.88671875" style="8" customWidth="1"/>
    <col min="4218" max="4218" width="10.109375" style="8" customWidth="1"/>
    <col min="4219" max="4222" width="5" style="8" customWidth="1"/>
    <col min="4223" max="4223" width="9.109375" style="8" customWidth="1"/>
    <col min="4224" max="4224" width="1.6640625" style="8" customWidth="1"/>
    <col min="4225" max="4225" width="10.109375" style="8" customWidth="1"/>
    <col min="4226" max="4229" width="5" style="8" customWidth="1"/>
    <col min="4230" max="4230" width="9.109375" style="8" customWidth="1"/>
    <col min="4231" max="4231" width="1.88671875" style="8" customWidth="1"/>
    <col min="4232" max="4232" width="10.109375" style="8" customWidth="1"/>
    <col min="4233" max="4236" width="5" style="8" customWidth="1"/>
    <col min="4237" max="4237" width="9.109375" style="8" customWidth="1"/>
    <col min="4238" max="4238" width="1.88671875" style="8" customWidth="1"/>
    <col min="4239" max="4239" width="10.109375" style="8" customWidth="1"/>
    <col min="4240" max="4243" width="5" style="8" customWidth="1"/>
    <col min="4244" max="4244" width="9.109375" style="8" customWidth="1"/>
    <col min="4245" max="4245" width="1.88671875" style="8" customWidth="1"/>
    <col min="4246" max="4249" width="9.109375" style="8" customWidth="1"/>
    <col min="4250" max="4250" width="11.33203125" style="8" customWidth="1"/>
    <col min="4251" max="4253" width="9.109375" style="8"/>
    <col min="4254" max="4254" width="10.33203125" style="8" customWidth="1"/>
    <col min="4255" max="4270" width="9.109375" style="8" customWidth="1"/>
    <col min="4271" max="4353" width="9.109375" style="8"/>
    <col min="4354" max="4354" width="24.33203125" style="8" customWidth="1"/>
    <col min="4355" max="4355" width="10.6640625" style="8" customWidth="1"/>
    <col min="4356" max="4359" width="5" style="8" customWidth="1"/>
    <col min="4360" max="4360" width="9.109375" style="8" customWidth="1"/>
    <col min="4361" max="4361" width="1.88671875" style="8" customWidth="1"/>
    <col min="4362" max="4362" width="10.6640625" style="8" customWidth="1"/>
    <col min="4363" max="4366" width="5" style="8" customWidth="1"/>
    <col min="4367" max="4367" width="9.109375" style="8" customWidth="1"/>
    <col min="4368" max="4368" width="1.88671875" style="8" customWidth="1"/>
    <col min="4369" max="4369" width="10.6640625" style="8" customWidth="1"/>
    <col min="4370" max="4373" width="5" style="8" customWidth="1"/>
    <col min="4374" max="4374" width="9.109375" style="8" customWidth="1"/>
    <col min="4375" max="4375" width="1.88671875" style="8" customWidth="1"/>
    <col min="4376" max="4376" width="9.109375" style="8" customWidth="1"/>
    <col min="4377" max="4380" width="5" style="8" customWidth="1"/>
    <col min="4381" max="4381" width="9.109375" style="8" customWidth="1"/>
    <col min="4382" max="4382" width="1.88671875" style="8" customWidth="1"/>
    <col min="4383" max="4383" width="9.109375" style="8" customWidth="1"/>
    <col min="4384" max="4387" width="5" style="8" customWidth="1"/>
    <col min="4388" max="4388" width="9.109375" style="8" customWidth="1"/>
    <col min="4389" max="4389" width="1.88671875" style="8" customWidth="1"/>
    <col min="4390" max="4390" width="9.109375" style="8" customWidth="1"/>
    <col min="4391" max="4394" width="5" style="8" customWidth="1"/>
    <col min="4395" max="4395" width="9.109375" style="8" customWidth="1"/>
    <col min="4396" max="4396" width="1.88671875" style="8" customWidth="1"/>
    <col min="4397" max="4397" width="9.109375" style="8" customWidth="1"/>
    <col min="4398" max="4401" width="5" style="8" customWidth="1"/>
    <col min="4402" max="4402" width="9.109375" style="8" customWidth="1"/>
    <col min="4403" max="4403" width="1.88671875" style="8" customWidth="1"/>
    <col min="4404" max="4404" width="9.109375" style="8" customWidth="1"/>
    <col min="4405" max="4408" width="5" style="8" customWidth="1"/>
    <col min="4409" max="4409" width="9.109375" style="8" customWidth="1"/>
    <col min="4410" max="4410" width="1.88671875" style="8" customWidth="1"/>
    <col min="4411" max="4430" width="0" style="8" hidden="1" customWidth="1"/>
    <col min="4431" max="4431" width="1.88671875" style="8" customWidth="1"/>
    <col min="4432" max="4432" width="9.109375" style="8" customWidth="1"/>
    <col min="4433" max="4436" width="5" style="8" customWidth="1"/>
    <col min="4437" max="4437" width="9.109375" style="8" customWidth="1"/>
    <col min="4438" max="4444" width="0" style="8" hidden="1" customWidth="1"/>
    <col min="4445" max="4445" width="1.88671875" style="8" customWidth="1"/>
    <col min="4446" max="4446" width="9.109375" style="8" customWidth="1"/>
    <col min="4447" max="4450" width="5" style="8" customWidth="1"/>
    <col min="4451" max="4451" width="9.109375" style="8" customWidth="1"/>
    <col min="4452" max="4452" width="1.88671875" style="8" customWidth="1"/>
    <col min="4453" max="4453" width="9.109375" style="8" customWidth="1"/>
    <col min="4454" max="4457" width="5" style="8" customWidth="1"/>
    <col min="4458" max="4458" width="9.109375" style="8" customWidth="1"/>
    <col min="4459" max="4459" width="1.88671875" style="8" customWidth="1"/>
    <col min="4460" max="4460" width="9.109375" style="8" customWidth="1"/>
    <col min="4461" max="4464" width="5" style="8" customWidth="1"/>
    <col min="4465" max="4465" width="9.109375" style="8" customWidth="1"/>
    <col min="4466" max="4466" width="2.33203125" style="8" customWidth="1"/>
    <col min="4467" max="4467" width="9.109375" style="8" customWidth="1"/>
    <col min="4468" max="4471" width="5.6640625" style="8" customWidth="1"/>
    <col min="4472" max="4472" width="9.109375" style="8" customWidth="1"/>
    <col min="4473" max="4473" width="1.88671875" style="8" customWidth="1"/>
    <col min="4474" max="4474" width="10.109375" style="8" customWidth="1"/>
    <col min="4475" max="4478" width="5" style="8" customWidth="1"/>
    <col min="4479" max="4479" width="9.109375" style="8" customWidth="1"/>
    <col min="4480" max="4480" width="1.6640625" style="8" customWidth="1"/>
    <col min="4481" max="4481" width="10.109375" style="8" customWidth="1"/>
    <col min="4482" max="4485" width="5" style="8" customWidth="1"/>
    <col min="4486" max="4486" width="9.109375" style="8" customWidth="1"/>
    <col min="4487" max="4487" width="1.88671875" style="8" customWidth="1"/>
    <col min="4488" max="4488" width="10.109375" style="8" customWidth="1"/>
    <col min="4489" max="4492" width="5" style="8" customWidth="1"/>
    <col min="4493" max="4493" width="9.109375" style="8" customWidth="1"/>
    <col min="4494" max="4494" width="1.88671875" style="8" customWidth="1"/>
    <col min="4495" max="4495" width="10.109375" style="8" customWidth="1"/>
    <col min="4496" max="4499" width="5" style="8" customWidth="1"/>
    <col min="4500" max="4500" width="9.109375" style="8" customWidth="1"/>
    <col min="4501" max="4501" width="1.88671875" style="8" customWidth="1"/>
    <col min="4502" max="4505" width="9.109375" style="8" customWidth="1"/>
    <col min="4506" max="4506" width="11.33203125" style="8" customWidth="1"/>
    <col min="4507" max="4509" width="9.109375" style="8"/>
    <col min="4510" max="4510" width="10.33203125" style="8" customWidth="1"/>
    <col min="4511" max="4526" width="9.109375" style="8" customWidth="1"/>
    <col min="4527" max="4609" width="9.109375" style="8"/>
    <col min="4610" max="4610" width="24.33203125" style="8" customWidth="1"/>
    <col min="4611" max="4611" width="10.6640625" style="8" customWidth="1"/>
    <col min="4612" max="4615" width="5" style="8" customWidth="1"/>
    <col min="4616" max="4616" width="9.109375" style="8" customWidth="1"/>
    <col min="4617" max="4617" width="1.88671875" style="8" customWidth="1"/>
    <col min="4618" max="4618" width="10.6640625" style="8" customWidth="1"/>
    <col min="4619" max="4622" width="5" style="8" customWidth="1"/>
    <col min="4623" max="4623" width="9.109375" style="8" customWidth="1"/>
    <col min="4624" max="4624" width="1.88671875" style="8" customWidth="1"/>
    <col min="4625" max="4625" width="10.6640625" style="8" customWidth="1"/>
    <col min="4626" max="4629" width="5" style="8" customWidth="1"/>
    <col min="4630" max="4630" width="9.109375" style="8" customWidth="1"/>
    <col min="4631" max="4631" width="1.88671875" style="8" customWidth="1"/>
    <col min="4632" max="4632" width="9.109375" style="8" customWidth="1"/>
    <col min="4633" max="4636" width="5" style="8" customWidth="1"/>
    <col min="4637" max="4637" width="9.109375" style="8" customWidth="1"/>
    <col min="4638" max="4638" width="1.88671875" style="8" customWidth="1"/>
    <col min="4639" max="4639" width="9.109375" style="8" customWidth="1"/>
    <col min="4640" max="4643" width="5" style="8" customWidth="1"/>
    <col min="4644" max="4644" width="9.109375" style="8" customWidth="1"/>
    <col min="4645" max="4645" width="1.88671875" style="8" customWidth="1"/>
    <col min="4646" max="4646" width="9.109375" style="8" customWidth="1"/>
    <col min="4647" max="4650" width="5" style="8" customWidth="1"/>
    <col min="4651" max="4651" width="9.109375" style="8" customWidth="1"/>
    <col min="4652" max="4652" width="1.88671875" style="8" customWidth="1"/>
    <col min="4653" max="4653" width="9.109375" style="8" customWidth="1"/>
    <col min="4654" max="4657" width="5" style="8" customWidth="1"/>
    <col min="4658" max="4658" width="9.109375" style="8" customWidth="1"/>
    <col min="4659" max="4659" width="1.88671875" style="8" customWidth="1"/>
    <col min="4660" max="4660" width="9.109375" style="8" customWidth="1"/>
    <col min="4661" max="4664" width="5" style="8" customWidth="1"/>
    <col min="4665" max="4665" width="9.109375" style="8" customWidth="1"/>
    <col min="4666" max="4666" width="1.88671875" style="8" customWidth="1"/>
    <col min="4667" max="4686" width="0" style="8" hidden="1" customWidth="1"/>
    <col min="4687" max="4687" width="1.88671875" style="8" customWidth="1"/>
    <col min="4688" max="4688" width="9.109375" style="8" customWidth="1"/>
    <col min="4689" max="4692" width="5" style="8" customWidth="1"/>
    <col min="4693" max="4693" width="9.109375" style="8" customWidth="1"/>
    <col min="4694" max="4700" width="0" style="8" hidden="1" customWidth="1"/>
    <col min="4701" max="4701" width="1.88671875" style="8" customWidth="1"/>
    <col min="4702" max="4702" width="9.109375" style="8" customWidth="1"/>
    <col min="4703" max="4706" width="5" style="8" customWidth="1"/>
    <col min="4707" max="4707" width="9.109375" style="8" customWidth="1"/>
    <col min="4708" max="4708" width="1.88671875" style="8" customWidth="1"/>
    <col min="4709" max="4709" width="9.109375" style="8" customWidth="1"/>
    <col min="4710" max="4713" width="5" style="8" customWidth="1"/>
    <col min="4714" max="4714" width="9.109375" style="8" customWidth="1"/>
    <col min="4715" max="4715" width="1.88671875" style="8" customWidth="1"/>
    <col min="4716" max="4716" width="9.109375" style="8" customWidth="1"/>
    <col min="4717" max="4720" width="5" style="8" customWidth="1"/>
    <col min="4721" max="4721" width="9.109375" style="8" customWidth="1"/>
    <col min="4722" max="4722" width="2.33203125" style="8" customWidth="1"/>
    <col min="4723" max="4723" width="9.109375" style="8" customWidth="1"/>
    <col min="4724" max="4727" width="5.6640625" style="8" customWidth="1"/>
    <col min="4728" max="4728" width="9.109375" style="8" customWidth="1"/>
    <col min="4729" max="4729" width="1.88671875" style="8" customWidth="1"/>
    <col min="4730" max="4730" width="10.109375" style="8" customWidth="1"/>
    <col min="4731" max="4734" width="5" style="8" customWidth="1"/>
    <col min="4735" max="4735" width="9.109375" style="8" customWidth="1"/>
    <col min="4736" max="4736" width="1.6640625" style="8" customWidth="1"/>
    <col min="4737" max="4737" width="10.109375" style="8" customWidth="1"/>
    <col min="4738" max="4741" width="5" style="8" customWidth="1"/>
    <col min="4742" max="4742" width="9.109375" style="8" customWidth="1"/>
    <col min="4743" max="4743" width="1.88671875" style="8" customWidth="1"/>
    <col min="4744" max="4744" width="10.109375" style="8" customWidth="1"/>
    <col min="4745" max="4748" width="5" style="8" customWidth="1"/>
    <col min="4749" max="4749" width="9.109375" style="8" customWidth="1"/>
    <col min="4750" max="4750" width="1.88671875" style="8" customWidth="1"/>
    <col min="4751" max="4751" width="10.109375" style="8" customWidth="1"/>
    <col min="4752" max="4755" width="5" style="8" customWidth="1"/>
    <col min="4756" max="4756" width="9.109375" style="8" customWidth="1"/>
    <col min="4757" max="4757" width="1.88671875" style="8" customWidth="1"/>
    <col min="4758" max="4761" width="9.109375" style="8" customWidth="1"/>
    <col min="4762" max="4762" width="11.33203125" style="8" customWidth="1"/>
    <col min="4763" max="4765" width="9.109375" style="8"/>
    <col min="4766" max="4766" width="10.33203125" style="8" customWidth="1"/>
    <col min="4767" max="4782" width="9.109375" style="8" customWidth="1"/>
    <col min="4783" max="4865" width="9.109375" style="8"/>
    <col min="4866" max="4866" width="24.33203125" style="8" customWidth="1"/>
    <col min="4867" max="4867" width="10.6640625" style="8" customWidth="1"/>
    <col min="4868" max="4871" width="5" style="8" customWidth="1"/>
    <col min="4872" max="4872" width="9.109375" style="8" customWidth="1"/>
    <col min="4873" max="4873" width="1.88671875" style="8" customWidth="1"/>
    <col min="4874" max="4874" width="10.6640625" style="8" customWidth="1"/>
    <col min="4875" max="4878" width="5" style="8" customWidth="1"/>
    <col min="4879" max="4879" width="9.109375" style="8" customWidth="1"/>
    <col min="4880" max="4880" width="1.88671875" style="8" customWidth="1"/>
    <col min="4881" max="4881" width="10.6640625" style="8" customWidth="1"/>
    <col min="4882" max="4885" width="5" style="8" customWidth="1"/>
    <col min="4886" max="4886" width="9.109375" style="8" customWidth="1"/>
    <col min="4887" max="4887" width="1.88671875" style="8" customWidth="1"/>
    <col min="4888" max="4888" width="9.109375" style="8" customWidth="1"/>
    <col min="4889" max="4892" width="5" style="8" customWidth="1"/>
    <col min="4893" max="4893" width="9.109375" style="8" customWidth="1"/>
    <col min="4894" max="4894" width="1.88671875" style="8" customWidth="1"/>
    <col min="4895" max="4895" width="9.109375" style="8" customWidth="1"/>
    <col min="4896" max="4899" width="5" style="8" customWidth="1"/>
    <col min="4900" max="4900" width="9.109375" style="8" customWidth="1"/>
    <col min="4901" max="4901" width="1.88671875" style="8" customWidth="1"/>
    <col min="4902" max="4902" width="9.109375" style="8" customWidth="1"/>
    <col min="4903" max="4906" width="5" style="8" customWidth="1"/>
    <col min="4907" max="4907" width="9.109375" style="8" customWidth="1"/>
    <col min="4908" max="4908" width="1.88671875" style="8" customWidth="1"/>
    <col min="4909" max="4909" width="9.109375" style="8" customWidth="1"/>
    <col min="4910" max="4913" width="5" style="8" customWidth="1"/>
    <col min="4914" max="4914" width="9.109375" style="8" customWidth="1"/>
    <col min="4915" max="4915" width="1.88671875" style="8" customWidth="1"/>
    <col min="4916" max="4916" width="9.109375" style="8" customWidth="1"/>
    <col min="4917" max="4920" width="5" style="8" customWidth="1"/>
    <col min="4921" max="4921" width="9.109375" style="8" customWidth="1"/>
    <col min="4922" max="4922" width="1.88671875" style="8" customWidth="1"/>
    <col min="4923" max="4942" width="0" style="8" hidden="1" customWidth="1"/>
    <col min="4943" max="4943" width="1.88671875" style="8" customWidth="1"/>
    <col min="4944" max="4944" width="9.109375" style="8" customWidth="1"/>
    <col min="4945" max="4948" width="5" style="8" customWidth="1"/>
    <col min="4949" max="4949" width="9.109375" style="8" customWidth="1"/>
    <col min="4950" max="4956" width="0" style="8" hidden="1" customWidth="1"/>
    <col min="4957" max="4957" width="1.88671875" style="8" customWidth="1"/>
    <col min="4958" max="4958" width="9.109375" style="8" customWidth="1"/>
    <col min="4959" max="4962" width="5" style="8" customWidth="1"/>
    <col min="4963" max="4963" width="9.109375" style="8" customWidth="1"/>
    <col min="4964" max="4964" width="1.88671875" style="8" customWidth="1"/>
    <col min="4965" max="4965" width="9.109375" style="8" customWidth="1"/>
    <col min="4966" max="4969" width="5" style="8" customWidth="1"/>
    <col min="4970" max="4970" width="9.109375" style="8" customWidth="1"/>
    <col min="4971" max="4971" width="1.88671875" style="8" customWidth="1"/>
    <col min="4972" max="4972" width="9.109375" style="8" customWidth="1"/>
    <col min="4973" max="4976" width="5" style="8" customWidth="1"/>
    <col min="4977" max="4977" width="9.109375" style="8" customWidth="1"/>
    <col min="4978" max="4978" width="2.33203125" style="8" customWidth="1"/>
    <col min="4979" max="4979" width="9.109375" style="8" customWidth="1"/>
    <col min="4980" max="4983" width="5.6640625" style="8" customWidth="1"/>
    <col min="4984" max="4984" width="9.109375" style="8" customWidth="1"/>
    <col min="4985" max="4985" width="1.88671875" style="8" customWidth="1"/>
    <col min="4986" max="4986" width="10.109375" style="8" customWidth="1"/>
    <col min="4987" max="4990" width="5" style="8" customWidth="1"/>
    <col min="4991" max="4991" width="9.109375" style="8" customWidth="1"/>
    <col min="4992" max="4992" width="1.6640625" style="8" customWidth="1"/>
    <col min="4993" max="4993" width="10.109375" style="8" customWidth="1"/>
    <col min="4994" max="4997" width="5" style="8" customWidth="1"/>
    <col min="4998" max="4998" width="9.109375" style="8" customWidth="1"/>
    <col min="4999" max="4999" width="1.88671875" style="8" customWidth="1"/>
    <col min="5000" max="5000" width="10.109375" style="8" customWidth="1"/>
    <col min="5001" max="5004" width="5" style="8" customWidth="1"/>
    <col min="5005" max="5005" width="9.109375" style="8" customWidth="1"/>
    <col min="5006" max="5006" width="1.88671875" style="8" customWidth="1"/>
    <col min="5007" max="5007" width="10.109375" style="8" customWidth="1"/>
    <col min="5008" max="5011" width="5" style="8" customWidth="1"/>
    <col min="5012" max="5012" width="9.109375" style="8" customWidth="1"/>
    <col min="5013" max="5013" width="1.88671875" style="8" customWidth="1"/>
    <col min="5014" max="5017" width="9.109375" style="8" customWidth="1"/>
    <col min="5018" max="5018" width="11.33203125" style="8" customWidth="1"/>
    <col min="5019" max="5021" width="9.109375" style="8"/>
    <col min="5022" max="5022" width="10.33203125" style="8" customWidth="1"/>
    <col min="5023" max="5038" width="9.109375" style="8" customWidth="1"/>
    <col min="5039" max="5121" width="9.109375" style="8"/>
    <col min="5122" max="5122" width="24.33203125" style="8" customWidth="1"/>
    <col min="5123" max="5123" width="10.6640625" style="8" customWidth="1"/>
    <col min="5124" max="5127" width="5" style="8" customWidth="1"/>
    <col min="5128" max="5128" width="9.109375" style="8" customWidth="1"/>
    <col min="5129" max="5129" width="1.88671875" style="8" customWidth="1"/>
    <col min="5130" max="5130" width="10.6640625" style="8" customWidth="1"/>
    <col min="5131" max="5134" width="5" style="8" customWidth="1"/>
    <col min="5135" max="5135" width="9.109375" style="8" customWidth="1"/>
    <col min="5136" max="5136" width="1.88671875" style="8" customWidth="1"/>
    <col min="5137" max="5137" width="10.6640625" style="8" customWidth="1"/>
    <col min="5138" max="5141" width="5" style="8" customWidth="1"/>
    <col min="5142" max="5142" width="9.109375" style="8" customWidth="1"/>
    <col min="5143" max="5143" width="1.88671875" style="8" customWidth="1"/>
    <col min="5144" max="5144" width="9.109375" style="8" customWidth="1"/>
    <col min="5145" max="5148" width="5" style="8" customWidth="1"/>
    <col min="5149" max="5149" width="9.109375" style="8" customWidth="1"/>
    <col min="5150" max="5150" width="1.88671875" style="8" customWidth="1"/>
    <col min="5151" max="5151" width="9.109375" style="8" customWidth="1"/>
    <col min="5152" max="5155" width="5" style="8" customWidth="1"/>
    <col min="5156" max="5156" width="9.109375" style="8" customWidth="1"/>
    <col min="5157" max="5157" width="1.88671875" style="8" customWidth="1"/>
    <col min="5158" max="5158" width="9.109375" style="8" customWidth="1"/>
    <col min="5159" max="5162" width="5" style="8" customWidth="1"/>
    <col min="5163" max="5163" width="9.109375" style="8" customWidth="1"/>
    <col min="5164" max="5164" width="1.88671875" style="8" customWidth="1"/>
    <col min="5165" max="5165" width="9.109375" style="8" customWidth="1"/>
    <col min="5166" max="5169" width="5" style="8" customWidth="1"/>
    <col min="5170" max="5170" width="9.109375" style="8" customWidth="1"/>
    <col min="5171" max="5171" width="1.88671875" style="8" customWidth="1"/>
    <col min="5172" max="5172" width="9.109375" style="8" customWidth="1"/>
    <col min="5173" max="5176" width="5" style="8" customWidth="1"/>
    <col min="5177" max="5177" width="9.109375" style="8" customWidth="1"/>
    <col min="5178" max="5178" width="1.88671875" style="8" customWidth="1"/>
    <col min="5179" max="5198" width="0" style="8" hidden="1" customWidth="1"/>
    <col min="5199" max="5199" width="1.88671875" style="8" customWidth="1"/>
    <col min="5200" max="5200" width="9.109375" style="8" customWidth="1"/>
    <col min="5201" max="5204" width="5" style="8" customWidth="1"/>
    <col min="5205" max="5205" width="9.109375" style="8" customWidth="1"/>
    <col min="5206" max="5212" width="0" style="8" hidden="1" customWidth="1"/>
    <col min="5213" max="5213" width="1.88671875" style="8" customWidth="1"/>
    <col min="5214" max="5214" width="9.109375" style="8" customWidth="1"/>
    <col min="5215" max="5218" width="5" style="8" customWidth="1"/>
    <col min="5219" max="5219" width="9.109375" style="8" customWidth="1"/>
    <col min="5220" max="5220" width="1.88671875" style="8" customWidth="1"/>
    <col min="5221" max="5221" width="9.109375" style="8" customWidth="1"/>
    <col min="5222" max="5225" width="5" style="8" customWidth="1"/>
    <col min="5226" max="5226" width="9.109375" style="8" customWidth="1"/>
    <col min="5227" max="5227" width="1.88671875" style="8" customWidth="1"/>
    <col min="5228" max="5228" width="9.109375" style="8" customWidth="1"/>
    <col min="5229" max="5232" width="5" style="8" customWidth="1"/>
    <col min="5233" max="5233" width="9.109375" style="8" customWidth="1"/>
    <col min="5234" max="5234" width="2.33203125" style="8" customWidth="1"/>
    <col min="5235" max="5235" width="9.109375" style="8" customWidth="1"/>
    <col min="5236" max="5239" width="5.6640625" style="8" customWidth="1"/>
    <col min="5240" max="5240" width="9.109375" style="8" customWidth="1"/>
    <col min="5241" max="5241" width="1.88671875" style="8" customWidth="1"/>
    <col min="5242" max="5242" width="10.109375" style="8" customWidth="1"/>
    <col min="5243" max="5246" width="5" style="8" customWidth="1"/>
    <col min="5247" max="5247" width="9.109375" style="8" customWidth="1"/>
    <col min="5248" max="5248" width="1.6640625" style="8" customWidth="1"/>
    <col min="5249" max="5249" width="10.109375" style="8" customWidth="1"/>
    <col min="5250" max="5253" width="5" style="8" customWidth="1"/>
    <col min="5254" max="5254" width="9.109375" style="8" customWidth="1"/>
    <col min="5255" max="5255" width="1.88671875" style="8" customWidth="1"/>
    <col min="5256" max="5256" width="10.109375" style="8" customWidth="1"/>
    <col min="5257" max="5260" width="5" style="8" customWidth="1"/>
    <col min="5261" max="5261" width="9.109375" style="8" customWidth="1"/>
    <col min="5262" max="5262" width="1.88671875" style="8" customWidth="1"/>
    <col min="5263" max="5263" width="10.109375" style="8" customWidth="1"/>
    <col min="5264" max="5267" width="5" style="8" customWidth="1"/>
    <col min="5268" max="5268" width="9.109375" style="8" customWidth="1"/>
    <col min="5269" max="5269" width="1.88671875" style="8" customWidth="1"/>
    <col min="5270" max="5273" width="9.109375" style="8" customWidth="1"/>
    <col min="5274" max="5274" width="11.33203125" style="8" customWidth="1"/>
    <col min="5275" max="5277" width="9.109375" style="8"/>
    <col min="5278" max="5278" width="10.33203125" style="8" customWidth="1"/>
    <col min="5279" max="5294" width="9.109375" style="8" customWidth="1"/>
    <col min="5295" max="5377" width="9.109375" style="8"/>
    <col min="5378" max="5378" width="24.33203125" style="8" customWidth="1"/>
    <col min="5379" max="5379" width="10.6640625" style="8" customWidth="1"/>
    <col min="5380" max="5383" width="5" style="8" customWidth="1"/>
    <col min="5384" max="5384" width="9.109375" style="8" customWidth="1"/>
    <col min="5385" max="5385" width="1.88671875" style="8" customWidth="1"/>
    <col min="5386" max="5386" width="10.6640625" style="8" customWidth="1"/>
    <col min="5387" max="5390" width="5" style="8" customWidth="1"/>
    <col min="5391" max="5391" width="9.109375" style="8" customWidth="1"/>
    <col min="5392" max="5392" width="1.88671875" style="8" customWidth="1"/>
    <col min="5393" max="5393" width="10.6640625" style="8" customWidth="1"/>
    <col min="5394" max="5397" width="5" style="8" customWidth="1"/>
    <col min="5398" max="5398" width="9.109375" style="8" customWidth="1"/>
    <col min="5399" max="5399" width="1.88671875" style="8" customWidth="1"/>
    <col min="5400" max="5400" width="9.109375" style="8" customWidth="1"/>
    <col min="5401" max="5404" width="5" style="8" customWidth="1"/>
    <col min="5405" max="5405" width="9.109375" style="8" customWidth="1"/>
    <col min="5406" max="5406" width="1.88671875" style="8" customWidth="1"/>
    <col min="5407" max="5407" width="9.109375" style="8" customWidth="1"/>
    <col min="5408" max="5411" width="5" style="8" customWidth="1"/>
    <col min="5412" max="5412" width="9.109375" style="8" customWidth="1"/>
    <col min="5413" max="5413" width="1.88671875" style="8" customWidth="1"/>
    <col min="5414" max="5414" width="9.109375" style="8" customWidth="1"/>
    <col min="5415" max="5418" width="5" style="8" customWidth="1"/>
    <col min="5419" max="5419" width="9.109375" style="8" customWidth="1"/>
    <col min="5420" max="5420" width="1.88671875" style="8" customWidth="1"/>
    <col min="5421" max="5421" width="9.109375" style="8" customWidth="1"/>
    <col min="5422" max="5425" width="5" style="8" customWidth="1"/>
    <col min="5426" max="5426" width="9.109375" style="8" customWidth="1"/>
    <col min="5427" max="5427" width="1.88671875" style="8" customWidth="1"/>
    <col min="5428" max="5428" width="9.109375" style="8" customWidth="1"/>
    <col min="5429" max="5432" width="5" style="8" customWidth="1"/>
    <col min="5433" max="5433" width="9.109375" style="8" customWidth="1"/>
    <col min="5434" max="5434" width="1.88671875" style="8" customWidth="1"/>
    <col min="5435" max="5454" width="0" style="8" hidden="1" customWidth="1"/>
    <col min="5455" max="5455" width="1.88671875" style="8" customWidth="1"/>
    <col min="5456" max="5456" width="9.109375" style="8" customWidth="1"/>
    <col min="5457" max="5460" width="5" style="8" customWidth="1"/>
    <col min="5461" max="5461" width="9.109375" style="8" customWidth="1"/>
    <col min="5462" max="5468" width="0" style="8" hidden="1" customWidth="1"/>
    <col min="5469" max="5469" width="1.88671875" style="8" customWidth="1"/>
    <col min="5470" max="5470" width="9.109375" style="8" customWidth="1"/>
    <col min="5471" max="5474" width="5" style="8" customWidth="1"/>
    <col min="5475" max="5475" width="9.109375" style="8" customWidth="1"/>
    <col min="5476" max="5476" width="1.88671875" style="8" customWidth="1"/>
    <col min="5477" max="5477" width="9.109375" style="8" customWidth="1"/>
    <col min="5478" max="5481" width="5" style="8" customWidth="1"/>
    <col min="5482" max="5482" width="9.109375" style="8" customWidth="1"/>
    <col min="5483" max="5483" width="1.88671875" style="8" customWidth="1"/>
    <col min="5484" max="5484" width="9.109375" style="8" customWidth="1"/>
    <col min="5485" max="5488" width="5" style="8" customWidth="1"/>
    <col min="5489" max="5489" width="9.109375" style="8" customWidth="1"/>
    <col min="5490" max="5490" width="2.33203125" style="8" customWidth="1"/>
    <col min="5491" max="5491" width="9.109375" style="8" customWidth="1"/>
    <col min="5492" max="5495" width="5.6640625" style="8" customWidth="1"/>
    <col min="5496" max="5496" width="9.109375" style="8" customWidth="1"/>
    <col min="5497" max="5497" width="1.88671875" style="8" customWidth="1"/>
    <col min="5498" max="5498" width="10.109375" style="8" customWidth="1"/>
    <col min="5499" max="5502" width="5" style="8" customWidth="1"/>
    <col min="5503" max="5503" width="9.109375" style="8" customWidth="1"/>
    <col min="5504" max="5504" width="1.6640625" style="8" customWidth="1"/>
    <col min="5505" max="5505" width="10.109375" style="8" customWidth="1"/>
    <col min="5506" max="5509" width="5" style="8" customWidth="1"/>
    <col min="5510" max="5510" width="9.109375" style="8" customWidth="1"/>
    <col min="5511" max="5511" width="1.88671875" style="8" customWidth="1"/>
    <col min="5512" max="5512" width="10.109375" style="8" customWidth="1"/>
    <col min="5513" max="5516" width="5" style="8" customWidth="1"/>
    <col min="5517" max="5517" width="9.109375" style="8" customWidth="1"/>
    <col min="5518" max="5518" width="1.88671875" style="8" customWidth="1"/>
    <col min="5519" max="5519" width="10.109375" style="8" customWidth="1"/>
    <col min="5520" max="5523" width="5" style="8" customWidth="1"/>
    <col min="5524" max="5524" width="9.109375" style="8" customWidth="1"/>
    <col min="5525" max="5525" width="1.88671875" style="8" customWidth="1"/>
    <col min="5526" max="5529" width="9.109375" style="8" customWidth="1"/>
    <col min="5530" max="5530" width="11.33203125" style="8" customWidth="1"/>
    <col min="5531" max="5533" width="9.109375" style="8"/>
    <col min="5534" max="5534" width="10.33203125" style="8" customWidth="1"/>
    <col min="5535" max="5550" width="9.109375" style="8" customWidth="1"/>
    <col min="5551" max="5633" width="9.109375" style="8"/>
    <col min="5634" max="5634" width="24.33203125" style="8" customWidth="1"/>
    <col min="5635" max="5635" width="10.6640625" style="8" customWidth="1"/>
    <col min="5636" max="5639" width="5" style="8" customWidth="1"/>
    <col min="5640" max="5640" width="9.109375" style="8" customWidth="1"/>
    <col min="5641" max="5641" width="1.88671875" style="8" customWidth="1"/>
    <col min="5642" max="5642" width="10.6640625" style="8" customWidth="1"/>
    <col min="5643" max="5646" width="5" style="8" customWidth="1"/>
    <col min="5647" max="5647" width="9.109375" style="8" customWidth="1"/>
    <col min="5648" max="5648" width="1.88671875" style="8" customWidth="1"/>
    <col min="5649" max="5649" width="10.6640625" style="8" customWidth="1"/>
    <col min="5650" max="5653" width="5" style="8" customWidth="1"/>
    <col min="5654" max="5654" width="9.109375" style="8" customWidth="1"/>
    <col min="5655" max="5655" width="1.88671875" style="8" customWidth="1"/>
    <col min="5656" max="5656" width="9.109375" style="8" customWidth="1"/>
    <col min="5657" max="5660" width="5" style="8" customWidth="1"/>
    <col min="5661" max="5661" width="9.109375" style="8" customWidth="1"/>
    <col min="5662" max="5662" width="1.88671875" style="8" customWidth="1"/>
    <col min="5663" max="5663" width="9.109375" style="8" customWidth="1"/>
    <col min="5664" max="5667" width="5" style="8" customWidth="1"/>
    <col min="5668" max="5668" width="9.109375" style="8" customWidth="1"/>
    <col min="5669" max="5669" width="1.88671875" style="8" customWidth="1"/>
    <col min="5670" max="5670" width="9.109375" style="8" customWidth="1"/>
    <col min="5671" max="5674" width="5" style="8" customWidth="1"/>
    <col min="5675" max="5675" width="9.109375" style="8" customWidth="1"/>
    <col min="5676" max="5676" width="1.88671875" style="8" customWidth="1"/>
    <col min="5677" max="5677" width="9.109375" style="8" customWidth="1"/>
    <col min="5678" max="5681" width="5" style="8" customWidth="1"/>
    <col min="5682" max="5682" width="9.109375" style="8" customWidth="1"/>
    <col min="5683" max="5683" width="1.88671875" style="8" customWidth="1"/>
    <col min="5684" max="5684" width="9.109375" style="8" customWidth="1"/>
    <col min="5685" max="5688" width="5" style="8" customWidth="1"/>
    <col min="5689" max="5689" width="9.109375" style="8" customWidth="1"/>
    <col min="5690" max="5690" width="1.88671875" style="8" customWidth="1"/>
    <col min="5691" max="5710" width="0" style="8" hidden="1" customWidth="1"/>
    <col min="5711" max="5711" width="1.88671875" style="8" customWidth="1"/>
    <col min="5712" max="5712" width="9.109375" style="8" customWidth="1"/>
    <col min="5713" max="5716" width="5" style="8" customWidth="1"/>
    <col min="5717" max="5717" width="9.109375" style="8" customWidth="1"/>
    <col min="5718" max="5724" width="0" style="8" hidden="1" customWidth="1"/>
    <col min="5725" max="5725" width="1.88671875" style="8" customWidth="1"/>
    <col min="5726" max="5726" width="9.109375" style="8" customWidth="1"/>
    <col min="5727" max="5730" width="5" style="8" customWidth="1"/>
    <col min="5731" max="5731" width="9.109375" style="8" customWidth="1"/>
    <col min="5732" max="5732" width="1.88671875" style="8" customWidth="1"/>
    <col min="5733" max="5733" width="9.109375" style="8" customWidth="1"/>
    <col min="5734" max="5737" width="5" style="8" customWidth="1"/>
    <col min="5738" max="5738" width="9.109375" style="8" customWidth="1"/>
    <col min="5739" max="5739" width="1.88671875" style="8" customWidth="1"/>
    <col min="5740" max="5740" width="9.109375" style="8" customWidth="1"/>
    <col min="5741" max="5744" width="5" style="8" customWidth="1"/>
    <col min="5745" max="5745" width="9.109375" style="8" customWidth="1"/>
    <col min="5746" max="5746" width="2.33203125" style="8" customWidth="1"/>
    <col min="5747" max="5747" width="9.109375" style="8" customWidth="1"/>
    <col min="5748" max="5751" width="5.6640625" style="8" customWidth="1"/>
    <col min="5752" max="5752" width="9.109375" style="8" customWidth="1"/>
    <col min="5753" max="5753" width="1.88671875" style="8" customWidth="1"/>
    <col min="5754" max="5754" width="10.109375" style="8" customWidth="1"/>
    <col min="5755" max="5758" width="5" style="8" customWidth="1"/>
    <col min="5759" max="5759" width="9.109375" style="8" customWidth="1"/>
    <col min="5760" max="5760" width="1.6640625" style="8" customWidth="1"/>
    <col min="5761" max="5761" width="10.109375" style="8" customWidth="1"/>
    <col min="5762" max="5765" width="5" style="8" customWidth="1"/>
    <col min="5766" max="5766" width="9.109375" style="8" customWidth="1"/>
    <col min="5767" max="5767" width="1.88671875" style="8" customWidth="1"/>
    <col min="5768" max="5768" width="10.109375" style="8" customWidth="1"/>
    <col min="5769" max="5772" width="5" style="8" customWidth="1"/>
    <col min="5773" max="5773" width="9.109375" style="8" customWidth="1"/>
    <col min="5774" max="5774" width="1.88671875" style="8" customWidth="1"/>
    <col min="5775" max="5775" width="10.109375" style="8" customWidth="1"/>
    <col min="5776" max="5779" width="5" style="8" customWidth="1"/>
    <col min="5780" max="5780" width="9.109375" style="8" customWidth="1"/>
    <col min="5781" max="5781" width="1.88671875" style="8" customWidth="1"/>
    <col min="5782" max="5785" width="9.109375" style="8" customWidth="1"/>
    <col min="5786" max="5786" width="11.33203125" style="8" customWidth="1"/>
    <col min="5787" max="5789" width="9.109375" style="8"/>
    <col min="5790" max="5790" width="10.33203125" style="8" customWidth="1"/>
    <col min="5791" max="5806" width="9.109375" style="8" customWidth="1"/>
    <col min="5807" max="5889" width="9.109375" style="8"/>
    <col min="5890" max="5890" width="24.33203125" style="8" customWidth="1"/>
    <col min="5891" max="5891" width="10.6640625" style="8" customWidth="1"/>
    <col min="5892" max="5895" width="5" style="8" customWidth="1"/>
    <col min="5896" max="5896" width="9.109375" style="8" customWidth="1"/>
    <col min="5897" max="5897" width="1.88671875" style="8" customWidth="1"/>
    <col min="5898" max="5898" width="10.6640625" style="8" customWidth="1"/>
    <col min="5899" max="5902" width="5" style="8" customWidth="1"/>
    <col min="5903" max="5903" width="9.109375" style="8" customWidth="1"/>
    <col min="5904" max="5904" width="1.88671875" style="8" customWidth="1"/>
    <col min="5905" max="5905" width="10.6640625" style="8" customWidth="1"/>
    <col min="5906" max="5909" width="5" style="8" customWidth="1"/>
    <col min="5910" max="5910" width="9.109375" style="8" customWidth="1"/>
    <col min="5911" max="5911" width="1.88671875" style="8" customWidth="1"/>
    <col min="5912" max="5912" width="9.109375" style="8" customWidth="1"/>
    <col min="5913" max="5916" width="5" style="8" customWidth="1"/>
    <col min="5917" max="5917" width="9.109375" style="8" customWidth="1"/>
    <col min="5918" max="5918" width="1.88671875" style="8" customWidth="1"/>
    <col min="5919" max="5919" width="9.109375" style="8" customWidth="1"/>
    <col min="5920" max="5923" width="5" style="8" customWidth="1"/>
    <col min="5924" max="5924" width="9.109375" style="8" customWidth="1"/>
    <col min="5925" max="5925" width="1.88671875" style="8" customWidth="1"/>
    <col min="5926" max="5926" width="9.109375" style="8" customWidth="1"/>
    <col min="5927" max="5930" width="5" style="8" customWidth="1"/>
    <col min="5931" max="5931" width="9.109375" style="8" customWidth="1"/>
    <col min="5932" max="5932" width="1.88671875" style="8" customWidth="1"/>
    <col min="5933" max="5933" width="9.109375" style="8" customWidth="1"/>
    <col min="5934" max="5937" width="5" style="8" customWidth="1"/>
    <col min="5938" max="5938" width="9.109375" style="8" customWidth="1"/>
    <col min="5939" max="5939" width="1.88671875" style="8" customWidth="1"/>
    <col min="5940" max="5940" width="9.109375" style="8" customWidth="1"/>
    <col min="5941" max="5944" width="5" style="8" customWidth="1"/>
    <col min="5945" max="5945" width="9.109375" style="8" customWidth="1"/>
    <col min="5946" max="5946" width="1.88671875" style="8" customWidth="1"/>
    <col min="5947" max="5966" width="0" style="8" hidden="1" customWidth="1"/>
    <col min="5967" max="5967" width="1.88671875" style="8" customWidth="1"/>
    <col min="5968" max="5968" width="9.109375" style="8" customWidth="1"/>
    <col min="5969" max="5972" width="5" style="8" customWidth="1"/>
    <col min="5973" max="5973" width="9.109375" style="8" customWidth="1"/>
    <col min="5974" max="5980" width="0" style="8" hidden="1" customWidth="1"/>
    <col min="5981" max="5981" width="1.88671875" style="8" customWidth="1"/>
    <col min="5982" max="5982" width="9.109375" style="8" customWidth="1"/>
    <col min="5983" max="5986" width="5" style="8" customWidth="1"/>
    <col min="5987" max="5987" width="9.109375" style="8" customWidth="1"/>
    <col min="5988" max="5988" width="1.88671875" style="8" customWidth="1"/>
    <col min="5989" max="5989" width="9.109375" style="8" customWidth="1"/>
    <col min="5990" max="5993" width="5" style="8" customWidth="1"/>
    <col min="5994" max="5994" width="9.109375" style="8" customWidth="1"/>
    <col min="5995" max="5995" width="1.88671875" style="8" customWidth="1"/>
    <col min="5996" max="5996" width="9.109375" style="8" customWidth="1"/>
    <col min="5997" max="6000" width="5" style="8" customWidth="1"/>
    <col min="6001" max="6001" width="9.109375" style="8" customWidth="1"/>
    <col min="6002" max="6002" width="2.33203125" style="8" customWidth="1"/>
    <col min="6003" max="6003" width="9.109375" style="8" customWidth="1"/>
    <col min="6004" max="6007" width="5.6640625" style="8" customWidth="1"/>
    <col min="6008" max="6008" width="9.109375" style="8" customWidth="1"/>
    <col min="6009" max="6009" width="1.88671875" style="8" customWidth="1"/>
    <col min="6010" max="6010" width="10.109375" style="8" customWidth="1"/>
    <col min="6011" max="6014" width="5" style="8" customWidth="1"/>
    <col min="6015" max="6015" width="9.109375" style="8" customWidth="1"/>
    <col min="6016" max="6016" width="1.6640625" style="8" customWidth="1"/>
    <col min="6017" max="6017" width="10.109375" style="8" customWidth="1"/>
    <col min="6018" max="6021" width="5" style="8" customWidth="1"/>
    <col min="6022" max="6022" width="9.109375" style="8" customWidth="1"/>
    <col min="6023" max="6023" width="1.88671875" style="8" customWidth="1"/>
    <col min="6024" max="6024" width="10.109375" style="8" customWidth="1"/>
    <col min="6025" max="6028" width="5" style="8" customWidth="1"/>
    <col min="6029" max="6029" width="9.109375" style="8" customWidth="1"/>
    <col min="6030" max="6030" width="1.88671875" style="8" customWidth="1"/>
    <col min="6031" max="6031" width="10.109375" style="8" customWidth="1"/>
    <col min="6032" max="6035" width="5" style="8" customWidth="1"/>
    <col min="6036" max="6036" width="9.109375" style="8" customWidth="1"/>
    <col min="6037" max="6037" width="1.88671875" style="8" customWidth="1"/>
    <col min="6038" max="6041" width="9.109375" style="8" customWidth="1"/>
    <col min="6042" max="6042" width="11.33203125" style="8" customWidth="1"/>
    <col min="6043" max="6045" width="9.109375" style="8"/>
    <col min="6046" max="6046" width="10.33203125" style="8" customWidth="1"/>
    <col min="6047" max="6062" width="9.109375" style="8" customWidth="1"/>
    <col min="6063" max="6145" width="9.109375" style="8"/>
    <col min="6146" max="6146" width="24.33203125" style="8" customWidth="1"/>
    <col min="6147" max="6147" width="10.6640625" style="8" customWidth="1"/>
    <col min="6148" max="6151" width="5" style="8" customWidth="1"/>
    <col min="6152" max="6152" width="9.109375" style="8" customWidth="1"/>
    <col min="6153" max="6153" width="1.88671875" style="8" customWidth="1"/>
    <col min="6154" max="6154" width="10.6640625" style="8" customWidth="1"/>
    <col min="6155" max="6158" width="5" style="8" customWidth="1"/>
    <col min="6159" max="6159" width="9.109375" style="8" customWidth="1"/>
    <col min="6160" max="6160" width="1.88671875" style="8" customWidth="1"/>
    <col min="6161" max="6161" width="10.6640625" style="8" customWidth="1"/>
    <col min="6162" max="6165" width="5" style="8" customWidth="1"/>
    <col min="6166" max="6166" width="9.109375" style="8" customWidth="1"/>
    <col min="6167" max="6167" width="1.88671875" style="8" customWidth="1"/>
    <col min="6168" max="6168" width="9.109375" style="8" customWidth="1"/>
    <col min="6169" max="6172" width="5" style="8" customWidth="1"/>
    <col min="6173" max="6173" width="9.109375" style="8" customWidth="1"/>
    <col min="6174" max="6174" width="1.88671875" style="8" customWidth="1"/>
    <col min="6175" max="6175" width="9.109375" style="8" customWidth="1"/>
    <col min="6176" max="6179" width="5" style="8" customWidth="1"/>
    <col min="6180" max="6180" width="9.109375" style="8" customWidth="1"/>
    <col min="6181" max="6181" width="1.88671875" style="8" customWidth="1"/>
    <col min="6182" max="6182" width="9.109375" style="8" customWidth="1"/>
    <col min="6183" max="6186" width="5" style="8" customWidth="1"/>
    <col min="6187" max="6187" width="9.109375" style="8" customWidth="1"/>
    <col min="6188" max="6188" width="1.88671875" style="8" customWidth="1"/>
    <col min="6189" max="6189" width="9.109375" style="8" customWidth="1"/>
    <col min="6190" max="6193" width="5" style="8" customWidth="1"/>
    <col min="6194" max="6194" width="9.109375" style="8" customWidth="1"/>
    <col min="6195" max="6195" width="1.88671875" style="8" customWidth="1"/>
    <col min="6196" max="6196" width="9.109375" style="8" customWidth="1"/>
    <col min="6197" max="6200" width="5" style="8" customWidth="1"/>
    <col min="6201" max="6201" width="9.109375" style="8" customWidth="1"/>
    <col min="6202" max="6202" width="1.88671875" style="8" customWidth="1"/>
    <col min="6203" max="6222" width="0" style="8" hidden="1" customWidth="1"/>
    <col min="6223" max="6223" width="1.88671875" style="8" customWidth="1"/>
    <col min="6224" max="6224" width="9.109375" style="8" customWidth="1"/>
    <col min="6225" max="6228" width="5" style="8" customWidth="1"/>
    <col min="6229" max="6229" width="9.109375" style="8" customWidth="1"/>
    <col min="6230" max="6236" width="0" style="8" hidden="1" customWidth="1"/>
    <col min="6237" max="6237" width="1.88671875" style="8" customWidth="1"/>
    <col min="6238" max="6238" width="9.109375" style="8" customWidth="1"/>
    <col min="6239" max="6242" width="5" style="8" customWidth="1"/>
    <col min="6243" max="6243" width="9.109375" style="8" customWidth="1"/>
    <col min="6244" max="6244" width="1.88671875" style="8" customWidth="1"/>
    <col min="6245" max="6245" width="9.109375" style="8" customWidth="1"/>
    <col min="6246" max="6249" width="5" style="8" customWidth="1"/>
    <col min="6250" max="6250" width="9.109375" style="8" customWidth="1"/>
    <col min="6251" max="6251" width="1.88671875" style="8" customWidth="1"/>
    <col min="6252" max="6252" width="9.109375" style="8" customWidth="1"/>
    <col min="6253" max="6256" width="5" style="8" customWidth="1"/>
    <col min="6257" max="6257" width="9.109375" style="8" customWidth="1"/>
    <col min="6258" max="6258" width="2.33203125" style="8" customWidth="1"/>
    <col min="6259" max="6259" width="9.109375" style="8" customWidth="1"/>
    <col min="6260" max="6263" width="5.6640625" style="8" customWidth="1"/>
    <col min="6264" max="6264" width="9.109375" style="8" customWidth="1"/>
    <col min="6265" max="6265" width="1.88671875" style="8" customWidth="1"/>
    <col min="6266" max="6266" width="10.109375" style="8" customWidth="1"/>
    <col min="6267" max="6270" width="5" style="8" customWidth="1"/>
    <col min="6271" max="6271" width="9.109375" style="8" customWidth="1"/>
    <col min="6272" max="6272" width="1.6640625" style="8" customWidth="1"/>
    <col min="6273" max="6273" width="10.109375" style="8" customWidth="1"/>
    <col min="6274" max="6277" width="5" style="8" customWidth="1"/>
    <col min="6278" max="6278" width="9.109375" style="8" customWidth="1"/>
    <col min="6279" max="6279" width="1.88671875" style="8" customWidth="1"/>
    <col min="6280" max="6280" width="10.109375" style="8" customWidth="1"/>
    <col min="6281" max="6284" width="5" style="8" customWidth="1"/>
    <col min="6285" max="6285" width="9.109375" style="8" customWidth="1"/>
    <col min="6286" max="6286" width="1.88671875" style="8" customWidth="1"/>
    <col min="6287" max="6287" width="10.109375" style="8" customWidth="1"/>
    <col min="6288" max="6291" width="5" style="8" customWidth="1"/>
    <col min="6292" max="6292" width="9.109375" style="8" customWidth="1"/>
    <col min="6293" max="6293" width="1.88671875" style="8" customWidth="1"/>
    <col min="6294" max="6297" width="9.109375" style="8" customWidth="1"/>
    <col min="6298" max="6298" width="11.33203125" style="8" customWidth="1"/>
    <col min="6299" max="6301" width="9.109375" style="8"/>
    <col min="6302" max="6302" width="10.33203125" style="8" customWidth="1"/>
    <col min="6303" max="6318" width="9.109375" style="8" customWidth="1"/>
    <col min="6319" max="6401" width="9.109375" style="8"/>
    <col min="6402" max="6402" width="24.33203125" style="8" customWidth="1"/>
    <col min="6403" max="6403" width="10.6640625" style="8" customWidth="1"/>
    <col min="6404" max="6407" width="5" style="8" customWidth="1"/>
    <col min="6408" max="6408" width="9.109375" style="8" customWidth="1"/>
    <col min="6409" max="6409" width="1.88671875" style="8" customWidth="1"/>
    <col min="6410" max="6410" width="10.6640625" style="8" customWidth="1"/>
    <col min="6411" max="6414" width="5" style="8" customWidth="1"/>
    <col min="6415" max="6415" width="9.109375" style="8" customWidth="1"/>
    <col min="6416" max="6416" width="1.88671875" style="8" customWidth="1"/>
    <col min="6417" max="6417" width="10.6640625" style="8" customWidth="1"/>
    <col min="6418" max="6421" width="5" style="8" customWidth="1"/>
    <col min="6422" max="6422" width="9.109375" style="8" customWidth="1"/>
    <col min="6423" max="6423" width="1.88671875" style="8" customWidth="1"/>
    <col min="6424" max="6424" width="9.109375" style="8" customWidth="1"/>
    <col min="6425" max="6428" width="5" style="8" customWidth="1"/>
    <col min="6429" max="6429" width="9.109375" style="8" customWidth="1"/>
    <col min="6430" max="6430" width="1.88671875" style="8" customWidth="1"/>
    <col min="6431" max="6431" width="9.109375" style="8" customWidth="1"/>
    <col min="6432" max="6435" width="5" style="8" customWidth="1"/>
    <col min="6436" max="6436" width="9.109375" style="8" customWidth="1"/>
    <col min="6437" max="6437" width="1.88671875" style="8" customWidth="1"/>
    <col min="6438" max="6438" width="9.109375" style="8" customWidth="1"/>
    <col min="6439" max="6442" width="5" style="8" customWidth="1"/>
    <col min="6443" max="6443" width="9.109375" style="8" customWidth="1"/>
    <col min="6444" max="6444" width="1.88671875" style="8" customWidth="1"/>
    <col min="6445" max="6445" width="9.109375" style="8" customWidth="1"/>
    <col min="6446" max="6449" width="5" style="8" customWidth="1"/>
    <col min="6450" max="6450" width="9.109375" style="8" customWidth="1"/>
    <col min="6451" max="6451" width="1.88671875" style="8" customWidth="1"/>
    <col min="6452" max="6452" width="9.109375" style="8" customWidth="1"/>
    <col min="6453" max="6456" width="5" style="8" customWidth="1"/>
    <col min="6457" max="6457" width="9.109375" style="8" customWidth="1"/>
    <col min="6458" max="6458" width="1.88671875" style="8" customWidth="1"/>
    <col min="6459" max="6478" width="0" style="8" hidden="1" customWidth="1"/>
    <col min="6479" max="6479" width="1.88671875" style="8" customWidth="1"/>
    <col min="6480" max="6480" width="9.109375" style="8" customWidth="1"/>
    <col min="6481" max="6484" width="5" style="8" customWidth="1"/>
    <col min="6485" max="6485" width="9.109375" style="8" customWidth="1"/>
    <col min="6486" max="6492" width="0" style="8" hidden="1" customWidth="1"/>
    <col min="6493" max="6493" width="1.88671875" style="8" customWidth="1"/>
    <col min="6494" max="6494" width="9.109375" style="8" customWidth="1"/>
    <col min="6495" max="6498" width="5" style="8" customWidth="1"/>
    <col min="6499" max="6499" width="9.109375" style="8" customWidth="1"/>
    <col min="6500" max="6500" width="1.88671875" style="8" customWidth="1"/>
    <col min="6501" max="6501" width="9.109375" style="8" customWidth="1"/>
    <col min="6502" max="6505" width="5" style="8" customWidth="1"/>
    <col min="6506" max="6506" width="9.109375" style="8" customWidth="1"/>
    <col min="6507" max="6507" width="1.88671875" style="8" customWidth="1"/>
    <col min="6508" max="6508" width="9.109375" style="8" customWidth="1"/>
    <col min="6509" max="6512" width="5" style="8" customWidth="1"/>
    <col min="6513" max="6513" width="9.109375" style="8" customWidth="1"/>
    <col min="6514" max="6514" width="2.33203125" style="8" customWidth="1"/>
    <col min="6515" max="6515" width="9.109375" style="8" customWidth="1"/>
    <col min="6516" max="6519" width="5.6640625" style="8" customWidth="1"/>
    <col min="6520" max="6520" width="9.109375" style="8" customWidth="1"/>
    <col min="6521" max="6521" width="1.88671875" style="8" customWidth="1"/>
    <col min="6522" max="6522" width="10.109375" style="8" customWidth="1"/>
    <col min="6523" max="6526" width="5" style="8" customWidth="1"/>
    <col min="6527" max="6527" width="9.109375" style="8" customWidth="1"/>
    <col min="6528" max="6528" width="1.6640625" style="8" customWidth="1"/>
    <col min="6529" max="6529" width="10.109375" style="8" customWidth="1"/>
    <col min="6530" max="6533" width="5" style="8" customWidth="1"/>
    <col min="6534" max="6534" width="9.109375" style="8" customWidth="1"/>
    <col min="6535" max="6535" width="1.88671875" style="8" customWidth="1"/>
    <col min="6536" max="6536" width="10.109375" style="8" customWidth="1"/>
    <col min="6537" max="6540" width="5" style="8" customWidth="1"/>
    <col min="6541" max="6541" width="9.109375" style="8" customWidth="1"/>
    <col min="6542" max="6542" width="1.88671875" style="8" customWidth="1"/>
    <col min="6543" max="6543" width="10.109375" style="8" customWidth="1"/>
    <col min="6544" max="6547" width="5" style="8" customWidth="1"/>
    <col min="6548" max="6548" width="9.109375" style="8" customWidth="1"/>
    <col min="6549" max="6549" width="1.88671875" style="8" customWidth="1"/>
    <col min="6550" max="6553" width="9.109375" style="8" customWidth="1"/>
    <col min="6554" max="6554" width="11.33203125" style="8" customWidth="1"/>
    <col min="6555" max="6557" width="9.109375" style="8"/>
    <col min="6558" max="6558" width="10.33203125" style="8" customWidth="1"/>
    <col min="6559" max="6574" width="9.109375" style="8" customWidth="1"/>
    <col min="6575" max="6657" width="9.109375" style="8"/>
    <col min="6658" max="6658" width="24.33203125" style="8" customWidth="1"/>
    <col min="6659" max="6659" width="10.6640625" style="8" customWidth="1"/>
    <col min="6660" max="6663" width="5" style="8" customWidth="1"/>
    <col min="6664" max="6664" width="9.109375" style="8" customWidth="1"/>
    <col min="6665" max="6665" width="1.88671875" style="8" customWidth="1"/>
    <col min="6666" max="6666" width="10.6640625" style="8" customWidth="1"/>
    <col min="6667" max="6670" width="5" style="8" customWidth="1"/>
    <col min="6671" max="6671" width="9.109375" style="8" customWidth="1"/>
    <col min="6672" max="6672" width="1.88671875" style="8" customWidth="1"/>
    <col min="6673" max="6673" width="10.6640625" style="8" customWidth="1"/>
    <col min="6674" max="6677" width="5" style="8" customWidth="1"/>
    <col min="6678" max="6678" width="9.109375" style="8" customWidth="1"/>
    <col min="6679" max="6679" width="1.88671875" style="8" customWidth="1"/>
    <col min="6680" max="6680" width="9.109375" style="8" customWidth="1"/>
    <col min="6681" max="6684" width="5" style="8" customWidth="1"/>
    <col min="6685" max="6685" width="9.109375" style="8" customWidth="1"/>
    <col min="6686" max="6686" width="1.88671875" style="8" customWidth="1"/>
    <col min="6687" max="6687" width="9.109375" style="8" customWidth="1"/>
    <col min="6688" max="6691" width="5" style="8" customWidth="1"/>
    <col min="6692" max="6692" width="9.109375" style="8" customWidth="1"/>
    <col min="6693" max="6693" width="1.88671875" style="8" customWidth="1"/>
    <col min="6694" max="6694" width="9.109375" style="8" customWidth="1"/>
    <col min="6695" max="6698" width="5" style="8" customWidth="1"/>
    <col min="6699" max="6699" width="9.109375" style="8" customWidth="1"/>
    <col min="6700" max="6700" width="1.88671875" style="8" customWidth="1"/>
    <col min="6701" max="6701" width="9.109375" style="8" customWidth="1"/>
    <col min="6702" max="6705" width="5" style="8" customWidth="1"/>
    <col min="6706" max="6706" width="9.109375" style="8" customWidth="1"/>
    <col min="6707" max="6707" width="1.88671875" style="8" customWidth="1"/>
    <col min="6708" max="6708" width="9.109375" style="8" customWidth="1"/>
    <col min="6709" max="6712" width="5" style="8" customWidth="1"/>
    <col min="6713" max="6713" width="9.109375" style="8" customWidth="1"/>
    <col min="6714" max="6714" width="1.88671875" style="8" customWidth="1"/>
    <col min="6715" max="6734" width="0" style="8" hidden="1" customWidth="1"/>
    <col min="6735" max="6735" width="1.88671875" style="8" customWidth="1"/>
    <col min="6736" max="6736" width="9.109375" style="8" customWidth="1"/>
    <col min="6737" max="6740" width="5" style="8" customWidth="1"/>
    <col min="6741" max="6741" width="9.109375" style="8" customWidth="1"/>
    <col min="6742" max="6748" width="0" style="8" hidden="1" customWidth="1"/>
    <col min="6749" max="6749" width="1.88671875" style="8" customWidth="1"/>
    <col min="6750" max="6750" width="9.109375" style="8" customWidth="1"/>
    <col min="6751" max="6754" width="5" style="8" customWidth="1"/>
    <col min="6755" max="6755" width="9.109375" style="8" customWidth="1"/>
    <col min="6756" max="6756" width="1.88671875" style="8" customWidth="1"/>
    <col min="6757" max="6757" width="9.109375" style="8" customWidth="1"/>
    <col min="6758" max="6761" width="5" style="8" customWidth="1"/>
    <col min="6762" max="6762" width="9.109375" style="8" customWidth="1"/>
    <col min="6763" max="6763" width="1.88671875" style="8" customWidth="1"/>
    <col min="6764" max="6764" width="9.109375" style="8" customWidth="1"/>
    <col min="6765" max="6768" width="5" style="8" customWidth="1"/>
    <col min="6769" max="6769" width="9.109375" style="8" customWidth="1"/>
    <col min="6770" max="6770" width="2.33203125" style="8" customWidth="1"/>
    <col min="6771" max="6771" width="9.109375" style="8" customWidth="1"/>
    <col min="6772" max="6775" width="5.6640625" style="8" customWidth="1"/>
    <col min="6776" max="6776" width="9.109375" style="8" customWidth="1"/>
    <col min="6777" max="6777" width="1.88671875" style="8" customWidth="1"/>
    <col min="6778" max="6778" width="10.109375" style="8" customWidth="1"/>
    <col min="6779" max="6782" width="5" style="8" customWidth="1"/>
    <col min="6783" max="6783" width="9.109375" style="8" customWidth="1"/>
    <col min="6784" max="6784" width="1.6640625" style="8" customWidth="1"/>
    <col min="6785" max="6785" width="10.109375" style="8" customWidth="1"/>
    <col min="6786" max="6789" width="5" style="8" customWidth="1"/>
    <col min="6790" max="6790" width="9.109375" style="8" customWidth="1"/>
    <col min="6791" max="6791" width="1.88671875" style="8" customWidth="1"/>
    <col min="6792" max="6792" width="10.109375" style="8" customWidth="1"/>
    <col min="6793" max="6796" width="5" style="8" customWidth="1"/>
    <col min="6797" max="6797" width="9.109375" style="8" customWidth="1"/>
    <col min="6798" max="6798" width="1.88671875" style="8" customWidth="1"/>
    <col min="6799" max="6799" width="10.109375" style="8" customWidth="1"/>
    <col min="6800" max="6803" width="5" style="8" customWidth="1"/>
    <col min="6804" max="6804" width="9.109375" style="8" customWidth="1"/>
    <col min="6805" max="6805" width="1.88671875" style="8" customWidth="1"/>
    <col min="6806" max="6809" width="9.109375" style="8" customWidth="1"/>
    <col min="6810" max="6810" width="11.33203125" style="8" customWidth="1"/>
    <col min="6811" max="6813" width="9.109375" style="8"/>
    <col min="6814" max="6814" width="10.33203125" style="8" customWidth="1"/>
    <col min="6815" max="6830" width="9.109375" style="8" customWidth="1"/>
    <col min="6831" max="6913" width="9.109375" style="8"/>
    <col min="6914" max="6914" width="24.33203125" style="8" customWidth="1"/>
    <col min="6915" max="6915" width="10.6640625" style="8" customWidth="1"/>
    <col min="6916" max="6919" width="5" style="8" customWidth="1"/>
    <col min="6920" max="6920" width="9.109375" style="8" customWidth="1"/>
    <col min="6921" max="6921" width="1.88671875" style="8" customWidth="1"/>
    <col min="6922" max="6922" width="10.6640625" style="8" customWidth="1"/>
    <col min="6923" max="6926" width="5" style="8" customWidth="1"/>
    <col min="6927" max="6927" width="9.109375" style="8" customWidth="1"/>
    <col min="6928" max="6928" width="1.88671875" style="8" customWidth="1"/>
    <col min="6929" max="6929" width="10.6640625" style="8" customWidth="1"/>
    <col min="6930" max="6933" width="5" style="8" customWidth="1"/>
    <col min="6934" max="6934" width="9.109375" style="8" customWidth="1"/>
    <col min="6935" max="6935" width="1.88671875" style="8" customWidth="1"/>
    <col min="6936" max="6936" width="9.109375" style="8" customWidth="1"/>
    <col min="6937" max="6940" width="5" style="8" customWidth="1"/>
    <col min="6941" max="6941" width="9.109375" style="8" customWidth="1"/>
    <col min="6942" max="6942" width="1.88671875" style="8" customWidth="1"/>
    <col min="6943" max="6943" width="9.109375" style="8" customWidth="1"/>
    <col min="6944" max="6947" width="5" style="8" customWidth="1"/>
    <col min="6948" max="6948" width="9.109375" style="8" customWidth="1"/>
    <col min="6949" max="6949" width="1.88671875" style="8" customWidth="1"/>
    <col min="6950" max="6950" width="9.109375" style="8" customWidth="1"/>
    <col min="6951" max="6954" width="5" style="8" customWidth="1"/>
    <col min="6955" max="6955" width="9.109375" style="8" customWidth="1"/>
    <col min="6956" max="6956" width="1.88671875" style="8" customWidth="1"/>
    <col min="6957" max="6957" width="9.109375" style="8" customWidth="1"/>
    <col min="6958" max="6961" width="5" style="8" customWidth="1"/>
    <col min="6962" max="6962" width="9.109375" style="8" customWidth="1"/>
    <col min="6963" max="6963" width="1.88671875" style="8" customWidth="1"/>
    <col min="6964" max="6964" width="9.109375" style="8" customWidth="1"/>
    <col min="6965" max="6968" width="5" style="8" customWidth="1"/>
    <col min="6969" max="6969" width="9.109375" style="8" customWidth="1"/>
    <col min="6970" max="6970" width="1.88671875" style="8" customWidth="1"/>
    <col min="6971" max="6990" width="0" style="8" hidden="1" customWidth="1"/>
    <col min="6991" max="6991" width="1.88671875" style="8" customWidth="1"/>
    <col min="6992" max="6992" width="9.109375" style="8" customWidth="1"/>
    <col min="6993" max="6996" width="5" style="8" customWidth="1"/>
    <col min="6997" max="6997" width="9.109375" style="8" customWidth="1"/>
    <col min="6998" max="7004" width="0" style="8" hidden="1" customWidth="1"/>
    <col min="7005" max="7005" width="1.88671875" style="8" customWidth="1"/>
    <col min="7006" max="7006" width="9.109375" style="8" customWidth="1"/>
    <col min="7007" max="7010" width="5" style="8" customWidth="1"/>
    <col min="7011" max="7011" width="9.109375" style="8" customWidth="1"/>
    <col min="7012" max="7012" width="1.88671875" style="8" customWidth="1"/>
    <col min="7013" max="7013" width="9.109375" style="8" customWidth="1"/>
    <col min="7014" max="7017" width="5" style="8" customWidth="1"/>
    <col min="7018" max="7018" width="9.109375" style="8" customWidth="1"/>
    <col min="7019" max="7019" width="1.88671875" style="8" customWidth="1"/>
    <col min="7020" max="7020" width="9.109375" style="8" customWidth="1"/>
    <col min="7021" max="7024" width="5" style="8" customWidth="1"/>
    <col min="7025" max="7025" width="9.109375" style="8" customWidth="1"/>
    <col min="7026" max="7026" width="2.33203125" style="8" customWidth="1"/>
    <col min="7027" max="7027" width="9.109375" style="8" customWidth="1"/>
    <col min="7028" max="7031" width="5.6640625" style="8" customWidth="1"/>
    <col min="7032" max="7032" width="9.109375" style="8" customWidth="1"/>
    <col min="7033" max="7033" width="1.88671875" style="8" customWidth="1"/>
    <col min="7034" max="7034" width="10.109375" style="8" customWidth="1"/>
    <col min="7035" max="7038" width="5" style="8" customWidth="1"/>
    <col min="7039" max="7039" width="9.109375" style="8" customWidth="1"/>
    <col min="7040" max="7040" width="1.6640625" style="8" customWidth="1"/>
    <col min="7041" max="7041" width="10.109375" style="8" customWidth="1"/>
    <col min="7042" max="7045" width="5" style="8" customWidth="1"/>
    <col min="7046" max="7046" width="9.109375" style="8" customWidth="1"/>
    <col min="7047" max="7047" width="1.88671875" style="8" customWidth="1"/>
    <col min="7048" max="7048" width="10.109375" style="8" customWidth="1"/>
    <col min="7049" max="7052" width="5" style="8" customWidth="1"/>
    <col min="7053" max="7053" width="9.109375" style="8" customWidth="1"/>
    <col min="7054" max="7054" width="1.88671875" style="8" customWidth="1"/>
    <col min="7055" max="7055" width="10.109375" style="8" customWidth="1"/>
    <col min="7056" max="7059" width="5" style="8" customWidth="1"/>
    <col min="7060" max="7060" width="9.109375" style="8" customWidth="1"/>
    <col min="7061" max="7061" width="1.88671875" style="8" customWidth="1"/>
    <col min="7062" max="7065" width="9.109375" style="8" customWidth="1"/>
    <col min="7066" max="7066" width="11.33203125" style="8" customWidth="1"/>
    <col min="7067" max="7069" width="9.109375" style="8"/>
    <col min="7070" max="7070" width="10.33203125" style="8" customWidth="1"/>
    <col min="7071" max="7086" width="9.109375" style="8" customWidth="1"/>
    <col min="7087" max="7169" width="9.109375" style="8"/>
    <col min="7170" max="7170" width="24.33203125" style="8" customWidth="1"/>
    <col min="7171" max="7171" width="10.6640625" style="8" customWidth="1"/>
    <col min="7172" max="7175" width="5" style="8" customWidth="1"/>
    <col min="7176" max="7176" width="9.109375" style="8" customWidth="1"/>
    <col min="7177" max="7177" width="1.88671875" style="8" customWidth="1"/>
    <col min="7178" max="7178" width="10.6640625" style="8" customWidth="1"/>
    <col min="7179" max="7182" width="5" style="8" customWidth="1"/>
    <col min="7183" max="7183" width="9.109375" style="8" customWidth="1"/>
    <col min="7184" max="7184" width="1.88671875" style="8" customWidth="1"/>
    <col min="7185" max="7185" width="10.6640625" style="8" customWidth="1"/>
    <col min="7186" max="7189" width="5" style="8" customWidth="1"/>
    <col min="7190" max="7190" width="9.109375" style="8" customWidth="1"/>
    <col min="7191" max="7191" width="1.88671875" style="8" customWidth="1"/>
    <col min="7192" max="7192" width="9.109375" style="8" customWidth="1"/>
    <col min="7193" max="7196" width="5" style="8" customWidth="1"/>
    <col min="7197" max="7197" width="9.109375" style="8" customWidth="1"/>
    <col min="7198" max="7198" width="1.88671875" style="8" customWidth="1"/>
    <col min="7199" max="7199" width="9.109375" style="8" customWidth="1"/>
    <col min="7200" max="7203" width="5" style="8" customWidth="1"/>
    <col min="7204" max="7204" width="9.109375" style="8" customWidth="1"/>
    <col min="7205" max="7205" width="1.88671875" style="8" customWidth="1"/>
    <col min="7206" max="7206" width="9.109375" style="8" customWidth="1"/>
    <col min="7207" max="7210" width="5" style="8" customWidth="1"/>
    <col min="7211" max="7211" width="9.109375" style="8" customWidth="1"/>
    <col min="7212" max="7212" width="1.88671875" style="8" customWidth="1"/>
    <col min="7213" max="7213" width="9.109375" style="8" customWidth="1"/>
    <col min="7214" max="7217" width="5" style="8" customWidth="1"/>
    <col min="7218" max="7218" width="9.109375" style="8" customWidth="1"/>
    <col min="7219" max="7219" width="1.88671875" style="8" customWidth="1"/>
    <col min="7220" max="7220" width="9.109375" style="8" customWidth="1"/>
    <col min="7221" max="7224" width="5" style="8" customWidth="1"/>
    <col min="7225" max="7225" width="9.109375" style="8" customWidth="1"/>
    <col min="7226" max="7226" width="1.88671875" style="8" customWidth="1"/>
    <col min="7227" max="7246" width="0" style="8" hidden="1" customWidth="1"/>
    <col min="7247" max="7247" width="1.88671875" style="8" customWidth="1"/>
    <col min="7248" max="7248" width="9.109375" style="8" customWidth="1"/>
    <col min="7249" max="7252" width="5" style="8" customWidth="1"/>
    <col min="7253" max="7253" width="9.109375" style="8" customWidth="1"/>
    <col min="7254" max="7260" width="0" style="8" hidden="1" customWidth="1"/>
    <col min="7261" max="7261" width="1.88671875" style="8" customWidth="1"/>
    <col min="7262" max="7262" width="9.109375" style="8" customWidth="1"/>
    <col min="7263" max="7266" width="5" style="8" customWidth="1"/>
    <col min="7267" max="7267" width="9.109375" style="8" customWidth="1"/>
    <col min="7268" max="7268" width="1.88671875" style="8" customWidth="1"/>
    <col min="7269" max="7269" width="9.109375" style="8" customWidth="1"/>
    <col min="7270" max="7273" width="5" style="8" customWidth="1"/>
    <col min="7274" max="7274" width="9.109375" style="8" customWidth="1"/>
    <col min="7275" max="7275" width="1.88671875" style="8" customWidth="1"/>
    <col min="7276" max="7276" width="9.109375" style="8" customWidth="1"/>
    <col min="7277" max="7280" width="5" style="8" customWidth="1"/>
    <col min="7281" max="7281" width="9.109375" style="8" customWidth="1"/>
    <col min="7282" max="7282" width="2.33203125" style="8" customWidth="1"/>
    <col min="7283" max="7283" width="9.109375" style="8" customWidth="1"/>
    <col min="7284" max="7287" width="5.6640625" style="8" customWidth="1"/>
    <col min="7288" max="7288" width="9.109375" style="8" customWidth="1"/>
    <col min="7289" max="7289" width="1.88671875" style="8" customWidth="1"/>
    <col min="7290" max="7290" width="10.109375" style="8" customWidth="1"/>
    <col min="7291" max="7294" width="5" style="8" customWidth="1"/>
    <col min="7295" max="7295" width="9.109375" style="8" customWidth="1"/>
    <col min="7296" max="7296" width="1.6640625" style="8" customWidth="1"/>
    <col min="7297" max="7297" width="10.109375" style="8" customWidth="1"/>
    <col min="7298" max="7301" width="5" style="8" customWidth="1"/>
    <col min="7302" max="7302" width="9.109375" style="8" customWidth="1"/>
    <col min="7303" max="7303" width="1.88671875" style="8" customWidth="1"/>
    <col min="7304" max="7304" width="10.109375" style="8" customWidth="1"/>
    <col min="7305" max="7308" width="5" style="8" customWidth="1"/>
    <col min="7309" max="7309" width="9.109375" style="8" customWidth="1"/>
    <col min="7310" max="7310" width="1.88671875" style="8" customWidth="1"/>
    <col min="7311" max="7311" width="10.109375" style="8" customWidth="1"/>
    <col min="7312" max="7315" width="5" style="8" customWidth="1"/>
    <col min="7316" max="7316" width="9.109375" style="8" customWidth="1"/>
    <col min="7317" max="7317" width="1.88671875" style="8" customWidth="1"/>
    <col min="7318" max="7321" width="9.109375" style="8" customWidth="1"/>
    <col min="7322" max="7322" width="11.33203125" style="8" customWidth="1"/>
    <col min="7323" max="7325" width="9.109375" style="8"/>
    <col min="7326" max="7326" width="10.33203125" style="8" customWidth="1"/>
    <col min="7327" max="7342" width="9.109375" style="8" customWidth="1"/>
    <col min="7343" max="7425" width="9.109375" style="8"/>
    <col min="7426" max="7426" width="24.33203125" style="8" customWidth="1"/>
    <col min="7427" max="7427" width="10.6640625" style="8" customWidth="1"/>
    <col min="7428" max="7431" width="5" style="8" customWidth="1"/>
    <col min="7432" max="7432" width="9.109375" style="8" customWidth="1"/>
    <col min="7433" max="7433" width="1.88671875" style="8" customWidth="1"/>
    <col min="7434" max="7434" width="10.6640625" style="8" customWidth="1"/>
    <col min="7435" max="7438" width="5" style="8" customWidth="1"/>
    <col min="7439" max="7439" width="9.109375" style="8" customWidth="1"/>
    <col min="7440" max="7440" width="1.88671875" style="8" customWidth="1"/>
    <col min="7441" max="7441" width="10.6640625" style="8" customWidth="1"/>
    <col min="7442" max="7445" width="5" style="8" customWidth="1"/>
    <col min="7446" max="7446" width="9.109375" style="8" customWidth="1"/>
    <col min="7447" max="7447" width="1.88671875" style="8" customWidth="1"/>
    <col min="7448" max="7448" width="9.109375" style="8" customWidth="1"/>
    <col min="7449" max="7452" width="5" style="8" customWidth="1"/>
    <col min="7453" max="7453" width="9.109375" style="8" customWidth="1"/>
    <col min="7454" max="7454" width="1.88671875" style="8" customWidth="1"/>
    <col min="7455" max="7455" width="9.109375" style="8" customWidth="1"/>
    <col min="7456" max="7459" width="5" style="8" customWidth="1"/>
    <col min="7460" max="7460" width="9.109375" style="8" customWidth="1"/>
    <col min="7461" max="7461" width="1.88671875" style="8" customWidth="1"/>
    <col min="7462" max="7462" width="9.109375" style="8" customWidth="1"/>
    <col min="7463" max="7466" width="5" style="8" customWidth="1"/>
    <col min="7467" max="7467" width="9.109375" style="8" customWidth="1"/>
    <col min="7468" max="7468" width="1.88671875" style="8" customWidth="1"/>
    <col min="7469" max="7469" width="9.109375" style="8" customWidth="1"/>
    <col min="7470" max="7473" width="5" style="8" customWidth="1"/>
    <col min="7474" max="7474" width="9.109375" style="8" customWidth="1"/>
    <col min="7475" max="7475" width="1.88671875" style="8" customWidth="1"/>
    <col min="7476" max="7476" width="9.109375" style="8" customWidth="1"/>
    <col min="7477" max="7480" width="5" style="8" customWidth="1"/>
    <col min="7481" max="7481" width="9.109375" style="8" customWidth="1"/>
    <col min="7482" max="7482" width="1.88671875" style="8" customWidth="1"/>
    <col min="7483" max="7502" width="0" style="8" hidden="1" customWidth="1"/>
    <col min="7503" max="7503" width="1.88671875" style="8" customWidth="1"/>
    <col min="7504" max="7504" width="9.109375" style="8" customWidth="1"/>
    <col min="7505" max="7508" width="5" style="8" customWidth="1"/>
    <col min="7509" max="7509" width="9.109375" style="8" customWidth="1"/>
    <col min="7510" max="7516" width="0" style="8" hidden="1" customWidth="1"/>
    <col min="7517" max="7517" width="1.88671875" style="8" customWidth="1"/>
    <col min="7518" max="7518" width="9.109375" style="8" customWidth="1"/>
    <col min="7519" max="7522" width="5" style="8" customWidth="1"/>
    <col min="7523" max="7523" width="9.109375" style="8" customWidth="1"/>
    <col min="7524" max="7524" width="1.88671875" style="8" customWidth="1"/>
    <col min="7525" max="7525" width="9.109375" style="8" customWidth="1"/>
    <col min="7526" max="7529" width="5" style="8" customWidth="1"/>
    <col min="7530" max="7530" width="9.109375" style="8" customWidth="1"/>
    <col min="7531" max="7531" width="1.88671875" style="8" customWidth="1"/>
    <col min="7532" max="7532" width="9.109375" style="8" customWidth="1"/>
    <col min="7533" max="7536" width="5" style="8" customWidth="1"/>
    <col min="7537" max="7537" width="9.109375" style="8" customWidth="1"/>
    <col min="7538" max="7538" width="2.33203125" style="8" customWidth="1"/>
    <col min="7539" max="7539" width="9.109375" style="8" customWidth="1"/>
    <col min="7540" max="7543" width="5.6640625" style="8" customWidth="1"/>
    <col min="7544" max="7544" width="9.109375" style="8" customWidth="1"/>
    <col min="7545" max="7545" width="1.88671875" style="8" customWidth="1"/>
    <col min="7546" max="7546" width="10.109375" style="8" customWidth="1"/>
    <col min="7547" max="7550" width="5" style="8" customWidth="1"/>
    <col min="7551" max="7551" width="9.109375" style="8" customWidth="1"/>
    <col min="7552" max="7552" width="1.6640625" style="8" customWidth="1"/>
    <col min="7553" max="7553" width="10.109375" style="8" customWidth="1"/>
    <col min="7554" max="7557" width="5" style="8" customWidth="1"/>
    <col min="7558" max="7558" width="9.109375" style="8" customWidth="1"/>
    <col min="7559" max="7559" width="1.88671875" style="8" customWidth="1"/>
    <col min="7560" max="7560" width="10.109375" style="8" customWidth="1"/>
    <col min="7561" max="7564" width="5" style="8" customWidth="1"/>
    <col min="7565" max="7565" width="9.109375" style="8" customWidth="1"/>
    <col min="7566" max="7566" width="1.88671875" style="8" customWidth="1"/>
    <col min="7567" max="7567" width="10.109375" style="8" customWidth="1"/>
    <col min="7568" max="7571" width="5" style="8" customWidth="1"/>
    <col min="7572" max="7572" width="9.109375" style="8" customWidth="1"/>
    <col min="7573" max="7573" width="1.88671875" style="8" customWidth="1"/>
    <col min="7574" max="7577" width="9.109375" style="8" customWidth="1"/>
    <col min="7578" max="7578" width="11.33203125" style="8" customWidth="1"/>
    <col min="7579" max="7581" width="9.109375" style="8"/>
    <col min="7582" max="7582" width="10.33203125" style="8" customWidth="1"/>
    <col min="7583" max="7598" width="9.109375" style="8" customWidth="1"/>
    <col min="7599" max="7681" width="9.109375" style="8"/>
    <col min="7682" max="7682" width="24.33203125" style="8" customWidth="1"/>
    <col min="7683" max="7683" width="10.6640625" style="8" customWidth="1"/>
    <col min="7684" max="7687" width="5" style="8" customWidth="1"/>
    <col min="7688" max="7688" width="9.109375" style="8" customWidth="1"/>
    <col min="7689" max="7689" width="1.88671875" style="8" customWidth="1"/>
    <col min="7690" max="7690" width="10.6640625" style="8" customWidth="1"/>
    <col min="7691" max="7694" width="5" style="8" customWidth="1"/>
    <col min="7695" max="7695" width="9.109375" style="8" customWidth="1"/>
    <col min="7696" max="7696" width="1.88671875" style="8" customWidth="1"/>
    <col min="7697" max="7697" width="10.6640625" style="8" customWidth="1"/>
    <col min="7698" max="7701" width="5" style="8" customWidth="1"/>
    <col min="7702" max="7702" width="9.109375" style="8" customWidth="1"/>
    <col min="7703" max="7703" width="1.88671875" style="8" customWidth="1"/>
    <col min="7704" max="7704" width="9.109375" style="8" customWidth="1"/>
    <col min="7705" max="7708" width="5" style="8" customWidth="1"/>
    <col min="7709" max="7709" width="9.109375" style="8" customWidth="1"/>
    <col min="7710" max="7710" width="1.88671875" style="8" customWidth="1"/>
    <col min="7711" max="7711" width="9.109375" style="8" customWidth="1"/>
    <col min="7712" max="7715" width="5" style="8" customWidth="1"/>
    <col min="7716" max="7716" width="9.109375" style="8" customWidth="1"/>
    <col min="7717" max="7717" width="1.88671875" style="8" customWidth="1"/>
    <col min="7718" max="7718" width="9.109375" style="8" customWidth="1"/>
    <col min="7719" max="7722" width="5" style="8" customWidth="1"/>
    <col min="7723" max="7723" width="9.109375" style="8" customWidth="1"/>
    <col min="7724" max="7724" width="1.88671875" style="8" customWidth="1"/>
    <col min="7725" max="7725" width="9.109375" style="8" customWidth="1"/>
    <col min="7726" max="7729" width="5" style="8" customWidth="1"/>
    <col min="7730" max="7730" width="9.109375" style="8" customWidth="1"/>
    <col min="7731" max="7731" width="1.88671875" style="8" customWidth="1"/>
    <col min="7732" max="7732" width="9.109375" style="8" customWidth="1"/>
    <col min="7733" max="7736" width="5" style="8" customWidth="1"/>
    <col min="7737" max="7737" width="9.109375" style="8" customWidth="1"/>
    <col min="7738" max="7738" width="1.88671875" style="8" customWidth="1"/>
    <col min="7739" max="7758" width="0" style="8" hidden="1" customWidth="1"/>
    <col min="7759" max="7759" width="1.88671875" style="8" customWidth="1"/>
    <col min="7760" max="7760" width="9.109375" style="8" customWidth="1"/>
    <col min="7761" max="7764" width="5" style="8" customWidth="1"/>
    <col min="7765" max="7765" width="9.109375" style="8" customWidth="1"/>
    <col min="7766" max="7772" width="0" style="8" hidden="1" customWidth="1"/>
    <col min="7773" max="7773" width="1.88671875" style="8" customWidth="1"/>
    <col min="7774" max="7774" width="9.109375" style="8" customWidth="1"/>
    <col min="7775" max="7778" width="5" style="8" customWidth="1"/>
    <col min="7779" max="7779" width="9.109375" style="8" customWidth="1"/>
    <col min="7780" max="7780" width="1.88671875" style="8" customWidth="1"/>
    <col min="7781" max="7781" width="9.109375" style="8" customWidth="1"/>
    <col min="7782" max="7785" width="5" style="8" customWidth="1"/>
    <col min="7786" max="7786" width="9.109375" style="8" customWidth="1"/>
    <col min="7787" max="7787" width="1.88671875" style="8" customWidth="1"/>
    <col min="7788" max="7788" width="9.109375" style="8" customWidth="1"/>
    <col min="7789" max="7792" width="5" style="8" customWidth="1"/>
    <col min="7793" max="7793" width="9.109375" style="8" customWidth="1"/>
    <col min="7794" max="7794" width="2.33203125" style="8" customWidth="1"/>
    <col min="7795" max="7795" width="9.109375" style="8" customWidth="1"/>
    <col min="7796" max="7799" width="5.6640625" style="8" customWidth="1"/>
    <col min="7800" max="7800" width="9.109375" style="8" customWidth="1"/>
    <col min="7801" max="7801" width="1.88671875" style="8" customWidth="1"/>
    <col min="7802" max="7802" width="10.109375" style="8" customWidth="1"/>
    <col min="7803" max="7806" width="5" style="8" customWidth="1"/>
    <col min="7807" max="7807" width="9.109375" style="8" customWidth="1"/>
    <col min="7808" max="7808" width="1.6640625" style="8" customWidth="1"/>
    <col min="7809" max="7809" width="10.109375" style="8" customWidth="1"/>
    <col min="7810" max="7813" width="5" style="8" customWidth="1"/>
    <col min="7814" max="7814" width="9.109375" style="8" customWidth="1"/>
    <col min="7815" max="7815" width="1.88671875" style="8" customWidth="1"/>
    <col min="7816" max="7816" width="10.109375" style="8" customWidth="1"/>
    <col min="7817" max="7820" width="5" style="8" customWidth="1"/>
    <col min="7821" max="7821" width="9.109375" style="8" customWidth="1"/>
    <col min="7822" max="7822" width="1.88671875" style="8" customWidth="1"/>
    <col min="7823" max="7823" width="10.109375" style="8" customWidth="1"/>
    <col min="7824" max="7827" width="5" style="8" customWidth="1"/>
    <col min="7828" max="7828" width="9.109375" style="8" customWidth="1"/>
    <col min="7829" max="7829" width="1.88671875" style="8" customWidth="1"/>
    <col min="7830" max="7833" width="9.109375" style="8" customWidth="1"/>
    <col min="7834" max="7834" width="11.33203125" style="8" customWidth="1"/>
    <col min="7835" max="7837" width="9.109375" style="8"/>
    <col min="7838" max="7838" width="10.33203125" style="8" customWidth="1"/>
    <col min="7839" max="7854" width="9.109375" style="8" customWidth="1"/>
    <col min="7855" max="7937" width="9.109375" style="8"/>
    <col min="7938" max="7938" width="24.33203125" style="8" customWidth="1"/>
    <col min="7939" max="7939" width="10.6640625" style="8" customWidth="1"/>
    <col min="7940" max="7943" width="5" style="8" customWidth="1"/>
    <col min="7944" max="7944" width="9.109375" style="8" customWidth="1"/>
    <col min="7945" max="7945" width="1.88671875" style="8" customWidth="1"/>
    <col min="7946" max="7946" width="10.6640625" style="8" customWidth="1"/>
    <col min="7947" max="7950" width="5" style="8" customWidth="1"/>
    <col min="7951" max="7951" width="9.109375" style="8" customWidth="1"/>
    <col min="7952" max="7952" width="1.88671875" style="8" customWidth="1"/>
    <col min="7953" max="7953" width="10.6640625" style="8" customWidth="1"/>
    <col min="7954" max="7957" width="5" style="8" customWidth="1"/>
    <col min="7958" max="7958" width="9.109375" style="8" customWidth="1"/>
    <col min="7959" max="7959" width="1.88671875" style="8" customWidth="1"/>
    <col min="7960" max="7960" width="9.109375" style="8" customWidth="1"/>
    <col min="7961" max="7964" width="5" style="8" customWidth="1"/>
    <col min="7965" max="7965" width="9.109375" style="8" customWidth="1"/>
    <col min="7966" max="7966" width="1.88671875" style="8" customWidth="1"/>
    <col min="7967" max="7967" width="9.109375" style="8" customWidth="1"/>
    <col min="7968" max="7971" width="5" style="8" customWidth="1"/>
    <col min="7972" max="7972" width="9.109375" style="8" customWidth="1"/>
    <col min="7973" max="7973" width="1.88671875" style="8" customWidth="1"/>
    <col min="7974" max="7974" width="9.109375" style="8" customWidth="1"/>
    <col min="7975" max="7978" width="5" style="8" customWidth="1"/>
    <col min="7979" max="7979" width="9.109375" style="8" customWidth="1"/>
    <col min="7980" max="7980" width="1.88671875" style="8" customWidth="1"/>
    <col min="7981" max="7981" width="9.109375" style="8" customWidth="1"/>
    <col min="7982" max="7985" width="5" style="8" customWidth="1"/>
    <col min="7986" max="7986" width="9.109375" style="8" customWidth="1"/>
    <col min="7987" max="7987" width="1.88671875" style="8" customWidth="1"/>
    <col min="7988" max="7988" width="9.109375" style="8" customWidth="1"/>
    <col min="7989" max="7992" width="5" style="8" customWidth="1"/>
    <col min="7993" max="7993" width="9.109375" style="8" customWidth="1"/>
    <col min="7994" max="7994" width="1.88671875" style="8" customWidth="1"/>
    <col min="7995" max="8014" width="0" style="8" hidden="1" customWidth="1"/>
    <col min="8015" max="8015" width="1.88671875" style="8" customWidth="1"/>
    <col min="8016" max="8016" width="9.109375" style="8" customWidth="1"/>
    <col min="8017" max="8020" width="5" style="8" customWidth="1"/>
    <col min="8021" max="8021" width="9.109375" style="8" customWidth="1"/>
    <col min="8022" max="8028" width="0" style="8" hidden="1" customWidth="1"/>
    <col min="8029" max="8029" width="1.88671875" style="8" customWidth="1"/>
    <col min="8030" max="8030" width="9.109375" style="8" customWidth="1"/>
    <col min="8031" max="8034" width="5" style="8" customWidth="1"/>
    <col min="8035" max="8035" width="9.109375" style="8" customWidth="1"/>
    <col min="8036" max="8036" width="1.88671875" style="8" customWidth="1"/>
    <col min="8037" max="8037" width="9.109375" style="8" customWidth="1"/>
    <col min="8038" max="8041" width="5" style="8" customWidth="1"/>
    <col min="8042" max="8042" width="9.109375" style="8" customWidth="1"/>
    <col min="8043" max="8043" width="1.88671875" style="8" customWidth="1"/>
    <col min="8044" max="8044" width="9.109375" style="8" customWidth="1"/>
    <col min="8045" max="8048" width="5" style="8" customWidth="1"/>
    <col min="8049" max="8049" width="9.109375" style="8" customWidth="1"/>
    <col min="8050" max="8050" width="2.33203125" style="8" customWidth="1"/>
    <col min="8051" max="8051" width="9.109375" style="8" customWidth="1"/>
    <col min="8052" max="8055" width="5.6640625" style="8" customWidth="1"/>
    <col min="8056" max="8056" width="9.109375" style="8" customWidth="1"/>
    <col min="8057" max="8057" width="1.88671875" style="8" customWidth="1"/>
    <col min="8058" max="8058" width="10.109375" style="8" customWidth="1"/>
    <col min="8059" max="8062" width="5" style="8" customWidth="1"/>
    <col min="8063" max="8063" width="9.109375" style="8" customWidth="1"/>
    <col min="8064" max="8064" width="1.6640625" style="8" customWidth="1"/>
    <col min="8065" max="8065" width="10.109375" style="8" customWidth="1"/>
    <col min="8066" max="8069" width="5" style="8" customWidth="1"/>
    <col min="8070" max="8070" width="9.109375" style="8" customWidth="1"/>
    <col min="8071" max="8071" width="1.88671875" style="8" customWidth="1"/>
    <col min="8072" max="8072" width="10.109375" style="8" customWidth="1"/>
    <col min="8073" max="8076" width="5" style="8" customWidth="1"/>
    <col min="8077" max="8077" width="9.109375" style="8" customWidth="1"/>
    <col min="8078" max="8078" width="1.88671875" style="8" customWidth="1"/>
    <col min="8079" max="8079" width="10.109375" style="8" customWidth="1"/>
    <col min="8080" max="8083" width="5" style="8" customWidth="1"/>
    <col min="8084" max="8084" width="9.109375" style="8" customWidth="1"/>
    <col min="8085" max="8085" width="1.88671875" style="8" customWidth="1"/>
    <col min="8086" max="8089" width="9.109375" style="8" customWidth="1"/>
    <col min="8090" max="8090" width="11.33203125" style="8" customWidth="1"/>
    <col min="8091" max="8093" width="9.109375" style="8"/>
    <col min="8094" max="8094" width="10.33203125" style="8" customWidth="1"/>
    <col min="8095" max="8110" width="9.109375" style="8" customWidth="1"/>
    <col min="8111" max="8193" width="9.109375" style="8"/>
    <col min="8194" max="8194" width="24.33203125" style="8" customWidth="1"/>
    <col min="8195" max="8195" width="10.6640625" style="8" customWidth="1"/>
    <col min="8196" max="8199" width="5" style="8" customWidth="1"/>
    <col min="8200" max="8200" width="9.109375" style="8" customWidth="1"/>
    <col min="8201" max="8201" width="1.88671875" style="8" customWidth="1"/>
    <col min="8202" max="8202" width="10.6640625" style="8" customWidth="1"/>
    <col min="8203" max="8206" width="5" style="8" customWidth="1"/>
    <col min="8207" max="8207" width="9.109375" style="8" customWidth="1"/>
    <col min="8208" max="8208" width="1.88671875" style="8" customWidth="1"/>
    <col min="8209" max="8209" width="10.6640625" style="8" customWidth="1"/>
    <col min="8210" max="8213" width="5" style="8" customWidth="1"/>
    <col min="8214" max="8214" width="9.109375" style="8" customWidth="1"/>
    <col min="8215" max="8215" width="1.88671875" style="8" customWidth="1"/>
    <col min="8216" max="8216" width="9.109375" style="8" customWidth="1"/>
    <col min="8217" max="8220" width="5" style="8" customWidth="1"/>
    <col min="8221" max="8221" width="9.109375" style="8" customWidth="1"/>
    <col min="8222" max="8222" width="1.88671875" style="8" customWidth="1"/>
    <col min="8223" max="8223" width="9.109375" style="8" customWidth="1"/>
    <col min="8224" max="8227" width="5" style="8" customWidth="1"/>
    <col min="8228" max="8228" width="9.109375" style="8" customWidth="1"/>
    <col min="8229" max="8229" width="1.88671875" style="8" customWidth="1"/>
    <col min="8230" max="8230" width="9.109375" style="8" customWidth="1"/>
    <col min="8231" max="8234" width="5" style="8" customWidth="1"/>
    <col min="8235" max="8235" width="9.109375" style="8" customWidth="1"/>
    <col min="8236" max="8236" width="1.88671875" style="8" customWidth="1"/>
    <col min="8237" max="8237" width="9.109375" style="8" customWidth="1"/>
    <col min="8238" max="8241" width="5" style="8" customWidth="1"/>
    <col min="8242" max="8242" width="9.109375" style="8" customWidth="1"/>
    <col min="8243" max="8243" width="1.88671875" style="8" customWidth="1"/>
    <col min="8244" max="8244" width="9.109375" style="8" customWidth="1"/>
    <col min="8245" max="8248" width="5" style="8" customWidth="1"/>
    <col min="8249" max="8249" width="9.109375" style="8" customWidth="1"/>
    <col min="8250" max="8250" width="1.88671875" style="8" customWidth="1"/>
    <col min="8251" max="8270" width="0" style="8" hidden="1" customWidth="1"/>
    <col min="8271" max="8271" width="1.88671875" style="8" customWidth="1"/>
    <col min="8272" max="8272" width="9.109375" style="8" customWidth="1"/>
    <col min="8273" max="8276" width="5" style="8" customWidth="1"/>
    <col min="8277" max="8277" width="9.109375" style="8" customWidth="1"/>
    <col min="8278" max="8284" width="0" style="8" hidden="1" customWidth="1"/>
    <col min="8285" max="8285" width="1.88671875" style="8" customWidth="1"/>
    <col min="8286" max="8286" width="9.109375" style="8" customWidth="1"/>
    <col min="8287" max="8290" width="5" style="8" customWidth="1"/>
    <col min="8291" max="8291" width="9.109375" style="8" customWidth="1"/>
    <col min="8292" max="8292" width="1.88671875" style="8" customWidth="1"/>
    <col min="8293" max="8293" width="9.109375" style="8" customWidth="1"/>
    <col min="8294" max="8297" width="5" style="8" customWidth="1"/>
    <col min="8298" max="8298" width="9.109375" style="8" customWidth="1"/>
    <col min="8299" max="8299" width="1.88671875" style="8" customWidth="1"/>
    <col min="8300" max="8300" width="9.109375" style="8" customWidth="1"/>
    <col min="8301" max="8304" width="5" style="8" customWidth="1"/>
    <col min="8305" max="8305" width="9.109375" style="8" customWidth="1"/>
    <col min="8306" max="8306" width="2.33203125" style="8" customWidth="1"/>
    <col min="8307" max="8307" width="9.109375" style="8" customWidth="1"/>
    <col min="8308" max="8311" width="5.6640625" style="8" customWidth="1"/>
    <col min="8312" max="8312" width="9.109375" style="8" customWidth="1"/>
    <col min="8313" max="8313" width="1.88671875" style="8" customWidth="1"/>
    <col min="8314" max="8314" width="10.109375" style="8" customWidth="1"/>
    <col min="8315" max="8318" width="5" style="8" customWidth="1"/>
    <col min="8319" max="8319" width="9.109375" style="8" customWidth="1"/>
    <col min="8320" max="8320" width="1.6640625" style="8" customWidth="1"/>
    <col min="8321" max="8321" width="10.109375" style="8" customWidth="1"/>
    <col min="8322" max="8325" width="5" style="8" customWidth="1"/>
    <col min="8326" max="8326" width="9.109375" style="8" customWidth="1"/>
    <col min="8327" max="8327" width="1.88671875" style="8" customWidth="1"/>
    <col min="8328" max="8328" width="10.109375" style="8" customWidth="1"/>
    <col min="8329" max="8332" width="5" style="8" customWidth="1"/>
    <col min="8333" max="8333" width="9.109375" style="8" customWidth="1"/>
    <col min="8334" max="8334" width="1.88671875" style="8" customWidth="1"/>
    <col min="8335" max="8335" width="10.109375" style="8" customWidth="1"/>
    <col min="8336" max="8339" width="5" style="8" customWidth="1"/>
    <col min="8340" max="8340" width="9.109375" style="8" customWidth="1"/>
    <col min="8341" max="8341" width="1.88671875" style="8" customWidth="1"/>
    <col min="8342" max="8345" width="9.109375" style="8" customWidth="1"/>
    <col min="8346" max="8346" width="11.33203125" style="8" customWidth="1"/>
    <col min="8347" max="8349" width="9.109375" style="8"/>
    <col min="8350" max="8350" width="10.33203125" style="8" customWidth="1"/>
    <col min="8351" max="8366" width="9.109375" style="8" customWidth="1"/>
    <col min="8367" max="8449" width="9.109375" style="8"/>
    <col min="8450" max="8450" width="24.33203125" style="8" customWidth="1"/>
    <col min="8451" max="8451" width="10.6640625" style="8" customWidth="1"/>
    <col min="8452" max="8455" width="5" style="8" customWidth="1"/>
    <col min="8456" max="8456" width="9.109375" style="8" customWidth="1"/>
    <col min="8457" max="8457" width="1.88671875" style="8" customWidth="1"/>
    <col min="8458" max="8458" width="10.6640625" style="8" customWidth="1"/>
    <col min="8459" max="8462" width="5" style="8" customWidth="1"/>
    <col min="8463" max="8463" width="9.109375" style="8" customWidth="1"/>
    <col min="8464" max="8464" width="1.88671875" style="8" customWidth="1"/>
    <col min="8465" max="8465" width="10.6640625" style="8" customWidth="1"/>
    <col min="8466" max="8469" width="5" style="8" customWidth="1"/>
    <col min="8470" max="8470" width="9.109375" style="8" customWidth="1"/>
    <col min="8471" max="8471" width="1.88671875" style="8" customWidth="1"/>
    <col min="8472" max="8472" width="9.109375" style="8" customWidth="1"/>
    <col min="8473" max="8476" width="5" style="8" customWidth="1"/>
    <col min="8477" max="8477" width="9.109375" style="8" customWidth="1"/>
    <col min="8478" max="8478" width="1.88671875" style="8" customWidth="1"/>
    <col min="8479" max="8479" width="9.109375" style="8" customWidth="1"/>
    <col min="8480" max="8483" width="5" style="8" customWidth="1"/>
    <col min="8484" max="8484" width="9.109375" style="8" customWidth="1"/>
    <col min="8485" max="8485" width="1.88671875" style="8" customWidth="1"/>
    <col min="8486" max="8486" width="9.109375" style="8" customWidth="1"/>
    <col min="8487" max="8490" width="5" style="8" customWidth="1"/>
    <col min="8491" max="8491" width="9.109375" style="8" customWidth="1"/>
    <col min="8492" max="8492" width="1.88671875" style="8" customWidth="1"/>
    <col min="8493" max="8493" width="9.109375" style="8" customWidth="1"/>
    <col min="8494" max="8497" width="5" style="8" customWidth="1"/>
    <col min="8498" max="8498" width="9.109375" style="8" customWidth="1"/>
    <col min="8499" max="8499" width="1.88671875" style="8" customWidth="1"/>
    <col min="8500" max="8500" width="9.109375" style="8" customWidth="1"/>
    <col min="8501" max="8504" width="5" style="8" customWidth="1"/>
    <col min="8505" max="8505" width="9.109375" style="8" customWidth="1"/>
    <col min="8506" max="8506" width="1.88671875" style="8" customWidth="1"/>
    <col min="8507" max="8526" width="0" style="8" hidden="1" customWidth="1"/>
    <col min="8527" max="8527" width="1.88671875" style="8" customWidth="1"/>
    <col min="8528" max="8528" width="9.109375" style="8" customWidth="1"/>
    <col min="8529" max="8532" width="5" style="8" customWidth="1"/>
    <col min="8533" max="8533" width="9.109375" style="8" customWidth="1"/>
    <col min="8534" max="8540" width="0" style="8" hidden="1" customWidth="1"/>
    <col min="8541" max="8541" width="1.88671875" style="8" customWidth="1"/>
    <col min="8542" max="8542" width="9.109375" style="8" customWidth="1"/>
    <col min="8543" max="8546" width="5" style="8" customWidth="1"/>
    <col min="8547" max="8547" width="9.109375" style="8" customWidth="1"/>
    <col min="8548" max="8548" width="1.88671875" style="8" customWidth="1"/>
    <col min="8549" max="8549" width="9.109375" style="8" customWidth="1"/>
    <col min="8550" max="8553" width="5" style="8" customWidth="1"/>
    <col min="8554" max="8554" width="9.109375" style="8" customWidth="1"/>
    <col min="8555" max="8555" width="1.88671875" style="8" customWidth="1"/>
    <col min="8556" max="8556" width="9.109375" style="8" customWidth="1"/>
    <col min="8557" max="8560" width="5" style="8" customWidth="1"/>
    <col min="8561" max="8561" width="9.109375" style="8" customWidth="1"/>
    <col min="8562" max="8562" width="2.33203125" style="8" customWidth="1"/>
    <col min="8563" max="8563" width="9.109375" style="8" customWidth="1"/>
    <col min="8564" max="8567" width="5.6640625" style="8" customWidth="1"/>
    <col min="8568" max="8568" width="9.109375" style="8" customWidth="1"/>
    <col min="8569" max="8569" width="1.88671875" style="8" customWidth="1"/>
    <col min="8570" max="8570" width="10.109375" style="8" customWidth="1"/>
    <col min="8571" max="8574" width="5" style="8" customWidth="1"/>
    <col min="8575" max="8575" width="9.109375" style="8" customWidth="1"/>
    <col min="8576" max="8576" width="1.6640625" style="8" customWidth="1"/>
    <col min="8577" max="8577" width="10.109375" style="8" customWidth="1"/>
    <col min="8578" max="8581" width="5" style="8" customWidth="1"/>
    <col min="8582" max="8582" width="9.109375" style="8" customWidth="1"/>
    <col min="8583" max="8583" width="1.88671875" style="8" customWidth="1"/>
    <col min="8584" max="8584" width="10.109375" style="8" customWidth="1"/>
    <col min="8585" max="8588" width="5" style="8" customWidth="1"/>
    <col min="8589" max="8589" width="9.109375" style="8" customWidth="1"/>
    <col min="8590" max="8590" width="1.88671875" style="8" customWidth="1"/>
    <col min="8591" max="8591" width="10.109375" style="8" customWidth="1"/>
    <col min="8592" max="8595" width="5" style="8" customWidth="1"/>
    <col min="8596" max="8596" width="9.109375" style="8" customWidth="1"/>
    <col min="8597" max="8597" width="1.88671875" style="8" customWidth="1"/>
    <col min="8598" max="8601" width="9.109375" style="8" customWidth="1"/>
    <col min="8602" max="8602" width="11.33203125" style="8" customWidth="1"/>
    <col min="8603" max="8605" width="9.109375" style="8"/>
    <col min="8606" max="8606" width="10.33203125" style="8" customWidth="1"/>
    <col min="8607" max="8622" width="9.109375" style="8" customWidth="1"/>
    <col min="8623" max="8705" width="9.109375" style="8"/>
    <col min="8706" max="8706" width="24.33203125" style="8" customWidth="1"/>
    <col min="8707" max="8707" width="10.6640625" style="8" customWidth="1"/>
    <col min="8708" max="8711" width="5" style="8" customWidth="1"/>
    <col min="8712" max="8712" width="9.109375" style="8" customWidth="1"/>
    <col min="8713" max="8713" width="1.88671875" style="8" customWidth="1"/>
    <col min="8714" max="8714" width="10.6640625" style="8" customWidth="1"/>
    <col min="8715" max="8718" width="5" style="8" customWidth="1"/>
    <col min="8719" max="8719" width="9.109375" style="8" customWidth="1"/>
    <col min="8720" max="8720" width="1.88671875" style="8" customWidth="1"/>
    <col min="8721" max="8721" width="10.6640625" style="8" customWidth="1"/>
    <col min="8722" max="8725" width="5" style="8" customWidth="1"/>
    <col min="8726" max="8726" width="9.109375" style="8" customWidth="1"/>
    <col min="8727" max="8727" width="1.88671875" style="8" customWidth="1"/>
    <col min="8728" max="8728" width="9.109375" style="8" customWidth="1"/>
    <col min="8729" max="8732" width="5" style="8" customWidth="1"/>
    <col min="8733" max="8733" width="9.109375" style="8" customWidth="1"/>
    <col min="8734" max="8734" width="1.88671875" style="8" customWidth="1"/>
    <col min="8735" max="8735" width="9.109375" style="8" customWidth="1"/>
    <col min="8736" max="8739" width="5" style="8" customWidth="1"/>
    <col min="8740" max="8740" width="9.109375" style="8" customWidth="1"/>
    <col min="8741" max="8741" width="1.88671875" style="8" customWidth="1"/>
    <col min="8742" max="8742" width="9.109375" style="8" customWidth="1"/>
    <col min="8743" max="8746" width="5" style="8" customWidth="1"/>
    <col min="8747" max="8747" width="9.109375" style="8" customWidth="1"/>
    <col min="8748" max="8748" width="1.88671875" style="8" customWidth="1"/>
    <col min="8749" max="8749" width="9.109375" style="8" customWidth="1"/>
    <col min="8750" max="8753" width="5" style="8" customWidth="1"/>
    <col min="8754" max="8754" width="9.109375" style="8" customWidth="1"/>
    <col min="8755" max="8755" width="1.88671875" style="8" customWidth="1"/>
    <col min="8756" max="8756" width="9.109375" style="8" customWidth="1"/>
    <col min="8757" max="8760" width="5" style="8" customWidth="1"/>
    <col min="8761" max="8761" width="9.109375" style="8" customWidth="1"/>
    <col min="8762" max="8762" width="1.88671875" style="8" customWidth="1"/>
    <col min="8763" max="8782" width="0" style="8" hidden="1" customWidth="1"/>
    <col min="8783" max="8783" width="1.88671875" style="8" customWidth="1"/>
    <col min="8784" max="8784" width="9.109375" style="8" customWidth="1"/>
    <col min="8785" max="8788" width="5" style="8" customWidth="1"/>
    <col min="8789" max="8789" width="9.109375" style="8" customWidth="1"/>
    <col min="8790" max="8796" width="0" style="8" hidden="1" customWidth="1"/>
    <col min="8797" max="8797" width="1.88671875" style="8" customWidth="1"/>
    <col min="8798" max="8798" width="9.109375" style="8" customWidth="1"/>
    <col min="8799" max="8802" width="5" style="8" customWidth="1"/>
    <col min="8803" max="8803" width="9.109375" style="8" customWidth="1"/>
    <col min="8804" max="8804" width="1.88671875" style="8" customWidth="1"/>
    <col min="8805" max="8805" width="9.109375" style="8" customWidth="1"/>
    <col min="8806" max="8809" width="5" style="8" customWidth="1"/>
    <col min="8810" max="8810" width="9.109375" style="8" customWidth="1"/>
    <col min="8811" max="8811" width="1.88671875" style="8" customWidth="1"/>
    <col min="8812" max="8812" width="9.109375" style="8" customWidth="1"/>
    <col min="8813" max="8816" width="5" style="8" customWidth="1"/>
    <col min="8817" max="8817" width="9.109375" style="8" customWidth="1"/>
    <col min="8818" max="8818" width="2.33203125" style="8" customWidth="1"/>
    <col min="8819" max="8819" width="9.109375" style="8" customWidth="1"/>
    <col min="8820" max="8823" width="5.6640625" style="8" customWidth="1"/>
    <col min="8824" max="8824" width="9.109375" style="8" customWidth="1"/>
    <col min="8825" max="8825" width="1.88671875" style="8" customWidth="1"/>
    <col min="8826" max="8826" width="10.109375" style="8" customWidth="1"/>
    <col min="8827" max="8830" width="5" style="8" customWidth="1"/>
    <col min="8831" max="8831" width="9.109375" style="8" customWidth="1"/>
    <col min="8832" max="8832" width="1.6640625" style="8" customWidth="1"/>
    <col min="8833" max="8833" width="10.109375" style="8" customWidth="1"/>
    <col min="8834" max="8837" width="5" style="8" customWidth="1"/>
    <col min="8838" max="8838" width="9.109375" style="8" customWidth="1"/>
    <col min="8839" max="8839" width="1.88671875" style="8" customWidth="1"/>
    <col min="8840" max="8840" width="10.109375" style="8" customWidth="1"/>
    <col min="8841" max="8844" width="5" style="8" customWidth="1"/>
    <col min="8845" max="8845" width="9.109375" style="8" customWidth="1"/>
    <col min="8846" max="8846" width="1.88671875" style="8" customWidth="1"/>
    <col min="8847" max="8847" width="10.109375" style="8" customWidth="1"/>
    <col min="8848" max="8851" width="5" style="8" customWidth="1"/>
    <col min="8852" max="8852" width="9.109375" style="8" customWidth="1"/>
    <col min="8853" max="8853" width="1.88671875" style="8" customWidth="1"/>
    <col min="8854" max="8857" width="9.109375" style="8" customWidth="1"/>
    <col min="8858" max="8858" width="11.33203125" style="8" customWidth="1"/>
    <col min="8859" max="8861" width="9.109375" style="8"/>
    <col min="8862" max="8862" width="10.33203125" style="8" customWidth="1"/>
    <col min="8863" max="8878" width="9.109375" style="8" customWidth="1"/>
    <col min="8879" max="8961" width="9.109375" style="8"/>
    <col min="8962" max="8962" width="24.33203125" style="8" customWidth="1"/>
    <col min="8963" max="8963" width="10.6640625" style="8" customWidth="1"/>
    <col min="8964" max="8967" width="5" style="8" customWidth="1"/>
    <col min="8968" max="8968" width="9.109375" style="8" customWidth="1"/>
    <col min="8969" max="8969" width="1.88671875" style="8" customWidth="1"/>
    <col min="8970" max="8970" width="10.6640625" style="8" customWidth="1"/>
    <col min="8971" max="8974" width="5" style="8" customWidth="1"/>
    <col min="8975" max="8975" width="9.109375" style="8" customWidth="1"/>
    <col min="8976" max="8976" width="1.88671875" style="8" customWidth="1"/>
    <col min="8977" max="8977" width="10.6640625" style="8" customWidth="1"/>
    <col min="8978" max="8981" width="5" style="8" customWidth="1"/>
    <col min="8982" max="8982" width="9.109375" style="8" customWidth="1"/>
    <col min="8983" max="8983" width="1.88671875" style="8" customWidth="1"/>
    <col min="8984" max="8984" width="9.109375" style="8" customWidth="1"/>
    <col min="8985" max="8988" width="5" style="8" customWidth="1"/>
    <col min="8989" max="8989" width="9.109375" style="8" customWidth="1"/>
    <col min="8990" max="8990" width="1.88671875" style="8" customWidth="1"/>
    <col min="8991" max="8991" width="9.109375" style="8" customWidth="1"/>
    <col min="8992" max="8995" width="5" style="8" customWidth="1"/>
    <col min="8996" max="8996" width="9.109375" style="8" customWidth="1"/>
    <col min="8997" max="8997" width="1.88671875" style="8" customWidth="1"/>
    <col min="8998" max="8998" width="9.109375" style="8" customWidth="1"/>
    <col min="8999" max="9002" width="5" style="8" customWidth="1"/>
    <col min="9003" max="9003" width="9.109375" style="8" customWidth="1"/>
    <col min="9004" max="9004" width="1.88671875" style="8" customWidth="1"/>
    <col min="9005" max="9005" width="9.109375" style="8" customWidth="1"/>
    <col min="9006" max="9009" width="5" style="8" customWidth="1"/>
    <col min="9010" max="9010" width="9.109375" style="8" customWidth="1"/>
    <col min="9011" max="9011" width="1.88671875" style="8" customWidth="1"/>
    <col min="9012" max="9012" width="9.109375" style="8" customWidth="1"/>
    <col min="9013" max="9016" width="5" style="8" customWidth="1"/>
    <col min="9017" max="9017" width="9.109375" style="8" customWidth="1"/>
    <col min="9018" max="9018" width="1.88671875" style="8" customWidth="1"/>
    <col min="9019" max="9038" width="0" style="8" hidden="1" customWidth="1"/>
    <col min="9039" max="9039" width="1.88671875" style="8" customWidth="1"/>
    <col min="9040" max="9040" width="9.109375" style="8" customWidth="1"/>
    <col min="9041" max="9044" width="5" style="8" customWidth="1"/>
    <col min="9045" max="9045" width="9.109375" style="8" customWidth="1"/>
    <col min="9046" max="9052" width="0" style="8" hidden="1" customWidth="1"/>
    <col min="9053" max="9053" width="1.88671875" style="8" customWidth="1"/>
    <col min="9054" max="9054" width="9.109375" style="8" customWidth="1"/>
    <col min="9055" max="9058" width="5" style="8" customWidth="1"/>
    <col min="9059" max="9059" width="9.109375" style="8" customWidth="1"/>
    <col min="9060" max="9060" width="1.88671875" style="8" customWidth="1"/>
    <col min="9061" max="9061" width="9.109375" style="8" customWidth="1"/>
    <col min="9062" max="9065" width="5" style="8" customWidth="1"/>
    <col min="9066" max="9066" width="9.109375" style="8" customWidth="1"/>
    <col min="9067" max="9067" width="1.88671875" style="8" customWidth="1"/>
    <col min="9068" max="9068" width="9.109375" style="8" customWidth="1"/>
    <col min="9069" max="9072" width="5" style="8" customWidth="1"/>
    <col min="9073" max="9073" width="9.109375" style="8" customWidth="1"/>
    <col min="9074" max="9074" width="2.33203125" style="8" customWidth="1"/>
    <col min="9075" max="9075" width="9.109375" style="8" customWidth="1"/>
    <col min="9076" max="9079" width="5.6640625" style="8" customWidth="1"/>
    <col min="9080" max="9080" width="9.109375" style="8" customWidth="1"/>
    <col min="9081" max="9081" width="1.88671875" style="8" customWidth="1"/>
    <col min="9082" max="9082" width="10.109375" style="8" customWidth="1"/>
    <col min="9083" max="9086" width="5" style="8" customWidth="1"/>
    <col min="9087" max="9087" width="9.109375" style="8" customWidth="1"/>
    <col min="9088" max="9088" width="1.6640625" style="8" customWidth="1"/>
    <col min="9089" max="9089" width="10.109375" style="8" customWidth="1"/>
    <col min="9090" max="9093" width="5" style="8" customWidth="1"/>
    <col min="9094" max="9094" width="9.109375" style="8" customWidth="1"/>
    <col min="9095" max="9095" width="1.88671875" style="8" customWidth="1"/>
    <col min="9096" max="9096" width="10.109375" style="8" customWidth="1"/>
    <col min="9097" max="9100" width="5" style="8" customWidth="1"/>
    <col min="9101" max="9101" width="9.109375" style="8" customWidth="1"/>
    <col min="9102" max="9102" width="1.88671875" style="8" customWidth="1"/>
    <col min="9103" max="9103" width="10.109375" style="8" customWidth="1"/>
    <col min="9104" max="9107" width="5" style="8" customWidth="1"/>
    <col min="9108" max="9108" width="9.109375" style="8" customWidth="1"/>
    <col min="9109" max="9109" width="1.88671875" style="8" customWidth="1"/>
    <col min="9110" max="9113" width="9.109375" style="8" customWidth="1"/>
    <col min="9114" max="9114" width="11.33203125" style="8" customWidth="1"/>
    <col min="9115" max="9117" width="9.109375" style="8"/>
    <col min="9118" max="9118" width="10.33203125" style="8" customWidth="1"/>
    <col min="9119" max="9134" width="9.109375" style="8" customWidth="1"/>
    <col min="9135" max="9217" width="9.109375" style="8"/>
    <col min="9218" max="9218" width="24.33203125" style="8" customWidth="1"/>
    <col min="9219" max="9219" width="10.6640625" style="8" customWidth="1"/>
    <col min="9220" max="9223" width="5" style="8" customWidth="1"/>
    <col min="9224" max="9224" width="9.109375" style="8" customWidth="1"/>
    <col min="9225" max="9225" width="1.88671875" style="8" customWidth="1"/>
    <col min="9226" max="9226" width="10.6640625" style="8" customWidth="1"/>
    <col min="9227" max="9230" width="5" style="8" customWidth="1"/>
    <col min="9231" max="9231" width="9.109375" style="8" customWidth="1"/>
    <col min="9232" max="9232" width="1.88671875" style="8" customWidth="1"/>
    <col min="9233" max="9233" width="10.6640625" style="8" customWidth="1"/>
    <col min="9234" max="9237" width="5" style="8" customWidth="1"/>
    <col min="9238" max="9238" width="9.109375" style="8" customWidth="1"/>
    <col min="9239" max="9239" width="1.88671875" style="8" customWidth="1"/>
    <col min="9240" max="9240" width="9.109375" style="8" customWidth="1"/>
    <col min="9241" max="9244" width="5" style="8" customWidth="1"/>
    <col min="9245" max="9245" width="9.109375" style="8" customWidth="1"/>
    <col min="9246" max="9246" width="1.88671875" style="8" customWidth="1"/>
    <col min="9247" max="9247" width="9.109375" style="8" customWidth="1"/>
    <col min="9248" max="9251" width="5" style="8" customWidth="1"/>
    <col min="9252" max="9252" width="9.109375" style="8" customWidth="1"/>
    <col min="9253" max="9253" width="1.88671875" style="8" customWidth="1"/>
    <col min="9254" max="9254" width="9.109375" style="8" customWidth="1"/>
    <col min="9255" max="9258" width="5" style="8" customWidth="1"/>
    <col min="9259" max="9259" width="9.109375" style="8" customWidth="1"/>
    <col min="9260" max="9260" width="1.88671875" style="8" customWidth="1"/>
    <col min="9261" max="9261" width="9.109375" style="8" customWidth="1"/>
    <col min="9262" max="9265" width="5" style="8" customWidth="1"/>
    <col min="9266" max="9266" width="9.109375" style="8" customWidth="1"/>
    <col min="9267" max="9267" width="1.88671875" style="8" customWidth="1"/>
    <col min="9268" max="9268" width="9.109375" style="8" customWidth="1"/>
    <col min="9269" max="9272" width="5" style="8" customWidth="1"/>
    <col min="9273" max="9273" width="9.109375" style="8" customWidth="1"/>
    <col min="9274" max="9274" width="1.88671875" style="8" customWidth="1"/>
    <col min="9275" max="9294" width="0" style="8" hidden="1" customWidth="1"/>
    <col min="9295" max="9295" width="1.88671875" style="8" customWidth="1"/>
    <col min="9296" max="9296" width="9.109375" style="8" customWidth="1"/>
    <col min="9297" max="9300" width="5" style="8" customWidth="1"/>
    <col min="9301" max="9301" width="9.109375" style="8" customWidth="1"/>
    <col min="9302" max="9308" width="0" style="8" hidden="1" customWidth="1"/>
    <col min="9309" max="9309" width="1.88671875" style="8" customWidth="1"/>
    <col min="9310" max="9310" width="9.109375" style="8" customWidth="1"/>
    <col min="9311" max="9314" width="5" style="8" customWidth="1"/>
    <col min="9315" max="9315" width="9.109375" style="8" customWidth="1"/>
    <col min="9316" max="9316" width="1.88671875" style="8" customWidth="1"/>
    <col min="9317" max="9317" width="9.109375" style="8" customWidth="1"/>
    <col min="9318" max="9321" width="5" style="8" customWidth="1"/>
    <col min="9322" max="9322" width="9.109375" style="8" customWidth="1"/>
    <col min="9323" max="9323" width="1.88671875" style="8" customWidth="1"/>
    <col min="9324" max="9324" width="9.109375" style="8" customWidth="1"/>
    <col min="9325" max="9328" width="5" style="8" customWidth="1"/>
    <col min="9329" max="9329" width="9.109375" style="8" customWidth="1"/>
    <col min="9330" max="9330" width="2.33203125" style="8" customWidth="1"/>
    <col min="9331" max="9331" width="9.109375" style="8" customWidth="1"/>
    <col min="9332" max="9335" width="5.6640625" style="8" customWidth="1"/>
    <col min="9336" max="9336" width="9.109375" style="8" customWidth="1"/>
    <col min="9337" max="9337" width="1.88671875" style="8" customWidth="1"/>
    <col min="9338" max="9338" width="10.109375" style="8" customWidth="1"/>
    <col min="9339" max="9342" width="5" style="8" customWidth="1"/>
    <col min="9343" max="9343" width="9.109375" style="8" customWidth="1"/>
    <col min="9344" max="9344" width="1.6640625" style="8" customWidth="1"/>
    <col min="9345" max="9345" width="10.109375" style="8" customWidth="1"/>
    <col min="9346" max="9349" width="5" style="8" customWidth="1"/>
    <col min="9350" max="9350" width="9.109375" style="8" customWidth="1"/>
    <col min="9351" max="9351" width="1.88671875" style="8" customWidth="1"/>
    <col min="9352" max="9352" width="10.109375" style="8" customWidth="1"/>
    <col min="9353" max="9356" width="5" style="8" customWidth="1"/>
    <col min="9357" max="9357" width="9.109375" style="8" customWidth="1"/>
    <col min="9358" max="9358" width="1.88671875" style="8" customWidth="1"/>
    <col min="9359" max="9359" width="10.109375" style="8" customWidth="1"/>
    <col min="9360" max="9363" width="5" style="8" customWidth="1"/>
    <col min="9364" max="9364" width="9.109375" style="8" customWidth="1"/>
    <col min="9365" max="9365" width="1.88671875" style="8" customWidth="1"/>
    <col min="9366" max="9369" width="9.109375" style="8" customWidth="1"/>
    <col min="9370" max="9370" width="11.33203125" style="8" customWidth="1"/>
    <col min="9371" max="9373" width="9.109375" style="8"/>
    <col min="9374" max="9374" width="10.33203125" style="8" customWidth="1"/>
    <col min="9375" max="9390" width="9.109375" style="8" customWidth="1"/>
    <col min="9391" max="9473" width="9.109375" style="8"/>
    <col min="9474" max="9474" width="24.33203125" style="8" customWidth="1"/>
    <col min="9475" max="9475" width="10.6640625" style="8" customWidth="1"/>
    <col min="9476" max="9479" width="5" style="8" customWidth="1"/>
    <col min="9480" max="9480" width="9.109375" style="8" customWidth="1"/>
    <col min="9481" max="9481" width="1.88671875" style="8" customWidth="1"/>
    <col min="9482" max="9482" width="10.6640625" style="8" customWidth="1"/>
    <col min="9483" max="9486" width="5" style="8" customWidth="1"/>
    <col min="9487" max="9487" width="9.109375" style="8" customWidth="1"/>
    <col min="9488" max="9488" width="1.88671875" style="8" customWidth="1"/>
    <col min="9489" max="9489" width="10.6640625" style="8" customWidth="1"/>
    <col min="9490" max="9493" width="5" style="8" customWidth="1"/>
    <col min="9494" max="9494" width="9.109375" style="8" customWidth="1"/>
    <col min="9495" max="9495" width="1.88671875" style="8" customWidth="1"/>
    <col min="9496" max="9496" width="9.109375" style="8" customWidth="1"/>
    <col min="9497" max="9500" width="5" style="8" customWidth="1"/>
    <col min="9501" max="9501" width="9.109375" style="8" customWidth="1"/>
    <col min="9502" max="9502" width="1.88671875" style="8" customWidth="1"/>
    <col min="9503" max="9503" width="9.109375" style="8" customWidth="1"/>
    <col min="9504" max="9507" width="5" style="8" customWidth="1"/>
    <col min="9508" max="9508" width="9.109375" style="8" customWidth="1"/>
    <col min="9509" max="9509" width="1.88671875" style="8" customWidth="1"/>
    <col min="9510" max="9510" width="9.109375" style="8" customWidth="1"/>
    <col min="9511" max="9514" width="5" style="8" customWidth="1"/>
    <col min="9515" max="9515" width="9.109375" style="8" customWidth="1"/>
    <col min="9516" max="9516" width="1.88671875" style="8" customWidth="1"/>
    <col min="9517" max="9517" width="9.109375" style="8" customWidth="1"/>
    <col min="9518" max="9521" width="5" style="8" customWidth="1"/>
    <col min="9522" max="9522" width="9.109375" style="8" customWidth="1"/>
    <col min="9523" max="9523" width="1.88671875" style="8" customWidth="1"/>
    <col min="9524" max="9524" width="9.109375" style="8" customWidth="1"/>
    <col min="9525" max="9528" width="5" style="8" customWidth="1"/>
    <col min="9529" max="9529" width="9.109375" style="8" customWidth="1"/>
    <col min="9530" max="9530" width="1.88671875" style="8" customWidth="1"/>
    <col min="9531" max="9550" width="0" style="8" hidden="1" customWidth="1"/>
    <col min="9551" max="9551" width="1.88671875" style="8" customWidth="1"/>
    <col min="9552" max="9552" width="9.109375" style="8" customWidth="1"/>
    <col min="9553" max="9556" width="5" style="8" customWidth="1"/>
    <col min="9557" max="9557" width="9.109375" style="8" customWidth="1"/>
    <col min="9558" max="9564" width="0" style="8" hidden="1" customWidth="1"/>
    <col min="9565" max="9565" width="1.88671875" style="8" customWidth="1"/>
    <col min="9566" max="9566" width="9.109375" style="8" customWidth="1"/>
    <col min="9567" max="9570" width="5" style="8" customWidth="1"/>
    <col min="9571" max="9571" width="9.109375" style="8" customWidth="1"/>
    <col min="9572" max="9572" width="1.88671875" style="8" customWidth="1"/>
    <col min="9573" max="9573" width="9.109375" style="8" customWidth="1"/>
    <col min="9574" max="9577" width="5" style="8" customWidth="1"/>
    <col min="9578" max="9578" width="9.109375" style="8" customWidth="1"/>
    <col min="9579" max="9579" width="1.88671875" style="8" customWidth="1"/>
    <col min="9580" max="9580" width="9.109375" style="8" customWidth="1"/>
    <col min="9581" max="9584" width="5" style="8" customWidth="1"/>
    <col min="9585" max="9585" width="9.109375" style="8" customWidth="1"/>
    <col min="9586" max="9586" width="2.33203125" style="8" customWidth="1"/>
    <col min="9587" max="9587" width="9.109375" style="8" customWidth="1"/>
    <col min="9588" max="9591" width="5.6640625" style="8" customWidth="1"/>
    <col min="9592" max="9592" width="9.109375" style="8" customWidth="1"/>
    <col min="9593" max="9593" width="1.88671875" style="8" customWidth="1"/>
    <col min="9594" max="9594" width="10.109375" style="8" customWidth="1"/>
    <col min="9595" max="9598" width="5" style="8" customWidth="1"/>
    <col min="9599" max="9599" width="9.109375" style="8" customWidth="1"/>
    <col min="9600" max="9600" width="1.6640625" style="8" customWidth="1"/>
    <col min="9601" max="9601" width="10.109375" style="8" customWidth="1"/>
    <col min="9602" max="9605" width="5" style="8" customWidth="1"/>
    <col min="9606" max="9606" width="9.109375" style="8" customWidth="1"/>
    <col min="9607" max="9607" width="1.88671875" style="8" customWidth="1"/>
    <col min="9608" max="9608" width="10.109375" style="8" customWidth="1"/>
    <col min="9609" max="9612" width="5" style="8" customWidth="1"/>
    <col min="9613" max="9613" width="9.109375" style="8" customWidth="1"/>
    <col min="9614" max="9614" width="1.88671875" style="8" customWidth="1"/>
    <col min="9615" max="9615" width="10.109375" style="8" customWidth="1"/>
    <col min="9616" max="9619" width="5" style="8" customWidth="1"/>
    <col min="9620" max="9620" width="9.109375" style="8" customWidth="1"/>
    <col min="9621" max="9621" width="1.88671875" style="8" customWidth="1"/>
    <col min="9622" max="9625" width="9.109375" style="8" customWidth="1"/>
    <col min="9626" max="9626" width="11.33203125" style="8" customWidth="1"/>
    <col min="9627" max="9629" width="9.109375" style="8"/>
    <col min="9630" max="9630" width="10.33203125" style="8" customWidth="1"/>
    <col min="9631" max="9646" width="9.109375" style="8" customWidth="1"/>
    <col min="9647" max="9729" width="9.109375" style="8"/>
    <col min="9730" max="9730" width="24.33203125" style="8" customWidth="1"/>
    <col min="9731" max="9731" width="10.6640625" style="8" customWidth="1"/>
    <col min="9732" max="9735" width="5" style="8" customWidth="1"/>
    <col min="9736" max="9736" width="9.109375" style="8" customWidth="1"/>
    <col min="9737" max="9737" width="1.88671875" style="8" customWidth="1"/>
    <col min="9738" max="9738" width="10.6640625" style="8" customWidth="1"/>
    <col min="9739" max="9742" width="5" style="8" customWidth="1"/>
    <col min="9743" max="9743" width="9.109375" style="8" customWidth="1"/>
    <col min="9744" max="9744" width="1.88671875" style="8" customWidth="1"/>
    <col min="9745" max="9745" width="10.6640625" style="8" customWidth="1"/>
    <col min="9746" max="9749" width="5" style="8" customWidth="1"/>
    <col min="9750" max="9750" width="9.109375" style="8" customWidth="1"/>
    <col min="9751" max="9751" width="1.88671875" style="8" customWidth="1"/>
    <col min="9752" max="9752" width="9.109375" style="8" customWidth="1"/>
    <col min="9753" max="9756" width="5" style="8" customWidth="1"/>
    <col min="9757" max="9757" width="9.109375" style="8" customWidth="1"/>
    <col min="9758" max="9758" width="1.88671875" style="8" customWidth="1"/>
    <col min="9759" max="9759" width="9.109375" style="8" customWidth="1"/>
    <col min="9760" max="9763" width="5" style="8" customWidth="1"/>
    <col min="9764" max="9764" width="9.109375" style="8" customWidth="1"/>
    <col min="9765" max="9765" width="1.88671875" style="8" customWidth="1"/>
    <col min="9766" max="9766" width="9.109375" style="8" customWidth="1"/>
    <col min="9767" max="9770" width="5" style="8" customWidth="1"/>
    <col min="9771" max="9771" width="9.109375" style="8" customWidth="1"/>
    <col min="9772" max="9772" width="1.88671875" style="8" customWidth="1"/>
    <col min="9773" max="9773" width="9.109375" style="8" customWidth="1"/>
    <col min="9774" max="9777" width="5" style="8" customWidth="1"/>
    <col min="9778" max="9778" width="9.109375" style="8" customWidth="1"/>
    <col min="9779" max="9779" width="1.88671875" style="8" customWidth="1"/>
    <col min="9780" max="9780" width="9.109375" style="8" customWidth="1"/>
    <col min="9781" max="9784" width="5" style="8" customWidth="1"/>
    <col min="9785" max="9785" width="9.109375" style="8" customWidth="1"/>
    <col min="9786" max="9786" width="1.88671875" style="8" customWidth="1"/>
    <col min="9787" max="9806" width="0" style="8" hidden="1" customWidth="1"/>
    <col min="9807" max="9807" width="1.88671875" style="8" customWidth="1"/>
    <col min="9808" max="9808" width="9.109375" style="8" customWidth="1"/>
    <col min="9809" max="9812" width="5" style="8" customWidth="1"/>
    <col min="9813" max="9813" width="9.109375" style="8" customWidth="1"/>
    <col min="9814" max="9820" width="0" style="8" hidden="1" customWidth="1"/>
    <col min="9821" max="9821" width="1.88671875" style="8" customWidth="1"/>
    <col min="9822" max="9822" width="9.109375" style="8" customWidth="1"/>
    <col min="9823" max="9826" width="5" style="8" customWidth="1"/>
    <col min="9827" max="9827" width="9.109375" style="8" customWidth="1"/>
    <col min="9828" max="9828" width="1.88671875" style="8" customWidth="1"/>
    <col min="9829" max="9829" width="9.109375" style="8" customWidth="1"/>
    <col min="9830" max="9833" width="5" style="8" customWidth="1"/>
    <col min="9834" max="9834" width="9.109375" style="8" customWidth="1"/>
    <col min="9835" max="9835" width="1.88671875" style="8" customWidth="1"/>
    <col min="9836" max="9836" width="9.109375" style="8" customWidth="1"/>
    <col min="9837" max="9840" width="5" style="8" customWidth="1"/>
    <col min="9841" max="9841" width="9.109375" style="8" customWidth="1"/>
    <col min="9842" max="9842" width="2.33203125" style="8" customWidth="1"/>
    <col min="9843" max="9843" width="9.109375" style="8" customWidth="1"/>
    <col min="9844" max="9847" width="5.6640625" style="8" customWidth="1"/>
    <col min="9848" max="9848" width="9.109375" style="8" customWidth="1"/>
    <col min="9849" max="9849" width="1.88671875" style="8" customWidth="1"/>
    <col min="9850" max="9850" width="10.109375" style="8" customWidth="1"/>
    <col min="9851" max="9854" width="5" style="8" customWidth="1"/>
    <col min="9855" max="9855" width="9.109375" style="8" customWidth="1"/>
    <col min="9856" max="9856" width="1.6640625" style="8" customWidth="1"/>
    <col min="9857" max="9857" width="10.109375" style="8" customWidth="1"/>
    <col min="9858" max="9861" width="5" style="8" customWidth="1"/>
    <col min="9862" max="9862" width="9.109375" style="8" customWidth="1"/>
    <col min="9863" max="9863" width="1.88671875" style="8" customWidth="1"/>
    <col min="9864" max="9864" width="10.109375" style="8" customWidth="1"/>
    <col min="9865" max="9868" width="5" style="8" customWidth="1"/>
    <col min="9869" max="9869" width="9.109375" style="8" customWidth="1"/>
    <col min="9870" max="9870" width="1.88671875" style="8" customWidth="1"/>
    <col min="9871" max="9871" width="10.109375" style="8" customWidth="1"/>
    <col min="9872" max="9875" width="5" style="8" customWidth="1"/>
    <col min="9876" max="9876" width="9.109375" style="8" customWidth="1"/>
    <col min="9877" max="9877" width="1.88671875" style="8" customWidth="1"/>
    <col min="9878" max="9881" width="9.109375" style="8" customWidth="1"/>
    <col min="9882" max="9882" width="11.33203125" style="8" customWidth="1"/>
    <col min="9883" max="9885" width="9.109375" style="8"/>
    <col min="9886" max="9886" width="10.33203125" style="8" customWidth="1"/>
    <col min="9887" max="9902" width="9.109375" style="8" customWidth="1"/>
    <col min="9903" max="9985" width="9.109375" style="8"/>
    <col min="9986" max="9986" width="24.33203125" style="8" customWidth="1"/>
    <col min="9987" max="9987" width="10.6640625" style="8" customWidth="1"/>
    <col min="9988" max="9991" width="5" style="8" customWidth="1"/>
    <col min="9992" max="9992" width="9.109375" style="8" customWidth="1"/>
    <col min="9993" max="9993" width="1.88671875" style="8" customWidth="1"/>
    <col min="9994" max="9994" width="10.6640625" style="8" customWidth="1"/>
    <col min="9995" max="9998" width="5" style="8" customWidth="1"/>
    <col min="9999" max="9999" width="9.109375" style="8" customWidth="1"/>
    <col min="10000" max="10000" width="1.88671875" style="8" customWidth="1"/>
    <col min="10001" max="10001" width="10.6640625" style="8" customWidth="1"/>
    <col min="10002" max="10005" width="5" style="8" customWidth="1"/>
    <col min="10006" max="10006" width="9.109375" style="8" customWidth="1"/>
    <col min="10007" max="10007" width="1.88671875" style="8" customWidth="1"/>
    <col min="10008" max="10008" width="9.109375" style="8" customWidth="1"/>
    <col min="10009" max="10012" width="5" style="8" customWidth="1"/>
    <col min="10013" max="10013" width="9.109375" style="8" customWidth="1"/>
    <col min="10014" max="10014" width="1.88671875" style="8" customWidth="1"/>
    <col min="10015" max="10015" width="9.109375" style="8" customWidth="1"/>
    <col min="10016" max="10019" width="5" style="8" customWidth="1"/>
    <col min="10020" max="10020" width="9.109375" style="8" customWidth="1"/>
    <col min="10021" max="10021" width="1.88671875" style="8" customWidth="1"/>
    <col min="10022" max="10022" width="9.109375" style="8" customWidth="1"/>
    <col min="10023" max="10026" width="5" style="8" customWidth="1"/>
    <col min="10027" max="10027" width="9.109375" style="8" customWidth="1"/>
    <col min="10028" max="10028" width="1.88671875" style="8" customWidth="1"/>
    <col min="10029" max="10029" width="9.109375" style="8" customWidth="1"/>
    <col min="10030" max="10033" width="5" style="8" customWidth="1"/>
    <col min="10034" max="10034" width="9.109375" style="8" customWidth="1"/>
    <col min="10035" max="10035" width="1.88671875" style="8" customWidth="1"/>
    <col min="10036" max="10036" width="9.109375" style="8" customWidth="1"/>
    <col min="10037" max="10040" width="5" style="8" customWidth="1"/>
    <col min="10041" max="10041" width="9.109375" style="8" customWidth="1"/>
    <col min="10042" max="10042" width="1.88671875" style="8" customWidth="1"/>
    <col min="10043" max="10062" width="0" style="8" hidden="1" customWidth="1"/>
    <col min="10063" max="10063" width="1.88671875" style="8" customWidth="1"/>
    <col min="10064" max="10064" width="9.109375" style="8" customWidth="1"/>
    <col min="10065" max="10068" width="5" style="8" customWidth="1"/>
    <col min="10069" max="10069" width="9.109375" style="8" customWidth="1"/>
    <col min="10070" max="10076" width="0" style="8" hidden="1" customWidth="1"/>
    <col min="10077" max="10077" width="1.88671875" style="8" customWidth="1"/>
    <col min="10078" max="10078" width="9.109375" style="8" customWidth="1"/>
    <col min="10079" max="10082" width="5" style="8" customWidth="1"/>
    <col min="10083" max="10083" width="9.109375" style="8" customWidth="1"/>
    <col min="10084" max="10084" width="1.88671875" style="8" customWidth="1"/>
    <col min="10085" max="10085" width="9.109375" style="8" customWidth="1"/>
    <col min="10086" max="10089" width="5" style="8" customWidth="1"/>
    <col min="10090" max="10090" width="9.109375" style="8" customWidth="1"/>
    <col min="10091" max="10091" width="1.88671875" style="8" customWidth="1"/>
    <col min="10092" max="10092" width="9.109375" style="8" customWidth="1"/>
    <col min="10093" max="10096" width="5" style="8" customWidth="1"/>
    <col min="10097" max="10097" width="9.109375" style="8" customWidth="1"/>
    <col min="10098" max="10098" width="2.33203125" style="8" customWidth="1"/>
    <col min="10099" max="10099" width="9.109375" style="8" customWidth="1"/>
    <col min="10100" max="10103" width="5.6640625" style="8" customWidth="1"/>
    <col min="10104" max="10104" width="9.109375" style="8" customWidth="1"/>
    <col min="10105" max="10105" width="1.88671875" style="8" customWidth="1"/>
    <col min="10106" max="10106" width="10.109375" style="8" customWidth="1"/>
    <col min="10107" max="10110" width="5" style="8" customWidth="1"/>
    <col min="10111" max="10111" width="9.109375" style="8" customWidth="1"/>
    <col min="10112" max="10112" width="1.6640625" style="8" customWidth="1"/>
    <col min="10113" max="10113" width="10.109375" style="8" customWidth="1"/>
    <col min="10114" max="10117" width="5" style="8" customWidth="1"/>
    <col min="10118" max="10118" width="9.109375" style="8" customWidth="1"/>
    <col min="10119" max="10119" width="1.88671875" style="8" customWidth="1"/>
    <col min="10120" max="10120" width="10.109375" style="8" customWidth="1"/>
    <col min="10121" max="10124" width="5" style="8" customWidth="1"/>
    <col min="10125" max="10125" width="9.109375" style="8" customWidth="1"/>
    <col min="10126" max="10126" width="1.88671875" style="8" customWidth="1"/>
    <col min="10127" max="10127" width="10.109375" style="8" customWidth="1"/>
    <col min="10128" max="10131" width="5" style="8" customWidth="1"/>
    <col min="10132" max="10132" width="9.109375" style="8" customWidth="1"/>
    <col min="10133" max="10133" width="1.88671875" style="8" customWidth="1"/>
    <col min="10134" max="10137" width="9.109375" style="8" customWidth="1"/>
    <col min="10138" max="10138" width="11.33203125" style="8" customWidth="1"/>
    <col min="10139" max="10141" width="9.109375" style="8"/>
    <col min="10142" max="10142" width="10.33203125" style="8" customWidth="1"/>
    <col min="10143" max="10158" width="9.109375" style="8" customWidth="1"/>
    <col min="10159" max="10241" width="9.109375" style="8"/>
    <col min="10242" max="10242" width="24.33203125" style="8" customWidth="1"/>
    <col min="10243" max="10243" width="10.6640625" style="8" customWidth="1"/>
    <col min="10244" max="10247" width="5" style="8" customWidth="1"/>
    <col min="10248" max="10248" width="9.109375" style="8" customWidth="1"/>
    <col min="10249" max="10249" width="1.88671875" style="8" customWidth="1"/>
    <col min="10250" max="10250" width="10.6640625" style="8" customWidth="1"/>
    <col min="10251" max="10254" width="5" style="8" customWidth="1"/>
    <col min="10255" max="10255" width="9.109375" style="8" customWidth="1"/>
    <col min="10256" max="10256" width="1.88671875" style="8" customWidth="1"/>
    <col min="10257" max="10257" width="10.6640625" style="8" customWidth="1"/>
    <col min="10258" max="10261" width="5" style="8" customWidth="1"/>
    <col min="10262" max="10262" width="9.109375" style="8" customWidth="1"/>
    <col min="10263" max="10263" width="1.88671875" style="8" customWidth="1"/>
    <col min="10264" max="10264" width="9.109375" style="8" customWidth="1"/>
    <col min="10265" max="10268" width="5" style="8" customWidth="1"/>
    <col min="10269" max="10269" width="9.109375" style="8" customWidth="1"/>
    <col min="10270" max="10270" width="1.88671875" style="8" customWidth="1"/>
    <col min="10271" max="10271" width="9.109375" style="8" customWidth="1"/>
    <col min="10272" max="10275" width="5" style="8" customWidth="1"/>
    <col min="10276" max="10276" width="9.109375" style="8" customWidth="1"/>
    <col min="10277" max="10277" width="1.88671875" style="8" customWidth="1"/>
    <col min="10278" max="10278" width="9.109375" style="8" customWidth="1"/>
    <col min="10279" max="10282" width="5" style="8" customWidth="1"/>
    <col min="10283" max="10283" width="9.109375" style="8" customWidth="1"/>
    <col min="10284" max="10284" width="1.88671875" style="8" customWidth="1"/>
    <col min="10285" max="10285" width="9.109375" style="8" customWidth="1"/>
    <col min="10286" max="10289" width="5" style="8" customWidth="1"/>
    <col min="10290" max="10290" width="9.109375" style="8" customWidth="1"/>
    <col min="10291" max="10291" width="1.88671875" style="8" customWidth="1"/>
    <col min="10292" max="10292" width="9.109375" style="8" customWidth="1"/>
    <col min="10293" max="10296" width="5" style="8" customWidth="1"/>
    <col min="10297" max="10297" width="9.109375" style="8" customWidth="1"/>
    <col min="10298" max="10298" width="1.88671875" style="8" customWidth="1"/>
    <col min="10299" max="10318" width="0" style="8" hidden="1" customWidth="1"/>
    <col min="10319" max="10319" width="1.88671875" style="8" customWidth="1"/>
    <col min="10320" max="10320" width="9.109375" style="8" customWidth="1"/>
    <col min="10321" max="10324" width="5" style="8" customWidth="1"/>
    <col min="10325" max="10325" width="9.109375" style="8" customWidth="1"/>
    <col min="10326" max="10332" width="0" style="8" hidden="1" customWidth="1"/>
    <col min="10333" max="10333" width="1.88671875" style="8" customWidth="1"/>
    <col min="10334" max="10334" width="9.109375" style="8" customWidth="1"/>
    <col min="10335" max="10338" width="5" style="8" customWidth="1"/>
    <col min="10339" max="10339" width="9.109375" style="8" customWidth="1"/>
    <col min="10340" max="10340" width="1.88671875" style="8" customWidth="1"/>
    <col min="10341" max="10341" width="9.109375" style="8" customWidth="1"/>
    <col min="10342" max="10345" width="5" style="8" customWidth="1"/>
    <col min="10346" max="10346" width="9.109375" style="8" customWidth="1"/>
    <col min="10347" max="10347" width="1.88671875" style="8" customWidth="1"/>
    <col min="10348" max="10348" width="9.109375" style="8" customWidth="1"/>
    <col min="10349" max="10352" width="5" style="8" customWidth="1"/>
    <col min="10353" max="10353" width="9.109375" style="8" customWidth="1"/>
    <col min="10354" max="10354" width="2.33203125" style="8" customWidth="1"/>
    <col min="10355" max="10355" width="9.109375" style="8" customWidth="1"/>
    <col min="10356" max="10359" width="5.6640625" style="8" customWidth="1"/>
    <col min="10360" max="10360" width="9.109375" style="8" customWidth="1"/>
    <col min="10361" max="10361" width="1.88671875" style="8" customWidth="1"/>
    <col min="10362" max="10362" width="10.109375" style="8" customWidth="1"/>
    <col min="10363" max="10366" width="5" style="8" customWidth="1"/>
    <col min="10367" max="10367" width="9.109375" style="8" customWidth="1"/>
    <col min="10368" max="10368" width="1.6640625" style="8" customWidth="1"/>
    <col min="10369" max="10369" width="10.109375" style="8" customWidth="1"/>
    <col min="10370" max="10373" width="5" style="8" customWidth="1"/>
    <col min="10374" max="10374" width="9.109375" style="8" customWidth="1"/>
    <col min="10375" max="10375" width="1.88671875" style="8" customWidth="1"/>
    <col min="10376" max="10376" width="10.109375" style="8" customWidth="1"/>
    <col min="10377" max="10380" width="5" style="8" customWidth="1"/>
    <col min="10381" max="10381" width="9.109375" style="8" customWidth="1"/>
    <col min="10382" max="10382" width="1.88671875" style="8" customWidth="1"/>
    <col min="10383" max="10383" width="10.109375" style="8" customWidth="1"/>
    <col min="10384" max="10387" width="5" style="8" customWidth="1"/>
    <col min="10388" max="10388" width="9.109375" style="8" customWidth="1"/>
    <col min="10389" max="10389" width="1.88671875" style="8" customWidth="1"/>
    <col min="10390" max="10393" width="9.109375" style="8" customWidth="1"/>
    <col min="10394" max="10394" width="11.33203125" style="8" customWidth="1"/>
    <col min="10395" max="10397" width="9.109375" style="8"/>
    <col min="10398" max="10398" width="10.33203125" style="8" customWidth="1"/>
    <col min="10399" max="10414" width="9.109375" style="8" customWidth="1"/>
    <col min="10415" max="10497" width="9.109375" style="8"/>
    <col min="10498" max="10498" width="24.33203125" style="8" customWidth="1"/>
    <col min="10499" max="10499" width="10.6640625" style="8" customWidth="1"/>
    <col min="10500" max="10503" width="5" style="8" customWidth="1"/>
    <col min="10504" max="10504" width="9.109375" style="8" customWidth="1"/>
    <col min="10505" max="10505" width="1.88671875" style="8" customWidth="1"/>
    <col min="10506" max="10506" width="10.6640625" style="8" customWidth="1"/>
    <col min="10507" max="10510" width="5" style="8" customWidth="1"/>
    <col min="10511" max="10511" width="9.109375" style="8" customWidth="1"/>
    <col min="10512" max="10512" width="1.88671875" style="8" customWidth="1"/>
    <col min="10513" max="10513" width="10.6640625" style="8" customWidth="1"/>
    <col min="10514" max="10517" width="5" style="8" customWidth="1"/>
    <col min="10518" max="10518" width="9.109375" style="8" customWidth="1"/>
    <col min="10519" max="10519" width="1.88671875" style="8" customWidth="1"/>
    <col min="10520" max="10520" width="9.109375" style="8" customWidth="1"/>
    <col min="10521" max="10524" width="5" style="8" customWidth="1"/>
    <col min="10525" max="10525" width="9.109375" style="8" customWidth="1"/>
    <col min="10526" max="10526" width="1.88671875" style="8" customWidth="1"/>
    <col min="10527" max="10527" width="9.109375" style="8" customWidth="1"/>
    <col min="10528" max="10531" width="5" style="8" customWidth="1"/>
    <col min="10532" max="10532" width="9.109375" style="8" customWidth="1"/>
    <col min="10533" max="10533" width="1.88671875" style="8" customWidth="1"/>
    <col min="10534" max="10534" width="9.109375" style="8" customWidth="1"/>
    <col min="10535" max="10538" width="5" style="8" customWidth="1"/>
    <col min="10539" max="10539" width="9.109375" style="8" customWidth="1"/>
    <col min="10540" max="10540" width="1.88671875" style="8" customWidth="1"/>
    <col min="10541" max="10541" width="9.109375" style="8" customWidth="1"/>
    <col min="10542" max="10545" width="5" style="8" customWidth="1"/>
    <col min="10546" max="10546" width="9.109375" style="8" customWidth="1"/>
    <col min="10547" max="10547" width="1.88671875" style="8" customWidth="1"/>
    <col min="10548" max="10548" width="9.109375" style="8" customWidth="1"/>
    <col min="10549" max="10552" width="5" style="8" customWidth="1"/>
    <col min="10553" max="10553" width="9.109375" style="8" customWidth="1"/>
    <col min="10554" max="10554" width="1.88671875" style="8" customWidth="1"/>
    <col min="10555" max="10574" width="0" style="8" hidden="1" customWidth="1"/>
    <col min="10575" max="10575" width="1.88671875" style="8" customWidth="1"/>
    <col min="10576" max="10576" width="9.109375" style="8" customWidth="1"/>
    <col min="10577" max="10580" width="5" style="8" customWidth="1"/>
    <col min="10581" max="10581" width="9.109375" style="8" customWidth="1"/>
    <col min="10582" max="10588" width="0" style="8" hidden="1" customWidth="1"/>
    <col min="10589" max="10589" width="1.88671875" style="8" customWidth="1"/>
    <col min="10590" max="10590" width="9.109375" style="8" customWidth="1"/>
    <col min="10591" max="10594" width="5" style="8" customWidth="1"/>
    <col min="10595" max="10595" width="9.109375" style="8" customWidth="1"/>
    <col min="10596" max="10596" width="1.88671875" style="8" customWidth="1"/>
    <col min="10597" max="10597" width="9.109375" style="8" customWidth="1"/>
    <col min="10598" max="10601" width="5" style="8" customWidth="1"/>
    <col min="10602" max="10602" width="9.109375" style="8" customWidth="1"/>
    <col min="10603" max="10603" width="1.88671875" style="8" customWidth="1"/>
    <col min="10604" max="10604" width="9.109375" style="8" customWidth="1"/>
    <col min="10605" max="10608" width="5" style="8" customWidth="1"/>
    <col min="10609" max="10609" width="9.109375" style="8" customWidth="1"/>
    <col min="10610" max="10610" width="2.33203125" style="8" customWidth="1"/>
    <col min="10611" max="10611" width="9.109375" style="8" customWidth="1"/>
    <col min="10612" max="10615" width="5.6640625" style="8" customWidth="1"/>
    <col min="10616" max="10616" width="9.109375" style="8" customWidth="1"/>
    <col min="10617" max="10617" width="1.88671875" style="8" customWidth="1"/>
    <col min="10618" max="10618" width="10.109375" style="8" customWidth="1"/>
    <col min="10619" max="10622" width="5" style="8" customWidth="1"/>
    <col min="10623" max="10623" width="9.109375" style="8" customWidth="1"/>
    <col min="10624" max="10624" width="1.6640625" style="8" customWidth="1"/>
    <col min="10625" max="10625" width="10.109375" style="8" customWidth="1"/>
    <col min="10626" max="10629" width="5" style="8" customWidth="1"/>
    <col min="10630" max="10630" width="9.109375" style="8" customWidth="1"/>
    <col min="10631" max="10631" width="1.88671875" style="8" customWidth="1"/>
    <col min="10632" max="10632" width="10.109375" style="8" customWidth="1"/>
    <col min="10633" max="10636" width="5" style="8" customWidth="1"/>
    <col min="10637" max="10637" width="9.109375" style="8" customWidth="1"/>
    <col min="10638" max="10638" width="1.88671875" style="8" customWidth="1"/>
    <col min="10639" max="10639" width="10.109375" style="8" customWidth="1"/>
    <col min="10640" max="10643" width="5" style="8" customWidth="1"/>
    <col min="10644" max="10644" width="9.109375" style="8" customWidth="1"/>
    <col min="10645" max="10645" width="1.88671875" style="8" customWidth="1"/>
    <col min="10646" max="10649" width="9.109375" style="8" customWidth="1"/>
    <col min="10650" max="10650" width="11.33203125" style="8" customWidth="1"/>
    <col min="10651" max="10653" width="9.109375" style="8"/>
    <col min="10654" max="10654" width="10.33203125" style="8" customWidth="1"/>
    <col min="10655" max="10670" width="9.109375" style="8" customWidth="1"/>
    <col min="10671" max="10753" width="9.109375" style="8"/>
    <col min="10754" max="10754" width="24.33203125" style="8" customWidth="1"/>
    <col min="10755" max="10755" width="10.6640625" style="8" customWidth="1"/>
    <col min="10756" max="10759" width="5" style="8" customWidth="1"/>
    <col min="10760" max="10760" width="9.109375" style="8" customWidth="1"/>
    <col min="10761" max="10761" width="1.88671875" style="8" customWidth="1"/>
    <col min="10762" max="10762" width="10.6640625" style="8" customWidth="1"/>
    <col min="10763" max="10766" width="5" style="8" customWidth="1"/>
    <col min="10767" max="10767" width="9.109375" style="8" customWidth="1"/>
    <col min="10768" max="10768" width="1.88671875" style="8" customWidth="1"/>
    <col min="10769" max="10769" width="10.6640625" style="8" customWidth="1"/>
    <col min="10770" max="10773" width="5" style="8" customWidth="1"/>
    <col min="10774" max="10774" width="9.109375" style="8" customWidth="1"/>
    <col min="10775" max="10775" width="1.88671875" style="8" customWidth="1"/>
    <col min="10776" max="10776" width="9.109375" style="8" customWidth="1"/>
    <col min="10777" max="10780" width="5" style="8" customWidth="1"/>
    <col min="10781" max="10781" width="9.109375" style="8" customWidth="1"/>
    <col min="10782" max="10782" width="1.88671875" style="8" customWidth="1"/>
    <col min="10783" max="10783" width="9.109375" style="8" customWidth="1"/>
    <col min="10784" max="10787" width="5" style="8" customWidth="1"/>
    <col min="10788" max="10788" width="9.109375" style="8" customWidth="1"/>
    <col min="10789" max="10789" width="1.88671875" style="8" customWidth="1"/>
    <col min="10790" max="10790" width="9.109375" style="8" customWidth="1"/>
    <col min="10791" max="10794" width="5" style="8" customWidth="1"/>
    <col min="10795" max="10795" width="9.109375" style="8" customWidth="1"/>
    <col min="10796" max="10796" width="1.88671875" style="8" customWidth="1"/>
    <col min="10797" max="10797" width="9.109375" style="8" customWidth="1"/>
    <col min="10798" max="10801" width="5" style="8" customWidth="1"/>
    <col min="10802" max="10802" width="9.109375" style="8" customWidth="1"/>
    <col min="10803" max="10803" width="1.88671875" style="8" customWidth="1"/>
    <col min="10804" max="10804" width="9.109375" style="8" customWidth="1"/>
    <col min="10805" max="10808" width="5" style="8" customWidth="1"/>
    <col min="10809" max="10809" width="9.109375" style="8" customWidth="1"/>
    <col min="10810" max="10810" width="1.88671875" style="8" customWidth="1"/>
    <col min="10811" max="10830" width="0" style="8" hidden="1" customWidth="1"/>
    <col min="10831" max="10831" width="1.88671875" style="8" customWidth="1"/>
    <col min="10832" max="10832" width="9.109375" style="8" customWidth="1"/>
    <col min="10833" max="10836" width="5" style="8" customWidth="1"/>
    <col min="10837" max="10837" width="9.109375" style="8" customWidth="1"/>
    <col min="10838" max="10844" width="0" style="8" hidden="1" customWidth="1"/>
    <col min="10845" max="10845" width="1.88671875" style="8" customWidth="1"/>
    <col min="10846" max="10846" width="9.109375" style="8" customWidth="1"/>
    <col min="10847" max="10850" width="5" style="8" customWidth="1"/>
    <col min="10851" max="10851" width="9.109375" style="8" customWidth="1"/>
    <col min="10852" max="10852" width="1.88671875" style="8" customWidth="1"/>
    <col min="10853" max="10853" width="9.109375" style="8" customWidth="1"/>
    <col min="10854" max="10857" width="5" style="8" customWidth="1"/>
    <col min="10858" max="10858" width="9.109375" style="8" customWidth="1"/>
    <col min="10859" max="10859" width="1.88671875" style="8" customWidth="1"/>
    <col min="10860" max="10860" width="9.109375" style="8" customWidth="1"/>
    <col min="10861" max="10864" width="5" style="8" customWidth="1"/>
    <col min="10865" max="10865" width="9.109375" style="8" customWidth="1"/>
    <col min="10866" max="10866" width="2.33203125" style="8" customWidth="1"/>
    <col min="10867" max="10867" width="9.109375" style="8" customWidth="1"/>
    <col min="10868" max="10871" width="5.6640625" style="8" customWidth="1"/>
    <col min="10872" max="10872" width="9.109375" style="8" customWidth="1"/>
    <col min="10873" max="10873" width="1.88671875" style="8" customWidth="1"/>
    <col min="10874" max="10874" width="10.109375" style="8" customWidth="1"/>
    <col min="10875" max="10878" width="5" style="8" customWidth="1"/>
    <col min="10879" max="10879" width="9.109375" style="8" customWidth="1"/>
    <col min="10880" max="10880" width="1.6640625" style="8" customWidth="1"/>
    <col min="10881" max="10881" width="10.109375" style="8" customWidth="1"/>
    <col min="10882" max="10885" width="5" style="8" customWidth="1"/>
    <col min="10886" max="10886" width="9.109375" style="8" customWidth="1"/>
    <col min="10887" max="10887" width="1.88671875" style="8" customWidth="1"/>
    <col min="10888" max="10888" width="10.109375" style="8" customWidth="1"/>
    <col min="10889" max="10892" width="5" style="8" customWidth="1"/>
    <col min="10893" max="10893" width="9.109375" style="8" customWidth="1"/>
    <col min="10894" max="10894" width="1.88671875" style="8" customWidth="1"/>
    <col min="10895" max="10895" width="10.109375" style="8" customWidth="1"/>
    <col min="10896" max="10899" width="5" style="8" customWidth="1"/>
    <col min="10900" max="10900" width="9.109375" style="8" customWidth="1"/>
    <col min="10901" max="10901" width="1.88671875" style="8" customWidth="1"/>
    <col min="10902" max="10905" width="9.109375" style="8" customWidth="1"/>
    <col min="10906" max="10906" width="11.33203125" style="8" customWidth="1"/>
    <col min="10907" max="10909" width="9.109375" style="8"/>
    <col min="10910" max="10910" width="10.33203125" style="8" customWidth="1"/>
    <col min="10911" max="10926" width="9.109375" style="8" customWidth="1"/>
    <col min="10927" max="11009" width="9.109375" style="8"/>
    <col min="11010" max="11010" width="24.33203125" style="8" customWidth="1"/>
    <col min="11011" max="11011" width="10.6640625" style="8" customWidth="1"/>
    <col min="11012" max="11015" width="5" style="8" customWidth="1"/>
    <col min="11016" max="11016" width="9.109375" style="8" customWidth="1"/>
    <col min="11017" max="11017" width="1.88671875" style="8" customWidth="1"/>
    <col min="11018" max="11018" width="10.6640625" style="8" customWidth="1"/>
    <col min="11019" max="11022" width="5" style="8" customWidth="1"/>
    <col min="11023" max="11023" width="9.109375" style="8" customWidth="1"/>
    <col min="11024" max="11024" width="1.88671875" style="8" customWidth="1"/>
    <col min="11025" max="11025" width="10.6640625" style="8" customWidth="1"/>
    <col min="11026" max="11029" width="5" style="8" customWidth="1"/>
    <col min="11030" max="11030" width="9.109375" style="8" customWidth="1"/>
    <col min="11031" max="11031" width="1.88671875" style="8" customWidth="1"/>
    <col min="11032" max="11032" width="9.109375" style="8" customWidth="1"/>
    <col min="11033" max="11036" width="5" style="8" customWidth="1"/>
    <col min="11037" max="11037" width="9.109375" style="8" customWidth="1"/>
    <col min="11038" max="11038" width="1.88671875" style="8" customWidth="1"/>
    <col min="11039" max="11039" width="9.109375" style="8" customWidth="1"/>
    <col min="11040" max="11043" width="5" style="8" customWidth="1"/>
    <col min="11044" max="11044" width="9.109375" style="8" customWidth="1"/>
    <col min="11045" max="11045" width="1.88671875" style="8" customWidth="1"/>
    <col min="11046" max="11046" width="9.109375" style="8" customWidth="1"/>
    <col min="11047" max="11050" width="5" style="8" customWidth="1"/>
    <col min="11051" max="11051" width="9.109375" style="8" customWidth="1"/>
    <col min="11052" max="11052" width="1.88671875" style="8" customWidth="1"/>
    <col min="11053" max="11053" width="9.109375" style="8" customWidth="1"/>
    <col min="11054" max="11057" width="5" style="8" customWidth="1"/>
    <col min="11058" max="11058" width="9.109375" style="8" customWidth="1"/>
    <col min="11059" max="11059" width="1.88671875" style="8" customWidth="1"/>
    <col min="11060" max="11060" width="9.109375" style="8" customWidth="1"/>
    <col min="11061" max="11064" width="5" style="8" customWidth="1"/>
    <col min="11065" max="11065" width="9.109375" style="8" customWidth="1"/>
    <col min="11066" max="11066" width="1.88671875" style="8" customWidth="1"/>
    <col min="11067" max="11086" width="0" style="8" hidden="1" customWidth="1"/>
    <col min="11087" max="11087" width="1.88671875" style="8" customWidth="1"/>
    <col min="11088" max="11088" width="9.109375" style="8" customWidth="1"/>
    <col min="11089" max="11092" width="5" style="8" customWidth="1"/>
    <col min="11093" max="11093" width="9.109375" style="8" customWidth="1"/>
    <col min="11094" max="11100" width="0" style="8" hidden="1" customWidth="1"/>
    <col min="11101" max="11101" width="1.88671875" style="8" customWidth="1"/>
    <col min="11102" max="11102" width="9.109375" style="8" customWidth="1"/>
    <col min="11103" max="11106" width="5" style="8" customWidth="1"/>
    <col min="11107" max="11107" width="9.109375" style="8" customWidth="1"/>
    <col min="11108" max="11108" width="1.88671875" style="8" customWidth="1"/>
    <col min="11109" max="11109" width="9.109375" style="8" customWidth="1"/>
    <col min="11110" max="11113" width="5" style="8" customWidth="1"/>
    <col min="11114" max="11114" width="9.109375" style="8" customWidth="1"/>
    <col min="11115" max="11115" width="1.88671875" style="8" customWidth="1"/>
    <col min="11116" max="11116" width="9.109375" style="8" customWidth="1"/>
    <col min="11117" max="11120" width="5" style="8" customWidth="1"/>
    <col min="11121" max="11121" width="9.109375" style="8" customWidth="1"/>
    <col min="11122" max="11122" width="2.33203125" style="8" customWidth="1"/>
    <col min="11123" max="11123" width="9.109375" style="8" customWidth="1"/>
    <col min="11124" max="11127" width="5.6640625" style="8" customWidth="1"/>
    <col min="11128" max="11128" width="9.109375" style="8" customWidth="1"/>
    <col min="11129" max="11129" width="1.88671875" style="8" customWidth="1"/>
    <col min="11130" max="11130" width="10.109375" style="8" customWidth="1"/>
    <col min="11131" max="11134" width="5" style="8" customWidth="1"/>
    <col min="11135" max="11135" width="9.109375" style="8" customWidth="1"/>
    <col min="11136" max="11136" width="1.6640625" style="8" customWidth="1"/>
    <col min="11137" max="11137" width="10.109375" style="8" customWidth="1"/>
    <col min="11138" max="11141" width="5" style="8" customWidth="1"/>
    <col min="11142" max="11142" width="9.109375" style="8" customWidth="1"/>
    <col min="11143" max="11143" width="1.88671875" style="8" customWidth="1"/>
    <col min="11144" max="11144" width="10.109375" style="8" customWidth="1"/>
    <col min="11145" max="11148" width="5" style="8" customWidth="1"/>
    <col min="11149" max="11149" width="9.109375" style="8" customWidth="1"/>
    <col min="11150" max="11150" width="1.88671875" style="8" customWidth="1"/>
    <col min="11151" max="11151" width="10.109375" style="8" customWidth="1"/>
    <col min="11152" max="11155" width="5" style="8" customWidth="1"/>
    <col min="11156" max="11156" width="9.109375" style="8" customWidth="1"/>
    <col min="11157" max="11157" width="1.88671875" style="8" customWidth="1"/>
    <col min="11158" max="11161" width="9.109375" style="8" customWidth="1"/>
    <col min="11162" max="11162" width="11.33203125" style="8" customWidth="1"/>
    <col min="11163" max="11165" width="9.109375" style="8"/>
    <col min="11166" max="11166" width="10.33203125" style="8" customWidth="1"/>
    <col min="11167" max="11182" width="9.109375" style="8" customWidth="1"/>
    <col min="11183" max="11265" width="9.109375" style="8"/>
    <col min="11266" max="11266" width="24.33203125" style="8" customWidth="1"/>
    <col min="11267" max="11267" width="10.6640625" style="8" customWidth="1"/>
    <col min="11268" max="11271" width="5" style="8" customWidth="1"/>
    <col min="11272" max="11272" width="9.109375" style="8" customWidth="1"/>
    <col min="11273" max="11273" width="1.88671875" style="8" customWidth="1"/>
    <col min="11274" max="11274" width="10.6640625" style="8" customWidth="1"/>
    <col min="11275" max="11278" width="5" style="8" customWidth="1"/>
    <col min="11279" max="11279" width="9.109375" style="8" customWidth="1"/>
    <col min="11280" max="11280" width="1.88671875" style="8" customWidth="1"/>
    <col min="11281" max="11281" width="10.6640625" style="8" customWidth="1"/>
    <col min="11282" max="11285" width="5" style="8" customWidth="1"/>
    <col min="11286" max="11286" width="9.109375" style="8" customWidth="1"/>
    <col min="11287" max="11287" width="1.88671875" style="8" customWidth="1"/>
    <col min="11288" max="11288" width="9.109375" style="8" customWidth="1"/>
    <col min="11289" max="11292" width="5" style="8" customWidth="1"/>
    <col min="11293" max="11293" width="9.109375" style="8" customWidth="1"/>
    <col min="11294" max="11294" width="1.88671875" style="8" customWidth="1"/>
    <col min="11295" max="11295" width="9.109375" style="8" customWidth="1"/>
    <col min="11296" max="11299" width="5" style="8" customWidth="1"/>
    <col min="11300" max="11300" width="9.109375" style="8" customWidth="1"/>
    <col min="11301" max="11301" width="1.88671875" style="8" customWidth="1"/>
    <col min="11302" max="11302" width="9.109375" style="8" customWidth="1"/>
    <col min="11303" max="11306" width="5" style="8" customWidth="1"/>
    <col min="11307" max="11307" width="9.109375" style="8" customWidth="1"/>
    <col min="11308" max="11308" width="1.88671875" style="8" customWidth="1"/>
    <col min="11309" max="11309" width="9.109375" style="8" customWidth="1"/>
    <col min="11310" max="11313" width="5" style="8" customWidth="1"/>
    <col min="11314" max="11314" width="9.109375" style="8" customWidth="1"/>
    <col min="11315" max="11315" width="1.88671875" style="8" customWidth="1"/>
    <col min="11316" max="11316" width="9.109375" style="8" customWidth="1"/>
    <col min="11317" max="11320" width="5" style="8" customWidth="1"/>
    <col min="11321" max="11321" width="9.109375" style="8" customWidth="1"/>
    <col min="11322" max="11322" width="1.88671875" style="8" customWidth="1"/>
    <col min="11323" max="11342" width="0" style="8" hidden="1" customWidth="1"/>
    <col min="11343" max="11343" width="1.88671875" style="8" customWidth="1"/>
    <col min="11344" max="11344" width="9.109375" style="8" customWidth="1"/>
    <col min="11345" max="11348" width="5" style="8" customWidth="1"/>
    <col min="11349" max="11349" width="9.109375" style="8" customWidth="1"/>
    <col min="11350" max="11356" width="0" style="8" hidden="1" customWidth="1"/>
    <col min="11357" max="11357" width="1.88671875" style="8" customWidth="1"/>
    <col min="11358" max="11358" width="9.109375" style="8" customWidth="1"/>
    <col min="11359" max="11362" width="5" style="8" customWidth="1"/>
    <col min="11363" max="11363" width="9.109375" style="8" customWidth="1"/>
    <col min="11364" max="11364" width="1.88671875" style="8" customWidth="1"/>
    <col min="11365" max="11365" width="9.109375" style="8" customWidth="1"/>
    <col min="11366" max="11369" width="5" style="8" customWidth="1"/>
    <col min="11370" max="11370" width="9.109375" style="8" customWidth="1"/>
    <col min="11371" max="11371" width="1.88671875" style="8" customWidth="1"/>
    <col min="11372" max="11372" width="9.109375" style="8" customWidth="1"/>
    <col min="11373" max="11376" width="5" style="8" customWidth="1"/>
    <col min="11377" max="11377" width="9.109375" style="8" customWidth="1"/>
    <col min="11378" max="11378" width="2.33203125" style="8" customWidth="1"/>
    <col min="11379" max="11379" width="9.109375" style="8" customWidth="1"/>
    <col min="11380" max="11383" width="5.6640625" style="8" customWidth="1"/>
    <col min="11384" max="11384" width="9.109375" style="8" customWidth="1"/>
    <col min="11385" max="11385" width="1.88671875" style="8" customWidth="1"/>
    <col min="11386" max="11386" width="10.109375" style="8" customWidth="1"/>
    <col min="11387" max="11390" width="5" style="8" customWidth="1"/>
    <col min="11391" max="11391" width="9.109375" style="8" customWidth="1"/>
    <col min="11392" max="11392" width="1.6640625" style="8" customWidth="1"/>
    <col min="11393" max="11393" width="10.109375" style="8" customWidth="1"/>
    <col min="11394" max="11397" width="5" style="8" customWidth="1"/>
    <col min="11398" max="11398" width="9.109375" style="8" customWidth="1"/>
    <col min="11399" max="11399" width="1.88671875" style="8" customWidth="1"/>
    <col min="11400" max="11400" width="10.109375" style="8" customWidth="1"/>
    <col min="11401" max="11404" width="5" style="8" customWidth="1"/>
    <col min="11405" max="11405" width="9.109375" style="8" customWidth="1"/>
    <col min="11406" max="11406" width="1.88671875" style="8" customWidth="1"/>
    <col min="11407" max="11407" width="10.109375" style="8" customWidth="1"/>
    <col min="11408" max="11411" width="5" style="8" customWidth="1"/>
    <col min="11412" max="11412" width="9.109375" style="8" customWidth="1"/>
    <col min="11413" max="11413" width="1.88671875" style="8" customWidth="1"/>
    <col min="11414" max="11417" width="9.109375" style="8" customWidth="1"/>
    <col min="11418" max="11418" width="11.33203125" style="8" customWidth="1"/>
    <col min="11419" max="11421" width="9.109375" style="8"/>
    <col min="11422" max="11422" width="10.33203125" style="8" customWidth="1"/>
    <col min="11423" max="11438" width="9.109375" style="8" customWidth="1"/>
    <col min="11439" max="11521" width="9.109375" style="8"/>
    <col min="11522" max="11522" width="24.33203125" style="8" customWidth="1"/>
    <col min="11523" max="11523" width="10.6640625" style="8" customWidth="1"/>
    <col min="11524" max="11527" width="5" style="8" customWidth="1"/>
    <col min="11528" max="11528" width="9.109375" style="8" customWidth="1"/>
    <col min="11529" max="11529" width="1.88671875" style="8" customWidth="1"/>
    <col min="11530" max="11530" width="10.6640625" style="8" customWidth="1"/>
    <col min="11531" max="11534" width="5" style="8" customWidth="1"/>
    <col min="11535" max="11535" width="9.109375" style="8" customWidth="1"/>
    <col min="11536" max="11536" width="1.88671875" style="8" customWidth="1"/>
    <col min="11537" max="11537" width="10.6640625" style="8" customWidth="1"/>
    <col min="11538" max="11541" width="5" style="8" customWidth="1"/>
    <col min="11542" max="11542" width="9.109375" style="8" customWidth="1"/>
    <col min="11543" max="11543" width="1.88671875" style="8" customWidth="1"/>
    <col min="11544" max="11544" width="9.109375" style="8" customWidth="1"/>
    <col min="11545" max="11548" width="5" style="8" customWidth="1"/>
    <col min="11549" max="11549" width="9.109375" style="8" customWidth="1"/>
    <col min="11550" max="11550" width="1.88671875" style="8" customWidth="1"/>
    <col min="11551" max="11551" width="9.109375" style="8" customWidth="1"/>
    <col min="11552" max="11555" width="5" style="8" customWidth="1"/>
    <col min="11556" max="11556" width="9.109375" style="8" customWidth="1"/>
    <col min="11557" max="11557" width="1.88671875" style="8" customWidth="1"/>
    <col min="11558" max="11558" width="9.109375" style="8" customWidth="1"/>
    <col min="11559" max="11562" width="5" style="8" customWidth="1"/>
    <col min="11563" max="11563" width="9.109375" style="8" customWidth="1"/>
    <col min="11564" max="11564" width="1.88671875" style="8" customWidth="1"/>
    <col min="11565" max="11565" width="9.109375" style="8" customWidth="1"/>
    <col min="11566" max="11569" width="5" style="8" customWidth="1"/>
    <col min="11570" max="11570" width="9.109375" style="8" customWidth="1"/>
    <col min="11571" max="11571" width="1.88671875" style="8" customWidth="1"/>
    <col min="11572" max="11572" width="9.109375" style="8" customWidth="1"/>
    <col min="11573" max="11576" width="5" style="8" customWidth="1"/>
    <col min="11577" max="11577" width="9.109375" style="8" customWidth="1"/>
    <col min="11578" max="11578" width="1.88671875" style="8" customWidth="1"/>
    <col min="11579" max="11598" width="0" style="8" hidden="1" customWidth="1"/>
    <col min="11599" max="11599" width="1.88671875" style="8" customWidth="1"/>
    <col min="11600" max="11600" width="9.109375" style="8" customWidth="1"/>
    <col min="11601" max="11604" width="5" style="8" customWidth="1"/>
    <col min="11605" max="11605" width="9.109375" style="8" customWidth="1"/>
    <col min="11606" max="11612" width="0" style="8" hidden="1" customWidth="1"/>
    <col min="11613" max="11613" width="1.88671875" style="8" customWidth="1"/>
    <col min="11614" max="11614" width="9.109375" style="8" customWidth="1"/>
    <col min="11615" max="11618" width="5" style="8" customWidth="1"/>
    <col min="11619" max="11619" width="9.109375" style="8" customWidth="1"/>
    <col min="11620" max="11620" width="1.88671875" style="8" customWidth="1"/>
    <col min="11621" max="11621" width="9.109375" style="8" customWidth="1"/>
    <col min="11622" max="11625" width="5" style="8" customWidth="1"/>
    <col min="11626" max="11626" width="9.109375" style="8" customWidth="1"/>
    <col min="11627" max="11627" width="1.88671875" style="8" customWidth="1"/>
    <col min="11628" max="11628" width="9.109375" style="8" customWidth="1"/>
    <col min="11629" max="11632" width="5" style="8" customWidth="1"/>
    <col min="11633" max="11633" width="9.109375" style="8" customWidth="1"/>
    <col min="11634" max="11634" width="2.33203125" style="8" customWidth="1"/>
    <col min="11635" max="11635" width="9.109375" style="8" customWidth="1"/>
    <col min="11636" max="11639" width="5.6640625" style="8" customWidth="1"/>
    <col min="11640" max="11640" width="9.109375" style="8" customWidth="1"/>
    <col min="11641" max="11641" width="1.88671875" style="8" customWidth="1"/>
    <col min="11642" max="11642" width="10.109375" style="8" customWidth="1"/>
    <col min="11643" max="11646" width="5" style="8" customWidth="1"/>
    <col min="11647" max="11647" width="9.109375" style="8" customWidth="1"/>
    <col min="11648" max="11648" width="1.6640625" style="8" customWidth="1"/>
    <col min="11649" max="11649" width="10.109375" style="8" customWidth="1"/>
    <col min="11650" max="11653" width="5" style="8" customWidth="1"/>
    <col min="11654" max="11654" width="9.109375" style="8" customWidth="1"/>
    <col min="11655" max="11655" width="1.88671875" style="8" customWidth="1"/>
    <col min="11656" max="11656" width="10.109375" style="8" customWidth="1"/>
    <col min="11657" max="11660" width="5" style="8" customWidth="1"/>
    <col min="11661" max="11661" width="9.109375" style="8" customWidth="1"/>
    <col min="11662" max="11662" width="1.88671875" style="8" customWidth="1"/>
    <col min="11663" max="11663" width="10.109375" style="8" customWidth="1"/>
    <col min="11664" max="11667" width="5" style="8" customWidth="1"/>
    <col min="11668" max="11668" width="9.109375" style="8" customWidth="1"/>
    <col min="11669" max="11669" width="1.88671875" style="8" customWidth="1"/>
    <col min="11670" max="11673" width="9.109375" style="8" customWidth="1"/>
    <col min="11674" max="11674" width="11.33203125" style="8" customWidth="1"/>
    <col min="11675" max="11677" width="9.109375" style="8"/>
    <col min="11678" max="11678" width="10.33203125" style="8" customWidth="1"/>
    <col min="11679" max="11694" width="9.109375" style="8" customWidth="1"/>
    <col min="11695" max="11777" width="9.109375" style="8"/>
    <col min="11778" max="11778" width="24.33203125" style="8" customWidth="1"/>
    <col min="11779" max="11779" width="10.6640625" style="8" customWidth="1"/>
    <col min="11780" max="11783" width="5" style="8" customWidth="1"/>
    <col min="11784" max="11784" width="9.109375" style="8" customWidth="1"/>
    <col min="11785" max="11785" width="1.88671875" style="8" customWidth="1"/>
    <col min="11786" max="11786" width="10.6640625" style="8" customWidth="1"/>
    <col min="11787" max="11790" width="5" style="8" customWidth="1"/>
    <col min="11791" max="11791" width="9.109375" style="8" customWidth="1"/>
    <col min="11792" max="11792" width="1.88671875" style="8" customWidth="1"/>
    <col min="11793" max="11793" width="10.6640625" style="8" customWidth="1"/>
    <col min="11794" max="11797" width="5" style="8" customWidth="1"/>
    <col min="11798" max="11798" width="9.109375" style="8" customWidth="1"/>
    <col min="11799" max="11799" width="1.88671875" style="8" customWidth="1"/>
    <col min="11800" max="11800" width="9.109375" style="8" customWidth="1"/>
    <col min="11801" max="11804" width="5" style="8" customWidth="1"/>
    <col min="11805" max="11805" width="9.109375" style="8" customWidth="1"/>
    <col min="11806" max="11806" width="1.88671875" style="8" customWidth="1"/>
    <col min="11807" max="11807" width="9.109375" style="8" customWidth="1"/>
    <col min="11808" max="11811" width="5" style="8" customWidth="1"/>
    <col min="11812" max="11812" width="9.109375" style="8" customWidth="1"/>
    <col min="11813" max="11813" width="1.88671875" style="8" customWidth="1"/>
    <col min="11814" max="11814" width="9.109375" style="8" customWidth="1"/>
    <col min="11815" max="11818" width="5" style="8" customWidth="1"/>
    <col min="11819" max="11819" width="9.109375" style="8" customWidth="1"/>
    <col min="11820" max="11820" width="1.88671875" style="8" customWidth="1"/>
    <col min="11821" max="11821" width="9.109375" style="8" customWidth="1"/>
    <col min="11822" max="11825" width="5" style="8" customWidth="1"/>
    <col min="11826" max="11826" width="9.109375" style="8" customWidth="1"/>
    <col min="11827" max="11827" width="1.88671875" style="8" customWidth="1"/>
    <col min="11828" max="11828" width="9.109375" style="8" customWidth="1"/>
    <col min="11829" max="11832" width="5" style="8" customWidth="1"/>
    <col min="11833" max="11833" width="9.109375" style="8" customWidth="1"/>
    <col min="11834" max="11834" width="1.88671875" style="8" customWidth="1"/>
    <col min="11835" max="11854" width="0" style="8" hidden="1" customWidth="1"/>
    <col min="11855" max="11855" width="1.88671875" style="8" customWidth="1"/>
    <col min="11856" max="11856" width="9.109375" style="8" customWidth="1"/>
    <col min="11857" max="11860" width="5" style="8" customWidth="1"/>
    <col min="11861" max="11861" width="9.109375" style="8" customWidth="1"/>
    <col min="11862" max="11868" width="0" style="8" hidden="1" customWidth="1"/>
    <col min="11869" max="11869" width="1.88671875" style="8" customWidth="1"/>
    <col min="11870" max="11870" width="9.109375" style="8" customWidth="1"/>
    <col min="11871" max="11874" width="5" style="8" customWidth="1"/>
    <col min="11875" max="11875" width="9.109375" style="8" customWidth="1"/>
    <col min="11876" max="11876" width="1.88671875" style="8" customWidth="1"/>
    <col min="11877" max="11877" width="9.109375" style="8" customWidth="1"/>
    <col min="11878" max="11881" width="5" style="8" customWidth="1"/>
    <col min="11882" max="11882" width="9.109375" style="8" customWidth="1"/>
    <col min="11883" max="11883" width="1.88671875" style="8" customWidth="1"/>
    <col min="11884" max="11884" width="9.109375" style="8" customWidth="1"/>
    <col min="11885" max="11888" width="5" style="8" customWidth="1"/>
    <col min="11889" max="11889" width="9.109375" style="8" customWidth="1"/>
    <col min="11890" max="11890" width="2.33203125" style="8" customWidth="1"/>
    <col min="11891" max="11891" width="9.109375" style="8" customWidth="1"/>
    <col min="11892" max="11895" width="5.6640625" style="8" customWidth="1"/>
    <col min="11896" max="11896" width="9.109375" style="8" customWidth="1"/>
    <col min="11897" max="11897" width="1.88671875" style="8" customWidth="1"/>
    <col min="11898" max="11898" width="10.109375" style="8" customWidth="1"/>
    <col min="11899" max="11902" width="5" style="8" customWidth="1"/>
    <col min="11903" max="11903" width="9.109375" style="8" customWidth="1"/>
    <col min="11904" max="11904" width="1.6640625" style="8" customWidth="1"/>
    <col min="11905" max="11905" width="10.109375" style="8" customWidth="1"/>
    <col min="11906" max="11909" width="5" style="8" customWidth="1"/>
    <col min="11910" max="11910" width="9.109375" style="8" customWidth="1"/>
    <col min="11911" max="11911" width="1.88671875" style="8" customWidth="1"/>
    <col min="11912" max="11912" width="10.109375" style="8" customWidth="1"/>
    <col min="11913" max="11916" width="5" style="8" customWidth="1"/>
    <col min="11917" max="11917" width="9.109375" style="8" customWidth="1"/>
    <col min="11918" max="11918" width="1.88671875" style="8" customWidth="1"/>
    <col min="11919" max="11919" width="10.109375" style="8" customWidth="1"/>
    <col min="11920" max="11923" width="5" style="8" customWidth="1"/>
    <col min="11924" max="11924" width="9.109375" style="8" customWidth="1"/>
    <col min="11925" max="11925" width="1.88671875" style="8" customWidth="1"/>
    <col min="11926" max="11929" width="9.109375" style="8" customWidth="1"/>
    <col min="11930" max="11930" width="11.33203125" style="8" customWidth="1"/>
    <col min="11931" max="11933" width="9.109375" style="8"/>
    <col min="11934" max="11934" width="10.33203125" style="8" customWidth="1"/>
    <col min="11935" max="11950" width="9.109375" style="8" customWidth="1"/>
    <col min="11951" max="12033" width="9.109375" style="8"/>
    <col min="12034" max="12034" width="24.33203125" style="8" customWidth="1"/>
    <col min="12035" max="12035" width="10.6640625" style="8" customWidth="1"/>
    <col min="12036" max="12039" width="5" style="8" customWidth="1"/>
    <col min="12040" max="12040" width="9.109375" style="8" customWidth="1"/>
    <col min="12041" max="12041" width="1.88671875" style="8" customWidth="1"/>
    <col min="12042" max="12042" width="10.6640625" style="8" customWidth="1"/>
    <col min="12043" max="12046" width="5" style="8" customWidth="1"/>
    <col min="12047" max="12047" width="9.109375" style="8" customWidth="1"/>
    <col min="12048" max="12048" width="1.88671875" style="8" customWidth="1"/>
    <col min="12049" max="12049" width="10.6640625" style="8" customWidth="1"/>
    <col min="12050" max="12053" width="5" style="8" customWidth="1"/>
    <col min="12054" max="12054" width="9.109375" style="8" customWidth="1"/>
    <col min="12055" max="12055" width="1.88671875" style="8" customWidth="1"/>
    <col min="12056" max="12056" width="9.109375" style="8" customWidth="1"/>
    <col min="12057" max="12060" width="5" style="8" customWidth="1"/>
    <col min="12061" max="12061" width="9.109375" style="8" customWidth="1"/>
    <col min="12062" max="12062" width="1.88671875" style="8" customWidth="1"/>
    <col min="12063" max="12063" width="9.109375" style="8" customWidth="1"/>
    <col min="12064" max="12067" width="5" style="8" customWidth="1"/>
    <col min="12068" max="12068" width="9.109375" style="8" customWidth="1"/>
    <col min="12069" max="12069" width="1.88671875" style="8" customWidth="1"/>
    <col min="12070" max="12070" width="9.109375" style="8" customWidth="1"/>
    <col min="12071" max="12074" width="5" style="8" customWidth="1"/>
    <col min="12075" max="12075" width="9.109375" style="8" customWidth="1"/>
    <col min="12076" max="12076" width="1.88671875" style="8" customWidth="1"/>
    <col min="12077" max="12077" width="9.109375" style="8" customWidth="1"/>
    <col min="12078" max="12081" width="5" style="8" customWidth="1"/>
    <col min="12082" max="12082" width="9.109375" style="8" customWidth="1"/>
    <col min="12083" max="12083" width="1.88671875" style="8" customWidth="1"/>
    <col min="12084" max="12084" width="9.109375" style="8" customWidth="1"/>
    <col min="12085" max="12088" width="5" style="8" customWidth="1"/>
    <col min="12089" max="12089" width="9.109375" style="8" customWidth="1"/>
    <col min="12090" max="12090" width="1.88671875" style="8" customWidth="1"/>
    <col min="12091" max="12110" width="0" style="8" hidden="1" customWidth="1"/>
    <col min="12111" max="12111" width="1.88671875" style="8" customWidth="1"/>
    <col min="12112" max="12112" width="9.109375" style="8" customWidth="1"/>
    <col min="12113" max="12116" width="5" style="8" customWidth="1"/>
    <col min="12117" max="12117" width="9.109375" style="8" customWidth="1"/>
    <col min="12118" max="12124" width="0" style="8" hidden="1" customWidth="1"/>
    <col min="12125" max="12125" width="1.88671875" style="8" customWidth="1"/>
    <col min="12126" max="12126" width="9.109375" style="8" customWidth="1"/>
    <col min="12127" max="12130" width="5" style="8" customWidth="1"/>
    <col min="12131" max="12131" width="9.109375" style="8" customWidth="1"/>
    <col min="12132" max="12132" width="1.88671875" style="8" customWidth="1"/>
    <col min="12133" max="12133" width="9.109375" style="8" customWidth="1"/>
    <col min="12134" max="12137" width="5" style="8" customWidth="1"/>
    <col min="12138" max="12138" width="9.109375" style="8" customWidth="1"/>
    <col min="12139" max="12139" width="1.88671875" style="8" customWidth="1"/>
    <col min="12140" max="12140" width="9.109375" style="8" customWidth="1"/>
    <col min="12141" max="12144" width="5" style="8" customWidth="1"/>
    <col min="12145" max="12145" width="9.109375" style="8" customWidth="1"/>
    <col min="12146" max="12146" width="2.33203125" style="8" customWidth="1"/>
    <col min="12147" max="12147" width="9.109375" style="8" customWidth="1"/>
    <col min="12148" max="12151" width="5.6640625" style="8" customWidth="1"/>
    <col min="12152" max="12152" width="9.109375" style="8" customWidth="1"/>
    <col min="12153" max="12153" width="1.88671875" style="8" customWidth="1"/>
    <col min="12154" max="12154" width="10.109375" style="8" customWidth="1"/>
    <col min="12155" max="12158" width="5" style="8" customWidth="1"/>
    <col min="12159" max="12159" width="9.109375" style="8" customWidth="1"/>
    <col min="12160" max="12160" width="1.6640625" style="8" customWidth="1"/>
    <col min="12161" max="12161" width="10.109375" style="8" customWidth="1"/>
    <col min="12162" max="12165" width="5" style="8" customWidth="1"/>
    <col min="12166" max="12166" width="9.109375" style="8" customWidth="1"/>
    <col min="12167" max="12167" width="1.88671875" style="8" customWidth="1"/>
    <col min="12168" max="12168" width="10.109375" style="8" customWidth="1"/>
    <col min="12169" max="12172" width="5" style="8" customWidth="1"/>
    <col min="12173" max="12173" width="9.109375" style="8" customWidth="1"/>
    <col min="12174" max="12174" width="1.88671875" style="8" customWidth="1"/>
    <col min="12175" max="12175" width="10.109375" style="8" customWidth="1"/>
    <col min="12176" max="12179" width="5" style="8" customWidth="1"/>
    <col min="12180" max="12180" width="9.109375" style="8" customWidth="1"/>
    <col min="12181" max="12181" width="1.88671875" style="8" customWidth="1"/>
    <col min="12182" max="12185" width="9.109375" style="8" customWidth="1"/>
    <col min="12186" max="12186" width="11.33203125" style="8" customWidth="1"/>
    <col min="12187" max="12189" width="9.109375" style="8"/>
    <col min="12190" max="12190" width="10.33203125" style="8" customWidth="1"/>
    <col min="12191" max="12206" width="9.109375" style="8" customWidth="1"/>
    <col min="12207" max="12289" width="9.109375" style="8"/>
    <col min="12290" max="12290" width="24.33203125" style="8" customWidth="1"/>
    <col min="12291" max="12291" width="10.6640625" style="8" customWidth="1"/>
    <col min="12292" max="12295" width="5" style="8" customWidth="1"/>
    <col min="12296" max="12296" width="9.109375" style="8" customWidth="1"/>
    <col min="12297" max="12297" width="1.88671875" style="8" customWidth="1"/>
    <col min="12298" max="12298" width="10.6640625" style="8" customWidth="1"/>
    <col min="12299" max="12302" width="5" style="8" customWidth="1"/>
    <col min="12303" max="12303" width="9.109375" style="8" customWidth="1"/>
    <col min="12304" max="12304" width="1.88671875" style="8" customWidth="1"/>
    <col min="12305" max="12305" width="10.6640625" style="8" customWidth="1"/>
    <col min="12306" max="12309" width="5" style="8" customWidth="1"/>
    <col min="12310" max="12310" width="9.109375" style="8" customWidth="1"/>
    <col min="12311" max="12311" width="1.88671875" style="8" customWidth="1"/>
    <col min="12312" max="12312" width="9.109375" style="8" customWidth="1"/>
    <col min="12313" max="12316" width="5" style="8" customWidth="1"/>
    <col min="12317" max="12317" width="9.109375" style="8" customWidth="1"/>
    <col min="12318" max="12318" width="1.88671875" style="8" customWidth="1"/>
    <col min="12319" max="12319" width="9.109375" style="8" customWidth="1"/>
    <col min="12320" max="12323" width="5" style="8" customWidth="1"/>
    <col min="12324" max="12324" width="9.109375" style="8" customWidth="1"/>
    <col min="12325" max="12325" width="1.88671875" style="8" customWidth="1"/>
    <col min="12326" max="12326" width="9.109375" style="8" customWidth="1"/>
    <col min="12327" max="12330" width="5" style="8" customWidth="1"/>
    <col min="12331" max="12331" width="9.109375" style="8" customWidth="1"/>
    <col min="12332" max="12332" width="1.88671875" style="8" customWidth="1"/>
    <col min="12333" max="12333" width="9.109375" style="8" customWidth="1"/>
    <col min="12334" max="12337" width="5" style="8" customWidth="1"/>
    <col min="12338" max="12338" width="9.109375" style="8" customWidth="1"/>
    <col min="12339" max="12339" width="1.88671875" style="8" customWidth="1"/>
    <col min="12340" max="12340" width="9.109375" style="8" customWidth="1"/>
    <col min="12341" max="12344" width="5" style="8" customWidth="1"/>
    <col min="12345" max="12345" width="9.109375" style="8" customWidth="1"/>
    <col min="12346" max="12346" width="1.88671875" style="8" customWidth="1"/>
    <col min="12347" max="12366" width="0" style="8" hidden="1" customWidth="1"/>
    <col min="12367" max="12367" width="1.88671875" style="8" customWidth="1"/>
    <col min="12368" max="12368" width="9.109375" style="8" customWidth="1"/>
    <col min="12369" max="12372" width="5" style="8" customWidth="1"/>
    <col min="12373" max="12373" width="9.109375" style="8" customWidth="1"/>
    <col min="12374" max="12380" width="0" style="8" hidden="1" customWidth="1"/>
    <col min="12381" max="12381" width="1.88671875" style="8" customWidth="1"/>
    <col min="12382" max="12382" width="9.109375" style="8" customWidth="1"/>
    <col min="12383" max="12386" width="5" style="8" customWidth="1"/>
    <col min="12387" max="12387" width="9.109375" style="8" customWidth="1"/>
    <col min="12388" max="12388" width="1.88671875" style="8" customWidth="1"/>
    <col min="12389" max="12389" width="9.109375" style="8" customWidth="1"/>
    <col min="12390" max="12393" width="5" style="8" customWidth="1"/>
    <col min="12394" max="12394" width="9.109375" style="8" customWidth="1"/>
    <col min="12395" max="12395" width="1.88671875" style="8" customWidth="1"/>
    <col min="12396" max="12396" width="9.109375" style="8" customWidth="1"/>
    <col min="12397" max="12400" width="5" style="8" customWidth="1"/>
    <col min="12401" max="12401" width="9.109375" style="8" customWidth="1"/>
    <col min="12402" max="12402" width="2.33203125" style="8" customWidth="1"/>
    <col min="12403" max="12403" width="9.109375" style="8" customWidth="1"/>
    <col min="12404" max="12407" width="5.6640625" style="8" customWidth="1"/>
    <col min="12408" max="12408" width="9.109375" style="8" customWidth="1"/>
    <col min="12409" max="12409" width="1.88671875" style="8" customWidth="1"/>
    <col min="12410" max="12410" width="10.109375" style="8" customWidth="1"/>
    <col min="12411" max="12414" width="5" style="8" customWidth="1"/>
    <col min="12415" max="12415" width="9.109375" style="8" customWidth="1"/>
    <col min="12416" max="12416" width="1.6640625" style="8" customWidth="1"/>
    <col min="12417" max="12417" width="10.109375" style="8" customWidth="1"/>
    <col min="12418" max="12421" width="5" style="8" customWidth="1"/>
    <col min="12422" max="12422" width="9.109375" style="8" customWidth="1"/>
    <col min="12423" max="12423" width="1.88671875" style="8" customWidth="1"/>
    <col min="12424" max="12424" width="10.109375" style="8" customWidth="1"/>
    <col min="12425" max="12428" width="5" style="8" customWidth="1"/>
    <col min="12429" max="12429" width="9.109375" style="8" customWidth="1"/>
    <col min="12430" max="12430" width="1.88671875" style="8" customWidth="1"/>
    <col min="12431" max="12431" width="10.109375" style="8" customWidth="1"/>
    <col min="12432" max="12435" width="5" style="8" customWidth="1"/>
    <col min="12436" max="12436" width="9.109375" style="8" customWidth="1"/>
    <col min="12437" max="12437" width="1.88671875" style="8" customWidth="1"/>
    <col min="12438" max="12441" width="9.109375" style="8" customWidth="1"/>
    <col min="12442" max="12442" width="11.33203125" style="8" customWidth="1"/>
    <col min="12443" max="12445" width="9.109375" style="8"/>
    <col min="12446" max="12446" width="10.33203125" style="8" customWidth="1"/>
    <col min="12447" max="12462" width="9.109375" style="8" customWidth="1"/>
    <col min="12463" max="12545" width="9.109375" style="8"/>
    <col min="12546" max="12546" width="24.33203125" style="8" customWidth="1"/>
    <col min="12547" max="12547" width="10.6640625" style="8" customWidth="1"/>
    <col min="12548" max="12551" width="5" style="8" customWidth="1"/>
    <col min="12552" max="12552" width="9.109375" style="8" customWidth="1"/>
    <col min="12553" max="12553" width="1.88671875" style="8" customWidth="1"/>
    <col min="12554" max="12554" width="10.6640625" style="8" customWidth="1"/>
    <col min="12555" max="12558" width="5" style="8" customWidth="1"/>
    <col min="12559" max="12559" width="9.109375" style="8" customWidth="1"/>
    <col min="12560" max="12560" width="1.88671875" style="8" customWidth="1"/>
    <col min="12561" max="12561" width="10.6640625" style="8" customWidth="1"/>
    <col min="12562" max="12565" width="5" style="8" customWidth="1"/>
    <col min="12566" max="12566" width="9.109375" style="8" customWidth="1"/>
    <col min="12567" max="12567" width="1.88671875" style="8" customWidth="1"/>
    <col min="12568" max="12568" width="9.109375" style="8" customWidth="1"/>
    <col min="12569" max="12572" width="5" style="8" customWidth="1"/>
    <col min="12573" max="12573" width="9.109375" style="8" customWidth="1"/>
    <col min="12574" max="12574" width="1.88671875" style="8" customWidth="1"/>
    <col min="12575" max="12575" width="9.109375" style="8" customWidth="1"/>
    <col min="12576" max="12579" width="5" style="8" customWidth="1"/>
    <col min="12580" max="12580" width="9.109375" style="8" customWidth="1"/>
    <col min="12581" max="12581" width="1.88671875" style="8" customWidth="1"/>
    <col min="12582" max="12582" width="9.109375" style="8" customWidth="1"/>
    <col min="12583" max="12586" width="5" style="8" customWidth="1"/>
    <col min="12587" max="12587" width="9.109375" style="8" customWidth="1"/>
    <col min="12588" max="12588" width="1.88671875" style="8" customWidth="1"/>
    <col min="12589" max="12589" width="9.109375" style="8" customWidth="1"/>
    <col min="12590" max="12593" width="5" style="8" customWidth="1"/>
    <col min="12594" max="12594" width="9.109375" style="8" customWidth="1"/>
    <col min="12595" max="12595" width="1.88671875" style="8" customWidth="1"/>
    <col min="12596" max="12596" width="9.109375" style="8" customWidth="1"/>
    <col min="12597" max="12600" width="5" style="8" customWidth="1"/>
    <col min="12601" max="12601" width="9.109375" style="8" customWidth="1"/>
    <col min="12602" max="12602" width="1.88671875" style="8" customWidth="1"/>
    <col min="12603" max="12622" width="0" style="8" hidden="1" customWidth="1"/>
    <col min="12623" max="12623" width="1.88671875" style="8" customWidth="1"/>
    <col min="12624" max="12624" width="9.109375" style="8" customWidth="1"/>
    <col min="12625" max="12628" width="5" style="8" customWidth="1"/>
    <col min="12629" max="12629" width="9.109375" style="8" customWidth="1"/>
    <col min="12630" max="12636" width="0" style="8" hidden="1" customWidth="1"/>
    <col min="12637" max="12637" width="1.88671875" style="8" customWidth="1"/>
    <col min="12638" max="12638" width="9.109375" style="8" customWidth="1"/>
    <col min="12639" max="12642" width="5" style="8" customWidth="1"/>
    <col min="12643" max="12643" width="9.109375" style="8" customWidth="1"/>
    <col min="12644" max="12644" width="1.88671875" style="8" customWidth="1"/>
    <col min="12645" max="12645" width="9.109375" style="8" customWidth="1"/>
    <col min="12646" max="12649" width="5" style="8" customWidth="1"/>
    <col min="12650" max="12650" width="9.109375" style="8" customWidth="1"/>
    <col min="12651" max="12651" width="1.88671875" style="8" customWidth="1"/>
    <col min="12652" max="12652" width="9.109375" style="8" customWidth="1"/>
    <col min="12653" max="12656" width="5" style="8" customWidth="1"/>
    <col min="12657" max="12657" width="9.109375" style="8" customWidth="1"/>
    <col min="12658" max="12658" width="2.33203125" style="8" customWidth="1"/>
    <col min="12659" max="12659" width="9.109375" style="8" customWidth="1"/>
    <col min="12660" max="12663" width="5.6640625" style="8" customWidth="1"/>
    <col min="12664" max="12664" width="9.109375" style="8" customWidth="1"/>
    <col min="12665" max="12665" width="1.88671875" style="8" customWidth="1"/>
    <col min="12666" max="12666" width="10.109375" style="8" customWidth="1"/>
    <col min="12667" max="12670" width="5" style="8" customWidth="1"/>
    <col min="12671" max="12671" width="9.109375" style="8" customWidth="1"/>
    <col min="12672" max="12672" width="1.6640625" style="8" customWidth="1"/>
    <col min="12673" max="12673" width="10.109375" style="8" customWidth="1"/>
    <col min="12674" max="12677" width="5" style="8" customWidth="1"/>
    <col min="12678" max="12678" width="9.109375" style="8" customWidth="1"/>
    <col min="12679" max="12679" width="1.88671875" style="8" customWidth="1"/>
    <col min="12680" max="12680" width="10.109375" style="8" customWidth="1"/>
    <col min="12681" max="12684" width="5" style="8" customWidth="1"/>
    <col min="12685" max="12685" width="9.109375" style="8" customWidth="1"/>
    <col min="12686" max="12686" width="1.88671875" style="8" customWidth="1"/>
    <col min="12687" max="12687" width="10.109375" style="8" customWidth="1"/>
    <col min="12688" max="12691" width="5" style="8" customWidth="1"/>
    <col min="12692" max="12692" width="9.109375" style="8" customWidth="1"/>
    <col min="12693" max="12693" width="1.88671875" style="8" customWidth="1"/>
    <col min="12694" max="12697" width="9.109375" style="8" customWidth="1"/>
    <col min="12698" max="12698" width="11.33203125" style="8" customWidth="1"/>
    <col min="12699" max="12701" width="9.109375" style="8"/>
    <col min="12702" max="12702" width="10.33203125" style="8" customWidth="1"/>
    <col min="12703" max="12718" width="9.109375" style="8" customWidth="1"/>
    <col min="12719" max="12801" width="9.109375" style="8"/>
    <col min="12802" max="12802" width="24.33203125" style="8" customWidth="1"/>
    <col min="12803" max="12803" width="10.6640625" style="8" customWidth="1"/>
    <col min="12804" max="12807" width="5" style="8" customWidth="1"/>
    <col min="12808" max="12808" width="9.109375" style="8" customWidth="1"/>
    <col min="12809" max="12809" width="1.88671875" style="8" customWidth="1"/>
    <col min="12810" max="12810" width="10.6640625" style="8" customWidth="1"/>
    <col min="12811" max="12814" width="5" style="8" customWidth="1"/>
    <col min="12815" max="12815" width="9.109375" style="8" customWidth="1"/>
    <col min="12816" max="12816" width="1.88671875" style="8" customWidth="1"/>
    <col min="12817" max="12817" width="10.6640625" style="8" customWidth="1"/>
    <col min="12818" max="12821" width="5" style="8" customWidth="1"/>
    <col min="12822" max="12822" width="9.109375" style="8" customWidth="1"/>
    <col min="12823" max="12823" width="1.88671875" style="8" customWidth="1"/>
    <col min="12824" max="12824" width="9.109375" style="8" customWidth="1"/>
    <col min="12825" max="12828" width="5" style="8" customWidth="1"/>
    <col min="12829" max="12829" width="9.109375" style="8" customWidth="1"/>
    <col min="12830" max="12830" width="1.88671875" style="8" customWidth="1"/>
    <col min="12831" max="12831" width="9.109375" style="8" customWidth="1"/>
    <col min="12832" max="12835" width="5" style="8" customWidth="1"/>
    <col min="12836" max="12836" width="9.109375" style="8" customWidth="1"/>
    <col min="12837" max="12837" width="1.88671875" style="8" customWidth="1"/>
    <col min="12838" max="12838" width="9.109375" style="8" customWidth="1"/>
    <col min="12839" max="12842" width="5" style="8" customWidth="1"/>
    <col min="12843" max="12843" width="9.109375" style="8" customWidth="1"/>
    <col min="12844" max="12844" width="1.88671875" style="8" customWidth="1"/>
    <col min="12845" max="12845" width="9.109375" style="8" customWidth="1"/>
    <col min="12846" max="12849" width="5" style="8" customWidth="1"/>
    <col min="12850" max="12850" width="9.109375" style="8" customWidth="1"/>
    <col min="12851" max="12851" width="1.88671875" style="8" customWidth="1"/>
    <col min="12852" max="12852" width="9.109375" style="8" customWidth="1"/>
    <col min="12853" max="12856" width="5" style="8" customWidth="1"/>
    <col min="12857" max="12857" width="9.109375" style="8" customWidth="1"/>
    <col min="12858" max="12858" width="1.88671875" style="8" customWidth="1"/>
    <col min="12859" max="12878" width="0" style="8" hidden="1" customWidth="1"/>
    <col min="12879" max="12879" width="1.88671875" style="8" customWidth="1"/>
    <col min="12880" max="12880" width="9.109375" style="8" customWidth="1"/>
    <col min="12881" max="12884" width="5" style="8" customWidth="1"/>
    <col min="12885" max="12885" width="9.109375" style="8" customWidth="1"/>
    <col min="12886" max="12892" width="0" style="8" hidden="1" customWidth="1"/>
    <col min="12893" max="12893" width="1.88671875" style="8" customWidth="1"/>
    <col min="12894" max="12894" width="9.109375" style="8" customWidth="1"/>
    <col min="12895" max="12898" width="5" style="8" customWidth="1"/>
    <col min="12899" max="12899" width="9.109375" style="8" customWidth="1"/>
    <col min="12900" max="12900" width="1.88671875" style="8" customWidth="1"/>
    <col min="12901" max="12901" width="9.109375" style="8" customWidth="1"/>
    <col min="12902" max="12905" width="5" style="8" customWidth="1"/>
    <col min="12906" max="12906" width="9.109375" style="8" customWidth="1"/>
    <col min="12907" max="12907" width="1.88671875" style="8" customWidth="1"/>
    <col min="12908" max="12908" width="9.109375" style="8" customWidth="1"/>
    <col min="12909" max="12912" width="5" style="8" customWidth="1"/>
    <col min="12913" max="12913" width="9.109375" style="8" customWidth="1"/>
    <col min="12914" max="12914" width="2.33203125" style="8" customWidth="1"/>
    <col min="12915" max="12915" width="9.109375" style="8" customWidth="1"/>
    <col min="12916" max="12919" width="5.6640625" style="8" customWidth="1"/>
    <col min="12920" max="12920" width="9.109375" style="8" customWidth="1"/>
    <col min="12921" max="12921" width="1.88671875" style="8" customWidth="1"/>
    <col min="12922" max="12922" width="10.109375" style="8" customWidth="1"/>
    <col min="12923" max="12926" width="5" style="8" customWidth="1"/>
    <col min="12927" max="12927" width="9.109375" style="8" customWidth="1"/>
    <col min="12928" max="12928" width="1.6640625" style="8" customWidth="1"/>
    <col min="12929" max="12929" width="10.109375" style="8" customWidth="1"/>
    <col min="12930" max="12933" width="5" style="8" customWidth="1"/>
    <col min="12934" max="12934" width="9.109375" style="8" customWidth="1"/>
    <col min="12935" max="12935" width="1.88671875" style="8" customWidth="1"/>
    <col min="12936" max="12936" width="10.109375" style="8" customWidth="1"/>
    <col min="12937" max="12940" width="5" style="8" customWidth="1"/>
    <col min="12941" max="12941" width="9.109375" style="8" customWidth="1"/>
    <col min="12942" max="12942" width="1.88671875" style="8" customWidth="1"/>
    <col min="12943" max="12943" width="10.109375" style="8" customWidth="1"/>
    <col min="12944" max="12947" width="5" style="8" customWidth="1"/>
    <col min="12948" max="12948" width="9.109375" style="8" customWidth="1"/>
    <col min="12949" max="12949" width="1.88671875" style="8" customWidth="1"/>
    <col min="12950" max="12953" width="9.109375" style="8" customWidth="1"/>
    <col min="12954" max="12954" width="11.33203125" style="8" customWidth="1"/>
    <col min="12955" max="12957" width="9.109375" style="8"/>
    <col min="12958" max="12958" width="10.33203125" style="8" customWidth="1"/>
    <col min="12959" max="12974" width="9.109375" style="8" customWidth="1"/>
    <col min="12975" max="13057" width="9.109375" style="8"/>
    <col min="13058" max="13058" width="24.33203125" style="8" customWidth="1"/>
    <col min="13059" max="13059" width="10.6640625" style="8" customWidth="1"/>
    <col min="13060" max="13063" width="5" style="8" customWidth="1"/>
    <col min="13064" max="13064" width="9.109375" style="8" customWidth="1"/>
    <col min="13065" max="13065" width="1.88671875" style="8" customWidth="1"/>
    <col min="13066" max="13066" width="10.6640625" style="8" customWidth="1"/>
    <col min="13067" max="13070" width="5" style="8" customWidth="1"/>
    <col min="13071" max="13071" width="9.109375" style="8" customWidth="1"/>
    <col min="13072" max="13072" width="1.88671875" style="8" customWidth="1"/>
    <col min="13073" max="13073" width="10.6640625" style="8" customWidth="1"/>
    <col min="13074" max="13077" width="5" style="8" customWidth="1"/>
    <col min="13078" max="13078" width="9.109375" style="8" customWidth="1"/>
    <col min="13079" max="13079" width="1.88671875" style="8" customWidth="1"/>
    <col min="13080" max="13080" width="9.109375" style="8" customWidth="1"/>
    <col min="13081" max="13084" width="5" style="8" customWidth="1"/>
    <col min="13085" max="13085" width="9.109375" style="8" customWidth="1"/>
    <col min="13086" max="13086" width="1.88671875" style="8" customWidth="1"/>
    <col min="13087" max="13087" width="9.109375" style="8" customWidth="1"/>
    <col min="13088" max="13091" width="5" style="8" customWidth="1"/>
    <col min="13092" max="13092" width="9.109375" style="8" customWidth="1"/>
    <col min="13093" max="13093" width="1.88671875" style="8" customWidth="1"/>
    <col min="13094" max="13094" width="9.109375" style="8" customWidth="1"/>
    <col min="13095" max="13098" width="5" style="8" customWidth="1"/>
    <col min="13099" max="13099" width="9.109375" style="8" customWidth="1"/>
    <col min="13100" max="13100" width="1.88671875" style="8" customWidth="1"/>
    <col min="13101" max="13101" width="9.109375" style="8" customWidth="1"/>
    <col min="13102" max="13105" width="5" style="8" customWidth="1"/>
    <col min="13106" max="13106" width="9.109375" style="8" customWidth="1"/>
    <col min="13107" max="13107" width="1.88671875" style="8" customWidth="1"/>
    <col min="13108" max="13108" width="9.109375" style="8" customWidth="1"/>
    <col min="13109" max="13112" width="5" style="8" customWidth="1"/>
    <col min="13113" max="13113" width="9.109375" style="8" customWidth="1"/>
    <col min="13114" max="13114" width="1.88671875" style="8" customWidth="1"/>
    <col min="13115" max="13134" width="0" style="8" hidden="1" customWidth="1"/>
    <col min="13135" max="13135" width="1.88671875" style="8" customWidth="1"/>
    <col min="13136" max="13136" width="9.109375" style="8" customWidth="1"/>
    <col min="13137" max="13140" width="5" style="8" customWidth="1"/>
    <col min="13141" max="13141" width="9.109375" style="8" customWidth="1"/>
    <col min="13142" max="13148" width="0" style="8" hidden="1" customWidth="1"/>
    <col min="13149" max="13149" width="1.88671875" style="8" customWidth="1"/>
    <col min="13150" max="13150" width="9.109375" style="8" customWidth="1"/>
    <col min="13151" max="13154" width="5" style="8" customWidth="1"/>
    <col min="13155" max="13155" width="9.109375" style="8" customWidth="1"/>
    <col min="13156" max="13156" width="1.88671875" style="8" customWidth="1"/>
    <col min="13157" max="13157" width="9.109375" style="8" customWidth="1"/>
    <col min="13158" max="13161" width="5" style="8" customWidth="1"/>
    <col min="13162" max="13162" width="9.109375" style="8" customWidth="1"/>
    <col min="13163" max="13163" width="1.88671875" style="8" customWidth="1"/>
    <col min="13164" max="13164" width="9.109375" style="8" customWidth="1"/>
    <col min="13165" max="13168" width="5" style="8" customWidth="1"/>
    <col min="13169" max="13169" width="9.109375" style="8" customWidth="1"/>
    <col min="13170" max="13170" width="2.33203125" style="8" customWidth="1"/>
    <col min="13171" max="13171" width="9.109375" style="8" customWidth="1"/>
    <col min="13172" max="13175" width="5.6640625" style="8" customWidth="1"/>
    <col min="13176" max="13176" width="9.109375" style="8" customWidth="1"/>
    <col min="13177" max="13177" width="1.88671875" style="8" customWidth="1"/>
    <col min="13178" max="13178" width="10.109375" style="8" customWidth="1"/>
    <col min="13179" max="13182" width="5" style="8" customWidth="1"/>
    <col min="13183" max="13183" width="9.109375" style="8" customWidth="1"/>
    <col min="13184" max="13184" width="1.6640625" style="8" customWidth="1"/>
    <col min="13185" max="13185" width="10.109375" style="8" customWidth="1"/>
    <col min="13186" max="13189" width="5" style="8" customWidth="1"/>
    <col min="13190" max="13190" width="9.109375" style="8" customWidth="1"/>
    <col min="13191" max="13191" width="1.88671875" style="8" customWidth="1"/>
    <col min="13192" max="13192" width="10.109375" style="8" customWidth="1"/>
    <col min="13193" max="13196" width="5" style="8" customWidth="1"/>
    <col min="13197" max="13197" width="9.109375" style="8" customWidth="1"/>
    <col min="13198" max="13198" width="1.88671875" style="8" customWidth="1"/>
    <col min="13199" max="13199" width="10.109375" style="8" customWidth="1"/>
    <col min="13200" max="13203" width="5" style="8" customWidth="1"/>
    <col min="13204" max="13204" width="9.109375" style="8" customWidth="1"/>
    <col min="13205" max="13205" width="1.88671875" style="8" customWidth="1"/>
    <col min="13206" max="13209" width="9.109375" style="8" customWidth="1"/>
    <col min="13210" max="13210" width="11.33203125" style="8" customWidth="1"/>
    <col min="13211" max="13213" width="9.109375" style="8"/>
    <col min="13214" max="13214" width="10.33203125" style="8" customWidth="1"/>
    <col min="13215" max="13230" width="9.109375" style="8" customWidth="1"/>
    <col min="13231" max="13313" width="9.109375" style="8"/>
    <col min="13314" max="13314" width="24.33203125" style="8" customWidth="1"/>
    <col min="13315" max="13315" width="10.6640625" style="8" customWidth="1"/>
    <col min="13316" max="13319" width="5" style="8" customWidth="1"/>
    <col min="13320" max="13320" width="9.109375" style="8" customWidth="1"/>
    <col min="13321" max="13321" width="1.88671875" style="8" customWidth="1"/>
    <col min="13322" max="13322" width="10.6640625" style="8" customWidth="1"/>
    <col min="13323" max="13326" width="5" style="8" customWidth="1"/>
    <col min="13327" max="13327" width="9.109375" style="8" customWidth="1"/>
    <col min="13328" max="13328" width="1.88671875" style="8" customWidth="1"/>
    <col min="13329" max="13329" width="10.6640625" style="8" customWidth="1"/>
    <col min="13330" max="13333" width="5" style="8" customWidth="1"/>
    <col min="13334" max="13334" width="9.109375" style="8" customWidth="1"/>
    <col min="13335" max="13335" width="1.88671875" style="8" customWidth="1"/>
    <col min="13336" max="13336" width="9.109375" style="8" customWidth="1"/>
    <col min="13337" max="13340" width="5" style="8" customWidth="1"/>
    <col min="13341" max="13341" width="9.109375" style="8" customWidth="1"/>
    <col min="13342" max="13342" width="1.88671875" style="8" customWidth="1"/>
    <col min="13343" max="13343" width="9.109375" style="8" customWidth="1"/>
    <col min="13344" max="13347" width="5" style="8" customWidth="1"/>
    <col min="13348" max="13348" width="9.109375" style="8" customWidth="1"/>
    <col min="13349" max="13349" width="1.88671875" style="8" customWidth="1"/>
    <col min="13350" max="13350" width="9.109375" style="8" customWidth="1"/>
    <col min="13351" max="13354" width="5" style="8" customWidth="1"/>
    <col min="13355" max="13355" width="9.109375" style="8" customWidth="1"/>
    <col min="13356" max="13356" width="1.88671875" style="8" customWidth="1"/>
    <col min="13357" max="13357" width="9.109375" style="8" customWidth="1"/>
    <col min="13358" max="13361" width="5" style="8" customWidth="1"/>
    <col min="13362" max="13362" width="9.109375" style="8" customWidth="1"/>
    <col min="13363" max="13363" width="1.88671875" style="8" customWidth="1"/>
    <col min="13364" max="13364" width="9.109375" style="8" customWidth="1"/>
    <col min="13365" max="13368" width="5" style="8" customWidth="1"/>
    <col min="13369" max="13369" width="9.109375" style="8" customWidth="1"/>
    <col min="13370" max="13370" width="1.88671875" style="8" customWidth="1"/>
    <col min="13371" max="13390" width="0" style="8" hidden="1" customWidth="1"/>
    <col min="13391" max="13391" width="1.88671875" style="8" customWidth="1"/>
    <col min="13392" max="13392" width="9.109375" style="8" customWidth="1"/>
    <col min="13393" max="13396" width="5" style="8" customWidth="1"/>
    <col min="13397" max="13397" width="9.109375" style="8" customWidth="1"/>
    <col min="13398" max="13404" width="0" style="8" hidden="1" customWidth="1"/>
    <col min="13405" max="13405" width="1.88671875" style="8" customWidth="1"/>
    <col min="13406" max="13406" width="9.109375" style="8" customWidth="1"/>
    <col min="13407" max="13410" width="5" style="8" customWidth="1"/>
    <col min="13411" max="13411" width="9.109375" style="8" customWidth="1"/>
    <col min="13412" max="13412" width="1.88671875" style="8" customWidth="1"/>
    <col min="13413" max="13413" width="9.109375" style="8" customWidth="1"/>
    <col min="13414" max="13417" width="5" style="8" customWidth="1"/>
    <col min="13418" max="13418" width="9.109375" style="8" customWidth="1"/>
    <col min="13419" max="13419" width="1.88671875" style="8" customWidth="1"/>
    <col min="13420" max="13420" width="9.109375" style="8" customWidth="1"/>
    <col min="13421" max="13424" width="5" style="8" customWidth="1"/>
    <col min="13425" max="13425" width="9.109375" style="8" customWidth="1"/>
    <col min="13426" max="13426" width="2.33203125" style="8" customWidth="1"/>
    <col min="13427" max="13427" width="9.109375" style="8" customWidth="1"/>
    <col min="13428" max="13431" width="5.6640625" style="8" customWidth="1"/>
    <col min="13432" max="13432" width="9.109375" style="8" customWidth="1"/>
    <col min="13433" max="13433" width="1.88671875" style="8" customWidth="1"/>
    <col min="13434" max="13434" width="10.109375" style="8" customWidth="1"/>
    <col min="13435" max="13438" width="5" style="8" customWidth="1"/>
    <col min="13439" max="13439" width="9.109375" style="8" customWidth="1"/>
    <col min="13440" max="13440" width="1.6640625" style="8" customWidth="1"/>
    <col min="13441" max="13441" width="10.109375" style="8" customWidth="1"/>
    <col min="13442" max="13445" width="5" style="8" customWidth="1"/>
    <col min="13446" max="13446" width="9.109375" style="8" customWidth="1"/>
    <col min="13447" max="13447" width="1.88671875" style="8" customWidth="1"/>
    <col min="13448" max="13448" width="10.109375" style="8" customWidth="1"/>
    <col min="13449" max="13452" width="5" style="8" customWidth="1"/>
    <col min="13453" max="13453" width="9.109375" style="8" customWidth="1"/>
    <col min="13454" max="13454" width="1.88671875" style="8" customWidth="1"/>
    <col min="13455" max="13455" width="10.109375" style="8" customWidth="1"/>
    <col min="13456" max="13459" width="5" style="8" customWidth="1"/>
    <col min="13460" max="13460" width="9.109375" style="8" customWidth="1"/>
    <col min="13461" max="13461" width="1.88671875" style="8" customWidth="1"/>
    <col min="13462" max="13465" width="9.109375" style="8" customWidth="1"/>
    <col min="13466" max="13466" width="11.33203125" style="8" customWidth="1"/>
    <col min="13467" max="13469" width="9.109375" style="8"/>
    <col min="13470" max="13470" width="10.33203125" style="8" customWidth="1"/>
    <col min="13471" max="13486" width="9.109375" style="8" customWidth="1"/>
    <col min="13487" max="13569" width="9.109375" style="8"/>
    <col min="13570" max="13570" width="24.33203125" style="8" customWidth="1"/>
    <col min="13571" max="13571" width="10.6640625" style="8" customWidth="1"/>
    <col min="13572" max="13575" width="5" style="8" customWidth="1"/>
    <col min="13576" max="13576" width="9.109375" style="8" customWidth="1"/>
    <col min="13577" max="13577" width="1.88671875" style="8" customWidth="1"/>
    <col min="13578" max="13578" width="10.6640625" style="8" customWidth="1"/>
    <col min="13579" max="13582" width="5" style="8" customWidth="1"/>
    <col min="13583" max="13583" width="9.109375" style="8" customWidth="1"/>
    <col min="13584" max="13584" width="1.88671875" style="8" customWidth="1"/>
    <col min="13585" max="13585" width="10.6640625" style="8" customWidth="1"/>
    <col min="13586" max="13589" width="5" style="8" customWidth="1"/>
    <col min="13590" max="13590" width="9.109375" style="8" customWidth="1"/>
    <col min="13591" max="13591" width="1.88671875" style="8" customWidth="1"/>
    <col min="13592" max="13592" width="9.109375" style="8" customWidth="1"/>
    <col min="13593" max="13596" width="5" style="8" customWidth="1"/>
    <col min="13597" max="13597" width="9.109375" style="8" customWidth="1"/>
    <col min="13598" max="13598" width="1.88671875" style="8" customWidth="1"/>
    <col min="13599" max="13599" width="9.109375" style="8" customWidth="1"/>
    <col min="13600" max="13603" width="5" style="8" customWidth="1"/>
    <col min="13604" max="13604" width="9.109375" style="8" customWidth="1"/>
    <col min="13605" max="13605" width="1.88671875" style="8" customWidth="1"/>
    <col min="13606" max="13606" width="9.109375" style="8" customWidth="1"/>
    <col min="13607" max="13610" width="5" style="8" customWidth="1"/>
    <col min="13611" max="13611" width="9.109375" style="8" customWidth="1"/>
    <col min="13612" max="13612" width="1.88671875" style="8" customWidth="1"/>
    <col min="13613" max="13613" width="9.109375" style="8" customWidth="1"/>
    <col min="13614" max="13617" width="5" style="8" customWidth="1"/>
    <col min="13618" max="13618" width="9.109375" style="8" customWidth="1"/>
    <col min="13619" max="13619" width="1.88671875" style="8" customWidth="1"/>
    <col min="13620" max="13620" width="9.109375" style="8" customWidth="1"/>
    <col min="13621" max="13624" width="5" style="8" customWidth="1"/>
    <col min="13625" max="13625" width="9.109375" style="8" customWidth="1"/>
    <col min="13626" max="13626" width="1.88671875" style="8" customWidth="1"/>
    <col min="13627" max="13646" width="0" style="8" hidden="1" customWidth="1"/>
    <col min="13647" max="13647" width="1.88671875" style="8" customWidth="1"/>
    <col min="13648" max="13648" width="9.109375" style="8" customWidth="1"/>
    <col min="13649" max="13652" width="5" style="8" customWidth="1"/>
    <col min="13653" max="13653" width="9.109375" style="8" customWidth="1"/>
    <col min="13654" max="13660" width="0" style="8" hidden="1" customWidth="1"/>
    <col min="13661" max="13661" width="1.88671875" style="8" customWidth="1"/>
    <col min="13662" max="13662" width="9.109375" style="8" customWidth="1"/>
    <col min="13663" max="13666" width="5" style="8" customWidth="1"/>
    <col min="13667" max="13667" width="9.109375" style="8" customWidth="1"/>
    <col min="13668" max="13668" width="1.88671875" style="8" customWidth="1"/>
    <col min="13669" max="13669" width="9.109375" style="8" customWidth="1"/>
    <col min="13670" max="13673" width="5" style="8" customWidth="1"/>
    <col min="13674" max="13674" width="9.109375" style="8" customWidth="1"/>
    <col min="13675" max="13675" width="1.88671875" style="8" customWidth="1"/>
    <col min="13676" max="13676" width="9.109375" style="8" customWidth="1"/>
    <col min="13677" max="13680" width="5" style="8" customWidth="1"/>
    <col min="13681" max="13681" width="9.109375" style="8" customWidth="1"/>
    <col min="13682" max="13682" width="2.33203125" style="8" customWidth="1"/>
    <col min="13683" max="13683" width="9.109375" style="8" customWidth="1"/>
    <col min="13684" max="13687" width="5.6640625" style="8" customWidth="1"/>
    <col min="13688" max="13688" width="9.109375" style="8" customWidth="1"/>
    <col min="13689" max="13689" width="1.88671875" style="8" customWidth="1"/>
    <col min="13690" max="13690" width="10.109375" style="8" customWidth="1"/>
    <col min="13691" max="13694" width="5" style="8" customWidth="1"/>
    <col min="13695" max="13695" width="9.109375" style="8" customWidth="1"/>
    <col min="13696" max="13696" width="1.6640625" style="8" customWidth="1"/>
    <col min="13697" max="13697" width="10.109375" style="8" customWidth="1"/>
    <col min="13698" max="13701" width="5" style="8" customWidth="1"/>
    <col min="13702" max="13702" width="9.109375" style="8" customWidth="1"/>
    <col min="13703" max="13703" width="1.88671875" style="8" customWidth="1"/>
    <col min="13704" max="13704" width="10.109375" style="8" customWidth="1"/>
    <col min="13705" max="13708" width="5" style="8" customWidth="1"/>
    <col min="13709" max="13709" width="9.109375" style="8" customWidth="1"/>
    <col min="13710" max="13710" width="1.88671875" style="8" customWidth="1"/>
    <col min="13711" max="13711" width="10.109375" style="8" customWidth="1"/>
    <col min="13712" max="13715" width="5" style="8" customWidth="1"/>
    <col min="13716" max="13716" width="9.109375" style="8" customWidth="1"/>
    <col min="13717" max="13717" width="1.88671875" style="8" customWidth="1"/>
    <col min="13718" max="13721" width="9.109375" style="8" customWidth="1"/>
    <col min="13722" max="13722" width="11.33203125" style="8" customWidth="1"/>
    <col min="13723" max="13725" width="9.109375" style="8"/>
    <col min="13726" max="13726" width="10.33203125" style="8" customWidth="1"/>
    <col min="13727" max="13742" width="9.109375" style="8" customWidth="1"/>
    <col min="13743" max="13825" width="9.109375" style="8"/>
    <col min="13826" max="13826" width="24.33203125" style="8" customWidth="1"/>
    <col min="13827" max="13827" width="10.6640625" style="8" customWidth="1"/>
    <col min="13828" max="13831" width="5" style="8" customWidth="1"/>
    <col min="13832" max="13832" width="9.109375" style="8" customWidth="1"/>
    <col min="13833" max="13833" width="1.88671875" style="8" customWidth="1"/>
    <col min="13834" max="13834" width="10.6640625" style="8" customWidth="1"/>
    <col min="13835" max="13838" width="5" style="8" customWidth="1"/>
    <col min="13839" max="13839" width="9.109375" style="8" customWidth="1"/>
    <col min="13840" max="13840" width="1.88671875" style="8" customWidth="1"/>
    <col min="13841" max="13841" width="10.6640625" style="8" customWidth="1"/>
    <col min="13842" max="13845" width="5" style="8" customWidth="1"/>
    <col min="13846" max="13846" width="9.109375" style="8" customWidth="1"/>
    <col min="13847" max="13847" width="1.88671875" style="8" customWidth="1"/>
    <col min="13848" max="13848" width="9.109375" style="8" customWidth="1"/>
    <col min="13849" max="13852" width="5" style="8" customWidth="1"/>
    <col min="13853" max="13853" width="9.109375" style="8" customWidth="1"/>
    <col min="13854" max="13854" width="1.88671875" style="8" customWidth="1"/>
    <col min="13855" max="13855" width="9.109375" style="8" customWidth="1"/>
    <col min="13856" max="13859" width="5" style="8" customWidth="1"/>
    <col min="13860" max="13860" width="9.109375" style="8" customWidth="1"/>
    <col min="13861" max="13861" width="1.88671875" style="8" customWidth="1"/>
    <col min="13862" max="13862" width="9.109375" style="8" customWidth="1"/>
    <col min="13863" max="13866" width="5" style="8" customWidth="1"/>
    <col min="13867" max="13867" width="9.109375" style="8" customWidth="1"/>
    <col min="13868" max="13868" width="1.88671875" style="8" customWidth="1"/>
    <col min="13869" max="13869" width="9.109375" style="8" customWidth="1"/>
    <col min="13870" max="13873" width="5" style="8" customWidth="1"/>
    <col min="13874" max="13874" width="9.109375" style="8" customWidth="1"/>
    <col min="13875" max="13875" width="1.88671875" style="8" customWidth="1"/>
    <col min="13876" max="13876" width="9.109375" style="8" customWidth="1"/>
    <col min="13877" max="13880" width="5" style="8" customWidth="1"/>
    <col min="13881" max="13881" width="9.109375" style="8" customWidth="1"/>
    <col min="13882" max="13882" width="1.88671875" style="8" customWidth="1"/>
    <col min="13883" max="13902" width="0" style="8" hidden="1" customWidth="1"/>
    <col min="13903" max="13903" width="1.88671875" style="8" customWidth="1"/>
    <col min="13904" max="13904" width="9.109375" style="8" customWidth="1"/>
    <col min="13905" max="13908" width="5" style="8" customWidth="1"/>
    <col min="13909" max="13909" width="9.109375" style="8" customWidth="1"/>
    <col min="13910" max="13916" width="0" style="8" hidden="1" customWidth="1"/>
    <col min="13917" max="13917" width="1.88671875" style="8" customWidth="1"/>
    <col min="13918" max="13918" width="9.109375" style="8" customWidth="1"/>
    <col min="13919" max="13922" width="5" style="8" customWidth="1"/>
    <col min="13923" max="13923" width="9.109375" style="8" customWidth="1"/>
    <col min="13924" max="13924" width="1.88671875" style="8" customWidth="1"/>
    <col min="13925" max="13925" width="9.109375" style="8" customWidth="1"/>
    <col min="13926" max="13929" width="5" style="8" customWidth="1"/>
    <col min="13930" max="13930" width="9.109375" style="8" customWidth="1"/>
    <col min="13931" max="13931" width="1.88671875" style="8" customWidth="1"/>
    <col min="13932" max="13932" width="9.109375" style="8" customWidth="1"/>
    <col min="13933" max="13936" width="5" style="8" customWidth="1"/>
    <col min="13937" max="13937" width="9.109375" style="8" customWidth="1"/>
    <col min="13938" max="13938" width="2.33203125" style="8" customWidth="1"/>
    <col min="13939" max="13939" width="9.109375" style="8" customWidth="1"/>
    <col min="13940" max="13943" width="5.6640625" style="8" customWidth="1"/>
    <col min="13944" max="13944" width="9.109375" style="8" customWidth="1"/>
    <col min="13945" max="13945" width="1.88671875" style="8" customWidth="1"/>
    <col min="13946" max="13946" width="10.109375" style="8" customWidth="1"/>
    <col min="13947" max="13950" width="5" style="8" customWidth="1"/>
    <col min="13951" max="13951" width="9.109375" style="8" customWidth="1"/>
    <col min="13952" max="13952" width="1.6640625" style="8" customWidth="1"/>
    <col min="13953" max="13953" width="10.109375" style="8" customWidth="1"/>
    <col min="13954" max="13957" width="5" style="8" customWidth="1"/>
    <col min="13958" max="13958" width="9.109375" style="8" customWidth="1"/>
    <col min="13959" max="13959" width="1.88671875" style="8" customWidth="1"/>
    <col min="13960" max="13960" width="10.109375" style="8" customWidth="1"/>
    <col min="13961" max="13964" width="5" style="8" customWidth="1"/>
    <col min="13965" max="13965" width="9.109375" style="8" customWidth="1"/>
    <col min="13966" max="13966" width="1.88671875" style="8" customWidth="1"/>
    <col min="13967" max="13967" width="10.109375" style="8" customWidth="1"/>
    <col min="13968" max="13971" width="5" style="8" customWidth="1"/>
    <col min="13972" max="13972" width="9.109375" style="8" customWidth="1"/>
    <col min="13973" max="13973" width="1.88671875" style="8" customWidth="1"/>
    <col min="13974" max="13977" width="9.109375" style="8" customWidth="1"/>
    <col min="13978" max="13978" width="11.33203125" style="8" customWidth="1"/>
    <col min="13979" max="13981" width="9.109375" style="8"/>
    <col min="13982" max="13982" width="10.33203125" style="8" customWidth="1"/>
    <col min="13983" max="13998" width="9.109375" style="8" customWidth="1"/>
    <col min="13999" max="14081" width="9.109375" style="8"/>
    <col min="14082" max="14082" width="24.33203125" style="8" customWidth="1"/>
    <col min="14083" max="14083" width="10.6640625" style="8" customWidth="1"/>
    <col min="14084" max="14087" width="5" style="8" customWidth="1"/>
    <col min="14088" max="14088" width="9.109375" style="8" customWidth="1"/>
    <col min="14089" max="14089" width="1.88671875" style="8" customWidth="1"/>
    <col min="14090" max="14090" width="10.6640625" style="8" customWidth="1"/>
    <col min="14091" max="14094" width="5" style="8" customWidth="1"/>
    <col min="14095" max="14095" width="9.109375" style="8" customWidth="1"/>
    <col min="14096" max="14096" width="1.88671875" style="8" customWidth="1"/>
    <col min="14097" max="14097" width="10.6640625" style="8" customWidth="1"/>
    <col min="14098" max="14101" width="5" style="8" customWidth="1"/>
    <col min="14102" max="14102" width="9.109375" style="8" customWidth="1"/>
    <col min="14103" max="14103" width="1.88671875" style="8" customWidth="1"/>
    <col min="14104" max="14104" width="9.109375" style="8" customWidth="1"/>
    <col min="14105" max="14108" width="5" style="8" customWidth="1"/>
    <col min="14109" max="14109" width="9.109375" style="8" customWidth="1"/>
    <col min="14110" max="14110" width="1.88671875" style="8" customWidth="1"/>
    <col min="14111" max="14111" width="9.109375" style="8" customWidth="1"/>
    <col min="14112" max="14115" width="5" style="8" customWidth="1"/>
    <col min="14116" max="14116" width="9.109375" style="8" customWidth="1"/>
    <col min="14117" max="14117" width="1.88671875" style="8" customWidth="1"/>
    <col min="14118" max="14118" width="9.109375" style="8" customWidth="1"/>
    <col min="14119" max="14122" width="5" style="8" customWidth="1"/>
    <col min="14123" max="14123" width="9.109375" style="8" customWidth="1"/>
    <col min="14124" max="14124" width="1.88671875" style="8" customWidth="1"/>
    <col min="14125" max="14125" width="9.109375" style="8" customWidth="1"/>
    <col min="14126" max="14129" width="5" style="8" customWidth="1"/>
    <col min="14130" max="14130" width="9.109375" style="8" customWidth="1"/>
    <col min="14131" max="14131" width="1.88671875" style="8" customWidth="1"/>
    <col min="14132" max="14132" width="9.109375" style="8" customWidth="1"/>
    <col min="14133" max="14136" width="5" style="8" customWidth="1"/>
    <col min="14137" max="14137" width="9.109375" style="8" customWidth="1"/>
    <col min="14138" max="14138" width="1.88671875" style="8" customWidth="1"/>
    <col min="14139" max="14158" width="0" style="8" hidden="1" customWidth="1"/>
    <col min="14159" max="14159" width="1.88671875" style="8" customWidth="1"/>
    <col min="14160" max="14160" width="9.109375" style="8" customWidth="1"/>
    <col min="14161" max="14164" width="5" style="8" customWidth="1"/>
    <col min="14165" max="14165" width="9.109375" style="8" customWidth="1"/>
    <col min="14166" max="14172" width="0" style="8" hidden="1" customWidth="1"/>
    <col min="14173" max="14173" width="1.88671875" style="8" customWidth="1"/>
    <col min="14174" max="14174" width="9.109375" style="8" customWidth="1"/>
    <col min="14175" max="14178" width="5" style="8" customWidth="1"/>
    <col min="14179" max="14179" width="9.109375" style="8" customWidth="1"/>
    <col min="14180" max="14180" width="1.88671875" style="8" customWidth="1"/>
    <col min="14181" max="14181" width="9.109375" style="8" customWidth="1"/>
    <col min="14182" max="14185" width="5" style="8" customWidth="1"/>
    <col min="14186" max="14186" width="9.109375" style="8" customWidth="1"/>
    <col min="14187" max="14187" width="1.88671875" style="8" customWidth="1"/>
    <col min="14188" max="14188" width="9.109375" style="8" customWidth="1"/>
    <col min="14189" max="14192" width="5" style="8" customWidth="1"/>
    <col min="14193" max="14193" width="9.109375" style="8" customWidth="1"/>
    <col min="14194" max="14194" width="2.33203125" style="8" customWidth="1"/>
    <col min="14195" max="14195" width="9.109375" style="8" customWidth="1"/>
    <col min="14196" max="14199" width="5.6640625" style="8" customWidth="1"/>
    <col min="14200" max="14200" width="9.109375" style="8" customWidth="1"/>
    <col min="14201" max="14201" width="1.88671875" style="8" customWidth="1"/>
    <col min="14202" max="14202" width="10.109375" style="8" customWidth="1"/>
    <col min="14203" max="14206" width="5" style="8" customWidth="1"/>
    <col min="14207" max="14207" width="9.109375" style="8" customWidth="1"/>
    <col min="14208" max="14208" width="1.6640625" style="8" customWidth="1"/>
    <col min="14209" max="14209" width="10.109375" style="8" customWidth="1"/>
    <col min="14210" max="14213" width="5" style="8" customWidth="1"/>
    <col min="14214" max="14214" width="9.109375" style="8" customWidth="1"/>
    <col min="14215" max="14215" width="1.88671875" style="8" customWidth="1"/>
    <col min="14216" max="14216" width="10.109375" style="8" customWidth="1"/>
    <col min="14217" max="14220" width="5" style="8" customWidth="1"/>
    <col min="14221" max="14221" width="9.109375" style="8" customWidth="1"/>
    <col min="14222" max="14222" width="1.88671875" style="8" customWidth="1"/>
    <col min="14223" max="14223" width="10.109375" style="8" customWidth="1"/>
    <col min="14224" max="14227" width="5" style="8" customWidth="1"/>
    <col min="14228" max="14228" width="9.109375" style="8" customWidth="1"/>
    <col min="14229" max="14229" width="1.88671875" style="8" customWidth="1"/>
    <col min="14230" max="14233" width="9.109375" style="8" customWidth="1"/>
    <col min="14234" max="14234" width="11.33203125" style="8" customWidth="1"/>
    <col min="14235" max="14237" width="9.109375" style="8"/>
    <col min="14238" max="14238" width="10.33203125" style="8" customWidth="1"/>
    <col min="14239" max="14254" width="9.109375" style="8" customWidth="1"/>
    <col min="14255" max="14337" width="9.109375" style="8"/>
    <col min="14338" max="14338" width="24.33203125" style="8" customWidth="1"/>
    <col min="14339" max="14339" width="10.6640625" style="8" customWidth="1"/>
    <col min="14340" max="14343" width="5" style="8" customWidth="1"/>
    <col min="14344" max="14344" width="9.109375" style="8" customWidth="1"/>
    <col min="14345" max="14345" width="1.88671875" style="8" customWidth="1"/>
    <col min="14346" max="14346" width="10.6640625" style="8" customWidth="1"/>
    <col min="14347" max="14350" width="5" style="8" customWidth="1"/>
    <col min="14351" max="14351" width="9.109375" style="8" customWidth="1"/>
    <col min="14352" max="14352" width="1.88671875" style="8" customWidth="1"/>
    <col min="14353" max="14353" width="10.6640625" style="8" customWidth="1"/>
    <col min="14354" max="14357" width="5" style="8" customWidth="1"/>
    <col min="14358" max="14358" width="9.109375" style="8" customWidth="1"/>
    <col min="14359" max="14359" width="1.88671875" style="8" customWidth="1"/>
    <col min="14360" max="14360" width="9.109375" style="8" customWidth="1"/>
    <col min="14361" max="14364" width="5" style="8" customWidth="1"/>
    <col min="14365" max="14365" width="9.109375" style="8" customWidth="1"/>
    <col min="14366" max="14366" width="1.88671875" style="8" customWidth="1"/>
    <col min="14367" max="14367" width="9.109375" style="8" customWidth="1"/>
    <col min="14368" max="14371" width="5" style="8" customWidth="1"/>
    <col min="14372" max="14372" width="9.109375" style="8" customWidth="1"/>
    <col min="14373" max="14373" width="1.88671875" style="8" customWidth="1"/>
    <col min="14374" max="14374" width="9.109375" style="8" customWidth="1"/>
    <col min="14375" max="14378" width="5" style="8" customWidth="1"/>
    <col min="14379" max="14379" width="9.109375" style="8" customWidth="1"/>
    <col min="14380" max="14380" width="1.88671875" style="8" customWidth="1"/>
    <col min="14381" max="14381" width="9.109375" style="8" customWidth="1"/>
    <col min="14382" max="14385" width="5" style="8" customWidth="1"/>
    <col min="14386" max="14386" width="9.109375" style="8" customWidth="1"/>
    <col min="14387" max="14387" width="1.88671875" style="8" customWidth="1"/>
    <col min="14388" max="14388" width="9.109375" style="8" customWidth="1"/>
    <col min="14389" max="14392" width="5" style="8" customWidth="1"/>
    <col min="14393" max="14393" width="9.109375" style="8" customWidth="1"/>
    <col min="14394" max="14394" width="1.88671875" style="8" customWidth="1"/>
    <col min="14395" max="14414" width="0" style="8" hidden="1" customWidth="1"/>
    <col min="14415" max="14415" width="1.88671875" style="8" customWidth="1"/>
    <col min="14416" max="14416" width="9.109375" style="8" customWidth="1"/>
    <col min="14417" max="14420" width="5" style="8" customWidth="1"/>
    <col min="14421" max="14421" width="9.109375" style="8" customWidth="1"/>
    <col min="14422" max="14428" width="0" style="8" hidden="1" customWidth="1"/>
    <col min="14429" max="14429" width="1.88671875" style="8" customWidth="1"/>
    <col min="14430" max="14430" width="9.109375" style="8" customWidth="1"/>
    <col min="14431" max="14434" width="5" style="8" customWidth="1"/>
    <col min="14435" max="14435" width="9.109375" style="8" customWidth="1"/>
    <col min="14436" max="14436" width="1.88671875" style="8" customWidth="1"/>
    <col min="14437" max="14437" width="9.109375" style="8" customWidth="1"/>
    <col min="14438" max="14441" width="5" style="8" customWidth="1"/>
    <col min="14442" max="14442" width="9.109375" style="8" customWidth="1"/>
    <col min="14443" max="14443" width="1.88671875" style="8" customWidth="1"/>
    <col min="14444" max="14444" width="9.109375" style="8" customWidth="1"/>
    <col min="14445" max="14448" width="5" style="8" customWidth="1"/>
    <col min="14449" max="14449" width="9.109375" style="8" customWidth="1"/>
    <col min="14450" max="14450" width="2.33203125" style="8" customWidth="1"/>
    <col min="14451" max="14451" width="9.109375" style="8" customWidth="1"/>
    <col min="14452" max="14455" width="5.6640625" style="8" customWidth="1"/>
    <col min="14456" max="14456" width="9.109375" style="8" customWidth="1"/>
    <col min="14457" max="14457" width="1.88671875" style="8" customWidth="1"/>
    <col min="14458" max="14458" width="10.109375" style="8" customWidth="1"/>
    <col min="14459" max="14462" width="5" style="8" customWidth="1"/>
    <col min="14463" max="14463" width="9.109375" style="8" customWidth="1"/>
    <col min="14464" max="14464" width="1.6640625" style="8" customWidth="1"/>
    <col min="14465" max="14465" width="10.109375" style="8" customWidth="1"/>
    <col min="14466" max="14469" width="5" style="8" customWidth="1"/>
    <col min="14470" max="14470" width="9.109375" style="8" customWidth="1"/>
    <col min="14471" max="14471" width="1.88671875" style="8" customWidth="1"/>
    <col min="14472" max="14472" width="10.109375" style="8" customWidth="1"/>
    <col min="14473" max="14476" width="5" style="8" customWidth="1"/>
    <col min="14477" max="14477" width="9.109375" style="8" customWidth="1"/>
    <col min="14478" max="14478" width="1.88671875" style="8" customWidth="1"/>
    <col min="14479" max="14479" width="10.109375" style="8" customWidth="1"/>
    <col min="14480" max="14483" width="5" style="8" customWidth="1"/>
    <col min="14484" max="14484" width="9.109375" style="8" customWidth="1"/>
    <col min="14485" max="14485" width="1.88671875" style="8" customWidth="1"/>
    <col min="14486" max="14489" width="9.109375" style="8" customWidth="1"/>
    <col min="14490" max="14490" width="11.33203125" style="8" customWidth="1"/>
    <col min="14491" max="14493" width="9.109375" style="8"/>
    <col min="14494" max="14494" width="10.33203125" style="8" customWidth="1"/>
    <col min="14495" max="14510" width="9.109375" style="8" customWidth="1"/>
    <col min="14511" max="14593" width="9.109375" style="8"/>
    <col min="14594" max="14594" width="24.33203125" style="8" customWidth="1"/>
    <col min="14595" max="14595" width="10.6640625" style="8" customWidth="1"/>
    <col min="14596" max="14599" width="5" style="8" customWidth="1"/>
    <col min="14600" max="14600" width="9.109375" style="8" customWidth="1"/>
    <col min="14601" max="14601" width="1.88671875" style="8" customWidth="1"/>
    <col min="14602" max="14602" width="10.6640625" style="8" customWidth="1"/>
    <col min="14603" max="14606" width="5" style="8" customWidth="1"/>
    <col min="14607" max="14607" width="9.109375" style="8" customWidth="1"/>
    <col min="14608" max="14608" width="1.88671875" style="8" customWidth="1"/>
    <col min="14609" max="14609" width="10.6640625" style="8" customWidth="1"/>
    <col min="14610" max="14613" width="5" style="8" customWidth="1"/>
    <col min="14614" max="14614" width="9.109375" style="8" customWidth="1"/>
    <col min="14615" max="14615" width="1.88671875" style="8" customWidth="1"/>
    <col min="14616" max="14616" width="9.109375" style="8" customWidth="1"/>
    <col min="14617" max="14620" width="5" style="8" customWidth="1"/>
    <col min="14621" max="14621" width="9.109375" style="8" customWidth="1"/>
    <col min="14622" max="14622" width="1.88671875" style="8" customWidth="1"/>
    <col min="14623" max="14623" width="9.109375" style="8" customWidth="1"/>
    <col min="14624" max="14627" width="5" style="8" customWidth="1"/>
    <col min="14628" max="14628" width="9.109375" style="8" customWidth="1"/>
    <col min="14629" max="14629" width="1.88671875" style="8" customWidth="1"/>
    <col min="14630" max="14630" width="9.109375" style="8" customWidth="1"/>
    <col min="14631" max="14634" width="5" style="8" customWidth="1"/>
    <col min="14635" max="14635" width="9.109375" style="8" customWidth="1"/>
    <col min="14636" max="14636" width="1.88671875" style="8" customWidth="1"/>
    <col min="14637" max="14637" width="9.109375" style="8" customWidth="1"/>
    <col min="14638" max="14641" width="5" style="8" customWidth="1"/>
    <col min="14642" max="14642" width="9.109375" style="8" customWidth="1"/>
    <col min="14643" max="14643" width="1.88671875" style="8" customWidth="1"/>
    <col min="14644" max="14644" width="9.109375" style="8" customWidth="1"/>
    <col min="14645" max="14648" width="5" style="8" customWidth="1"/>
    <col min="14649" max="14649" width="9.109375" style="8" customWidth="1"/>
    <col min="14650" max="14650" width="1.88671875" style="8" customWidth="1"/>
    <col min="14651" max="14670" width="0" style="8" hidden="1" customWidth="1"/>
    <col min="14671" max="14671" width="1.88671875" style="8" customWidth="1"/>
    <col min="14672" max="14672" width="9.109375" style="8" customWidth="1"/>
    <col min="14673" max="14676" width="5" style="8" customWidth="1"/>
    <col min="14677" max="14677" width="9.109375" style="8" customWidth="1"/>
    <col min="14678" max="14684" width="0" style="8" hidden="1" customWidth="1"/>
    <col min="14685" max="14685" width="1.88671875" style="8" customWidth="1"/>
    <col min="14686" max="14686" width="9.109375" style="8" customWidth="1"/>
    <col min="14687" max="14690" width="5" style="8" customWidth="1"/>
    <col min="14691" max="14691" width="9.109375" style="8" customWidth="1"/>
    <col min="14692" max="14692" width="1.88671875" style="8" customWidth="1"/>
    <col min="14693" max="14693" width="9.109375" style="8" customWidth="1"/>
    <col min="14694" max="14697" width="5" style="8" customWidth="1"/>
    <col min="14698" max="14698" width="9.109375" style="8" customWidth="1"/>
    <col min="14699" max="14699" width="1.88671875" style="8" customWidth="1"/>
    <col min="14700" max="14700" width="9.109375" style="8" customWidth="1"/>
    <col min="14701" max="14704" width="5" style="8" customWidth="1"/>
    <col min="14705" max="14705" width="9.109375" style="8" customWidth="1"/>
    <col min="14706" max="14706" width="2.33203125" style="8" customWidth="1"/>
    <col min="14707" max="14707" width="9.109375" style="8" customWidth="1"/>
    <col min="14708" max="14711" width="5.6640625" style="8" customWidth="1"/>
    <col min="14712" max="14712" width="9.109375" style="8" customWidth="1"/>
    <col min="14713" max="14713" width="1.88671875" style="8" customWidth="1"/>
    <col min="14714" max="14714" width="10.109375" style="8" customWidth="1"/>
    <col min="14715" max="14718" width="5" style="8" customWidth="1"/>
    <col min="14719" max="14719" width="9.109375" style="8" customWidth="1"/>
    <col min="14720" max="14720" width="1.6640625" style="8" customWidth="1"/>
    <col min="14721" max="14721" width="10.109375" style="8" customWidth="1"/>
    <col min="14722" max="14725" width="5" style="8" customWidth="1"/>
    <col min="14726" max="14726" width="9.109375" style="8" customWidth="1"/>
    <col min="14727" max="14727" width="1.88671875" style="8" customWidth="1"/>
    <col min="14728" max="14728" width="10.109375" style="8" customWidth="1"/>
    <col min="14729" max="14732" width="5" style="8" customWidth="1"/>
    <col min="14733" max="14733" width="9.109375" style="8" customWidth="1"/>
    <col min="14734" max="14734" width="1.88671875" style="8" customWidth="1"/>
    <col min="14735" max="14735" width="10.109375" style="8" customWidth="1"/>
    <col min="14736" max="14739" width="5" style="8" customWidth="1"/>
    <col min="14740" max="14740" width="9.109375" style="8" customWidth="1"/>
    <col min="14741" max="14741" width="1.88671875" style="8" customWidth="1"/>
    <col min="14742" max="14745" width="9.109375" style="8" customWidth="1"/>
    <col min="14746" max="14746" width="11.33203125" style="8" customWidth="1"/>
    <col min="14747" max="14749" width="9.109375" style="8"/>
    <col min="14750" max="14750" width="10.33203125" style="8" customWidth="1"/>
    <col min="14751" max="14766" width="9.109375" style="8" customWidth="1"/>
    <col min="14767" max="14849" width="9.109375" style="8"/>
    <col min="14850" max="14850" width="24.33203125" style="8" customWidth="1"/>
    <col min="14851" max="14851" width="10.6640625" style="8" customWidth="1"/>
    <col min="14852" max="14855" width="5" style="8" customWidth="1"/>
    <col min="14856" max="14856" width="9.109375" style="8" customWidth="1"/>
    <col min="14857" max="14857" width="1.88671875" style="8" customWidth="1"/>
    <col min="14858" max="14858" width="10.6640625" style="8" customWidth="1"/>
    <col min="14859" max="14862" width="5" style="8" customWidth="1"/>
    <col min="14863" max="14863" width="9.109375" style="8" customWidth="1"/>
    <col min="14864" max="14864" width="1.88671875" style="8" customWidth="1"/>
    <col min="14865" max="14865" width="10.6640625" style="8" customWidth="1"/>
    <col min="14866" max="14869" width="5" style="8" customWidth="1"/>
    <col min="14870" max="14870" width="9.109375" style="8" customWidth="1"/>
    <col min="14871" max="14871" width="1.88671875" style="8" customWidth="1"/>
    <col min="14872" max="14872" width="9.109375" style="8" customWidth="1"/>
    <col min="14873" max="14876" width="5" style="8" customWidth="1"/>
    <col min="14877" max="14877" width="9.109375" style="8" customWidth="1"/>
    <col min="14878" max="14878" width="1.88671875" style="8" customWidth="1"/>
    <col min="14879" max="14879" width="9.109375" style="8" customWidth="1"/>
    <col min="14880" max="14883" width="5" style="8" customWidth="1"/>
    <col min="14884" max="14884" width="9.109375" style="8" customWidth="1"/>
    <col min="14885" max="14885" width="1.88671875" style="8" customWidth="1"/>
    <col min="14886" max="14886" width="9.109375" style="8" customWidth="1"/>
    <col min="14887" max="14890" width="5" style="8" customWidth="1"/>
    <col min="14891" max="14891" width="9.109375" style="8" customWidth="1"/>
    <col min="14892" max="14892" width="1.88671875" style="8" customWidth="1"/>
    <col min="14893" max="14893" width="9.109375" style="8" customWidth="1"/>
    <col min="14894" max="14897" width="5" style="8" customWidth="1"/>
    <col min="14898" max="14898" width="9.109375" style="8" customWidth="1"/>
    <col min="14899" max="14899" width="1.88671875" style="8" customWidth="1"/>
    <col min="14900" max="14900" width="9.109375" style="8" customWidth="1"/>
    <col min="14901" max="14904" width="5" style="8" customWidth="1"/>
    <col min="14905" max="14905" width="9.109375" style="8" customWidth="1"/>
    <col min="14906" max="14906" width="1.88671875" style="8" customWidth="1"/>
    <col min="14907" max="14926" width="0" style="8" hidden="1" customWidth="1"/>
    <col min="14927" max="14927" width="1.88671875" style="8" customWidth="1"/>
    <col min="14928" max="14928" width="9.109375" style="8" customWidth="1"/>
    <col min="14929" max="14932" width="5" style="8" customWidth="1"/>
    <col min="14933" max="14933" width="9.109375" style="8" customWidth="1"/>
    <col min="14934" max="14940" width="0" style="8" hidden="1" customWidth="1"/>
    <col min="14941" max="14941" width="1.88671875" style="8" customWidth="1"/>
    <col min="14942" max="14942" width="9.109375" style="8" customWidth="1"/>
    <col min="14943" max="14946" width="5" style="8" customWidth="1"/>
    <col min="14947" max="14947" width="9.109375" style="8" customWidth="1"/>
    <col min="14948" max="14948" width="1.88671875" style="8" customWidth="1"/>
    <col min="14949" max="14949" width="9.109375" style="8" customWidth="1"/>
    <col min="14950" max="14953" width="5" style="8" customWidth="1"/>
    <col min="14954" max="14954" width="9.109375" style="8" customWidth="1"/>
    <col min="14955" max="14955" width="1.88671875" style="8" customWidth="1"/>
    <col min="14956" max="14956" width="9.109375" style="8" customWidth="1"/>
    <col min="14957" max="14960" width="5" style="8" customWidth="1"/>
    <col min="14961" max="14961" width="9.109375" style="8" customWidth="1"/>
    <col min="14962" max="14962" width="2.33203125" style="8" customWidth="1"/>
    <col min="14963" max="14963" width="9.109375" style="8" customWidth="1"/>
    <col min="14964" max="14967" width="5.6640625" style="8" customWidth="1"/>
    <col min="14968" max="14968" width="9.109375" style="8" customWidth="1"/>
    <col min="14969" max="14969" width="1.88671875" style="8" customWidth="1"/>
    <col min="14970" max="14970" width="10.109375" style="8" customWidth="1"/>
    <col min="14971" max="14974" width="5" style="8" customWidth="1"/>
    <col min="14975" max="14975" width="9.109375" style="8" customWidth="1"/>
    <col min="14976" max="14976" width="1.6640625" style="8" customWidth="1"/>
    <col min="14977" max="14977" width="10.109375" style="8" customWidth="1"/>
    <col min="14978" max="14981" width="5" style="8" customWidth="1"/>
    <col min="14982" max="14982" width="9.109375" style="8" customWidth="1"/>
    <col min="14983" max="14983" width="1.88671875" style="8" customWidth="1"/>
    <col min="14984" max="14984" width="10.109375" style="8" customWidth="1"/>
    <col min="14985" max="14988" width="5" style="8" customWidth="1"/>
    <col min="14989" max="14989" width="9.109375" style="8" customWidth="1"/>
    <col min="14990" max="14990" width="1.88671875" style="8" customWidth="1"/>
    <col min="14991" max="14991" width="10.109375" style="8" customWidth="1"/>
    <col min="14992" max="14995" width="5" style="8" customWidth="1"/>
    <col min="14996" max="14996" width="9.109375" style="8" customWidth="1"/>
    <col min="14997" max="14997" width="1.88671875" style="8" customWidth="1"/>
    <col min="14998" max="15001" width="9.109375" style="8" customWidth="1"/>
    <col min="15002" max="15002" width="11.33203125" style="8" customWidth="1"/>
    <col min="15003" max="15005" width="9.109375" style="8"/>
    <col min="15006" max="15006" width="10.33203125" style="8" customWidth="1"/>
    <col min="15007" max="15022" width="9.109375" style="8" customWidth="1"/>
    <col min="15023" max="15105" width="9.109375" style="8"/>
    <col min="15106" max="15106" width="24.33203125" style="8" customWidth="1"/>
    <col min="15107" max="15107" width="10.6640625" style="8" customWidth="1"/>
    <col min="15108" max="15111" width="5" style="8" customWidth="1"/>
    <col min="15112" max="15112" width="9.109375" style="8" customWidth="1"/>
    <col min="15113" max="15113" width="1.88671875" style="8" customWidth="1"/>
    <col min="15114" max="15114" width="10.6640625" style="8" customWidth="1"/>
    <col min="15115" max="15118" width="5" style="8" customWidth="1"/>
    <col min="15119" max="15119" width="9.109375" style="8" customWidth="1"/>
    <col min="15120" max="15120" width="1.88671875" style="8" customWidth="1"/>
    <col min="15121" max="15121" width="10.6640625" style="8" customWidth="1"/>
    <col min="15122" max="15125" width="5" style="8" customWidth="1"/>
    <col min="15126" max="15126" width="9.109375" style="8" customWidth="1"/>
    <col min="15127" max="15127" width="1.88671875" style="8" customWidth="1"/>
    <col min="15128" max="15128" width="9.109375" style="8" customWidth="1"/>
    <col min="15129" max="15132" width="5" style="8" customWidth="1"/>
    <col min="15133" max="15133" width="9.109375" style="8" customWidth="1"/>
    <col min="15134" max="15134" width="1.88671875" style="8" customWidth="1"/>
    <col min="15135" max="15135" width="9.109375" style="8" customWidth="1"/>
    <col min="15136" max="15139" width="5" style="8" customWidth="1"/>
    <col min="15140" max="15140" width="9.109375" style="8" customWidth="1"/>
    <col min="15141" max="15141" width="1.88671875" style="8" customWidth="1"/>
    <col min="15142" max="15142" width="9.109375" style="8" customWidth="1"/>
    <col min="15143" max="15146" width="5" style="8" customWidth="1"/>
    <col min="15147" max="15147" width="9.109375" style="8" customWidth="1"/>
    <col min="15148" max="15148" width="1.88671875" style="8" customWidth="1"/>
    <col min="15149" max="15149" width="9.109375" style="8" customWidth="1"/>
    <col min="15150" max="15153" width="5" style="8" customWidth="1"/>
    <col min="15154" max="15154" width="9.109375" style="8" customWidth="1"/>
    <col min="15155" max="15155" width="1.88671875" style="8" customWidth="1"/>
    <col min="15156" max="15156" width="9.109375" style="8" customWidth="1"/>
    <col min="15157" max="15160" width="5" style="8" customWidth="1"/>
    <col min="15161" max="15161" width="9.109375" style="8" customWidth="1"/>
    <col min="15162" max="15162" width="1.88671875" style="8" customWidth="1"/>
    <col min="15163" max="15182" width="0" style="8" hidden="1" customWidth="1"/>
    <col min="15183" max="15183" width="1.88671875" style="8" customWidth="1"/>
    <col min="15184" max="15184" width="9.109375" style="8" customWidth="1"/>
    <col min="15185" max="15188" width="5" style="8" customWidth="1"/>
    <col min="15189" max="15189" width="9.109375" style="8" customWidth="1"/>
    <col min="15190" max="15196" width="0" style="8" hidden="1" customWidth="1"/>
    <col min="15197" max="15197" width="1.88671875" style="8" customWidth="1"/>
    <col min="15198" max="15198" width="9.109375" style="8" customWidth="1"/>
    <col min="15199" max="15202" width="5" style="8" customWidth="1"/>
    <col min="15203" max="15203" width="9.109375" style="8" customWidth="1"/>
    <col min="15204" max="15204" width="1.88671875" style="8" customWidth="1"/>
    <col min="15205" max="15205" width="9.109375" style="8" customWidth="1"/>
    <col min="15206" max="15209" width="5" style="8" customWidth="1"/>
    <col min="15210" max="15210" width="9.109375" style="8" customWidth="1"/>
    <col min="15211" max="15211" width="1.88671875" style="8" customWidth="1"/>
    <col min="15212" max="15212" width="9.109375" style="8" customWidth="1"/>
    <col min="15213" max="15216" width="5" style="8" customWidth="1"/>
    <col min="15217" max="15217" width="9.109375" style="8" customWidth="1"/>
    <col min="15218" max="15218" width="2.33203125" style="8" customWidth="1"/>
    <col min="15219" max="15219" width="9.109375" style="8" customWidth="1"/>
    <col min="15220" max="15223" width="5.6640625" style="8" customWidth="1"/>
    <col min="15224" max="15224" width="9.109375" style="8" customWidth="1"/>
    <col min="15225" max="15225" width="1.88671875" style="8" customWidth="1"/>
    <col min="15226" max="15226" width="10.109375" style="8" customWidth="1"/>
    <col min="15227" max="15230" width="5" style="8" customWidth="1"/>
    <col min="15231" max="15231" width="9.109375" style="8" customWidth="1"/>
    <col min="15232" max="15232" width="1.6640625" style="8" customWidth="1"/>
    <col min="15233" max="15233" width="10.109375" style="8" customWidth="1"/>
    <col min="15234" max="15237" width="5" style="8" customWidth="1"/>
    <col min="15238" max="15238" width="9.109375" style="8" customWidth="1"/>
    <col min="15239" max="15239" width="1.88671875" style="8" customWidth="1"/>
    <col min="15240" max="15240" width="10.109375" style="8" customWidth="1"/>
    <col min="15241" max="15244" width="5" style="8" customWidth="1"/>
    <col min="15245" max="15245" width="9.109375" style="8" customWidth="1"/>
    <col min="15246" max="15246" width="1.88671875" style="8" customWidth="1"/>
    <col min="15247" max="15247" width="10.109375" style="8" customWidth="1"/>
    <col min="15248" max="15251" width="5" style="8" customWidth="1"/>
    <col min="15252" max="15252" width="9.109375" style="8" customWidth="1"/>
    <col min="15253" max="15253" width="1.88671875" style="8" customWidth="1"/>
    <col min="15254" max="15257" width="9.109375" style="8" customWidth="1"/>
    <col min="15258" max="15258" width="11.33203125" style="8" customWidth="1"/>
    <col min="15259" max="15261" width="9.109375" style="8"/>
    <col min="15262" max="15262" width="10.33203125" style="8" customWidth="1"/>
    <col min="15263" max="15278" width="9.109375" style="8" customWidth="1"/>
    <col min="15279" max="15361" width="9.109375" style="8"/>
    <col min="15362" max="15362" width="24.33203125" style="8" customWidth="1"/>
    <col min="15363" max="15363" width="10.6640625" style="8" customWidth="1"/>
    <col min="15364" max="15367" width="5" style="8" customWidth="1"/>
    <col min="15368" max="15368" width="9.109375" style="8" customWidth="1"/>
    <col min="15369" max="15369" width="1.88671875" style="8" customWidth="1"/>
    <col min="15370" max="15370" width="10.6640625" style="8" customWidth="1"/>
    <col min="15371" max="15374" width="5" style="8" customWidth="1"/>
    <col min="15375" max="15375" width="9.109375" style="8" customWidth="1"/>
    <col min="15376" max="15376" width="1.88671875" style="8" customWidth="1"/>
    <col min="15377" max="15377" width="10.6640625" style="8" customWidth="1"/>
    <col min="15378" max="15381" width="5" style="8" customWidth="1"/>
    <col min="15382" max="15382" width="9.109375" style="8" customWidth="1"/>
    <col min="15383" max="15383" width="1.88671875" style="8" customWidth="1"/>
    <col min="15384" max="15384" width="9.109375" style="8" customWidth="1"/>
    <col min="15385" max="15388" width="5" style="8" customWidth="1"/>
    <col min="15389" max="15389" width="9.109375" style="8" customWidth="1"/>
    <col min="15390" max="15390" width="1.88671875" style="8" customWidth="1"/>
    <col min="15391" max="15391" width="9.109375" style="8" customWidth="1"/>
    <col min="15392" max="15395" width="5" style="8" customWidth="1"/>
    <col min="15396" max="15396" width="9.109375" style="8" customWidth="1"/>
    <col min="15397" max="15397" width="1.88671875" style="8" customWidth="1"/>
    <col min="15398" max="15398" width="9.109375" style="8" customWidth="1"/>
    <col min="15399" max="15402" width="5" style="8" customWidth="1"/>
    <col min="15403" max="15403" width="9.109375" style="8" customWidth="1"/>
    <col min="15404" max="15404" width="1.88671875" style="8" customWidth="1"/>
    <col min="15405" max="15405" width="9.109375" style="8" customWidth="1"/>
    <col min="15406" max="15409" width="5" style="8" customWidth="1"/>
    <col min="15410" max="15410" width="9.109375" style="8" customWidth="1"/>
    <col min="15411" max="15411" width="1.88671875" style="8" customWidth="1"/>
    <col min="15412" max="15412" width="9.109375" style="8" customWidth="1"/>
    <col min="15413" max="15416" width="5" style="8" customWidth="1"/>
    <col min="15417" max="15417" width="9.109375" style="8" customWidth="1"/>
    <col min="15418" max="15418" width="1.88671875" style="8" customWidth="1"/>
    <col min="15419" max="15438" width="0" style="8" hidden="1" customWidth="1"/>
    <col min="15439" max="15439" width="1.88671875" style="8" customWidth="1"/>
    <col min="15440" max="15440" width="9.109375" style="8" customWidth="1"/>
    <col min="15441" max="15444" width="5" style="8" customWidth="1"/>
    <col min="15445" max="15445" width="9.109375" style="8" customWidth="1"/>
    <col min="15446" max="15452" width="0" style="8" hidden="1" customWidth="1"/>
    <col min="15453" max="15453" width="1.88671875" style="8" customWidth="1"/>
    <col min="15454" max="15454" width="9.109375" style="8" customWidth="1"/>
    <col min="15455" max="15458" width="5" style="8" customWidth="1"/>
    <col min="15459" max="15459" width="9.109375" style="8" customWidth="1"/>
    <col min="15460" max="15460" width="1.88671875" style="8" customWidth="1"/>
    <col min="15461" max="15461" width="9.109375" style="8" customWidth="1"/>
    <col min="15462" max="15465" width="5" style="8" customWidth="1"/>
    <col min="15466" max="15466" width="9.109375" style="8" customWidth="1"/>
    <col min="15467" max="15467" width="1.88671875" style="8" customWidth="1"/>
    <col min="15468" max="15468" width="9.109375" style="8" customWidth="1"/>
    <col min="15469" max="15472" width="5" style="8" customWidth="1"/>
    <col min="15473" max="15473" width="9.109375" style="8" customWidth="1"/>
    <col min="15474" max="15474" width="2.33203125" style="8" customWidth="1"/>
    <col min="15475" max="15475" width="9.109375" style="8" customWidth="1"/>
    <col min="15476" max="15479" width="5.6640625" style="8" customWidth="1"/>
    <col min="15480" max="15480" width="9.109375" style="8" customWidth="1"/>
    <col min="15481" max="15481" width="1.88671875" style="8" customWidth="1"/>
    <col min="15482" max="15482" width="10.109375" style="8" customWidth="1"/>
    <col min="15483" max="15486" width="5" style="8" customWidth="1"/>
    <col min="15487" max="15487" width="9.109375" style="8" customWidth="1"/>
    <col min="15488" max="15488" width="1.6640625" style="8" customWidth="1"/>
    <col min="15489" max="15489" width="10.109375" style="8" customWidth="1"/>
    <col min="15490" max="15493" width="5" style="8" customWidth="1"/>
    <col min="15494" max="15494" width="9.109375" style="8" customWidth="1"/>
    <col min="15495" max="15495" width="1.88671875" style="8" customWidth="1"/>
    <col min="15496" max="15496" width="10.109375" style="8" customWidth="1"/>
    <col min="15497" max="15500" width="5" style="8" customWidth="1"/>
    <col min="15501" max="15501" width="9.109375" style="8" customWidth="1"/>
    <col min="15502" max="15502" width="1.88671875" style="8" customWidth="1"/>
    <col min="15503" max="15503" width="10.109375" style="8" customWidth="1"/>
    <col min="15504" max="15507" width="5" style="8" customWidth="1"/>
    <col min="15508" max="15508" width="9.109375" style="8" customWidth="1"/>
    <col min="15509" max="15509" width="1.88671875" style="8" customWidth="1"/>
    <col min="15510" max="15513" width="9.109375" style="8" customWidth="1"/>
    <col min="15514" max="15514" width="11.33203125" style="8" customWidth="1"/>
    <col min="15515" max="15517" width="9.109375" style="8"/>
    <col min="15518" max="15518" width="10.33203125" style="8" customWidth="1"/>
    <col min="15519" max="15534" width="9.109375" style="8" customWidth="1"/>
    <col min="15535" max="15617" width="9.109375" style="8"/>
    <col min="15618" max="15618" width="24.33203125" style="8" customWidth="1"/>
    <col min="15619" max="15619" width="10.6640625" style="8" customWidth="1"/>
    <col min="15620" max="15623" width="5" style="8" customWidth="1"/>
    <col min="15624" max="15624" width="9.109375" style="8" customWidth="1"/>
    <col min="15625" max="15625" width="1.88671875" style="8" customWidth="1"/>
    <col min="15626" max="15626" width="10.6640625" style="8" customWidth="1"/>
    <col min="15627" max="15630" width="5" style="8" customWidth="1"/>
    <col min="15631" max="15631" width="9.109375" style="8" customWidth="1"/>
    <col min="15632" max="15632" width="1.88671875" style="8" customWidth="1"/>
    <col min="15633" max="15633" width="10.6640625" style="8" customWidth="1"/>
    <col min="15634" max="15637" width="5" style="8" customWidth="1"/>
    <col min="15638" max="15638" width="9.109375" style="8" customWidth="1"/>
    <col min="15639" max="15639" width="1.88671875" style="8" customWidth="1"/>
    <col min="15640" max="15640" width="9.109375" style="8" customWidth="1"/>
    <col min="15641" max="15644" width="5" style="8" customWidth="1"/>
    <col min="15645" max="15645" width="9.109375" style="8" customWidth="1"/>
    <col min="15646" max="15646" width="1.88671875" style="8" customWidth="1"/>
    <col min="15647" max="15647" width="9.109375" style="8" customWidth="1"/>
    <col min="15648" max="15651" width="5" style="8" customWidth="1"/>
    <col min="15652" max="15652" width="9.109375" style="8" customWidth="1"/>
    <col min="15653" max="15653" width="1.88671875" style="8" customWidth="1"/>
    <col min="15654" max="15654" width="9.109375" style="8" customWidth="1"/>
    <col min="15655" max="15658" width="5" style="8" customWidth="1"/>
    <col min="15659" max="15659" width="9.109375" style="8" customWidth="1"/>
    <col min="15660" max="15660" width="1.88671875" style="8" customWidth="1"/>
    <col min="15661" max="15661" width="9.109375" style="8" customWidth="1"/>
    <col min="15662" max="15665" width="5" style="8" customWidth="1"/>
    <col min="15666" max="15666" width="9.109375" style="8" customWidth="1"/>
    <col min="15667" max="15667" width="1.88671875" style="8" customWidth="1"/>
    <col min="15668" max="15668" width="9.109375" style="8" customWidth="1"/>
    <col min="15669" max="15672" width="5" style="8" customWidth="1"/>
    <col min="15673" max="15673" width="9.109375" style="8" customWidth="1"/>
    <col min="15674" max="15674" width="1.88671875" style="8" customWidth="1"/>
    <col min="15675" max="15694" width="0" style="8" hidden="1" customWidth="1"/>
    <col min="15695" max="15695" width="1.88671875" style="8" customWidth="1"/>
    <col min="15696" max="15696" width="9.109375" style="8" customWidth="1"/>
    <col min="15697" max="15700" width="5" style="8" customWidth="1"/>
    <col min="15701" max="15701" width="9.109375" style="8" customWidth="1"/>
    <col min="15702" max="15708" width="0" style="8" hidden="1" customWidth="1"/>
    <col min="15709" max="15709" width="1.88671875" style="8" customWidth="1"/>
    <col min="15710" max="15710" width="9.109375" style="8" customWidth="1"/>
    <col min="15711" max="15714" width="5" style="8" customWidth="1"/>
    <col min="15715" max="15715" width="9.109375" style="8" customWidth="1"/>
    <col min="15716" max="15716" width="1.88671875" style="8" customWidth="1"/>
    <col min="15717" max="15717" width="9.109375" style="8" customWidth="1"/>
    <col min="15718" max="15721" width="5" style="8" customWidth="1"/>
    <col min="15722" max="15722" width="9.109375" style="8" customWidth="1"/>
    <col min="15723" max="15723" width="1.88671875" style="8" customWidth="1"/>
    <col min="15724" max="15724" width="9.109375" style="8" customWidth="1"/>
    <col min="15725" max="15728" width="5" style="8" customWidth="1"/>
    <col min="15729" max="15729" width="9.109375" style="8" customWidth="1"/>
    <col min="15730" max="15730" width="2.33203125" style="8" customWidth="1"/>
    <col min="15731" max="15731" width="9.109375" style="8" customWidth="1"/>
    <col min="15732" max="15735" width="5.6640625" style="8" customWidth="1"/>
    <col min="15736" max="15736" width="9.109375" style="8" customWidth="1"/>
    <col min="15737" max="15737" width="1.88671875" style="8" customWidth="1"/>
    <col min="15738" max="15738" width="10.109375" style="8" customWidth="1"/>
    <col min="15739" max="15742" width="5" style="8" customWidth="1"/>
    <col min="15743" max="15743" width="9.109375" style="8" customWidth="1"/>
    <col min="15744" max="15744" width="1.6640625" style="8" customWidth="1"/>
    <col min="15745" max="15745" width="10.109375" style="8" customWidth="1"/>
    <col min="15746" max="15749" width="5" style="8" customWidth="1"/>
    <col min="15750" max="15750" width="9.109375" style="8" customWidth="1"/>
    <col min="15751" max="15751" width="1.88671875" style="8" customWidth="1"/>
    <col min="15752" max="15752" width="10.109375" style="8" customWidth="1"/>
    <col min="15753" max="15756" width="5" style="8" customWidth="1"/>
    <col min="15757" max="15757" width="9.109375" style="8" customWidth="1"/>
    <col min="15758" max="15758" width="1.88671875" style="8" customWidth="1"/>
    <col min="15759" max="15759" width="10.109375" style="8" customWidth="1"/>
    <col min="15760" max="15763" width="5" style="8" customWidth="1"/>
    <col min="15764" max="15764" width="9.109375" style="8" customWidth="1"/>
    <col min="15765" max="15765" width="1.88671875" style="8" customWidth="1"/>
    <col min="15766" max="15769" width="9.109375" style="8" customWidth="1"/>
    <col min="15770" max="15770" width="11.33203125" style="8" customWidth="1"/>
    <col min="15771" max="15773" width="9.109375" style="8"/>
    <col min="15774" max="15774" width="10.33203125" style="8" customWidth="1"/>
    <col min="15775" max="15790" width="9.109375" style="8" customWidth="1"/>
    <col min="15791" max="15873" width="9.109375" style="8"/>
    <col min="15874" max="15874" width="24.33203125" style="8" customWidth="1"/>
    <col min="15875" max="15875" width="10.6640625" style="8" customWidth="1"/>
    <col min="15876" max="15879" width="5" style="8" customWidth="1"/>
    <col min="15880" max="15880" width="9.109375" style="8" customWidth="1"/>
    <col min="15881" max="15881" width="1.88671875" style="8" customWidth="1"/>
    <col min="15882" max="15882" width="10.6640625" style="8" customWidth="1"/>
    <col min="15883" max="15886" width="5" style="8" customWidth="1"/>
    <col min="15887" max="15887" width="9.109375" style="8" customWidth="1"/>
    <col min="15888" max="15888" width="1.88671875" style="8" customWidth="1"/>
    <col min="15889" max="15889" width="10.6640625" style="8" customWidth="1"/>
    <col min="15890" max="15893" width="5" style="8" customWidth="1"/>
    <col min="15894" max="15894" width="9.109375" style="8" customWidth="1"/>
    <col min="15895" max="15895" width="1.88671875" style="8" customWidth="1"/>
    <col min="15896" max="15896" width="9.109375" style="8" customWidth="1"/>
    <col min="15897" max="15900" width="5" style="8" customWidth="1"/>
    <col min="15901" max="15901" width="9.109375" style="8" customWidth="1"/>
    <col min="15902" max="15902" width="1.88671875" style="8" customWidth="1"/>
    <col min="15903" max="15903" width="9.109375" style="8" customWidth="1"/>
    <col min="15904" max="15907" width="5" style="8" customWidth="1"/>
    <col min="15908" max="15908" width="9.109375" style="8" customWidth="1"/>
    <col min="15909" max="15909" width="1.88671875" style="8" customWidth="1"/>
    <col min="15910" max="15910" width="9.109375" style="8" customWidth="1"/>
    <col min="15911" max="15914" width="5" style="8" customWidth="1"/>
    <col min="15915" max="15915" width="9.109375" style="8" customWidth="1"/>
    <col min="15916" max="15916" width="1.88671875" style="8" customWidth="1"/>
    <col min="15917" max="15917" width="9.109375" style="8" customWidth="1"/>
    <col min="15918" max="15921" width="5" style="8" customWidth="1"/>
    <col min="15922" max="15922" width="9.109375" style="8" customWidth="1"/>
    <col min="15923" max="15923" width="1.88671875" style="8" customWidth="1"/>
    <col min="15924" max="15924" width="9.109375" style="8" customWidth="1"/>
    <col min="15925" max="15928" width="5" style="8" customWidth="1"/>
    <col min="15929" max="15929" width="9.109375" style="8" customWidth="1"/>
    <col min="15930" max="15930" width="1.88671875" style="8" customWidth="1"/>
    <col min="15931" max="15950" width="0" style="8" hidden="1" customWidth="1"/>
    <col min="15951" max="15951" width="1.88671875" style="8" customWidth="1"/>
    <col min="15952" max="15952" width="9.109375" style="8" customWidth="1"/>
    <col min="15953" max="15956" width="5" style="8" customWidth="1"/>
    <col min="15957" max="15957" width="9.109375" style="8" customWidth="1"/>
    <col min="15958" max="15964" width="0" style="8" hidden="1" customWidth="1"/>
    <col min="15965" max="15965" width="1.88671875" style="8" customWidth="1"/>
    <col min="15966" max="15966" width="9.109375" style="8" customWidth="1"/>
    <col min="15967" max="15970" width="5" style="8" customWidth="1"/>
    <col min="15971" max="15971" width="9.109375" style="8" customWidth="1"/>
    <col min="15972" max="15972" width="1.88671875" style="8" customWidth="1"/>
    <col min="15973" max="15973" width="9.109375" style="8" customWidth="1"/>
    <col min="15974" max="15977" width="5" style="8" customWidth="1"/>
    <col min="15978" max="15978" width="9.109375" style="8" customWidth="1"/>
    <col min="15979" max="15979" width="1.88671875" style="8" customWidth="1"/>
    <col min="15980" max="15980" width="9.109375" style="8" customWidth="1"/>
    <col min="15981" max="15984" width="5" style="8" customWidth="1"/>
    <col min="15985" max="15985" width="9.109375" style="8" customWidth="1"/>
    <col min="15986" max="15986" width="2.33203125" style="8" customWidth="1"/>
    <col min="15987" max="15987" width="9.109375" style="8" customWidth="1"/>
    <col min="15988" max="15991" width="5.6640625" style="8" customWidth="1"/>
    <col min="15992" max="15992" width="9.109375" style="8" customWidth="1"/>
    <col min="15993" max="15993" width="1.88671875" style="8" customWidth="1"/>
    <col min="15994" max="15994" width="10.109375" style="8" customWidth="1"/>
    <col min="15995" max="15998" width="5" style="8" customWidth="1"/>
    <col min="15999" max="15999" width="9.109375" style="8" customWidth="1"/>
    <col min="16000" max="16000" width="1.6640625" style="8" customWidth="1"/>
    <col min="16001" max="16001" width="10.109375" style="8" customWidth="1"/>
    <col min="16002" max="16005" width="5" style="8" customWidth="1"/>
    <col min="16006" max="16006" width="9.109375" style="8" customWidth="1"/>
    <col min="16007" max="16007" width="1.88671875" style="8" customWidth="1"/>
    <col min="16008" max="16008" width="10.109375" style="8" customWidth="1"/>
    <col min="16009" max="16012" width="5" style="8" customWidth="1"/>
    <col min="16013" max="16013" width="9.109375" style="8" customWidth="1"/>
    <col min="16014" max="16014" width="1.88671875" style="8" customWidth="1"/>
    <col min="16015" max="16015" width="10.109375" style="8" customWidth="1"/>
    <col min="16016" max="16019" width="5" style="8" customWidth="1"/>
    <col min="16020" max="16020" width="9.109375" style="8" customWidth="1"/>
    <col min="16021" max="16021" width="1.88671875" style="8" customWidth="1"/>
    <col min="16022" max="16025" width="9.109375" style="8" customWidth="1"/>
    <col min="16026" max="16026" width="11.33203125" style="8" customWidth="1"/>
    <col min="16027" max="16029" width="9.109375" style="8"/>
    <col min="16030" max="16030" width="10.33203125" style="8" customWidth="1"/>
    <col min="16031" max="16046" width="9.109375" style="8" customWidth="1"/>
    <col min="16047" max="16129" width="9.109375" style="8"/>
    <col min="16130" max="16130" width="24.33203125" style="8" customWidth="1"/>
    <col min="16131" max="16131" width="10.6640625" style="8" customWidth="1"/>
    <col min="16132" max="16135" width="5" style="8" customWidth="1"/>
    <col min="16136" max="16136" width="9.109375" style="8" customWidth="1"/>
    <col min="16137" max="16137" width="1.88671875" style="8" customWidth="1"/>
    <col min="16138" max="16138" width="10.6640625" style="8" customWidth="1"/>
    <col min="16139" max="16142" width="5" style="8" customWidth="1"/>
    <col min="16143" max="16143" width="9.109375" style="8" customWidth="1"/>
    <col min="16144" max="16144" width="1.88671875" style="8" customWidth="1"/>
    <col min="16145" max="16145" width="10.6640625" style="8" customWidth="1"/>
    <col min="16146" max="16149" width="5" style="8" customWidth="1"/>
    <col min="16150" max="16150" width="9.109375" style="8" customWidth="1"/>
    <col min="16151" max="16151" width="1.88671875" style="8" customWidth="1"/>
    <col min="16152" max="16152" width="9.109375" style="8" customWidth="1"/>
    <col min="16153" max="16156" width="5" style="8" customWidth="1"/>
    <col min="16157" max="16157" width="9.109375" style="8" customWidth="1"/>
    <col min="16158" max="16158" width="1.88671875" style="8" customWidth="1"/>
    <col min="16159" max="16159" width="9.109375" style="8" customWidth="1"/>
    <col min="16160" max="16163" width="5" style="8" customWidth="1"/>
    <col min="16164" max="16164" width="9.109375" style="8" customWidth="1"/>
    <col min="16165" max="16165" width="1.88671875" style="8" customWidth="1"/>
    <col min="16166" max="16166" width="9.109375" style="8" customWidth="1"/>
    <col min="16167" max="16170" width="5" style="8" customWidth="1"/>
    <col min="16171" max="16171" width="9.109375" style="8" customWidth="1"/>
    <col min="16172" max="16172" width="1.88671875" style="8" customWidth="1"/>
    <col min="16173" max="16173" width="9.109375" style="8" customWidth="1"/>
    <col min="16174" max="16177" width="5" style="8" customWidth="1"/>
    <col min="16178" max="16178" width="9.109375" style="8" customWidth="1"/>
    <col min="16179" max="16179" width="1.88671875" style="8" customWidth="1"/>
    <col min="16180" max="16180" width="9.109375" style="8" customWidth="1"/>
    <col min="16181" max="16184" width="5" style="8" customWidth="1"/>
    <col min="16185" max="16185" width="9.109375" style="8" customWidth="1"/>
    <col min="16186" max="16186" width="1.88671875" style="8" customWidth="1"/>
    <col min="16187" max="16206" width="0" style="8" hidden="1" customWidth="1"/>
    <col min="16207" max="16207" width="1.88671875" style="8" customWidth="1"/>
    <col min="16208" max="16208" width="9.109375" style="8" customWidth="1"/>
    <col min="16209" max="16212" width="5" style="8" customWidth="1"/>
    <col min="16213" max="16213" width="9.109375" style="8" customWidth="1"/>
    <col min="16214" max="16220" width="0" style="8" hidden="1" customWidth="1"/>
    <col min="16221" max="16221" width="1.88671875" style="8" customWidth="1"/>
    <col min="16222" max="16222" width="9.109375" style="8" customWidth="1"/>
    <col min="16223" max="16226" width="5" style="8" customWidth="1"/>
    <col min="16227" max="16227" width="9.109375" style="8" customWidth="1"/>
    <col min="16228" max="16228" width="1.88671875" style="8" customWidth="1"/>
    <col min="16229" max="16229" width="9.109375" style="8" customWidth="1"/>
    <col min="16230" max="16233" width="5" style="8" customWidth="1"/>
    <col min="16234" max="16234" width="9.109375" style="8" customWidth="1"/>
    <col min="16235" max="16235" width="1.88671875" style="8" customWidth="1"/>
    <col min="16236" max="16236" width="9.109375" style="8" customWidth="1"/>
    <col min="16237" max="16240" width="5" style="8" customWidth="1"/>
    <col min="16241" max="16241" width="9.109375" style="8" customWidth="1"/>
    <col min="16242" max="16242" width="2.33203125" style="8" customWidth="1"/>
    <col min="16243" max="16243" width="9.109375" style="8" customWidth="1"/>
    <col min="16244" max="16247" width="5.6640625" style="8" customWidth="1"/>
    <col min="16248" max="16248" width="9.109375" style="8" customWidth="1"/>
    <col min="16249" max="16249" width="1.88671875" style="8" customWidth="1"/>
    <col min="16250" max="16250" width="10.109375" style="8" customWidth="1"/>
    <col min="16251" max="16254" width="5" style="8" customWidth="1"/>
    <col min="16255" max="16255" width="9.109375" style="8" customWidth="1"/>
    <col min="16256" max="16256" width="1.6640625" style="8" customWidth="1"/>
    <col min="16257" max="16257" width="10.109375" style="8" customWidth="1"/>
    <col min="16258" max="16261" width="5" style="8" customWidth="1"/>
    <col min="16262" max="16262" width="9.109375" style="8" customWidth="1"/>
    <col min="16263" max="16263" width="1.88671875" style="8" customWidth="1"/>
    <col min="16264" max="16264" width="10.109375" style="8" customWidth="1"/>
    <col min="16265" max="16268" width="5" style="8" customWidth="1"/>
    <col min="16269" max="16269" width="9.109375" style="8" customWidth="1"/>
    <col min="16270" max="16270" width="1.88671875" style="8" customWidth="1"/>
    <col min="16271" max="16271" width="10.109375" style="8" customWidth="1"/>
    <col min="16272" max="16275" width="5" style="8" customWidth="1"/>
    <col min="16276" max="16276" width="9.109375" style="8" customWidth="1"/>
    <col min="16277" max="16277" width="1.88671875" style="8" customWidth="1"/>
    <col min="16278" max="16281" width="9.109375" style="8" customWidth="1"/>
    <col min="16282" max="16282" width="11.33203125" style="8" customWidth="1"/>
    <col min="16283" max="16285" width="9.109375" style="8"/>
    <col min="16286" max="16286" width="10.33203125" style="8" customWidth="1"/>
    <col min="16287" max="16302" width="9.109375" style="8" customWidth="1"/>
    <col min="16303" max="16384" width="9.109375" style="8"/>
  </cols>
  <sheetData>
    <row r="1" spans="1:186">
      <c r="B1" s="12" t="s">
        <v>0</v>
      </c>
      <c r="C1" s="12" t="s">
        <v>713</v>
      </c>
      <c r="D1" s="13"/>
      <c r="E1" s="12"/>
      <c r="H1" s="12" t="s">
        <v>12</v>
      </c>
      <c r="I1" s="68"/>
      <c r="J1" s="12"/>
      <c r="K1" s="13"/>
      <c r="L1" s="12"/>
      <c r="M1" s="12"/>
      <c r="N1" s="14"/>
      <c r="O1" s="14"/>
      <c r="P1" s="68"/>
      <c r="Q1" s="12"/>
      <c r="R1" s="13"/>
      <c r="S1" s="12"/>
      <c r="T1" s="12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92" t="s">
        <v>715</v>
      </c>
      <c r="EU1" s="192"/>
      <c r="EV1" s="192"/>
      <c r="EW1" s="192"/>
      <c r="EX1" s="192"/>
      <c r="EY1" s="192"/>
      <c r="EZ1" s="14"/>
      <c r="FA1" s="14"/>
      <c r="FB1" s="14"/>
    </row>
    <row r="2" spans="1:186" ht="14.4" thickBot="1">
      <c r="B2" s="14"/>
      <c r="C2" s="93" t="s">
        <v>358</v>
      </c>
      <c r="D2" s="15"/>
      <c r="E2" s="14"/>
      <c r="F2" s="14"/>
      <c r="G2" s="64" t="s">
        <v>561</v>
      </c>
      <c r="H2" s="109">
        <v>205</v>
      </c>
      <c r="I2" s="14"/>
      <c r="J2" s="93" t="s">
        <v>492</v>
      </c>
      <c r="K2" s="15"/>
      <c r="L2" s="14"/>
      <c r="M2" s="14"/>
      <c r="N2" s="64" t="s">
        <v>561</v>
      </c>
      <c r="O2" s="109"/>
      <c r="P2" s="14"/>
      <c r="Q2" s="93" t="s">
        <v>359</v>
      </c>
      <c r="R2" s="15"/>
      <c r="S2" s="14"/>
      <c r="T2" s="14"/>
      <c r="U2" s="64" t="s">
        <v>561</v>
      </c>
      <c r="V2" s="109">
        <v>440</v>
      </c>
      <c r="W2" s="14"/>
      <c r="X2" s="93" t="s">
        <v>678</v>
      </c>
      <c r="Y2" s="14"/>
      <c r="Z2" s="14"/>
      <c r="AA2" s="14"/>
      <c r="AB2" s="64" t="s">
        <v>561</v>
      </c>
      <c r="AC2" s="109"/>
      <c r="AD2" s="14"/>
      <c r="AE2" s="93" t="s">
        <v>292</v>
      </c>
      <c r="AF2" s="14"/>
      <c r="AG2" s="14"/>
      <c r="AH2" s="14"/>
      <c r="AI2" s="64" t="s">
        <v>561</v>
      </c>
      <c r="AJ2" s="109"/>
      <c r="AK2" s="14"/>
      <c r="AL2" s="93" t="s">
        <v>360</v>
      </c>
      <c r="AM2" s="14"/>
      <c r="AN2" s="14"/>
      <c r="AO2" s="14"/>
      <c r="AP2" s="64" t="s">
        <v>561</v>
      </c>
      <c r="AQ2" s="109">
        <v>158</v>
      </c>
      <c r="AR2" s="14"/>
      <c r="AS2" s="93" t="s">
        <v>678</v>
      </c>
      <c r="AT2" s="14"/>
      <c r="AU2" s="14"/>
      <c r="AV2" s="14"/>
      <c r="AW2" s="64" t="s">
        <v>561</v>
      </c>
      <c r="AX2" s="109"/>
      <c r="AY2" s="14"/>
      <c r="AZ2" s="93" t="s">
        <v>734</v>
      </c>
      <c r="BA2" s="14"/>
      <c r="BB2" s="14"/>
      <c r="BC2" s="14"/>
      <c r="BD2" s="64" t="s">
        <v>561</v>
      </c>
      <c r="BE2" s="109">
        <v>179</v>
      </c>
      <c r="BF2" s="14"/>
      <c r="BG2" s="105" t="s">
        <v>492</v>
      </c>
      <c r="BH2" s="14"/>
      <c r="BI2" s="14"/>
      <c r="BJ2" s="14"/>
      <c r="BK2" s="64" t="s">
        <v>561</v>
      </c>
      <c r="BL2" s="109">
        <v>0</v>
      </c>
      <c r="BM2" s="14"/>
      <c r="BN2" s="93" t="s">
        <v>722</v>
      </c>
      <c r="BO2" s="14"/>
      <c r="BP2" s="14"/>
      <c r="BQ2" s="14"/>
      <c r="BR2" s="64" t="s">
        <v>561</v>
      </c>
      <c r="BS2" s="109">
        <v>94</v>
      </c>
      <c r="BT2" s="14"/>
      <c r="BU2" s="105"/>
      <c r="BV2" s="14"/>
      <c r="BW2" s="14"/>
      <c r="BX2" s="14"/>
      <c r="BY2" s="14"/>
      <c r="BZ2" s="14"/>
      <c r="CA2" s="14"/>
      <c r="CB2" s="93"/>
      <c r="CC2" s="14"/>
      <c r="CD2" s="14"/>
      <c r="CE2" s="14"/>
      <c r="CF2" s="14"/>
      <c r="CG2" s="109">
        <v>0</v>
      </c>
      <c r="CH2" s="14"/>
      <c r="CI2" s="68"/>
      <c r="CJ2" s="14"/>
      <c r="CK2" s="14"/>
      <c r="CL2" s="14"/>
      <c r="CM2" s="14"/>
      <c r="CN2" s="14"/>
      <c r="CO2" s="14"/>
      <c r="CP2" s="93" t="s">
        <v>691</v>
      </c>
      <c r="CQ2" s="14"/>
      <c r="CR2" s="14"/>
      <c r="CS2" s="14"/>
      <c r="CT2" s="14"/>
      <c r="CU2" s="113">
        <v>239</v>
      </c>
      <c r="CV2" s="14"/>
      <c r="CW2" s="93" t="s">
        <v>692</v>
      </c>
      <c r="CX2" s="14"/>
      <c r="CY2" s="14"/>
      <c r="CZ2" s="14"/>
      <c r="DA2" s="64" t="s">
        <v>561</v>
      </c>
      <c r="DB2" s="109">
        <v>47</v>
      </c>
      <c r="DC2" s="14"/>
      <c r="DD2" s="93" t="s">
        <v>727</v>
      </c>
      <c r="DE2" s="14"/>
      <c r="DF2" s="14"/>
      <c r="DG2" s="14"/>
      <c r="DH2" s="64" t="s">
        <v>561</v>
      </c>
      <c r="DI2" s="109">
        <v>134</v>
      </c>
      <c r="DJ2" s="14"/>
      <c r="DK2" s="93" t="s">
        <v>701</v>
      </c>
      <c r="DL2" s="14"/>
      <c r="DM2" s="14"/>
      <c r="DN2" s="14"/>
      <c r="DO2" s="64" t="s">
        <v>561</v>
      </c>
      <c r="DP2" s="109">
        <v>136</v>
      </c>
      <c r="DQ2" s="14"/>
      <c r="DR2" s="93" t="s">
        <v>735</v>
      </c>
      <c r="DS2" s="14"/>
      <c r="DT2" s="14"/>
      <c r="DU2" s="14"/>
      <c r="DV2" s="64" t="s">
        <v>561</v>
      </c>
      <c r="DW2" s="109">
        <v>111</v>
      </c>
      <c r="DX2" s="14"/>
      <c r="DY2" s="93" t="s">
        <v>678</v>
      </c>
      <c r="DZ2" s="14"/>
      <c r="EA2" s="14"/>
      <c r="EB2" s="14"/>
      <c r="EC2" s="64" t="s">
        <v>561</v>
      </c>
      <c r="ED2" s="109"/>
      <c r="EE2" s="14"/>
      <c r="EF2" s="93" t="s">
        <v>678</v>
      </c>
      <c r="EG2" s="14"/>
      <c r="EH2" s="14"/>
      <c r="EI2" s="14"/>
      <c r="EJ2" s="64" t="s">
        <v>561</v>
      </c>
      <c r="EK2" s="109"/>
      <c r="EL2" s="14"/>
      <c r="EM2" s="93" t="s">
        <v>678</v>
      </c>
      <c r="EN2" s="14"/>
      <c r="EO2" s="14"/>
      <c r="EP2" s="14"/>
      <c r="EQ2" s="64" t="s">
        <v>561</v>
      </c>
      <c r="ER2" s="109"/>
      <c r="ES2" s="14"/>
      <c r="ET2" s="14"/>
      <c r="EU2" s="14"/>
      <c r="EV2" s="14"/>
      <c r="EW2" s="14"/>
      <c r="EX2" s="14"/>
      <c r="EY2" s="14"/>
      <c r="EZ2" s="14"/>
      <c r="FA2" s="14"/>
      <c r="FB2" s="14"/>
    </row>
    <row r="3" spans="1:186">
      <c r="B3" s="14" t="s">
        <v>2</v>
      </c>
      <c r="C3" s="193" t="s">
        <v>551</v>
      </c>
      <c r="D3" s="194"/>
      <c r="E3" s="194"/>
      <c r="F3" s="194"/>
      <c r="G3" s="194"/>
      <c r="H3" s="195"/>
      <c r="I3" s="14"/>
      <c r="J3" s="193" t="s">
        <v>612</v>
      </c>
      <c r="K3" s="194"/>
      <c r="L3" s="194"/>
      <c r="M3" s="194"/>
      <c r="N3" s="194"/>
      <c r="O3" s="195"/>
      <c r="P3" s="14"/>
      <c r="Q3" s="232" t="s">
        <v>140</v>
      </c>
      <c r="R3" s="233"/>
      <c r="S3" s="233"/>
      <c r="T3" s="233"/>
      <c r="U3" s="233"/>
      <c r="V3" s="234"/>
      <c r="W3" s="14"/>
      <c r="X3" s="193" t="s">
        <v>623</v>
      </c>
      <c r="Y3" s="194"/>
      <c r="Z3" s="194"/>
      <c r="AA3" s="194"/>
      <c r="AB3" s="194"/>
      <c r="AC3" s="195"/>
      <c r="AD3" s="14"/>
      <c r="AE3" s="193" t="s">
        <v>286</v>
      </c>
      <c r="AF3" s="194"/>
      <c r="AG3" s="194"/>
      <c r="AH3" s="194"/>
      <c r="AI3" s="194"/>
      <c r="AJ3" s="195"/>
      <c r="AK3" s="14"/>
      <c r="AL3" s="193" t="s">
        <v>717</v>
      </c>
      <c r="AM3" s="194"/>
      <c r="AN3" s="194"/>
      <c r="AO3" s="194"/>
      <c r="AP3" s="194"/>
      <c r="AQ3" s="195"/>
      <c r="AR3" s="14"/>
      <c r="AS3" s="193" t="s">
        <v>564</v>
      </c>
      <c r="AT3" s="194"/>
      <c r="AU3" s="194"/>
      <c r="AV3" s="194"/>
      <c r="AW3" s="194"/>
      <c r="AX3" s="195"/>
      <c r="AY3" s="14"/>
      <c r="AZ3" s="193" t="s">
        <v>46</v>
      </c>
      <c r="BA3" s="194"/>
      <c r="BB3" s="194"/>
      <c r="BC3" s="194"/>
      <c r="BD3" s="194"/>
      <c r="BE3" s="195"/>
      <c r="BF3" s="14"/>
      <c r="BG3" s="193" t="s">
        <v>42</v>
      </c>
      <c r="BH3" s="194"/>
      <c r="BI3" s="194"/>
      <c r="BJ3" s="194"/>
      <c r="BK3" s="194"/>
      <c r="BL3" s="195"/>
      <c r="BM3" s="14"/>
      <c r="BN3" s="193" t="s">
        <v>689</v>
      </c>
      <c r="BO3" s="194"/>
      <c r="BP3" s="194"/>
      <c r="BQ3" s="194"/>
      <c r="BR3" s="194"/>
      <c r="BS3" s="195"/>
      <c r="BT3" s="14"/>
      <c r="BU3" s="193" t="s">
        <v>299</v>
      </c>
      <c r="BV3" s="194"/>
      <c r="BW3" s="194"/>
      <c r="BX3" s="194"/>
      <c r="BY3" s="194"/>
      <c r="BZ3" s="195"/>
      <c r="CA3" s="14"/>
      <c r="CB3" s="193" t="s">
        <v>81</v>
      </c>
      <c r="CC3" s="194"/>
      <c r="CD3" s="194"/>
      <c r="CE3" s="194"/>
      <c r="CF3" s="194"/>
      <c r="CG3" s="195"/>
      <c r="CH3" s="14"/>
      <c r="CI3" s="193"/>
      <c r="CJ3" s="194"/>
      <c r="CK3" s="194"/>
      <c r="CL3" s="194"/>
      <c r="CM3" s="194"/>
      <c r="CN3" s="195"/>
      <c r="CO3" s="14"/>
      <c r="CP3" s="193" t="s">
        <v>702</v>
      </c>
      <c r="CQ3" s="194"/>
      <c r="CR3" s="194"/>
      <c r="CS3" s="194"/>
      <c r="CT3" s="194"/>
      <c r="CU3" s="195"/>
      <c r="CV3" s="14"/>
      <c r="CW3" s="193" t="s">
        <v>725</v>
      </c>
      <c r="CX3" s="194"/>
      <c r="CY3" s="194"/>
      <c r="CZ3" s="194"/>
      <c r="DA3" s="194"/>
      <c r="DB3" s="195"/>
      <c r="DC3" s="14"/>
      <c r="DD3" s="193" t="s">
        <v>463</v>
      </c>
      <c r="DE3" s="194"/>
      <c r="DF3" s="194"/>
      <c r="DG3" s="194"/>
      <c r="DH3" s="194"/>
      <c r="DI3" s="195"/>
      <c r="DJ3" s="127"/>
      <c r="DK3" s="193" t="s">
        <v>730</v>
      </c>
      <c r="DL3" s="194"/>
      <c r="DM3" s="194"/>
      <c r="DN3" s="194"/>
      <c r="DO3" s="194"/>
      <c r="DP3" s="195"/>
      <c r="DQ3" s="14"/>
      <c r="DR3" s="193" t="s">
        <v>707</v>
      </c>
      <c r="DS3" s="194"/>
      <c r="DT3" s="194"/>
      <c r="DU3" s="194"/>
      <c r="DV3" s="194"/>
      <c r="DW3" s="195"/>
      <c r="DX3" s="127"/>
      <c r="DY3" s="232" t="s">
        <v>540</v>
      </c>
      <c r="DZ3" s="233"/>
      <c r="EA3" s="233"/>
      <c r="EB3" s="233"/>
      <c r="EC3" s="233"/>
      <c r="ED3" s="234"/>
      <c r="EE3" s="14"/>
      <c r="EF3" s="232" t="s">
        <v>633</v>
      </c>
      <c r="EG3" s="233"/>
      <c r="EH3" s="233"/>
      <c r="EI3" s="233"/>
      <c r="EJ3" s="233"/>
      <c r="EK3" s="234"/>
      <c r="EL3" s="14"/>
      <c r="EM3" s="193" t="s">
        <v>107</v>
      </c>
      <c r="EN3" s="194"/>
      <c r="EO3" s="194"/>
      <c r="EP3" s="194"/>
      <c r="EQ3" s="194"/>
      <c r="ER3" s="195"/>
      <c r="ES3" s="14"/>
      <c r="ET3" s="193" t="s">
        <v>43</v>
      </c>
      <c r="EU3" s="194"/>
      <c r="EV3" s="194"/>
      <c r="EW3" s="194"/>
      <c r="EX3" s="194"/>
      <c r="EY3" s="195"/>
      <c r="EZ3" s="14"/>
      <c r="FA3" s="14"/>
      <c r="FB3" s="14"/>
    </row>
    <row r="4" spans="1:186">
      <c r="B4" s="14" t="s">
        <v>7</v>
      </c>
      <c r="C4" s="196" t="s">
        <v>656</v>
      </c>
      <c r="D4" s="197"/>
      <c r="E4" s="197"/>
      <c r="F4" s="197"/>
      <c r="G4" s="197"/>
      <c r="H4" s="198"/>
      <c r="I4" s="14"/>
      <c r="J4" s="196" t="s">
        <v>655</v>
      </c>
      <c r="K4" s="197"/>
      <c r="L4" s="197"/>
      <c r="M4" s="197"/>
      <c r="N4" s="197"/>
      <c r="O4" s="198"/>
      <c r="P4" s="14"/>
      <c r="Q4" s="229" t="s">
        <v>655</v>
      </c>
      <c r="R4" s="230"/>
      <c r="S4" s="230"/>
      <c r="T4" s="230"/>
      <c r="U4" s="230"/>
      <c r="V4" s="231"/>
      <c r="W4" s="14"/>
      <c r="X4" s="196" t="s">
        <v>248</v>
      </c>
      <c r="Y4" s="197"/>
      <c r="Z4" s="197"/>
      <c r="AA4" s="197"/>
      <c r="AB4" s="197"/>
      <c r="AC4" s="198"/>
      <c r="AD4" s="14"/>
      <c r="AE4" s="196" t="s">
        <v>287</v>
      </c>
      <c r="AF4" s="197"/>
      <c r="AG4" s="197"/>
      <c r="AH4" s="197"/>
      <c r="AI4" s="197"/>
      <c r="AJ4" s="198"/>
      <c r="AK4" s="14"/>
      <c r="AL4" s="196" t="s">
        <v>718</v>
      </c>
      <c r="AM4" s="197"/>
      <c r="AN4" s="197"/>
      <c r="AO4" s="197"/>
      <c r="AP4" s="197"/>
      <c r="AQ4" s="198"/>
      <c r="AR4" s="14"/>
      <c r="AS4" s="196" t="s">
        <v>643</v>
      </c>
      <c r="AT4" s="197"/>
      <c r="AU4" s="197"/>
      <c r="AV4" s="197"/>
      <c r="AW4" s="197"/>
      <c r="AX4" s="198"/>
      <c r="AY4" s="14"/>
      <c r="AZ4" s="196" t="s">
        <v>654</v>
      </c>
      <c r="BA4" s="197"/>
      <c r="BB4" s="197"/>
      <c r="BC4" s="197"/>
      <c r="BD4" s="197"/>
      <c r="BE4" s="198"/>
      <c r="BF4" s="14"/>
      <c r="BG4" s="196" t="s">
        <v>570</v>
      </c>
      <c r="BH4" s="197"/>
      <c r="BI4" s="197"/>
      <c r="BJ4" s="197"/>
      <c r="BK4" s="197"/>
      <c r="BL4" s="198"/>
      <c r="BM4" s="14"/>
      <c r="BN4" s="196" t="s">
        <v>653</v>
      </c>
      <c r="BO4" s="197"/>
      <c r="BP4" s="197"/>
      <c r="BQ4" s="197"/>
      <c r="BR4" s="197"/>
      <c r="BS4" s="198"/>
      <c r="BT4" s="14"/>
      <c r="BU4" s="196" t="s">
        <v>515</v>
      </c>
      <c r="BV4" s="197"/>
      <c r="BW4" s="197"/>
      <c r="BX4" s="197"/>
      <c r="BY4" s="197"/>
      <c r="BZ4" s="198"/>
      <c r="CA4" s="14"/>
      <c r="CB4" s="196" t="s">
        <v>516</v>
      </c>
      <c r="CC4" s="197"/>
      <c r="CD4" s="197"/>
      <c r="CE4" s="197"/>
      <c r="CF4" s="197"/>
      <c r="CG4" s="198"/>
      <c r="CH4" s="14"/>
      <c r="CI4" s="196"/>
      <c r="CJ4" s="197"/>
      <c r="CK4" s="197"/>
      <c r="CL4" s="197"/>
      <c r="CM4" s="197"/>
      <c r="CN4" s="198"/>
      <c r="CO4" s="14"/>
      <c r="CP4" s="196" t="s">
        <v>726</v>
      </c>
      <c r="CQ4" s="197"/>
      <c r="CR4" s="197"/>
      <c r="CS4" s="197"/>
      <c r="CT4" s="197"/>
      <c r="CU4" s="198"/>
      <c r="CV4" s="14"/>
      <c r="CW4" s="196" t="s">
        <v>733</v>
      </c>
      <c r="CX4" s="197"/>
      <c r="CY4" s="197"/>
      <c r="CZ4" s="197"/>
      <c r="DA4" s="197"/>
      <c r="DB4" s="198"/>
      <c r="DC4" s="14"/>
      <c r="DD4" s="196" t="s">
        <v>651</v>
      </c>
      <c r="DE4" s="197"/>
      <c r="DF4" s="197"/>
      <c r="DG4" s="197"/>
      <c r="DH4" s="197"/>
      <c r="DI4" s="198"/>
      <c r="DJ4" s="127"/>
      <c r="DK4" s="196" t="s">
        <v>650</v>
      </c>
      <c r="DL4" s="197"/>
      <c r="DM4" s="197"/>
      <c r="DN4" s="197"/>
      <c r="DO4" s="197"/>
      <c r="DP4" s="198"/>
      <c r="DQ4" s="14"/>
      <c r="DR4" s="196" t="s">
        <v>649</v>
      </c>
      <c r="DS4" s="197"/>
      <c r="DT4" s="197"/>
      <c r="DU4" s="197"/>
      <c r="DV4" s="197"/>
      <c r="DW4" s="198"/>
      <c r="DX4" s="127"/>
      <c r="DY4" s="229" t="s">
        <v>650</v>
      </c>
      <c r="DZ4" s="230"/>
      <c r="EA4" s="230"/>
      <c r="EB4" s="230"/>
      <c r="EC4" s="230"/>
      <c r="ED4" s="231"/>
      <c r="EE4" s="14"/>
      <c r="EF4" s="229" t="s">
        <v>649</v>
      </c>
      <c r="EG4" s="230"/>
      <c r="EH4" s="230"/>
      <c r="EI4" s="230"/>
      <c r="EJ4" s="230"/>
      <c r="EK4" s="231"/>
      <c r="EL4" s="14"/>
      <c r="EM4" s="196" t="s">
        <v>108</v>
      </c>
      <c r="EN4" s="197"/>
      <c r="EO4" s="197"/>
      <c r="EP4" s="197"/>
      <c r="EQ4" s="197"/>
      <c r="ER4" s="198"/>
      <c r="ES4" s="14"/>
      <c r="ET4" s="196" t="s">
        <v>120</v>
      </c>
      <c r="EU4" s="197"/>
      <c r="EV4" s="197"/>
      <c r="EW4" s="197"/>
      <c r="EX4" s="197"/>
      <c r="EY4" s="198"/>
      <c r="EZ4" s="14"/>
      <c r="FA4" s="14"/>
      <c r="FB4" s="14"/>
    </row>
    <row r="5" spans="1:186">
      <c r="B5" s="14" t="s">
        <v>6</v>
      </c>
      <c r="C5" s="196" t="s">
        <v>206</v>
      </c>
      <c r="D5" s="197"/>
      <c r="E5" s="197"/>
      <c r="F5" s="197"/>
      <c r="G5" s="197"/>
      <c r="H5" s="198"/>
      <c r="I5" s="14"/>
      <c r="J5" s="196" t="s">
        <v>138</v>
      </c>
      <c r="K5" s="197"/>
      <c r="L5" s="197"/>
      <c r="M5" s="197"/>
      <c r="N5" s="197"/>
      <c r="O5" s="198"/>
      <c r="P5" s="14"/>
      <c r="Q5" s="229" t="s">
        <v>141</v>
      </c>
      <c r="R5" s="230"/>
      <c r="S5" s="230"/>
      <c r="T5" s="230"/>
      <c r="U5" s="230"/>
      <c r="V5" s="231"/>
      <c r="W5" s="14"/>
      <c r="X5" s="196" t="s">
        <v>624</v>
      </c>
      <c r="Y5" s="197"/>
      <c r="Z5" s="197"/>
      <c r="AA5" s="197"/>
      <c r="AB5" s="197"/>
      <c r="AC5" s="198"/>
      <c r="AD5" s="14"/>
      <c r="AE5" s="196" t="s">
        <v>288</v>
      </c>
      <c r="AF5" s="197"/>
      <c r="AG5" s="197"/>
      <c r="AH5" s="197"/>
      <c r="AI5" s="197"/>
      <c r="AJ5" s="198"/>
      <c r="AK5" s="14"/>
      <c r="AL5" s="196" t="s">
        <v>720</v>
      </c>
      <c r="AM5" s="197"/>
      <c r="AN5" s="197"/>
      <c r="AO5" s="197"/>
      <c r="AP5" s="197"/>
      <c r="AQ5" s="198"/>
      <c r="AR5" s="14"/>
      <c r="AS5" s="196" t="s">
        <v>564</v>
      </c>
      <c r="AT5" s="197"/>
      <c r="AU5" s="197"/>
      <c r="AV5" s="197"/>
      <c r="AW5" s="197"/>
      <c r="AX5" s="198"/>
      <c r="AY5" s="14"/>
      <c r="AZ5" s="196" t="s">
        <v>48</v>
      </c>
      <c r="BA5" s="197"/>
      <c r="BB5" s="197"/>
      <c r="BC5" s="197"/>
      <c r="BD5" s="197"/>
      <c r="BE5" s="198"/>
      <c r="BF5" s="14"/>
      <c r="BG5" s="196" t="s">
        <v>306</v>
      </c>
      <c r="BH5" s="197"/>
      <c r="BI5" s="197"/>
      <c r="BJ5" s="197"/>
      <c r="BK5" s="197"/>
      <c r="BL5" s="198"/>
      <c r="BM5" s="14"/>
      <c r="BN5" s="196" t="s">
        <v>690</v>
      </c>
      <c r="BO5" s="197"/>
      <c r="BP5" s="197"/>
      <c r="BQ5" s="197"/>
      <c r="BR5" s="197"/>
      <c r="BS5" s="198"/>
      <c r="BT5" s="14"/>
      <c r="BU5" s="196" t="s">
        <v>300</v>
      </c>
      <c r="BV5" s="197"/>
      <c r="BW5" s="197"/>
      <c r="BX5" s="197"/>
      <c r="BY5" s="197"/>
      <c r="BZ5" s="198"/>
      <c r="CA5" s="14"/>
      <c r="CB5" s="196" t="s">
        <v>83</v>
      </c>
      <c r="CC5" s="197"/>
      <c r="CD5" s="197"/>
      <c r="CE5" s="197"/>
      <c r="CF5" s="197"/>
      <c r="CG5" s="198"/>
      <c r="CH5" s="14"/>
      <c r="CI5" s="196"/>
      <c r="CJ5" s="197"/>
      <c r="CK5" s="197"/>
      <c r="CL5" s="197"/>
      <c r="CM5" s="197"/>
      <c r="CN5" s="198"/>
      <c r="CO5" s="14"/>
      <c r="CP5" s="196" t="s">
        <v>703</v>
      </c>
      <c r="CQ5" s="197"/>
      <c r="CR5" s="197"/>
      <c r="CS5" s="197"/>
      <c r="CT5" s="197"/>
      <c r="CU5" s="198"/>
      <c r="CV5" s="14"/>
      <c r="CW5" s="196" t="s">
        <v>725</v>
      </c>
      <c r="CX5" s="197"/>
      <c r="CY5" s="197"/>
      <c r="CZ5" s="197"/>
      <c r="DA5" s="197"/>
      <c r="DB5" s="198"/>
      <c r="DC5" s="14"/>
      <c r="DD5" s="196" t="s">
        <v>410</v>
      </c>
      <c r="DE5" s="197"/>
      <c r="DF5" s="197"/>
      <c r="DG5" s="197"/>
      <c r="DH5" s="197"/>
      <c r="DI5" s="198"/>
      <c r="DJ5" s="127"/>
      <c r="DK5" s="196" t="s">
        <v>729</v>
      </c>
      <c r="DL5" s="197"/>
      <c r="DM5" s="197"/>
      <c r="DN5" s="197"/>
      <c r="DO5" s="197"/>
      <c r="DP5" s="198"/>
      <c r="DQ5" s="14"/>
      <c r="DR5" s="196" t="s">
        <v>708</v>
      </c>
      <c r="DS5" s="197"/>
      <c r="DT5" s="197"/>
      <c r="DU5" s="197"/>
      <c r="DV5" s="197"/>
      <c r="DW5" s="198"/>
      <c r="DX5" s="127"/>
      <c r="DY5" s="229" t="s">
        <v>542</v>
      </c>
      <c r="DZ5" s="230"/>
      <c r="EA5" s="230"/>
      <c r="EB5" s="230"/>
      <c r="EC5" s="230"/>
      <c r="ED5" s="231"/>
      <c r="EE5" s="14"/>
      <c r="EF5" s="229" t="s">
        <v>633</v>
      </c>
      <c r="EG5" s="230"/>
      <c r="EH5" s="230"/>
      <c r="EI5" s="230"/>
      <c r="EJ5" s="230"/>
      <c r="EK5" s="231"/>
      <c r="EL5" s="14"/>
      <c r="EM5" s="196" t="s">
        <v>109</v>
      </c>
      <c r="EN5" s="197"/>
      <c r="EO5" s="197"/>
      <c r="EP5" s="197"/>
      <c r="EQ5" s="197"/>
      <c r="ER5" s="198"/>
      <c r="ES5" s="14"/>
      <c r="ET5" s="202">
        <v>10</v>
      </c>
      <c r="EU5" s="203"/>
      <c r="EV5" s="203"/>
      <c r="EW5" s="203"/>
      <c r="EX5" s="203"/>
      <c r="EY5" s="204"/>
      <c r="EZ5" s="14"/>
      <c r="FA5" s="14"/>
      <c r="FB5" s="14"/>
    </row>
    <row r="6" spans="1:186">
      <c r="B6" s="14" t="s">
        <v>5</v>
      </c>
      <c r="C6" s="199" t="s">
        <v>714</v>
      </c>
      <c r="D6" s="200"/>
      <c r="E6" s="200"/>
      <c r="F6" s="200"/>
      <c r="G6" s="200"/>
      <c r="H6" s="201"/>
      <c r="I6" s="14"/>
      <c r="J6" s="199" t="s">
        <v>613</v>
      </c>
      <c r="K6" s="200"/>
      <c r="L6" s="200"/>
      <c r="M6" s="200"/>
      <c r="N6" s="200"/>
      <c r="O6" s="201"/>
      <c r="P6" s="14"/>
      <c r="Q6" s="226" t="s">
        <v>716</v>
      </c>
      <c r="R6" s="227"/>
      <c r="S6" s="227"/>
      <c r="T6" s="227"/>
      <c r="U6" s="227"/>
      <c r="V6" s="228"/>
      <c r="W6" s="14"/>
      <c r="X6" s="199" t="s">
        <v>625</v>
      </c>
      <c r="Y6" s="200"/>
      <c r="Z6" s="200"/>
      <c r="AA6" s="200"/>
      <c r="AB6" s="200"/>
      <c r="AC6" s="201"/>
      <c r="AD6" s="14"/>
      <c r="AE6" s="199"/>
      <c r="AF6" s="200"/>
      <c r="AG6" s="200"/>
      <c r="AH6" s="200"/>
      <c r="AI6" s="200"/>
      <c r="AJ6" s="201"/>
      <c r="AK6" s="14"/>
      <c r="AL6" s="199" t="s">
        <v>719</v>
      </c>
      <c r="AM6" s="200"/>
      <c r="AN6" s="200"/>
      <c r="AO6" s="200"/>
      <c r="AP6" s="200"/>
      <c r="AQ6" s="201"/>
      <c r="AR6" s="14"/>
      <c r="AS6" s="199"/>
      <c r="AT6" s="200"/>
      <c r="AU6" s="200"/>
      <c r="AV6" s="200"/>
      <c r="AW6" s="200"/>
      <c r="AX6" s="201"/>
      <c r="AY6" s="14"/>
      <c r="AZ6" s="199" t="s">
        <v>721</v>
      </c>
      <c r="BA6" s="200"/>
      <c r="BB6" s="200"/>
      <c r="BC6" s="200"/>
      <c r="BD6" s="200"/>
      <c r="BE6" s="201"/>
      <c r="BF6" s="14"/>
      <c r="BG6" s="199" t="s">
        <v>563</v>
      </c>
      <c r="BH6" s="200"/>
      <c r="BI6" s="200"/>
      <c r="BJ6" s="200"/>
      <c r="BK6" s="200"/>
      <c r="BL6" s="201"/>
      <c r="BM6" s="14"/>
      <c r="BN6" s="199" t="s">
        <v>723</v>
      </c>
      <c r="BO6" s="200"/>
      <c r="BP6" s="200"/>
      <c r="BQ6" s="200"/>
      <c r="BR6" s="200"/>
      <c r="BS6" s="201"/>
      <c r="BT6" s="14"/>
      <c r="BU6" s="199"/>
      <c r="BV6" s="200"/>
      <c r="BW6" s="200"/>
      <c r="BX6" s="200"/>
      <c r="BY6" s="200"/>
      <c r="BZ6" s="201"/>
      <c r="CA6" s="14"/>
      <c r="CB6" s="199"/>
      <c r="CC6" s="200"/>
      <c r="CD6" s="200"/>
      <c r="CE6" s="200"/>
      <c r="CF6" s="200"/>
      <c r="CG6" s="201"/>
      <c r="CH6" s="14"/>
      <c r="CI6" s="199"/>
      <c r="CJ6" s="200"/>
      <c r="CK6" s="200"/>
      <c r="CL6" s="200"/>
      <c r="CM6" s="200"/>
      <c r="CN6" s="201"/>
      <c r="CO6" s="14"/>
      <c r="CP6" s="199" t="s">
        <v>764</v>
      </c>
      <c r="CQ6" s="200"/>
      <c r="CR6" s="200"/>
      <c r="CS6" s="200"/>
      <c r="CT6" s="200"/>
      <c r="CU6" s="201"/>
      <c r="CV6" s="14"/>
      <c r="CW6" s="199" t="s">
        <v>724</v>
      </c>
      <c r="CX6" s="200"/>
      <c r="CY6" s="200"/>
      <c r="CZ6" s="200"/>
      <c r="DA6" s="200"/>
      <c r="DB6" s="201"/>
      <c r="DC6" s="14"/>
      <c r="DD6" s="199" t="s">
        <v>728</v>
      </c>
      <c r="DE6" s="200"/>
      <c r="DF6" s="200"/>
      <c r="DG6" s="200"/>
      <c r="DH6" s="200"/>
      <c r="DI6" s="201"/>
      <c r="DJ6" s="129"/>
      <c r="DK6" s="199" t="s">
        <v>731</v>
      </c>
      <c r="DL6" s="200"/>
      <c r="DM6" s="200"/>
      <c r="DN6" s="200"/>
      <c r="DO6" s="200"/>
      <c r="DP6" s="201"/>
      <c r="DQ6" s="14"/>
      <c r="DR6" s="199" t="s">
        <v>732</v>
      </c>
      <c r="DS6" s="200"/>
      <c r="DT6" s="200"/>
      <c r="DU6" s="200"/>
      <c r="DV6" s="200"/>
      <c r="DW6" s="201"/>
      <c r="DX6" s="128"/>
      <c r="DY6" s="226" t="s">
        <v>640</v>
      </c>
      <c r="DZ6" s="227"/>
      <c r="EA6" s="227"/>
      <c r="EB6" s="227"/>
      <c r="EC6" s="227"/>
      <c r="ED6" s="228"/>
      <c r="EE6" s="14"/>
      <c r="EF6" s="226" t="s">
        <v>641</v>
      </c>
      <c r="EG6" s="227"/>
      <c r="EH6" s="227"/>
      <c r="EI6" s="227"/>
      <c r="EJ6" s="227"/>
      <c r="EK6" s="228"/>
      <c r="EL6" s="14"/>
      <c r="EM6" s="199" t="s">
        <v>642</v>
      </c>
      <c r="EN6" s="200"/>
      <c r="EO6" s="200"/>
      <c r="EP6" s="200"/>
      <c r="EQ6" s="200"/>
      <c r="ER6" s="201"/>
      <c r="ES6" s="14"/>
      <c r="ET6" s="199" t="s">
        <v>121</v>
      </c>
      <c r="EU6" s="200"/>
      <c r="EV6" s="200"/>
      <c r="EW6" s="200"/>
      <c r="EX6" s="200"/>
      <c r="EY6" s="201"/>
      <c r="EZ6" s="14"/>
      <c r="FA6" s="14"/>
      <c r="FB6" s="14"/>
      <c r="FC6" s="76" t="s">
        <v>424</v>
      </c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</row>
    <row r="7" spans="1:186" ht="53.25" customHeight="1">
      <c r="B7" s="14"/>
      <c r="C7" s="16" t="s">
        <v>8</v>
      </c>
      <c r="D7" s="34" t="s">
        <v>13</v>
      </c>
      <c r="E7" s="32" t="s">
        <v>11</v>
      </c>
      <c r="F7" s="33" t="s">
        <v>9</v>
      </c>
      <c r="G7" s="32" t="s">
        <v>14</v>
      </c>
      <c r="H7" s="20" t="s">
        <v>15</v>
      </c>
      <c r="I7" s="14"/>
      <c r="J7" s="16" t="s">
        <v>8</v>
      </c>
      <c r="K7" s="34" t="s">
        <v>13</v>
      </c>
      <c r="L7" s="32" t="s">
        <v>11</v>
      </c>
      <c r="M7" s="33" t="s">
        <v>9</v>
      </c>
      <c r="N7" s="32" t="s">
        <v>14</v>
      </c>
      <c r="O7" s="20" t="s">
        <v>15</v>
      </c>
      <c r="P7" s="14"/>
      <c r="Q7" s="16" t="s">
        <v>8</v>
      </c>
      <c r="R7" s="34" t="s">
        <v>13</v>
      </c>
      <c r="S7" s="32" t="s">
        <v>11</v>
      </c>
      <c r="T7" s="33" t="s">
        <v>9</v>
      </c>
      <c r="U7" s="32" t="s">
        <v>14</v>
      </c>
      <c r="V7" s="20" t="s">
        <v>15</v>
      </c>
      <c r="W7" s="14"/>
      <c r="X7" s="16" t="s">
        <v>8</v>
      </c>
      <c r="Y7" s="34" t="s">
        <v>13</v>
      </c>
      <c r="Z7" s="32" t="s">
        <v>11</v>
      </c>
      <c r="AA7" s="33" t="s">
        <v>9</v>
      </c>
      <c r="AB7" s="32" t="s">
        <v>14</v>
      </c>
      <c r="AC7" s="20" t="s">
        <v>15</v>
      </c>
      <c r="AD7" s="14"/>
      <c r="AE7" s="16" t="s">
        <v>8</v>
      </c>
      <c r="AF7" s="34" t="s">
        <v>13</v>
      </c>
      <c r="AG7" s="32" t="s">
        <v>11</v>
      </c>
      <c r="AH7" s="33" t="s">
        <v>9</v>
      </c>
      <c r="AI7" s="32" t="s">
        <v>14</v>
      </c>
      <c r="AJ7" s="20" t="s">
        <v>15</v>
      </c>
      <c r="AK7" s="14"/>
      <c r="AL7" s="16" t="s">
        <v>8</v>
      </c>
      <c r="AM7" s="34" t="s">
        <v>13</v>
      </c>
      <c r="AN7" s="32" t="s">
        <v>11</v>
      </c>
      <c r="AO7" s="33" t="s">
        <v>9</v>
      </c>
      <c r="AP7" s="32" t="s">
        <v>14</v>
      </c>
      <c r="AQ7" s="20" t="s">
        <v>15</v>
      </c>
      <c r="AR7" s="14"/>
      <c r="AS7" s="16" t="s">
        <v>8</v>
      </c>
      <c r="AT7" s="34" t="s">
        <v>13</v>
      </c>
      <c r="AU7" s="32" t="s">
        <v>11</v>
      </c>
      <c r="AV7" s="33" t="s">
        <v>9</v>
      </c>
      <c r="AW7" s="32" t="s">
        <v>14</v>
      </c>
      <c r="AX7" s="20" t="s">
        <v>15</v>
      </c>
      <c r="AY7" s="14"/>
      <c r="AZ7" s="16" t="s">
        <v>8</v>
      </c>
      <c r="BA7" s="34" t="s">
        <v>13</v>
      </c>
      <c r="BB7" s="32" t="s">
        <v>11</v>
      </c>
      <c r="BC7" s="33" t="s">
        <v>9</v>
      </c>
      <c r="BD7" s="32" t="s">
        <v>14</v>
      </c>
      <c r="BE7" s="20" t="s">
        <v>15</v>
      </c>
      <c r="BF7" s="14"/>
      <c r="BG7" s="16" t="s">
        <v>8</v>
      </c>
      <c r="BH7" s="34" t="s">
        <v>13</v>
      </c>
      <c r="BI7" s="32" t="s">
        <v>11</v>
      </c>
      <c r="BJ7" s="33" t="s">
        <v>9</v>
      </c>
      <c r="BK7" s="32" t="s">
        <v>14</v>
      </c>
      <c r="BL7" s="20" t="s">
        <v>15</v>
      </c>
      <c r="BM7" s="14"/>
      <c r="BN7" s="16" t="s">
        <v>8</v>
      </c>
      <c r="BO7" s="34" t="s">
        <v>13</v>
      </c>
      <c r="BP7" s="32" t="s">
        <v>11</v>
      </c>
      <c r="BQ7" s="33" t="s">
        <v>9</v>
      </c>
      <c r="BR7" s="32" t="s">
        <v>14</v>
      </c>
      <c r="BS7" s="20" t="s">
        <v>15</v>
      </c>
      <c r="BT7" s="14"/>
      <c r="BU7" s="16" t="s">
        <v>8</v>
      </c>
      <c r="BV7" s="34" t="s">
        <v>13</v>
      </c>
      <c r="BW7" s="32" t="s">
        <v>11</v>
      </c>
      <c r="BX7" s="33" t="s">
        <v>9</v>
      </c>
      <c r="BY7" s="32" t="s">
        <v>14</v>
      </c>
      <c r="BZ7" s="20" t="s">
        <v>15</v>
      </c>
      <c r="CA7" s="14"/>
      <c r="CB7" s="16" t="s">
        <v>8</v>
      </c>
      <c r="CC7" s="34" t="s">
        <v>13</v>
      </c>
      <c r="CD7" s="32" t="s">
        <v>11</v>
      </c>
      <c r="CE7" s="33" t="s">
        <v>9</v>
      </c>
      <c r="CF7" s="32" t="s">
        <v>14</v>
      </c>
      <c r="CG7" s="20" t="s">
        <v>15</v>
      </c>
      <c r="CH7" s="14"/>
      <c r="CI7" s="16" t="s">
        <v>8</v>
      </c>
      <c r="CJ7" s="34" t="s">
        <v>13</v>
      </c>
      <c r="CK7" s="32" t="s">
        <v>11</v>
      </c>
      <c r="CL7" s="33" t="s">
        <v>9</v>
      </c>
      <c r="CM7" s="32" t="s">
        <v>14</v>
      </c>
      <c r="CN7" s="20" t="s">
        <v>15</v>
      </c>
      <c r="CO7" s="14"/>
      <c r="CP7" s="16" t="s">
        <v>8</v>
      </c>
      <c r="CQ7" s="34" t="s">
        <v>13</v>
      </c>
      <c r="CR7" s="32" t="s">
        <v>11</v>
      </c>
      <c r="CS7" s="33" t="s">
        <v>9</v>
      </c>
      <c r="CT7" s="32" t="s">
        <v>14</v>
      </c>
      <c r="CU7" s="20" t="s">
        <v>15</v>
      </c>
      <c r="CV7" s="14"/>
      <c r="CW7" s="16" t="s">
        <v>8</v>
      </c>
      <c r="CX7" s="34" t="s">
        <v>13</v>
      </c>
      <c r="CY7" s="32" t="s">
        <v>11</v>
      </c>
      <c r="CZ7" s="33" t="s">
        <v>9</v>
      </c>
      <c r="DA7" s="32" t="s">
        <v>14</v>
      </c>
      <c r="DB7" s="20" t="s">
        <v>15</v>
      </c>
      <c r="DC7" s="14"/>
      <c r="DD7" s="16" t="s">
        <v>8</v>
      </c>
      <c r="DE7" s="34" t="s">
        <v>13</v>
      </c>
      <c r="DF7" s="32" t="s">
        <v>11</v>
      </c>
      <c r="DG7" s="33" t="s">
        <v>9</v>
      </c>
      <c r="DH7" s="32" t="s">
        <v>14</v>
      </c>
      <c r="DI7" s="20" t="s">
        <v>15</v>
      </c>
      <c r="DJ7" s="74"/>
      <c r="DK7" s="16" t="s">
        <v>8</v>
      </c>
      <c r="DL7" s="34" t="s">
        <v>13</v>
      </c>
      <c r="DM7" s="32" t="s">
        <v>11</v>
      </c>
      <c r="DN7" s="33" t="s">
        <v>9</v>
      </c>
      <c r="DO7" s="32" t="s">
        <v>14</v>
      </c>
      <c r="DP7" s="20" t="s">
        <v>15</v>
      </c>
      <c r="DQ7" s="14"/>
      <c r="DR7" s="16" t="s">
        <v>8</v>
      </c>
      <c r="DS7" s="34" t="s">
        <v>13</v>
      </c>
      <c r="DT7" s="32" t="s">
        <v>11</v>
      </c>
      <c r="DU7" s="33" t="s">
        <v>9</v>
      </c>
      <c r="DV7" s="32" t="s">
        <v>14</v>
      </c>
      <c r="DW7" s="20" t="s">
        <v>15</v>
      </c>
      <c r="DX7" s="14"/>
      <c r="DY7" s="16" t="s">
        <v>8</v>
      </c>
      <c r="DZ7" s="34" t="s">
        <v>13</v>
      </c>
      <c r="EA7" s="32" t="s">
        <v>11</v>
      </c>
      <c r="EB7" s="33" t="s">
        <v>9</v>
      </c>
      <c r="EC7" s="32" t="s">
        <v>14</v>
      </c>
      <c r="ED7" s="20" t="s">
        <v>15</v>
      </c>
      <c r="EE7" s="14"/>
      <c r="EF7" s="16" t="s">
        <v>8</v>
      </c>
      <c r="EG7" s="34" t="s">
        <v>13</v>
      </c>
      <c r="EH7" s="32" t="s">
        <v>11</v>
      </c>
      <c r="EI7" s="33" t="s">
        <v>9</v>
      </c>
      <c r="EJ7" s="32" t="s">
        <v>14</v>
      </c>
      <c r="EK7" s="20" t="s">
        <v>15</v>
      </c>
      <c r="EL7" s="14"/>
      <c r="EM7" s="16" t="s">
        <v>8</v>
      </c>
      <c r="EN7" s="34" t="s">
        <v>13</v>
      </c>
      <c r="EO7" s="32" t="s">
        <v>11</v>
      </c>
      <c r="EP7" s="33" t="s">
        <v>9</v>
      </c>
      <c r="EQ7" s="32" t="s">
        <v>14</v>
      </c>
      <c r="ER7" s="20" t="s">
        <v>15</v>
      </c>
      <c r="ES7" s="14"/>
      <c r="ET7" s="16" t="s">
        <v>8</v>
      </c>
      <c r="EU7" s="34" t="s">
        <v>13</v>
      </c>
      <c r="EV7" s="32" t="s">
        <v>11</v>
      </c>
      <c r="EW7" s="33" t="s">
        <v>9</v>
      </c>
      <c r="EX7" s="32" t="s">
        <v>14</v>
      </c>
      <c r="EY7" s="20" t="s">
        <v>44</v>
      </c>
      <c r="EZ7" s="14"/>
      <c r="FA7" s="14"/>
      <c r="FB7" s="122" t="s">
        <v>663</v>
      </c>
      <c r="FC7" s="76" t="s">
        <v>425</v>
      </c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T7" s="8" t="s">
        <v>750</v>
      </c>
      <c r="FU7" s="8" t="s">
        <v>751</v>
      </c>
      <c r="FV7" s="8" t="s">
        <v>752</v>
      </c>
      <c r="FW7" s="8" t="s">
        <v>753</v>
      </c>
      <c r="FX7" s="8" t="s">
        <v>754</v>
      </c>
      <c r="FY7" s="8" t="s">
        <v>755</v>
      </c>
      <c r="FZ7" s="8" t="s">
        <v>756</v>
      </c>
      <c r="GA7" s="8" t="s">
        <v>757</v>
      </c>
      <c r="GB7" s="8" t="s">
        <v>758</v>
      </c>
      <c r="GC7" s="8" t="s">
        <v>759</v>
      </c>
      <c r="GD7" s="8" t="s">
        <v>760</v>
      </c>
    </row>
    <row r="8" spans="1:186">
      <c r="B8" s="14"/>
      <c r="C8" s="16"/>
      <c r="D8" s="21"/>
      <c r="E8" s="19"/>
      <c r="F8" s="19"/>
      <c r="G8" s="19"/>
      <c r="H8" s="22"/>
      <c r="I8" s="14"/>
      <c r="J8" s="16"/>
      <c r="K8" s="21"/>
      <c r="L8" s="19"/>
      <c r="M8" s="19"/>
      <c r="N8" s="19"/>
      <c r="O8" s="22"/>
      <c r="P8" s="14"/>
      <c r="Q8" s="16"/>
      <c r="R8" s="21"/>
      <c r="S8" s="19"/>
      <c r="T8" s="19"/>
      <c r="U8" s="19"/>
      <c r="V8" s="22"/>
      <c r="W8" s="14"/>
      <c r="X8" s="16"/>
      <c r="Y8" s="21"/>
      <c r="Z8" s="19"/>
      <c r="AA8" s="19"/>
      <c r="AB8" s="19"/>
      <c r="AC8" s="22"/>
      <c r="AD8" s="14"/>
      <c r="AE8" s="16"/>
      <c r="AF8" s="21"/>
      <c r="AG8" s="19"/>
      <c r="AH8" s="19"/>
      <c r="AI8" s="19"/>
      <c r="AJ8" s="22"/>
      <c r="AK8" s="14"/>
      <c r="AL8" s="16"/>
      <c r="AM8" s="21"/>
      <c r="AN8" s="19"/>
      <c r="AO8" s="19"/>
      <c r="AP8" s="19"/>
      <c r="AQ8" s="22"/>
      <c r="AR8" s="14"/>
      <c r="AS8" s="16"/>
      <c r="AT8" s="21"/>
      <c r="AU8" s="19"/>
      <c r="AV8" s="19"/>
      <c r="AW8" s="19"/>
      <c r="AX8" s="22"/>
      <c r="AY8" s="14"/>
      <c r="AZ8" s="16"/>
      <c r="BA8" s="21"/>
      <c r="BB8" s="19"/>
      <c r="BC8" s="19"/>
      <c r="BD8" s="19"/>
      <c r="BE8" s="22"/>
      <c r="BF8" s="14"/>
      <c r="BG8" s="16"/>
      <c r="BH8" s="21"/>
      <c r="BI8" s="19"/>
      <c r="BJ8" s="19"/>
      <c r="BK8" s="19"/>
      <c r="BL8" s="22"/>
      <c r="BM8" s="14"/>
      <c r="BN8" s="16"/>
      <c r="BO8" s="21"/>
      <c r="BP8" s="19"/>
      <c r="BQ8" s="19"/>
      <c r="BR8" s="19"/>
      <c r="BS8" s="22"/>
      <c r="BT8" s="14"/>
      <c r="BU8" s="16"/>
      <c r="BV8" s="21"/>
      <c r="BW8" s="19"/>
      <c r="BX8" s="19"/>
      <c r="BY8" s="19"/>
      <c r="BZ8" s="22"/>
      <c r="CA8" s="14"/>
      <c r="CB8" s="16"/>
      <c r="CC8" s="21"/>
      <c r="CD8" s="19"/>
      <c r="CE8" s="19"/>
      <c r="CF8" s="19"/>
      <c r="CG8" s="22"/>
      <c r="CH8" s="14"/>
      <c r="CI8" s="16"/>
      <c r="CJ8" s="21"/>
      <c r="CK8" s="19"/>
      <c r="CL8" s="19"/>
      <c r="CM8" s="19"/>
      <c r="CN8" s="22"/>
      <c r="CO8" s="14"/>
      <c r="CP8" s="16"/>
      <c r="CQ8" s="21"/>
      <c r="CR8" s="19"/>
      <c r="CS8" s="19"/>
      <c r="CT8" s="19"/>
      <c r="CU8" s="22"/>
      <c r="CV8" s="14"/>
      <c r="CW8" s="16"/>
      <c r="CX8" s="21"/>
      <c r="CY8" s="19"/>
      <c r="CZ8" s="19"/>
      <c r="DA8" s="19"/>
      <c r="DB8" s="22"/>
      <c r="DC8" s="14"/>
      <c r="DD8" s="16"/>
      <c r="DE8" s="21"/>
      <c r="DF8" s="19"/>
      <c r="DG8" s="19"/>
      <c r="DH8" s="19"/>
      <c r="DI8" s="22"/>
      <c r="DJ8" s="75"/>
      <c r="DK8" s="16"/>
      <c r="DL8" s="21"/>
      <c r="DM8" s="19"/>
      <c r="DN8" s="19"/>
      <c r="DO8" s="19"/>
      <c r="DP8" s="22"/>
      <c r="DQ8" s="14"/>
      <c r="DR8" s="16"/>
      <c r="DS8" s="21"/>
      <c r="DT8" s="19"/>
      <c r="DU8" s="19"/>
      <c r="DV8" s="19"/>
      <c r="DW8" s="22"/>
      <c r="DX8" s="14"/>
      <c r="DY8" s="16"/>
      <c r="DZ8" s="21"/>
      <c r="EA8" s="19"/>
      <c r="EB8" s="19"/>
      <c r="EC8" s="19"/>
      <c r="ED8" s="22"/>
      <c r="EE8" s="14"/>
      <c r="EF8" s="16"/>
      <c r="EG8" s="21"/>
      <c r="EH8" s="19"/>
      <c r="EI8" s="19"/>
      <c r="EJ8" s="19"/>
      <c r="EK8" s="22"/>
      <c r="EL8" s="14"/>
      <c r="EM8" s="16"/>
      <c r="EN8" s="21"/>
      <c r="EO8" s="19"/>
      <c r="EP8" s="19"/>
      <c r="EQ8" s="19"/>
      <c r="ER8" s="22"/>
      <c r="ES8" s="14"/>
      <c r="ET8" s="16"/>
      <c r="EU8" s="21"/>
      <c r="EV8" s="19"/>
      <c r="EW8" s="19"/>
      <c r="EX8" s="19"/>
      <c r="EY8" s="22"/>
      <c r="EZ8" s="14"/>
      <c r="FA8" s="14"/>
      <c r="FB8" s="14">
        <v>10</v>
      </c>
      <c r="FC8" s="79">
        <v>1</v>
      </c>
      <c r="FD8" s="79">
        <v>2</v>
      </c>
      <c r="FE8" s="79">
        <v>3</v>
      </c>
      <c r="FF8" s="79">
        <v>4</v>
      </c>
      <c r="FG8" s="79">
        <v>5</v>
      </c>
      <c r="FH8" s="79">
        <v>6</v>
      </c>
      <c r="FI8" s="79">
        <v>7</v>
      </c>
      <c r="FJ8" s="79">
        <v>8</v>
      </c>
      <c r="FK8" s="79">
        <v>9</v>
      </c>
      <c r="FL8" s="79">
        <v>10</v>
      </c>
      <c r="FM8" s="79">
        <v>11</v>
      </c>
      <c r="FN8" s="79">
        <v>12</v>
      </c>
      <c r="FO8" s="79">
        <v>13</v>
      </c>
      <c r="FP8" s="79">
        <v>14</v>
      </c>
      <c r="FQ8" s="79">
        <v>15</v>
      </c>
      <c r="FR8" s="77">
        <v>16</v>
      </c>
      <c r="FS8" s="77">
        <v>17</v>
      </c>
    </row>
    <row r="9" spans="1:186">
      <c r="A9" s="8">
        <v>1</v>
      </c>
      <c r="B9" s="14" t="s">
        <v>736</v>
      </c>
      <c r="C9" s="133">
        <v>2.8310185185185185E-2</v>
      </c>
      <c r="D9" s="139">
        <v>1</v>
      </c>
      <c r="E9" s="132">
        <f t="shared" ref="E9:E20" si="0">((C$43)+10)-D9</f>
        <v>22</v>
      </c>
      <c r="F9" s="145">
        <v>0</v>
      </c>
      <c r="G9" s="146">
        <v>5</v>
      </c>
      <c r="H9" s="147">
        <f t="shared" ref="H9:H10" si="1">E9+F9+G9</f>
        <v>27</v>
      </c>
      <c r="I9" s="14"/>
      <c r="J9" s="53"/>
      <c r="K9" s="21"/>
      <c r="L9" s="57">
        <f t="shared" ref="L9:L17" si="2">((J$43)+10)-K9</f>
        <v>0</v>
      </c>
      <c r="M9" s="24">
        <v>0</v>
      </c>
      <c r="N9" s="19"/>
      <c r="O9" s="22">
        <f t="shared" ref="O9:O10" si="3">L9+M9+N9</f>
        <v>0</v>
      </c>
      <c r="P9" s="14"/>
      <c r="Q9" s="53"/>
      <c r="R9" s="21"/>
      <c r="S9" s="57"/>
      <c r="T9" s="24">
        <v>0</v>
      </c>
      <c r="U9" s="19"/>
      <c r="V9" s="22">
        <f t="shared" ref="V9:V10" si="4">S9+T9+U9</f>
        <v>0</v>
      </c>
      <c r="W9" s="14"/>
      <c r="X9" s="53"/>
      <c r="Y9" s="21"/>
      <c r="Z9" s="57">
        <f t="shared" ref="Z9:Z17" si="5">((X$43)+10)-Y9</f>
        <v>0</v>
      </c>
      <c r="AA9" s="24">
        <v>0</v>
      </c>
      <c r="AB9" s="19"/>
      <c r="AC9" s="22">
        <f t="shared" ref="AC9:AC10" si="6">Z9+AA9+AB9</f>
        <v>0</v>
      </c>
      <c r="AD9" s="14"/>
      <c r="AE9" s="53"/>
      <c r="AF9" s="21"/>
      <c r="AG9" s="57"/>
      <c r="AH9" s="24">
        <v>0</v>
      </c>
      <c r="AI9" s="19"/>
      <c r="AJ9" s="22">
        <f t="shared" ref="AJ9:AJ10" si="7">AG9+AH9+AI9</f>
        <v>0</v>
      </c>
      <c r="AK9" s="14"/>
      <c r="AL9" s="53">
        <v>1.4733796296296295E-2</v>
      </c>
      <c r="AM9" s="139">
        <v>1</v>
      </c>
      <c r="AN9" s="132">
        <f>((AL$43)+10)-AM9</f>
        <v>12</v>
      </c>
      <c r="AO9" s="145">
        <v>0</v>
      </c>
      <c r="AP9" s="146">
        <v>5</v>
      </c>
      <c r="AQ9" s="147">
        <f t="shared" ref="AQ9:AQ10" si="8">AN9+AO9+AP9</f>
        <v>17</v>
      </c>
      <c r="AR9" s="14"/>
      <c r="AS9" s="53"/>
      <c r="AT9" s="21"/>
      <c r="AU9" s="57">
        <f t="shared" ref="AU9:AU17" si="9">((AS$43)+10)-AT9</f>
        <v>0</v>
      </c>
      <c r="AV9" s="24">
        <v>0</v>
      </c>
      <c r="AW9" s="19"/>
      <c r="AX9" s="22">
        <f t="shared" ref="AX9:AX10" si="10">AU9+AV9+AW9</f>
        <v>0</v>
      </c>
      <c r="AY9" s="14"/>
      <c r="AZ9" s="53">
        <v>2.9791666666666664E-2</v>
      </c>
      <c r="BA9" s="139">
        <v>5</v>
      </c>
      <c r="BB9" s="132">
        <f>((AZ$43)+10)-BA9</f>
        <v>21</v>
      </c>
      <c r="BC9" s="145">
        <v>0</v>
      </c>
      <c r="BD9" s="146">
        <v>5</v>
      </c>
      <c r="BE9" s="147">
        <f t="shared" ref="BE9:BE10" si="11">BB9+BC9+BD9</f>
        <v>26</v>
      </c>
      <c r="BF9" s="14"/>
      <c r="BG9" s="23"/>
      <c r="BH9" s="21"/>
      <c r="BI9" s="57">
        <f t="shared" ref="BI9:BI14" si="12">((BG$43)+10)-BH9</f>
        <v>0</v>
      </c>
      <c r="BJ9" s="24">
        <v>0</v>
      </c>
      <c r="BK9" s="19"/>
      <c r="BL9" s="22">
        <f t="shared" ref="BL9:BL27" si="13">BI9+BJ9+BK9</f>
        <v>0</v>
      </c>
      <c r="BM9" s="14"/>
      <c r="BN9" s="53">
        <v>3.1192129629629629E-2</v>
      </c>
      <c r="BO9" s="139">
        <v>3</v>
      </c>
      <c r="BP9" s="132">
        <f>((BN$43)+10)-BO9</f>
        <v>17</v>
      </c>
      <c r="BQ9" s="145">
        <v>0</v>
      </c>
      <c r="BR9" s="146">
        <v>5</v>
      </c>
      <c r="BS9" s="147">
        <f t="shared" ref="BS9:BS10" si="14">BP9+BQ9+BR9</f>
        <v>22</v>
      </c>
      <c r="BT9" s="14"/>
      <c r="BU9" s="23"/>
      <c r="BV9" s="21"/>
      <c r="BW9" s="56">
        <f t="shared" ref="BW9:BW15" si="15">(BU$43+1)-BV9</f>
        <v>0</v>
      </c>
      <c r="BX9" s="24">
        <v>0</v>
      </c>
      <c r="BY9" s="19"/>
      <c r="BZ9" s="22">
        <f t="shared" ref="BZ9:BZ27" si="16">BW9+BX9+BY9</f>
        <v>0</v>
      </c>
      <c r="CA9" s="14"/>
      <c r="CB9" s="53"/>
      <c r="CC9" s="21"/>
      <c r="CD9" s="57"/>
      <c r="CE9" s="24">
        <v>0</v>
      </c>
      <c r="CF9" s="19"/>
      <c r="CG9" s="22">
        <f t="shared" ref="CG9:CG10" si="17">CD9+CE9+CF9</f>
        <v>0</v>
      </c>
      <c r="CH9" s="14"/>
      <c r="CI9" s="23"/>
      <c r="CJ9" s="21"/>
      <c r="CK9" s="56">
        <f t="shared" ref="CK9:CK15" si="18">(CI$43+1)-CJ9</f>
        <v>0</v>
      </c>
      <c r="CL9" s="24">
        <v>0</v>
      </c>
      <c r="CM9" s="19"/>
      <c r="CN9" s="22">
        <f t="shared" ref="CN9:CN27" si="19">CK9+CL9+CM9</f>
        <v>0</v>
      </c>
      <c r="CO9" s="14"/>
      <c r="CP9" s="110">
        <v>1.3935185185185184E-2</v>
      </c>
      <c r="CQ9" s="139">
        <v>1</v>
      </c>
      <c r="CR9" s="132">
        <f>((CP$43)+10)-CQ9</f>
        <v>17</v>
      </c>
      <c r="CS9" s="149">
        <v>15</v>
      </c>
      <c r="CT9" s="146">
        <v>5</v>
      </c>
      <c r="CU9" s="147">
        <f t="shared" ref="CU9:CU10" si="20">CR9+CS9+CT9</f>
        <v>37</v>
      </c>
      <c r="CV9" s="14"/>
      <c r="CW9" s="53">
        <v>2.9479166666666667E-2</v>
      </c>
      <c r="CX9" s="139">
        <v>2</v>
      </c>
      <c r="CY9" s="132">
        <f>((CW$43)+10)-CX9</f>
        <v>13</v>
      </c>
      <c r="CZ9" s="145">
        <v>0</v>
      </c>
      <c r="DA9" s="146">
        <v>5</v>
      </c>
      <c r="DB9" s="147">
        <f t="shared" ref="DB9:DB10" si="21">CY9+CZ9+DA9</f>
        <v>18</v>
      </c>
      <c r="DC9" s="14"/>
      <c r="DD9" s="53">
        <v>2.9976851851851852E-2</v>
      </c>
      <c r="DE9" s="139">
        <v>5</v>
      </c>
      <c r="DF9" s="132">
        <f>((DD$43)+10)-DE9</f>
        <v>15</v>
      </c>
      <c r="DG9" s="145">
        <v>0</v>
      </c>
      <c r="DH9" s="146">
        <v>5</v>
      </c>
      <c r="DI9" s="147">
        <f t="shared" ref="DI9:DI10" si="22">DF9+DG9+DH9</f>
        <v>20</v>
      </c>
      <c r="DJ9" s="75"/>
      <c r="DK9" s="53">
        <v>3.0462962962962966E-2</v>
      </c>
      <c r="DL9" s="139">
        <v>6</v>
      </c>
      <c r="DM9" s="132">
        <f>((DK$43)+10)-DL9</f>
        <v>18</v>
      </c>
      <c r="DN9" s="145">
        <v>0</v>
      </c>
      <c r="DO9" s="146">
        <v>5</v>
      </c>
      <c r="DP9" s="147">
        <f t="shared" ref="DP9:DP10" si="23">DM9+DN9+DO9</f>
        <v>23</v>
      </c>
      <c r="DQ9" s="14"/>
      <c r="DR9" s="53">
        <v>3.3298611111111112E-2</v>
      </c>
      <c r="DS9" s="139">
        <v>4</v>
      </c>
      <c r="DT9" s="132">
        <f t="shared" ref="DT9:DT33" si="24">((DR$43)+10)-DS9</f>
        <v>15</v>
      </c>
      <c r="DU9" s="145">
        <v>0</v>
      </c>
      <c r="DV9" s="146">
        <v>5</v>
      </c>
      <c r="DW9" s="147">
        <f t="shared" ref="DW9:DW10" si="25">DT9+DU9+DV9</f>
        <v>20</v>
      </c>
      <c r="DX9" s="14"/>
      <c r="DY9" s="53"/>
      <c r="DZ9" s="21"/>
      <c r="EA9" s="57">
        <f t="shared" ref="EA9:EA17" si="26">((DY$43)+10)-DZ9</f>
        <v>0</v>
      </c>
      <c r="EB9" s="24">
        <v>0</v>
      </c>
      <c r="EC9" s="19"/>
      <c r="ED9" s="22">
        <f t="shared" ref="ED9:ED10" si="27">EA9+EB9+EC9</f>
        <v>0</v>
      </c>
      <c r="EE9" s="14"/>
      <c r="EF9" s="53"/>
      <c r="EG9" s="21"/>
      <c r="EH9" s="57">
        <f t="shared" ref="EH9:EH17" si="28">((EF$43)+10)-EG9</f>
        <v>0</v>
      </c>
      <c r="EI9" s="24">
        <v>0</v>
      </c>
      <c r="EJ9" s="19"/>
      <c r="EK9" s="22">
        <f t="shared" ref="EK9:EK10" si="29">EH9+EI9+EJ9</f>
        <v>0</v>
      </c>
      <c r="EL9" s="14"/>
      <c r="EM9" s="23"/>
      <c r="EN9" s="21"/>
      <c r="EO9" s="118">
        <f>(((EM$43)+10)-EN9)*2</f>
        <v>0</v>
      </c>
      <c r="EP9" s="24">
        <v>0</v>
      </c>
      <c r="EQ9" s="19"/>
      <c r="ER9" s="22">
        <f t="shared" ref="ER9:ER37" si="30">EO9+EP9+EQ9</f>
        <v>0</v>
      </c>
      <c r="ES9" s="14"/>
      <c r="ET9" s="16"/>
      <c r="EU9" s="111">
        <f>FB9</f>
        <v>1</v>
      </c>
      <c r="EV9" s="82">
        <f t="shared" ref="EV9" si="31">SUM(E9+L9+S9+Z9+AG9+AN9+AU9+BB9+BI9+BP9+BW9+CD9+CK9+CR9+CY9+DF9+DM9+DT9+EA9+EH9+EO9)</f>
        <v>150</v>
      </c>
      <c r="EW9" s="82">
        <f t="shared" ref="EW9" si="32">SUM(F9+M9+T9+AA9+AH9+AO9+AV9+BC9+BJ9+BQ9+BX9+CE9+CL9+CS9+CZ9+DG9+DN9+DU9+EB9+EI9+EP9)</f>
        <v>15</v>
      </c>
      <c r="EX9" s="82">
        <f t="shared" ref="EX9" si="33">SUM(G9+N9+U9+AB9+AI9+AP9+AW9+BD9+BK9+BR9+BY9+CF9+CM9+CT9+DA9+DH9+DO9+DV9+EC9+EJ9+EQ9)</f>
        <v>45</v>
      </c>
      <c r="EY9" s="22">
        <f t="shared" ref="EY9" si="34">EV9+EW9+EX9</f>
        <v>210</v>
      </c>
      <c r="EZ9" s="14" t="str">
        <f t="shared" ref="EZ9" si="35">B9</f>
        <v>James Grinbergs</v>
      </c>
      <c r="FA9" s="14"/>
      <c r="FB9" s="106">
        <f>FL9</f>
        <v>1</v>
      </c>
      <c r="FC9" s="77">
        <v>1</v>
      </c>
      <c r="FD9" s="77">
        <v>4</v>
      </c>
      <c r="FE9" s="77">
        <v>1</v>
      </c>
      <c r="FF9" s="77">
        <v>1</v>
      </c>
      <c r="FG9" s="77">
        <v>1</v>
      </c>
      <c r="FH9" s="77">
        <v>1</v>
      </c>
      <c r="FI9" s="77">
        <v>1</v>
      </c>
      <c r="FJ9" s="77">
        <v>1</v>
      </c>
      <c r="FK9" s="77">
        <v>1</v>
      </c>
      <c r="FL9" s="77">
        <v>1</v>
      </c>
      <c r="FM9" s="77"/>
      <c r="FN9" s="77"/>
      <c r="FO9" s="77"/>
      <c r="FP9" s="77"/>
      <c r="FQ9" s="77"/>
      <c r="FR9" s="77"/>
      <c r="FS9" s="77"/>
      <c r="FT9" s="8">
        <f>$H9</f>
        <v>27</v>
      </c>
      <c r="FU9" s="8">
        <f>$H9+$V9</f>
        <v>27</v>
      </c>
      <c r="FV9" s="8">
        <f>$H9+$V9+$AQ9</f>
        <v>44</v>
      </c>
      <c r="FW9" s="8">
        <f>$H9+$V9+$AQ9+$BE9</f>
        <v>70</v>
      </c>
      <c r="FX9" s="8">
        <f>$H9+$V9+$AQ9+$BE9+$BS9</f>
        <v>92</v>
      </c>
      <c r="FY9" s="8">
        <f>$H9+$V9+$AQ9+$BE9+$BS9+$CU9</f>
        <v>129</v>
      </c>
      <c r="FZ9" s="8">
        <f>$H9+$V9+$AQ9+$BE9+$BS9+$CU9+$DB9</f>
        <v>147</v>
      </c>
      <c r="GA9" s="8">
        <f>$H9+$V9+$AQ9+$BE9+$BS9+$CU9+$DB9+$DI9</f>
        <v>167</v>
      </c>
      <c r="GB9" s="8">
        <f>$H9+$V9+$AQ9+$BE9+$BS9+$CU9+$DB9+$DI9+$DP9</f>
        <v>190</v>
      </c>
      <c r="GC9" s="8">
        <f>$H9+$V9+$AQ9+$BE9+$BS9+$CU9+$DB9+$DI9+$DP9+$DW9</f>
        <v>210</v>
      </c>
    </row>
    <row r="10" spans="1:186">
      <c r="A10" s="8">
        <v>2</v>
      </c>
      <c r="B10" s="14" t="s">
        <v>667</v>
      </c>
      <c r="C10" s="53">
        <v>2.9131944444444446E-2</v>
      </c>
      <c r="D10" s="139">
        <v>2</v>
      </c>
      <c r="E10" s="132">
        <f t="shared" si="0"/>
        <v>21</v>
      </c>
      <c r="F10" s="145">
        <v>0</v>
      </c>
      <c r="G10" s="146">
        <v>5</v>
      </c>
      <c r="H10" s="147">
        <f t="shared" si="1"/>
        <v>26</v>
      </c>
      <c r="I10" s="14"/>
      <c r="J10" s="53"/>
      <c r="K10" s="21"/>
      <c r="L10" s="57">
        <f t="shared" si="2"/>
        <v>0</v>
      </c>
      <c r="M10" s="24">
        <v>0</v>
      </c>
      <c r="N10" s="19"/>
      <c r="O10" s="22">
        <f t="shared" si="3"/>
        <v>0</v>
      </c>
      <c r="P10" s="14"/>
      <c r="Q10" s="53">
        <v>2.9942129629629628E-2</v>
      </c>
      <c r="R10" s="139">
        <v>1</v>
      </c>
      <c r="S10" s="57">
        <f>((Q$43)+10)-R10</f>
        <v>12</v>
      </c>
      <c r="T10" s="24">
        <v>0</v>
      </c>
      <c r="U10" s="19">
        <v>5</v>
      </c>
      <c r="V10" s="22">
        <f t="shared" si="4"/>
        <v>17</v>
      </c>
      <c r="W10" s="14"/>
      <c r="X10" s="53"/>
      <c r="Y10" s="21"/>
      <c r="Z10" s="57">
        <f t="shared" si="5"/>
        <v>0</v>
      </c>
      <c r="AA10" s="24">
        <v>0</v>
      </c>
      <c r="AB10" s="19"/>
      <c r="AC10" s="22">
        <f t="shared" si="6"/>
        <v>0</v>
      </c>
      <c r="AD10" s="14"/>
      <c r="AE10" s="53"/>
      <c r="AF10" s="21"/>
      <c r="AG10" s="57">
        <f t="shared" ref="AG10:AG38" si="36">((AE$43)+10)-AF10</f>
        <v>0</v>
      </c>
      <c r="AH10" s="24">
        <v>0</v>
      </c>
      <c r="AI10" s="19"/>
      <c r="AJ10" s="22">
        <f t="shared" si="7"/>
        <v>0</v>
      </c>
      <c r="AK10" s="14"/>
      <c r="AL10" s="53"/>
      <c r="AM10" s="139"/>
      <c r="AN10" s="132"/>
      <c r="AO10" s="145">
        <v>0</v>
      </c>
      <c r="AP10" s="146"/>
      <c r="AQ10" s="147">
        <f t="shared" si="8"/>
        <v>0</v>
      </c>
      <c r="AR10" s="14"/>
      <c r="AS10" s="53"/>
      <c r="AT10" s="21"/>
      <c r="AU10" s="57">
        <f t="shared" si="9"/>
        <v>0</v>
      </c>
      <c r="AV10" s="24">
        <v>0</v>
      </c>
      <c r="AW10" s="19"/>
      <c r="AX10" s="22">
        <f t="shared" si="10"/>
        <v>0</v>
      </c>
      <c r="AY10" s="14"/>
      <c r="AZ10" s="53">
        <v>3.0405092592592591E-2</v>
      </c>
      <c r="BA10" s="139">
        <v>8</v>
      </c>
      <c r="BB10" s="132">
        <f>((AZ$43)+10)-BA10</f>
        <v>18</v>
      </c>
      <c r="BC10" s="145">
        <v>0</v>
      </c>
      <c r="BD10" s="146">
        <v>5</v>
      </c>
      <c r="BE10" s="147">
        <f t="shared" si="11"/>
        <v>23</v>
      </c>
      <c r="BF10" s="59"/>
      <c r="BG10" s="23"/>
      <c r="BH10" s="21"/>
      <c r="BI10" s="57">
        <f t="shared" si="12"/>
        <v>0</v>
      </c>
      <c r="BJ10" s="24">
        <v>0</v>
      </c>
      <c r="BK10" s="19"/>
      <c r="BL10" s="22">
        <f t="shared" si="13"/>
        <v>0</v>
      </c>
      <c r="BM10" s="14"/>
      <c r="BN10" s="53"/>
      <c r="BO10" s="139"/>
      <c r="BP10" s="132"/>
      <c r="BQ10" s="145">
        <v>0</v>
      </c>
      <c r="BR10" s="146"/>
      <c r="BS10" s="147">
        <f t="shared" si="14"/>
        <v>0</v>
      </c>
      <c r="BT10" s="14"/>
      <c r="BU10" s="23"/>
      <c r="BV10" s="21"/>
      <c r="BW10" s="56">
        <f t="shared" si="15"/>
        <v>0</v>
      </c>
      <c r="BX10" s="24">
        <v>0</v>
      </c>
      <c r="BY10" s="19"/>
      <c r="BZ10" s="22">
        <f t="shared" si="16"/>
        <v>0</v>
      </c>
      <c r="CA10" s="14"/>
      <c r="CB10" s="53"/>
      <c r="CC10" s="21"/>
      <c r="CD10" s="57">
        <f t="shared" ref="CD10:CD38" si="37">((CB$43)+10)-CC10</f>
        <v>0</v>
      </c>
      <c r="CE10" s="24">
        <v>0</v>
      </c>
      <c r="CF10" s="19"/>
      <c r="CG10" s="22">
        <f t="shared" si="17"/>
        <v>0</v>
      </c>
      <c r="CH10" s="14"/>
      <c r="CI10" s="23"/>
      <c r="CJ10" s="21"/>
      <c r="CK10" s="56">
        <f t="shared" si="18"/>
        <v>0</v>
      </c>
      <c r="CL10" s="24">
        <v>0</v>
      </c>
      <c r="CM10" s="19"/>
      <c r="CN10" s="22">
        <f t="shared" si="19"/>
        <v>0</v>
      </c>
      <c r="CO10" s="14"/>
      <c r="CP10" s="53"/>
      <c r="CQ10" s="139"/>
      <c r="CR10" s="132"/>
      <c r="CS10" s="145">
        <v>0</v>
      </c>
      <c r="CT10" s="146"/>
      <c r="CU10" s="147">
        <f t="shared" si="20"/>
        <v>0</v>
      </c>
      <c r="CV10" s="14"/>
      <c r="CW10" s="53"/>
      <c r="CX10" s="139"/>
      <c r="CY10" s="132"/>
      <c r="CZ10" s="145">
        <v>0</v>
      </c>
      <c r="DA10" s="146"/>
      <c r="DB10" s="147">
        <f t="shared" si="21"/>
        <v>0</v>
      </c>
      <c r="DC10" s="14"/>
      <c r="DD10" s="53">
        <v>3.1631944444444442E-2</v>
      </c>
      <c r="DE10" s="139">
        <v>6</v>
      </c>
      <c r="DF10" s="132">
        <f>((DD$43)+10)-DE10</f>
        <v>14</v>
      </c>
      <c r="DG10" s="145">
        <v>0</v>
      </c>
      <c r="DH10" s="146">
        <v>5</v>
      </c>
      <c r="DI10" s="147">
        <f t="shared" si="22"/>
        <v>19</v>
      </c>
      <c r="DJ10" s="75"/>
      <c r="DK10" s="53">
        <v>3.2002314814814817E-2</v>
      </c>
      <c r="DL10" s="139">
        <v>8</v>
      </c>
      <c r="DM10" s="132">
        <f>((DK$43)+10)-DL10</f>
        <v>16</v>
      </c>
      <c r="DN10" s="145">
        <v>0</v>
      </c>
      <c r="DO10" s="146">
        <v>5</v>
      </c>
      <c r="DP10" s="147">
        <f t="shared" si="23"/>
        <v>21</v>
      </c>
      <c r="DQ10" s="14"/>
      <c r="DR10" s="53">
        <v>3.1631944444444442E-2</v>
      </c>
      <c r="DS10" s="139">
        <v>3</v>
      </c>
      <c r="DT10" s="132">
        <f t="shared" si="24"/>
        <v>16</v>
      </c>
      <c r="DU10" s="145">
        <v>0</v>
      </c>
      <c r="DV10" s="146">
        <v>5</v>
      </c>
      <c r="DW10" s="147">
        <f t="shared" si="25"/>
        <v>21</v>
      </c>
      <c r="DX10" s="14"/>
      <c r="DY10" s="53"/>
      <c r="DZ10" s="21"/>
      <c r="EA10" s="57">
        <f t="shared" si="26"/>
        <v>0</v>
      </c>
      <c r="EB10" s="24">
        <v>0</v>
      </c>
      <c r="EC10" s="19"/>
      <c r="ED10" s="22">
        <f t="shared" si="27"/>
        <v>0</v>
      </c>
      <c r="EE10" s="14"/>
      <c r="EF10" s="53"/>
      <c r="EG10" s="21"/>
      <c r="EH10" s="57">
        <f t="shared" si="28"/>
        <v>0</v>
      </c>
      <c r="EI10" s="24">
        <v>0</v>
      </c>
      <c r="EJ10" s="19"/>
      <c r="EK10" s="22">
        <f t="shared" si="29"/>
        <v>0</v>
      </c>
      <c r="EL10" s="14"/>
      <c r="EM10" s="23"/>
      <c r="EN10" s="21"/>
      <c r="EO10" s="57"/>
      <c r="EP10" s="24">
        <v>0</v>
      </c>
      <c r="EQ10" s="19"/>
      <c r="ER10" s="22">
        <f t="shared" si="30"/>
        <v>0</v>
      </c>
      <c r="ES10" s="14"/>
      <c r="ET10" s="16"/>
      <c r="EU10" s="111">
        <f>FB10</f>
        <v>5</v>
      </c>
      <c r="EV10" s="82">
        <f t="shared" ref="EV10:EX21" si="38">SUM(E10+L10+S10+Z10+AG10+AN10+AU10+BB10+BI10+BP10+BW10+CD10+CK10+CR10+CY10+DF10+DM10+DT10+EA10+EH10+EO10)</f>
        <v>97</v>
      </c>
      <c r="EW10" s="82">
        <f t="shared" si="38"/>
        <v>0</v>
      </c>
      <c r="EX10" s="82">
        <f t="shared" si="38"/>
        <v>30</v>
      </c>
      <c r="EY10" s="22">
        <f t="shared" ref="EY10:EY40" si="39">EV10+EW10+EX10</f>
        <v>127</v>
      </c>
      <c r="EZ10" s="14" t="str">
        <f t="shared" ref="EZ10:EZ41" si="40">B10</f>
        <v>John Oakey</v>
      </c>
      <c r="FA10" s="14"/>
      <c r="FB10" s="106">
        <f t="shared" ref="FB10:FB42" si="41">FL10</f>
        <v>5</v>
      </c>
      <c r="FC10" s="77">
        <v>2</v>
      </c>
      <c r="FD10" s="77">
        <v>1</v>
      </c>
      <c r="FE10" s="77">
        <v>2</v>
      </c>
      <c r="FF10" s="77">
        <v>2</v>
      </c>
      <c r="FG10" s="77" t="s">
        <v>367</v>
      </c>
      <c r="FH10" s="77" t="s">
        <v>588</v>
      </c>
      <c r="FI10" s="77" t="s">
        <v>434</v>
      </c>
      <c r="FJ10" s="77">
        <v>5</v>
      </c>
      <c r="FK10" s="77" t="s">
        <v>588</v>
      </c>
      <c r="FL10" s="77">
        <v>5</v>
      </c>
      <c r="FM10" s="77"/>
      <c r="FN10" s="77"/>
      <c r="FO10" s="77"/>
      <c r="FP10" s="77"/>
      <c r="FQ10" s="77"/>
      <c r="FR10" s="77"/>
      <c r="FS10" s="77"/>
      <c r="FT10" s="8">
        <f t="shared" ref="FT10:FT34" si="42">$H10</f>
        <v>26</v>
      </c>
      <c r="FU10" s="8">
        <f t="shared" ref="FU10:FU34" si="43">$H10+$V10</f>
        <v>43</v>
      </c>
      <c r="FV10" s="8">
        <f t="shared" ref="FV10:FV34" si="44">$H10+$V10+$AQ10</f>
        <v>43</v>
      </c>
      <c r="FW10" s="8">
        <f t="shared" ref="FW10:FW34" si="45">$H10+$V10+$AQ10+$BE10</f>
        <v>66</v>
      </c>
      <c r="FX10" s="8">
        <f>$H10+$V10+$AQ10+$BE10+$BS10</f>
        <v>66</v>
      </c>
      <c r="FY10" s="8">
        <f t="shared" ref="FY10:FY36" si="46">$H10+$V10+$AQ10+$BE10+$BS10+$CU10</f>
        <v>66</v>
      </c>
      <c r="FZ10" s="8">
        <f t="shared" ref="FZ10:FZ35" si="47">$H10+$V10+$AQ10+$BE10+$BS10+$CU10+$DB10</f>
        <v>66</v>
      </c>
      <c r="GA10" s="8">
        <f t="shared" ref="GA10:GA39" si="48">$H10+$V10+$AQ10+$BE10+$BS10+$CU10+$DB10+$DI10</f>
        <v>85</v>
      </c>
      <c r="GB10" s="8">
        <f t="shared" ref="GB10:GB41" si="49">$H10+$V10+$AQ10+$BE10+$BS10+$CU10+$DB10+$DI10+$DP10</f>
        <v>106</v>
      </c>
      <c r="GC10" s="8">
        <f t="shared" ref="GC10:GC41" si="50">$H10+$V10+$AQ10+$BE10+$BS10+$CU10+$DB10+$DI10+$DP10+$DW10</f>
        <v>127</v>
      </c>
    </row>
    <row r="11" spans="1:186">
      <c r="A11" s="8">
        <v>3</v>
      </c>
      <c r="B11" s="14" t="s">
        <v>16</v>
      </c>
      <c r="C11" s="53">
        <v>3.0752314814814816E-2</v>
      </c>
      <c r="D11" s="139">
        <v>3</v>
      </c>
      <c r="E11" s="132">
        <f t="shared" si="0"/>
        <v>20</v>
      </c>
      <c r="F11" s="145">
        <v>0</v>
      </c>
      <c r="G11" s="146">
        <v>5</v>
      </c>
      <c r="H11" s="147">
        <f>E11+F11+G11</f>
        <v>25</v>
      </c>
      <c r="I11" s="14"/>
      <c r="J11" s="53"/>
      <c r="K11" s="21"/>
      <c r="L11" s="57">
        <f t="shared" si="2"/>
        <v>0</v>
      </c>
      <c r="M11" s="24">
        <v>0</v>
      </c>
      <c r="N11" s="19"/>
      <c r="O11" s="22">
        <f>L11+M11+N11</f>
        <v>0</v>
      </c>
      <c r="P11" s="14"/>
      <c r="Q11" s="53"/>
      <c r="R11" s="139"/>
      <c r="S11" s="57"/>
      <c r="T11" s="24">
        <v>0</v>
      </c>
      <c r="U11" s="19"/>
      <c r="V11" s="22">
        <f>S11+T11+U11</f>
        <v>0</v>
      </c>
      <c r="W11" s="14"/>
      <c r="X11" s="53"/>
      <c r="Y11" s="21"/>
      <c r="Z11" s="57">
        <f t="shared" si="5"/>
        <v>0</v>
      </c>
      <c r="AA11" s="24">
        <v>0</v>
      </c>
      <c r="AB11" s="19"/>
      <c r="AC11" s="22">
        <f>Z11+AA11+AB11</f>
        <v>0</v>
      </c>
      <c r="AD11" s="14"/>
      <c r="AE11" s="53"/>
      <c r="AF11" s="21"/>
      <c r="AG11" s="57">
        <f t="shared" si="36"/>
        <v>0</v>
      </c>
      <c r="AH11" s="24">
        <v>0</v>
      </c>
      <c r="AI11" s="19"/>
      <c r="AJ11" s="22">
        <f>AG11+AH11+AI11</f>
        <v>0</v>
      </c>
      <c r="AK11" s="14"/>
      <c r="AL11" s="53"/>
      <c r="AM11" s="139"/>
      <c r="AN11" s="132"/>
      <c r="AO11" s="145">
        <v>0</v>
      </c>
      <c r="AP11" s="146"/>
      <c r="AQ11" s="147">
        <f>AN11+AO11+AP11</f>
        <v>0</v>
      </c>
      <c r="AR11" s="14"/>
      <c r="AS11" s="53"/>
      <c r="AT11" s="21"/>
      <c r="AU11" s="57">
        <f t="shared" si="9"/>
        <v>0</v>
      </c>
      <c r="AV11" s="24">
        <v>0</v>
      </c>
      <c r="AW11" s="19"/>
      <c r="AX11" s="22">
        <f>AU11+AV11+AW11</f>
        <v>0</v>
      </c>
      <c r="AY11" s="14"/>
      <c r="AZ11" s="53">
        <v>3.1678240740740743E-2</v>
      </c>
      <c r="BA11" s="139">
        <v>10</v>
      </c>
      <c r="BB11" s="132">
        <f>((AZ$43)+10)-BA11</f>
        <v>16</v>
      </c>
      <c r="BC11" s="145">
        <v>0</v>
      </c>
      <c r="BD11" s="146">
        <v>5</v>
      </c>
      <c r="BE11" s="147">
        <f>BB11+BC11+BD11</f>
        <v>21</v>
      </c>
      <c r="BF11" s="14"/>
      <c r="BG11" s="23"/>
      <c r="BH11" s="21"/>
      <c r="BI11" s="57">
        <f t="shared" si="12"/>
        <v>0</v>
      </c>
      <c r="BJ11" s="24">
        <v>0</v>
      </c>
      <c r="BK11" s="19"/>
      <c r="BL11" s="22">
        <f t="shared" si="13"/>
        <v>0</v>
      </c>
      <c r="BM11" s="14"/>
      <c r="BN11" s="53">
        <v>3.6145833333333328E-2</v>
      </c>
      <c r="BO11" s="139">
        <v>5</v>
      </c>
      <c r="BP11" s="132">
        <f>((BN$43)+10)-BO11</f>
        <v>15</v>
      </c>
      <c r="BQ11" s="145">
        <v>0</v>
      </c>
      <c r="BR11" s="146">
        <v>5</v>
      </c>
      <c r="BS11" s="147">
        <f>BP11+BQ11+BR11</f>
        <v>20</v>
      </c>
      <c r="BT11" s="14"/>
      <c r="BU11" s="23"/>
      <c r="BV11" s="21"/>
      <c r="BW11" s="56">
        <f t="shared" si="15"/>
        <v>0</v>
      </c>
      <c r="BX11" s="24">
        <v>0</v>
      </c>
      <c r="BY11" s="19"/>
      <c r="BZ11" s="22">
        <f t="shared" si="16"/>
        <v>0</v>
      </c>
      <c r="CA11" s="14"/>
      <c r="CB11" s="53"/>
      <c r="CC11" s="21"/>
      <c r="CD11" s="57">
        <f t="shared" si="37"/>
        <v>0</v>
      </c>
      <c r="CE11" s="24">
        <v>0</v>
      </c>
      <c r="CF11" s="19"/>
      <c r="CG11" s="22">
        <f>CD11+CE11+CF11</f>
        <v>0</v>
      </c>
      <c r="CH11" s="14"/>
      <c r="CI11" s="23"/>
      <c r="CJ11" s="21"/>
      <c r="CK11" s="56">
        <f t="shared" si="18"/>
        <v>0</v>
      </c>
      <c r="CL11" s="24">
        <v>0</v>
      </c>
      <c r="CM11" s="19"/>
      <c r="CN11" s="22">
        <f t="shared" si="19"/>
        <v>0</v>
      </c>
      <c r="CO11" s="14"/>
      <c r="CP11" s="53"/>
      <c r="CQ11" s="139"/>
      <c r="CR11" s="132"/>
      <c r="CS11" s="145">
        <v>0</v>
      </c>
      <c r="CT11" s="146"/>
      <c r="CU11" s="147">
        <f>CR11+CS11+CT11</f>
        <v>0</v>
      </c>
      <c r="CV11" s="14"/>
      <c r="CW11" s="53"/>
      <c r="CX11" s="139"/>
      <c r="CY11" s="132"/>
      <c r="CZ11" s="145">
        <v>0</v>
      </c>
      <c r="DA11" s="146"/>
      <c r="DB11" s="147">
        <f>CY11+CZ11+DA11</f>
        <v>0</v>
      </c>
      <c r="DC11" s="14"/>
      <c r="DD11" s="53"/>
      <c r="DE11" s="139"/>
      <c r="DF11" s="132"/>
      <c r="DG11" s="145">
        <v>0</v>
      </c>
      <c r="DH11" s="146"/>
      <c r="DI11" s="147">
        <f>DF11+DG11+DH11</f>
        <v>0</v>
      </c>
      <c r="DJ11" s="75"/>
      <c r="DK11" s="53"/>
      <c r="DL11" s="139"/>
      <c r="DM11" s="132"/>
      <c r="DN11" s="145">
        <v>0</v>
      </c>
      <c r="DO11" s="146"/>
      <c r="DP11" s="147">
        <f>DM11+DN11+DO11</f>
        <v>0</v>
      </c>
      <c r="DQ11" s="14"/>
      <c r="DR11" s="53"/>
      <c r="DS11" s="139"/>
      <c r="DT11" s="132"/>
      <c r="DU11" s="145">
        <v>0</v>
      </c>
      <c r="DV11" s="146"/>
      <c r="DW11" s="147">
        <f>DT11+DU11+DV11</f>
        <v>0</v>
      </c>
      <c r="DX11" s="14"/>
      <c r="DY11" s="53"/>
      <c r="DZ11" s="21"/>
      <c r="EA11" s="57">
        <f t="shared" si="26"/>
        <v>0</v>
      </c>
      <c r="EB11" s="24">
        <v>0</v>
      </c>
      <c r="EC11" s="19"/>
      <c r="ED11" s="22">
        <f>EA11+EB11+EC11</f>
        <v>0</v>
      </c>
      <c r="EE11" s="14"/>
      <c r="EF11" s="53"/>
      <c r="EG11" s="21"/>
      <c r="EH11" s="57">
        <f t="shared" si="28"/>
        <v>0</v>
      </c>
      <c r="EI11" s="24">
        <v>0</v>
      </c>
      <c r="EJ11" s="19"/>
      <c r="EK11" s="22">
        <f>EH11+EI11+EJ11</f>
        <v>0</v>
      </c>
      <c r="EL11" s="14"/>
      <c r="EM11" s="23"/>
      <c r="EN11" s="21"/>
      <c r="EO11" s="57"/>
      <c r="EP11" s="24">
        <v>0</v>
      </c>
      <c r="EQ11" s="19"/>
      <c r="ER11" s="22">
        <f t="shared" si="30"/>
        <v>0</v>
      </c>
      <c r="ES11" s="14"/>
      <c r="ET11" s="16"/>
      <c r="EU11" s="111">
        <f t="shared" ref="EU11:EU41" si="51">FB11</f>
        <v>10</v>
      </c>
      <c r="EV11" s="82">
        <f t="shared" si="38"/>
        <v>51</v>
      </c>
      <c r="EW11" s="82">
        <f t="shared" si="38"/>
        <v>0</v>
      </c>
      <c r="EX11" s="82">
        <f t="shared" si="38"/>
        <v>15</v>
      </c>
      <c r="EY11" s="22">
        <f t="shared" si="39"/>
        <v>66</v>
      </c>
      <c r="EZ11" s="14" t="str">
        <f>B11</f>
        <v>John Bridge</v>
      </c>
      <c r="FA11" s="14"/>
      <c r="FB11" s="106">
        <f t="shared" si="41"/>
        <v>10</v>
      </c>
      <c r="FC11" s="77">
        <v>3</v>
      </c>
      <c r="FD11" s="77">
        <v>5</v>
      </c>
      <c r="FE11" s="77">
        <v>4</v>
      </c>
      <c r="FF11" s="77">
        <v>4</v>
      </c>
      <c r="FG11" s="77" t="s">
        <v>367</v>
      </c>
      <c r="FH11" s="77" t="s">
        <v>588</v>
      </c>
      <c r="FI11" s="77" t="s">
        <v>434</v>
      </c>
      <c r="FJ11" s="77">
        <v>8</v>
      </c>
      <c r="FK11" s="77">
        <v>9</v>
      </c>
      <c r="FL11" s="77">
        <v>10</v>
      </c>
      <c r="FM11" s="77"/>
      <c r="FN11" s="77"/>
      <c r="FO11" s="77"/>
      <c r="FP11" s="77"/>
      <c r="FQ11" s="77"/>
      <c r="FR11" s="77"/>
      <c r="FS11" s="77"/>
      <c r="FT11" s="8">
        <f t="shared" si="42"/>
        <v>25</v>
      </c>
      <c r="FU11" s="8">
        <f t="shared" si="43"/>
        <v>25</v>
      </c>
      <c r="FV11" s="8">
        <f t="shared" si="44"/>
        <v>25</v>
      </c>
      <c r="FW11" s="8">
        <f t="shared" si="45"/>
        <v>46</v>
      </c>
      <c r="FX11" s="8">
        <f t="shared" ref="FX11:FX36" si="52">$H11+$V11+$AQ11+$BE11+$BS11</f>
        <v>66</v>
      </c>
      <c r="FY11" s="8">
        <f t="shared" si="46"/>
        <v>66</v>
      </c>
      <c r="FZ11" s="8">
        <f t="shared" si="47"/>
        <v>66</v>
      </c>
      <c r="GA11" s="8">
        <f t="shared" si="48"/>
        <v>66</v>
      </c>
      <c r="GB11" s="8">
        <f t="shared" si="49"/>
        <v>66</v>
      </c>
      <c r="GC11" s="8">
        <f t="shared" si="50"/>
        <v>66</v>
      </c>
    </row>
    <row r="12" spans="1:186">
      <c r="A12" s="8">
        <v>4</v>
      </c>
      <c r="B12" s="14" t="s">
        <v>737</v>
      </c>
      <c r="C12" s="53">
        <v>3.1597222222222221E-2</v>
      </c>
      <c r="D12" s="139">
        <v>4</v>
      </c>
      <c r="E12" s="132">
        <f t="shared" si="0"/>
        <v>19</v>
      </c>
      <c r="F12" s="145">
        <v>0</v>
      </c>
      <c r="G12" s="146">
        <v>5</v>
      </c>
      <c r="H12" s="147">
        <f t="shared" ref="H12:H40" si="53">E12+F12+G12</f>
        <v>24</v>
      </c>
      <c r="I12" s="14"/>
      <c r="J12" s="53"/>
      <c r="K12" s="21"/>
      <c r="L12" s="57">
        <f t="shared" si="2"/>
        <v>0</v>
      </c>
      <c r="M12" s="24">
        <v>0</v>
      </c>
      <c r="N12" s="19"/>
      <c r="O12" s="22">
        <f t="shared" ref="O12:O18" si="54">L12+M12+N12</f>
        <v>0</v>
      </c>
      <c r="P12" s="14"/>
      <c r="Q12" s="53"/>
      <c r="R12" s="139"/>
      <c r="S12" s="57"/>
      <c r="T12" s="24">
        <v>0</v>
      </c>
      <c r="U12" s="19"/>
      <c r="V12" s="22">
        <f t="shared" ref="V12:V40" si="55">S12+T12+U12</f>
        <v>0</v>
      </c>
      <c r="W12" s="14"/>
      <c r="X12" s="53"/>
      <c r="Y12" s="21"/>
      <c r="Z12" s="57">
        <f t="shared" si="5"/>
        <v>0</v>
      </c>
      <c r="AA12" s="24">
        <v>0</v>
      </c>
      <c r="AB12" s="19"/>
      <c r="AC12" s="22">
        <f t="shared" ref="AC12:AC18" si="56">Z12+AA12+AB12</f>
        <v>0</v>
      </c>
      <c r="AD12" s="14"/>
      <c r="AE12" s="53"/>
      <c r="AF12" s="21"/>
      <c r="AG12" s="57">
        <f t="shared" si="36"/>
        <v>0</v>
      </c>
      <c r="AH12" s="24">
        <v>0</v>
      </c>
      <c r="AI12" s="19"/>
      <c r="AJ12" s="22">
        <f t="shared" ref="AJ12:AJ25" si="57">AG12+AH12+AI12</f>
        <v>0</v>
      </c>
      <c r="AK12" s="14"/>
      <c r="AL12" s="53"/>
      <c r="AM12" s="139"/>
      <c r="AN12" s="132"/>
      <c r="AO12" s="145">
        <v>0</v>
      </c>
      <c r="AP12" s="146"/>
      <c r="AQ12" s="147">
        <f t="shared" ref="AQ12:AQ40" si="58">AN12+AO12+AP12</f>
        <v>0</v>
      </c>
      <c r="AR12" s="14"/>
      <c r="AS12" s="53"/>
      <c r="AT12" s="21"/>
      <c r="AU12" s="57">
        <f t="shared" si="9"/>
        <v>0</v>
      </c>
      <c r="AV12" s="24">
        <v>0</v>
      </c>
      <c r="AW12" s="19"/>
      <c r="AX12" s="22">
        <f t="shared" ref="AX12:AX18" si="59">AU12+AV12+AW12</f>
        <v>0</v>
      </c>
      <c r="AY12" s="14"/>
      <c r="AZ12" s="53"/>
      <c r="BA12" s="139"/>
      <c r="BB12" s="132"/>
      <c r="BC12" s="145">
        <v>0</v>
      </c>
      <c r="BD12" s="146"/>
      <c r="BE12" s="147">
        <f t="shared" ref="BE12:BE40" si="60">BB12+BC12+BD12</f>
        <v>0</v>
      </c>
      <c r="BF12" s="14"/>
      <c r="BG12" s="23"/>
      <c r="BH12" s="21"/>
      <c r="BI12" s="57">
        <f t="shared" si="12"/>
        <v>0</v>
      </c>
      <c r="BJ12" s="24">
        <v>0</v>
      </c>
      <c r="BK12" s="19"/>
      <c r="BL12" s="22">
        <f t="shared" si="13"/>
        <v>0</v>
      </c>
      <c r="BM12" s="14"/>
      <c r="BN12" s="53"/>
      <c r="BO12" s="139"/>
      <c r="BP12" s="132"/>
      <c r="BQ12" s="145">
        <v>0</v>
      </c>
      <c r="BR12" s="146"/>
      <c r="BS12" s="147">
        <f t="shared" ref="BS12:BS40" si="61">BP12+BQ12+BR12</f>
        <v>0</v>
      </c>
      <c r="BT12" s="14"/>
      <c r="BU12" s="23"/>
      <c r="BV12" s="21"/>
      <c r="BW12" s="56">
        <f t="shared" si="15"/>
        <v>0</v>
      </c>
      <c r="BX12" s="24">
        <v>0</v>
      </c>
      <c r="BY12" s="19"/>
      <c r="BZ12" s="22">
        <f t="shared" si="16"/>
        <v>0</v>
      </c>
      <c r="CA12" s="14"/>
      <c r="CB12" s="53"/>
      <c r="CC12" s="21"/>
      <c r="CD12" s="57">
        <f t="shared" si="37"/>
        <v>0</v>
      </c>
      <c r="CE12" s="24">
        <v>0</v>
      </c>
      <c r="CF12" s="19"/>
      <c r="CG12" s="22">
        <f t="shared" ref="CG12:CG42" si="62">CD12+CE12+CF12</f>
        <v>0</v>
      </c>
      <c r="CH12" s="14"/>
      <c r="CI12" s="23"/>
      <c r="CJ12" s="21"/>
      <c r="CK12" s="56">
        <f t="shared" si="18"/>
        <v>0</v>
      </c>
      <c r="CL12" s="24">
        <v>0</v>
      </c>
      <c r="CM12" s="19"/>
      <c r="CN12" s="22">
        <f t="shared" si="19"/>
        <v>0</v>
      </c>
      <c r="CO12" s="14"/>
      <c r="CP12" s="53"/>
      <c r="CQ12" s="139"/>
      <c r="CR12" s="132"/>
      <c r="CS12" s="145">
        <v>0</v>
      </c>
      <c r="CT12" s="146"/>
      <c r="CU12" s="147">
        <f t="shared" ref="CU12:CU40" si="63">CR12+CS12+CT12</f>
        <v>0</v>
      </c>
      <c r="CV12" s="14"/>
      <c r="CW12" s="53"/>
      <c r="CX12" s="139"/>
      <c r="CY12" s="132"/>
      <c r="CZ12" s="145">
        <v>0</v>
      </c>
      <c r="DA12" s="146"/>
      <c r="DB12" s="147">
        <f t="shared" ref="DB12:DB40" si="64">CY12+CZ12+DA12</f>
        <v>0</v>
      </c>
      <c r="DC12" s="14"/>
      <c r="DD12" s="53"/>
      <c r="DE12" s="139"/>
      <c r="DF12" s="132"/>
      <c r="DG12" s="145">
        <v>0</v>
      </c>
      <c r="DH12" s="146"/>
      <c r="DI12" s="147">
        <f t="shared" ref="DI12:DI40" si="65">DF12+DG12+DH12</f>
        <v>0</v>
      </c>
      <c r="DJ12" s="75"/>
      <c r="DK12" s="53"/>
      <c r="DL12" s="139"/>
      <c r="DM12" s="132"/>
      <c r="DN12" s="145">
        <v>0</v>
      </c>
      <c r="DO12" s="146"/>
      <c r="DP12" s="147">
        <f t="shared" ref="DP12:DP40" si="66">DM12+DN12+DO12</f>
        <v>0</v>
      </c>
      <c r="DQ12" s="14"/>
      <c r="DR12" s="53"/>
      <c r="DS12" s="139"/>
      <c r="DT12" s="132"/>
      <c r="DU12" s="145">
        <v>0</v>
      </c>
      <c r="DV12" s="146"/>
      <c r="DW12" s="147">
        <f t="shared" ref="DW12:DW17" si="67">DT12+DU12+DV12</f>
        <v>0</v>
      </c>
      <c r="DX12" s="14"/>
      <c r="DY12" s="53"/>
      <c r="DZ12" s="21"/>
      <c r="EA12" s="57">
        <f t="shared" si="26"/>
        <v>0</v>
      </c>
      <c r="EB12" s="24">
        <v>0</v>
      </c>
      <c r="EC12" s="19"/>
      <c r="ED12" s="22">
        <f t="shared" ref="ED12:ED18" si="68">EA12+EB12+EC12</f>
        <v>0</v>
      </c>
      <c r="EE12" s="14"/>
      <c r="EF12" s="53"/>
      <c r="EG12" s="21"/>
      <c r="EH12" s="57">
        <f t="shared" si="28"/>
        <v>0</v>
      </c>
      <c r="EI12" s="24">
        <v>0</v>
      </c>
      <c r="EJ12" s="19"/>
      <c r="EK12" s="22">
        <f t="shared" ref="EK12:EK18" si="69">EH12+EI12+EJ12</f>
        <v>0</v>
      </c>
      <c r="EL12" s="14"/>
      <c r="EM12" s="23"/>
      <c r="EN12" s="21"/>
      <c r="EO12" s="57"/>
      <c r="EP12" s="24">
        <v>0</v>
      </c>
      <c r="EQ12" s="19"/>
      <c r="ER12" s="22">
        <f t="shared" si="30"/>
        <v>0</v>
      </c>
      <c r="ES12" s="14"/>
      <c r="ET12" s="16"/>
      <c r="EU12" s="111" t="str">
        <f t="shared" si="51"/>
        <v>24=</v>
      </c>
      <c r="EV12" s="82">
        <f t="shared" si="38"/>
        <v>19</v>
      </c>
      <c r="EW12" s="82">
        <f t="shared" si="38"/>
        <v>0</v>
      </c>
      <c r="EX12" s="82">
        <f t="shared" si="38"/>
        <v>5</v>
      </c>
      <c r="EY12" s="22">
        <f t="shared" si="39"/>
        <v>24</v>
      </c>
      <c r="EZ12" s="14" t="str">
        <f t="shared" ref="EZ12:EZ24" si="70">B12</f>
        <v>Dave Evans</v>
      </c>
      <c r="FA12" s="14"/>
      <c r="FB12" s="106" t="str">
        <f t="shared" si="41"/>
        <v>24=</v>
      </c>
      <c r="FC12" s="77">
        <v>4</v>
      </c>
      <c r="FD12" s="77">
        <v>6</v>
      </c>
      <c r="FE12" s="77">
        <v>5</v>
      </c>
      <c r="FF12" s="77" t="s">
        <v>368</v>
      </c>
      <c r="FG12" s="77" t="s">
        <v>369</v>
      </c>
      <c r="FH12" s="77" t="s">
        <v>442</v>
      </c>
      <c r="FI12" s="77" t="s">
        <v>442</v>
      </c>
      <c r="FJ12" s="77" t="s">
        <v>547</v>
      </c>
      <c r="FK12" s="77" t="s">
        <v>548</v>
      </c>
      <c r="FL12" s="77" t="s">
        <v>548</v>
      </c>
      <c r="FM12" s="77"/>
      <c r="FN12" s="77"/>
      <c r="FO12" s="77"/>
      <c r="FP12" s="77"/>
      <c r="FQ12" s="77"/>
      <c r="FR12" s="77"/>
      <c r="FS12" s="77"/>
      <c r="FT12" s="8">
        <f t="shared" si="42"/>
        <v>24</v>
      </c>
      <c r="FU12" s="8">
        <f t="shared" si="43"/>
        <v>24</v>
      </c>
      <c r="FV12" s="8">
        <f t="shared" si="44"/>
        <v>24</v>
      </c>
      <c r="FW12" s="8">
        <f t="shared" si="45"/>
        <v>24</v>
      </c>
      <c r="FX12" s="8">
        <f t="shared" si="52"/>
        <v>24</v>
      </c>
      <c r="FY12" s="8">
        <f t="shared" si="46"/>
        <v>24</v>
      </c>
      <c r="FZ12" s="8">
        <f t="shared" si="47"/>
        <v>24</v>
      </c>
      <c r="GA12" s="8">
        <f t="shared" si="48"/>
        <v>24</v>
      </c>
      <c r="GB12" s="8">
        <f t="shared" si="49"/>
        <v>24</v>
      </c>
      <c r="GC12" s="8">
        <f t="shared" si="50"/>
        <v>24</v>
      </c>
    </row>
    <row r="13" spans="1:186">
      <c r="A13" s="8">
        <v>5</v>
      </c>
      <c r="B13" s="14" t="s">
        <v>532</v>
      </c>
      <c r="C13" s="53">
        <v>3.246527777777778E-2</v>
      </c>
      <c r="D13" s="139">
        <v>5</v>
      </c>
      <c r="E13" s="132">
        <f t="shared" si="0"/>
        <v>18</v>
      </c>
      <c r="F13" s="145">
        <v>0</v>
      </c>
      <c r="G13" s="146">
        <v>5</v>
      </c>
      <c r="H13" s="147">
        <f t="shared" si="53"/>
        <v>23</v>
      </c>
      <c r="I13" s="14"/>
      <c r="J13" s="53"/>
      <c r="K13" s="21"/>
      <c r="L13" s="57">
        <f t="shared" si="2"/>
        <v>0</v>
      </c>
      <c r="M13" s="24">
        <v>0</v>
      </c>
      <c r="N13" s="19"/>
      <c r="O13" s="22">
        <f t="shared" si="54"/>
        <v>0</v>
      </c>
      <c r="P13" s="14"/>
      <c r="Q13" s="53"/>
      <c r="R13" s="139"/>
      <c r="S13" s="57"/>
      <c r="T13" s="24">
        <v>0</v>
      </c>
      <c r="U13" s="19"/>
      <c r="V13" s="22">
        <f t="shared" si="55"/>
        <v>0</v>
      </c>
      <c r="W13" s="14"/>
      <c r="X13" s="53"/>
      <c r="Y13" s="21"/>
      <c r="Z13" s="57">
        <f t="shared" si="5"/>
        <v>0</v>
      </c>
      <c r="AA13" s="24">
        <v>0</v>
      </c>
      <c r="AB13" s="19"/>
      <c r="AC13" s="22">
        <f t="shared" si="56"/>
        <v>0</v>
      </c>
      <c r="AD13" s="14"/>
      <c r="AE13" s="53"/>
      <c r="AF13" s="21"/>
      <c r="AG13" s="57">
        <f t="shared" si="36"/>
        <v>0</v>
      </c>
      <c r="AH13" s="24">
        <v>0</v>
      </c>
      <c r="AI13" s="19"/>
      <c r="AJ13" s="22">
        <f t="shared" si="57"/>
        <v>0</v>
      </c>
      <c r="AK13" s="14"/>
      <c r="AL13" s="53"/>
      <c r="AM13" s="139"/>
      <c r="AN13" s="132"/>
      <c r="AO13" s="145">
        <v>0</v>
      </c>
      <c r="AP13" s="146"/>
      <c r="AQ13" s="147">
        <f t="shared" si="58"/>
        <v>0</v>
      </c>
      <c r="AR13" s="14"/>
      <c r="AS13" s="53"/>
      <c r="AT13" s="21"/>
      <c r="AU13" s="57">
        <f t="shared" si="9"/>
        <v>0</v>
      </c>
      <c r="AV13" s="24">
        <v>0</v>
      </c>
      <c r="AW13" s="19"/>
      <c r="AX13" s="22">
        <f t="shared" si="59"/>
        <v>0</v>
      </c>
      <c r="AY13" s="14"/>
      <c r="AZ13" s="53">
        <v>3.3414351851851855E-2</v>
      </c>
      <c r="BA13" s="139">
        <v>12</v>
      </c>
      <c r="BB13" s="132">
        <f>((AZ$43)+10)-BA13</f>
        <v>14</v>
      </c>
      <c r="BC13" s="145">
        <v>0</v>
      </c>
      <c r="BD13" s="146">
        <v>5</v>
      </c>
      <c r="BE13" s="147">
        <f t="shared" si="60"/>
        <v>19</v>
      </c>
      <c r="BF13" s="14"/>
      <c r="BG13" s="23"/>
      <c r="BH13" s="21"/>
      <c r="BI13" s="57">
        <f t="shared" si="12"/>
        <v>0</v>
      </c>
      <c r="BJ13" s="24">
        <v>0</v>
      </c>
      <c r="BK13" s="19"/>
      <c r="BL13" s="22">
        <f t="shared" si="13"/>
        <v>0</v>
      </c>
      <c r="BM13" s="14"/>
      <c r="BN13" s="53"/>
      <c r="BO13" s="139"/>
      <c r="BP13" s="132"/>
      <c r="BQ13" s="145">
        <v>0</v>
      </c>
      <c r="BR13" s="146"/>
      <c r="BS13" s="147">
        <f t="shared" si="61"/>
        <v>0</v>
      </c>
      <c r="BT13" s="14"/>
      <c r="BU13" s="23"/>
      <c r="BV13" s="21"/>
      <c r="BW13" s="56">
        <f t="shared" si="15"/>
        <v>0</v>
      </c>
      <c r="BX13" s="24">
        <v>0</v>
      </c>
      <c r="BY13" s="19"/>
      <c r="BZ13" s="22">
        <f t="shared" si="16"/>
        <v>0</v>
      </c>
      <c r="CA13" s="14"/>
      <c r="CB13" s="53"/>
      <c r="CC13" s="21"/>
      <c r="CD13" s="57">
        <f t="shared" si="37"/>
        <v>0</v>
      </c>
      <c r="CE13" s="24">
        <v>0</v>
      </c>
      <c r="CF13" s="19"/>
      <c r="CG13" s="22">
        <f t="shared" si="62"/>
        <v>0</v>
      </c>
      <c r="CH13" s="14"/>
      <c r="CI13" s="23"/>
      <c r="CJ13" s="21"/>
      <c r="CK13" s="56">
        <f t="shared" si="18"/>
        <v>0</v>
      </c>
      <c r="CL13" s="24">
        <v>0</v>
      </c>
      <c r="CM13" s="19"/>
      <c r="CN13" s="22">
        <f t="shared" si="19"/>
        <v>0</v>
      </c>
      <c r="CO13" s="14"/>
      <c r="CP13" s="53"/>
      <c r="CQ13" s="139"/>
      <c r="CR13" s="132"/>
      <c r="CS13" s="145">
        <v>0</v>
      </c>
      <c r="CT13" s="146"/>
      <c r="CU13" s="147">
        <f t="shared" si="63"/>
        <v>0</v>
      </c>
      <c r="CV13" s="14"/>
      <c r="CW13" s="53"/>
      <c r="CX13" s="139"/>
      <c r="CY13" s="132"/>
      <c r="CZ13" s="145">
        <v>0</v>
      </c>
      <c r="DA13" s="146"/>
      <c r="DB13" s="147">
        <f t="shared" si="64"/>
        <v>0</v>
      </c>
      <c r="DC13" s="14"/>
      <c r="DD13" s="53"/>
      <c r="DE13" s="139"/>
      <c r="DF13" s="132"/>
      <c r="DG13" s="145">
        <v>0</v>
      </c>
      <c r="DH13" s="146"/>
      <c r="DI13" s="147">
        <f t="shared" si="65"/>
        <v>0</v>
      </c>
      <c r="DJ13" s="75"/>
      <c r="DK13" s="53">
        <v>3.4178240740740738E-2</v>
      </c>
      <c r="DL13" s="139">
        <v>11</v>
      </c>
      <c r="DM13" s="132">
        <f>((DK$43)+10)-DL13</f>
        <v>13</v>
      </c>
      <c r="DN13" s="145">
        <v>0</v>
      </c>
      <c r="DO13" s="146">
        <v>5</v>
      </c>
      <c r="DP13" s="147">
        <f t="shared" si="66"/>
        <v>18</v>
      </c>
      <c r="DQ13" s="14"/>
      <c r="DR13" s="53">
        <v>3.5474537037037041E-2</v>
      </c>
      <c r="DS13" s="139">
        <v>6</v>
      </c>
      <c r="DT13" s="132">
        <f t="shared" si="24"/>
        <v>13</v>
      </c>
      <c r="DU13" s="145">
        <v>0</v>
      </c>
      <c r="DV13" s="146">
        <v>5</v>
      </c>
      <c r="DW13" s="147">
        <f t="shared" si="67"/>
        <v>18</v>
      </c>
      <c r="DX13" s="14"/>
      <c r="DY13" s="53"/>
      <c r="DZ13" s="21"/>
      <c r="EA13" s="57">
        <f t="shared" si="26"/>
        <v>0</v>
      </c>
      <c r="EB13" s="24">
        <v>0</v>
      </c>
      <c r="EC13" s="19"/>
      <c r="ED13" s="22">
        <f t="shared" si="68"/>
        <v>0</v>
      </c>
      <c r="EE13" s="14"/>
      <c r="EF13" s="53"/>
      <c r="EG13" s="21"/>
      <c r="EH13" s="57">
        <f t="shared" si="28"/>
        <v>0</v>
      </c>
      <c r="EI13" s="24">
        <v>0</v>
      </c>
      <c r="EJ13" s="19"/>
      <c r="EK13" s="22">
        <f t="shared" si="69"/>
        <v>0</v>
      </c>
      <c r="EL13" s="14"/>
      <c r="EM13" s="23"/>
      <c r="EN13" s="21"/>
      <c r="EO13" s="118">
        <f>(((EM$43)+10)-EN13)*2</f>
        <v>0</v>
      </c>
      <c r="EP13" s="24">
        <v>0</v>
      </c>
      <c r="EQ13" s="19"/>
      <c r="ER13" s="22">
        <f t="shared" si="30"/>
        <v>0</v>
      </c>
      <c r="ES13" s="14"/>
      <c r="ET13" s="16"/>
      <c r="EU13" s="111">
        <f t="shared" si="51"/>
        <v>9</v>
      </c>
      <c r="EV13" s="82">
        <f t="shared" si="38"/>
        <v>58</v>
      </c>
      <c r="EW13" s="82">
        <f t="shared" si="38"/>
        <v>0</v>
      </c>
      <c r="EX13" s="82">
        <f t="shared" si="38"/>
        <v>20</v>
      </c>
      <c r="EY13" s="22">
        <f t="shared" si="39"/>
        <v>78</v>
      </c>
      <c r="EZ13" s="14" t="str">
        <f t="shared" si="70"/>
        <v>Larry Horne</v>
      </c>
      <c r="FA13" s="14"/>
      <c r="FB13" s="106">
        <f t="shared" si="41"/>
        <v>9</v>
      </c>
      <c r="FC13" s="77">
        <v>5</v>
      </c>
      <c r="FD13" s="77">
        <v>7</v>
      </c>
      <c r="FE13" s="77">
        <v>6</v>
      </c>
      <c r="FF13" s="77">
        <v>5</v>
      </c>
      <c r="FG13" s="77">
        <v>8</v>
      </c>
      <c r="FH13" s="77">
        <v>11</v>
      </c>
      <c r="FI13" s="77">
        <v>11</v>
      </c>
      <c r="FJ13" s="77">
        <v>13</v>
      </c>
      <c r="FK13" s="77">
        <v>10</v>
      </c>
      <c r="FL13" s="77">
        <v>9</v>
      </c>
      <c r="FM13" s="77"/>
      <c r="FN13" s="77"/>
      <c r="FO13" s="77"/>
      <c r="FP13" s="77"/>
      <c r="FQ13" s="77"/>
      <c r="FR13" s="77"/>
      <c r="FS13" s="77"/>
      <c r="FT13" s="8">
        <f t="shared" si="42"/>
        <v>23</v>
      </c>
      <c r="FU13" s="8">
        <f t="shared" si="43"/>
        <v>23</v>
      </c>
      <c r="FV13" s="8">
        <f t="shared" si="44"/>
        <v>23</v>
      </c>
      <c r="FW13" s="8">
        <f t="shared" si="45"/>
        <v>42</v>
      </c>
      <c r="FX13" s="8">
        <f t="shared" si="52"/>
        <v>42</v>
      </c>
      <c r="FY13" s="8">
        <f t="shared" si="46"/>
        <v>42</v>
      </c>
      <c r="FZ13" s="8">
        <f t="shared" si="47"/>
        <v>42</v>
      </c>
      <c r="GA13" s="8">
        <f t="shared" si="48"/>
        <v>42</v>
      </c>
      <c r="GB13" s="8">
        <f t="shared" si="49"/>
        <v>60</v>
      </c>
      <c r="GC13" s="8">
        <f t="shared" si="50"/>
        <v>78</v>
      </c>
    </row>
    <row r="14" spans="1:186">
      <c r="A14" s="8">
        <v>6</v>
      </c>
      <c r="B14" s="14" t="s">
        <v>23</v>
      </c>
      <c r="C14" s="53">
        <v>3.3564814814814818E-2</v>
      </c>
      <c r="D14" s="139">
        <v>6</v>
      </c>
      <c r="E14" s="132">
        <f t="shared" si="0"/>
        <v>17</v>
      </c>
      <c r="F14" s="145">
        <v>0</v>
      </c>
      <c r="G14" s="146">
        <v>5</v>
      </c>
      <c r="H14" s="147">
        <f t="shared" si="53"/>
        <v>22</v>
      </c>
      <c r="I14" s="14"/>
      <c r="J14" s="53"/>
      <c r="K14" s="21"/>
      <c r="L14" s="57">
        <f t="shared" si="2"/>
        <v>0</v>
      </c>
      <c r="M14" s="24">
        <v>0</v>
      </c>
      <c r="N14" s="19"/>
      <c r="O14" s="22">
        <f t="shared" si="54"/>
        <v>0</v>
      </c>
      <c r="P14" s="14"/>
      <c r="Q14" s="53"/>
      <c r="R14" s="139"/>
      <c r="S14" s="57"/>
      <c r="T14" s="24">
        <v>0</v>
      </c>
      <c r="U14" s="19"/>
      <c r="V14" s="22">
        <f t="shared" si="55"/>
        <v>0</v>
      </c>
      <c r="W14" s="14"/>
      <c r="X14" s="53"/>
      <c r="Y14" s="21"/>
      <c r="Z14" s="57">
        <f t="shared" si="5"/>
        <v>0</v>
      </c>
      <c r="AA14" s="24">
        <v>0</v>
      </c>
      <c r="AB14" s="19"/>
      <c r="AC14" s="22">
        <f t="shared" si="56"/>
        <v>0</v>
      </c>
      <c r="AD14" s="14"/>
      <c r="AE14" s="53"/>
      <c r="AF14" s="21"/>
      <c r="AG14" s="57">
        <f t="shared" si="36"/>
        <v>0</v>
      </c>
      <c r="AH14" s="24">
        <v>0</v>
      </c>
      <c r="AI14" s="19"/>
      <c r="AJ14" s="22">
        <f t="shared" si="57"/>
        <v>0</v>
      </c>
      <c r="AK14" s="14"/>
      <c r="AL14" s="53"/>
      <c r="AM14" s="139"/>
      <c r="AN14" s="132"/>
      <c r="AO14" s="145">
        <v>0</v>
      </c>
      <c r="AP14" s="146"/>
      <c r="AQ14" s="147">
        <f t="shared" si="58"/>
        <v>0</v>
      </c>
      <c r="AR14" s="14"/>
      <c r="AS14" s="53"/>
      <c r="AT14" s="21"/>
      <c r="AU14" s="57">
        <f t="shared" si="9"/>
        <v>0</v>
      </c>
      <c r="AV14" s="24">
        <v>0</v>
      </c>
      <c r="AW14" s="19"/>
      <c r="AX14" s="22">
        <f t="shared" si="59"/>
        <v>0</v>
      </c>
      <c r="AY14" s="14"/>
      <c r="AZ14" s="53">
        <v>3.619212962962963E-2</v>
      </c>
      <c r="BA14" s="139">
        <v>16</v>
      </c>
      <c r="BB14" s="132">
        <f>((AZ$43)+10)-BA14</f>
        <v>10</v>
      </c>
      <c r="BC14" s="145">
        <v>0</v>
      </c>
      <c r="BD14" s="146">
        <v>5</v>
      </c>
      <c r="BE14" s="147">
        <f t="shared" si="60"/>
        <v>15</v>
      </c>
      <c r="BF14" s="14"/>
      <c r="BG14" s="23"/>
      <c r="BH14" s="21"/>
      <c r="BI14" s="57">
        <f t="shared" si="12"/>
        <v>0</v>
      </c>
      <c r="BJ14" s="24">
        <v>0</v>
      </c>
      <c r="BK14" s="19"/>
      <c r="BL14" s="22">
        <f t="shared" si="13"/>
        <v>0</v>
      </c>
      <c r="BM14" s="14"/>
      <c r="BN14" s="53">
        <v>4.5543981481481477E-2</v>
      </c>
      <c r="BO14" s="139">
        <v>9</v>
      </c>
      <c r="BP14" s="132">
        <f>((BN$43)+10)-BO14</f>
        <v>11</v>
      </c>
      <c r="BQ14" s="145">
        <v>0</v>
      </c>
      <c r="BR14" s="146">
        <v>5</v>
      </c>
      <c r="BS14" s="147">
        <f t="shared" si="61"/>
        <v>16</v>
      </c>
      <c r="BT14" s="14"/>
      <c r="BU14" s="23"/>
      <c r="BV14" s="21"/>
      <c r="BW14" s="56">
        <f t="shared" si="15"/>
        <v>0</v>
      </c>
      <c r="BX14" s="24">
        <v>0</v>
      </c>
      <c r="BY14" s="19"/>
      <c r="BZ14" s="22">
        <f t="shared" si="16"/>
        <v>0</v>
      </c>
      <c r="CA14" s="14"/>
      <c r="CB14" s="53"/>
      <c r="CC14" s="21"/>
      <c r="CD14" s="57">
        <f t="shared" si="37"/>
        <v>0</v>
      </c>
      <c r="CE14" s="24">
        <v>0</v>
      </c>
      <c r="CF14" s="19"/>
      <c r="CG14" s="22">
        <f t="shared" si="62"/>
        <v>0</v>
      </c>
      <c r="CH14" s="14"/>
      <c r="CI14" s="23"/>
      <c r="CJ14" s="21"/>
      <c r="CK14" s="56">
        <f t="shared" si="18"/>
        <v>0</v>
      </c>
      <c r="CL14" s="24">
        <v>0</v>
      </c>
      <c r="CM14" s="19"/>
      <c r="CN14" s="22">
        <f t="shared" si="19"/>
        <v>0</v>
      </c>
      <c r="CO14" s="14"/>
      <c r="CP14" s="53">
        <v>1.6574074074074074E-2</v>
      </c>
      <c r="CQ14" s="139">
        <v>6</v>
      </c>
      <c r="CR14" s="132">
        <f>((CP$43)+10)-CQ14</f>
        <v>12</v>
      </c>
      <c r="CS14" s="145">
        <v>0</v>
      </c>
      <c r="CT14" s="146">
        <v>5</v>
      </c>
      <c r="CU14" s="147">
        <f t="shared" si="63"/>
        <v>17</v>
      </c>
      <c r="CV14" s="14"/>
      <c r="CW14" s="53"/>
      <c r="CX14" s="139"/>
      <c r="CY14" s="132"/>
      <c r="CZ14" s="145">
        <v>0</v>
      </c>
      <c r="DA14" s="146"/>
      <c r="DB14" s="147">
        <f t="shared" si="64"/>
        <v>0</v>
      </c>
      <c r="DC14" s="14"/>
      <c r="DD14" s="53">
        <v>3.7256944444444447E-2</v>
      </c>
      <c r="DE14" s="139">
        <v>8</v>
      </c>
      <c r="DF14" s="132">
        <f>((DD$43)+10)-DE14</f>
        <v>12</v>
      </c>
      <c r="DG14" s="145">
        <v>0</v>
      </c>
      <c r="DH14" s="146">
        <v>5</v>
      </c>
      <c r="DI14" s="147">
        <f t="shared" si="65"/>
        <v>17</v>
      </c>
      <c r="DJ14" s="75"/>
      <c r="DK14" s="53">
        <v>3.5196759259259254E-2</v>
      </c>
      <c r="DL14" s="139">
        <v>12</v>
      </c>
      <c r="DM14" s="132">
        <f>((DK$43)+10)-DL14</f>
        <v>12</v>
      </c>
      <c r="DN14" s="145">
        <v>0</v>
      </c>
      <c r="DO14" s="146">
        <v>5</v>
      </c>
      <c r="DP14" s="147">
        <f t="shared" si="66"/>
        <v>17</v>
      </c>
      <c r="DQ14" s="14"/>
      <c r="DR14" s="53"/>
      <c r="DS14" s="139"/>
      <c r="DT14" s="132"/>
      <c r="DU14" s="145">
        <v>0</v>
      </c>
      <c r="DV14" s="146"/>
      <c r="DW14" s="147">
        <f t="shared" si="67"/>
        <v>0</v>
      </c>
      <c r="DX14" s="14"/>
      <c r="DY14" s="53"/>
      <c r="DZ14" s="21"/>
      <c r="EA14" s="57">
        <f t="shared" si="26"/>
        <v>0</v>
      </c>
      <c r="EB14" s="24">
        <v>0</v>
      </c>
      <c r="EC14" s="19"/>
      <c r="ED14" s="22">
        <f t="shared" si="68"/>
        <v>0</v>
      </c>
      <c r="EE14" s="14"/>
      <c r="EF14" s="53"/>
      <c r="EG14" s="21"/>
      <c r="EH14" s="57">
        <f t="shared" si="28"/>
        <v>0</v>
      </c>
      <c r="EI14" s="24">
        <v>0</v>
      </c>
      <c r="EJ14" s="19"/>
      <c r="EK14" s="22">
        <f t="shared" si="69"/>
        <v>0</v>
      </c>
      <c r="EL14" s="14"/>
      <c r="EM14" s="23"/>
      <c r="EN14" s="21"/>
      <c r="EO14" s="57"/>
      <c r="EP14" s="24">
        <v>0</v>
      </c>
      <c r="EQ14" s="19"/>
      <c r="ER14" s="22">
        <f t="shared" si="30"/>
        <v>0</v>
      </c>
      <c r="ES14" s="14"/>
      <c r="ET14" s="23"/>
      <c r="EU14" s="111">
        <f t="shared" si="51"/>
        <v>6</v>
      </c>
      <c r="EV14" s="82">
        <f t="shared" si="38"/>
        <v>74</v>
      </c>
      <c r="EW14" s="82">
        <f t="shared" si="38"/>
        <v>0</v>
      </c>
      <c r="EX14" s="82">
        <f t="shared" si="38"/>
        <v>30</v>
      </c>
      <c r="EY14" s="22">
        <f t="shared" si="39"/>
        <v>104</v>
      </c>
      <c r="EZ14" s="14" t="str">
        <f t="shared" si="70"/>
        <v>Tony Lowery</v>
      </c>
      <c r="FA14" s="14"/>
      <c r="FB14" s="106">
        <f t="shared" si="41"/>
        <v>6</v>
      </c>
      <c r="FC14" s="77">
        <v>6</v>
      </c>
      <c r="FD14" s="77">
        <v>8</v>
      </c>
      <c r="FE14" s="77">
        <v>7</v>
      </c>
      <c r="FF14" s="77">
        <v>6</v>
      </c>
      <c r="FG14" s="77">
        <v>5</v>
      </c>
      <c r="FH14" s="77">
        <v>3</v>
      </c>
      <c r="FI14" s="77">
        <v>4</v>
      </c>
      <c r="FJ14" s="77">
        <v>4</v>
      </c>
      <c r="FK14" s="77">
        <v>6</v>
      </c>
      <c r="FL14" s="77">
        <v>6</v>
      </c>
      <c r="FM14" s="77"/>
      <c r="FN14" s="77"/>
      <c r="FO14" s="77"/>
      <c r="FP14" s="77"/>
      <c r="FQ14" s="77"/>
      <c r="FR14" s="77"/>
      <c r="FS14" s="77"/>
      <c r="FT14" s="8">
        <f t="shared" si="42"/>
        <v>22</v>
      </c>
      <c r="FU14" s="8">
        <f t="shared" si="43"/>
        <v>22</v>
      </c>
      <c r="FV14" s="8">
        <f t="shared" si="44"/>
        <v>22</v>
      </c>
      <c r="FW14" s="8">
        <f t="shared" si="45"/>
        <v>37</v>
      </c>
      <c r="FX14" s="8">
        <f t="shared" si="52"/>
        <v>53</v>
      </c>
      <c r="FY14" s="8">
        <f t="shared" si="46"/>
        <v>70</v>
      </c>
      <c r="FZ14" s="8">
        <f t="shared" si="47"/>
        <v>70</v>
      </c>
      <c r="GA14" s="8">
        <f t="shared" si="48"/>
        <v>87</v>
      </c>
      <c r="GB14" s="8">
        <f t="shared" si="49"/>
        <v>104</v>
      </c>
      <c r="GC14" s="8">
        <f t="shared" si="50"/>
        <v>104</v>
      </c>
    </row>
    <row r="15" spans="1:186">
      <c r="A15" s="8">
        <v>7</v>
      </c>
      <c r="B15" s="14" t="s">
        <v>60</v>
      </c>
      <c r="C15" s="53">
        <v>3.4293981481481481E-2</v>
      </c>
      <c r="D15" s="139">
        <v>7</v>
      </c>
      <c r="E15" s="132">
        <f t="shared" si="0"/>
        <v>16</v>
      </c>
      <c r="F15" s="145">
        <v>0</v>
      </c>
      <c r="G15" s="146">
        <v>5</v>
      </c>
      <c r="H15" s="147">
        <f t="shared" si="53"/>
        <v>21</v>
      </c>
      <c r="I15" s="14"/>
      <c r="J15" s="53"/>
      <c r="K15" s="21"/>
      <c r="L15" s="56">
        <f t="shared" si="2"/>
        <v>0</v>
      </c>
      <c r="M15" s="24">
        <v>0</v>
      </c>
      <c r="N15" s="19"/>
      <c r="O15" s="22">
        <f t="shared" si="54"/>
        <v>0</v>
      </c>
      <c r="P15" s="14"/>
      <c r="Q15" s="53"/>
      <c r="R15" s="139"/>
      <c r="S15" s="56"/>
      <c r="T15" s="24">
        <v>0</v>
      </c>
      <c r="U15" s="19"/>
      <c r="V15" s="22">
        <f t="shared" si="55"/>
        <v>0</v>
      </c>
      <c r="W15" s="14"/>
      <c r="X15" s="53"/>
      <c r="Y15" s="21"/>
      <c r="Z15" s="56">
        <f t="shared" si="5"/>
        <v>0</v>
      </c>
      <c r="AA15" s="24">
        <v>0</v>
      </c>
      <c r="AB15" s="19"/>
      <c r="AC15" s="22">
        <f t="shared" si="56"/>
        <v>0</v>
      </c>
      <c r="AD15" s="14"/>
      <c r="AE15" s="53"/>
      <c r="AF15" s="21"/>
      <c r="AG15" s="56">
        <f t="shared" si="36"/>
        <v>0</v>
      </c>
      <c r="AH15" s="24">
        <v>0</v>
      </c>
      <c r="AI15" s="19"/>
      <c r="AJ15" s="22">
        <f t="shared" si="57"/>
        <v>0</v>
      </c>
      <c r="AK15" s="14"/>
      <c r="AL15" s="53"/>
      <c r="AM15" s="139"/>
      <c r="AN15" s="132"/>
      <c r="AO15" s="145">
        <v>0</v>
      </c>
      <c r="AP15" s="146"/>
      <c r="AQ15" s="147">
        <f t="shared" si="58"/>
        <v>0</v>
      </c>
      <c r="AR15" s="14"/>
      <c r="AS15" s="53"/>
      <c r="AT15" s="21"/>
      <c r="AU15" s="56">
        <f t="shared" si="9"/>
        <v>0</v>
      </c>
      <c r="AV15" s="24">
        <v>0</v>
      </c>
      <c r="AW15" s="19"/>
      <c r="AX15" s="22">
        <f t="shared" si="59"/>
        <v>0</v>
      </c>
      <c r="AY15" s="14"/>
      <c r="AZ15" s="53"/>
      <c r="BA15" s="139"/>
      <c r="BB15" s="132"/>
      <c r="BC15" s="145">
        <v>0</v>
      </c>
      <c r="BD15" s="146"/>
      <c r="BE15" s="147">
        <f t="shared" si="60"/>
        <v>0</v>
      </c>
      <c r="BF15" s="14"/>
      <c r="BG15" s="23"/>
      <c r="BH15" s="21"/>
      <c r="BI15" s="56"/>
      <c r="BJ15" s="24">
        <v>0</v>
      </c>
      <c r="BK15" s="19"/>
      <c r="BL15" s="22">
        <f t="shared" si="13"/>
        <v>0</v>
      </c>
      <c r="BM15" s="14"/>
      <c r="BN15" s="53"/>
      <c r="BO15" s="139"/>
      <c r="BP15" s="132"/>
      <c r="BQ15" s="145">
        <v>0</v>
      </c>
      <c r="BR15" s="146"/>
      <c r="BS15" s="147">
        <f t="shared" si="61"/>
        <v>0</v>
      </c>
      <c r="BT15" s="14"/>
      <c r="BU15" s="23"/>
      <c r="BV15" s="21"/>
      <c r="BW15" s="56">
        <f t="shared" si="15"/>
        <v>0</v>
      </c>
      <c r="BX15" s="24">
        <v>0</v>
      </c>
      <c r="BY15" s="19"/>
      <c r="BZ15" s="22">
        <f t="shared" si="16"/>
        <v>0</v>
      </c>
      <c r="CA15" s="14"/>
      <c r="CB15" s="53"/>
      <c r="CC15" s="21"/>
      <c r="CD15" s="56">
        <f t="shared" si="37"/>
        <v>0</v>
      </c>
      <c r="CE15" s="24">
        <v>0</v>
      </c>
      <c r="CF15" s="19"/>
      <c r="CG15" s="22">
        <f t="shared" si="62"/>
        <v>0</v>
      </c>
      <c r="CH15" s="14"/>
      <c r="CI15" s="23"/>
      <c r="CJ15" s="21"/>
      <c r="CK15" s="56">
        <f t="shared" si="18"/>
        <v>0</v>
      </c>
      <c r="CL15" s="24">
        <v>0</v>
      </c>
      <c r="CM15" s="19"/>
      <c r="CN15" s="22">
        <f t="shared" si="19"/>
        <v>0</v>
      </c>
      <c r="CO15" s="14"/>
      <c r="CP15" s="53"/>
      <c r="CQ15" s="139"/>
      <c r="CR15" s="132"/>
      <c r="CS15" s="145">
        <v>0</v>
      </c>
      <c r="CT15" s="146"/>
      <c r="CU15" s="147">
        <f t="shared" si="63"/>
        <v>0</v>
      </c>
      <c r="CV15" s="14"/>
      <c r="CW15" s="53"/>
      <c r="CX15" s="139"/>
      <c r="CY15" s="132"/>
      <c r="CZ15" s="145">
        <v>0</v>
      </c>
      <c r="DA15" s="146"/>
      <c r="DB15" s="147">
        <f t="shared" si="64"/>
        <v>0</v>
      </c>
      <c r="DC15" s="14"/>
      <c r="DD15" s="53"/>
      <c r="DE15" s="139"/>
      <c r="DF15" s="132"/>
      <c r="DG15" s="145">
        <v>0</v>
      </c>
      <c r="DH15" s="146"/>
      <c r="DI15" s="147">
        <f t="shared" si="65"/>
        <v>0</v>
      </c>
      <c r="DJ15" s="75"/>
      <c r="DK15" s="53"/>
      <c r="DL15" s="139"/>
      <c r="DM15" s="132"/>
      <c r="DN15" s="145">
        <v>0</v>
      </c>
      <c r="DO15" s="146"/>
      <c r="DP15" s="147">
        <f t="shared" si="66"/>
        <v>0</v>
      </c>
      <c r="DQ15" s="14"/>
      <c r="DR15" s="53"/>
      <c r="DS15" s="139"/>
      <c r="DT15" s="132"/>
      <c r="DU15" s="145">
        <v>0</v>
      </c>
      <c r="DV15" s="146"/>
      <c r="DW15" s="147">
        <f t="shared" si="67"/>
        <v>0</v>
      </c>
      <c r="DX15" s="14"/>
      <c r="DY15" s="53"/>
      <c r="DZ15" s="21"/>
      <c r="EA15" s="56">
        <f t="shared" si="26"/>
        <v>0</v>
      </c>
      <c r="EB15" s="24">
        <v>0</v>
      </c>
      <c r="EC15" s="19"/>
      <c r="ED15" s="22">
        <f t="shared" si="68"/>
        <v>0</v>
      </c>
      <c r="EE15" s="14"/>
      <c r="EF15" s="53"/>
      <c r="EG15" s="21"/>
      <c r="EH15" s="56">
        <f t="shared" si="28"/>
        <v>0</v>
      </c>
      <c r="EI15" s="24">
        <v>0</v>
      </c>
      <c r="EJ15" s="19"/>
      <c r="EK15" s="22">
        <f t="shared" si="69"/>
        <v>0</v>
      </c>
      <c r="EL15" s="14"/>
      <c r="EM15" s="23"/>
      <c r="EN15" s="21"/>
      <c r="EO15" s="57"/>
      <c r="EP15" s="24">
        <v>0</v>
      </c>
      <c r="EQ15" s="19"/>
      <c r="ER15" s="22">
        <f t="shared" si="30"/>
        <v>0</v>
      </c>
      <c r="ES15" s="14"/>
      <c r="ET15" s="23"/>
      <c r="EU15" s="111" t="str">
        <f t="shared" si="51"/>
        <v>28=</v>
      </c>
      <c r="EV15" s="82">
        <f t="shared" si="38"/>
        <v>16</v>
      </c>
      <c r="EW15" s="82">
        <f t="shared" si="38"/>
        <v>0</v>
      </c>
      <c r="EX15" s="82">
        <f t="shared" si="38"/>
        <v>5</v>
      </c>
      <c r="EY15" s="22">
        <f t="shared" si="39"/>
        <v>21</v>
      </c>
      <c r="EZ15" s="14" t="str">
        <f t="shared" si="70"/>
        <v>Paul Saager</v>
      </c>
      <c r="FA15" s="14"/>
      <c r="FB15" s="106" t="str">
        <f t="shared" si="41"/>
        <v>28=</v>
      </c>
      <c r="FC15" s="77">
        <v>7</v>
      </c>
      <c r="FD15" s="77">
        <v>9</v>
      </c>
      <c r="FE15" s="77">
        <v>8</v>
      </c>
      <c r="FF15" s="77">
        <v>16</v>
      </c>
      <c r="FG15" s="77" t="s">
        <v>442</v>
      </c>
      <c r="FH15" s="77" t="s">
        <v>646</v>
      </c>
      <c r="FI15" s="77" t="s">
        <v>646</v>
      </c>
      <c r="FJ15" s="77" t="s">
        <v>661</v>
      </c>
      <c r="FK15" s="77" t="s">
        <v>773</v>
      </c>
      <c r="FL15" s="77" t="s">
        <v>773</v>
      </c>
      <c r="FM15" s="77"/>
      <c r="FN15" s="77"/>
      <c r="FO15" s="77"/>
      <c r="FP15" s="77"/>
      <c r="FQ15" s="77"/>
      <c r="FR15" s="77"/>
      <c r="FS15" s="77"/>
      <c r="FT15" s="8">
        <f t="shared" si="42"/>
        <v>21</v>
      </c>
      <c r="FU15" s="8">
        <f t="shared" si="43"/>
        <v>21</v>
      </c>
      <c r="FV15" s="8">
        <f t="shared" si="44"/>
        <v>21</v>
      </c>
      <c r="FW15" s="8">
        <f t="shared" si="45"/>
        <v>21</v>
      </c>
      <c r="FX15" s="8">
        <f t="shared" si="52"/>
        <v>21</v>
      </c>
      <c r="FY15" s="8">
        <f t="shared" si="46"/>
        <v>21</v>
      </c>
      <c r="FZ15" s="8">
        <f t="shared" si="47"/>
        <v>21</v>
      </c>
      <c r="GA15" s="8">
        <f t="shared" si="48"/>
        <v>21</v>
      </c>
      <c r="GB15" s="8">
        <f t="shared" si="49"/>
        <v>21</v>
      </c>
      <c r="GC15" s="8">
        <f t="shared" si="50"/>
        <v>21</v>
      </c>
    </row>
    <row r="16" spans="1:186">
      <c r="A16" s="8">
        <v>8</v>
      </c>
      <c r="B16" s="14" t="s">
        <v>30</v>
      </c>
      <c r="C16" s="53">
        <v>3.4421296296296297E-2</v>
      </c>
      <c r="D16" s="139">
        <v>8</v>
      </c>
      <c r="E16" s="132">
        <f t="shared" si="0"/>
        <v>15</v>
      </c>
      <c r="F16" s="145">
        <v>0</v>
      </c>
      <c r="G16" s="146">
        <v>5</v>
      </c>
      <c r="H16" s="147">
        <f t="shared" si="53"/>
        <v>20</v>
      </c>
      <c r="I16" s="14"/>
      <c r="J16" s="53"/>
      <c r="K16" s="21"/>
      <c r="L16" s="56">
        <f t="shared" si="2"/>
        <v>0</v>
      </c>
      <c r="M16" s="24">
        <v>0</v>
      </c>
      <c r="N16" s="19"/>
      <c r="O16" s="22">
        <f t="shared" si="54"/>
        <v>0</v>
      </c>
      <c r="P16" s="14"/>
      <c r="Q16" s="53"/>
      <c r="R16" s="139"/>
      <c r="S16" s="56"/>
      <c r="T16" s="24">
        <v>0</v>
      </c>
      <c r="U16" s="19"/>
      <c r="V16" s="22">
        <f t="shared" si="55"/>
        <v>0</v>
      </c>
      <c r="W16" s="14"/>
      <c r="X16" s="53"/>
      <c r="Y16" s="21"/>
      <c r="Z16" s="56">
        <f t="shared" si="5"/>
        <v>0</v>
      </c>
      <c r="AA16" s="24">
        <v>0</v>
      </c>
      <c r="AB16" s="19"/>
      <c r="AC16" s="22">
        <f t="shared" si="56"/>
        <v>0</v>
      </c>
      <c r="AD16" s="14"/>
      <c r="AE16" s="53"/>
      <c r="AF16" s="21"/>
      <c r="AG16" s="56">
        <f t="shared" si="36"/>
        <v>0</v>
      </c>
      <c r="AH16" s="24">
        <v>0</v>
      </c>
      <c r="AI16" s="19"/>
      <c r="AJ16" s="22">
        <f t="shared" si="57"/>
        <v>0</v>
      </c>
      <c r="AK16" s="14"/>
      <c r="AL16" s="53"/>
      <c r="AM16" s="139"/>
      <c r="AN16" s="132"/>
      <c r="AO16" s="145">
        <v>0</v>
      </c>
      <c r="AP16" s="146"/>
      <c r="AQ16" s="147">
        <f t="shared" si="58"/>
        <v>0</v>
      </c>
      <c r="AR16" s="14"/>
      <c r="AS16" s="53"/>
      <c r="AT16" s="21"/>
      <c r="AU16" s="56">
        <f t="shared" si="9"/>
        <v>0</v>
      </c>
      <c r="AV16" s="24">
        <v>0</v>
      </c>
      <c r="AW16" s="19"/>
      <c r="AX16" s="22">
        <f t="shared" si="59"/>
        <v>0</v>
      </c>
      <c r="AY16" s="14"/>
      <c r="AZ16" s="53"/>
      <c r="BA16" s="139"/>
      <c r="BB16" s="132"/>
      <c r="BC16" s="145">
        <v>0</v>
      </c>
      <c r="BD16" s="146"/>
      <c r="BE16" s="147">
        <f t="shared" si="60"/>
        <v>0</v>
      </c>
      <c r="BF16" s="14"/>
      <c r="BG16" s="23"/>
      <c r="BH16" s="21"/>
      <c r="BI16" s="19"/>
      <c r="BJ16" s="24">
        <v>0</v>
      </c>
      <c r="BK16" s="19"/>
      <c r="BL16" s="22">
        <f t="shared" si="13"/>
        <v>0</v>
      </c>
      <c r="BM16" s="14"/>
      <c r="BN16" s="53"/>
      <c r="BO16" s="139"/>
      <c r="BP16" s="132"/>
      <c r="BQ16" s="145">
        <v>0</v>
      </c>
      <c r="BR16" s="146"/>
      <c r="BS16" s="147">
        <f t="shared" si="61"/>
        <v>0</v>
      </c>
      <c r="BT16" s="14"/>
      <c r="BU16" s="23"/>
      <c r="BV16" s="21"/>
      <c r="BW16" s="19"/>
      <c r="BX16" s="24">
        <v>0</v>
      </c>
      <c r="BY16" s="19"/>
      <c r="BZ16" s="22">
        <f t="shared" si="16"/>
        <v>0</v>
      </c>
      <c r="CA16" s="14"/>
      <c r="CB16" s="53"/>
      <c r="CC16" s="21"/>
      <c r="CD16" s="56">
        <f t="shared" si="37"/>
        <v>0</v>
      </c>
      <c r="CE16" s="24">
        <v>0</v>
      </c>
      <c r="CF16" s="19"/>
      <c r="CG16" s="22">
        <f t="shared" si="62"/>
        <v>0</v>
      </c>
      <c r="CH16" s="14"/>
      <c r="CI16" s="23"/>
      <c r="CJ16" s="21"/>
      <c r="CK16" s="19"/>
      <c r="CL16" s="24">
        <v>0</v>
      </c>
      <c r="CM16" s="19"/>
      <c r="CN16" s="22">
        <f t="shared" si="19"/>
        <v>0</v>
      </c>
      <c r="CO16" s="14"/>
      <c r="CP16" s="53">
        <v>2.2187499999999999E-2</v>
      </c>
      <c r="CQ16" s="139">
        <v>8</v>
      </c>
      <c r="CR16" s="132">
        <f>((CP$43)+10)-CQ16</f>
        <v>10</v>
      </c>
      <c r="CS16" s="145">
        <v>0</v>
      </c>
      <c r="CT16" s="146">
        <v>5</v>
      </c>
      <c r="CU16" s="147">
        <f t="shared" si="63"/>
        <v>15</v>
      </c>
      <c r="CV16" s="14"/>
      <c r="CW16" s="53"/>
      <c r="CX16" s="139"/>
      <c r="CY16" s="132"/>
      <c r="CZ16" s="145">
        <v>0</v>
      </c>
      <c r="DA16" s="146"/>
      <c r="DB16" s="147">
        <f t="shared" si="64"/>
        <v>0</v>
      </c>
      <c r="DC16" s="14"/>
      <c r="DD16" s="53">
        <v>3.681712962962963E-2</v>
      </c>
      <c r="DE16" s="139">
        <v>7</v>
      </c>
      <c r="DF16" s="132">
        <f>((DD$43)+10)-DE16</f>
        <v>13</v>
      </c>
      <c r="DG16" s="145">
        <v>0</v>
      </c>
      <c r="DH16" s="146">
        <v>5</v>
      </c>
      <c r="DI16" s="147">
        <f t="shared" si="65"/>
        <v>18</v>
      </c>
      <c r="DJ16" s="75"/>
      <c r="DK16" s="53"/>
      <c r="DL16" s="139"/>
      <c r="DM16" s="132"/>
      <c r="DN16" s="145">
        <v>0</v>
      </c>
      <c r="DO16" s="146"/>
      <c r="DP16" s="147">
        <f t="shared" si="66"/>
        <v>0</v>
      </c>
      <c r="DQ16" s="14"/>
      <c r="DR16" s="53"/>
      <c r="DS16" s="139"/>
      <c r="DT16" s="132"/>
      <c r="DU16" s="145">
        <v>0</v>
      </c>
      <c r="DV16" s="146"/>
      <c r="DW16" s="147">
        <f t="shared" si="67"/>
        <v>0</v>
      </c>
      <c r="DX16" s="14"/>
      <c r="DY16" s="53"/>
      <c r="DZ16" s="21"/>
      <c r="EA16" s="56">
        <f t="shared" si="26"/>
        <v>0</v>
      </c>
      <c r="EB16" s="24">
        <v>0</v>
      </c>
      <c r="EC16" s="19"/>
      <c r="ED16" s="22">
        <f t="shared" si="68"/>
        <v>0</v>
      </c>
      <c r="EE16" s="14"/>
      <c r="EF16" s="53"/>
      <c r="EG16" s="21"/>
      <c r="EH16" s="56">
        <f t="shared" si="28"/>
        <v>0</v>
      </c>
      <c r="EI16" s="24">
        <v>0</v>
      </c>
      <c r="EJ16" s="19"/>
      <c r="EK16" s="22">
        <f t="shared" si="69"/>
        <v>0</v>
      </c>
      <c r="EL16" s="14"/>
      <c r="EM16" s="23"/>
      <c r="EN16" s="21"/>
      <c r="EO16" s="57"/>
      <c r="EP16" s="24">
        <v>0</v>
      </c>
      <c r="EQ16" s="19"/>
      <c r="ER16" s="22">
        <f t="shared" si="30"/>
        <v>0</v>
      </c>
      <c r="ES16" s="14"/>
      <c r="ET16" s="23"/>
      <c r="EU16" s="111">
        <f t="shared" si="51"/>
        <v>13</v>
      </c>
      <c r="EV16" s="82">
        <f t="shared" si="38"/>
        <v>38</v>
      </c>
      <c r="EW16" s="82">
        <f t="shared" si="38"/>
        <v>0</v>
      </c>
      <c r="EX16" s="82">
        <f t="shared" si="38"/>
        <v>15</v>
      </c>
      <c r="EY16" s="22">
        <f t="shared" si="39"/>
        <v>53</v>
      </c>
      <c r="EZ16" s="14" t="str">
        <f t="shared" si="70"/>
        <v>David Peacock</v>
      </c>
      <c r="FA16" s="14"/>
      <c r="FB16" s="106">
        <f t="shared" si="41"/>
        <v>13</v>
      </c>
      <c r="FC16" s="77">
        <v>8</v>
      </c>
      <c r="FD16" s="77">
        <v>10</v>
      </c>
      <c r="FE16" s="77">
        <v>9</v>
      </c>
      <c r="FF16" s="77" t="s">
        <v>370</v>
      </c>
      <c r="FG16" s="77" t="s">
        <v>490</v>
      </c>
      <c r="FH16" s="77">
        <v>13</v>
      </c>
      <c r="FI16" s="77">
        <v>13</v>
      </c>
      <c r="FJ16" s="77">
        <v>9</v>
      </c>
      <c r="FK16" s="77">
        <v>11</v>
      </c>
      <c r="FL16" s="77">
        <v>13</v>
      </c>
      <c r="FM16" s="77"/>
      <c r="FN16" s="77"/>
      <c r="FO16" s="77"/>
      <c r="FP16" s="77"/>
      <c r="FQ16" s="77"/>
      <c r="FR16" s="77"/>
      <c r="FS16" s="77"/>
      <c r="FT16" s="8">
        <f t="shared" si="42"/>
        <v>20</v>
      </c>
      <c r="FU16" s="8">
        <f t="shared" si="43"/>
        <v>20</v>
      </c>
      <c r="FV16" s="8">
        <f t="shared" si="44"/>
        <v>20</v>
      </c>
      <c r="FW16" s="8">
        <f t="shared" si="45"/>
        <v>20</v>
      </c>
      <c r="FX16" s="8">
        <f t="shared" si="52"/>
        <v>20</v>
      </c>
      <c r="FY16" s="8">
        <f t="shared" si="46"/>
        <v>35</v>
      </c>
      <c r="FZ16" s="8">
        <f t="shared" si="47"/>
        <v>35</v>
      </c>
      <c r="GA16" s="8">
        <f t="shared" si="48"/>
        <v>53</v>
      </c>
      <c r="GB16" s="8">
        <f t="shared" si="49"/>
        <v>53</v>
      </c>
      <c r="GC16" s="8">
        <f t="shared" si="50"/>
        <v>53</v>
      </c>
    </row>
    <row r="17" spans="1:185">
      <c r="A17" s="8">
        <v>9</v>
      </c>
      <c r="B17" s="14" t="s">
        <v>18</v>
      </c>
      <c r="C17" s="53">
        <v>3.4999999999999996E-2</v>
      </c>
      <c r="D17" s="139">
        <v>9</v>
      </c>
      <c r="E17" s="132">
        <f t="shared" si="0"/>
        <v>14</v>
      </c>
      <c r="F17" s="145">
        <v>0</v>
      </c>
      <c r="G17" s="146">
        <v>5</v>
      </c>
      <c r="H17" s="147">
        <f t="shared" si="53"/>
        <v>19</v>
      </c>
      <c r="I17" s="14"/>
      <c r="J17" s="53"/>
      <c r="K17" s="21"/>
      <c r="L17" s="56">
        <f t="shared" si="2"/>
        <v>0</v>
      </c>
      <c r="M17" s="24">
        <v>0</v>
      </c>
      <c r="N17" s="19"/>
      <c r="O17" s="22">
        <f t="shared" si="54"/>
        <v>0</v>
      </c>
      <c r="P17" s="14"/>
      <c r="Q17" s="53"/>
      <c r="R17" s="139"/>
      <c r="S17" s="56"/>
      <c r="T17" s="24">
        <v>0</v>
      </c>
      <c r="U17" s="19"/>
      <c r="V17" s="22">
        <f t="shared" si="55"/>
        <v>0</v>
      </c>
      <c r="W17" s="14"/>
      <c r="X17" s="53"/>
      <c r="Y17" s="21"/>
      <c r="Z17" s="56">
        <f t="shared" si="5"/>
        <v>0</v>
      </c>
      <c r="AA17" s="24">
        <v>0</v>
      </c>
      <c r="AB17" s="19"/>
      <c r="AC17" s="22">
        <f t="shared" si="56"/>
        <v>0</v>
      </c>
      <c r="AD17" s="14"/>
      <c r="AE17" s="53"/>
      <c r="AF17" s="21"/>
      <c r="AG17" s="56">
        <f t="shared" si="36"/>
        <v>0</v>
      </c>
      <c r="AH17" s="24">
        <v>0</v>
      </c>
      <c r="AI17" s="19"/>
      <c r="AJ17" s="22">
        <f t="shared" si="57"/>
        <v>0</v>
      </c>
      <c r="AK17" s="14"/>
      <c r="AL17" s="53"/>
      <c r="AM17" s="139"/>
      <c r="AN17" s="132"/>
      <c r="AO17" s="145">
        <v>0</v>
      </c>
      <c r="AP17" s="146"/>
      <c r="AQ17" s="147">
        <f t="shared" si="58"/>
        <v>0</v>
      </c>
      <c r="AR17" s="14"/>
      <c r="AS17" s="53"/>
      <c r="AT17" s="21"/>
      <c r="AU17" s="56">
        <f t="shared" si="9"/>
        <v>0</v>
      </c>
      <c r="AV17" s="24">
        <v>0</v>
      </c>
      <c r="AW17" s="19"/>
      <c r="AX17" s="22">
        <f t="shared" si="59"/>
        <v>0</v>
      </c>
      <c r="AY17" s="14"/>
      <c r="AZ17" s="110">
        <v>3.4872685185185187E-2</v>
      </c>
      <c r="BA17" s="139">
        <v>13</v>
      </c>
      <c r="BB17" s="132">
        <f>((AZ$43)+10)-BA17</f>
        <v>13</v>
      </c>
      <c r="BC17" s="149">
        <v>15</v>
      </c>
      <c r="BD17" s="146">
        <v>5</v>
      </c>
      <c r="BE17" s="147">
        <f t="shared" si="60"/>
        <v>33</v>
      </c>
      <c r="BF17" s="14"/>
      <c r="BG17" s="23"/>
      <c r="BH17" s="21"/>
      <c r="BI17" s="19"/>
      <c r="BJ17" s="24">
        <v>0</v>
      </c>
      <c r="BK17" s="19"/>
      <c r="BL17" s="22">
        <f t="shared" si="13"/>
        <v>0</v>
      </c>
      <c r="BM17" s="14"/>
      <c r="BN17" s="53">
        <v>3.8981481481481485E-2</v>
      </c>
      <c r="BO17" s="139">
        <v>6</v>
      </c>
      <c r="BP17" s="132">
        <f>((BN$43)+10)-BO17</f>
        <v>14</v>
      </c>
      <c r="BQ17" s="145">
        <v>0</v>
      </c>
      <c r="BR17" s="146">
        <v>5</v>
      </c>
      <c r="BS17" s="147">
        <f t="shared" si="61"/>
        <v>19</v>
      </c>
      <c r="BT17" s="14"/>
      <c r="BU17" s="23"/>
      <c r="BV17" s="21"/>
      <c r="BW17" s="19"/>
      <c r="BX17" s="24">
        <v>0</v>
      </c>
      <c r="BY17" s="19"/>
      <c r="BZ17" s="22">
        <f t="shared" si="16"/>
        <v>0</v>
      </c>
      <c r="CA17" s="14"/>
      <c r="CB17" s="53"/>
      <c r="CC17" s="21"/>
      <c r="CD17" s="56">
        <f t="shared" si="37"/>
        <v>0</v>
      </c>
      <c r="CE17" s="24">
        <v>0</v>
      </c>
      <c r="CF17" s="19"/>
      <c r="CG17" s="22">
        <f t="shared" si="62"/>
        <v>0</v>
      </c>
      <c r="CH17" s="14"/>
      <c r="CI17" s="23"/>
      <c r="CJ17" s="21"/>
      <c r="CK17" s="19"/>
      <c r="CL17" s="24">
        <v>0</v>
      </c>
      <c r="CM17" s="19"/>
      <c r="CN17" s="22">
        <f t="shared" si="19"/>
        <v>0</v>
      </c>
      <c r="CO17" s="14"/>
      <c r="CP17" s="53">
        <v>1.6331018518518519E-2</v>
      </c>
      <c r="CQ17" s="139">
        <v>5</v>
      </c>
      <c r="CR17" s="132">
        <f>((CP$43)+10)-CQ17</f>
        <v>13</v>
      </c>
      <c r="CS17" s="145">
        <v>0</v>
      </c>
      <c r="CT17" s="146">
        <v>5</v>
      </c>
      <c r="CU17" s="147">
        <f t="shared" si="63"/>
        <v>18</v>
      </c>
      <c r="CV17" s="14"/>
      <c r="CW17" s="110">
        <v>3.4733796296296297E-2</v>
      </c>
      <c r="CX17" s="139">
        <v>3</v>
      </c>
      <c r="CY17" s="132">
        <f>((CW$43)+10)-CX17</f>
        <v>12</v>
      </c>
      <c r="CZ17" s="149">
        <v>15</v>
      </c>
      <c r="DA17" s="146">
        <v>5</v>
      </c>
      <c r="DB17" s="147">
        <f t="shared" si="64"/>
        <v>32</v>
      </c>
      <c r="DC17" s="14"/>
      <c r="DD17" s="53"/>
      <c r="DE17" s="139"/>
      <c r="DF17" s="132"/>
      <c r="DG17" s="145">
        <v>0</v>
      </c>
      <c r="DH17" s="146"/>
      <c r="DI17" s="147">
        <f t="shared" si="65"/>
        <v>0</v>
      </c>
      <c r="DJ17" s="75"/>
      <c r="DK17" s="110">
        <v>3.4166666666666672E-2</v>
      </c>
      <c r="DL17" s="139">
        <v>10</v>
      </c>
      <c r="DM17" s="132">
        <f>((DK$43)+10)-DL17</f>
        <v>14</v>
      </c>
      <c r="DN17" s="149">
        <v>15</v>
      </c>
      <c r="DO17" s="146">
        <v>5</v>
      </c>
      <c r="DP17" s="147">
        <f t="shared" si="66"/>
        <v>34</v>
      </c>
      <c r="DQ17" s="14"/>
      <c r="DR17" s="53">
        <v>3.6006944444444446E-2</v>
      </c>
      <c r="DS17" s="139">
        <v>7</v>
      </c>
      <c r="DT17" s="132">
        <f t="shared" si="24"/>
        <v>12</v>
      </c>
      <c r="DU17" s="145">
        <v>0</v>
      </c>
      <c r="DV17" s="146">
        <v>5</v>
      </c>
      <c r="DW17" s="147">
        <f t="shared" si="67"/>
        <v>17</v>
      </c>
      <c r="DX17" s="14"/>
      <c r="DY17" s="53"/>
      <c r="DZ17" s="21"/>
      <c r="EA17" s="56">
        <f t="shared" si="26"/>
        <v>0</v>
      </c>
      <c r="EB17" s="24">
        <v>0</v>
      </c>
      <c r="EC17" s="19"/>
      <c r="ED17" s="22">
        <f t="shared" si="68"/>
        <v>0</v>
      </c>
      <c r="EE17" s="14"/>
      <c r="EF17" s="53"/>
      <c r="EG17" s="21"/>
      <c r="EH17" s="56">
        <f t="shared" si="28"/>
        <v>0</v>
      </c>
      <c r="EI17" s="24">
        <v>0</v>
      </c>
      <c r="EJ17" s="19"/>
      <c r="EK17" s="22">
        <f t="shared" si="69"/>
        <v>0</v>
      </c>
      <c r="EL17" s="14"/>
      <c r="EM17" s="23"/>
      <c r="EN17" s="21"/>
      <c r="EO17" s="57"/>
      <c r="EP17" s="24">
        <v>0</v>
      </c>
      <c r="EQ17" s="19"/>
      <c r="ER17" s="22">
        <f t="shared" si="30"/>
        <v>0</v>
      </c>
      <c r="ES17" s="14"/>
      <c r="ET17" s="23"/>
      <c r="EU17" s="111">
        <f t="shared" si="51"/>
        <v>2</v>
      </c>
      <c r="EV17" s="82">
        <f t="shared" si="38"/>
        <v>92</v>
      </c>
      <c r="EW17" s="82">
        <f t="shared" si="38"/>
        <v>45</v>
      </c>
      <c r="EX17" s="82">
        <f t="shared" si="38"/>
        <v>35</v>
      </c>
      <c r="EY17" s="22">
        <f t="shared" si="39"/>
        <v>172</v>
      </c>
      <c r="EZ17" s="14" t="str">
        <f t="shared" si="70"/>
        <v>Andrew Walker</v>
      </c>
      <c r="FA17" s="14"/>
      <c r="FB17" s="106">
        <f t="shared" si="41"/>
        <v>2</v>
      </c>
      <c r="FC17" s="77">
        <v>9</v>
      </c>
      <c r="FD17" s="77">
        <v>11</v>
      </c>
      <c r="FE17" s="77">
        <v>10</v>
      </c>
      <c r="FF17" s="77">
        <v>3</v>
      </c>
      <c r="FG17" s="77">
        <v>2</v>
      </c>
      <c r="FH17" s="77">
        <v>2</v>
      </c>
      <c r="FI17" s="77">
        <v>2</v>
      </c>
      <c r="FJ17" s="77">
        <v>2</v>
      </c>
      <c r="FK17" s="77">
        <v>2</v>
      </c>
      <c r="FL17" s="77">
        <v>2</v>
      </c>
      <c r="FM17" s="77"/>
      <c r="FN17" s="77"/>
      <c r="FO17" s="77"/>
      <c r="FP17" s="77"/>
      <c r="FQ17" s="77"/>
      <c r="FR17" s="77"/>
      <c r="FS17" s="77"/>
      <c r="FT17" s="8">
        <f t="shared" si="42"/>
        <v>19</v>
      </c>
      <c r="FU17" s="8">
        <f t="shared" si="43"/>
        <v>19</v>
      </c>
      <c r="FV17" s="8">
        <f t="shared" si="44"/>
        <v>19</v>
      </c>
      <c r="FW17" s="8">
        <f t="shared" si="45"/>
        <v>52</v>
      </c>
      <c r="FX17" s="8">
        <f t="shared" si="52"/>
        <v>71</v>
      </c>
      <c r="FY17" s="8">
        <f t="shared" si="46"/>
        <v>89</v>
      </c>
      <c r="FZ17" s="8">
        <f t="shared" si="47"/>
        <v>121</v>
      </c>
      <c r="GA17" s="8">
        <f t="shared" si="48"/>
        <v>121</v>
      </c>
      <c r="GB17" s="8">
        <f t="shared" si="49"/>
        <v>155</v>
      </c>
      <c r="GC17" s="8">
        <f t="shared" si="50"/>
        <v>172</v>
      </c>
    </row>
    <row r="18" spans="1:185">
      <c r="A18" s="8">
        <v>10</v>
      </c>
      <c r="B18" s="14" t="s">
        <v>32</v>
      </c>
      <c r="C18" s="23">
        <v>3.7662037037037036E-2</v>
      </c>
      <c r="D18" s="139">
        <v>10</v>
      </c>
      <c r="E18" s="132">
        <f t="shared" si="0"/>
        <v>13</v>
      </c>
      <c r="F18" s="145">
        <v>0</v>
      </c>
      <c r="G18" s="146">
        <v>5</v>
      </c>
      <c r="H18" s="147">
        <f t="shared" si="53"/>
        <v>18</v>
      </c>
      <c r="I18" s="14"/>
      <c r="J18" s="23"/>
      <c r="K18" s="21"/>
      <c r="L18" s="19"/>
      <c r="M18" s="24">
        <v>0</v>
      </c>
      <c r="N18" s="19"/>
      <c r="O18" s="22">
        <f t="shared" si="54"/>
        <v>0</v>
      </c>
      <c r="P18" s="14"/>
      <c r="Q18" s="23">
        <v>4.0173611111111111E-2</v>
      </c>
      <c r="R18" s="139">
        <v>2</v>
      </c>
      <c r="S18" s="56">
        <f>((Q$43)+10)-R18</f>
        <v>11</v>
      </c>
      <c r="T18" s="24">
        <v>0</v>
      </c>
      <c r="U18" s="19">
        <v>5</v>
      </c>
      <c r="V18" s="22">
        <f t="shared" si="55"/>
        <v>16</v>
      </c>
      <c r="W18" s="14"/>
      <c r="X18" s="23"/>
      <c r="Y18" s="21"/>
      <c r="Z18" s="19"/>
      <c r="AA18" s="24">
        <v>0</v>
      </c>
      <c r="AB18" s="19"/>
      <c r="AC18" s="22">
        <f t="shared" si="56"/>
        <v>0</v>
      </c>
      <c r="AD18" s="14"/>
      <c r="AE18" s="23"/>
      <c r="AF18" s="21"/>
      <c r="AG18" s="56">
        <f t="shared" si="36"/>
        <v>0</v>
      </c>
      <c r="AH18" s="24">
        <v>0</v>
      </c>
      <c r="AI18" s="19"/>
      <c r="AJ18" s="22">
        <f t="shared" si="57"/>
        <v>0</v>
      </c>
      <c r="AK18" s="14"/>
      <c r="AL18" s="23"/>
      <c r="AM18" s="139"/>
      <c r="AN18" s="132"/>
      <c r="AO18" s="145">
        <v>0</v>
      </c>
      <c r="AP18" s="146"/>
      <c r="AQ18" s="147">
        <f t="shared" si="58"/>
        <v>0</v>
      </c>
      <c r="AR18" s="14"/>
      <c r="AS18" s="23"/>
      <c r="AT18" s="21"/>
      <c r="AU18" s="19"/>
      <c r="AV18" s="24">
        <v>0</v>
      </c>
      <c r="AW18" s="19"/>
      <c r="AX18" s="22">
        <f t="shared" si="59"/>
        <v>0</v>
      </c>
      <c r="AY18" s="14"/>
      <c r="AZ18" s="23"/>
      <c r="BA18" s="139"/>
      <c r="BB18" s="132"/>
      <c r="BC18" s="145">
        <v>0</v>
      </c>
      <c r="BD18" s="146"/>
      <c r="BE18" s="147">
        <f t="shared" si="60"/>
        <v>0</v>
      </c>
      <c r="BF18" s="14"/>
      <c r="BG18" s="23"/>
      <c r="BH18" s="21"/>
      <c r="BI18" s="19"/>
      <c r="BJ18" s="24">
        <v>0</v>
      </c>
      <c r="BK18" s="19"/>
      <c r="BL18" s="22">
        <f t="shared" si="13"/>
        <v>0</v>
      </c>
      <c r="BM18" s="14"/>
      <c r="BN18" s="23">
        <v>4.4351851851851858E-2</v>
      </c>
      <c r="BO18" s="139">
        <v>8</v>
      </c>
      <c r="BP18" s="132">
        <f>((BN$43)+10)-BO18</f>
        <v>12</v>
      </c>
      <c r="BQ18" s="145">
        <v>0</v>
      </c>
      <c r="BR18" s="146">
        <v>5</v>
      </c>
      <c r="BS18" s="147">
        <f t="shared" si="61"/>
        <v>17</v>
      </c>
      <c r="BT18" s="14"/>
      <c r="BU18" s="23"/>
      <c r="BV18" s="21"/>
      <c r="BW18" s="19"/>
      <c r="BX18" s="24">
        <v>0</v>
      </c>
      <c r="BY18" s="19"/>
      <c r="BZ18" s="22">
        <f t="shared" si="16"/>
        <v>0</v>
      </c>
      <c r="CA18" s="14"/>
      <c r="CB18" s="23"/>
      <c r="CC18" s="21"/>
      <c r="CD18" s="56">
        <f t="shared" si="37"/>
        <v>0</v>
      </c>
      <c r="CE18" s="24">
        <v>0</v>
      </c>
      <c r="CF18" s="19"/>
      <c r="CG18" s="22">
        <f t="shared" si="62"/>
        <v>0</v>
      </c>
      <c r="CH18" s="14"/>
      <c r="CI18" s="23"/>
      <c r="CJ18" s="21"/>
      <c r="CK18" s="19"/>
      <c r="CL18" s="24">
        <v>0</v>
      </c>
      <c r="CM18" s="19"/>
      <c r="CN18" s="22">
        <f t="shared" si="19"/>
        <v>0</v>
      </c>
      <c r="CO18" s="14"/>
      <c r="CP18" s="23"/>
      <c r="CQ18" s="139"/>
      <c r="CR18" s="132"/>
      <c r="CS18" s="145">
        <v>0</v>
      </c>
      <c r="CT18" s="146"/>
      <c r="CU18" s="147">
        <f t="shared" si="63"/>
        <v>0</v>
      </c>
      <c r="CV18" s="14"/>
      <c r="CW18" s="23">
        <v>4.2534722222222217E-2</v>
      </c>
      <c r="CX18" s="139">
        <v>5</v>
      </c>
      <c r="CY18" s="132">
        <f>((CW$43)+10)-CX18</f>
        <v>10</v>
      </c>
      <c r="CZ18" s="145">
        <v>0</v>
      </c>
      <c r="DA18" s="146">
        <v>5</v>
      </c>
      <c r="DB18" s="147">
        <f t="shared" si="64"/>
        <v>15</v>
      </c>
      <c r="DC18" s="14"/>
      <c r="DD18" s="110">
        <v>3.7581018518518521E-2</v>
      </c>
      <c r="DE18" s="139">
        <v>9</v>
      </c>
      <c r="DF18" s="132">
        <f>((DD$43)+10)-DE18</f>
        <v>11</v>
      </c>
      <c r="DG18" s="149">
        <v>15</v>
      </c>
      <c r="DH18" s="146">
        <v>5</v>
      </c>
      <c r="DI18" s="147">
        <f t="shared" si="65"/>
        <v>31</v>
      </c>
      <c r="DJ18" s="75"/>
      <c r="DK18" s="23">
        <v>3.8425925925925926E-2</v>
      </c>
      <c r="DL18" s="139">
        <v>14</v>
      </c>
      <c r="DM18" s="132">
        <f>((DK$43)+10)-DL18</f>
        <v>10</v>
      </c>
      <c r="DN18" s="145">
        <v>0</v>
      </c>
      <c r="DO18" s="146">
        <v>5</v>
      </c>
      <c r="DP18" s="147">
        <f t="shared" si="66"/>
        <v>15</v>
      </c>
      <c r="DQ18" s="14"/>
      <c r="DR18" s="110">
        <v>3.7465277777777778E-2</v>
      </c>
      <c r="DS18" s="139">
        <v>8</v>
      </c>
      <c r="DT18" s="132">
        <f t="shared" si="24"/>
        <v>11</v>
      </c>
      <c r="DU18" s="149">
        <v>15</v>
      </c>
      <c r="DV18" s="146">
        <v>5</v>
      </c>
      <c r="DW18" s="147">
        <f t="shared" ref="DW18:DW38" si="71">DT18+DU18+DV18</f>
        <v>31</v>
      </c>
      <c r="DX18" s="14"/>
      <c r="DY18" s="23"/>
      <c r="DZ18" s="21"/>
      <c r="EA18" s="19"/>
      <c r="EB18" s="24">
        <v>0</v>
      </c>
      <c r="EC18" s="19"/>
      <c r="ED18" s="22">
        <f t="shared" si="68"/>
        <v>0</v>
      </c>
      <c r="EE18" s="14"/>
      <c r="EF18" s="23"/>
      <c r="EG18" s="21"/>
      <c r="EH18" s="19"/>
      <c r="EI18" s="24">
        <v>0</v>
      </c>
      <c r="EJ18" s="19"/>
      <c r="EK18" s="22">
        <f t="shared" si="69"/>
        <v>0</v>
      </c>
      <c r="EL18" s="14"/>
      <c r="EM18" s="23"/>
      <c r="EN18" s="21"/>
      <c r="EO18" s="57"/>
      <c r="EP18" s="24">
        <v>0</v>
      </c>
      <c r="EQ18" s="19"/>
      <c r="ER18" s="22">
        <f t="shared" si="30"/>
        <v>0</v>
      </c>
      <c r="ES18" s="14"/>
      <c r="ET18" s="23"/>
      <c r="EU18" s="111">
        <f t="shared" si="51"/>
        <v>3</v>
      </c>
      <c r="EV18" s="82">
        <f t="shared" si="38"/>
        <v>78</v>
      </c>
      <c r="EW18" s="82">
        <f t="shared" si="38"/>
        <v>30</v>
      </c>
      <c r="EX18" s="82">
        <f t="shared" si="38"/>
        <v>35</v>
      </c>
      <c r="EY18" s="22">
        <f t="shared" si="39"/>
        <v>143</v>
      </c>
      <c r="EZ18" s="14" t="str">
        <f t="shared" si="70"/>
        <v>Kevin Whitemore</v>
      </c>
      <c r="FA18" s="14"/>
      <c r="FB18" s="106">
        <f t="shared" si="41"/>
        <v>3</v>
      </c>
      <c r="FC18" s="77">
        <v>10</v>
      </c>
      <c r="FD18" s="77">
        <v>2</v>
      </c>
      <c r="FE18" s="77">
        <v>3</v>
      </c>
      <c r="FF18" s="77">
        <v>7</v>
      </c>
      <c r="FG18" s="77" t="s">
        <v>422</v>
      </c>
      <c r="FH18" s="77" t="s">
        <v>422</v>
      </c>
      <c r="FI18" s="77" t="s">
        <v>434</v>
      </c>
      <c r="FJ18" s="77">
        <v>3</v>
      </c>
      <c r="FK18" s="77">
        <v>3</v>
      </c>
      <c r="FL18" s="77">
        <v>3</v>
      </c>
      <c r="FM18" s="77"/>
      <c r="FN18" s="77"/>
      <c r="FO18" s="77"/>
      <c r="FP18" s="77"/>
      <c r="FQ18" s="77"/>
      <c r="FR18" s="77"/>
      <c r="FS18" s="77"/>
      <c r="FT18" s="8">
        <f t="shared" si="42"/>
        <v>18</v>
      </c>
      <c r="FU18" s="8">
        <f t="shared" si="43"/>
        <v>34</v>
      </c>
      <c r="FV18" s="8">
        <f t="shared" si="44"/>
        <v>34</v>
      </c>
      <c r="FW18" s="8">
        <f t="shared" si="45"/>
        <v>34</v>
      </c>
      <c r="FX18" s="8">
        <f t="shared" si="52"/>
        <v>51</v>
      </c>
      <c r="FY18" s="8">
        <f t="shared" si="46"/>
        <v>51</v>
      </c>
      <c r="FZ18" s="8">
        <f t="shared" si="47"/>
        <v>66</v>
      </c>
      <c r="GA18" s="8">
        <f t="shared" si="48"/>
        <v>97</v>
      </c>
      <c r="GB18" s="8">
        <f t="shared" si="49"/>
        <v>112</v>
      </c>
      <c r="GC18" s="8">
        <f t="shared" si="50"/>
        <v>143</v>
      </c>
    </row>
    <row r="19" spans="1:185">
      <c r="A19" s="8">
        <v>11</v>
      </c>
      <c r="B19" s="14" t="s">
        <v>696</v>
      </c>
      <c r="C19" s="23">
        <v>3.8668981481481478E-2</v>
      </c>
      <c r="D19" s="139">
        <v>11</v>
      </c>
      <c r="E19" s="132">
        <f t="shared" si="0"/>
        <v>12</v>
      </c>
      <c r="F19" s="145">
        <v>0</v>
      </c>
      <c r="G19" s="146">
        <v>5</v>
      </c>
      <c r="H19" s="147">
        <f t="shared" si="53"/>
        <v>17</v>
      </c>
      <c r="I19" s="14"/>
      <c r="J19" s="23"/>
      <c r="K19" s="21"/>
      <c r="L19" s="19"/>
      <c r="M19" s="24"/>
      <c r="N19" s="19"/>
      <c r="O19" s="22"/>
      <c r="P19" s="14"/>
      <c r="Q19" s="23"/>
      <c r="R19" s="139"/>
      <c r="S19" s="56"/>
      <c r="T19" s="24">
        <v>0</v>
      </c>
      <c r="U19" s="19"/>
      <c r="V19" s="22">
        <f t="shared" si="55"/>
        <v>0</v>
      </c>
      <c r="W19" s="14"/>
      <c r="X19" s="23"/>
      <c r="Y19" s="21"/>
      <c r="Z19" s="19"/>
      <c r="AA19" s="24"/>
      <c r="AB19" s="19"/>
      <c r="AC19" s="22"/>
      <c r="AD19" s="14"/>
      <c r="AE19" s="23"/>
      <c r="AF19" s="21"/>
      <c r="AG19" s="56">
        <f t="shared" si="36"/>
        <v>0</v>
      </c>
      <c r="AH19" s="24">
        <v>0</v>
      </c>
      <c r="AI19" s="19"/>
      <c r="AJ19" s="22">
        <f t="shared" si="57"/>
        <v>0</v>
      </c>
      <c r="AK19" s="14"/>
      <c r="AL19" s="23"/>
      <c r="AM19" s="139"/>
      <c r="AN19" s="132"/>
      <c r="AO19" s="145">
        <v>0</v>
      </c>
      <c r="AP19" s="146"/>
      <c r="AQ19" s="147">
        <f t="shared" si="58"/>
        <v>0</v>
      </c>
      <c r="AR19" s="14"/>
      <c r="AS19" s="23"/>
      <c r="AT19" s="21"/>
      <c r="AU19" s="19"/>
      <c r="AV19" s="24"/>
      <c r="AW19" s="19"/>
      <c r="AX19" s="22"/>
      <c r="AY19" s="14"/>
      <c r="AZ19" s="23"/>
      <c r="BA19" s="139"/>
      <c r="BB19" s="132"/>
      <c r="BC19" s="145">
        <v>0</v>
      </c>
      <c r="BD19" s="146"/>
      <c r="BE19" s="147">
        <f t="shared" si="60"/>
        <v>0</v>
      </c>
      <c r="BF19" s="14"/>
      <c r="BG19" s="23"/>
      <c r="BH19" s="21"/>
      <c r="BI19" s="19"/>
      <c r="BJ19" s="24"/>
      <c r="BK19" s="19"/>
      <c r="BL19" s="22"/>
      <c r="BM19" s="14"/>
      <c r="BN19" s="23"/>
      <c r="BO19" s="139"/>
      <c r="BP19" s="132"/>
      <c r="BQ19" s="145">
        <v>0</v>
      </c>
      <c r="BR19" s="146"/>
      <c r="BS19" s="147">
        <f t="shared" si="61"/>
        <v>0</v>
      </c>
      <c r="BT19" s="14"/>
      <c r="BU19" s="23"/>
      <c r="BV19" s="21"/>
      <c r="BW19" s="19"/>
      <c r="BX19" s="24"/>
      <c r="BY19" s="19"/>
      <c r="BZ19" s="22"/>
      <c r="CA19" s="14"/>
      <c r="CB19" s="23"/>
      <c r="CC19" s="21"/>
      <c r="CD19" s="56">
        <f t="shared" si="37"/>
        <v>0</v>
      </c>
      <c r="CE19" s="24">
        <v>0</v>
      </c>
      <c r="CF19" s="19"/>
      <c r="CG19" s="22">
        <f t="shared" si="62"/>
        <v>0</v>
      </c>
      <c r="CH19" s="14"/>
      <c r="CI19" s="23"/>
      <c r="CJ19" s="21"/>
      <c r="CK19" s="19"/>
      <c r="CL19" s="24"/>
      <c r="CM19" s="19"/>
      <c r="CN19" s="22"/>
      <c r="CO19" s="14"/>
      <c r="CP19" s="23"/>
      <c r="CQ19" s="139"/>
      <c r="CR19" s="132"/>
      <c r="CS19" s="145">
        <v>0</v>
      </c>
      <c r="CT19" s="146"/>
      <c r="CU19" s="147">
        <f t="shared" si="63"/>
        <v>0</v>
      </c>
      <c r="CV19" s="14"/>
      <c r="CW19" s="23"/>
      <c r="CX19" s="139"/>
      <c r="CY19" s="132"/>
      <c r="CZ19" s="145">
        <v>0</v>
      </c>
      <c r="DA19" s="146"/>
      <c r="DB19" s="147">
        <f t="shared" si="64"/>
        <v>0</v>
      </c>
      <c r="DC19" s="14"/>
      <c r="DD19" s="23"/>
      <c r="DE19" s="139"/>
      <c r="DF19" s="132"/>
      <c r="DG19" s="145">
        <v>0</v>
      </c>
      <c r="DH19" s="146"/>
      <c r="DI19" s="147">
        <f t="shared" si="65"/>
        <v>0</v>
      </c>
      <c r="DJ19" s="75"/>
      <c r="DK19" s="23"/>
      <c r="DL19" s="139"/>
      <c r="DM19" s="132"/>
      <c r="DN19" s="145">
        <v>0</v>
      </c>
      <c r="DO19" s="146"/>
      <c r="DP19" s="147">
        <f t="shared" si="66"/>
        <v>0</v>
      </c>
      <c r="DQ19" s="14"/>
      <c r="DR19" s="23"/>
      <c r="DS19" s="139"/>
      <c r="DT19" s="132"/>
      <c r="DU19" s="145">
        <v>0</v>
      </c>
      <c r="DV19" s="146"/>
      <c r="DW19" s="147">
        <f t="shared" si="71"/>
        <v>0</v>
      </c>
      <c r="DX19" s="14"/>
      <c r="DY19" s="23"/>
      <c r="DZ19" s="21"/>
      <c r="EA19" s="19"/>
      <c r="EB19" s="24"/>
      <c r="EC19" s="19"/>
      <c r="ED19" s="22"/>
      <c r="EE19" s="14"/>
      <c r="EF19" s="23"/>
      <c r="EG19" s="21"/>
      <c r="EH19" s="19"/>
      <c r="EI19" s="24"/>
      <c r="EJ19" s="19"/>
      <c r="EK19" s="22"/>
      <c r="EL19" s="14"/>
      <c r="EM19" s="23"/>
      <c r="EN19" s="21"/>
      <c r="EO19" s="57"/>
      <c r="EP19" s="24">
        <v>0</v>
      </c>
      <c r="EQ19" s="19"/>
      <c r="ER19" s="22">
        <f t="shared" si="30"/>
        <v>0</v>
      </c>
      <c r="ES19" s="14"/>
      <c r="ET19" s="23"/>
      <c r="EU19" s="111">
        <f t="shared" si="51"/>
        <v>31</v>
      </c>
      <c r="EV19" s="82">
        <f t="shared" si="38"/>
        <v>12</v>
      </c>
      <c r="EW19" s="82">
        <f t="shared" si="38"/>
        <v>0</v>
      </c>
      <c r="EX19" s="82">
        <f t="shared" si="38"/>
        <v>5</v>
      </c>
      <c r="EY19" s="22">
        <f t="shared" si="39"/>
        <v>17</v>
      </c>
      <c r="EZ19" s="14" t="str">
        <f t="shared" si="70"/>
        <v>Chris Lockley</v>
      </c>
      <c r="FA19" s="14"/>
      <c r="FB19" s="106">
        <f t="shared" si="41"/>
        <v>31</v>
      </c>
      <c r="FC19" s="77">
        <v>11</v>
      </c>
      <c r="FD19" s="77">
        <v>12</v>
      </c>
      <c r="FE19" s="77">
        <v>11</v>
      </c>
      <c r="FF19" s="77" t="s">
        <v>442</v>
      </c>
      <c r="FG19" s="77" t="s">
        <v>537</v>
      </c>
      <c r="FH19" s="77">
        <v>25</v>
      </c>
      <c r="FI19" s="77">
        <v>26</v>
      </c>
      <c r="FJ19" s="77">
        <v>29</v>
      </c>
      <c r="FK19" s="77">
        <v>31</v>
      </c>
      <c r="FL19" s="77">
        <v>31</v>
      </c>
      <c r="FM19" s="77"/>
      <c r="FN19" s="77"/>
      <c r="FO19" s="77"/>
      <c r="FP19" s="77"/>
      <c r="FQ19" s="77"/>
      <c r="FR19" s="77"/>
      <c r="FS19" s="77"/>
      <c r="FT19" s="8">
        <f t="shared" si="42"/>
        <v>17</v>
      </c>
      <c r="FU19" s="8">
        <f t="shared" si="43"/>
        <v>17</v>
      </c>
      <c r="FV19" s="8">
        <f t="shared" si="44"/>
        <v>17</v>
      </c>
      <c r="FW19" s="8">
        <f t="shared" si="45"/>
        <v>17</v>
      </c>
      <c r="FX19" s="8">
        <f t="shared" si="52"/>
        <v>17</v>
      </c>
      <c r="FY19" s="8">
        <f t="shared" si="46"/>
        <v>17</v>
      </c>
      <c r="FZ19" s="8">
        <f t="shared" si="47"/>
        <v>17</v>
      </c>
      <c r="GA19" s="8">
        <f t="shared" si="48"/>
        <v>17</v>
      </c>
      <c r="GB19" s="8">
        <f t="shared" si="49"/>
        <v>17</v>
      </c>
      <c r="GC19" s="8">
        <f t="shared" si="50"/>
        <v>17</v>
      </c>
    </row>
    <row r="20" spans="1:185">
      <c r="A20" s="8">
        <v>12</v>
      </c>
      <c r="B20" s="14" t="s">
        <v>618</v>
      </c>
      <c r="C20" s="23">
        <v>3.875E-2</v>
      </c>
      <c r="D20" s="139">
        <v>12</v>
      </c>
      <c r="E20" s="132">
        <f t="shared" si="0"/>
        <v>11</v>
      </c>
      <c r="F20" s="145">
        <v>0</v>
      </c>
      <c r="G20" s="146">
        <v>5</v>
      </c>
      <c r="H20" s="147">
        <f t="shared" si="53"/>
        <v>16</v>
      </c>
      <c r="I20" s="14"/>
      <c r="J20" s="23"/>
      <c r="K20" s="21"/>
      <c r="L20" s="19"/>
      <c r="M20" s="24"/>
      <c r="N20" s="19"/>
      <c r="O20" s="22"/>
      <c r="P20" s="14"/>
      <c r="Q20" s="23"/>
      <c r="R20" s="139"/>
      <c r="S20" s="56"/>
      <c r="T20" s="24">
        <v>0</v>
      </c>
      <c r="U20" s="19"/>
      <c r="V20" s="22">
        <f t="shared" si="55"/>
        <v>0</v>
      </c>
      <c r="W20" s="14"/>
      <c r="X20" s="23"/>
      <c r="Y20" s="21"/>
      <c r="Z20" s="19"/>
      <c r="AA20" s="24"/>
      <c r="AB20" s="19"/>
      <c r="AC20" s="22"/>
      <c r="AD20" s="14"/>
      <c r="AE20" s="23"/>
      <c r="AF20" s="21"/>
      <c r="AG20" s="56">
        <f t="shared" si="36"/>
        <v>0</v>
      </c>
      <c r="AH20" s="24">
        <v>0</v>
      </c>
      <c r="AI20" s="19"/>
      <c r="AJ20" s="22">
        <f t="shared" si="57"/>
        <v>0</v>
      </c>
      <c r="AK20" s="14"/>
      <c r="AL20" s="23"/>
      <c r="AM20" s="139"/>
      <c r="AN20" s="132"/>
      <c r="AO20" s="145">
        <v>0</v>
      </c>
      <c r="AP20" s="146"/>
      <c r="AQ20" s="147">
        <f t="shared" si="58"/>
        <v>0</v>
      </c>
      <c r="AR20" s="14"/>
      <c r="AS20" s="23"/>
      <c r="AT20" s="21"/>
      <c r="AU20" s="19"/>
      <c r="AV20" s="24"/>
      <c r="AW20" s="19"/>
      <c r="AX20" s="22"/>
      <c r="AY20" s="14"/>
      <c r="AZ20" s="23"/>
      <c r="BA20" s="139"/>
      <c r="BB20" s="132"/>
      <c r="BC20" s="145">
        <v>0</v>
      </c>
      <c r="BD20" s="146"/>
      <c r="BE20" s="147">
        <f t="shared" si="60"/>
        <v>0</v>
      </c>
      <c r="BF20" s="14"/>
      <c r="BG20" s="23"/>
      <c r="BH20" s="21"/>
      <c r="BI20" s="19"/>
      <c r="BJ20" s="24"/>
      <c r="BK20" s="19"/>
      <c r="BL20" s="22"/>
      <c r="BM20" s="14"/>
      <c r="BN20" s="23"/>
      <c r="BO20" s="139"/>
      <c r="BP20" s="132"/>
      <c r="BQ20" s="145">
        <v>0</v>
      </c>
      <c r="BR20" s="146"/>
      <c r="BS20" s="147">
        <f t="shared" si="61"/>
        <v>0</v>
      </c>
      <c r="BT20" s="14"/>
      <c r="BU20" s="23"/>
      <c r="BV20" s="21"/>
      <c r="BW20" s="19"/>
      <c r="BX20" s="24"/>
      <c r="BY20" s="19"/>
      <c r="BZ20" s="22"/>
      <c r="CA20" s="14"/>
      <c r="CB20" s="23"/>
      <c r="CC20" s="21"/>
      <c r="CD20" s="56">
        <f t="shared" si="37"/>
        <v>0</v>
      </c>
      <c r="CE20" s="24">
        <v>0</v>
      </c>
      <c r="CF20" s="19"/>
      <c r="CG20" s="22">
        <f t="shared" si="62"/>
        <v>0</v>
      </c>
      <c r="CH20" s="14"/>
      <c r="CI20" s="23"/>
      <c r="CJ20" s="21"/>
      <c r="CK20" s="19"/>
      <c r="CL20" s="24"/>
      <c r="CM20" s="19"/>
      <c r="CN20" s="22"/>
      <c r="CO20" s="14"/>
      <c r="CP20" s="23"/>
      <c r="CQ20" s="139"/>
      <c r="CR20" s="132"/>
      <c r="CS20" s="145">
        <v>0</v>
      </c>
      <c r="CT20" s="146"/>
      <c r="CU20" s="147">
        <f t="shared" si="63"/>
        <v>0</v>
      </c>
      <c r="CV20" s="14"/>
      <c r="CW20" s="23"/>
      <c r="CX20" s="139"/>
      <c r="CY20" s="132"/>
      <c r="CZ20" s="145">
        <v>0</v>
      </c>
      <c r="DA20" s="146"/>
      <c r="DB20" s="147">
        <f t="shared" si="64"/>
        <v>0</v>
      </c>
      <c r="DC20" s="14"/>
      <c r="DD20" s="23"/>
      <c r="DE20" s="139"/>
      <c r="DF20" s="132"/>
      <c r="DG20" s="145">
        <v>0</v>
      </c>
      <c r="DH20" s="146"/>
      <c r="DI20" s="147">
        <f t="shared" si="65"/>
        <v>0</v>
      </c>
      <c r="DJ20" s="75"/>
      <c r="DK20" s="23"/>
      <c r="DL20" s="139"/>
      <c r="DM20" s="132"/>
      <c r="DN20" s="145">
        <v>0</v>
      </c>
      <c r="DO20" s="146"/>
      <c r="DP20" s="147">
        <f t="shared" si="66"/>
        <v>0</v>
      </c>
      <c r="DQ20" s="14"/>
      <c r="DR20" s="23"/>
      <c r="DS20" s="139"/>
      <c r="DT20" s="132"/>
      <c r="DU20" s="145">
        <v>0</v>
      </c>
      <c r="DV20" s="146"/>
      <c r="DW20" s="147">
        <f t="shared" si="71"/>
        <v>0</v>
      </c>
      <c r="DX20" s="14"/>
      <c r="DY20" s="23"/>
      <c r="DZ20" s="21"/>
      <c r="EA20" s="19"/>
      <c r="EB20" s="24"/>
      <c r="EC20" s="19"/>
      <c r="ED20" s="22"/>
      <c r="EE20" s="14"/>
      <c r="EF20" s="23"/>
      <c r="EG20" s="21"/>
      <c r="EH20" s="19"/>
      <c r="EI20" s="24"/>
      <c r="EJ20" s="19"/>
      <c r="EK20" s="22"/>
      <c r="EL20" s="14"/>
      <c r="EM20" s="23"/>
      <c r="EN20" s="21"/>
      <c r="EO20" s="57"/>
      <c r="EP20" s="24">
        <v>0</v>
      </c>
      <c r="EQ20" s="19"/>
      <c r="ER20" s="22">
        <f t="shared" si="30"/>
        <v>0</v>
      </c>
      <c r="ES20" s="14"/>
      <c r="ET20" s="23"/>
      <c r="EU20" s="111" t="str">
        <f t="shared" si="51"/>
        <v>32=</v>
      </c>
      <c r="EV20" s="82">
        <f t="shared" si="38"/>
        <v>11</v>
      </c>
      <c r="EW20" s="82">
        <f t="shared" si="38"/>
        <v>0</v>
      </c>
      <c r="EX20" s="82">
        <f t="shared" si="38"/>
        <v>5</v>
      </c>
      <c r="EY20" s="22">
        <f t="shared" si="39"/>
        <v>16</v>
      </c>
      <c r="EZ20" s="14" t="str">
        <f t="shared" si="70"/>
        <v>Richard Hill</v>
      </c>
      <c r="FA20" s="14"/>
      <c r="FB20" s="106" t="str">
        <f t="shared" si="41"/>
        <v>32=</v>
      </c>
      <c r="FC20" s="77">
        <v>12</v>
      </c>
      <c r="FD20" s="77">
        <v>13</v>
      </c>
      <c r="FE20" s="77" t="s">
        <v>435</v>
      </c>
      <c r="FF20" s="77" t="s">
        <v>490</v>
      </c>
      <c r="FG20" s="77" t="s">
        <v>661</v>
      </c>
      <c r="FH20" s="77" t="s">
        <v>659</v>
      </c>
      <c r="FI20" s="77" t="s">
        <v>662</v>
      </c>
      <c r="FJ20" s="77" t="s">
        <v>768</v>
      </c>
      <c r="FK20" s="77" t="s">
        <v>774</v>
      </c>
      <c r="FL20" s="77" t="s">
        <v>774</v>
      </c>
      <c r="FM20" s="77"/>
      <c r="FN20" s="77"/>
      <c r="FO20" s="77"/>
      <c r="FP20" s="77"/>
      <c r="FQ20" s="77"/>
      <c r="FR20" s="77"/>
      <c r="FS20" s="77"/>
      <c r="FT20" s="8">
        <f t="shared" si="42"/>
        <v>16</v>
      </c>
      <c r="FU20" s="8">
        <f t="shared" si="43"/>
        <v>16</v>
      </c>
      <c r="FV20" s="8">
        <f t="shared" si="44"/>
        <v>16</v>
      </c>
      <c r="FW20" s="8">
        <f t="shared" si="45"/>
        <v>16</v>
      </c>
      <c r="FX20" s="8">
        <f t="shared" si="52"/>
        <v>16</v>
      </c>
      <c r="FY20" s="8">
        <f t="shared" si="46"/>
        <v>16</v>
      </c>
      <c r="FZ20" s="8">
        <f t="shared" si="47"/>
        <v>16</v>
      </c>
      <c r="GA20" s="8">
        <f t="shared" si="48"/>
        <v>16</v>
      </c>
      <c r="GB20" s="8">
        <f t="shared" si="49"/>
        <v>16</v>
      </c>
      <c r="GC20" s="8">
        <f t="shared" si="50"/>
        <v>16</v>
      </c>
    </row>
    <row r="21" spans="1:185">
      <c r="A21" s="8">
        <v>13</v>
      </c>
      <c r="B21" s="14" t="s">
        <v>377</v>
      </c>
      <c r="C21" s="23"/>
      <c r="D21" s="139"/>
      <c r="E21" s="132"/>
      <c r="F21" s="145"/>
      <c r="G21" s="146"/>
      <c r="H21" s="147">
        <f t="shared" si="53"/>
        <v>0</v>
      </c>
      <c r="I21" s="14"/>
      <c r="J21" s="23"/>
      <c r="K21" s="21"/>
      <c r="L21" s="19"/>
      <c r="M21" s="24"/>
      <c r="N21" s="19"/>
      <c r="O21" s="22"/>
      <c r="P21" s="14"/>
      <c r="Q21" s="23">
        <v>4.2280092592592598E-2</v>
      </c>
      <c r="R21" s="139">
        <v>3</v>
      </c>
      <c r="S21" s="56">
        <f>((Q$43)+10)-R21</f>
        <v>10</v>
      </c>
      <c r="T21" s="24">
        <v>0</v>
      </c>
      <c r="U21" s="19">
        <v>5</v>
      </c>
      <c r="V21" s="22">
        <f t="shared" si="55"/>
        <v>15</v>
      </c>
      <c r="W21" s="14"/>
      <c r="X21" s="23"/>
      <c r="Y21" s="21"/>
      <c r="Z21" s="19"/>
      <c r="AA21" s="24"/>
      <c r="AB21" s="19"/>
      <c r="AC21" s="22"/>
      <c r="AD21" s="14"/>
      <c r="AE21" s="23"/>
      <c r="AF21" s="21"/>
      <c r="AG21" s="56">
        <f t="shared" si="36"/>
        <v>0</v>
      </c>
      <c r="AH21" s="24">
        <v>0</v>
      </c>
      <c r="AI21" s="19"/>
      <c r="AJ21" s="22">
        <f t="shared" si="57"/>
        <v>0</v>
      </c>
      <c r="AK21" s="14"/>
      <c r="AL21" s="23"/>
      <c r="AM21" s="139"/>
      <c r="AN21" s="132"/>
      <c r="AO21" s="145">
        <v>0</v>
      </c>
      <c r="AP21" s="146"/>
      <c r="AQ21" s="147">
        <f t="shared" si="58"/>
        <v>0</v>
      </c>
      <c r="AR21" s="14"/>
      <c r="AS21" s="23"/>
      <c r="AT21" s="21"/>
      <c r="AU21" s="19"/>
      <c r="AV21" s="24"/>
      <c r="AW21" s="19"/>
      <c r="AX21" s="22"/>
      <c r="AY21" s="14"/>
      <c r="AZ21" s="23"/>
      <c r="BA21" s="139"/>
      <c r="BB21" s="132"/>
      <c r="BC21" s="145">
        <v>0</v>
      </c>
      <c r="BD21" s="146"/>
      <c r="BE21" s="147">
        <f t="shared" si="60"/>
        <v>0</v>
      </c>
      <c r="BF21" s="14"/>
      <c r="BG21" s="23"/>
      <c r="BH21" s="21"/>
      <c r="BI21" s="19"/>
      <c r="BJ21" s="24"/>
      <c r="BK21" s="19"/>
      <c r="BL21" s="22"/>
      <c r="BM21" s="14"/>
      <c r="BN21" s="23">
        <v>6.2719907407407405E-2</v>
      </c>
      <c r="BO21" s="139">
        <v>10</v>
      </c>
      <c r="BP21" s="132">
        <f>((BN$43)+10)-BO21</f>
        <v>10</v>
      </c>
      <c r="BQ21" s="145">
        <v>0</v>
      </c>
      <c r="BR21" s="146">
        <v>5</v>
      </c>
      <c r="BS21" s="147">
        <f t="shared" si="61"/>
        <v>15</v>
      </c>
      <c r="BT21" s="14"/>
      <c r="BU21" s="23"/>
      <c r="BV21" s="21"/>
      <c r="BW21" s="19"/>
      <c r="BX21" s="24"/>
      <c r="BY21" s="19"/>
      <c r="BZ21" s="22"/>
      <c r="CA21" s="14"/>
      <c r="CB21" s="23"/>
      <c r="CC21" s="21"/>
      <c r="CD21" s="56">
        <f t="shared" si="37"/>
        <v>0</v>
      </c>
      <c r="CE21" s="24">
        <v>0</v>
      </c>
      <c r="CF21" s="19"/>
      <c r="CG21" s="22">
        <f t="shared" si="62"/>
        <v>0</v>
      </c>
      <c r="CH21" s="14"/>
      <c r="CI21" s="23"/>
      <c r="CJ21" s="21"/>
      <c r="CK21" s="19"/>
      <c r="CL21" s="24"/>
      <c r="CM21" s="19"/>
      <c r="CN21" s="22"/>
      <c r="CO21" s="14"/>
      <c r="CP21" s="23"/>
      <c r="CQ21" s="139"/>
      <c r="CR21" s="132"/>
      <c r="CS21" s="145">
        <v>0</v>
      </c>
      <c r="CT21" s="146"/>
      <c r="CU21" s="147">
        <f t="shared" si="63"/>
        <v>0</v>
      </c>
      <c r="CV21" s="14"/>
      <c r="CW21" s="23"/>
      <c r="CX21" s="139"/>
      <c r="CY21" s="132"/>
      <c r="CZ21" s="145">
        <v>0</v>
      </c>
      <c r="DA21" s="146"/>
      <c r="DB21" s="147">
        <f t="shared" si="64"/>
        <v>0</v>
      </c>
      <c r="DC21" s="14"/>
      <c r="DD21" s="23"/>
      <c r="DE21" s="139"/>
      <c r="DF21" s="132"/>
      <c r="DG21" s="145">
        <v>0</v>
      </c>
      <c r="DH21" s="146"/>
      <c r="DI21" s="147">
        <f t="shared" si="65"/>
        <v>0</v>
      </c>
      <c r="DJ21" s="75"/>
      <c r="DK21" s="23"/>
      <c r="DL21" s="139"/>
      <c r="DM21" s="132"/>
      <c r="DN21" s="145">
        <v>0</v>
      </c>
      <c r="DO21" s="146"/>
      <c r="DP21" s="147">
        <f t="shared" si="66"/>
        <v>0</v>
      </c>
      <c r="DQ21" s="14"/>
      <c r="DR21" s="23"/>
      <c r="DS21" s="139"/>
      <c r="DT21" s="132"/>
      <c r="DU21" s="145">
        <v>0</v>
      </c>
      <c r="DV21" s="146"/>
      <c r="DW21" s="147">
        <f t="shared" si="71"/>
        <v>0</v>
      </c>
      <c r="DX21" s="14"/>
      <c r="DY21" s="23"/>
      <c r="DZ21" s="21"/>
      <c r="EA21" s="19"/>
      <c r="EB21" s="24"/>
      <c r="EC21" s="19"/>
      <c r="ED21" s="22"/>
      <c r="EE21" s="14"/>
      <c r="EF21" s="23"/>
      <c r="EG21" s="21"/>
      <c r="EH21" s="19"/>
      <c r="EI21" s="24"/>
      <c r="EJ21" s="19"/>
      <c r="EK21" s="22"/>
      <c r="EL21" s="14"/>
      <c r="EM21" s="23"/>
      <c r="EN21" s="21"/>
      <c r="EO21" s="57"/>
      <c r="EP21" s="24">
        <v>0</v>
      </c>
      <c r="EQ21" s="19"/>
      <c r="ER21" s="22">
        <f t="shared" si="30"/>
        <v>0</v>
      </c>
      <c r="ES21" s="14"/>
      <c r="ET21" s="23"/>
      <c r="EU21" s="111" t="str">
        <f t="shared" si="51"/>
        <v>19=</v>
      </c>
      <c r="EV21" s="82">
        <f t="shared" si="38"/>
        <v>20</v>
      </c>
      <c r="EW21" s="82">
        <f t="shared" si="38"/>
        <v>0</v>
      </c>
      <c r="EX21" s="82">
        <f t="shared" si="38"/>
        <v>10</v>
      </c>
      <c r="EY21" s="22">
        <f t="shared" si="39"/>
        <v>30</v>
      </c>
      <c r="EZ21" s="14" t="str">
        <f t="shared" si="70"/>
        <v>Shaun Silson</v>
      </c>
      <c r="FA21" s="14"/>
      <c r="FB21" s="106" t="str">
        <f t="shared" si="41"/>
        <v>19=</v>
      </c>
      <c r="FC21" s="77">
        <v>13</v>
      </c>
      <c r="FD21" s="77" t="s">
        <v>368</v>
      </c>
      <c r="FE21" s="77" t="s">
        <v>439</v>
      </c>
      <c r="FF21" s="77" t="s">
        <v>548</v>
      </c>
      <c r="FG21" s="77" t="s">
        <v>440</v>
      </c>
      <c r="FH21" s="77" t="s">
        <v>439</v>
      </c>
      <c r="FI21" s="77" t="s">
        <v>439</v>
      </c>
      <c r="FJ21" s="77" t="s">
        <v>437</v>
      </c>
      <c r="FK21" s="77" t="s">
        <v>442</v>
      </c>
      <c r="FL21" s="77" t="s">
        <v>442</v>
      </c>
      <c r="FM21" s="80"/>
      <c r="FN21" s="77"/>
      <c r="FO21" s="77"/>
      <c r="FP21" s="77"/>
      <c r="FQ21" s="77"/>
      <c r="FR21" s="77"/>
      <c r="FS21" s="77"/>
      <c r="FT21" s="8">
        <f t="shared" si="42"/>
        <v>0</v>
      </c>
      <c r="FU21" s="8">
        <f t="shared" si="43"/>
        <v>15</v>
      </c>
      <c r="FV21" s="8">
        <f t="shared" si="44"/>
        <v>15</v>
      </c>
      <c r="FW21" s="8">
        <f t="shared" si="45"/>
        <v>15</v>
      </c>
      <c r="FX21" s="8">
        <f t="shared" si="52"/>
        <v>30</v>
      </c>
      <c r="FY21" s="8">
        <f t="shared" si="46"/>
        <v>30</v>
      </c>
      <c r="FZ21" s="8">
        <f t="shared" si="47"/>
        <v>30</v>
      </c>
      <c r="GA21" s="8">
        <f t="shared" si="48"/>
        <v>30</v>
      </c>
      <c r="GB21" s="8">
        <f t="shared" si="49"/>
        <v>30</v>
      </c>
      <c r="GC21" s="8">
        <f t="shared" si="50"/>
        <v>30</v>
      </c>
    </row>
    <row r="22" spans="1:185">
      <c r="A22" s="8">
        <v>14</v>
      </c>
      <c r="B22" s="14" t="s">
        <v>738</v>
      </c>
      <c r="C22" s="23">
        <v>4.3518518518518519E-2</v>
      </c>
      <c r="D22" s="139">
        <v>13</v>
      </c>
      <c r="E22" s="132">
        <f>((C$43)+10)-D22</f>
        <v>10</v>
      </c>
      <c r="F22" s="145">
        <v>0</v>
      </c>
      <c r="G22" s="146">
        <v>5</v>
      </c>
      <c r="H22" s="147">
        <f t="shared" si="53"/>
        <v>15</v>
      </c>
      <c r="I22" s="14"/>
      <c r="J22" s="23"/>
      <c r="K22" s="21"/>
      <c r="L22" s="19"/>
      <c r="M22" s="24"/>
      <c r="N22" s="19"/>
      <c r="O22" s="22"/>
      <c r="P22" s="14"/>
      <c r="Q22" s="23"/>
      <c r="R22" s="21"/>
      <c r="S22" s="56"/>
      <c r="T22" s="24">
        <v>0</v>
      </c>
      <c r="U22" s="19"/>
      <c r="V22" s="22">
        <f t="shared" si="55"/>
        <v>0</v>
      </c>
      <c r="W22" s="14"/>
      <c r="X22" s="23"/>
      <c r="Y22" s="21"/>
      <c r="Z22" s="19"/>
      <c r="AA22" s="24"/>
      <c r="AB22" s="19"/>
      <c r="AC22" s="22"/>
      <c r="AD22" s="14"/>
      <c r="AE22" s="23"/>
      <c r="AF22" s="21"/>
      <c r="AG22" s="56">
        <f t="shared" si="36"/>
        <v>0</v>
      </c>
      <c r="AH22" s="24">
        <v>0</v>
      </c>
      <c r="AI22" s="19"/>
      <c r="AJ22" s="22">
        <f t="shared" si="57"/>
        <v>0</v>
      </c>
      <c r="AK22" s="14"/>
      <c r="AL22" s="23"/>
      <c r="AM22" s="139"/>
      <c r="AN22" s="132"/>
      <c r="AO22" s="145">
        <v>0</v>
      </c>
      <c r="AP22" s="146"/>
      <c r="AQ22" s="147">
        <f t="shared" si="58"/>
        <v>0</v>
      </c>
      <c r="AR22" s="14"/>
      <c r="AS22" s="23"/>
      <c r="AT22" s="21"/>
      <c r="AU22" s="19"/>
      <c r="AV22" s="24"/>
      <c r="AW22" s="19"/>
      <c r="AX22" s="22"/>
      <c r="AY22" s="14"/>
      <c r="AZ22" s="23"/>
      <c r="BA22" s="139"/>
      <c r="BB22" s="132"/>
      <c r="BC22" s="145">
        <v>0</v>
      </c>
      <c r="BD22" s="146"/>
      <c r="BE22" s="147">
        <f t="shared" si="60"/>
        <v>0</v>
      </c>
      <c r="BF22" s="14"/>
      <c r="BG22" s="23"/>
      <c r="BH22" s="21"/>
      <c r="BI22" s="19"/>
      <c r="BJ22" s="24"/>
      <c r="BK22" s="19"/>
      <c r="BL22" s="22"/>
      <c r="BM22" s="14"/>
      <c r="BN22" s="23">
        <v>4.4074074074074071E-2</v>
      </c>
      <c r="BO22" s="139">
        <v>7</v>
      </c>
      <c r="BP22" s="132">
        <f>((BN$43)+10)-BO22</f>
        <v>13</v>
      </c>
      <c r="BQ22" s="145">
        <v>0</v>
      </c>
      <c r="BR22" s="146">
        <v>5</v>
      </c>
      <c r="BS22" s="147">
        <f t="shared" si="61"/>
        <v>18</v>
      </c>
      <c r="BT22" s="14"/>
      <c r="BU22" s="23"/>
      <c r="BV22" s="21"/>
      <c r="BW22" s="19"/>
      <c r="BX22" s="24"/>
      <c r="BY22" s="19"/>
      <c r="BZ22" s="22"/>
      <c r="CA22" s="14"/>
      <c r="CB22" s="23"/>
      <c r="CC22" s="21"/>
      <c r="CD22" s="56">
        <f t="shared" si="37"/>
        <v>0</v>
      </c>
      <c r="CE22" s="24">
        <v>0</v>
      </c>
      <c r="CF22" s="19"/>
      <c r="CG22" s="22">
        <f t="shared" si="62"/>
        <v>0</v>
      </c>
      <c r="CH22" s="14"/>
      <c r="CI22" s="23"/>
      <c r="CJ22" s="21"/>
      <c r="CK22" s="19"/>
      <c r="CL22" s="24"/>
      <c r="CM22" s="19"/>
      <c r="CN22" s="22"/>
      <c r="CO22" s="14"/>
      <c r="CP22" s="23">
        <v>1.7499999999999998E-2</v>
      </c>
      <c r="CQ22" s="139">
        <v>7</v>
      </c>
      <c r="CR22" s="132">
        <f>((CP$43)+10)-CQ22</f>
        <v>11</v>
      </c>
      <c r="CS22" s="145">
        <v>0</v>
      </c>
      <c r="CT22" s="146">
        <v>5</v>
      </c>
      <c r="CU22" s="147">
        <f t="shared" si="63"/>
        <v>16</v>
      </c>
      <c r="CV22" s="14"/>
      <c r="CW22" s="110">
        <v>3.6655092592592593E-2</v>
      </c>
      <c r="CX22" s="139">
        <v>4</v>
      </c>
      <c r="CY22" s="132">
        <f>((CW$43)+10)-CX22</f>
        <v>11</v>
      </c>
      <c r="CZ22" s="149">
        <v>15</v>
      </c>
      <c r="DA22" s="146">
        <v>5</v>
      </c>
      <c r="DB22" s="147">
        <f t="shared" si="64"/>
        <v>31</v>
      </c>
      <c r="DC22" s="14"/>
      <c r="DD22" s="23"/>
      <c r="DE22" s="139"/>
      <c r="DF22" s="132"/>
      <c r="DG22" s="145">
        <v>0</v>
      </c>
      <c r="DH22" s="146"/>
      <c r="DI22" s="147">
        <f t="shared" si="65"/>
        <v>0</v>
      </c>
      <c r="DJ22" s="75"/>
      <c r="DK22" s="23">
        <v>3.6655092592592593E-2</v>
      </c>
      <c r="DL22" s="139">
        <v>13</v>
      </c>
      <c r="DM22" s="132">
        <f>((DK$43)+10)-DL22</f>
        <v>11</v>
      </c>
      <c r="DN22" s="145">
        <v>0</v>
      </c>
      <c r="DO22" s="146">
        <v>5</v>
      </c>
      <c r="DP22" s="147">
        <f t="shared" si="66"/>
        <v>16</v>
      </c>
      <c r="DQ22" s="14"/>
      <c r="DR22" s="23"/>
      <c r="DS22" s="139"/>
      <c r="DT22" s="132"/>
      <c r="DU22" s="145">
        <v>0</v>
      </c>
      <c r="DV22" s="146"/>
      <c r="DW22" s="147">
        <f t="shared" si="71"/>
        <v>0</v>
      </c>
      <c r="DX22" s="14"/>
      <c r="DY22" s="23"/>
      <c r="DZ22" s="21"/>
      <c r="EA22" s="19"/>
      <c r="EB22" s="24"/>
      <c r="EC22" s="19"/>
      <c r="ED22" s="22"/>
      <c r="EE22" s="14"/>
      <c r="EF22" s="23"/>
      <c r="EG22" s="21"/>
      <c r="EH22" s="19"/>
      <c r="EI22" s="24"/>
      <c r="EJ22" s="19"/>
      <c r="EK22" s="22"/>
      <c r="EL22" s="14"/>
      <c r="EM22" s="23"/>
      <c r="EN22" s="21"/>
      <c r="EO22" s="57"/>
      <c r="EP22" s="24">
        <v>0</v>
      </c>
      <c r="EQ22" s="19"/>
      <c r="ER22" s="22">
        <f t="shared" si="30"/>
        <v>0</v>
      </c>
      <c r="ES22" s="14"/>
      <c r="ET22" s="23"/>
      <c r="EU22" s="111">
        <f t="shared" si="51"/>
        <v>7</v>
      </c>
      <c r="EV22" s="82">
        <f>SUM(E22+L22+S22+Z22+AG22+AN22+AU22+BB22+BI22+BP22+BW22+CD22+CK22+CR22+CY22+DF22+DM22+DT22+EA22+EH22+EO22)</f>
        <v>56</v>
      </c>
      <c r="EW22" s="82">
        <f>SUM(F22+M22+T22+AA22+AH22+AO22+AV22+BC22+BJ22+BQ22+BX22+CE22+CL22+CS22+CZ22+DG22+DN22+DU22+EB22+EI22+EP22)</f>
        <v>15</v>
      </c>
      <c r="EX22" s="82">
        <f>SUM(G22+N22+U22+AB22+AI22+AP22+AW22+BD22+BK22+BR22+BY22+CF22+CM22+CT22+DA22+DH22+DO22+DV22+EC22+EJ22+EQ22)</f>
        <v>25</v>
      </c>
      <c r="EY22" s="22">
        <f t="shared" si="39"/>
        <v>96</v>
      </c>
      <c r="EZ22" s="14" t="str">
        <f t="shared" si="70"/>
        <v>Tony Brooke</v>
      </c>
      <c r="FA22" s="14"/>
      <c r="FB22" s="106">
        <f t="shared" si="41"/>
        <v>7</v>
      </c>
      <c r="FC22" s="77"/>
      <c r="FD22" s="77" t="s">
        <v>368</v>
      </c>
      <c r="FE22" s="77" t="s">
        <v>439</v>
      </c>
      <c r="FF22" s="77" t="s">
        <v>548</v>
      </c>
      <c r="FG22" s="77">
        <v>9</v>
      </c>
      <c r="FH22" s="77">
        <v>9</v>
      </c>
      <c r="FI22" s="77">
        <v>3</v>
      </c>
      <c r="FJ22" s="80">
        <v>7</v>
      </c>
      <c r="FK22" s="77">
        <v>7</v>
      </c>
      <c r="FL22" s="80">
        <v>7</v>
      </c>
      <c r="FM22" s="80"/>
      <c r="FN22" s="77"/>
      <c r="FO22" s="77"/>
      <c r="FP22" s="77"/>
      <c r="FQ22" s="77"/>
      <c r="FR22" s="77"/>
      <c r="FS22" s="77"/>
      <c r="FT22" s="8">
        <f t="shared" si="42"/>
        <v>15</v>
      </c>
      <c r="FU22" s="8">
        <f t="shared" si="43"/>
        <v>15</v>
      </c>
      <c r="FV22" s="8">
        <f t="shared" si="44"/>
        <v>15</v>
      </c>
      <c r="FW22" s="8">
        <f t="shared" si="45"/>
        <v>15</v>
      </c>
      <c r="FX22" s="8">
        <f t="shared" si="52"/>
        <v>33</v>
      </c>
      <c r="FY22" s="8">
        <f t="shared" si="46"/>
        <v>49</v>
      </c>
      <c r="FZ22" s="8">
        <f t="shared" si="47"/>
        <v>80</v>
      </c>
      <c r="GA22" s="8">
        <f t="shared" si="48"/>
        <v>80</v>
      </c>
      <c r="GB22" s="8">
        <f t="shared" si="49"/>
        <v>96</v>
      </c>
      <c r="GC22" s="8">
        <f t="shared" si="50"/>
        <v>96</v>
      </c>
    </row>
    <row r="23" spans="1:185">
      <c r="A23" s="8">
        <v>15</v>
      </c>
      <c r="B23" s="14" t="s">
        <v>209</v>
      </c>
      <c r="C23" s="23"/>
      <c r="D23" s="139"/>
      <c r="E23" s="132"/>
      <c r="F23" s="145">
        <v>0</v>
      </c>
      <c r="G23" s="146"/>
      <c r="H23" s="147">
        <f t="shared" si="53"/>
        <v>0</v>
      </c>
      <c r="I23" s="14"/>
      <c r="J23" s="23"/>
      <c r="K23" s="21"/>
      <c r="L23" s="19"/>
      <c r="M23" s="24"/>
      <c r="N23" s="19"/>
      <c r="O23" s="22"/>
      <c r="P23" s="14"/>
      <c r="Q23" s="23"/>
      <c r="R23" s="21"/>
      <c r="S23" s="56"/>
      <c r="T23" s="24">
        <v>0</v>
      </c>
      <c r="U23" s="19"/>
      <c r="V23" s="22">
        <f t="shared" si="55"/>
        <v>0</v>
      </c>
      <c r="W23" s="14"/>
      <c r="X23" s="23"/>
      <c r="Y23" s="21"/>
      <c r="Z23" s="19"/>
      <c r="AA23" s="24"/>
      <c r="AB23" s="19"/>
      <c r="AC23" s="22"/>
      <c r="AD23" s="14"/>
      <c r="AE23" s="23"/>
      <c r="AF23" s="21"/>
      <c r="AG23" s="56">
        <f t="shared" si="36"/>
        <v>0</v>
      </c>
      <c r="AH23" s="24">
        <v>0</v>
      </c>
      <c r="AI23" s="19"/>
      <c r="AJ23" s="22">
        <f t="shared" si="57"/>
        <v>0</v>
      </c>
      <c r="AK23" s="14"/>
      <c r="AL23" s="23">
        <v>1.5069444444444443E-2</v>
      </c>
      <c r="AM23" s="139">
        <v>2</v>
      </c>
      <c r="AN23" s="132">
        <f>((AL$43)+10)-AM23</f>
        <v>11</v>
      </c>
      <c r="AO23" s="145">
        <v>0</v>
      </c>
      <c r="AP23" s="146">
        <v>5</v>
      </c>
      <c r="AQ23" s="147">
        <f t="shared" si="58"/>
        <v>16</v>
      </c>
      <c r="AR23" s="14"/>
      <c r="AS23" s="23"/>
      <c r="AT23" s="21"/>
      <c r="AU23" s="19"/>
      <c r="AV23" s="24"/>
      <c r="AW23" s="19"/>
      <c r="AX23" s="22"/>
      <c r="AY23" s="14"/>
      <c r="AZ23" s="23"/>
      <c r="BA23" s="139"/>
      <c r="BB23" s="132"/>
      <c r="BC23" s="145">
        <v>0</v>
      </c>
      <c r="BD23" s="146"/>
      <c r="BE23" s="147">
        <f t="shared" si="60"/>
        <v>0</v>
      </c>
      <c r="BF23" s="14"/>
      <c r="BG23" s="23"/>
      <c r="BH23" s="21"/>
      <c r="BI23" s="19"/>
      <c r="BJ23" s="24"/>
      <c r="BK23" s="19"/>
      <c r="BL23" s="22"/>
      <c r="BM23" s="14"/>
      <c r="BN23" s="23"/>
      <c r="BO23" s="139"/>
      <c r="BP23" s="132"/>
      <c r="BQ23" s="145">
        <v>0</v>
      </c>
      <c r="BR23" s="146"/>
      <c r="BS23" s="147">
        <f t="shared" si="61"/>
        <v>0</v>
      </c>
      <c r="BT23" s="14"/>
      <c r="BU23" s="23"/>
      <c r="BV23" s="21"/>
      <c r="BW23" s="19"/>
      <c r="BX23" s="24"/>
      <c r="BY23" s="19"/>
      <c r="BZ23" s="22"/>
      <c r="CA23" s="14"/>
      <c r="CB23" s="23"/>
      <c r="CC23" s="21"/>
      <c r="CD23" s="56">
        <f t="shared" si="37"/>
        <v>0</v>
      </c>
      <c r="CE23" s="24">
        <v>0</v>
      </c>
      <c r="CF23" s="19"/>
      <c r="CG23" s="22">
        <f t="shared" si="62"/>
        <v>0</v>
      </c>
      <c r="CH23" s="14"/>
      <c r="CI23" s="23"/>
      <c r="CJ23" s="21"/>
      <c r="CK23" s="19"/>
      <c r="CL23" s="24"/>
      <c r="CM23" s="19"/>
      <c r="CN23" s="22"/>
      <c r="CO23" s="14"/>
      <c r="CP23" s="110">
        <v>1.4918981481481483E-2</v>
      </c>
      <c r="CQ23" s="139">
        <v>3</v>
      </c>
      <c r="CR23" s="132">
        <f>((CP$43)+10)-CQ23</f>
        <v>15</v>
      </c>
      <c r="CS23" s="149">
        <v>15</v>
      </c>
      <c r="CT23" s="146">
        <v>5</v>
      </c>
      <c r="CU23" s="147">
        <f t="shared" si="63"/>
        <v>35</v>
      </c>
      <c r="CV23" s="14"/>
      <c r="CW23" s="23"/>
      <c r="CX23" s="139"/>
      <c r="CY23" s="132"/>
      <c r="CZ23" s="145">
        <v>0</v>
      </c>
      <c r="DA23" s="146"/>
      <c r="DB23" s="147">
        <f t="shared" si="64"/>
        <v>0</v>
      </c>
      <c r="DC23" s="14"/>
      <c r="DD23" s="23"/>
      <c r="DE23" s="139"/>
      <c r="DF23" s="132"/>
      <c r="DG23" s="145">
        <v>0</v>
      </c>
      <c r="DH23" s="146"/>
      <c r="DI23" s="147">
        <f t="shared" si="65"/>
        <v>0</v>
      </c>
      <c r="DJ23" s="75"/>
      <c r="DK23" s="23"/>
      <c r="DL23" s="139"/>
      <c r="DM23" s="132"/>
      <c r="DN23" s="145">
        <v>0</v>
      </c>
      <c r="DO23" s="146"/>
      <c r="DP23" s="147">
        <f t="shared" si="66"/>
        <v>0</v>
      </c>
      <c r="DQ23" s="14"/>
      <c r="DR23" s="23"/>
      <c r="DS23" s="139"/>
      <c r="DT23" s="132"/>
      <c r="DU23" s="145">
        <v>0</v>
      </c>
      <c r="DV23" s="146"/>
      <c r="DW23" s="147">
        <f t="shared" si="71"/>
        <v>0</v>
      </c>
      <c r="DX23" s="14"/>
      <c r="DY23" s="23"/>
      <c r="DZ23" s="21"/>
      <c r="EA23" s="19"/>
      <c r="EB23" s="24"/>
      <c r="EC23" s="19"/>
      <c r="ED23" s="22"/>
      <c r="EE23" s="14"/>
      <c r="EF23" s="23"/>
      <c r="EG23" s="21"/>
      <c r="EH23" s="19"/>
      <c r="EI23" s="24"/>
      <c r="EJ23" s="19"/>
      <c r="EK23" s="22"/>
      <c r="EL23" s="14"/>
      <c r="EM23" s="23"/>
      <c r="EN23" s="21"/>
      <c r="EO23" s="57"/>
      <c r="EP23" s="24">
        <v>0</v>
      </c>
      <c r="EQ23" s="19"/>
      <c r="ER23" s="22">
        <f t="shared" si="30"/>
        <v>0</v>
      </c>
      <c r="ES23" s="14"/>
      <c r="ET23" s="23"/>
      <c r="EU23" s="111" t="str">
        <f t="shared" si="51"/>
        <v>14=</v>
      </c>
      <c r="EV23" s="82">
        <f t="shared" ref="EV23:EX38" si="72">SUM(E23+L23+S23+Z23+AG23+AN23+AU23+BB23+BI23+BP23+BW23+CD23+CK23+CR23+CY23+DF23+DM23+DT23+EA23+EH23+EO23)</f>
        <v>26</v>
      </c>
      <c r="EW23" s="82">
        <f t="shared" si="72"/>
        <v>15</v>
      </c>
      <c r="EX23" s="82">
        <f t="shared" si="72"/>
        <v>10</v>
      </c>
      <c r="EY23" s="22">
        <f t="shared" si="39"/>
        <v>51</v>
      </c>
      <c r="EZ23" s="14" t="str">
        <f t="shared" si="70"/>
        <v>Mike Bell</v>
      </c>
      <c r="FA23" s="14"/>
      <c r="FB23" s="106" t="str">
        <f t="shared" si="41"/>
        <v>14=</v>
      </c>
      <c r="FC23" s="77"/>
      <c r="FD23" s="77"/>
      <c r="FE23" s="77" t="s">
        <v>435</v>
      </c>
      <c r="FF23" s="77" t="s">
        <v>490</v>
      </c>
      <c r="FG23" s="77" t="s">
        <v>661</v>
      </c>
      <c r="FH23" s="77" t="s">
        <v>422</v>
      </c>
      <c r="FI23" s="77" t="s">
        <v>423</v>
      </c>
      <c r="FJ23" s="77" t="s">
        <v>440</v>
      </c>
      <c r="FK23" s="77" t="s">
        <v>435</v>
      </c>
      <c r="FL23" s="77" t="s">
        <v>439</v>
      </c>
      <c r="FM23" s="80"/>
      <c r="FN23" s="77"/>
      <c r="FO23" s="77"/>
      <c r="FP23" s="77"/>
      <c r="FQ23" s="77"/>
      <c r="FR23" s="77"/>
      <c r="FS23" s="77"/>
      <c r="FT23" s="8">
        <f t="shared" si="42"/>
        <v>0</v>
      </c>
      <c r="FU23" s="8">
        <f t="shared" si="43"/>
        <v>0</v>
      </c>
      <c r="FV23" s="8">
        <f t="shared" si="44"/>
        <v>16</v>
      </c>
      <c r="FW23" s="8">
        <f t="shared" si="45"/>
        <v>16</v>
      </c>
      <c r="FX23" s="8">
        <f t="shared" si="52"/>
        <v>16</v>
      </c>
      <c r="FY23" s="8">
        <f t="shared" si="46"/>
        <v>51</v>
      </c>
      <c r="FZ23" s="8">
        <f t="shared" si="47"/>
        <v>51</v>
      </c>
      <c r="GA23" s="8">
        <f t="shared" si="48"/>
        <v>51</v>
      </c>
      <c r="GB23" s="8">
        <f t="shared" si="49"/>
        <v>51</v>
      </c>
      <c r="GC23" s="8">
        <f t="shared" si="50"/>
        <v>51</v>
      </c>
    </row>
    <row r="24" spans="1:185">
      <c r="A24" s="8">
        <v>16</v>
      </c>
      <c r="B24" s="14" t="s">
        <v>558</v>
      </c>
      <c r="C24" s="23"/>
      <c r="D24" s="139"/>
      <c r="E24" s="132"/>
      <c r="F24" s="145">
        <v>0</v>
      </c>
      <c r="G24" s="146"/>
      <c r="H24" s="147">
        <f t="shared" si="53"/>
        <v>0</v>
      </c>
      <c r="I24" s="14"/>
      <c r="J24" s="23"/>
      <c r="K24" s="21"/>
      <c r="L24" s="19"/>
      <c r="M24" s="24"/>
      <c r="N24" s="19"/>
      <c r="O24" s="22"/>
      <c r="P24" s="14"/>
      <c r="Q24" s="23"/>
      <c r="R24" s="21"/>
      <c r="S24" s="56"/>
      <c r="T24" s="24">
        <v>0</v>
      </c>
      <c r="U24" s="19"/>
      <c r="V24" s="22">
        <f t="shared" si="55"/>
        <v>0</v>
      </c>
      <c r="W24" s="14"/>
      <c r="X24" s="23"/>
      <c r="Y24" s="21"/>
      <c r="Z24" s="19"/>
      <c r="AA24" s="24"/>
      <c r="AB24" s="19"/>
      <c r="AC24" s="22"/>
      <c r="AD24" s="14"/>
      <c r="AE24" s="23"/>
      <c r="AF24" s="21"/>
      <c r="AG24" s="56">
        <f t="shared" si="36"/>
        <v>0</v>
      </c>
      <c r="AH24" s="24">
        <v>0</v>
      </c>
      <c r="AI24" s="19"/>
      <c r="AJ24" s="22">
        <f t="shared" si="57"/>
        <v>0</v>
      </c>
      <c r="AK24" s="14"/>
      <c r="AL24" s="23">
        <v>1.5138888888888889E-2</v>
      </c>
      <c r="AM24" s="139">
        <v>3</v>
      </c>
      <c r="AN24" s="132">
        <f>((AL$43)+10)-AM24</f>
        <v>10</v>
      </c>
      <c r="AO24" s="145">
        <v>0</v>
      </c>
      <c r="AP24" s="146">
        <v>5</v>
      </c>
      <c r="AQ24" s="147">
        <f t="shared" si="58"/>
        <v>15</v>
      </c>
      <c r="AR24" s="14"/>
      <c r="AS24" s="23"/>
      <c r="AT24" s="21"/>
      <c r="AU24" s="19"/>
      <c r="AV24" s="24"/>
      <c r="AW24" s="19"/>
      <c r="AX24" s="22"/>
      <c r="AY24" s="14"/>
      <c r="AZ24" s="23"/>
      <c r="BA24" s="139"/>
      <c r="BB24" s="132"/>
      <c r="BC24" s="145">
        <v>0</v>
      </c>
      <c r="BD24" s="146"/>
      <c r="BE24" s="147">
        <f t="shared" si="60"/>
        <v>0</v>
      </c>
      <c r="BF24" s="14"/>
      <c r="BG24" s="23"/>
      <c r="BH24" s="21"/>
      <c r="BI24" s="19"/>
      <c r="BJ24" s="24"/>
      <c r="BK24" s="19"/>
      <c r="BL24" s="22"/>
      <c r="BM24" s="14"/>
      <c r="BN24" s="23"/>
      <c r="BO24" s="139"/>
      <c r="BP24" s="132"/>
      <c r="BQ24" s="145">
        <v>0</v>
      </c>
      <c r="BR24" s="146"/>
      <c r="BS24" s="147">
        <f t="shared" si="61"/>
        <v>0</v>
      </c>
      <c r="BT24" s="14"/>
      <c r="BU24" s="23"/>
      <c r="BV24" s="21"/>
      <c r="BW24" s="19"/>
      <c r="BX24" s="24"/>
      <c r="BY24" s="19"/>
      <c r="BZ24" s="22"/>
      <c r="CA24" s="14"/>
      <c r="CB24" s="23"/>
      <c r="CC24" s="21"/>
      <c r="CD24" s="56">
        <f t="shared" si="37"/>
        <v>0</v>
      </c>
      <c r="CE24" s="24">
        <v>0</v>
      </c>
      <c r="CF24" s="19"/>
      <c r="CG24" s="22">
        <f t="shared" si="62"/>
        <v>0</v>
      </c>
      <c r="CH24" s="14"/>
      <c r="CI24" s="23"/>
      <c r="CJ24" s="21"/>
      <c r="CK24" s="19"/>
      <c r="CL24" s="24"/>
      <c r="CM24" s="19"/>
      <c r="CN24" s="22"/>
      <c r="CO24" s="14"/>
      <c r="CP24" s="23"/>
      <c r="CQ24" s="139"/>
      <c r="CR24" s="132"/>
      <c r="CS24" s="145">
        <v>0</v>
      </c>
      <c r="CT24" s="146"/>
      <c r="CU24" s="147">
        <f t="shared" si="63"/>
        <v>0</v>
      </c>
      <c r="CV24" s="14"/>
      <c r="CW24" s="23"/>
      <c r="CX24" s="139"/>
      <c r="CY24" s="132"/>
      <c r="CZ24" s="145">
        <v>0</v>
      </c>
      <c r="DA24" s="146"/>
      <c r="DB24" s="147">
        <f t="shared" si="64"/>
        <v>0</v>
      </c>
      <c r="DC24" s="14"/>
      <c r="DD24" s="23">
        <v>2.90162037037037E-2</v>
      </c>
      <c r="DE24" s="139">
        <v>4</v>
      </c>
      <c r="DF24" s="132">
        <f>((DD$43)+10)-DE24</f>
        <v>16</v>
      </c>
      <c r="DG24" s="145">
        <v>0</v>
      </c>
      <c r="DH24" s="146">
        <v>5</v>
      </c>
      <c r="DI24" s="147">
        <f t="shared" si="65"/>
        <v>21</v>
      </c>
      <c r="DJ24" s="75"/>
      <c r="DK24" s="23"/>
      <c r="DL24" s="139"/>
      <c r="DM24" s="132"/>
      <c r="DN24" s="145">
        <v>0</v>
      </c>
      <c r="DO24" s="146"/>
      <c r="DP24" s="147">
        <f t="shared" si="66"/>
        <v>0</v>
      </c>
      <c r="DQ24" s="14"/>
      <c r="DR24" s="23">
        <v>3.0532407407407411E-2</v>
      </c>
      <c r="DS24" s="139">
        <v>2</v>
      </c>
      <c r="DT24" s="132">
        <f t="shared" si="24"/>
        <v>17</v>
      </c>
      <c r="DU24" s="145">
        <v>0</v>
      </c>
      <c r="DV24" s="146">
        <v>5</v>
      </c>
      <c r="DW24" s="147">
        <f t="shared" si="71"/>
        <v>22</v>
      </c>
      <c r="DX24" s="14"/>
      <c r="DY24" s="23"/>
      <c r="DZ24" s="21"/>
      <c r="EA24" s="19"/>
      <c r="EB24" s="24"/>
      <c r="EC24" s="19"/>
      <c r="ED24" s="22"/>
      <c r="EE24" s="14"/>
      <c r="EF24" s="23"/>
      <c r="EG24" s="21"/>
      <c r="EH24" s="19"/>
      <c r="EI24" s="24"/>
      <c r="EJ24" s="19"/>
      <c r="EK24" s="22"/>
      <c r="EL24" s="14"/>
      <c r="EM24" s="23"/>
      <c r="EN24" s="21"/>
      <c r="EO24" s="57"/>
      <c r="EP24" s="24">
        <v>0</v>
      </c>
      <c r="EQ24" s="19"/>
      <c r="ER24" s="22">
        <f t="shared" si="30"/>
        <v>0</v>
      </c>
      <c r="ES24" s="14"/>
      <c r="ET24" s="23"/>
      <c r="EU24" s="111">
        <f t="shared" si="51"/>
        <v>12</v>
      </c>
      <c r="EV24" s="82">
        <f t="shared" si="72"/>
        <v>43</v>
      </c>
      <c r="EW24" s="82">
        <f t="shared" si="72"/>
        <v>0</v>
      </c>
      <c r="EX24" s="82">
        <f t="shared" si="72"/>
        <v>15</v>
      </c>
      <c r="EY24" s="22">
        <f t="shared" si="39"/>
        <v>58</v>
      </c>
      <c r="EZ24" s="14" t="str">
        <f t="shared" si="70"/>
        <v>John Andrewartha</v>
      </c>
      <c r="FA24" s="14"/>
      <c r="FB24" s="106">
        <f t="shared" si="41"/>
        <v>12</v>
      </c>
      <c r="FC24" s="77"/>
      <c r="FD24" s="77"/>
      <c r="FE24" s="77" t="s">
        <v>439</v>
      </c>
      <c r="FF24" s="77" t="s">
        <v>548</v>
      </c>
      <c r="FG24" s="77">
        <v>28</v>
      </c>
      <c r="FH24" s="77">
        <v>28</v>
      </c>
      <c r="FI24" s="77">
        <v>29</v>
      </c>
      <c r="FJ24" s="77" t="s">
        <v>439</v>
      </c>
      <c r="FK24" s="77">
        <v>18</v>
      </c>
      <c r="FL24" s="77">
        <v>12</v>
      </c>
      <c r="FM24" s="77"/>
      <c r="FN24" s="77"/>
      <c r="FO24" s="77"/>
      <c r="FP24" s="77"/>
      <c r="FQ24" s="77"/>
      <c r="FR24" s="77"/>
      <c r="FS24" s="77"/>
      <c r="FT24" s="8">
        <f t="shared" si="42"/>
        <v>0</v>
      </c>
      <c r="FU24" s="8">
        <f t="shared" si="43"/>
        <v>0</v>
      </c>
      <c r="FV24" s="8">
        <f t="shared" si="44"/>
        <v>15</v>
      </c>
      <c r="FW24" s="8">
        <f t="shared" si="45"/>
        <v>15</v>
      </c>
      <c r="FX24" s="8">
        <f t="shared" si="52"/>
        <v>15</v>
      </c>
      <c r="FY24" s="8">
        <f t="shared" si="46"/>
        <v>15</v>
      </c>
      <c r="FZ24" s="8">
        <f t="shared" si="47"/>
        <v>15</v>
      </c>
      <c r="GA24" s="8">
        <f t="shared" si="48"/>
        <v>36</v>
      </c>
      <c r="GB24" s="8">
        <f t="shared" si="49"/>
        <v>36</v>
      </c>
      <c r="GC24" s="8">
        <f t="shared" si="50"/>
        <v>58</v>
      </c>
    </row>
    <row r="25" spans="1:185">
      <c r="A25" s="8">
        <v>17</v>
      </c>
      <c r="B25" s="14" t="s">
        <v>475</v>
      </c>
      <c r="C25" s="23"/>
      <c r="D25" s="139"/>
      <c r="E25" s="132"/>
      <c r="F25" s="145">
        <v>0</v>
      </c>
      <c r="G25" s="146"/>
      <c r="H25" s="147">
        <f t="shared" si="53"/>
        <v>0</v>
      </c>
      <c r="I25" s="14"/>
      <c r="J25" s="23"/>
      <c r="K25" s="21"/>
      <c r="L25" s="19"/>
      <c r="M25" s="24">
        <v>0</v>
      </c>
      <c r="N25" s="19"/>
      <c r="O25" s="22">
        <f t="shared" ref="O25:O27" si="73">L25+M25+N25</f>
        <v>0</v>
      </c>
      <c r="P25" s="14"/>
      <c r="Q25" s="23"/>
      <c r="R25" s="21"/>
      <c r="S25" s="56"/>
      <c r="T25" s="24">
        <v>0</v>
      </c>
      <c r="U25" s="19"/>
      <c r="V25" s="22">
        <f t="shared" si="55"/>
        <v>0</v>
      </c>
      <c r="W25" s="14"/>
      <c r="X25" s="23"/>
      <c r="Y25" s="21"/>
      <c r="Z25" s="19"/>
      <c r="AA25" s="24">
        <v>0</v>
      </c>
      <c r="AB25" s="19"/>
      <c r="AC25" s="22">
        <f t="shared" ref="AC25:AC27" si="74">Z25+AA25+AB25</f>
        <v>0</v>
      </c>
      <c r="AD25" s="14"/>
      <c r="AE25" s="23"/>
      <c r="AF25" s="21"/>
      <c r="AG25" s="56">
        <f t="shared" si="36"/>
        <v>0</v>
      </c>
      <c r="AH25" s="24">
        <v>0</v>
      </c>
      <c r="AI25" s="19"/>
      <c r="AJ25" s="22">
        <f t="shared" si="57"/>
        <v>0</v>
      </c>
      <c r="AK25" s="14"/>
      <c r="AL25" s="23"/>
      <c r="AM25" s="139"/>
      <c r="AN25" s="132"/>
      <c r="AO25" s="145">
        <v>0</v>
      </c>
      <c r="AP25" s="146"/>
      <c r="AQ25" s="147">
        <f t="shared" si="58"/>
        <v>0</v>
      </c>
      <c r="AR25" s="14"/>
      <c r="AS25" s="23"/>
      <c r="AT25" s="21"/>
      <c r="AU25" s="19"/>
      <c r="AV25" s="24">
        <v>0</v>
      </c>
      <c r="AW25" s="19"/>
      <c r="AX25" s="22">
        <f t="shared" ref="AX25:AX27" si="75">AU25+AV25+AW25</f>
        <v>0</v>
      </c>
      <c r="AY25" s="14"/>
      <c r="AZ25" s="23">
        <v>2.5011574074074075E-2</v>
      </c>
      <c r="BA25" s="139">
        <v>1</v>
      </c>
      <c r="BB25" s="132">
        <f t="shared" ref="BB25:BB34" si="76">((AZ$43)+10)-BA25</f>
        <v>25</v>
      </c>
      <c r="BC25" s="145">
        <v>0</v>
      </c>
      <c r="BD25" s="146">
        <v>5</v>
      </c>
      <c r="BE25" s="147">
        <f t="shared" si="60"/>
        <v>30</v>
      </c>
      <c r="BF25" s="14"/>
      <c r="BG25" s="23"/>
      <c r="BH25" s="21"/>
      <c r="BI25" s="19"/>
      <c r="BJ25" s="24">
        <v>0</v>
      </c>
      <c r="BK25" s="19"/>
      <c r="BL25" s="22">
        <f t="shared" si="13"/>
        <v>0</v>
      </c>
      <c r="BM25" s="14"/>
      <c r="BN25" s="23"/>
      <c r="BO25" s="139"/>
      <c r="BP25" s="132"/>
      <c r="BQ25" s="145">
        <v>0</v>
      </c>
      <c r="BR25" s="146"/>
      <c r="BS25" s="147">
        <f t="shared" si="61"/>
        <v>0</v>
      </c>
      <c r="BT25" s="14"/>
      <c r="BU25" s="23"/>
      <c r="BV25" s="21"/>
      <c r="BW25" s="19"/>
      <c r="BX25" s="24">
        <v>0</v>
      </c>
      <c r="BY25" s="19"/>
      <c r="BZ25" s="22">
        <f t="shared" si="16"/>
        <v>0</v>
      </c>
      <c r="CA25" s="14"/>
      <c r="CB25" s="23"/>
      <c r="CC25" s="21"/>
      <c r="CD25" s="56">
        <f t="shared" si="37"/>
        <v>0</v>
      </c>
      <c r="CE25" s="24">
        <v>0</v>
      </c>
      <c r="CF25" s="19"/>
      <c r="CG25" s="22">
        <f t="shared" si="62"/>
        <v>0</v>
      </c>
      <c r="CH25" s="14"/>
      <c r="CI25" s="23"/>
      <c r="CJ25" s="21"/>
      <c r="CK25" s="19"/>
      <c r="CL25" s="24">
        <v>0</v>
      </c>
      <c r="CM25" s="19"/>
      <c r="CN25" s="22">
        <f t="shared" si="19"/>
        <v>0</v>
      </c>
      <c r="CO25" s="14"/>
      <c r="CP25" s="23"/>
      <c r="CQ25" s="139"/>
      <c r="CR25" s="132"/>
      <c r="CS25" s="145">
        <v>0</v>
      </c>
      <c r="CT25" s="146"/>
      <c r="CU25" s="147">
        <f t="shared" si="63"/>
        <v>0</v>
      </c>
      <c r="CV25" s="14"/>
      <c r="CW25" s="23"/>
      <c r="CX25" s="139"/>
      <c r="CY25" s="132"/>
      <c r="CZ25" s="145">
        <v>0</v>
      </c>
      <c r="DA25" s="146"/>
      <c r="DB25" s="147">
        <f t="shared" si="64"/>
        <v>0</v>
      </c>
      <c r="DC25" s="14"/>
      <c r="DD25" s="23"/>
      <c r="DE25" s="139"/>
      <c r="DF25" s="132"/>
      <c r="DG25" s="145">
        <v>0</v>
      </c>
      <c r="DH25" s="146"/>
      <c r="DI25" s="147">
        <f t="shared" si="65"/>
        <v>0</v>
      </c>
      <c r="DJ25" s="75"/>
      <c r="DK25" s="23"/>
      <c r="DL25" s="139"/>
      <c r="DM25" s="132"/>
      <c r="DN25" s="145">
        <v>0</v>
      </c>
      <c r="DO25" s="146"/>
      <c r="DP25" s="147">
        <f t="shared" si="66"/>
        <v>0</v>
      </c>
      <c r="DQ25" s="14"/>
      <c r="DR25" s="23"/>
      <c r="DS25" s="139"/>
      <c r="DT25" s="132"/>
      <c r="DU25" s="145">
        <v>0</v>
      </c>
      <c r="DV25" s="146"/>
      <c r="DW25" s="147">
        <f t="shared" si="71"/>
        <v>0</v>
      </c>
      <c r="DX25" s="14"/>
      <c r="DY25" s="23"/>
      <c r="DZ25" s="21"/>
      <c r="EA25" s="19"/>
      <c r="EB25" s="24">
        <v>0</v>
      </c>
      <c r="EC25" s="19"/>
      <c r="ED25" s="22">
        <f t="shared" ref="ED25:ED27" si="77">EA25+EB25+EC25</f>
        <v>0</v>
      </c>
      <c r="EE25" s="14"/>
      <c r="EF25" s="23"/>
      <c r="EG25" s="21"/>
      <c r="EH25" s="19"/>
      <c r="EI25" s="24">
        <v>0</v>
      </c>
      <c r="EJ25" s="19"/>
      <c r="EK25" s="22">
        <f t="shared" ref="EK25:EK27" si="78">EH25+EI25+EJ25</f>
        <v>0</v>
      </c>
      <c r="EL25" s="14"/>
      <c r="EM25" s="23"/>
      <c r="EN25" s="21"/>
      <c r="EO25" s="57"/>
      <c r="EP25" s="24">
        <v>0</v>
      </c>
      <c r="EQ25" s="19"/>
      <c r="ER25" s="22">
        <f t="shared" si="30"/>
        <v>0</v>
      </c>
      <c r="ES25" s="14"/>
      <c r="ET25" s="23"/>
      <c r="EU25" s="111" t="str">
        <f t="shared" si="51"/>
        <v>19=</v>
      </c>
      <c r="EV25" s="82">
        <f t="shared" si="72"/>
        <v>25</v>
      </c>
      <c r="EW25" s="82">
        <f t="shared" si="72"/>
        <v>0</v>
      </c>
      <c r="EX25" s="82">
        <f t="shared" si="72"/>
        <v>5</v>
      </c>
      <c r="EY25" s="22">
        <f t="shared" si="39"/>
        <v>30</v>
      </c>
      <c r="EZ25" s="14" t="str">
        <f t="shared" si="40"/>
        <v>Charles Lowther</v>
      </c>
      <c r="FA25" s="14"/>
      <c r="FB25" s="106" t="str">
        <f t="shared" si="41"/>
        <v>19=</v>
      </c>
      <c r="FC25" s="77"/>
      <c r="FD25" s="77"/>
      <c r="FE25" s="77"/>
      <c r="FF25" s="77">
        <v>8</v>
      </c>
      <c r="FG25" s="77" t="s">
        <v>440</v>
      </c>
      <c r="FH25" s="77" t="s">
        <v>439</v>
      </c>
      <c r="FI25" s="77" t="s">
        <v>439</v>
      </c>
      <c r="FJ25" s="77" t="s">
        <v>437</v>
      </c>
      <c r="FK25" s="77" t="s">
        <v>442</v>
      </c>
      <c r="FL25" s="77" t="s">
        <v>442</v>
      </c>
      <c r="FM25" s="77"/>
      <c r="FN25" s="77"/>
      <c r="FO25" s="77"/>
      <c r="FP25" s="77"/>
      <c r="FQ25" s="77"/>
      <c r="FR25" s="77"/>
      <c r="FS25" s="77"/>
      <c r="FT25" s="8">
        <f t="shared" si="42"/>
        <v>0</v>
      </c>
      <c r="FU25" s="8">
        <f t="shared" si="43"/>
        <v>0</v>
      </c>
      <c r="FV25" s="8">
        <f t="shared" si="44"/>
        <v>0</v>
      </c>
      <c r="FW25" s="8">
        <f t="shared" si="45"/>
        <v>30</v>
      </c>
      <c r="FX25" s="8">
        <f t="shared" si="52"/>
        <v>30</v>
      </c>
      <c r="FY25" s="8">
        <f t="shared" si="46"/>
        <v>30</v>
      </c>
      <c r="FZ25" s="8">
        <f t="shared" si="47"/>
        <v>30</v>
      </c>
      <c r="GA25" s="8">
        <f t="shared" si="48"/>
        <v>30</v>
      </c>
      <c r="GB25" s="8">
        <f t="shared" si="49"/>
        <v>30</v>
      </c>
      <c r="GC25" s="8">
        <f t="shared" si="50"/>
        <v>30</v>
      </c>
    </row>
    <row r="26" spans="1:185">
      <c r="A26" s="8">
        <v>18</v>
      </c>
      <c r="B26" s="14" t="s">
        <v>74</v>
      </c>
      <c r="C26" s="23"/>
      <c r="D26" s="139"/>
      <c r="E26" s="132"/>
      <c r="F26" s="145">
        <v>0</v>
      </c>
      <c r="G26" s="146"/>
      <c r="H26" s="147">
        <f t="shared" si="53"/>
        <v>0</v>
      </c>
      <c r="I26" s="14"/>
      <c r="J26" s="23"/>
      <c r="K26" s="21"/>
      <c r="L26" s="19"/>
      <c r="M26" s="24"/>
      <c r="N26" s="19"/>
      <c r="O26" s="22"/>
      <c r="P26" s="14"/>
      <c r="Q26" s="23"/>
      <c r="R26" s="21"/>
      <c r="S26" s="56"/>
      <c r="T26" s="24">
        <v>0</v>
      </c>
      <c r="U26" s="19"/>
      <c r="V26" s="22">
        <f t="shared" si="55"/>
        <v>0</v>
      </c>
      <c r="W26" s="14"/>
      <c r="X26" s="23"/>
      <c r="Y26" s="21"/>
      <c r="Z26" s="19"/>
      <c r="AA26" s="24"/>
      <c r="AB26" s="19"/>
      <c r="AC26" s="22"/>
      <c r="AD26" s="14"/>
      <c r="AE26" s="23"/>
      <c r="AF26" s="21"/>
      <c r="AG26" s="56">
        <f t="shared" si="36"/>
        <v>0</v>
      </c>
      <c r="AH26" s="24">
        <v>0</v>
      </c>
      <c r="AI26" s="19"/>
      <c r="AJ26" s="22">
        <f t="shared" ref="AJ26:AJ42" si="79">AG26+AH26+AI26</f>
        <v>0</v>
      </c>
      <c r="AK26" s="14"/>
      <c r="AL26" s="23"/>
      <c r="AM26" s="139"/>
      <c r="AN26" s="132"/>
      <c r="AO26" s="145">
        <v>0</v>
      </c>
      <c r="AP26" s="146"/>
      <c r="AQ26" s="147">
        <f t="shared" si="58"/>
        <v>0</v>
      </c>
      <c r="AR26" s="14"/>
      <c r="AS26" s="23"/>
      <c r="AT26" s="21"/>
      <c r="AU26" s="19"/>
      <c r="AV26" s="24"/>
      <c r="AW26" s="19"/>
      <c r="AX26" s="22"/>
      <c r="AY26" s="14"/>
      <c r="AZ26" s="23">
        <v>2.8252314814814813E-2</v>
      </c>
      <c r="BA26" s="139">
        <v>2</v>
      </c>
      <c r="BB26" s="132">
        <f t="shared" si="76"/>
        <v>24</v>
      </c>
      <c r="BC26" s="145">
        <v>0</v>
      </c>
      <c r="BD26" s="146">
        <v>5</v>
      </c>
      <c r="BE26" s="147">
        <f t="shared" si="60"/>
        <v>29</v>
      </c>
      <c r="BF26" s="14"/>
      <c r="BG26" s="23"/>
      <c r="BH26" s="21"/>
      <c r="BI26" s="19"/>
      <c r="BJ26" s="24"/>
      <c r="BK26" s="19"/>
      <c r="BL26" s="22"/>
      <c r="BM26" s="14"/>
      <c r="BN26" s="23"/>
      <c r="BO26" s="139"/>
      <c r="BP26" s="132"/>
      <c r="BQ26" s="145">
        <v>0</v>
      </c>
      <c r="BR26" s="146"/>
      <c r="BS26" s="147">
        <f t="shared" si="61"/>
        <v>0</v>
      </c>
      <c r="BT26" s="14"/>
      <c r="BU26" s="23"/>
      <c r="BV26" s="21"/>
      <c r="BW26" s="19"/>
      <c r="BX26" s="24"/>
      <c r="BY26" s="19"/>
      <c r="BZ26" s="22"/>
      <c r="CA26" s="14"/>
      <c r="CB26" s="23"/>
      <c r="CC26" s="21"/>
      <c r="CD26" s="56">
        <f t="shared" si="37"/>
        <v>0</v>
      </c>
      <c r="CE26" s="24">
        <v>0</v>
      </c>
      <c r="CF26" s="19"/>
      <c r="CG26" s="22">
        <f t="shared" si="62"/>
        <v>0</v>
      </c>
      <c r="CH26" s="14"/>
      <c r="CI26" s="23"/>
      <c r="CJ26" s="21"/>
      <c r="CK26" s="19"/>
      <c r="CL26" s="24"/>
      <c r="CM26" s="19"/>
      <c r="CN26" s="22"/>
      <c r="CO26" s="14"/>
      <c r="CP26" s="23"/>
      <c r="CQ26" s="139"/>
      <c r="CR26" s="132"/>
      <c r="CS26" s="145">
        <v>0</v>
      </c>
      <c r="CT26" s="146"/>
      <c r="CU26" s="147">
        <f t="shared" si="63"/>
        <v>0</v>
      </c>
      <c r="CV26" s="14"/>
      <c r="CW26" s="23"/>
      <c r="CX26" s="139"/>
      <c r="CY26" s="132"/>
      <c r="CZ26" s="145">
        <v>0</v>
      </c>
      <c r="DA26" s="146"/>
      <c r="DB26" s="147">
        <f t="shared" si="64"/>
        <v>0</v>
      </c>
      <c r="DC26" s="14"/>
      <c r="DD26" s="23">
        <v>3.8912037037037037E-2</v>
      </c>
      <c r="DE26" s="139">
        <v>10</v>
      </c>
      <c r="DF26" s="132">
        <f>((DD$43)+10)-DE26</f>
        <v>10</v>
      </c>
      <c r="DG26" s="145">
        <v>0</v>
      </c>
      <c r="DH26" s="146">
        <v>5</v>
      </c>
      <c r="DI26" s="147">
        <f t="shared" si="65"/>
        <v>15</v>
      </c>
      <c r="DJ26" s="75"/>
      <c r="DK26" s="23"/>
      <c r="DL26" s="139"/>
      <c r="DM26" s="132"/>
      <c r="DN26" s="145">
        <v>0</v>
      </c>
      <c r="DO26" s="146"/>
      <c r="DP26" s="147">
        <f t="shared" si="66"/>
        <v>0</v>
      </c>
      <c r="DQ26" s="14"/>
      <c r="DR26" s="23">
        <v>3.9988425925925927E-2</v>
      </c>
      <c r="DS26" s="139">
        <v>9</v>
      </c>
      <c r="DT26" s="132">
        <f t="shared" si="24"/>
        <v>10</v>
      </c>
      <c r="DU26" s="145">
        <v>0</v>
      </c>
      <c r="DV26" s="146">
        <v>5</v>
      </c>
      <c r="DW26" s="147">
        <f t="shared" si="71"/>
        <v>15</v>
      </c>
      <c r="DX26" s="14"/>
      <c r="DY26" s="23"/>
      <c r="DZ26" s="21"/>
      <c r="EA26" s="19"/>
      <c r="EB26" s="24"/>
      <c r="EC26" s="19"/>
      <c r="ED26" s="22"/>
      <c r="EE26" s="14"/>
      <c r="EF26" s="23"/>
      <c r="EG26" s="21"/>
      <c r="EH26" s="19"/>
      <c r="EI26" s="24"/>
      <c r="EJ26" s="19"/>
      <c r="EK26" s="22"/>
      <c r="EL26" s="14"/>
      <c r="EM26" s="23"/>
      <c r="EN26" s="21"/>
      <c r="EO26" s="57"/>
      <c r="EP26" s="24">
        <v>0</v>
      </c>
      <c r="EQ26" s="19"/>
      <c r="ER26" s="22">
        <f t="shared" si="30"/>
        <v>0</v>
      </c>
      <c r="ES26" s="14"/>
      <c r="ET26" s="23"/>
      <c r="EU26" s="111">
        <f t="shared" si="51"/>
        <v>11</v>
      </c>
      <c r="EV26" s="82">
        <f t="shared" si="72"/>
        <v>44</v>
      </c>
      <c r="EW26" s="82">
        <f t="shared" si="72"/>
        <v>0</v>
      </c>
      <c r="EX26" s="82">
        <f t="shared" si="72"/>
        <v>15</v>
      </c>
      <c r="EY26" s="22">
        <f t="shared" si="39"/>
        <v>59</v>
      </c>
      <c r="EZ26" s="14" t="str">
        <f t="shared" si="40"/>
        <v>Anthony Labram</v>
      </c>
      <c r="FA26" s="14"/>
      <c r="FB26" s="106">
        <f t="shared" si="41"/>
        <v>11</v>
      </c>
      <c r="FC26" s="77"/>
      <c r="FD26" s="77"/>
      <c r="FE26" s="77"/>
      <c r="FF26" s="77">
        <v>9</v>
      </c>
      <c r="FG26" s="77">
        <v>12</v>
      </c>
      <c r="FH26" s="77">
        <v>16</v>
      </c>
      <c r="FI26" s="77">
        <v>16</v>
      </c>
      <c r="FJ26" s="77">
        <v>12</v>
      </c>
      <c r="FK26" s="77">
        <v>17</v>
      </c>
      <c r="FL26" s="77">
        <v>11</v>
      </c>
      <c r="FM26" s="77"/>
      <c r="FN26" s="77"/>
      <c r="FO26" s="77"/>
      <c r="FP26" s="77"/>
      <c r="FQ26" s="77"/>
      <c r="FR26" s="77"/>
      <c r="FS26" s="77"/>
      <c r="FT26" s="8">
        <f t="shared" si="42"/>
        <v>0</v>
      </c>
      <c r="FU26" s="8">
        <f t="shared" si="43"/>
        <v>0</v>
      </c>
      <c r="FV26" s="8">
        <f t="shared" si="44"/>
        <v>0</v>
      </c>
      <c r="FW26" s="8">
        <f t="shared" si="45"/>
        <v>29</v>
      </c>
      <c r="FX26" s="8">
        <f t="shared" si="52"/>
        <v>29</v>
      </c>
      <c r="FY26" s="8">
        <f t="shared" si="46"/>
        <v>29</v>
      </c>
      <c r="FZ26" s="8">
        <f t="shared" si="47"/>
        <v>29</v>
      </c>
      <c r="GA26" s="8">
        <f t="shared" si="48"/>
        <v>44</v>
      </c>
      <c r="GB26" s="8">
        <f t="shared" si="49"/>
        <v>44</v>
      </c>
      <c r="GC26" s="8">
        <f t="shared" si="50"/>
        <v>59</v>
      </c>
    </row>
    <row r="27" spans="1:185">
      <c r="A27" s="8">
        <v>19</v>
      </c>
      <c r="B27" s="14" t="s">
        <v>428</v>
      </c>
      <c r="C27" s="23"/>
      <c r="D27" s="139"/>
      <c r="E27" s="132"/>
      <c r="F27" s="145">
        <v>0</v>
      </c>
      <c r="G27" s="146"/>
      <c r="H27" s="147">
        <f t="shared" si="53"/>
        <v>0</v>
      </c>
      <c r="I27" s="14"/>
      <c r="J27" s="23"/>
      <c r="K27" s="21"/>
      <c r="L27" s="19"/>
      <c r="M27" s="24">
        <v>0</v>
      </c>
      <c r="N27" s="19"/>
      <c r="O27" s="22">
        <f t="shared" si="73"/>
        <v>0</v>
      </c>
      <c r="P27" s="14"/>
      <c r="Q27" s="23"/>
      <c r="R27" s="21"/>
      <c r="S27" s="56"/>
      <c r="T27" s="24">
        <v>0</v>
      </c>
      <c r="U27" s="19"/>
      <c r="V27" s="22">
        <f t="shared" si="55"/>
        <v>0</v>
      </c>
      <c r="W27" s="14"/>
      <c r="X27" s="23"/>
      <c r="Y27" s="21"/>
      <c r="Z27" s="19"/>
      <c r="AA27" s="24">
        <v>0</v>
      </c>
      <c r="AB27" s="19"/>
      <c r="AC27" s="22">
        <f t="shared" si="74"/>
        <v>0</v>
      </c>
      <c r="AD27" s="14"/>
      <c r="AE27" s="23"/>
      <c r="AF27" s="21"/>
      <c r="AG27" s="56">
        <f t="shared" si="36"/>
        <v>0</v>
      </c>
      <c r="AH27" s="24">
        <v>0</v>
      </c>
      <c r="AI27" s="19"/>
      <c r="AJ27" s="22">
        <f t="shared" si="79"/>
        <v>0</v>
      </c>
      <c r="AK27" s="14"/>
      <c r="AL27" s="23"/>
      <c r="AM27" s="139"/>
      <c r="AN27" s="132"/>
      <c r="AO27" s="145">
        <v>0</v>
      </c>
      <c r="AP27" s="146"/>
      <c r="AQ27" s="147">
        <f t="shared" si="58"/>
        <v>0</v>
      </c>
      <c r="AR27" s="14"/>
      <c r="AS27" s="23"/>
      <c r="AT27" s="21"/>
      <c r="AU27" s="19"/>
      <c r="AV27" s="24">
        <v>0</v>
      </c>
      <c r="AW27" s="19"/>
      <c r="AX27" s="22">
        <f t="shared" si="75"/>
        <v>0</v>
      </c>
      <c r="AY27" s="14"/>
      <c r="AZ27" s="23">
        <v>2.855324074074074E-2</v>
      </c>
      <c r="BA27" s="139">
        <v>3</v>
      </c>
      <c r="BB27" s="132">
        <f t="shared" si="76"/>
        <v>23</v>
      </c>
      <c r="BC27" s="145">
        <v>0</v>
      </c>
      <c r="BD27" s="146">
        <v>5</v>
      </c>
      <c r="BE27" s="147">
        <f t="shared" si="60"/>
        <v>28</v>
      </c>
      <c r="BF27" s="14"/>
      <c r="BG27" s="23"/>
      <c r="BH27" s="21"/>
      <c r="BI27" s="19"/>
      <c r="BJ27" s="24">
        <v>0</v>
      </c>
      <c r="BK27" s="19"/>
      <c r="BL27" s="22">
        <f t="shared" si="13"/>
        <v>0</v>
      </c>
      <c r="BM27" s="14"/>
      <c r="BN27" s="23">
        <v>3.0046296296296297E-2</v>
      </c>
      <c r="BO27" s="139">
        <v>2</v>
      </c>
      <c r="BP27" s="132">
        <f>((BN$43)+10)-BO27</f>
        <v>18</v>
      </c>
      <c r="BQ27" s="145">
        <v>0</v>
      </c>
      <c r="BR27" s="146">
        <v>5</v>
      </c>
      <c r="BS27" s="147">
        <f t="shared" si="61"/>
        <v>23</v>
      </c>
      <c r="BT27" s="14"/>
      <c r="BU27" s="23"/>
      <c r="BV27" s="21"/>
      <c r="BW27" s="19"/>
      <c r="BX27" s="24">
        <v>0</v>
      </c>
      <c r="BY27" s="19"/>
      <c r="BZ27" s="22">
        <f t="shared" si="16"/>
        <v>0</v>
      </c>
      <c r="CA27" s="14"/>
      <c r="CB27" s="23"/>
      <c r="CC27" s="21"/>
      <c r="CD27" s="56">
        <f t="shared" si="37"/>
        <v>0</v>
      </c>
      <c r="CE27" s="24">
        <v>0</v>
      </c>
      <c r="CF27" s="19"/>
      <c r="CG27" s="22">
        <f t="shared" si="62"/>
        <v>0</v>
      </c>
      <c r="CH27" s="14"/>
      <c r="CI27" s="23"/>
      <c r="CJ27" s="21"/>
      <c r="CK27" s="19"/>
      <c r="CL27" s="24">
        <v>0</v>
      </c>
      <c r="CM27" s="19"/>
      <c r="CN27" s="22">
        <f t="shared" si="19"/>
        <v>0</v>
      </c>
      <c r="CO27" s="14"/>
      <c r="CP27" s="23"/>
      <c r="CQ27" s="139"/>
      <c r="CR27" s="132"/>
      <c r="CS27" s="145">
        <v>0</v>
      </c>
      <c r="CT27" s="146"/>
      <c r="CU27" s="147">
        <f t="shared" si="63"/>
        <v>0</v>
      </c>
      <c r="CV27" s="14"/>
      <c r="CW27" s="23"/>
      <c r="CX27" s="139"/>
      <c r="CY27" s="132"/>
      <c r="CZ27" s="145">
        <v>0</v>
      </c>
      <c r="DA27" s="146"/>
      <c r="DB27" s="147">
        <f t="shared" si="64"/>
        <v>0</v>
      </c>
      <c r="DC27" s="14"/>
      <c r="DD27" s="23"/>
      <c r="DE27" s="139"/>
      <c r="DF27" s="132"/>
      <c r="DG27" s="145">
        <v>0</v>
      </c>
      <c r="DH27" s="146"/>
      <c r="DI27" s="147">
        <f t="shared" si="65"/>
        <v>0</v>
      </c>
      <c r="DJ27" s="75"/>
      <c r="DK27" s="23"/>
      <c r="DL27" s="139"/>
      <c r="DM27" s="132"/>
      <c r="DN27" s="145">
        <v>0</v>
      </c>
      <c r="DO27" s="146"/>
      <c r="DP27" s="147">
        <f t="shared" si="66"/>
        <v>0</v>
      </c>
      <c r="DQ27" s="14"/>
      <c r="DR27" s="23"/>
      <c r="DS27" s="139"/>
      <c r="DT27" s="132"/>
      <c r="DU27" s="145">
        <v>0</v>
      </c>
      <c r="DV27" s="146"/>
      <c r="DW27" s="147">
        <f t="shared" si="71"/>
        <v>0</v>
      </c>
      <c r="DX27" s="14"/>
      <c r="DY27" s="23"/>
      <c r="DZ27" s="21"/>
      <c r="EA27" s="19"/>
      <c r="EB27" s="24">
        <v>0</v>
      </c>
      <c r="EC27" s="19"/>
      <c r="ED27" s="22">
        <f t="shared" si="77"/>
        <v>0</v>
      </c>
      <c r="EE27" s="14"/>
      <c r="EF27" s="23"/>
      <c r="EG27" s="21"/>
      <c r="EH27" s="19"/>
      <c r="EI27" s="24">
        <v>0</v>
      </c>
      <c r="EJ27" s="19"/>
      <c r="EK27" s="22">
        <f t="shared" si="78"/>
        <v>0</v>
      </c>
      <c r="EL27" s="14"/>
      <c r="EM27" s="23"/>
      <c r="EN27" s="21"/>
      <c r="EO27" s="57"/>
      <c r="EP27" s="24">
        <v>0</v>
      </c>
      <c r="EQ27" s="19"/>
      <c r="ER27" s="22">
        <f t="shared" si="30"/>
        <v>0</v>
      </c>
      <c r="ES27" s="14"/>
      <c r="ET27" s="23"/>
      <c r="EU27" s="111" t="str">
        <f t="shared" si="51"/>
        <v>14=</v>
      </c>
      <c r="EV27" s="82">
        <f t="shared" si="72"/>
        <v>41</v>
      </c>
      <c r="EW27" s="82">
        <f t="shared" si="72"/>
        <v>0</v>
      </c>
      <c r="EX27" s="82">
        <f t="shared" si="72"/>
        <v>10</v>
      </c>
      <c r="EY27" s="22">
        <f t="shared" si="39"/>
        <v>51</v>
      </c>
      <c r="EZ27" s="14" t="str">
        <f t="shared" si="40"/>
        <v>Martin Hepworth</v>
      </c>
      <c r="FA27" s="14"/>
      <c r="FB27" s="106" t="str">
        <f t="shared" si="41"/>
        <v>14=</v>
      </c>
      <c r="FC27" s="77"/>
      <c r="FD27" s="77"/>
      <c r="FE27" s="77"/>
      <c r="FF27" s="77">
        <v>10</v>
      </c>
      <c r="FG27" s="77" t="s">
        <v>422</v>
      </c>
      <c r="FH27" s="77" t="s">
        <v>422</v>
      </c>
      <c r="FI27" s="77" t="s">
        <v>423</v>
      </c>
      <c r="FJ27" s="77" t="s">
        <v>440</v>
      </c>
      <c r="FK27" s="77" t="s">
        <v>435</v>
      </c>
      <c r="FL27" s="77" t="s">
        <v>439</v>
      </c>
      <c r="FM27" s="77"/>
      <c r="FN27" s="77"/>
      <c r="FO27" s="77"/>
      <c r="FP27" s="77"/>
      <c r="FQ27" s="77"/>
      <c r="FR27" s="77"/>
      <c r="FS27" s="77"/>
      <c r="FT27" s="8">
        <f t="shared" si="42"/>
        <v>0</v>
      </c>
      <c r="FU27" s="8">
        <f t="shared" si="43"/>
        <v>0</v>
      </c>
      <c r="FV27" s="8">
        <f t="shared" si="44"/>
        <v>0</v>
      </c>
      <c r="FW27" s="8">
        <f t="shared" si="45"/>
        <v>28</v>
      </c>
      <c r="FX27" s="8">
        <f t="shared" si="52"/>
        <v>51</v>
      </c>
      <c r="FY27" s="8">
        <f t="shared" si="46"/>
        <v>51</v>
      </c>
      <c r="FZ27" s="8">
        <f t="shared" si="47"/>
        <v>51</v>
      </c>
      <c r="GA27" s="8">
        <f t="shared" si="48"/>
        <v>51</v>
      </c>
      <c r="GB27" s="8">
        <f t="shared" si="49"/>
        <v>51</v>
      </c>
      <c r="GC27" s="8">
        <f t="shared" si="50"/>
        <v>51</v>
      </c>
    </row>
    <row r="28" spans="1:185">
      <c r="A28" s="8">
        <v>20</v>
      </c>
      <c r="B28" s="14" t="s">
        <v>740</v>
      </c>
      <c r="C28" s="23"/>
      <c r="D28" s="139"/>
      <c r="E28" s="132"/>
      <c r="F28" s="145">
        <v>0</v>
      </c>
      <c r="G28" s="146"/>
      <c r="H28" s="147">
        <f t="shared" si="53"/>
        <v>0</v>
      </c>
      <c r="I28" s="14"/>
      <c r="J28" s="23"/>
      <c r="K28" s="21"/>
      <c r="L28" s="19"/>
      <c r="M28" s="24"/>
      <c r="N28" s="19"/>
      <c r="O28" s="22"/>
      <c r="P28" s="14"/>
      <c r="Q28" s="23"/>
      <c r="R28" s="21"/>
      <c r="S28" s="56"/>
      <c r="T28" s="24">
        <v>0</v>
      </c>
      <c r="U28" s="19"/>
      <c r="V28" s="22">
        <f t="shared" si="55"/>
        <v>0</v>
      </c>
      <c r="W28" s="14"/>
      <c r="X28" s="23"/>
      <c r="Y28" s="21"/>
      <c r="Z28" s="19"/>
      <c r="AA28" s="24"/>
      <c r="AB28" s="19"/>
      <c r="AC28" s="22"/>
      <c r="AD28" s="14"/>
      <c r="AE28" s="23"/>
      <c r="AF28" s="21"/>
      <c r="AG28" s="56">
        <f t="shared" si="36"/>
        <v>0</v>
      </c>
      <c r="AH28" s="24">
        <v>0</v>
      </c>
      <c r="AI28" s="19"/>
      <c r="AJ28" s="22">
        <f t="shared" si="79"/>
        <v>0</v>
      </c>
      <c r="AK28" s="14"/>
      <c r="AL28" s="23"/>
      <c r="AM28" s="139"/>
      <c r="AN28" s="132"/>
      <c r="AO28" s="145">
        <v>0</v>
      </c>
      <c r="AP28" s="146"/>
      <c r="AQ28" s="147">
        <f t="shared" si="58"/>
        <v>0</v>
      </c>
      <c r="AR28" s="14"/>
      <c r="AS28" s="23"/>
      <c r="AT28" s="21"/>
      <c r="AU28" s="19"/>
      <c r="AV28" s="24"/>
      <c r="AW28" s="19"/>
      <c r="AX28" s="22"/>
      <c r="AY28" s="14"/>
      <c r="AZ28" s="23">
        <v>2.8993055555555553E-2</v>
      </c>
      <c r="BA28" s="139">
        <v>4</v>
      </c>
      <c r="BB28" s="132">
        <f t="shared" si="76"/>
        <v>22</v>
      </c>
      <c r="BC28" s="145">
        <v>0</v>
      </c>
      <c r="BD28" s="146">
        <v>5</v>
      </c>
      <c r="BE28" s="147">
        <f t="shared" si="60"/>
        <v>27</v>
      </c>
      <c r="BF28" s="14"/>
      <c r="BG28" s="23"/>
      <c r="BH28" s="21"/>
      <c r="BI28" s="19"/>
      <c r="BJ28" s="24"/>
      <c r="BK28" s="19"/>
      <c r="BL28" s="22"/>
      <c r="BM28" s="14"/>
      <c r="BN28" s="23"/>
      <c r="BO28" s="139"/>
      <c r="BP28" s="132"/>
      <c r="BQ28" s="145">
        <v>0</v>
      </c>
      <c r="BR28" s="146"/>
      <c r="BS28" s="147">
        <f t="shared" si="61"/>
        <v>0</v>
      </c>
      <c r="BT28" s="14"/>
      <c r="BU28" s="23"/>
      <c r="BV28" s="21"/>
      <c r="BW28" s="19"/>
      <c r="BX28" s="24"/>
      <c r="BY28" s="19"/>
      <c r="BZ28" s="22"/>
      <c r="CA28" s="14"/>
      <c r="CB28" s="23"/>
      <c r="CC28" s="21"/>
      <c r="CD28" s="56">
        <f t="shared" si="37"/>
        <v>0</v>
      </c>
      <c r="CE28" s="24">
        <v>0</v>
      </c>
      <c r="CF28" s="19"/>
      <c r="CG28" s="22">
        <f t="shared" si="62"/>
        <v>0</v>
      </c>
      <c r="CH28" s="14"/>
      <c r="CI28" s="23"/>
      <c r="CJ28" s="21"/>
      <c r="CK28" s="19"/>
      <c r="CL28" s="24"/>
      <c r="CM28" s="19"/>
      <c r="CN28" s="22"/>
      <c r="CO28" s="14"/>
      <c r="CP28" s="23"/>
      <c r="CQ28" s="139"/>
      <c r="CR28" s="132"/>
      <c r="CS28" s="145">
        <v>0</v>
      </c>
      <c r="CT28" s="146"/>
      <c r="CU28" s="147">
        <f t="shared" si="63"/>
        <v>0</v>
      </c>
      <c r="CV28" s="14"/>
      <c r="CW28" s="23"/>
      <c r="CX28" s="139"/>
      <c r="CY28" s="132"/>
      <c r="CZ28" s="145">
        <v>0</v>
      </c>
      <c r="DA28" s="146"/>
      <c r="DB28" s="147">
        <f t="shared" si="64"/>
        <v>0</v>
      </c>
      <c r="DC28" s="14"/>
      <c r="DD28" s="23"/>
      <c r="DE28" s="139"/>
      <c r="DF28" s="132"/>
      <c r="DG28" s="145">
        <v>0</v>
      </c>
      <c r="DH28" s="146"/>
      <c r="DI28" s="147">
        <f t="shared" si="65"/>
        <v>0</v>
      </c>
      <c r="DJ28" s="75"/>
      <c r="DK28" s="23"/>
      <c r="DL28" s="139"/>
      <c r="DM28" s="132"/>
      <c r="DN28" s="145">
        <v>0</v>
      </c>
      <c r="DO28" s="146"/>
      <c r="DP28" s="147">
        <f t="shared" si="66"/>
        <v>0</v>
      </c>
      <c r="DQ28" s="14"/>
      <c r="DR28" s="23"/>
      <c r="DS28" s="139"/>
      <c r="DT28" s="132"/>
      <c r="DU28" s="145">
        <v>0</v>
      </c>
      <c r="DV28" s="146"/>
      <c r="DW28" s="147">
        <f t="shared" si="71"/>
        <v>0</v>
      </c>
      <c r="DX28" s="14"/>
      <c r="DY28" s="23"/>
      <c r="DZ28" s="21"/>
      <c r="EA28" s="19"/>
      <c r="EB28" s="24"/>
      <c r="EC28" s="19"/>
      <c r="ED28" s="22"/>
      <c r="EE28" s="14"/>
      <c r="EF28" s="23"/>
      <c r="EG28" s="21"/>
      <c r="EH28" s="19"/>
      <c r="EI28" s="24"/>
      <c r="EJ28" s="19"/>
      <c r="EK28" s="22"/>
      <c r="EL28" s="14"/>
      <c r="EM28" s="23"/>
      <c r="EN28" s="21"/>
      <c r="EO28" s="57"/>
      <c r="EP28" s="24">
        <v>0</v>
      </c>
      <c r="EQ28" s="19"/>
      <c r="ER28" s="22">
        <f t="shared" si="30"/>
        <v>0</v>
      </c>
      <c r="ES28" s="14"/>
      <c r="ET28" s="23"/>
      <c r="EU28" s="111">
        <f t="shared" si="51"/>
        <v>21</v>
      </c>
      <c r="EV28" s="82">
        <f t="shared" si="72"/>
        <v>22</v>
      </c>
      <c r="EW28" s="82">
        <f t="shared" si="72"/>
        <v>0</v>
      </c>
      <c r="EX28" s="82">
        <f t="shared" si="72"/>
        <v>5</v>
      </c>
      <c r="EY28" s="22">
        <f t="shared" si="39"/>
        <v>27</v>
      </c>
      <c r="EZ28" s="14" t="str">
        <f t="shared" si="40"/>
        <v>Mike Salkeld</v>
      </c>
      <c r="FA28" s="14"/>
      <c r="FB28" s="106">
        <f t="shared" si="41"/>
        <v>21</v>
      </c>
      <c r="FC28" s="77"/>
      <c r="FD28" s="77"/>
      <c r="FE28" s="77"/>
      <c r="FF28" s="77">
        <v>11</v>
      </c>
      <c r="FG28" s="77">
        <v>13</v>
      </c>
      <c r="FH28" s="77">
        <v>17</v>
      </c>
      <c r="FI28" s="77">
        <v>17</v>
      </c>
      <c r="FJ28" s="77">
        <v>18</v>
      </c>
      <c r="FK28" s="77">
        <v>21</v>
      </c>
      <c r="FL28" s="77">
        <v>21</v>
      </c>
      <c r="FM28" s="77"/>
      <c r="FN28" s="77"/>
      <c r="FO28" s="77"/>
      <c r="FP28" s="77"/>
      <c r="FQ28" s="77"/>
      <c r="FR28" s="77"/>
      <c r="FS28" s="77"/>
      <c r="FT28" s="8">
        <f t="shared" si="42"/>
        <v>0</v>
      </c>
      <c r="FU28" s="8">
        <f t="shared" si="43"/>
        <v>0</v>
      </c>
      <c r="FV28" s="8">
        <f t="shared" si="44"/>
        <v>0</v>
      </c>
      <c r="FW28" s="8">
        <f t="shared" si="45"/>
        <v>27</v>
      </c>
      <c r="FX28" s="8">
        <f t="shared" si="52"/>
        <v>27</v>
      </c>
      <c r="FY28" s="8">
        <f t="shared" si="46"/>
        <v>27</v>
      </c>
      <c r="FZ28" s="8">
        <f t="shared" si="47"/>
        <v>27</v>
      </c>
      <c r="GA28" s="8">
        <f t="shared" si="48"/>
        <v>27</v>
      </c>
      <c r="GB28" s="8">
        <f t="shared" si="49"/>
        <v>27</v>
      </c>
      <c r="GC28" s="8">
        <f t="shared" si="50"/>
        <v>27</v>
      </c>
    </row>
    <row r="29" spans="1:185">
      <c r="A29" s="8">
        <v>21</v>
      </c>
      <c r="B29" s="14" t="s">
        <v>688</v>
      </c>
      <c r="C29" s="23"/>
      <c r="D29" s="139"/>
      <c r="E29" s="132"/>
      <c r="F29" s="145">
        <v>0</v>
      </c>
      <c r="G29" s="146"/>
      <c r="H29" s="147">
        <f t="shared" si="53"/>
        <v>0</v>
      </c>
      <c r="I29" s="14"/>
      <c r="J29" s="23"/>
      <c r="K29" s="21"/>
      <c r="L29" s="19"/>
      <c r="M29" s="24"/>
      <c r="N29" s="19"/>
      <c r="O29" s="22"/>
      <c r="P29" s="14"/>
      <c r="Q29" s="23"/>
      <c r="R29" s="21"/>
      <c r="S29" s="56"/>
      <c r="T29" s="24">
        <v>0</v>
      </c>
      <c r="U29" s="19"/>
      <c r="V29" s="22">
        <f t="shared" si="55"/>
        <v>0</v>
      </c>
      <c r="W29" s="14"/>
      <c r="X29" s="23"/>
      <c r="Y29" s="21"/>
      <c r="Z29" s="19"/>
      <c r="AA29" s="24"/>
      <c r="AB29" s="19"/>
      <c r="AC29" s="22"/>
      <c r="AD29" s="14"/>
      <c r="AE29" s="23"/>
      <c r="AF29" s="21"/>
      <c r="AG29" s="56">
        <f t="shared" si="36"/>
        <v>0</v>
      </c>
      <c r="AH29" s="24">
        <v>0</v>
      </c>
      <c r="AI29" s="19"/>
      <c r="AJ29" s="22">
        <f t="shared" si="79"/>
        <v>0</v>
      </c>
      <c r="AK29" s="14"/>
      <c r="AL29" s="23"/>
      <c r="AM29" s="139"/>
      <c r="AN29" s="132"/>
      <c r="AO29" s="145">
        <v>0</v>
      </c>
      <c r="AP29" s="146"/>
      <c r="AQ29" s="147">
        <f t="shared" si="58"/>
        <v>0</v>
      </c>
      <c r="AR29" s="14"/>
      <c r="AS29" s="23"/>
      <c r="AT29" s="21"/>
      <c r="AU29" s="19"/>
      <c r="AV29" s="24"/>
      <c r="AW29" s="19"/>
      <c r="AX29" s="22"/>
      <c r="AY29" s="14"/>
      <c r="AZ29" s="23">
        <v>2.9976851851851852E-2</v>
      </c>
      <c r="BA29" s="139">
        <v>6</v>
      </c>
      <c r="BB29" s="132">
        <f t="shared" si="76"/>
        <v>20</v>
      </c>
      <c r="BC29" s="145">
        <v>0</v>
      </c>
      <c r="BD29" s="146">
        <v>5</v>
      </c>
      <c r="BE29" s="147">
        <f t="shared" si="60"/>
        <v>25</v>
      </c>
      <c r="BF29" s="14"/>
      <c r="BG29" s="23"/>
      <c r="BH29" s="21"/>
      <c r="BI29" s="19"/>
      <c r="BJ29" s="24"/>
      <c r="BK29" s="19"/>
      <c r="BL29" s="22"/>
      <c r="BM29" s="14"/>
      <c r="BN29" s="23"/>
      <c r="BO29" s="139"/>
      <c r="BP29" s="132"/>
      <c r="BQ29" s="145">
        <v>0</v>
      </c>
      <c r="BR29" s="146"/>
      <c r="BS29" s="147">
        <f t="shared" si="61"/>
        <v>0</v>
      </c>
      <c r="BT29" s="14"/>
      <c r="BU29" s="23"/>
      <c r="BV29" s="21"/>
      <c r="BW29" s="19"/>
      <c r="BX29" s="24"/>
      <c r="BY29" s="19"/>
      <c r="BZ29" s="22"/>
      <c r="CA29" s="14"/>
      <c r="CB29" s="23"/>
      <c r="CC29" s="21"/>
      <c r="CD29" s="56">
        <f t="shared" si="37"/>
        <v>0</v>
      </c>
      <c r="CE29" s="24">
        <v>0</v>
      </c>
      <c r="CF29" s="19"/>
      <c r="CG29" s="22">
        <f t="shared" si="62"/>
        <v>0</v>
      </c>
      <c r="CH29" s="14"/>
      <c r="CI29" s="23"/>
      <c r="CJ29" s="21"/>
      <c r="CK29" s="19"/>
      <c r="CL29" s="24"/>
      <c r="CM29" s="19"/>
      <c r="CN29" s="22"/>
      <c r="CO29" s="14"/>
      <c r="CP29" s="23"/>
      <c r="CQ29" s="139"/>
      <c r="CR29" s="132"/>
      <c r="CS29" s="145">
        <v>0</v>
      </c>
      <c r="CT29" s="146"/>
      <c r="CU29" s="147">
        <f t="shared" si="63"/>
        <v>0</v>
      </c>
      <c r="CV29" s="14"/>
      <c r="CW29" s="23"/>
      <c r="CX29" s="139"/>
      <c r="CY29" s="132"/>
      <c r="CZ29" s="145">
        <v>0</v>
      </c>
      <c r="DA29" s="146"/>
      <c r="DB29" s="147">
        <f t="shared" si="64"/>
        <v>0</v>
      </c>
      <c r="DC29" s="14"/>
      <c r="DD29" s="23"/>
      <c r="DE29" s="139"/>
      <c r="DF29" s="132"/>
      <c r="DG29" s="145">
        <v>0</v>
      </c>
      <c r="DH29" s="146"/>
      <c r="DI29" s="147">
        <f t="shared" si="65"/>
        <v>0</v>
      </c>
      <c r="DJ29" s="75"/>
      <c r="DK29" s="23">
        <v>3.0624999999999999E-2</v>
      </c>
      <c r="DL29" s="139">
        <v>7</v>
      </c>
      <c r="DM29" s="132">
        <f>((DK$43)+10)-DL29</f>
        <v>17</v>
      </c>
      <c r="DN29" s="145">
        <v>0</v>
      </c>
      <c r="DO29" s="146">
        <v>5</v>
      </c>
      <c r="DP29" s="147">
        <f t="shared" si="66"/>
        <v>22</v>
      </c>
      <c r="DQ29" s="14"/>
      <c r="DR29" s="23"/>
      <c r="DS29" s="139"/>
      <c r="DT29" s="132"/>
      <c r="DU29" s="145">
        <v>0</v>
      </c>
      <c r="DV29" s="146"/>
      <c r="DW29" s="147">
        <f t="shared" si="71"/>
        <v>0</v>
      </c>
      <c r="DX29" s="14"/>
      <c r="DY29" s="23"/>
      <c r="DZ29" s="21"/>
      <c r="EA29" s="19"/>
      <c r="EB29" s="24"/>
      <c r="EC29" s="19"/>
      <c r="ED29" s="22"/>
      <c r="EE29" s="14"/>
      <c r="EF29" s="23"/>
      <c r="EG29" s="21"/>
      <c r="EH29" s="19"/>
      <c r="EI29" s="24"/>
      <c r="EJ29" s="19"/>
      <c r="EK29" s="22"/>
      <c r="EL29" s="14"/>
      <c r="EM29" s="23"/>
      <c r="EN29" s="21"/>
      <c r="EO29" s="57"/>
      <c r="EP29" s="24">
        <v>0</v>
      </c>
      <c r="EQ29" s="19"/>
      <c r="ER29" s="22">
        <f t="shared" si="30"/>
        <v>0</v>
      </c>
      <c r="ES29" s="14"/>
      <c r="ET29" s="23"/>
      <c r="EU29" s="111">
        <f t="shared" si="51"/>
        <v>17</v>
      </c>
      <c r="EV29" s="82">
        <f t="shared" si="72"/>
        <v>37</v>
      </c>
      <c r="EW29" s="82">
        <f t="shared" si="72"/>
        <v>0</v>
      </c>
      <c r="EX29" s="82">
        <f t="shared" si="72"/>
        <v>10</v>
      </c>
      <c r="EY29" s="22">
        <f t="shared" si="39"/>
        <v>47</v>
      </c>
      <c r="EZ29" s="14" t="str">
        <f t="shared" si="40"/>
        <v>Tim Slater</v>
      </c>
      <c r="FA29" s="14"/>
      <c r="FB29" s="106">
        <f t="shared" si="41"/>
        <v>17</v>
      </c>
      <c r="FC29" s="77"/>
      <c r="FD29" s="77"/>
      <c r="FE29" s="77"/>
      <c r="FF29" s="77">
        <v>12</v>
      </c>
      <c r="FG29" s="77">
        <v>14</v>
      </c>
      <c r="FH29" s="77">
        <v>18</v>
      </c>
      <c r="FI29" s="77">
        <v>18</v>
      </c>
      <c r="FJ29" s="77">
        <v>19</v>
      </c>
      <c r="FK29" s="77">
        <v>15</v>
      </c>
      <c r="FL29" s="77">
        <v>17</v>
      </c>
      <c r="FM29" s="77"/>
      <c r="FN29" s="77"/>
      <c r="FO29" s="77"/>
      <c r="FP29" s="77"/>
      <c r="FQ29" s="77"/>
      <c r="FR29" s="77"/>
      <c r="FS29" s="77"/>
      <c r="FT29" s="8">
        <f t="shared" si="42"/>
        <v>0</v>
      </c>
      <c r="FU29" s="8">
        <f t="shared" si="43"/>
        <v>0</v>
      </c>
      <c r="FV29" s="8">
        <f t="shared" si="44"/>
        <v>0</v>
      </c>
      <c r="FW29" s="8">
        <f t="shared" si="45"/>
        <v>25</v>
      </c>
      <c r="FX29" s="8">
        <f t="shared" si="52"/>
        <v>25</v>
      </c>
      <c r="FY29" s="8">
        <f t="shared" si="46"/>
        <v>25</v>
      </c>
      <c r="FZ29" s="8">
        <f t="shared" si="47"/>
        <v>25</v>
      </c>
      <c r="GA29" s="8">
        <f t="shared" si="48"/>
        <v>25</v>
      </c>
      <c r="GB29" s="8">
        <f t="shared" si="49"/>
        <v>47</v>
      </c>
      <c r="GC29" s="8">
        <f t="shared" si="50"/>
        <v>47</v>
      </c>
    </row>
    <row r="30" spans="1:185">
      <c r="A30" s="8">
        <v>22</v>
      </c>
      <c r="B30" s="14" t="s">
        <v>535</v>
      </c>
      <c r="C30" s="23"/>
      <c r="D30" s="139"/>
      <c r="E30" s="132"/>
      <c r="F30" s="145">
        <v>0</v>
      </c>
      <c r="G30" s="146"/>
      <c r="H30" s="147">
        <f t="shared" si="53"/>
        <v>0</v>
      </c>
      <c r="I30" s="14"/>
      <c r="J30" s="23"/>
      <c r="K30" s="21"/>
      <c r="L30" s="19"/>
      <c r="M30" s="24"/>
      <c r="N30" s="19"/>
      <c r="O30" s="22"/>
      <c r="P30" s="14"/>
      <c r="Q30" s="23"/>
      <c r="R30" s="21"/>
      <c r="S30" s="56"/>
      <c r="T30" s="24">
        <v>0</v>
      </c>
      <c r="U30" s="19"/>
      <c r="V30" s="22">
        <f t="shared" si="55"/>
        <v>0</v>
      </c>
      <c r="W30" s="14"/>
      <c r="X30" s="23"/>
      <c r="Y30" s="21"/>
      <c r="Z30" s="19"/>
      <c r="AA30" s="24"/>
      <c r="AB30" s="19"/>
      <c r="AC30" s="22"/>
      <c r="AD30" s="14"/>
      <c r="AE30" s="23"/>
      <c r="AF30" s="21"/>
      <c r="AG30" s="56">
        <f t="shared" si="36"/>
        <v>0</v>
      </c>
      <c r="AH30" s="24">
        <v>0</v>
      </c>
      <c r="AI30" s="19"/>
      <c r="AJ30" s="22">
        <f t="shared" si="79"/>
        <v>0</v>
      </c>
      <c r="AK30" s="14"/>
      <c r="AL30" s="23"/>
      <c r="AM30" s="139"/>
      <c r="AN30" s="132"/>
      <c r="AO30" s="145">
        <v>0</v>
      </c>
      <c r="AP30" s="146"/>
      <c r="AQ30" s="147">
        <f t="shared" si="58"/>
        <v>0</v>
      </c>
      <c r="AR30" s="14"/>
      <c r="AS30" s="23"/>
      <c r="AT30" s="21"/>
      <c r="AU30" s="19"/>
      <c r="AV30" s="24"/>
      <c r="AW30" s="19"/>
      <c r="AX30" s="22"/>
      <c r="AY30" s="14"/>
      <c r="AZ30" s="23">
        <v>3.0173611111111113E-2</v>
      </c>
      <c r="BA30" s="139">
        <v>7</v>
      </c>
      <c r="BB30" s="132">
        <f t="shared" si="76"/>
        <v>19</v>
      </c>
      <c r="BC30" s="145">
        <v>0</v>
      </c>
      <c r="BD30" s="146">
        <v>5</v>
      </c>
      <c r="BE30" s="147">
        <f t="shared" si="60"/>
        <v>24</v>
      </c>
      <c r="BF30" s="14"/>
      <c r="BG30" s="23"/>
      <c r="BH30" s="21"/>
      <c r="BI30" s="19"/>
      <c r="BJ30" s="24"/>
      <c r="BK30" s="19"/>
      <c r="BL30" s="22"/>
      <c r="BM30" s="14"/>
      <c r="BN30" s="23"/>
      <c r="BO30" s="139"/>
      <c r="BP30" s="132"/>
      <c r="BQ30" s="145">
        <v>0</v>
      </c>
      <c r="BR30" s="146"/>
      <c r="BS30" s="147">
        <f t="shared" si="61"/>
        <v>0</v>
      </c>
      <c r="BT30" s="14"/>
      <c r="BU30" s="23"/>
      <c r="BV30" s="21"/>
      <c r="BW30" s="19"/>
      <c r="BX30" s="24"/>
      <c r="BY30" s="19"/>
      <c r="BZ30" s="22"/>
      <c r="CA30" s="14"/>
      <c r="CB30" s="23"/>
      <c r="CC30" s="21"/>
      <c r="CD30" s="56">
        <f t="shared" si="37"/>
        <v>0</v>
      </c>
      <c r="CE30" s="24">
        <v>0</v>
      </c>
      <c r="CF30" s="19"/>
      <c r="CG30" s="22">
        <f t="shared" si="62"/>
        <v>0</v>
      </c>
      <c r="CH30" s="14"/>
      <c r="CI30" s="23"/>
      <c r="CJ30" s="21"/>
      <c r="CK30" s="19"/>
      <c r="CL30" s="24"/>
      <c r="CM30" s="19"/>
      <c r="CN30" s="22"/>
      <c r="CO30" s="14"/>
      <c r="CP30" s="23">
        <v>1.4363425925925925E-2</v>
      </c>
      <c r="CQ30" s="139">
        <v>2</v>
      </c>
      <c r="CR30" s="132">
        <f>((CP$43)+10)-CQ30</f>
        <v>16</v>
      </c>
      <c r="CS30" s="145">
        <v>0</v>
      </c>
      <c r="CT30" s="146">
        <v>5</v>
      </c>
      <c r="CU30" s="147">
        <f t="shared" si="63"/>
        <v>21</v>
      </c>
      <c r="CV30" s="14"/>
      <c r="CW30" s="23"/>
      <c r="CX30" s="139"/>
      <c r="CY30" s="132"/>
      <c r="CZ30" s="145">
        <v>0</v>
      </c>
      <c r="DA30" s="146"/>
      <c r="DB30" s="147">
        <f t="shared" si="64"/>
        <v>0</v>
      </c>
      <c r="DC30" s="14"/>
      <c r="DD30" s="110">
        <v>2.7824074074074074E-2</v>
      </c>
      <c r="DE30" s="139">
        <v>3</v>
      </c>
      <c r="DF30" s="132">
        <f>((DD$43)+10)-DE30</f>
        <v>17</v>
      </c>
      <c r="DG30" s="149">
        <v>15</v>
      </c>
      <c r="DH30" s="146">
        <v>5</v>
      </c>
      <c r="DI30" s="147">
        <f t="shared" si="65"/>
        <v>37</v>
      </c>
      <c r="DJ30" s="75"/>
      <c r="DK30" s="23">
        <v>2.9270833333333333E-2</v>
      </c>
      <c r="DL30" s="139">
        <v>5</v>
      </c>
      <c r="DM30" s="132">
        <f>((DK$43)+10)-DL30</f>
        <v>19</v>
      </c>
      <c r="DN30" s="145">
        <v>0</v>
      </c>
      <c r="DO30" s="146">
        <v>5</v>
      </c>
      <c r="DP30" s="147">
        <f t="shared" si="66"/>
        <v>24</v>
      </c>
      <c r="DQ30" s="14"/>
      <c r="DR30" s="23">
        <v>2.989583333333333E-2</v>
      </c>
      <c r="DS30" s="139">
        <v>1</v>
      </c>
      <c r="DT30" s="132">
        <f t="shared" si="24"/>
        <v>18</v>
      </c>
      <c r="DU30" s="145">
        <v>0</v>
      </c>
      <c r="DV30" s="146">
        <v>5</v>
      </c>
      <c r="DW30" s="147">
        <f t="shared" si="71"/>
        <v>23</v>
      </c>
      <c r="DX30" s="14"/>
      <c r="DY30" s="23"/>
      <c r="DZ30" s="21"/>
      <c r="EA30" s="19"/>
      <c r="EB30" s="24"/>
      <c r="EC30" s="19"/>
      <c r="ED30" s="22"/>
      <c r="EE30" s="14"/>
      <c r="EF30" s="23"/>
      <c r="EG30" s="21"/>
      <c r="EH30" s="19"/>
      <c r="EI30" s="24"/>
      <c r="EJ30" s="19"/>
      <c r="EK30" s="22"/>
      <c r="EL30" s="14"/>
      <c r="EM30" s="23"/>
      <c r="EN30" s="21"/>
      <c r="EO30" s="57"/>
      <c r="EP30" s="24">
        <v>0</v>
      </c>
      <c r="EQ30" s="19"/>
      <c r="ER30" s="22">
        <f t="shared" si="30"/>
        <v>0</v>
      </c>
      <c r="ES30" s="14"/>
      <c r="ET30" s="23"/>
      <c r="EU30" s="111">
        <f t="shared" si="51"/>
        <v>4</v>
      </c>
      <c r="EV30" s="82">
        <f t="shared" si="72"/>
        <v>89</v>
      </c>
      <c r="EW30" s="82">
        <f t="shared" si="72"/>
        <v>15</v>
      </c>
      <c r="EX30" s="82">
        <f t="shared" si="72"/>
        <v>25</v>
      </c>
      <c r="EY30" s="22">
        <f t="shared" si="39"/>
        <v>129</v>
      </c>
      <c r="EZ30" s="14" t="str">
        <f t="shared" si="40"/>
        <v>Geoff Chapman</v>
      </c>
      <c r="FA30" s="14"/>
      <c r="FB30" s="106">
        <f t="shared" si="41"/>
        <v>4</v>
      </c>
      <c r="FC30" s="77"/>
      <c r="FD30" s="77"/>
      <c r="FE30" s="77"/>
      <c r="FF30" s="77" t="s">
        <v>368</v>
      </c>
      <c r="FG30" s="77" t="s">
        <v>369</v>
      </c>
      <c r="FH30" s="77">
        <v>10</v>
      </c>
      <c r="FI30" s="77">
        <v>10</v>
      </c>
      <c r="FJ30" s="77">
        <v>6</v>
      </c>
      <c r="FK30" s="77" t="s">
        <v>588</v>
      </c>
      <c r="FL30" s="77">
        <v>4</v>
      </c>
      <c r="FM30" s="77"/>
      <c r="FN30" s="77"/>
      <c r="FO30" s="77"/>
      <c r="FP30" s="77"/>
      <c r="FQ30" s="77"/>
      <c r="FR30" s="77"/>
      <c r="FS30" s="77"/>
      <c r="FT30" s="8">
        <f t="shared" si="42"/>
        <v>0</v>
      </c>
      <c r="FU30" s="8">
        <f t="shared" si="43"/>
        <v>0</v>
      </c>
      <c r="FV30" s="8">
        <f t="shared" si="44"/>
        <v>0</v>
      </c>
      <c r="FW30" s="8">
        <f t="shared" si="45"/>
        <v>24</v>
      </c>
      <c r="FX30" s="8">
        <f t="shared" si="52"/>
        <v>24</v>
      </c>
      <c r="FY30" s="8">
        <f t="shared" si="46"/>
        <v>45</v>
      </c>
      <c r="FZ30" s="8">
        <f t="shared" si="47"/>
        <v>45</v>
      </c>
      <c r="GA30" s="8">
        <f t="shared" si="48"/>
        <v>82</v>
      </c>
      <c r="GB30" s="8">
        <f t="shared" si="49"/>
        <v>106</v>
      </c>
      <c r="GC30" s="8">
        <f t="shared" si="50"/>
        <v>129</v>
      </c>
    </row>
    <row r="31" spans="1:185">
      <c r="A31" s="8">
        <v>23</v>
      </c>
      <c r="B31" s="14" t="s">
        <v>77</v>
      </c>
      <c r="C31" s="23"/>
      <c r="D31" s="139"/>
      <c r="E31" s="132"/>
      <c r="F31" s="145">
        <v>0</v>
      </c>
      <c r="G31" s="146"/>
      <c r="H31" s="147">
        <f t="shared" si="53"/>
        <v>0</v>
      </c>
      <c r="I31" s="14"/>
      <c r="J31" s="23"/>
      <c r="K31" s="21"/>
      <c r="L31" s="19"/>
      <c r="M31" s="24"/>
      <c r="N31" s="19"/>
      <c r="O31" s="22"/>
      <c r="P31" s="14"/>
      <c r="Q31" s="23"/>
      <c r="R31" s="21"/>
      <c r="S31" s="56"/>
      <c r="T31" s="24">
        <v>0</v>
      </c>
      <c r="U31" s="19"/>
      <c r="V31" s="22">
        <f t="shared" si="55"/>
        <v>0</v>
      </c>
      <c r="W31" s="14"/>
      <c r="X31" s="23"/>
      <c r="Y31" s="21"/>
      <c r="Z31" s="19"/>
      <c r="AA31" s="24"/>
      <c r="AB31" s="19"/>
      <c r="AC31" s="22"/>
      <c r="AD31" s="14"/>
      <c r="AE31" s="23"/>
      <c r="AF31" s="21"/>
      <c r="AG31" s="56">
        <f t="shared" si="36"/>
        <v>0</v>
      </c>
      <c r="AH31" s="24">
        <v>0</v>
      </c>
      <c r="AI31" s="19"/>
      <c r="AJ31" s="22">
        <f t="shared" si="79"/>
        <v>0</v>
      </c>
      <c r="AK31" s="14"/>
      <c r="AL31" s="23"/>
      <c r="AM31" s="139"/>
      <c r="AN31" s="132"/>
      <c r="AO31" s="145">
        <v>0</v>
      </c>
      <c r="AP31" s="146"/>
      <c r="AQ31" s="147">
        <f t="shared" si="58"/>
        <v>0</v>
      </c>
      <c r="AR31" s="14"/>
      <c r="AS31" s="23"/>
      <c r="AT31" s="21"/>
      <c r="AU31" s="19"/>
      <c r="AV31" s="24"/>
      <c r="AW31" s="19"/>
      <c r="AX31" s="22"/>
      <c r="AY31" s="14"/>
      <c r="AZ31" s="23">
        <v>3.0474537037037036E-2</v>
      </c>
      <c r="BA31" s="139">
        <v>9</v>
      </c>
      <c r="BB31" s="132">
        <f t="shared" si="76"/>
        <v>17</v>
      </c>
      <c r="BC31" s="145">
        <v>0</v>
      </c>
      <c r="BD31" s="146">
        <v>5</v>
      </c>
      <c r="BE31" s="147">
        <f t="shared" si="60"/>
        <v>22</v>
      </c>
      <c r="BF31" s="14"/>
      <c r="BG31" s="23"/>
      <c r="BH31" s="21"/>
      <c r="BI31" s="19"/>
      <c r="BJ31" s="24"/>
      <c r="BK31" s="19"/>
      <c r="BL31" s="22"/>
      <c r="BM31" s="14"/>
      <c r="BN31" s="23"/>
      <c r="BO31" s="139"/>
      <c r="BP31" s="132"/>
      <c r="BQ31" s="145">
        <v>0</v>
      </c>
      <c r="BR31" s="146"/>
      <c r="BS31" s="147">
        <f t="shared" si="61"/>
        <v>0</v>
      </c>
      <c r="BT31" s="14"/>
      <c r="BU31" s="23"/>
      <c r="BV31" s="21"/>
      <c r="BW31" s="19"/>
      <c r="BX31" s="24"/>
      <c r="BY31" s="19"/>
      <c r="BZ31" s="22"/>
      <c r="CA31" s="14"/>
      <c r="CB31" s="23"/>
      <c r="CC31" s="21"/>
      <c r="CD31" s="56">
        <f t="shared" si="37"/>
        <v>0</v>
      </c>
      <c r="CE31" s="24">
        <v>0</v>
      </c>
      <c r="CF31" s="19"/>
      <c r="CG31" s="22">
        <f t="shared" si="62"/>
        <v>0</v>
      </c>
      <c r="CH31" s="14"/>
      <c r="CI31" s="23"/>
      <c r="CJ31" s="21"/>
      <c r="CK31" s="19"/>
      <c r="CL31" s="24"/>
      <c r="CM31" s="19"/>
      <c r="CN31" s="22"/>
      <c r="CO31" s="14"/>
      <c r="CP31" s="23"/>
      <c r="CQ31" s="139"/>
      <c r="CR31" s="132"/>
      <c r="CS31" s="145">
        <v>0</v>
      </c>
      <c r="CT31" s="146"/>
      <c r="CU31" s="147">
        <f t="shared" si="63"/>
        <v>0</v>
      </c>
      <c r="CV31" s="14"/>
      <c r="CW31" s="23"/>
      <c r="CX31" s="139"/>
      <c r="CY31" s="132"/>
      <c r="CZ31" s="145">
        <v>0</v>
      </c>
      <c r="DA31" s="146"/>
      <c r="DB31" s="147">
        <f t="shared" si="64"/>
        <v>0</v>
      </c>
      <c r="DC31" s="14"/>
      <c r="DD31" s="23"/>
      <c r="DE31" s="139"/>
      <c r="DF31" s="132"/>
      <c r="DG31" s="145">
        <v>0</v>
      </c>
      <c r="DH31" s="146"/>
      <c r="DI31" s="147">
        <f t="shared" si="65"/>
        <v>0</v>
      </c>
      <c r="DJ31" s="75"/>
      <c r="DK31" s="23"/>
      <c r="DL31" s="139"/>
      <c r="DM31" s="132"/>
      <c r="DN31" s="145">
        <v>0</v>
      </c>
      <c r="DO31" s="146"/>
      <c r="DP31" s="147">
        <f t="shared" si="66"/>
        <v>0</v>
      </c>
      <c r="DQ31" s="14"/>
      <c r="DR31" s="23"/>
      <c r="DS31" s="139"/>
      <c r="DT31" s="132"/>
      <c r="DU31" s="145">
        <v>0</v>
      </c>
      <c r="DV31" s="146"/>
      <c r="DW31" s="147">
        <f t="shared" si="71"/>
        <v>0</v>
      </c>
      <c r="DX31" s="14"/>
      <c r="DY31" s="23"/>
      <c r="DZ31" s="21"/>
      <c r="EA31" s="19"/>
      <c r="EB31" s="24"/>
      <c r="EC31" s="19"/>
      <c r="ED31" s="22"/>
      <c r="EE31" s="14"/>
      <c r="EF31" s="23"/>
      <c r="EG31" s="21"/>
      <c r="EH31" s="19"/>
      <c r="EI31" s="24"/>
      <c r="EJ31" s="19"/>
      <c r="EK31" s="22"/>
      <c r="EL31" s="14"/>
      <c r="EM31" s="23"/>
      <c r="EN31" s="21"/>
      <c r="EO31" s="57"/>
      <c r="EP31" s="24">
        <v>0</v>
      </c>
      <c r="EQ31" s="19"/>
      <c r="ER31" s="22">
        <f t="shared" si="30"/>
        <v>0</v>
      </c>
      <c r="ES31" s="14"/>
      <c r="ET31" s="23"/>
      <c r="EU31" s="111">
        <f t="shared" si="51"/>
        <v>27</v>
      </c>
      <c r="EV31" s="82">
        <f t="shared" si="72"/>
        <v>17</v>
      </c>
      <c r="EW31" s="82">
        <f t="shared" si="72"/>
        <v>0</v>
      </c>
      <c r="EX31" s="82">
        <f t="shared" si="72"/>
        <v>5</v>
      </c>
      <c r="EY31" s="22">
        <f t="shared" si="39"/>
        <v>22</v>
      </c>
      <c r="EZ31" s="14" t="str">
        <f t="shared" si="40"/>
        <v>Ian Horne</v>
      </c>
      <c r="FA31" s="14"/>
      <c r="FB31" s="106">
        <f t="shared" si="41"/>
        <v>27</v>
      </c>
      <c r="FC31" s="77"/>
      <c r="FD31" s="77"/>
      <c r="FE31" s="77"/>
      <c r="FF31" s="77">
        <v>15</v>
      </c>
      <c r="FG31" s="77">
        <v>18</v>
      </c>
      <c r="FH31" s="77">
        <v>21</v>
      </c>
      <c r="FI31" s="77">
        <v>21</v>
      </c>
      <c r="FJ31" s="77">
        <v>24</v>
      </c>
      <c r="FK31" s="77">
        <v>27</v>
      </c>
      <c r="FL31" s="77">
        <v>27</v>
      </c>
      <c r="FM31" s="80"/>
      <c r="FN31" s="77"/>
      <c r="FO31" s="77"/>
      <c r="FP31" s="77"/>
      <c r="FQ31" s="77"/>
      <c r="FR31" s="77"/>
      <c r="FS31" s="77"/>
      <c r="FT31" s="8">
        <f t="shared" si="42"/>
        <v>0</v>
      </c>
      <c r="FU31" s="8">
        <f t="shared" si="43"/>
        <v>0</v>
      </c>
      <c r="FV31" s="8">
        <f t="shared" si="44"/>
        <v>0</v>
      </c>
      <c r="FW31" s="8">
        <f t="shared" si="45"/>
        <v>22</v>
      </c>
      <c r="FX31" s="8">
        <f t="shared" si="52"/>
        <v>22</v>
      </c>
      <c r="FY31" s="8">
        <f t="shared" si="46"/>
        <v>22</v>
      </c>
      <c r="FZ31" s="8">
        <f t="shared" si="47"/>
        <v>22</v>
      </c>
      <c r="GA31" s="8">
        <f t="shared" si="48"/>
        <v>22</v>
      </c>
      <c r="GB31" s="8">
        <f t="shared" si="49"/>
        <v>22</v>
      </c>
      <c r="GC31" s="8">
        <f t="shared" si="50"/>
        <v>22</v>
      </c>
    </row>
    <row r="32" spans="1:185">
      <c r="A32" s="8">
        <v>24</v>
      </c>
      <c r="B32" s="14" t="s">
        <v>743</v>
      </c>
      <c r="C32" s="23"/>
      <c r="D32" s="139"/>
      <c r="E32" s="132"/>
      <c r="F32" s="145">
        <v>0</v>
      </c>
      <c r="G32" s="146"/>
      <c r="H32" s="147">
        <f t="shared" si="53"/>
        <v>0</v>
      </c>
      <c r="I32" s="14"/>
      <c r="J32" s="23"/>
      <c r="K32" s="21"/>
      <c r="L32" s="19"/>
      <c r="M32" s="24"/>
      <c r="N32" s="19"/>
      <c r="O32" s="22"/>
      <c r="P32" s="14"/>
      <c r="Q32" s="23"/>
      <c r="R32" s="21"/>
      <c r="S32" s="56"/>
      <c r="T32" s="24">
        <v>0</v>
      </c>
      <c r="U32" s="19"/>
      <c r="V32" s="22">
        <f t="shared" si="55"/>
        <v>0</v>
      </c>
      <c r="W32" s="14"/>
      <c r="X32" s="23"/>
      <c r="Y32" s="21"/>
      <c r="Z32" s="19"/>
      <c r="AA32" s="24"/>
      <c r="AB32" s="19"/>
      <c r="AC32" s="22"/>
      <c r="AD32" s="14"/>
      <c r="AE32" s="23"/>
      <c r="AF32" s="21"/>
      <c r="AG32" s="56">
        <f t="shared" si="36"/>
        <v>0</v>
      </c>
      <c r="AH32" s="24">
        <v>0</v>
      </c>
      <c r="AI32" s="19"/>
      <c r="AJ32" s="22">
        <f t="shared" si="79"/>
        <v>0</v>
      </c>
      <c r="AK32" s="14"/>
      <c r="AL32" s="23"/>
      <c r="AM32" s="139"/>
      <c r="AN32" s="132"/>
      <c r="AO32" s="145">
        <v>0</v>
      </c>
      <c r="AP32" s="146"/>
      <c r="AQ32" s="147">
        <f t="shared" si="58"/>
        <v>0</v>
      </c>
      <c r="AR32" s="14"/>
      <c r="AS32" s="23"/>
      <c r="AT32" s="21"/>
      <c r="AU32" s="19"/>
      <c r="AV32" s="24"/>
      <c r="AW32" s="19"/>
      <c r="AX32" s="22"/>
      <c r="AY32" s="14"/>
      <c r="AZ32" s="23">
        <v>3.2256944444444442E-2</v>
      </c>
      <c r="BA32" s="139">
        <v>11</v>
      </c>
      <c r="BB32" s="132">
        <f t="shared" si="76"/>
        <v>15</v>
      </c>
      <c r="BC32" s="145">
        <v>0</v>
      </c>
      <c r="BD32" s="146">
        <v>5</v>
      </c>
      <c r="BE32" s="147">
        <f t="shared" si="60"/>
        <v>20</v>
      </c>
      <c r="BF32" s="14"/>
      <c r="BG32" s="23"/>
      <c r="BH32" s="21"/>
      <c r="BI32" s="19"/>
      <c r="BJ32" s="24"/>
      <c r="BK32" s="19"/>
      <c r="BL32" s="22"/>
      <c r="BM32" s="14"/>
      <c r="BN32" s="23"/>
      <c r="BO32" s="139"/>
      <c r="BP32" s="132"/>
      <c r="BQ32" s="145">
        <v>0</v>
      </c>
      <c r="BR32" s="146"/>
      <c r="BS32" s="147">
        <f t="shared" si="61"/>
        <v>0</v>
      </c>
      <c r="BT32" s="14"/>
      <c r="BU32" s="23"/>
      <c r="BV32" s="21"/>
      <c r="BW32" s="19"/>
      <c r="BX32" s="24"/>
      <c r="BY32" s="19"/>
      <c r="BZ32" s="22"/>
      <c r="CA32" s="14"/>
      <c r="CB32" s="23"/>
      <c r="CC32" s="21"/>
      <c r="CD32" s="56">
        <f t="shared" si="37"/>
        <v>0</v>
      </c>
      <c r="CE32" s="24">
        <v>0</v>
      </c>
      <c r="CF32" s="19"/>
      <c r="CG32" s="22">
        <f t="shared" si="62"/>
        <v>0</v>
      </c>
      <c r="CH32" s="14"/>
      <c r="CI32" s="23"/>
      <c r="CJ32" s="21"/>
      <c r="CK32" s="19"/>
      <c r="CL32" s="24"/>
      <c r="CM32" s="19"/>
      <c r="CN32" s="22"/>
      <c r="CO32" s="14"/>
      <c r="CP32" s="23"/>
      <c r="CQ32" s="139"/>
      <c r="CR32" s="132"/>
      <c r="CS32" s="145">
        <v>0</v>
      </c>
      <c r="CT32" s="146"/>
      <c r="CU32" s="147">
        <f t="shared" si="63"/>
        <v>0</v>
      </c>
      <c r="CV32" s="14"/>
      <c r="CW32" s="23"/>
      <c r="CX32" s="139"/>
      <c r="CY32" s="132"/>
      <c r="CZ32" s="145">
        <v>0</v>
      </c>
      <c r="DA32" s="146"/>
      <c r="DB32" s="147">
        <f t="shared" si="64"/>
        <v>0</v>
      </c>
      <c r="DC32" s="14"/>
      <c r="DD32" s="23"/>
      <c r="DE32" s="139"/>
      <c r="DF32" s="132"/>
      <c r="DG32" s="145">
        <v>0</v>
      </c>
      <c r="DH32" s="146"/>
      <c r="DI32" s="147">
        <f t="shared" si="65"/>
        <v>0</v>
      </c>
      <c r="DJ32" s="75"/>
      <c r="DK32" s="23"/>
      <c r="DL32" s="139"/>
      <c r="DM32" s="132"/>
      <c r="DN32" s="145">
        <v>0</v>
      </c>
      <c r="DO32" s="146"/>
      <c r="DP32" s="147">
        <f t="shared" si="66"/>
        <v>0</v>
      </c>
      <c r="DQ32" s="14"/>
      <c r="DR32" s="23"/>
      <c r="DS32" s="139"/>
      <c r="DT32" s="132"/>
      <c r="DU32" s="145">
        <v>0</v>
      </c>
      <c r="DV32" s="146"/>
      <c r="DW32" s="147">
        <f t="shared" si="71"/>
        <v>0</v>
      </c>
      <c r="DX32" s="14"/>
      <c r="DY32" s="23"/>
      <c r="DZ32" s="21"/>
      <c r="EA32" s="19"/>
      <c r="EB32" s="24"/>
      <c r="EC32" s="19"/>
      <c r="ED32" s="22"/>
      <c r="EE32" s="14"/>
      <c r="EF32" s="23"/>
      <c r="EG32" s="21"/>
      <c r="EH32" s="19"/>
      <c r="EI32" s="24"/>
      <c r="EJ32" s="19"/>
      <c r="EK32" s="22"/>
      <c r="EL32" s="14"/>
      <c r="EM32" s="23"/>
      <c r="EN32" s="21"/>
      <c r="EO32" s="57"/>
      <c r="EP32" s="24">
        <v>0</v>
      </c>
      <c r="EQ32" s="19"/>
      <c r="ER32" s="22">
        <f t="shared" si="30"/>
        <v>0</v>
      </c>
      <c r="ES32" s="14"/>
      <c r="ET32" s="23"/>
      <c r="EU32" s="111">
        <f t="shared" si="51"/>
        <v>30</v>
      </c>
      <c r="EV32" s="82">
        <f t="shared" si="72"/>
        <v>15</v>
      </c>
      <c r="EW32" s="82">
        <f t="shared" si="72"/>
        <v>0</v>
      </c>
      <c r="EX32" s="82">
        <f t="shared" si="72"/>
        <v>5</v>
      </c>
      <c r="EY32" s="22">
        <f t="shared" si="39"/>
        <v>20</v>
      </c>
      <c r="EZ32" s="14" t="str">
        <f t="shared" si="40"/>
        <v>Mark Ibbotson</v>
      </c>
      <c r="FA32" s="14"/>
      <c r="FB32" s="106">
        <f t="shared" si="41"/>
        <v>30</v>
      </c>
      <c r="FC32" s="77"/>
      <c r="FD32" s="77"/>
      <c r="FE32" s="77"/>
      <c r="FF32" s="77" t="s">
        <v>370</v>
      </c>
      <c r="FG32" s="77" t="s">
        <v>490</v>
      </c>
      <c r="FH32" s="77">
        <v>24</v>
      </c>
      <c r="FI32" s="77">
        <v>24</v>
      </c>
      <c r="FJ32" s="77">
        <v>27</v>
      </c>
      <c r="FK32" s="77">
        <v>30</v>
      </c>
      <c r="FL32" s="77">
        <v>30</v>
      </c>
      <c r="FM32" s="80"/>
      <c r="FN32" s="77"/>
      <c r="FO32" s="77"/>
      <c r="FP32" s="77"/>
      <c r="FQ32" s="77"/>
      <c r="FR32" s="77"/>
      <c r="FS32" s="77"/>
      <c r="FT32" s="8">
        <f t="shared" si="42"/>
        <v>0</v>
      </c>
      <c r="FU32" s="8">
        <f t="shared" si="43"/>
        <v>0</v>
      </c>
      <c r="FV32" s="8">
        <f t="shared" si="44"/>
        <v>0</v>
      </c>
      <c r="FW32" s="8">
        <f t="shared" si="45"/>
        <v>20</v>
      </c>
      <c r="FX32" s="8">
        <f t="shared" si="52"/>
        <v>20</v>
      </c>
      <c r="FY32" s="8">
        <f t="shared" si="46"/>
        <v>20</v>
      </c>
      <c r="FZ32" s="8">
        <f t="shared" si="47"/>
        <v>20</v>
      </c>
      <c r="GA32" s="8">
        <f t="shared" si="48"/>
        <v>20</v>
      </c>
      <c r="GB32" s="8">
        <f t="shared" si="49"/>
        <v>20</v>
      </c>
      <c r="GC32" s="8">
        <f t="shared" si="50"/>
        <v>20</v>
      </c>
    </row>
    <row r="33" spans="1:185">
      <c r="A33" s="8">
        <v>25</v>
      </c>
      <c r="B33" s="14" t="s">
        <v>745</v>
      </c>
      <c r="C33" s="23"/>
      <c r="D33" s="139"/>
      <c r="E33" s="132"/>
      <c r="F33" s="145">
        <v>0</v>
      </c>
      <c r="G33" s="146"/>
      <c r="H33" s="147">
        <f t="shared" si="53"/>
        <v>0</v>
      </c>
      <c r="I33" s="14"/>
      <c r="J33" s="23"/>
      <c r="K33" s="21"/>
      <c r="L33" s="19"/>
      <c r="M33" s="24"/>
      <c r="N33" s="19"/>
      <c r="O33" s="22"/>
      <c r="P33" s="14"/>
      <c r="Q33" s="23"/>
      <c r="R33" s="21"/>
      <c r="S33" s="56"/>
      <c r="T33" s="24">
        <v>0</v>
      </c>
      <c r="U33" s="19"/>
      <c r="V33" s="22">
        <f t="shared" si="55"/>
        <v>0</v>
      </c>
      <c r="W33" s="14"/>
      <c r="X33" s="23"/>
      <c r="Y33" s="21"/>
      <c r="Z33" s="19"/>
      <c r="AA33" s="24"/>
      <c r="AB33" s="19"/>
      <c r="AC33" s="22"/>
      <c r="AD33" s="14"/>
      <c r="AE33" s="23"/>
      <c r="AF33" s="21"/>
      <c r="AG33" s="56">
        <f t="shared" si="36"/>
        <v>0</v>
      </c>
      <c r="AH33" s="24">
        <v>0</v>
      </c>
      <c r="AI33" s="19"/>
      <c r="AJ33" s="22">
        <f t="shared" si="79"/>
        <v>0</v>
      </c>
      <c r="AK33" s="14"/>
      <c r="AL33" s="23"/>
      <c r="AM33" s="139"/>
      <c r="AN33" s="132"/>
      <c r="AO33" s="145">
        <v>0</v>
      </c>
      <c r="AP33" s="146"/>
      <c r="AQ33" s="147">
        <f t="shared" si="58"/>
        <v>0</v>
      </c>
      <c r="AR33" s="14"/>
      <c r="AS33" s="23"/>
      <c r="AT33" s="21"/>
      <c r="AU33" s="19"/>
      <c r="AV33" s="24"/>
      <c r="AW33" s="19"/>
      <c r="AX33" s="22"/>
      <c r="AY33" s="14"/>
      <c r="AZ33" s="23">
        <v>3.5185185185185187E-2</v>
      </c>
      <c r="BA33" s="139">
        <v>14</v>
      </c>
      <c r="BB33" s="132">
        <f t="shared" si="76"/>
        <v>12</v>
      </c>
      <c r="BC33" s="145">
        <v>0</v>
      </c>
      <c r="BD33" s="146">
        <v>5</v>
      </c>
      <c r="BE33" s="147">
        <f t="shared" si="60"/>
        <v>17</v>
      </c>
      <c r="BF33" s="14"/>
      <c r="BG33" s="23"/>
      <c r="BH33" s="21"/>
      <c r="BI33" s="19"/>
      <c r="BJ33" s="24"/>
      <c r="BK33" s="19"/>
      <c r="BL33" s="22"/>
      <c r="BM33" s="14"/>
      <c r="BN33" s="23"/>
      <c r="BO33" s="139"/>
      <c r="BP33" s="132"/>
      <c r="BQ33" s="145">
        <v>0</v>
      </c>
      <c r="BR33" s="146"/>
      <c r="BS33" s="147">
        <f t="shared" si="61"/>
        <v>0</v>
      </c>
      <c r="BT33" s="14"/>
      <c r="BU33" s="23"/>
      <c r="BV33" s="21"/>
      <c r="BW33" s="19"/>
      <c r="BX33" s="24"/>
      <c r="BY33" s="19"/>
      <c r="BZ33" s="22"/>
      <c r="CA33" s="14"/>
      <c r="CB33" s="23"/>
      <c r="CC33" s="21"/>
      <c r="CD33" s="56">
        <f t="shared" si="37"/>
        <v>0</v>
      </c>
      <c r="CE33" s="24">
        <v>0</v>
      </c>
      <c r="CF33" s="19"/>
      <c r="CG33" s="22">
        <f t="shared" si="62"/>
        <v>0</v>
      </c>
      <c r="CH33" s="14"/>
      <c r="CI33" s="23"/>
      <c r="CJ33" s="21"/>
      <c r="CK33" s="19"/>
      <c r="CL33" s="24"/>
      <c r="CM33" s="19"/>
      <c r="CN33" s="22"/>
      <c r="CO33" s="14"/>
      <c r="CP33" s="23">
        <v>1.6307870370370372E-2</v>
      </c>
      <c r="CQ33" s="139">
        <v>4</v>
      </c>
      <c r="CR33" s="132">
        <f>((CP$43)+10)-CQ33</f>
        <v>14</v>
      </c>
      <c r="CS33" s="145">
        <v>0</v>
      </c>
      <c r="CT33" s="146">
        <v>5</v>
      </c>
      <c r="CU33" s="147">
        <f t="shared" si="63"/>
        <v>19</v>
      </c>
      <c r="CV33" s="14"/>
      <c r="CW33" s="23"/>
      <c r="CX33" s="139"/>
      <c r="CY33" s="132"/>
      <c r="CZ33" s="145">
        <v>0</v>
      </c>
      <c r="DA33" s="146"/>
      <c r="DB33" s="147">
        <f t="shared" si="64"/>
        <v>0</v>
      </c>
      <c r="DC33" s="14"/>
      <c r="DD33" s="23"/>
      <c r="DE33" s="139"/>
      <c r="DF33" s="132"/>
      <c r="DG33" s="145">
        <v>0</v>
      </c>
      <c r="DH33" s="146"/>
      <c r="DI33" s="147">
        <f t="shared" si="65"/>
        <v>0</v>
      </c>
      <c r="DJ33" s="75"/>
      <c r="DK33" s="110">
        <v>3.394675925925926E-2</v>
      </c>
      <c r="DL33" s="139">
        <v>9</v>
      </c>
      <c r="DM33" s="132">
        <f>((DK$43)+10)-DL33</f>
        <v>15</v>
      </c>
      <c r="DN33" s="149">
        <v>15</v>
      </c>
      <c r="DO33" s="146">
        <v>5</v>
      </c>
      <c r="DP33" s="147">
        <f t="shared" si="66"/>
        <v>35</v>
      </c>
      <c r="DQ33" s="14"/>
      <c r="DR33" s="23">
        <v>3.532407407407407E-2</v>
      </c>
      <c r="DS33" s="139">
        <v>5</v>
      </c>
      <c r="DT33" s="132">
        <f t="shared" si="24"/>
        <v>14</v>
      </c>
      <c r="DU33" s="145">
        <v>0</v>
      </c>
      <c r="DV33" s="146">
        <v>5</v>
      </c>
      <c r="DW33" s="147">
        <f t="shared" si="71"/>
        <v>19</v>
      </c>
      <c r="DX33" s="14"/>
      <c r="DY33" s="23"/>
      <c r="DZ33" s="21"/>
      <c r="EA33" s="19"/>
      <c r="EB33" s="24"/>
      <c r="EC33" s="19"/>
      <c r="ED33" s="22"/>
      <c r="EE33" s="14"/>
      <c r="EF33" s="23"/>
      <c r="EG33" s="21"/>
      <c r="EH33" s="19"/>
      <c r="EI33" s="24"/>
      <c r="EJ33" s="19"/>
      <c r="EK33" s="22"/>
      <c r="EL33" s="14"/>
      <c r="EM33" s="23"/>
      <c r="EN33" s="21"/>
      <c r="EO33" s="57"/>
      <c r="EP33" s="24">
        <v>0</v>
      </c>
      <c r="EQ33" s="19"/>
      <c r="ER33" s="22">
        <f t="shared" si="30"/>
        <v>0</v>
      </c>
      <c r="ES33" s="14"/>
      <c r="ET33" s="23"/>
      <c r="EU33" s="111">
        <f t="shared" si="51"/>
        <v>8</v>
      </c>
      <c r="EV33" s="82">
        <f t="shared" si="72"/>
        <v>55</v>
      </c>
      <c r="EW33" s="82">
        <f t="shared" si="72"/>
        <v>15</v>
      </c>
      <c r="EX33" s="82">
        <f t="shared" si="72"/>
        <v>20</v>
      </c>
      <c r="EY33" s="22">
        <f t="shared" si="39"/>
        <v>90</v>
      </c>
      <c r="EZ33" s="14" t="str">
        <f t="shared" si="40"/>
        <v>Andrew Hemsley</v>
      </c>
      <c r="FA33" s="14"/>
      <c r="FB33" s="106">
        <f t="shared" si="41"/>
        <v>8</v>
      </c>
      <c r="FC33" s="77"/>
      <c r="FD33" s="77"/>
      <c r="FE33" s="77"/>
      <c r="FF33" s="77" t="s">
        <v>442</v>
      </c>
      <c r="FG33" s="77" t="s">
        <v>537</v>
      </c>
      <c r="FH33" s="77">
        <v>12</v>
      </c>
      <c r="FI33" s="77">
        <v>12</v>
      </c>
      <c r="FJ33" s="77" t="s">
        <v>439</v>
      </c>
      <c r="FK33" s="77">
        <v>8</v>
      </c>
      <c r="FL33" s="77">
        <v>8</v>
      </c>
      <c r="FM33" s="77"/>
      <c r="FN33" s="77"/>
      <c r="FO33" s="77"/>
      <c r="FP33" s="77"/>
      <c r="FQ33" s="77"/>
      <c r="FR33" s="77"/>
      <c r="FS33" s="77"/>
      <c r="FT33" s="8">
        <f t="shared" si="42"/>
        <v>0</v>
      </c>
      <c r="FU33" s="8">
        <f t="shared" si="43"/>
        <v>0</v>
      </c>
      <c r="FV33" s="8">
        <f t="shared" si="44"/>
        <v>0</v>
      </c>
      <c r="FW33" s="8">
        <f t="shared" si="45"/>
        <v>17</v>
      </c>
      <c r="FX33" s="8">
        <f t="shared" si="52"/>
        <v>17</v>
      </c>
      <c r="FY33" s="8">
        <f t="shared" si="46"/>
        <v>36</v>
      </c>
      <c r="FZ33" s="8">
        <f t="shared" si="47"/>
        <v>36</v>
      </c>
      <c r="GA33" s="8">
        <f t="shared" si="48"/>
        <v>36</v>
      </c>
      <c r="GB33" s="8">
        <f t="shared" si="49"/>
        <v>71</v>
      </c>
      <c r="GC33" s="8">
        <f t="shared" si="50"/>
        <v>90</v>
      </c>
    </row>
    <row r="34" spans="1:185">
      <c r="A34" s="8">
        <v>26</v>
      </c>
      <c r="B34" s="14" t="s">
        <v>477</v>
      </c>
      <c r="C34" s="23"/>
      <c r="D34" s="139"/>
      <c r="E34" s="132"/>
      <c r="F34" s="145">
        <v>0</v>
      </c>
      <c r="G34" s="146"/>
      <c r="H34" s="147">
        <f t="shared" si="53"/>
        <v>0</v>
      </c>
      <c r="I34" s="14"/>
      <c r="J34" s="23"/>
      <c r="K34" s="21"/>
      <c r="L34" s="19"/>
      <c r="M34" s="24"/>
      <c r="N34" s="19"/>
      <c r="O34" s="22"/>
      <c r="P34" s="14"/>
      <c r="Q34" s="23"/>
      <c r="R34" s="21"/>
      <c r="S34" s="56"/>
      <c r="T34" s="24">
        <v>0</v>
      </c>
      <c r="U34" s="19"/>
      <c r="V34" s="22">
        <f t="shared" si="55"/>
        <v>0</v>
      </c>
      <c r="W34" s="14"/>
      <c r="X34" s="23"/>
      <c r="Y34" s="21"/>
      <c r="Z34" s="19"/>
      <c r="AA34" s="24"/>
      <c r="AB34" s="19"/>
      <c r="AC34" s="22"/>
      <c r="AD34" s="14"/>
      <c r="AE34" s="23"/>
      <c r="AF34" s="21"/>
      <c r="AG34" s="56">
        <f t="shared" si="36"/>
        <v>0</v>
      </c>
      <c r="AH34" s="24">
        <v>0</v>
      </c>
      <c r="AI34" s="19"/>
      <c r="AJ34" s="22">
        <f t="shared" si="79"/>
        <v>0</v>
      </c>
      <c r="AK34" s="14"/>
      <c r="AL34" s="23"/>
      <c r="AM34" s="139"/>
      <c r="AN34" s="132"/>
      <c r="AO34" s="145">
        <v>0</v>
      </c>
      <c r="AP34" s="146"/>
      <c r="AQ34" s="147">
        <f t="shared" si="58"/>
        <v>0</v>
      </c>
      <c r="AR34" s="14"/>
      <c r="AS34" s="23"/>
      <c r="AT34" s="21"/>
      <c r="AU34" s="19"/>
      <c r="AV34" s="24"/>
      <c r="AW34" s="19"/>
      <c r="AX34" s="22"/>
      <c r="AY34" s="14"/>
      <c r="AZ34" s="23">
        <v>3.5763888888888887E-2</v>
      </c>
      <c r="BA34" s="139">
        <v>15</v>
      </c>
      <c r="BB34" s="132">
        <f t="shared" si="76"/>
        <v>11</v>
      </c>
      <c r="BC34" s="145">
        <v>0</v>
      </c>
      <c r="BD34" s="146">
        <v>5</v>
      </c>
      <c r="BE34" s="147">
        <f t="shared" si="60"/>
        <v>16</v>
      </c>
      <c r="BF34" s="14"/>
      <c r="BG34" s="23"/>
      <c r="BH34" s="21"/>
      <c r="BI34" s="19"/>
      <c r="BJ34" s="24"/>
      <c r="BK34" s="19"/>
      <c r="BL34" s="22"/>
      <c r="BM34" s="14"/>
      <c r="BN34" s="23"/>
      <c r="BO34" s="139"/>
      <c r="BP34" s="132"/>
      <c r="BQ34" s="145">
        <v>0</v>
      </c>
      <c r="BR34" s="146"/>
      <c r="BS34" s="147">
        <f t="shared" si="61"/>
        <v>0</v>
      </c>
      <c r="BT34" s="14"/>
      <c r="BU34" s="23"/>
      <c r="BV34" s="21"/>
      <c r="BW34" s="19"/>
      <c r="BX34" s="24"/>
      <c r="BY34" s="19"/>
      <c r="BZ34" s="22"/>
      <c r="CA34" s="14"/>
      <c r="CB34" s="23"/>
      <c r="CC34" s="21"/>
      <c r="CD34" s="56">
        <f t="shared" si="37"/>
        <v>0</v>
      </c>
      <c r="CE34" s="24">
        <v>0</v>
      </c>
      <c r="CF34" s="19"/>
      <c r="CG34" s="22">
        <f t="shared" si="62"/>
        <v>0</v>
      </c>
      <c r="CH34" s="14"/>
      <c r="CI34" s="23"/>
      <c r="CJ34" s="21"/>
      <c r="CK34" s="19"/>
      <c r="CL34" s="24"/>
      <c r="CM34" s="19"/>
      <c r="CN34" s="22"/>
      <c r="CO34" s="14"/>
      <c r="CP34" s="23"/>
      <c r="CQ34" s="139"/>
      <c r="CR34" s="132"/>
      <c r="CS34" s="145">
        <v>0</v>
      </c>
      <c r="CT34" s="146"/>
      <c r="CU34" s="147">
        <f t="shared" si="63"/>
        <v>0</v>
      </c>
      <c r="CV34" s="14"/>
      <c r="CW34" s="23"/>
      <c r="CX34" s="139"/>
      <c r="CY34" s="132"/>
      <c r="CZ34" s="145">
        <v>0</v>
      </c>
      <c r="DA34" s="146"/>
      <c r="DB34" s="147">
        <f t="shared" si="64"/>
        <v>0</v>
      </c>
      <c r="DC34" s="14"/>
      <c r="DD34" s="23"/>
      <c r="DE34" s="139"/>
      <c r="DF34" s="132"/>
      <c r="DG34" s="145">
        <v>0</v>
      </c>
      <c r="DH34" s="146"/>
      <c r="DI34" s="147">
        <f t="shared" si="65"/>
        <v>0</v>
      </c>
      <c r="DJ34" s="75"/>
      <c r="DK34" s="23"/>
      <c r="DL34" s="139"/>
      <c r="DM34" s="132"/>
      <c r="DN34" s="145">
        <v>0</v>
      </c>
      <c r="DO34" s="146"/>
      <c r="DP34" s="147">
        <f t="shared" si="66"/>
        <v>0</v>
      </c>
      <c r="DQ34" s="14"/>
      <c r="DR34" s="23"/>
      <c r="DS34" s="139"/>
      <c r="DT34" s="132"/>
      <c r="DU34" s="145">
        <v>0</v>
      </c>
      <c r="DV34" s="146"/>
      <c r="DW34" s="147">
        <f t="shared" si="71"/>
        <v>0</v>
      </c>
      <c r="DX34" s="14"/>
      <c r="DY34" s="23"/>
      <c r="DZ34" s="21"/>
      <c r="EA34" s="19"/>
      <c r="EB34" s="24"/>
      <c r="EC34" s="19"/>
      <c r="ED34" s="22"/>
      <c r="EE34" s="14"/>
      <c r="EF34" s="23"/>
      <c r="EG34" s="21"/>
      <c r="EH34" s="19"/>
      <c r="EI34" s="24"/>
      <c r="EJ34" s="19"/>
      <c r="EK34" s="22"/>
      <c r="EL34" s="14"/>
      <c r="EM34" s="23"/>
      <c r="EN34" s="21"/>
      <c r="EO34" s="57"/>
      <c r="EP34" s="24">
        <v>0</v>
      </c>
      <c r="EQ34" s="19"/>
      <c r="ER34" s="22">
        <f t="shared" si="30"/>
        <v>0</v>
      </c>
      <c r="ES34" s="14"/>
      <c r="ET34" s="23"/>
      <c r="EU34" s="111" t="str">
        <f t="shared" si="51"/>
        <v>32=</v>
      </c>
      <c r="EV34" s="82">
        <f t="shared" si="72"/>
        <v>11</v>
      </c>
      <c r="EW34" s="82">
        <f t="shared" si="72"/>
        <v>0</v>
      </c>
      <c r="EX34" s="82">
        <f t="shared" si="72"/>
        <v>5</v>
      </c>
      <c r="EY34" s="22">
        <f t="shared" si="39"/>
        <v>16</v>
      </c>
      <c r="EZ34" s="14" t="str">
        <f t="shared" si="40"/>
        <v>Wade Tidbury</v>
      </c>
      <c r="FA34" s="14"/>
      <c r="FB34" s="106" t="str">
        <f t="shared" si="41"/>
        <v>32=</v>
      </c>
      <c r="FC34" s="77"/>
      <c r="FD34" s="77"/>
      <c r="FE34" s="77"/>
      <c r="FF34" s="77">
        <v>23</v>
      </c>
      <c r="FG34" s="77" t="s">
        <v>661</v>
      </c>
      <c r="FH34" s="77" t="s">
        <v>659</v>
      </c>
      <c r="FI34" s="77" t="s">
        <v>662</v>
      </c>
      <c r="FJ34" s="77" t="s">
        <v>768</v>
      </c>
      <c r="FK34" s="77" t="s">
        <v>774</v>
      </c>
      <c r="FL34" s="77" t="s">
        <v>774</v>
      </c>
      <c r="FM34" s="77"/>
      <c r="FN34" s="77"/>
      <c r="FO34" s="77"/>
      <c r="FP34" s="77"/>
      <c r="FQ34" s="77"/>
      <c r="FR34" s="77"/>
      <c r="FS34" s="77"/>
      <c r="FT34" s="8">
        <f t="shared" si="42"/>
        <v>0</v>
      </c>
      <c r="FU34" s="8">
        <f t="shared" si="43"/>
        <v>0</v>
      </c>
      <c r="FV34" s="8">
        <f t="shared" si="44"/>
        <v>0</v>
      </c>
      <c r="FW34" s="8">
        <f t="shared" si="45"/>
        <v>16</v>
      </c>
      <c r="FX34" s="8">
        <f t="shared" si="52"/>
        <v>16</v>
      </c>
      <c r="FY34" s="8">
        <f t="shared" si="46"/>
        <v>16</v>
      </c>
      <c r="FZ34" s="8">
        <f t="shared" si="47"/>
        <v>16</v>
      </c>
      <c r="GA34" s="8">
        <f t="shared" si="48"/>
        <v>16</v>
      </c>
      <c r="GB34" s="8">
        <f t="shared" si="49"/>
        <v>16</v>
      </c>
      <c r="GC34" s="8">
        <f t="shared" si="50"/>
        <v>16</v>
      </c>
    </row>
    <row r="35" spans="1:185">
      <c r="A35" s="8">
        <v>27</v>
      </c>
      <c r="B35" s="14" t="s">
        <v>761</v>
      </c>
      <c r="C35" s="23"/>
      <c r="D35" s="139"/>
      <c r="E35" s="132"/>
      <c r="F35" s="145">
        <v>0</v>
      </c>
      <c r="G35" s="146"/>
      <c r="H35" s="147">
        <f t="shared" si="53"/>
        <v>0</v>
      </c>
      <c r="I35" s="14"/>
      <c r="J35" s="23"/>
      <c r="K35" s="21"/>
      <c r="L35" s="19"/>
      <c r="M35" s="24"/>
      <c r="N35" s="19"/>
      <c r="O35" s="22"/>
      <c r="P35" s="14"/>
      <c r="Q35" s="23"/>
      <c r="R35" s="21"/>
      <c r="S35" s="56"/>
      <c r="T35" s="24">
        <v>0</v>
      </c>
      <c r="U35" s="19"/>
      <c r="V35" s="22">
        <f t="shared" si="55"/>
        <v>0</v>
      </c>
      <c r="W35" s="14"/>
      <c r="X35" s="23"/>
      <c r="Y35" s="21"/>
      <c r="Z35" s="19"/>
      <c r="AA35" s="24"/>
      <c r="AB35" s="19"/>
      <c r="AC35" s="22"/>
      <c r="AD35" s="14"/>
      <c r="AE35" s="23"/>
      <c r="AF35" s="21"/>
      <c r="AG35" s="56">
        <f t="shared" si="36"/>
        <v>0</v>
      </c>
      <c r="AH35" s="24">
        <v>0</v>
      </c>
      <c r="AI35" s="19"/>
      <c r="AJ35" s="22">
        <f t="shared" si="79"/>
        <v>0</v>
      </c>
      <c r="AK35" s="14"/>
      <c r="AL35" s="23"/>
      <c r="AM35" s="139"/>
      <c r="AN35" s="132"/>
      <c r="AO35" s="145">
        <v>0</v>
      </c>
      <c r="AP35" s="146"/>
      <c r="AQ35" s="147">
        <f t="shared" si="58"/>
        <v>0</v>
      </c>
      <c r="AR35" s="14"/>
      <c r="AS35" s="23"/>
      <c r="AT35" s="21"/>
      <c r="AU35" s="19"/>
      <c r="AV35" s="24"/>
      <c r="AW35" s="19"/>
      <c r="AX35" s="22"/>
      <c r="AY35" s="14"/>
      <c r="AZ35" s="23"/>
      <c r="BA35" s="139"/>
      <c r="BB35" s="132"/>
      <c r="BC35" s="145">
        <v>0</v>
      </c>
      <c r="BD35" s="146"/>
      <c r="BE35" s="147">
        <f t="shared" si="60"/>
        <v>0</v>
      </c>
      <c r="BF35" s="14"/>
      <c r="BG35" s="23"/>
      <c r="BH35" s="21"/>
      <c r="BI35" s="19"/>
      <c r="BJ35" s="24"/>
      <c r="BK35" s="19"/>
      <c r="BL35" s="22"/>
      <c r="BM35" s="14"/>
      <c r="BN35" s="23">
        <v>2.7106481481481481E-2</v>
      </c>
      <c r="BO35" s="139">
        <v>1</v>
      </c>
      <c r="BP35" s="132">
        <f>((BN$43)+10)-BO35</f>
        <v>19</v>
      </c>
      <c r="BQ35" s="145">
        <v>0</v>
      </c>
      <c r="BR35" s="146">
        <v>5</v>
      </c>
      <c r="BS35" s="147">
        <f t="shared" si="61"/>
        <v>24</v>
      </c>
      <c r="BT35" s="14"/>
      <c r="BU35" s="23"/>
      <c r="BV35" s="21"/>
      <c r="BW35" s="19"/>
      <c r="BX35" s="24"/>
      <c r="BY35" s="19"/>
      <c r="BZ35" s="22"/>
      <c r="CA35" s="14"/>
      <c r="CB35" s="23"/>
      <c r="CC35" s="21"/>
      <c r="CD35" s="56">
        <f t="shared" si="37"/>
        <v>0</v>
      </c>
      <c r="CE35" s="24">
        <v>0</v>
      </c>
      <c r="CF35" s="19"/>
      <c r="CG35" s="22">
        <f t="shared" si="62"/>
        <v>0</v>
      </c>
      <c r="CH35" s="14"/>
      <c r="CI35" s="23"/>
      <c r="CJ35" s="21"/>
      <c r="CK35" s="19"/>
      <c r="CL35" s="24"/>
      <c r="CM35" s="19"/>
      <c r="CN35" s="22"/>
      <c r="CO35" s="14"/>
      <c r="CP35" s="23"/>
      <c r="CQ35" s="139"/>
      <c r="CR35" s="132"/>
      <c r="CS35" s="145">
        <v>0</v>
      </c>
      <c r="CT35" s="146"/>
      <c r="CU35" s="147">
        <f t="shared" si="63"/>
        <v>0</v>
      </c>
      <c r="CV35" s="14"/>
      <c r="CW35" s="23"/>
      <c r="CX35" s="139"/>
      <c r="CY35" s="132"/>
      <c r="CZ35" s="145">
        <v>0</v>
      </c>
      <c r="DA35" s="146"/>
      <c r="DB35" s="147">
        <f t="shared" si="64"/>
        <v>0</v>
      </c>
      <c r="DC35" s="14"/>
      <c r="DD35" s="23"/>
      <c r="DE35" s="139"/>
      <c r="DF35" s="132"/>
      <c r="DG35" s="145">
        <v>0</v>
      </c>
      <c r="DH35" s="146"/>
      <c r="DI35" s="147">
        <f t="shared" si="65"/>
        <v>0</v>
      </c>
      <c r="DJ35" s="75"/>
      <c r="DK35" s="23"/>
      <c r="DL35" s="139"/>
      <c r="DM35" s="132"/>
      <c r="DN35" s="145">
        <v>0</v>
      </c>
      <c r="DO35" s="146"/>
      <c r="DP35" s="147">
        <f t="shared" si="66"/>
        <v>0</v>
      </c>
      <c r="DQ35" s="14"/>
      <c r="DR35" s="23"/>
      <c r="DS35" s="139"/>
      <c r="DT35" s="132"/>
      <c r="DU35" s="145">
        <v>0</v>
      </c>
      <c r="DV35" s="146"/>
      <c r="DW35" s="147">
        <f t="shared" si="71"/>
        <v>0</v>
      </c>
      <c r="DX35" s="14"/>
      <c r="DY35" s="23"/>
      <c r="DZ35" s="21"/>
      <c r="EA35" s="19"/>
      <c r="EB35" s="24"/>
      <c r="EC35" s="19"/>
      <c r="ED35" s="22"/>
      <c r="EE35" s="14"/>
      <c r="EF35" s="23"/>
      <c r="EG35" s="21"/>
      <c r="EH35" s="19"/>
      <c r="EI35" s="24"/>
      <c r="EJ35" s="19"/>
      <c r="EK35" s="22"/>
      <c r="EL35" s="14"/>
      <c r="EM35" s="23"/>
      <c r="EN35" s="21"/>
      <c r="EO35" s="57"/>
      <c r="EP35" s="24">
        <v>0</v>
      </c>
      <c r="EQ35" s="19"/>
      <c r="ER35" s="22">
        <f t="shared" si="30"/>
        <v>0</v>
      </c>
      <c r="ES35" s="14"/>
      <c r="ET35" s="23"/>
      <c r="EU35" s="111" t="str">
        <f t="shared" si="51"/>
        <v>24=</v>
      </c>
      <c r="EV35" s="82">
        <f t="shared" si="72"/>
        <v>19</v>
      </c>
      <c r="EW35" s="82">
        <f t="shared" si="72"/>
        <v>0</v>
      </c>
      <c r="EX35" s="82">
        <f t="shared" si="72"/>
        <v>5</v>
      </c>
      <c r="EY35" s="22">
        <f t="shared" si="39"/>
        <v>24</v>
      </c>
      <c r="EZ35" s="14" t="str">
        <f t="shared" si="40"/>
        <v>Jonathan Cox</v>
      </c>
      <c r="FA35" s="14"/>
      <c r="FB35" s="106" t="str">
        <f t="shared" si="41"/>
        <v>24=</v>
      </c>
      <c r="FC35" s="77"/>
      <c r="FD35" s="77"/>
      <c r="FE35" s="77"/>
      <c r="FF35" s="77"/>
      <c r="FG35" s="77" t="s">
        <v>369</v>
      </c>
      <c r="FH35" s="77" t="s">
        <v>442</v>
      </c>
      <c r="FI35" s="77" t="s">
        <v>442</v>
      </c>
      <c r="FJ35" s="77" t="s">
        <v>547</v>
      </c>
      <c r="FK35" s="77" t="s">
        <v>548</v>
      </c>
      <c r="FL35" s="77" t="s">
        <v>548</v>
      </c>
      <c r="FM35" s="77"/>
      <c r="FN35" s="77"/>
      <c r="FO35" s="77"/>
      <c r="FP35" s="77"/>
      <c r="FQ35" s="77"/>
      <c r="FR35" s="77"/>
      <c r="FS35" s="77"/>
      <c r="FX35" s="8">
        <f t="shared" si="52"/>
        <v>24</v>
      </c>
      <c r="FY35" s="8">
        <f t="shared" si="46"/>
        <v>24</v>
      </c>
      <c r="FZ35" s="8">
        <f t="shared" si="47"/>
        <v>24</v>
      </c>
      <c r="GA35" s="8">
        <f t="shared" si="48"/>
        <v>24</v>
      </c>
      <c r="GB35" s="8">
        <f t="shared" si="49"/>
        <v>24</v>
      </c>
      <c r="GC35" s="8">
        <f t="shared" si="50"/>
        <v>24</v>
      </c>
    </row>
    <row r="36" spans="1:185">
      <c r="A36" s="8">
        <v>28</v>
      </c>
      <c r="B36" s="14" t="s">
        <v>536</v>
      </c>
      <c r="C36" s="23"/>
      <c r="D36" s="139"/>
      <c r="E36" s="132"/>
      <c r="F36" s="145">
        <v>0</v>
      </c>
      <c r="G36" s="146"/>
      <c r="H36" s="147">
        <f t="shared" si="53"/>
        <v>0</v>
      </c>
      <c r="I36" s="14"/>
      <c r="J36" s="23"/>
      <c r="K36" s="21"/>
      <c r="L36" s="19"/>
      <c r="M36" s="24"/>
      <c r="N36" s="19"/>
      <c r="O36" s="22"/>
      <c r="P36" s="14"/>
      <c r="Q36" s="23"/>
      <c r="R36" s="21"/>
      <c r="S36" s="56"/>
      <c r="T36" s="24">
        <v>0</v>
      </c>
      <c r="U36" s="19"/>
      <c r="V36" s="22">
        <f t="shared" si="55"/>
        <v>0</v>
      </c>
      <c r="W36" s="14"/>
      <c r="X36" s="23"/>
      <c r="Y36" s="21"/>
      <c r="Z36" s="19"/>
      <c r="AA36" s="24"/>
      <c r="AB36" s="19"/>
      <c r="AC36" s="22"/>
      <c r="AD36" s="14"/>
      <c r="AE36" s="23"/>
      <c r="AF36" s="21"/>
      <c r="AG36" s="56">
        <f t="shared" si="36"/>
        <v>0</v>
      </c>
      <c r="AH36" s="24">
        <v>0</v>
      </c>
      <c r="AI36" s="19"/>
      <c r="AJ36" s="22">
        <f t="shared" si="79"/>
        <v>0</v>
      </c>
      <c r="AK36" s="14"/>
      <c r="AL36" s="23"/>
      <c r="AM36" s="139"/>
      <c r="AN36" s="132"/>
      <c r="AO36" s="145">
        <v>0</v>
      </c>
      <c r="AP36" s="146"/>
      <c r="AQ36" s="147">
        <f t="shared" si="58"/>
        <v>0</v>
      </c>
      <c r="AR36" s="14"/>
      <c r="AS36" s="23"/>
      <c r="AT36" s="21"/>
      <c r="AU36" s="19"/>
      <c r="AV36" s="24"/>
      <c r="AW36" s="19"/>
      <c r="AX36" s="22"/>
      <c r="AY36" s="14"/>
      <c r="AZ36" s="23"/>
      <c r="BA36" s="139"/>
      <c r="BB36" s="132"/>
      <c r="BC36" s="145">
        <v>0</v>
      </c>
      <c r="BD36" s="146"/>
      <c r="BE36" s="147">
        <f t="shared" si="60"/>
        <v>0</v>
      </c>
      <c r="BF36" s="14"/>
      <c r="BG36" s="23"/>
      <c r="BH36" s="21"/>
      <c r="BI36" s="19"/>
      <c r="BJ36" s="24"/>
      <c r="BK36" s="19"/>
      <c r="BL36" s="22"/>
      <c r="BM36" s="66"/>
      <c r="BN36" s="23">
        <v>3.4432870370370371E-2</v>
      </c>
      <c r="BO36" s="139">
        <v>4</v>
      </c>
      <c r="BP36" s="132">
        <f>((BN$43)+10)-BO36</f>
        <v>16</v>
      </c>
      <c r="BQ36" s="145">
        <v>0</v>
      </c>
      <c r="BR36" s="146">
        <v>5</v>
      </c>
      <c r="BS36" s="147">
        <f t="shared" si="61"/>
        <v>21</v>
      </c>
      <c r="BT36" s="14"/>
      <c r="BU36" s="23"/>
      <c r="BV36" s="21"/>
      <c r="BW36" s="19"/>
      <c r="BX36" s="24"/>
      <c r="BY36" s="19"/>
      <c r="BZ36" s="22"/>
      <c r="CA36" s="14"/>
      <c r="CB36" s="23"/>
      <c r="CC36" s="21"/>
      <c r="CD36" s="56">
        <f t="shared" si="37"/>
        <v>0</v>
      </c>
      <c r="CE36" s="24">
        <v>0</v>
      </c>
      <c r="CF36" s="19"/>
      <c r="CG36" s="22">
        <f t="shared" si="62"/>
        <v>0</v>
      </c>
      <c r="CH36" s="14"/>
      <c r="CI36" s="23"/>
      <c r="CJ36" s="21"/>
      <c r="CK36" s="19"/>
      <c r="CL36" s="24"/>
      <c r="CM36" s="19"/>
      <c r="CN36" s="22"/>
      <c r="CO36" s="14"/>
      <c r="CP36" s="23"/>
      <c r="CQ36" s="139"/>
      <c r="CR36" s="132"/>
      <c r="CS36" s="145">
        <v>0</v>
      </c>
      <c r="CT36" s="146"/>
      <c r="CU36" s="147">
        <f t="shared" si="63"/>
        <v>0</v>
      </c>
      <c r="CV36" s="14"/>
      <c r="CW36" s="23"/>
      <c r="CX36" s="139"/>
      <c r="CY36" s="132"/>
      <c r="CZ36" s="145">
        <v>0</v>
      </c>
      <c r="DA36" s="146"/>
      <c r="DB36" s="147">
        <f t="shared" si="64"/>
        <v>0</v>
      </c>
      <c r="DC36" s="14"/>
      <c r="DD36" s="23"/>
      <c r="DE36" s="139"/>
      <c r="DF36" s="132"/>
      <c r="DG36" s="145">
        <v>0</v>
      </c>
      <c r="DH36" s="146"/>
      <c r="DI36" s="147">
        <f t="shared" si="65"/>
        <v>0</v>
      </c>
      <c r="DJ36" s="75"/>
      <c r="DK36" s="23"/>
      <c r="DL36" s="139"/>
      <c r="DM36" s="132"/>
      <c r="DN36" s="145">
        <v>0</v>
      </c>
      <c r="DO36" s="146"/>
      <c r="DP36" s="147">
        <f t="shared" si="66"/>
        <v>0</v>
      </c>
      <c r="DQ36" s="14"/>
      <c r="DR36" s="23"/>
      <c r="DS36" s="139"/>
      <c r="DT36" s="132"/>
      <c r="DU36" s="145">
        <v>0</v>
      </c>
      <c r="DV36" s="146"/>
      <c r="DW36" s="147">
        <f t="shared" si="71"/>
        <v>0</v>
      </c>
      <c r="DX36" s="14"/>
      <c r="DY36" s="23"/>
      <c r="DZ36" s="21"/>
      <c r="EA36" s="19"/>
      <c r="EB36" s="24"/>
      <c r="EC36" s="19"/>
      <c r="ED36" s="22"/>
      <c r="EE36" s="14"/>
      <c r="EF36" s="23"/>
      <c r="EG36" s="21"/>
      <c r="EH36" s="19"/>
      <c r="EI36" s="24"/>
      <c r="EJ36" s="19"/>
      <c r="EK36" s="22"/>
      <c r="EL36" s="14"/>
      <c r="EM36" s="23"/>
      <c r="EN36" s="21"/>
      <c r="EO36" s="57"/>
      <c r="EP36" s="24">
        <v>0</v>
      </c>
      <c r="EQ36" s="19"/>
      <c r="ER36" s="22">
        <f t="shared" si="30"/>
        <v>0</v>
      </c>
      <c r="ES36" s="14"/>
      <c r="ET36" s="23"/>
      <c r="EU36" s="111" t="str">
        <f t="shared" si="51"/>
        <v>28=</v>
      </c>
      <c r="EV36" s="82">
        <f t="shared" si="72"/>
        <v>16</v>
      </c>
      <c r="EW36" s="82">
        <f t="shared" si="72"/>
        <v>0</v>
      </c>
      <c r="EX36" s="82">
        <f t="shared" si="72"/>
        <v>5</v>
      </c>
      <c r="EY36" s="22">
        <f t="shared" si="39"/>
        <v>21</v>
      </c>
      <c r="EZ36" s="14" t="str">
        <f t="shared" si="40"/>
        <v>Steve Patterson</v>
      </c>
      <c r="FA36" s="14"/>
      <c r="FB36" s="106" t="str">
        <f t="shared" si="41"/>
        <v>28=</v>
      </c>
      <c r="FC36" s="77"/>
      <c r="FD36" s="77"/>
      <c r="FE36" s="77"/>
      <c r="FF36" s="77"/>
      <c r="FG36" s="77" t="s">
        <v>442</v>
      </c>
      <c r="FH36" s="77" t="s">
        <v>646</v>
      </c>
      <c r="FI36" s="77" t="s">
        <v>646</v>
      </c>
      <c r="FJ36" s="77" t="s">
        <v>661</v>
      </c>
      <c r="FK36" s="77" t="s">
        <v>773</v>
      </c>
      <c r="FL36" s="77" t="s">
        <v>773</v>
      </c>
      <c r="FM36" s="77"/>
      <c r="FN36" s="77"/>
      <c r="FO36" s="77"/>
      <c r="FP36" s="77"/>
      <c r="FQ36" s="77"/>
      <c r="FR36" s="77"/>
      <c r="FS36" s="77"/>
      <c r="FX36" s="8">
        <f t="shared" si="52"/>
        <v>21</v>
      </c>
      <c r="FY36" s="8">
        <f t="shared" si="46"/>
        <v>21</v>
      </c>
      <c r="FZ36" s="8">
        <f>$H36+$V36+$AQ36+$BE36+$BS36+$CU36+$DB36</f>
        <v>21</v>
      </c>
      <c r="GA36" s="8">
        <f t="shared" si="48"/>
        <v>21</v>
      </c>
      <c r="GB36" s="8">
        <f t="shared" si="49"/>
        <v>21</v>
      </c>
      <c r="GC36" s="8">
        <f t="shared" si="50"/>
        <v>21</v>
      </c>
    </row>
    <row r="37" spans="1:185">
      <c r="A37" s="8">
        <v>29</v>
      </c>
      <c r="B37" s="14" t="s">
        <v>427</v>
      </c>
      <c r="C37" s="23"/>
      <c r="D37" s="139"/>
      <c r="E37" s="132"/>
      <c r="F37" s="145">
        <v>0</v>
      </c>
      <c r="G37" s="146"/>
      <c r="H37" s="147">
        <f t="shared" si="53"/>
        <v>0</v>
      </c>
      <c r="I37" s="14"/>
      <c r="J37" s="23"/>
      <c r="K37" s="21"/>
      <c r="L37" s="19"/>
      <c r="M37" s="24"/>
      <c r="N37" s="19"/>
      <c r="O37" s="22"/>
      <c r="P37" s="14"/>
      <c r="Q37" s="23"/>
      <c r="R37" s="21"/>
      <c r="S37" s="56"/>
      <c r="T37" s="24">
        <v>0</v>
      </c>
      <c r="U37" s="19"/>
      <c r="V37" s="22">
        <f t="shared" si="55"/>
        <v>0</v>
      </c>
      <c r="W37" s="14"/>
      <c r="X37" s="23"/>
      <c r="Y37" s="21"/>
      <c r="Z37" s="19"/>
      <c r="AA37" s="24"/>
      <c r="AB37" s="19"/>
      <c r="AC37" s="22"/>
      <c r="AD37" s="14"/>
      <c r="AE37" s="23"/>
      <c r="AF37" s="21"/>
      <c r="AG37" s="56">
        <f t="shared" si="36"/>
        <v>0</v>
      </c>
      <c r="AH37" s="24">
        <v>0</v>
      </c>
      <c r="AI37" s="19"/>
      <c r="AJ37" s="22">
        <f t="shared" si="79"/>
        <v>0</v>
      </c>
      <c r="AK37" s="14"/>
      <c r="AL37" s="23"/>
      <c r="AM37" s="139"/>
      <c r="AN37" s="132"/>
      <c r="AO37" s="145">
        <v>0</v>
      </c>
      <c r="AP37" s="146"/>
      <c r="AQ37" s="147">
        <f t="shared" si="58"/>
        <v>0</v>
      </c>
      <c r="AR37" s="14"/>
      <c r="AS37" s="23"/>
      <c r="AT37" s="21"/>
      <c r="AU37" s="19"/>
      <c r="AV37" s="24"/>
      <c r="AW37" s="19"/>
      <c r="AX37" s="22"/>
      <c r="AY37" s="14"/>
      <c r="AZ37" s="23"/>
      <c r="BA37" s="139"/>
      <c r="BB37" s="132"/>
      <c r="BC37" s="145">
        <v>0</v>
      </c>
      <c r="BD37" s="146"/>
      <c r="BE37" s="147">
        <f t="shared" si="60"/>
        <v>0</v>
      </c>
      <c r="BF37" s="14"/>
      <c r="BG37" s="23"/>
      <c r="BH37" s="21"/>
      <c r="BI37" s="19"/>
      <c r="BJ37" s="24"/>
      <c r="BK37" s="19"/>
      <c r="BL37" s="22"/>
      <c r="BM37" s="14"/>
      <c r="BN37" s="23"/>
      <c r="BO37" s="139"/>
      <c r="BP37" s="132"/>
      <c r="BQ37" s="145">
        <v>0</v>
      </c>
      <c r="BR37" s="146"/>
      <c r="BS37" s="147">
        <f t="shared" si="61"/>
        <v>0</v>
      </c>
      <c r="BT37" s="14"/>
      <c r="BU37" s="23"/>
      <c r="BV37" s="21"/>
      <c r="BW37" s="19"/>
      <c r="BX37" s="24"/>
      <c r="BY37" s="19"/>
      <c r="BZ37" s="22"/>
      <c r="CA37" s="14"/>
      <c r="CB37" s="23"/>
      <c r="CC37" s="21"/>
      <c r="CD37" s="56">
        <f t="shared" si="37"/>
        <v>0</v>
      </c>
      <c r="CE37" s="24">
        <v>0</v>
      </c>
      <c r="CF37" s="19"/>
      <c r="CG37" s="22">
        <f t="shared" si="62"/>
        <v>0</v>
      </c>
      <c r="CH37" s="14"/>
      <c r="CI37" s="23"/>
      <c r="CJ37" s="21"/>
      <c r="CK37" s="19"/>
      <c r="CL37" s="24"/>
      <c r="CM37" s="19"/>
      <c r="CN37" s="22"/>
      <c r="CO37" s="14"/>
      <c r="CP37" s="23"/>
      <c r="CQ37" s="139"/>
      <c r="CR37" s="132"/>
      <c r="CS37" s="145">
        <v>0</v>
      </c>
      <c r="CT37" s="146"/>
      <c r="CU37" s="147">
        <f t="shared" si="63"/>
        <v>0</v>
      </c>
      <c r="CV37" s="14"/>
      <c r="CW37" s="23">
        <v>2.5937500000000002E-2</v>
      </c>
      <c r="CX37" s="139">
        <v>1</v>
      </c>
      <c r="CY37" s="132">
        <f>((CW$43)+10)-CX37</f>
        <v>14</v>
      </c>
      <c r="CZ37" s="145">
        <v>0</v>
      </c>
      <c r="DA37" s="146">
        <v>5</v>
      </c>
      <c r="DB37" s="147">
        <f t="shared" si="64"/>
        <v>19</v>
      </c>
      <c r="DC37" s="14"/>
      <c r="DD37" s="23"/>
      <c r="DE37" s="139"/>
      <c r="DF37" s="132"/>
      <c r="DG37" s="145">
        <v>0</v>
      </c>
      <c r="DH37" s="146"/>
      <c r="DI37" s="147">
        <f t="shared" si="65"/>
        <v>0</v>
      </c>
      <c r="DJ37" s="75"/>
      <c r="DK37" s="23">
        <v>2.7002314814814812E-2</v>
      </c>
      <c r="DL37" s="139">
        <v>2</v>
      </c>
      <c r="DM37" s="132">
        <f>((DK$43)+10)-DL37</f>
        <v>22</v>
      </c>
      <c r="DN37" s="145">
        <v>0</v>
      </c>
      <c r="DO37" s="146">
        <v>5</v>
      </c>
      <c r="DP37" s="147">
        <f t="shared" si="66"/>
        <v>27</v>
      </c>
      <c r="DQ37" s="14"/>
      <c r="DR37" s="23"/>
      <c r="DS37" s="139"/>
      <c r="DT37" s="132"/>
      <c r="DU37" s="145">
        <v>0</v>
      </c>
      <c r="DV37" s="146"/>
      <c r="DW37" s="147">
        <f t="shared" si="71"/>
        <v>0</v>
      </c>
      <c r="DX37" s="14"/>
      <c r="DY37" s="23"/>
      <c r="DZ37" s="21"/>
      <c r="EA37" s="19"/>
      <c r="EB37" s="24"/>
      <c r="EC37" s="19"/>
      <c r="ED37" s="22"/>
      <c r="EE37" s="14"/>
      <c r="EF37" s="23"/>
      <c r="EG37" s="21"/>
      <c r="EH37" s="19"/>
      <c r="EI37" s="24"/>
      <c r="EJ37" s="19"/>
      <c r="EK37" s="22"/>
      <c r="EL37" s="14"/>
      <c r="EM37" s="23"/>
      <c r="EN37" s="21"/>
      <c r="EO37" s="57"/>
      <c r="EP37" s="24">
        <v>0</v>
      </c>
      <c r="EQ37" s="19"/>
      <c r="ER37" s="22">
        <f t="shared" si="30"/>
        <v>0</v>
      </c>
      <c r="ES37" s="14"/>
      <c r="ET37" s="23"/>
      <c r="EU37" s="111">
        <f t="shared" si="51"/>
        <v>18</v>
      </c>
      <c r="EV37" s="82">
        <f t="shared" si="72"/>
        <v>36</v>
      </c>
      <c r="EW37" s="82">
        <f t="shared" si="72"/>
        <v>0</v>
      </c>
      <c r="EX37" s="82">
        <f t="shared" si="72"/>
        <v>10</v>
      </c>
      <c r="EY37" s="22">
        <f t="shared" si="39"/>
        <v>46</v>
      </c>
      <c r="EZ37" s="14" t="str">
        <f t="shared" si="40"/>
        <v>Phil Cooper</v>
      </c>
      <c r="FA37" s="14"/>
      <c r="FB37" s="106">
        <f t="shared" si="41"/>
        <v>18</v>
      </c>
      <c r="FC37" s="77"/>
      <c r="FD37" s="77"/>
      <c r="FE37" s="77"/>
      <c r="FF37" s="77"/>
      <c r="FG37" s="77"/>
      <c r="FH37" s="77"/>
      <c r="FI37" s="80">
        <v>25</v>
      </c>
      <c r="FJ37" s="77">
        <v>28</v>
      </c>
      <c r="FK37" s="77">
        <v>16</v>
      </c>
      <c r="FL37" s="77">
        <v>18</v>
      </c>
      <c r="FM37" s="77"/>
      <c r="FN37" s="77"/>
      <c r="FO37" s="77"/>
      <c r="FP37" s="77"/>
      <c r="FQ37" s="77"/>
      <c r="FR37" s="77"/>
      <c r="FS37" s="77"/>
      <c r="FZ37" s="8">
        <f>$H37+$V37+$AQ37+$BE37+$BS37+$CU37+$DB37</f>
        <v>19</v>
      </c>
      <c r="GA37" s="8">
        <f t="shared" si="48"/>
        <v>19</v>
      </c>
      <c r="GB37" s="8">
        <f t="shared" si="49"/>
        <v>46</v>
      </c>
      <c r="GC37" s="8">
        <f t="shared" si="50"/>
        <v>46</v>
      </c>
    </row>
    <row r="38" spans="1:185">
      <c r="A38" s="8">
        <v>30</v>
      </c>
      <c r="B38" s="14" t="s">
        <v>766</v>
      </c>
      <c r="C38" s="23"/>
      <c r="D38" s="139"/>
      <c r="E38" s="132"/>
      <c r="F38" s="145">
        <v>0</v>
      </c>
      <c r="G38" s="146"/>
      <c r="H38" s="147">
        <f t="shared" si="53"/>
        <v>0</v>
      </c>
      <c r="I38" s="14"/>
      <c r="J38" s="23"/>
      <c r="K38" s="21"/>
      <c r="L38" s="19"/>
      <c r="M38" s="24"/>
      <c r="N38" s="19"/>
      <c r="O38" s="22"/>
      <c r="P38" s="14"/>
      <c r="Q38" s="23"/>
      <c r="R38" s="21"/>
      <c r="S38" s="56"/>
      <c r="T38" s="24">
        <v>0</v>
      </c>
      <c r="U38" s="19"/>
      <c r="V38" s="22">
        <f t="shared" si="55"/>
        <v>0</v>
      </c>
      <c r="W38" s="14"/>
      <c r="X38" s="23"/>
      <c r="Y38" s="21"/>
      <c r="Z38" s="19"/>
      <c r="AA38" s="24"/>
      <c r="AB38" s="19"/>
      <c r="AC38" s="22"/>
      <c r="AD38" s="14"/>
      <c r="AE38" s="23"/>
      <c r="AF38" s="21"/>
      <c r="AG38" s="56">
        <f t="shared" si="36"/>
        <v>0</v>
      </c>
      <c r="AH38" s="24">
        <v>0</v>
      </c>
      <c r="AI38" s="19"/>
      <c r="AJ38" s="22">
        <f t="shared" si="79"/>
        <v>0</v>
      </c>
      <c r="AK38" s="14"/>
      <c r="AL38" s="23"/>
      <c r="AM38" s="139"/>
      <c r="AN38" s="132"/>
      <c r="AO38" s="145">
        <v>0</v>
      </c>
      <c r="AP38" s="146"/>
      <c r="AQ38" s="147">
        <f t="shared" si="58"/>
        <v>0</v>
      </c>
      <c r="AR38" s="14"/>
      <c r="AS38" s="23"/>
      <c r="AT38" s="21"/>
      <c r="AU38" s="19"/>
      <c r="AV38" s="24"/>
      <c r="AW38" s="19"/>
      <c r="AX38" s="22"/>
      <c r="AY38" s="14"/>
      <c r="AZ38" s="23"/>
      <c r="BA38" s="139"/>
      <c r="BB38" s="132"/>
      <c r="BC38" s="145">
        <v>0</v>
      </c>
      <c r="BD38" s="146"/>
      <c r="BE38" s="147">
        <f t="shared" si="60"/>
        <v>0</v>
      </c>
      <c r="BF38" s="14"/>
      <c r="BG38" s="23"/>
      <c r="BH38" s="21"/>
      <c r="BI38" s="19"/>
      <c r="BJ38" s="24"/>
      <c r="BK38" s="19"/>
      <c r="BL38" s="22"/>
      <c r="BM38" s="14"/>
      <c r="BN38" s="23"/>
      <c r="BO38" s="139"/>
      <c r="BP38" s="132"/>
      <c r="BQ38" s="145">
        <v>0</v>
      </c>
      <c r="BR38" s="146"/>
      <c r="BS38" s="147">
        <f t="shared" si="61"/>
        <v>0</v>
      </c>
      <c r="BT38" s="14"/>
      <c r="BU38" s="23"/>
      <c r="BV38" s="21"/>
      <c r="BW38" s="19"/>
      <c r="BX38" s="24"/>
      <c r="BY38" s="19"/>
      <c r="BZ38" s="22"/>
      <c r="CA38" s="14"/>
      <c r="CB38" s="23"/>
      <c r="CC38" s="21"/>
      <c r="CD38" s="56">
        <f t="shared" si="37"/>
        <v>0</v>
      </c>
      <c r="CE38" s="24">
        <v>0</v>
      </c>
      <c r="CF38" s="19"/>
      <c r="CG38" s="22">
        <f t="shared" si="62"/>
        <v>0</v>
      </c>
      <c r="CH38" s="14"/>
      <c r="CI38" s="23"/>
      <c r="CJ38" s="21"/>
      <c r="CK38" s="19"/>
      <c r="CL38" s="24"/>
      <c r="CM38" s="19"/>
      <c r="CN38" s="22"/>
      <c r="CO38" s="14"/>
      <c r="CP38" s="23"/>
      <c r="CQ38" s="139"/>
      <c r="CR38" s="132"/>
      <c r="CS38" s="145">
        <v>0</v>
      </c>
      <c r="CT38" s="146"/>
      <c r="CU38" s="147">
        <f t="shared" si="63"/>
        <v>0</v>
      </c>
      <c r="CV38" s="14"/>
      <c r="CW38" s="23"/>
      <c r="CX38" s="21"/>
      <c r="CY38" s="56"/>
      <c r="CZ38" s="24">
        <v>0</v>
      </c>
      <c r="DA38" s="19"/>
      <c r="DB38" s="22">
        <f t="shared" si="64"/>
        <v>0</v>
      </c>
      <c r="DC38" s="14"/>
      <c r="DD38" s="23">
        <v>2.5023148148148145E-2</v>
      </c>
      <c r="DE38" s="139">
        <v>2</v>
      </c>
      <c r="DF38" s="132">
        <f>((DD$43)+10)-DE38</f>
        <v>18</v>
      </c>
      <c r="DG38" s="145">
        <v>0</v>
      </c>
      <c r="DH38" s="146">
        <v>5</v>
      </c>
      <c r="DI38" s="147">
        <f t="shared" si="65"/>
        <v>23</v>
      </c>
      <c r="DJ38" s="75"/>
      <c r="DK38" s="23">
        <v>2.5555555555555554E-2</v>
      </c>
      <c r="DL38" s="139">
        <v>1</v>
      </c>
      <c r="DM38" s="132">
        <f>((DK$43)+10)-DL38</f>
        <v>23</v>
      </c>
      <c r="DN38" s="145">
        <v>0</v>
      </c>
      <c r="DO38" s="146">
        <v>5</v>
      </c>
      <c r="DP38" s="147">
        <f t="shared" si="66"/>
        <v>28</v>
      </c>
      <c r="DQ38" s="14"/>
      <c r="DR38" s="23"/>
      <c r="DS38" s="139"/>
      <c r="DT38" s="132"/>
      <c r="DU38" s="145">
        <v>0</v>
      </c>
      <c r="DV38" s="146"/>
      <c r="DW38" s="147">
        <f t="shared" si="71"/>
        <v>0</v>
      </c>
      <c r="DX38" s="14"/>
      <c r="DY38" s="23"/>
      <c r="DZ38" s="21"/>
      <c r="EA38" s="19"/>
      <c r="EB38" s="24"/>
      <c r="EC38" s="19"/>
      <c r="ED38" s="22"/>
      <c r="EE38" s="14"/>
      <c r="EF38" s="23"/>
      <c r="EG38" s="21"/>
      <c r="EH38" s="19"/>
      <c r="EI38" s="24"/>
      <c r="EJ38" s="19"/>
      <c r="EK38" s="22"/>
      <c r="EL38" s="14"/>
      <c r="EM38" s="23"/>
      <c r="EN38" s="21"/>
      <c r="EO38" s="57"/>
      <c r="EP38" s="24"/>
      <c r="EQ38" s="19"/>
      <c r="ER38" s="22"/>
      <c r="ES38" s="14"/>
      <c r="ET38" s="23"/>
      <c r="EU38" s="111" t="str">
        <f t="shared" si="51"/>
        <v>14=</v>
      </c>
      <c r="EV38" s="82">
        <f t="shared" si="72"/>
        <v>41</v>
      </c>
      <c r="EW38" s="82">
        <f t="shared" si="72"/>
        <v>0</v>
      </c>
      <c r="EX38" s="82">
        <f t="shared" si="72"/>
        <v>10</v>
      </c>
      <c r="EY38" s="22">
        <f t="shared" si="39"/>
        <v>51</v>
      </c>
      <c r="EZ38" s="14" t="str">
        <f t="shared" si="40"/>
        <v>Jack Eyre</v>
      </c>
      <c r="FA38" s="14"/>
      <c r="FB38" s="106" t="str">
        <f t="shared" si="41"/>
        <v>14=</v>
      </c>
      <c r="FC38" s="77"/>
      <c r="FD38" s="77"/>
      <c r="FE38" s="77"/>
      <c r="FF38" s="77"/>
      <c r="FG38" s="77"/>
      <c r="FH38" s="77"/>
      <c r="FI38" s="80"/>
      <c r="FJ38" s="80">
        <v>23</v>
      </c>
      <c r="FK38" s="77" t="s">
        <v>435</v>
      </c>
      <c r="FL38" s="77" t="s">
        <v>439</v>
      </c>
      <c r="FM38" s="77"/>
      <c r="FN38" s="77"/>
      <c r="FO38" s="77"/>
      <c r="FP38" s="77"/>
      <c r="FQ38" s="77"/>
      <c r="FR38" s="77"/>
      <c r="FS38" s="77"/>
      <c r="GA38" s="8">
        <f t="shared" si="48"/>
        <v>23</v>
      </c>
      <c r="GB38" s="8">
        <f t="shared" si="49"/>
        <v>51</v>
      </c>
      <c r="GC38" s="8">
        <f t="shared" si="50"/>
        <v>51</v>
      </c>
    </row>
    <row r="39" spans="1:185">
      <c r="A39" s="8">
        <v>31</v>
      </c>
      <c r="B39" s="14" t="s">
        <v>767</v>
      </c>
      <c r="C39" s="23"/>
      <c r="D39" s="139"/>
      <c r="E39" s="132"/>
      <c r="F39" s="145"/>
      <c r="G39" s="146"/>
      <c r="H39" s="147">
        <f t="shared" si="53"/>
        <v>0</v>
      </c>
      <c r="I39" s="14"/>
      <c r="J39" s="23"/>
      <c r="K39" s="21"/>
      <c r="L39" s="19"/>
      <c r="M39" s="24"/>
      <c r="N39" s="19"/>
      <c r="O39" s="22"/>
      <c r="P39" s="14"/>
      <c r="Q39" s="23"/>
      <c r="R39" s="21"/>
      <c r="S39" s="56"/>
      <c r="T39" s="24"/>
      <c r="U39" s="19"/>
      <c r="V39" s="22"/>
      <c r="W39" s="14"/>
      <c r="X39" s="23"/>
      <c r="Y39" s="21"/>
      <c r="Z39" s="19"/>
      <c r="AA39" s="24"/>
      <c r="AB39" s="19"/>
      <c r="AC39" s="22"/>
      <c r="AD39" s="14"/>
      <c r="AE39" s="23"/>
      <c r="AF39" s="21"/>
      <c r="AG39" s="56"/>
      <c r="AH39" s="24"/>
      <c r="AI39" s="19"/>
      <c r="AJ39" s="22"/>
      <c r="AK39" s="14"/>
      <c r="AL39" s="23"/>
      <c r="AM39" s="139"/>
      <c r="AN39" s="132"/>
      <c r="AO39" s="145"/>
      <c r="AP39" s="146"/>
      <c r="AQ39" s="147"/>
      <c r="AR39" s="14"/>
      <c r="AS39" s="23"/>
      <c r="AT39" s="21"/>
      <c r="AU39" s="19"/>
      <c r="AV39" s="24"/>
      <c r="AW39" s="19"/>
      <c r="AX39" s="22"/>
      <c r="AY39" s="14"/>
      <c r="AZ39" s="23"/>
      <c r="BA39" s="139"/>
      <c r="BB39" s="132"/>
      <c r="BC39" s="145"/>
      <c r="BD39" s="146"/>
      <c r="BE39" s="147"/>
      <c r="BF39" s="14"/>
      <c r="BG39" s="23"/>
      <c r="BH39" s="21"/>
      <c r="BI39" s="19"/>
      <c r="BJ39" s="24"/>
      <c r="BK39" s="19"/>
      <c r="BL39" s="22"/>
      <c r="BM39" s="14"/>
      <c r="BN39" s="23"/>
      <c r="BO39" s="139"/>
      <c r="BP39" s="132"/>
      <c r="BQ39" s="145"/>
      <c r="BR39" s="146"/>
      <c r="BS39" s="147"/>
      <c r="BT39" s="14"/>
      <c r="BU39" s="23"/>
      <c r="BV39" s="21"/>
      <c r="BW39" s="19"/>
      <c r="BX39" s="24"/>
      <c r="BY39" s="19"/>
      <c r="BZ39" s="22"/>
      <c r="CA39" s="14"/>
      <c r="CB39" s="23"/>
      <c r="CC39" s="21"/>
      <c r="CD39" s="56"/>
      <c r="CE39" s="24"/>
      <c r="CF39" s="19"/>
      <c r="CG39" s="22"/>
      <c r="CH39" s="14"/>
      <c r="CI39" s="23"/>
      <c r="CJ39" s="21"/>
      <c r="CK39" s="19"/>
      <c r="CL39" s="24"/>
      <c r="CM39" s="19"/>
      <c r="CN39" s="22"/>
      <c r="CO39" s="14"/>
      <c r="CP39" s="23"/>
      <c r="CQ39" s="139"/>
      <c r="CR39" s="132"/>
      <c r="CS39" s="145"/>
      <c r="CT39" s="146"/>
      <c r="CU39" s="147"/>
      <c r="CV39" s="14"/>
      <c r="CW39" s="23"/>
      <c r="CX39" s="21"/>
      <c r="CY39" s="56"/>
      <c r="CZ39" s="24"/>
      <c r="DA39" s="19"/>
      <c r="DB39" s="22"/>
      <c r="DC39" s="14"/>
      <c r="DD39" s="23">
        <v>2.3854166666666666E-2</v>
      </c>
      <c r="DE39" s="139">
        <v>1</v>
      </c>
      <c r="DF39" s="132">
        <f>((DD$43)+10)-DE39</f>
        <v>19</v>
      </c>
      <c r="DG39" s="145">
        <v>0</v>
      </c>
      <c r="DH39" s="146">
        <v>5</v>
      </c>
      <c r="DI39" s="147">
        <f t="shared" ref="DI39" si="80">DF39+DG39+DH39</f>
        <v>24</v>
      </c>
      <c r="DJ39" s="75"/>
      <c r="DK39" s="23"/>
      <c r="DL39" s="139"/>
      <c r="DM39" s="132"/>
      <c r="DN39" s="145">
        <v>0</v>
      </c>
      <c r="DO39" s="146"/>
      <c r="DP39" s="147">
        <f t="shared" ref="DP39" si="81">DM39+DN39+DO39</f>
        <v>0</v>
      </c>
      <c r="DQ39" s="14"/>
      <c r="DR39" s="23"/>
      <c r="DS39" s="139"/>
      <c r="DT39" s="132"/>
      <c r="DU39" s="145">
        <v>0</v>
      </c>
      <c r="DV39" s="146"/>
      <c r="DW39" s="147">
        <f t="shared" ref="DW39" si="82">DT39+DU39+DV39</f>
        <v>0</v>
      </c>
      <c r="DX39" s="14"/>
      <c r="DY39" s="23"/>
      <c r="DZ39" s="21"/>
      <c r="EA39" s="19"/>
      <c r="EB39" s="24"/>
      <c r="EC39" s="19"/>
      <c r="ED39" s="22"/>
      <c r="EE39" s="14"/>
      <c r="EF39" s="23"/>
      <c r="EG39" s="21"/>
      <c r="EH39" s="19"/>
      <c r="EI39" s="24"/>
      <c r="EJ39" s="19"/>
      <c r="EK39" s="22"/>
      <c r="EL39" s="14"/>
      <c r="EM39" s="23"/>
      <c r="EN39" s="21"/>
      <c r="EO39" s="57"/>
      <c r="EP39" s="24"/>
      <c r="EQ39" s="19"/>
      <c r="ER39" s="22"/>
      <c r="ES39" s="14"/>
      <c r="ET39" s="23"/>
      <c r="EU39" s="111" t="str">
        <f t="shared" si="51"/>
        <v>24=</v>
      </c>
      <c r="EV39" s="82">
        <f t="shared" ref="EV39" si="83">SUM(E39+L39+S39+Z39+AG39+AN39+AU39+BB39+BI39+BP39+BW39+CD39+CK39+CR39+CY39+DF39+DM39+DT39+EA39+EH39+EO39)</f>
        <v>19</v>
      </c>
      <c r="EW39" s="82">
        <f t="shared" ref="EW39" si="84">SUM(F39+M39+T39+AA39+AH39+AO39+AV39+BC39+BJ39+BQ39+BX39+CE39+CL39+CS39+CZ39+DG39+DN39+DU39+EB39+EI39+EP39)</f>
        <v>0</v>
      </c>
      <c r="EX39" s="82">
        <f t="shared" ref="EX39" si="85">SUM(G39+N39+U39+AB39+AI39+AP39+AW39+BD39+BK39+BR39+BY39+CF39+CM39+CT39+DA39+DH39+DO39+DV39+EC39+EJ39+EQ39)</f>
        <v>5</v>
      </c>
      <c r="EY39" s="22">
        <f t="shared" ref="EY39" si="86">EV39+EW39+EX39</f>
        <v>24</v>
      </c>
      <c r="EZ39" s="14" t="str">
        <f t="shared" si="40"/>
        <v>Joseph Bird</v>
      </c>
      <c r="FA39" s="14"/>
      <c r="FB39" s="106" t="str">
        <f t="shared" si="41"/>
        <v>24=</v>
      </c>
      <c r="FC39" s="77"/>
      <c r="FD39" s="77"/>
      <c r="FE39" s="77"/>
      <c r="FF39" s="77"/>
      <c r="FG39" s="77"/>
      <c r="FH39" s="77"/>
      <c r="FI39" s="80"/>
      <c r="FJ39" s="77" t="s">
        <v>547</v>
      </c>
      <c r="FK39" s="77" t="s">
        <v>548</v>
      </c>
      <c r="FL39" s="77" t="s">
        <v>548</v>
      </c>
      <c r="FM39" s="77"/>
      <c r="FN39" s="77"/>
      <c r="FO39" s="77"/>
      <c r="FP39" s="77"/>
      <c r="FQ39" s="77"/>
      <c r="FR39" s="77"/>
      <c r="FS39" s="77"/>
      <c r="GA39" s="8">
        <f t="shared" si="48"/>
        <v>24</v>
      </c>
      <c r="GB39" s="8">
        <f t="shared" si="49"/>
        <v>24</v>
      </c>
      <c r="GC39" s="8">
        <f t="shared" si="50"/>
        <v>24</v>
      </c>
    </row>
    <row r="40" spans="1:185">
      <c r="A40" s="8">
        <v>32</v>
      </c>
      <c r="B40" s="14" t="s">
        <v>769</v>
      </c>
      <c r="C40" s="23"/>
      <c r="D40" s="139"/>
      <c r="E40" s="132"/>
      <c r="F40" s="145">
        <v>0</v>
      </c>
      <c r="G40" s="146"/>
      <c r="H40" s="147">
        <f t="shared" si="53"/>
        <v>0</v>
      </c>
      <c r="I40" s="14"/>
      <c r="J40" s="23"/>
      <c r="K40" s="21"/>
      <c r="L40" s="19"/>
      <c r="M40" s="24"/>
      <c r="N40" s="19"/>
      <c r="O40" s="22"/>
      <c r="P40" s="14"/>
      <c r="Q40" s="23"/>
      <c r="R40" s="21"/>
      <c r="S40" s="56"/>
      <c r="T40" s="24">
        <v>0</v>
      </c>
      <c r="U40" s="19"/>
      <c r="V40" s="22">
        <f t="shared" si="55"/>
        <v>0</v>
      </c>
      <c r="W40" s="14"/>
      <c r="X40" s="23"/>
      <c r="Y40" s="21"/>
      <c r="Z40" s="19"/>
      <c r="AA40" s="24"/>
      <c r="AB40" s="19"/>
      <c r="AC40" s="22"/>
      <c r="AD40" s="14"/>
      <c r="AE40" s="23"/>
      <c r="AF40" s="21"/>
      <c r="AG40" s="56">
        <f>((AE$43)+10)-AF40</f>
        <v>0</v>
      </c>
      <c r="AH40" s="24">
        <v>0</v>
      </c>
      <c r="AI40" s="19"/>
      <c r="AJ40" s="22">
        <f t="shared" si="79"/>
        <v>0</v>
      </c>
      <c r="AK40" s="14"/>
      <c r="AL40" s="23"/>
      <c r="AM40" s="139"/>
      <c r="AN40" s="132"/>
      <c r="AO40" s="145">
        <v>0</v>
      </c>
      <c r="AP40" s="146"/>
      <c r="AQ40" s="147">
        <f t="shared" si="58"/>
        <v>0</v>
      </c>
      <c r="AR40" s="14"/>
      <c r="AS40" s="23"/>
      <c r="AT40" s="21"/>
      <c r="AU40" s="19"/>
      <c r="AV40" s="24"/>
      <c r="AW40" s="19"/>
      <c r="AX40" s="22"/>
      <c r="AY40" s="14"/>
      <c r="AZ40" s="23"/>
      <c r="BA40" s="139"/>
      <c r="BB40" s="132"/>
      <c r="BC40" s="145">
        <v>0</v>
      </c>
      <c r="BD40" s="146"/>
      <c r="BE40" s="147">
        <f t="shared" si="60"/>
        <v>0</v>
      </c>
      <c r="BF40" s="14"/>
      <c r="BG40" s="23"/>
      <c r="BH40" s="21"/>
      <c r="BI40" s="19"/>
      <c r="BJ40" s="24"/>
      <c r="BK40" s="19"/>
      <c r="BL40" s="22"/>
      <c r="BM40" s="14"/>
      <c r="BN40" s="23"/>
      <c r="BO40" s="139"/>
      <c r="BP40" s="132"/>
      <c r="BQ40" s="145">
        <v>0</v>
      </c>
      <c r="BR40" s="146"/>
      <c r="BS40" s="147">
        <f t="shared" si="61"/>
        <v>0</v>
      </c>
      <c r="BT40" s="14"/>
      <c r="BU40" s="23"/>
      <c r="BV40" s="21"/>
      <c r="BW40" s="19"/>
      <c r="BX40" s="24"/>
      <c r="BY40" s="19"/>
      <c r="BZ40" s="22"/>
      <c r="CA40" s="14"/>
      <c r="CB40" s="23"/>
      <c r="CC40" s="21"/>
      <c r="CD40" s="56">
        <f>((CB$43)+10)-CC40</f>
        <v>0</v>
      </c>
      <c r="CE40" s="24">
        <v>0</v>
      </c>
      <c r="CF40" s="19"/>
      <c r="CG40" s="22">
        <f t="shared" si="62"/>
        <v>0</v>
      </c>
      <c r="CH40" s="14"/>
      <c r="CI40" s="23"/>
      <c r="CJ40" s="21"/>
      <c r="CK40" s="19"/>
      <c r="CL40" s="24"/>
      <c r="CM40" s="19"/>
      <c r="CN40" s="22"/>
      <c r="CO40" s="14"/>
      <c r="CP40" s="23"/>
      <c r="CQ40" s="139"/>
      <c r="CR40" s="132"/>
      <c r="CS40" s="145">
        <v>0</v>
      </c>
      <c r="CT40" s="146"/>
      <c r="CU40" s="147">
        <f t="shared" si="63"/>
        <v>0</v>
      </c>
      <c r="CV40" s="14"/>
      <c r="CW40" s="23"/>
      <c r="CX40" s="21"/>
      <c r="CY40" s="56"/>
      <c r="CZ40" s="24">
        <v>0</v>
      </c>
      <c r="DA40" s="19"/>
      <c r="DB40" s="22">
        <f t="shared" si="64"/>
        <v>0</v>
      </c>
      <c r="DC40" s="14"/>
      <c r="DD40" s="23"/>
      <c r="DE40" s="139"/>
      <c r="DF40" s="132"/>
      <c r="DG40" s="145">
        <v>0</v>
      </c>
      <c r="DH40" s="146"/>
      <c r="DI40" s="147">
        <f t="shared" si="65"/>
        <v>0</v>
      </c>
      <c r="DJ40" s="75"/>
      <c r="DK40" s="23">
        <v>2.7199074074074073E-2</v>
      </c>
      <c r="DL40" s="139">
        <v>3</v>
      </c>
      <c r="DM40" s="132">
        <f>((DK$43)+10)-DL40</f>
        <v>21</v>
      </c>
      <c r="DN40" s="145">
        <v>0</v>
      </c>
      <c r="DO40" s="146">
        <v>5</v>
      </c>
      <c r="DP40" s="147">
        <f t="shared" si="66"/>
        <v>26</v>
      </c>
      <c r="DQ40" s="14"/>
      <c r="DR40" s="23"/>
      <c r="DS40" s="139"/>
      <c r="DT40" s="132"/>
      <c r="DU40" s="145">
        <v>0</v>
      </c>
      <c r="DV40" s="146"/>
      <c r="DW40" s="147">
        <f t="shared" ref="DW40" si="87">DT40+DU40+DV40</f>
        <v>0</v>
      </c>
      <c r="DX40" s="14"/>
      <c r="DY40" s="23"/>
      <c r="DZ40" s="21"/>
      <c r="EA40" s="19"/>
      <c r="EB40" s="24"/>
      <c r="EC40" s="19"/>
      <c r="ED40" s="22"/>
      <c r="EE40" s="14"/>
      <c r="EF40" s="23"/>
      <c r="EG40" s="21"/>
      <c r="EH40" s="19"/>
      <c r="EI40" s="24"/>
      <c r="EJ40" s="19"/>
      <c r="EK40" s="22"/>
      <c r="EL40" s="14"/>
      <c r="EM40" s="23"/>
      <c r="EN40" s="21"/>
      <c r="EO40" s="57"/>
      <c r="EP40" s="24"/>
      <c r="EQ40" s="19"/>
      <c r="ER40" s="22"/>
      <c r="ES40" s="14"/>
      <c r="ET40" s="23"/>
      <c r="EU40" s="111">
        <f t="shared" si="51"/>
        <v>22</v>
      </c>
      <c r="EV40" s="82">
        <f t="shared" ref="EV40:EX40" si="88">SUM(E40+L40+S40+Z40+AG40+AN40+AU40+BB40+BI40+BP40+BW40+CD40+CK40+CR40+CY40+DF40+DM40+DT40+EA40+EH40+EO40)</f>
        <v>21</v>
      </c>
      <c r="EW40" s="82">
        <f t="shared" si="88"/>
        <v>0</v>
      </c>
      <c r="EX40" s="82">
        <f t="shared" si="88"/>
        <v>5</v>
      </c>
      <c r="EY40" s="22">
        <f t="shared" si="39"/>
        <v>26</v>
      </c>
      <c r="EZ40" s="14" t="str">
        <f t="shared" si="40"/>
        <v>Jonathan Kent</v>
      </c>
      <c r="FA40" s="14"/>
      <c r="FB40" s="106">
        <f t="shared" si="41"/>
        <v>22</v>
      </c>
      <c r="FC40" s="77"/>
      <c r="FD40" s="77"/>
      <c r="FE40" s="77"/>
      <c r="FF40" s="77"/>
      <c r="FG40" s="77"/>
      <c r="FH40" s="77"/>
      <c r="FI40" s="80"/>
      <c r="FJ40" s="80"/>
      <c r="FK40" s="77">
        <v>22</v>
      </c>
      <c r="FL40" s="80">
        <v>22</v>
      </c>
      <c r="FM40" s="77"/>
      <c r="FN40" s="77"/>
      <c r="FO40" s="77"/>
      <c r="FP40" s="77"/>
      <c r="FQ40" s="77"/>
      <c r="FR40" s="77"/>
      <c r="FS40" s="77"/>
      <c r="GB40" s="8">
        <f t="shared" si="49"/>
        <v>26</v>
      </c>
      <c r="GC40" s="8">
        <f t="shared" si="50"/>
        <v>26</v>
      </c>
    </row>
    <row r="41" spans="1:185">
      <c r="A41" s="8">
        <v>33</v>
      </c>
      <c r="B41" s="14" t="s">
        <v>770</v>
      </c>
      <c r="C41" s="23"/>
      <c r="D41" s="139"/>
      <c r="E41" s="56"/>
      <c r="F41" s="24"/>
      <c r="G41" s="19"/>
      <c r="H41" s="22"/>
      <c r="I41" s="14"/>
      <c r="J41" s="23"/>
      <c r="K41" s="21"/>
      <c r="L41" s="19"/>
      <c r="M41" s="24"/>
      <c r="N41" s="19"/>
      <c r="O41" s="22"/>
      <c r="P41" s="14"/>
      <c r="Q41" s="23"/>
      <c r="R41" s="21"/>
      <c r="S41" s="56"/>
      <c r="T41" s="24"/>
      <c r="U41" s="19"/>
      <c r="V41" s="22"/>
      <c r="W41" s="14"/>
      <c r="X41" s="23"/>
      <c r="Y41" s="21"/>
      <c r="Z41" s="19"/>
      <c r="AA41" s="24"/>
      <c r="AB41" s="19"/>
      <c r="AC41" s="22"/>
      <c r="AD41" s="14"/>
      <c r="AE41" s="23"/>
      <c r="AF41" s="21"/>
      <c r="AG41" s="56"/>
      <c r="AH41" s="24"/>
      <c r="AI41" s="19"/>
      <c r="AJ41" s="22"/>
      <c r="AK41" s="14"/>
      <c r="AL41" s="23"/>
      <c r="AM41" s="21"/>
      <c r="AN41" s="56"/>
      <c r="AO41" s="24"/>
      <c r="AP41" s="19"/>
      <c r="AQ41" s="22"/>
      <c r="AR41" s="14"/>
      <c r="AS41" s="23"/>
      <c r="AT41" s="21"/>
      <c r="AU41" s="19"/>
      <c r="AV41" s="24"/>
      <c r="AW41" s="19"/>
      <c r="AX41" s="22"/>
      <c r="AY41" s="14"/>
      <c r="AZ41" s="23"/>
      <c r="BA41" s="21"/>
      <c r="BB41" s="56"/>
      <c r="BC41" s="24"/>
      <c r="BD41" s="19"/>
      <c r="BE41" s="22"/>
      <c r="BF41" s="14"/>
      <c r="BG41" s="23"/>
      <c r="BH41" s="21"/>
      <c r="BI41" s="19"/>
      <c r="BJ41" s="24"/>
      <c r="BK41" s="19"/>
      <c r="BL41" s="22"/>
      <c r="BM41" s="14"/>
      <c r="BN41" s="23"/>
      <c r="BO41" s="21"/>
      <c r="BP41" s="56"/>
      <c r="BQ41" s="24"/>
      <c r="BR41" s="19"/>
      <c r="BS41" s="22"/>
      <c r="BT41" s="14"/>
      <c r="BU41" s="23"/>
      <c r="BV41" s="21"/>
      <c r="BW41" s="19"/>
      <c r="BX41" s="24"/>
      <c r="BY41" s="19"/>
      <c r="BZ41" s="22"/>
      <c r="CA41" s="14"/>
      <c r="CB41" s="23"/>
      <c r="CC41" s="21"/>
      <c r="CD41" s="56"/>
      <c r="CE41" s="24"/>
      <c r="CF41" s="19"/>
      <c r="CG41" s="22"/>
      <c r="CH41" s="14"/>
      <c r="CI41" s="23"/>
      <c r="CJ41" s="21"/>
      <c r="CK41" s="19"/>
      <c r="CL41" s="24"/>
      <c r="CM41" s="19"/>
      <c r="CN41" s="22"/>
      <c r="CO41" s="14"/>
      <c r="CP41" s="23"/>
      <c r="CQ41" s="21"/>
      <c r="CR41" s="56"/>
      <c r="CS41" s="24"/>
      <c r="CT41" s="19"/>
      <c r="CU41" s="22"/>
      <c r="CV41" s="14"/>
      <c r="CW41" s="23"/>
      <c r="CX41" s="21"/>
      <c r="CY41" s="56"/>
      <c r="CZ41" s="24"/>
      <c r="DA41" s="19"/>
      <c r="DB41" s="22"/>
      <c r="DC41" s="14"/>
      <c r="DD41" s="23"/>
      <c r="DE41" s="21"/>
      <c r="DF41" s="56"/>
      <c r="DG41" s="24"/>
      <c r="DH41" s="19"/>
      <c r="DI41" s="22"/>
      <c r="DJ41" s="75"/>
      <c r="DK41" s="23">
        <v>2.8437500000000001E-2</v>
      </c>
      <c r="DL41" s="139">
        <v>4</v>
      </c>
      <c r="DM41" s="132">
        <f>((DK$43)+10)-DL41</f>
        <v>20</v>
      </c>
      <c r="DN41" s="145">
        <v>0</v>
      </c>
      <c r="DO41" s="146">
        <v>5</v>
      </c>
      <c r="DP41" s="147">
        <f t="shared" ref="DP41" si="89">DM41+DN41+DO41</f>
        <v>25</v>
      </c>
      <c r="DQ41" s="14"/>
      <c r="DR41" s="23"/>
      <c r="DS41" s="139"/>
      <c r="DT41" s="132"/>
      <c r="DU41" s="145"/>
      <c r="DV41" s="146"/>
      <c r="DW41" s="147"/>
      <c r="DX41" s="14"/>
      <c r="DY41" s="23"/>
      <c r="DZ41" s="21"/>
      <c r="EA41" s="19"/>
      <c r="EB41" s="24"/>
      <c r="EC41" s="19"/>
      <c r="ED41" s="22"/>
      <c r="EE41" s="14"/>
      <c r="EF41" s="23"/>
      <c r="EG41" s="21"/>
      <c r="EH41" s="19"/>
      <c r="EI41" s="24"/>
      <c r="EJ41" s="19"/>
      <c r="EK41" s="22"/>
      <c r="EL41" s="14"/>
      <c r="EM41" s="23"/>
      <c r="EN41" s="21"/>
      <c r="EO41" s="57"/>
      <c r="EP41" s="24"/>
      <c r="EQ41" s="19"/>
      <c r="ER41" s="22"/>
      <c r="ES41" s="14"/>
      <c r="ET41" s="23"/>
      <c r="EU41" s="111">
        <f t="shared" si="51"/>
        <v>23</v>
      </c>
      <c r="EV41" s="82">
        <f t="shared" ref="EV41" si="90">SUM(E41+L41+S41+Z41+AG41+AN41+AU41+BB41+BI41+BP41+BW41+CD41+CK41+CR41+CY41+DF41+DM41+DT41+EA41+EH41+EO41)</f>
        <v>20</v>
      </c>
      <c r="EW41" s="82">
        <f t="shared" ref="EW41" si="91">SUM(F41+M41+T41+AA41+AH41+AO41+AV41+BC41+BJ41+BQ41+BX41+CE41+CL41+CS41+CZ41+DG41+DN41+DU41+EB41+EI41+EP41)</f>
        <v>0</v>
      </c>
      <c r="EX41" s="82">
        <f t="shared" ref="EX41" si="92">SUM(G41+N41+U41+AB41+AI41+AP41+AW41+BD41+BK41+BR41+BY41+CF41+CM41+CT41+DA41+DH41+DO41+DV41+EC41+EJ41+EQ41)</f>
        <v>5</v>
      </c>
      <c r="EY41" s="22">
        <f t="shared" ref="EY41" si="93">EV41+EW41+EX41</f>
        <v>25</v>
      </c>
      <c r="EZ41" s="14" t="str">
        <f t="shared" si="40"/>
        <v>David Dicks</v>
      </c>
      <c r="FA41" s="14"/>
      <c r="FB41" s="106">
        <f t="shared" si="41"/>
        <v>23</v>
      </c>
      <c r="FC41" s="77"/>
      <c r="FD41" s="77"/>
      <c r="FE41" s="77"/>
      <c r="FF41" s="77"/>
      <c r="FG41" s="77"/>
      <c r="FH41" s="77"/>
      <c r="FI41" s="80"/>
      <c r="FJ41" s="80"/>
      <c r="FK41" s="77">
        <v>23</v>
      </c>
      <c r="FL41" s="80">
        <v>23</v>
      </c>
      <c r="FM41" s="77"/>
      <c r="FN41" s="77"/>
      <c r="FO41" s="77"/>
      <c r="FP41" s="77"/>
      <c r="FQ41" s="77"/>
      <c r="FR41" s="77"/>
      <c r="FS41" s="77"/>
      <c r="GB41" s="8">
        <f t="shared" si="49"/>
        <v>25</v>
      </c>
      <c r="GC41" s="8">
        <f t="shared" si="50"/>
        <v>25</v>
      </c>
    </row>
    <row r="42" spans="1:185">
      <c r="B42" s="14"/>
      <c r="C42" s="16"/>
      <c r="D42" s="143" t="s">
        <v>776</v>
      </c>
      <c r="E42" s="136" t="s">
        <v>776</v>
      </c>
      <c r="F42" s="136"/>
      <c r="G42" s="137" t="s">
        <v>777</v>
      </c>
      <c r="H42" s="130"/>
      <c r="I42" s="14"/>
      <c r="J42" s="16"/>
      <c r="K42" s="21"/>
      <c r="L42" s="19"/>
      <c r="M42" s="19">
        <v>0</v>
      </c>
      <c r="N42" s="19"/>
      <c r="O42" s="22">
        <f t="shared" ref="O42" si="94">L42+M42+N42</f>
        <v>0</v>
      </c>
      <c r="P42" s="14"/>
      <c r="Q42" s="16"/>
      <c r="R42" s="143" t="s">
        <v>776</v>
      </c>
      <c r="S42" s="136" t="s">
        <v>776</v>
      </c>
      <c r="T42" s="136"/>
      <c r="U42" s="137" t="s">
        <v>777</v>
      </c>
      <c r="V42" s="131"/>
      <c r="W42" s="14"/>
      <c r="X42" s="16"/>
      <c r="Y42" s="21"/>
      <c r="Z42" s="19"/>
      <c r="AA42" s="19">
        <v>0</v>
      </c>
      <c r="AB42" s="19"/>
      <c r="AC42" s="22">
        <f t="shared" ref="AC42" si="95">Z42+AA42+AB42</f>
        <v>0</v>
      </c>
      <c r="AD42" s="14"/>
      <c r="AE42" s="16"/>
      <c r="AF42" s="21"/>
      <c r="AG42" s="19"/>
      <c r="AH42" s="19">
        <v>0</v>
      </c>
      <c r="AI42" s="19"/>
      <c r="AJ42" s="22">
        <f t="shared" si="79"/>
        <v>0</v>
      </c>
      <c r="AK42" s="14"/>
      <c r="AL42" s="16"/>
      <c r="AM42" s="143" t="s">
        <v>776</v>
      </c>
      <c r="AN42" s="136" t="s">
        <v>776</v>
      </c>
      <c r="AO42" s="136"/>
      <c r="AP42" s="137" t="s">
        <v>777</v>
      </c>
      <c r="AQ42" s="131"/>
      <c r="AR42" s="14"/>
      <c r="AS42" s="16"/>
      <c r="AT42" s="21"/>
      <c r="AU42" s="19"/>
      <c r="AV42" s="19">
        <v>0</v>
      </c>
      <c r="AW42" s="19"/>
      <c r="AX42" s="22">
        <f t="shared" ref="AX42" si="96">AU42+AV42+AW42</f>
        <v>0</v>
      </c>
      <c r="AY42" s="14"/>
      <c r="AZ42" s="16"/>
      <c r="BA42" s="143" t="s">
        <v>776</v>
      </c>
      <c r="BB42" s="136" t="s">
        <v>776</v>
      </c>
      <c r="BC42" s="136"/>
      <c r="BD42" s="137" t="s">
        <v>777</v>
      </c>
      <c r="BE42" s="131"/>
      <c r="BF42" s="14"/>
      <c r="BG42" s="16"/>
      <c r="BH42" s="21"/>
      <c r="BI42" s="19"/>
      <c r="BJ42" s="19">
        <v>0</v>
      </c>
      <c r="BK42" s="19"/>
      <c r="BL42" s="22">
        <f>BI42+BJ42+BK42</f>
        <v>0</v>
      </c>
      <c r="BM42" s="14"/>
      <c r="BN42" s="16"/>
      <c r="BO42" s="143" t="s">
        <v>776</v>
      </c>
      <c r="BP42" s="136" t="s">
        <v>776</v>
      </c>
      <c r="BQ42" s="136"/>
      <c r="BR42" s="137" t="s">
        <v>777</v>
      </c>
      <c r="BS42" s="131"/>
      <c r="BT42" s="14"/>
      <c r="BU42" s="16"/>
      <c r="BV42" s="21"/>
      <c r="BW42" s="19"/>
      <c r="BX42" s="19">
        <v>0</v>
      </c>
      <c r="BY42" s="19"/>
      <c r="BZ42" s="22">
        <f>BW42+BX42+BY42</f>
        <v>0</v>
      </c>
      <c r="CA42" s="14"/>
      <c r="CB42" s="16"/>
      <c r="CC42" s="21"/>
      <c r="CD42" s="19"/>
      <c r="CE42" s="19">
        <v>0</v>
      </c>
      <c r="CF42" s="19"/>
      <c r="CG42" s="22">
        <f t="shared" si="62"/>
        <v>0</v>
      </c>
      <c r="CH42" s="14"/>
      <c r="CI42" s="16"/>
      <c r="CJ42" s="21"/>
      <c r="CK42" s="19"/>
      <c r="CL42" s="19">
        <v>0</v>
      </c>
      <c r="CM42" s="19"/>
      <c r="CN42" s="22">
        <f>CK42+CL42+CM42</f>
        <v>0</v>
      </c>
      <c r="CO42" s="14"/>
      <c r="CP42" s="16"/>
      <c r="CQ42" s="143" t="s">
        <v>776</v>
      </c>
      <c r="CR42" s="136" t="s">
        <v>776</v>
      </c>
      <c r="CS42" s="136"/>
      <c r="CT42" s="137" t="s">
        <v>777</v>
      </c>
      <c r="CU42" s="131"/>
      <c r="CV42" s="14"/>
      <c r="CW42" s="16"/>
      <c r="CX42" s="143" t="s">
        <v>776</v>
      </c>
      <c r="CY42" s="136" t="s">
        <v>776</v>
      </c>
      <c r="CZ42" s="136"/>
      <c r="DA42" s="137" t="s">
        <v>777</v>
      </c>
      <c r="DB42" s="131"/>
      <c r="DC42" s="14"/>
      <c r="DD42" s="16"/>
      <c r="DE42" s="143" t="s">
        <v>776</v>
      </c>
      <c r="DF42" s="136" t="s">
        <v>776</v>
      </c>
      <c r="DG42" s="136"/>
      <c r="DH42" s="137" t="s">
        <v>777</v>
      </c>
      <c r="DI42" s="131"/>
      <c r="DJ42" s="75"/>
      <c r="DK42" s="16"/>
      <c r="DL42" s="143" t="s">
        <v>776</v>
      </c>
      <c r="DM42" s="136" t="s">
        <v>776</v>
      </c>
      <c r="DN42" s="136"/>
      <c r="DO42" s="137" t="s">
        <v>777</v>
      </c>
      <c r="DP42" s="131"/>
      <c r="DQ42" s="14"/>
      <c r="DR42" s="16"/>
      <c r="DS42" s="143" t="s">
        <v>776</v>
      </c>
      <c r="DT42" s="136" t="s">
        <v>776</v>
      </c>
      <c r="DU42" s="136"/>
      <c r="DV42" s="137" t="s">
        <v>777</v>
      </c>
      <c r="DW42" s="131"/>
      <c r="DX42" s="14"/>
      <c r="DY42" s="16"/>
      <c r="DZ42" s="21"/>
      <c r="EA42" s="19"/>
      <c r="EB42" s="19">
        <v>0</v>
      </c>
      <c r="EC42" s="19"/>
      <c r="ED42" s="22">
        <f t="shared" ref="ED42" si="97">EA42+EB42+EC42</f>
        <v>0</v>
      </c>
      <c r="EE42" s="14"/>
      <c r="EF42" s="16"/>
      <c r="EG42" s="21"/>
      <c r="EH42" s="19"/>
      <c r="EI42" s="19">
        <v>0</v>
      </c>
      <c r="EJ42" s="19"/>
      <c r="EK42" s="22">
        <f t="shared" ref="EK42" si="98">EH42+EI42+EJ42</f>
        <v>0</v>
      </c>
      <c r="EL42" s="14"/>
      <c r="EM42" s="16"/>
      <c r="EN42" s="21"/>
      <c r="EO42" s="57"/>
      <c r="EP42" s="24">
        <v>0</v>
      </c>
      <c r="EQ42" s="19"/>
      <c r="ER42" s="22">
        <f>EO42+EP42+EQ42</f>
        <v>0</v>
      </c>
      <c r="ES42" s="14"/>
      <c r="ET42" s="23"/>
      <c r="EU42" s="111"/>
      <c r="EV42" s="82"/>
      <c r="EW42" s="82"/>
      <c r="EX42" s="82"/>
      <c r="EY42" s="22"/>
      <c r="EZ42" s="14"/>
      <c r="FA42" s="14"/>
      <c r="FB42" s="106">
        <f t="shared" si="41"/>
        <v>0</v>
      </c>
      <c r="FC42" s="77"/>
      <c r="FD42" s="77"/>
      <c r="FE42" s="77"/>
      <c r="FF42" s="77"/>
      <c r="FG42" s="77"/>
      <c r="FH42" s="77"/>
      <c r="FI42" s="80"/>
      <c r="FJ42" s="80"/>
      <c r="FK42" s="80"/>
      <c r="FL42" s="80"/>
      <c r="FM42" s="80"/>
      <c r="FN42" s="77"/>
      <c r="FO42" s="80"/>
      <c r="FP42" s="80"/>
      <c r="FQ42" s="77"/>
      <c r="FR42" s="77"/>
      <c r="FS42" s="77"/>
    </row>
    <row r="43" spans="1:185" ht="14.4" thickBot="1">
      <c r="B43" s="123" t="s">
        <v>62</v>
      </c>
      <c r="C43" s="148">
        <v>13</v>
      </c>
      <c r="D43" s="140">
        <f>SUM(D8:D41)/C43-(C43+1)/2</f>
        <v>0</v>
      </c>
      <c r="E43" s="141">
        <f>SUM(D8:D41)-SUM(E8:E41)+(C43*9)</f>
        <v>0</v>
      </c>
      <c r="F43" s="138"/>
      <c r="G43" s="142">
        <f>SUM(G6:G42)/C43</f>
        <v>5</v>
      </c>
      <c r="H43" s="29"/>
      <c r="I43" s="14"/>
      <c r="J43" s="26">
        <v>-10</v>
      </c>
      <c r="K43" s="27"/>
      <c r="L43" s="28"/>
      <c r="M43" s="28"/>
      <c r="N43" s="28"/>
      <c r="O43" s="29"/>
      <c r="P43" s="14"/>
      <c r="Q43" s="26">
        <v>3</v>
      </c>
      <c r="R43" s="140">
        <f>SUM(R8:R41)/Q43-(Q43+1)/2</f>
        <v>0</v>
      </c>
      <c r="S43" s="141">
        <f>SUM(R8:R41)-SUM(S8:S41)+(Q43*9)</f>
        <v>0</v>
      </c>
      <c r="T43" s="28"/>
      <c r="U43" s="144">
        <f>SUM(U8:U41)/Q43</f>
        <v>5</v>
      </c>
      <c r="V43" s="29"/>
      <c r="W43" s="14"/>
      <c r="X43" s="26">
        <v>-10</v>
      </c>
      <c r="Y43" s="27"/>
      <c r="Z43" s="28"/>
      <c r="AA43" s="28"/>
      <c r="AB43" s="28"/>
      <c r="AC43" s="29"/>
      <c r="AD43" s="14"/>
      <c r="AE43" s="26">
        <v>-10</v>
      </c>
      <c r="AF43" s="27"/>
      <c r="AG43" s="28"/>
      <c r="AH43" s="28"/>
      <c r="AI43" s="28"/>
      <c r="AJ43" s="29"/>
      <c r="AK43" s="14"/>
      <c r="AL43" s="26">
        <v>3</v>
      </c>
      <c r="AM43" s="140">
        <f>SUM(AM8:AM41)/AL43-(AL43+1)/2</f>
        <v>0</v>
      </c>
      <c r="AN43" s="141">
        <f>SUM(AM8:AM41)-SUM(AN8:AN41)+(AL43*9)</f>
        <v>0</v>
      </c>
      <c r="AO43" s="134"/>
      <c r="AP43" s="144">
        <f>SUM(AP8:AP41)/AL43</f>
        <v>5</v>
      </c>
      <c r="AQ43" s="29"/>
      <c r="AR43" s="14"/>
      <c r="AS43" s="26">
        <v>-10</v>
      </c>
      <c r="AT43" s="27"/>
      <c r="AU43" s="28"/>
      <c r="AV43" s="28"/>
      <c r="AW43" s="28"/>
      <c r="AX43" s="29"/>
      <c r="AY43" s="14"/>
      <c r="AZ43" s="26">
        <v>16</v>
      </c>
      <c r="BA43" s="140">
        <f>SUM(BA8:BA41)/AZ43-(AZ43+1)/2</f>
        <v>0</v>
      </c>
      <c r="BB43" s="141">
        <f>SUM(BA8:BA41)-SUM(BB8:BB41)+(AZ43*9)</f>
        <v>0</v>
      </c>
      <c r="BC43" s="134"/>
      <c r="BD43" s="144">
        <f>SUM(BD8:BD41)/AZ43</f>
        <v>5</v>
      </c>
      <c r="BE43" s="29"/>
      <c r="BF43" s="14"/>
      <c r="BG43" s="26">
        <v>-10</v>
      </c>
      <c r="BH43" s="27"/>
      <c r="BI43" s="28"/>
      <c r="BJ43" s="28"/>
      <c r="BK43" s="28"/>
      <c r="BL43" s="29"/>
      <c r="BM43" s="14"/>
      <c r="BN43" s="26">
        <v>10</v>
      </c>
      <c r="BO43" s="140">
        <f>SUM(BO8:BO41)/BN43-(BN43+1)/2</f>
        <v>0</v>
      </c>
      <c r="BP43" s="141">
        <f>SUM(BO8:BO41)-SUM(BP8:BP41)+(BN43*9)</f>
        <v>0</v>
      </c>
      <c r="BQ43" s="134"/>
      <c r="BR43" s="144">
        <f>SUM(BR8:BR41)/BN43</f>
        <v>5</v>
      </c>
      <c r="BS43" s="135"/>
      <c r="BT43" s="14"/>
      <c r="BU43" s="26">
        <v>-1</v>
      </c>
      <c r="BV43" s="27"/>
      <c r="BW43" s="28"/>
      <c r="BX43" s="28"/>
      <c r="BY43" s="28"/>
      <c r="BZ43" s="29"/>
      <c r="CA43" s="14"/>
      <c r="CB43" s="26">
        <v>-10</v>
      </c>
      <c r="CC43" s="27"/>
      <c r="CD43" s="28"/>
      <c r="CE43" s="28"/>
      <c r="CF43" s="28"/>
      <c r="CG43" s="29"/>
      <c r="CH43" s="14"/>
      <c r="CI43" s="26">
        <v>-1</v>
      </c>
      <c r="CJ43" s="27"/>
      <c r="CK43" s="28"/>
      <c r="CL43" s="28"/>
      <c r="CM43" s="28"/>
      <c r="CN43" s="29"/>
      <c r="CO43" s="14"/>
      <c r="CP43" s="26">
        <v>8</v>
      </c>
      <c r="CQ43" s="140">
        <f>SUM(CQ8:CQ41)/CP43-(CP43+1)/2</f>
        <v>0</v>
      </c>
      <c r="CR43" s="141">
        <f>SUM(CQ8:CQ41)-SUM(CR8:CR41)+(CP43*9)</f>
        <v>0</v>
      </c>
      <c r="CS43" s="134"/>
      <c r="CT43" s="144">
        <f>SUM(CT8:CT41)/CP43</f>
        <v>5</v>
      </c>
      <c r="CU43" s="135"/>
      <c r="CV43" s="14"/>
      <c r="CW43" s="26">
        <v>5</v>
      </c>
      <c r="CX43" s="140">
        <f>SUM(CX8:CX41)/CW43-(CW43+1)/2</f>
        <v>0</v>
      </c>
      <c r="CY43" s="141">
        <f>SUM(CX8:CX41)-SUM(CY8:CY41)+(CW43*9)</f>
        <v>0</v>
      </c>
      <c r="CZ43" s="134"/>
      <c r="DA43" s="144">
        <f>SUM(DA8:DA41)/CW43</f>
        <v>5</v>
      </c>
      <c r="DB43" s="135"/>
      <c r="DC43" s="14"/>
      <c r="DD43" s="26">
        <v>10</v>
      </c>
      <c r="DE43" s="140">
        <f>SUM(DE8:DE41)/DD43-(DD43+1)/2</f>
        <v>0</v>
      </c>
      <c r="DF43" s="141">
        <f>SUM(DE8:DE41)-SUM(DF8:DF41)+(DD43*9)</f>
        <v>0</v>
      </c>
      <c r="DG43" s="134"/>
      <c r="DH43" s="144">
        <f>SUM(DH8:DH41)/DD43</f>
        <v>5</v>
      </c>
      <c r="DI43" s="135"/>
      <c r="DJ43" s="75"/>
      <c r="DK43" s="26">
        <v>14</v>
      </c>
      <c r="DL43" s="140">
        <f>SUM(DL8:DL41)/DK43-(DK43+1)/2</f>
        <v>0</v>
      </c>
      <c r="DM43" s="141">
        <f>SUM(DL8:DL41)-SUM(DM8:DM41)+(DK43*9)</f>
        <v>0</v>
      </c>
      <c r="DN43" s="134"/>
      <c r="DO43" s="144">
        <f>SUM(DO8:DO41)/DK43</f>
        <v>5</v>
      </c>
      <c r="DP43" s="135"/>
      <c r="DQ43" s="14"/>
      <c r="DR43" s="26">
        <v>9</v>
      </c>
      <c r="DS43" s="140">
        <f>SUM(DS8:DS41)/DR43-(DR43+1)/2</f>
        <v>0</v>
      </c>
      <c r="DT43" s="141">
        <f>SUM(DS8:DS41)-SUM(DT8:DT41)+(DR43*9)</f>
        <v>0</v>
      </c>
      <c r="DU43" s="134"/>
      <c r="DV43" s="144">
        <f>SUM(DV8:DV41)/DR43</f>
        <v>5</v>
      </c>
      <c r="DW43" s="135"/>
      <c r="DX43" s="14"/>
      <c r="DY43" s="26">
        <v>-10</v>
      </c>
      <c r="DZ43" s="27"/>
      <c r="EA43" s="28"/>
      <c r="EB43" s="28"/>
      <c r="EC43" s="28"/>
      <c r="ED43" s="29"/>
      <c r="EE43" s="14"/>
      <c r="EF43" s="26">
        <v>-10</v>
      </c>
      <c r="EG43" s="27"/>
      <c r="EH43" s="28"/>
      <c r="EI43" s="28"/>
      <c r="EJ43" s="28"/>
      <c r="EK43" s="29"/>
      <c r="EL43" s="14"/>
      <c r="EM43" s="26">
        <v>-10</v>
      </c>
      <c r="EN43" s="27"/>
      <c r="EO43" s="28"/>
      <c r="EP43" s="28"/>
      <c r="EQ43" s="28"/>
      <c r="ER43" s="29"/>
      <c r="ES43" s="14"/>
      <c r="ET43" s="26">
        <v>33</v>
      </c>
      <c r="EU43" s="27"/>
      <c r="EV43" s="28"/>
      <c r="EW43" s="28"/>
      <c r="EX43" s="28"/>
      <c r="EY43" s="29"/>
      <c r="EZ43" s="107">
        <v>33</v>
      </c>
      <c r="FA43" s="14"/>
      <c r="FB43" s="14"/>
    </row>
    <row r="44" spans="1:185">
      <c r="B44" s="14"/>
      <c r="C44" s="14"/>
      <c r="D44" s="15"/>
      <c r="E44" s="14"/>
      <c r="F44" s="14"/>
      <c r="G44" s="14"/>
      <c r="H44" s="14"/>
      <c r="I44" s="14"/>
      <c r="J44" s="14"/>
      <c r="K44" s="15"/>
      <c r="L44" s="14"/>
      <c r="M44" s="14"/>
      <c r="N44" s="14"/>
      <c r="O44" s="14"/>
      <c r="P44" s="14"/>
      <c r="Q44" s="14"/>
      <c r="R44" s="15"/>
      <c r="S44" s="14"/>
      <c r="T44" s="14"/>
      <c r="U44" s="14"/>
      <c r="V44" s="14"/>
      <c r="W44" s="14"/>
      <c r="X44" s="14"/>
      <c r="Y44" s="15"/>
      <c r="Z44" s="14"/>
      <c r="AA44" s="14"/>
      <c r="AB44" s="14"/>
      <c r="AC44" s="14"/>
      <c r="AD44" s="14"/>
      <c r="AE44" s="14"/>
      <c r="AF44" s="15"/>
      <c r="AG44" s="14"/>
      <c r="AH44" s="14"/>
      <c r="AI44" s="14"/>
      <c r="AJ44" s="14"/>
      <c r="AK44" s="14"/>
      <c r="AL44" s="14"/>
      <c r="AM44" s="15"/>
      <c r="AN44" s="14"/>
      <c r="AO44" s="14"/>
      <c r="AP44" s="14"/>
      <c r="AQ44" s="14"/>
      <c r="AR44" s="14"/>
      <c r="AS44" s="14"/>
      <c r="AT44" s="15"/>
      <c r="AU44" s="14"/>
      <c r="AV44" s="14"/>
      <c r="AW44" s="14"/>
      <c r="AX44" s="14"/>
      <c r="AY44" s="14"/>
      <c r="AZ44" s="14"/>
      <c r="BA44" s="15"/>
      <c r="BB44" s="14"/>
      <c r="BC44" s="14"/>
      <c r="BD44" s="14"/>
      <c r="BE44" s="14"/>
      <c r="BF44" s="14"/>
      <c r="BG44" s="14"/>
      <c r="BH44" s="15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5"/>
      <c r="CY44" s="14"/>
      <c r="CZ44" s="14"/>
      <c r="DA44" s="14"/>
      <c r="DB44" s="14"/>
      <c r="DC44" s="14"/>
      <c r="DD44" s="14"/>
      <c r="DE44" s="15"/>
      <c r="DF44" s="14"/>
      <c r="DG44" s="14"/>
      <c r="DH44" s="14"/>
      <c r="DI44" s="14"/>
      <c r="DJ44" s="14"/>
      <c r="DK44" s="14"/>
      <c r="DL44" s="15"/>
      <c r="DM44" s="14"/>
      <c r="DN44" s="14"/>
      <c r="DO44" s="14"/>
      <c r="DP44" s="14"/>
      <c r="DQ44" s="14"/>
      <c r="DR44" s="14"/>
      <c r="DS44" s="15"/>
      <c r="DT44" s="14"/>
      <c r="DU44" s="14"/>
      <c r="DV44" s="14"/>
      <c r="DW44" s="14"/>
      <c r="DX44" s="14"/>
      <c r="DY44" s="14"/>
      <c r="DZ44" s="15"/>
      <c r="EA44" s="14"/>
      <c r="EB44" s="14"/>
      <c r="EC44" s="14"/>
      <c r="ED44" s="14"/>
      <c r="EE44" s="14"/>
      <c r="EF44" s="14"/>
      <c r="EG44" s="15"/>
      <c r="EH44" s="14"/>
      <c r="EI44" s="14"/>
      <c r="EJ44" s="14"/>
      <c r="EK44" s="14"/>
      <c r="EL44" s="14"/>
      <c r="EM44" s="14"/>
      <c r="EN44" s="15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</row>
    <row r="45" spans="1:185">
      <c r="B45" s="12" t="s">
        <v>0</v>
      </c>
      <c r="C45" s="12" t="str">
        <f t="shared" ref="C45:C50" si="99">C1</f>
        <v>2016 Club Road Championships</v>
      </c>
      <c r="D45" s="13"/>
      <c r="E45" s="12"/>
      <c r="G45" s="14"/>
      <c r="H45" s="12" t="s">
        <v>25</v>
      </c>
      <c r="I45" s="14"/>
      <c r="J45" s="12"/>
      <c r="K45" s="13"/>
      <c r="L45" s="12"/>
      <c r="N45" s="14"/>
      <c r="O45" s="12" t="s">
        <v>25</v>
      </c>
      <c r="P45" s="14"/>
      <c r="Q45" s="12"/>
      <c r="R45" s="13"/>
      <c r="S45" s="12"/>
      <c r="U45" s="14"/>
      <c r="V45" s="12" t="s">
        <v>25</v>
      </c>
      <c r="W45" s="14"/>
      <c r="X45" s="12"/>
      <c r="Y45" s="13"/>
      <c r="Z45" s="12"/>
      <c r="AB45" s="14"/>
      <c r="AC45" s="12" t="s">
        <v>25</v>
      </c>
      <c r="AD45" s="14"/>
      <c r="AE45" s="12"/>
      <c r="AF45" s="13"/>
      <c r="AG45" s="12"/>
      <c r="AI45" s="14"/>
      <c r="AJ45" s="12" t="s">
        <v>25</v>
      </c>
      <c r="AK45" s="14"/>
      <c r="AL45" s="12"/>
      <c r="AM45" s="13"/>
      <c r="AN45" s="12"/>
      <c r="AP45" s="14"/>
      <c r="AQ45" s="12" t="s">
        <v>25</v>
      </c>
      <c r="AR45" s="14"/>
      <c r="AS45" s="12"/>
      <c r="AT45" s="13"/>
      <c r="AU45" s="12"/>
      <c r="AW45" s="14"/>
      <c r="AX45" s="12" t="s">
        <v>25</v>
      </c>
      <c r="AY45" s="14"/>
      <c r="AZ45" s="12"/>
      <c r="BA45" s="13"/>
      <c r="BB45" s="12"/>
      <c r="BD45" s="14"/>
      <c r="BE45" s="12" t="s">
        <v>25</v>
      </c>
      <c r="BF45" s="14"/>
      <c r="BG45" s="12">
        <f t="shared" ref="BG45:BG50" si="100">BG1</f>
        <v>0</v>
      </c>
      <c r="BH45" s="13"/>
      <c r="BI45" s="12"/>
      <c r="BK45" s="14"/>
      <c r="BL45" s="12" t="s">
        <v>25</v>
      </c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2"/>
      <c r="CX45" s="13"/>
      <c r="CY45" s="12"/>
      <c r="DA45" s="14"/>
      <c r="DB45" s="12" t="s">
        <v>25</v>
      </c>
      <c r="DC45" s="14"/>
      <c r="DD45" s="12"/>
      <c r="DE45" s="13"/>
      <c r="DF45" s="12"/>
      <c r="DH45" s="14"/>
      <c r="DI45" s="12" t="s">
        <v>25</v>
      </c>
      <c r="DJ45" s="14"/>
      <c r="DK45" s="12"/>
      <c r="DL45" s="13"/>
      <c r="DM45" s="12"/>
      <c r="DO45" s="14"/>
      <c r="DP45" s="12" t="s">
        <v>25</v>
      </c>
      <c r="DQ45" s="14"/>
      <c r="DR45" s="12"/>
      <c r="DS45" s="13"/>
      <c r="DT45" s="12"/>
      <c r="DV45" s="14"/>
      <c r="DW45" s="12" t="s">
        <v>25</v>
      </c>
      <c r="DX45" s="14"/>
      <c r="DY45" s="12"/>
      <c r="DZ45" s="13"/>
      <c r="EA45" s="12"/>
      <c r="EC45" s="14"/>
      <c r="ED45" s="12" t="s">
        <v>25</v>
      </c>
      <c r="EE45" s="14"/>
      <c r="EF45" s="12"/>
      <c r="EG45" s="13"/>
      <c r="EH45" s="12"/>
      <c r="EJ45" s="14"/>
      <c r="EK45" s="12" t="s">
        <v>25</v>
      </c>
      <c r="EL45" s="14"/>
      <c r="EM45" s="12"/>
      <c r="EN45" s="13"/>
      <c r="EO45" s="12"/>
      <c r="EQ45" s="14"/>
      <c r="ER45" s="12" t="s">
        <v>25</v>
      </c>
      <c r="ES45" s="14"/>
      <c r="ET45" s="192" t="str">
        <f>ET1</f>
        <v>2016 Road Championships</v>
      </c>
      <c r="EU45" s="192"/>
      <c r="EV45" s="192"/>
      <c r="EW45" s="192"/>
      <c r="EX45" s="192"/>
      <c r="EY45" s="192"/>
      <c r="EZ45" s="14"/>
      <c r="FA45" s="14"/>
      <c r="FB45" s="14"/>
    </row>
    <row r="46" spans="1:185" ht="14.4" thickBot="1">
      <c r="B46" s="14"/>
      <c r="C46" s="93" t="str">
        <f t="shared" si="99"/>
        <v>Race #1</v>
      </c>
      <c r="D46" s="15"/>
      <c r="E46" s="14"/>
      <c r="F46" s="14"/>
      <c r="G46" s="14"/>
      <c r="H46" s="14"/>
      <c r="I46" s="14"/>
      <c r="J46" s="14" t="str">
        <f>J2</f>
        <v>Race #</v>
      </c>
      <c r="K46" s="15"/>
      <c r="L46" s="14"/>
      <c r="M46" s="14"/>
      <c r="N46" s="14"/>
      <c r="O46" s="14"/>
      <c r="P46" s="14"/>
      <c r="Q46" s="93" t="str">
        <f>Q2</f>
        <v>Race #2</v>
      </c>
      <c r="R46" s="15"/>
      <c r="S46" s="14"/>
      <c r="T46" s="14"/>
      <c r="U46" s="14"/>
      <c r="V46" s="14"/>
      <c r="W46" s="14"/>
      <c r="X46" s="14" t="str">
        <f>X2</f>
        <v xml:space="preserve">Race </v>
      </c>
      <c r="Y46" s="15"/>
      <c r="Z46" s="14"/>
      <c r="AA46" s="14"/>
      <c r="AB46" s="14"/>
      <c r="AC46" s="14"/>
      <c r="AD46" s="14"/>
      <c r="AE46" s="93" t="str">
        <f>AE2</f>
        <v>Race 3</v>
      </c>
      <c r="AF46" s="15"/>
      <c r="AG46" s="14"/>
      <c r="AH46" s="14"/>
      <c r="AI46" s="14"/>
      <c r="AJ46" s="14"/>
      <c r="AK46" s="14"/>
      <c r="AL46" s="14" t="str">
        <f>AL2</f>
        <v>Race #3</v>
      </c>
      <c r="AM46" s="15"/>
      <c r="AN46" s="14"/>
      <c r="AO46" s="14"/>
      <c r="AP46" s="14"/>
      <c r="AQ46" s="14"/>
      <c r="AR46" s="14"/>
      <c r="AS46" s="14" t="str">
        <f>AS2</f>
        <v xml:space="preserve">Race </v>
      </c>
      <c r="AT46" s="15"/>
      <c r="AU46" s="14"/>
      <c r="AV46" s="14"/>
      <c r="AW46" s="14"/>
      <c r="AX46" s="14"/>
      <c r="AY46" s="14"/>
      <c r="AZ46" s="14" t="str">
        <f>AZ2</f>
        <v>Race#4</v>
      </c>
      <c r="BA46" s="15"/>
      <c r="BB46" s="14"/>
      <c r="BC46" s="14"/>
      <c r="BD46" s="14"/>
      <c r="BE46" s="14"/>
      <c r="BF46" s="14"/>
      <c r="BG46" s="14" t="str">
        <f t="shared" si="100"/>
        <v>Race #</v>
      </c>
      <c r="BH46" s="15"/>
      <c r="BI46" s="14"/>
      <c r="BJ46" s="14"/>
      <c r="BK46" s="14"/>
      <c r="BL46" s="14"/>
      <c r="BM46" s="14"/>
      <c r="BN46" s="14" t="str">
        <f>BN2</f>
        <v>Race #5</v>
      </c>
      <c r="BO46" s="14"/>
      <c r="BP46" s="14"/>
      <c r="BQ46" s="14"/>
      <c r="BR46" s="14"/>
      <c r="BS46" s="14"/>
      <c r="BT46" s="14"/>
      <c r="BU46" s="14">
        <f>BU2</f>
        <v>0</v>
      </c>
      <c r="BV46" s="14"/>
      <c r="BW46" s="14"/>
      <c r="BX46" s="14"/>
      <c r="BY46" s="14"/>
      <c r="BZ46" s="14"/>
      <c r="CA46" s="14"/>
      <c r="CB46" s="14">
        <f>CB2</f>
        <v>0</v>
      </c>
      <c r="CC46" s="14"/>
      <c r="CD46" s="14"/>
      <c r="CE46" s="14"/>
      <c r="CF46" s="14"/>
      <c r="CG46" s="14"/>
      <c r="CH46" s="14"/>
      <c r="CI46" s="14">
        <f>CI2</f>
        <v>0</v>
      </c>
      <c r="CJ46" s="14"/>
      <c r="CK46" s="14"/>
      <c r="CL46" s="14"/>
      <c r="CM46" s="14"/>
      <c r="CN46" s="14"/>
      <c r="CO46" s="14"/>
      <c r="CP46" s="14" t="str">
        <f>CP2</f>
        <v>Race #6</v>
      </c>
      <c r="CQ46" s="14"/>
      <c r="CR46" s="14"/>
      <c r="CS46" s="14"/>
      <c r="CT46" s="14"/>
      <c r="CU46" s="14"/>
      <c r="CV46" s="14"/>
      <c r="CW46" s="14" t="str">
        <f>CW2</f>
        <v>Race #7</v>
      </c>
      <c r="CX46" s="15"/>
      <c r="CY46" s="14"/>
      <c r="CZ46" s="14"/>
      <c r="DA46" s="14"/>
      <c r="DB46" s="14"/>
      <c r="DC46" s="14"/>
      <c r="DD46" s="14" t="str">
        <f>DD2</f>
        <v>Race  #8</v>
      </c>
      <c r="DE46" s="15"/>
      <c r="DF46" s="14"/>
      <c r="DG46" s="14"/>
      <c r="DH46" s="14"/>
      <c r="DI46" s="14"/>
      <c r="DJ46" s="14"/>
      <c r="DK46" s="14" t="str">
        <f>DK2</f>
        <v>Race #9</v>
      </c>
      <c r="DL46" s="15"/>
      <c r="DM46" s="14"/>
      <c r="DN46" s="14"/>
      <c r="DO46" s="14"/>
      <c r="DP46" s="14"/>
      <c r="DQ46" s="14"/>
      <c r="DR46" s="14" t="str">
        <f>DR2</f>
        <v>Race #10</v>
      </c>
      <c r="DS46" s="15"/>
      <c r="DT46" s="14"/>
      <c r="DU46" s="14"/>
      <c r="DV46" s="14"/>
      <c r="DW46" s="14"/>
      <c r="DX46" s="14"/>
      <c r="DY46" s="14" t="str">
        <f>DY2</f>
        <v xml:space="preserve">Race </v>
      </c>
      <c r="DZ46" s="15"/>
      <c r="EA46" s="14"/>
      <c r="EB46" s="14"/>
      <c r="EC46" s="14"/>
      <c r="ED46" s="14"/>
      <c r="EE46" s="14"/>
      <c r="EF46" s="14" t="str">
        <f>EF2</f>
        <v xml:space="preserve">Race </v>
      </c>
      <c r="EG46" s="15"/>
      <c r="EH46" s="14"/>
      <c r="EI46" s="14"/>
      <c r="EJ46" s="14"/>
      <c r="EK46" s="14"/>
      <c r="EL46" s="14"/>
      <c r="EM46" s="14" t="str">
        <f>EM2</f>
        <v xml:space="preserve">Race </v>
      </c>
      <c r="EN46" s="15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</row>
    <row r="47" spans="1:185">
      <c r="B47" s="14" t="s">
        <v>2</v>
      </c>
      <c r="C47" s="193" t="str">
        <f t="shared" si="99"/>
        <v>Resolution 10k</v>
      </c>
      <c r="D47" s="194"/>
      <c r="E47" s="194"/>
      <c r="F47" s="194"/>
      <c r="G47" s="194"/>
      <c r="H47" s="195"/>
      <c r="I47" s="14"/>
      <c r="J47" s="193" t="str">
        <f>J3</f>
        <v>Welcome Tavern 10k</v>
      </c>
      <c r="K47" s="194"/>
      <c r="L47" s="194"/>
      <c r="M47" s="194"/>
      <c r="N47" s="194"/>
      <c r="O47" s="195"/>
      <c r="P47" s="14"/>
      <c r="Q47" s="193" t="str">
        <f>Q3</f>
        <v xml:space="preserve">Winter Warmer </v>
      </c>
      <c r="R47" s="194"/>
      <c r="S47" s="194"/>
      <c r="T47" s="194"/>
      <c r="U47" s="194"/>
      <c r="V47" s="195"/>
      <c r="W47" s="14"/>
      <c r="X47" s="193" t="str">
        <f>X3</f>
        <v xml:space="preserve">Penrith ParkRun </v>
      </c>
      <c r="Y47" s="194"/>
      <c r="Z47" s="194"/>
      <c r="AA47" s="194"/>
      <c r="AB47" s="194"/>
      <c r="AC47" s="195"/>
      <c r="AD47" s="14"/>
      <c r="AE47" s="193" t="str">
        <f>AE3</f>
        <v>Dentdale 14m</v>
      </c>
      <c r="AF47" s="194"/>
      <c r="AG47" s="194"/>
      <c r="AH47" s="194"/>
      <c r="AI47" s="194"/>
      <c r="AJ47" s="195"/>
      <c r="AK47" s="14"/>
      <c r="AL47" s="193" t="str">
        <f>AL3</f>
        <v xml:space="preserve">Keswick ParkRun </v>
      </c>
      <c r="AM47" s="194"/>
      <c r="AN47" s="194"/>
      <c r="AO47" s="194"/>
      <c r="AP47" s="194"/>
      <c r="AQ47" s="195"/>
      <c r="AR47" s="14"/>
      <c r="AS47" s="193" t="str">
        <f>AS3</f>
        <v xml:space="preserve">Blackpool Half </v>
      </c>
      <c r="AT47" s="194"/>
      <c r="AU47" s="194"/>
      <c r="AV47" s="194"/>
      <c r="AW47" s="194"/>
      <c r="AX47" s="195"/>
      <c r="AY47" s="14"/>
      <c r="AZ47" s="193" t="str">
        <f>AZ3</f>
        <v>Round The Houses</v>
      </c>
      <c r="BA47" s="194"/>
      <c r="BB47" s="194"/>
      <c r="BC47" s="194"/>
      <c r="BD47" s="194"/>
      <c r="BE47" s="195"/>
      <c r="BF47" s="14"/>
      <c r="BG47" s="193" t="str">
        <f t="shared" si="100"/>
        <v>Three Bridges 10k</v>
      </c>
      <c r="BH47" s="194"/>
      <c r="BI47" s="194"/>
      <c r="BJ47" s="194"/>
      <c r="BK47" s="194"/>
      <c r="BL47" s="195"/>
      <c r="BM47" s="14"/>
      <c r="BN47" s="193" t="str">
        <f>BN3</f>
        <v>Helm Winds 10k</v>
      </c>
      <c r="BO47" s="194"/>
      <c r="BP47" s="194"/>
      <c r="BQ47" s="194"/>
      <c r="BR47" s="194"/>
      <c r="BS47" s="195"/>
      <c r="BT47" s="14"/>
      <c r="BU47" s="193" t="str">
        <f>BU3</f>
        <v>St George's Day 10k</v>
      </c>
      <c r="BV47" s="194"/>
      <c r="BW47" s="194"/>
      <c r="BX47" s="194"/>
      <c r="BY47" s="194"/>
      <c r="BZ47" s="195"/>
      <c r="CA47" s="14"/>
      <c r="CB47" s="193" t="str">
        <f>CB3</f>
        <v>Moorclose 10k</v>
      </c>
      <c r="CC47" s="194"/>
      <c r="CD47" s="194"/>
      <c r="CE47" s="194"/>
      <c r="CF47" s="194"/>
      <c r="CG47" s="195"/>
      <c r="CH47" s="14"/>
      <c r="CI47" s="193">
        <f>CI3</f>
        <v>0</v>
      </c>
      <c r="CJ47" s="194"/>
      <c r="CK47" s="194"/>
      <c r="CL47" s="194"/>
      <c r="CM47" s="194"/>
      <c r="CN47" s="195"/>
      <c r="CO47" s="14"/>
      <c r="CP47" s="232" t="str">
        <f>CP3</f>
        <v>Carlisle Parkrun</v>
      </c>
      <c r="CQ47" s="233"/>
      <c r="CR47" s="233"/>
      <c r="CS47" s="233"/>
      <c r="CT47" s="233"/>
      <c r="CU47" s="234"/>
      <c r="CV47" s="14"/>
      <c r="CW47" s="193" t="str">
        <f>CW3</f>
        <v>Lazonby 10k</v>
      </c>
      <c r="CX47" s="194"/>
      <c r="CY47" s="194"/>
      <c r="CZ47" s="194"/>
      <c r="DA47" s="194"/>
      <c r="DB47" s="195"/>
      <c r="DC47" s="14"/>
      <c r="DD47" s="193" t="str">
        <f>DD3</f>
        <v>Hawkshead 10k</v>
      </c>
      <c r="DE47" s="194"/>
      <c r="DF47" s="194"/>
      <c r="DG47" s="194"/>
      <c r="DH47" s="194"/>
      <c r="DI47" s="195"/>
      <c r="DJ47" s="127"/>
      <c r="DK47" s="193" t="str">
        <f>DK3</f>
        <v>Appleby Rotary 10k</v>
      </c>
      <c r="DL47" s="194"/>
      <c r="DM47" s="194"/>
      <c r="DN47" s="194"/>
      <c r="DO47" s="194"/>
      <c r="DP47" s="195"/>
      <c r="DQ47" s="14"/>
      <c r="DR47" s="193" t="str">
        <f>DR3</f>
        <v>Lambfoot Loop</v>
      </c>
      <c r="DS47" s="194"/>
      <c r="DT47" s="194"/>
      <c r="DU47" s="194"/>
      <c r="DV47" s="194"/>
      <c r="DW47" s="195"/>
      <c r="DX47" s="127"/>
      <c r="DY47" s="193" t="str">
        <f>DY3</f>
        <v>Endmoor 10k</v>
      </c>
      <c r="DZ47" s="194"/>
      <c r="EA47" s="194"/>
      <c r="EB47" s="194"/>
      <c r="EC47" s="194"/>
      <c r="ED47" s="195"/>
      <c r="EE47" s="14"/>
      <c r="EF47" s="193" t="str">
        <f>EF3</f>
        <v>Lancaster 10k</v>
      </c>
      <c r="EG47" s="194"/>
      <c r="EH47" s="194"/>
      <c r="EI47" s="194"/>
      <c r="EJ47" s="194"/>
      <c r="EK47" s="195"/>
      <c r="EL47" s="14"/>
      <c r="EM47" s="193" t="str">
        <f>EM3</f>
        <v>Coastal Run</v>
      </c>
      <c r="EN47" s="194"/>
      <c r="EO47" s="194"/>
      <c r="EP47" s="194"/>
      <c r="EQ47" s="194"/>
      <c r="ER47" s="195"/>
      <c r="ES47" s="14"/>
      <c r="ET47" s="193" t="s">
        <v>43</v>
      </c>
      <c r="EU47" s="194"/>
      <c r="EV47" s="194"/>
      <c r="EW47" s="194"/>
      <c r="EX47" s="194"/>
      <c r="EY47" s="195"/>
      <c r="EZ47" s="14"/>
      <c r="FA47" s="14"/>
      <c r="FB47" s="14"/>
    </row>
    <row r="48" spans="1:185">
      <c r="B48" s="14" t="s">
        <v>7</v>
      </c>
      <c r="C48" s="196" t="str">
        <f t="shared" si="99"/>
        <v>10k (1st of 8)</v>
      </c>
      <c r="D48" s="197"/>
      <c r="E48" s="197"/>
      <c r="F48" s="197"/>
      <c r="G48" s="197"/>
      <c r="H48" s="198"/>
      <c r="I48" s="14"/>
      <c r="J48" s="196" t="str">
        <f>J4</f>
        <v>10k (2nd of 8)</v>
      </c>
      <c r="K48" s="197"/>
      <c r="L48" s="197"/>
      <c r="M48" s="197"/>
      <c r="N48" s="197"/>
      <c r="O48" s="198"/>
      <c r="P48" s="14"/>
      <c r="Q48" s="196" t="str">
        <f>Q4</f>
        <v>10k (2nd of 8)</v>
      </c>
      <c r="R48" s="197"/>
      <c r="S48" s="197"/>
      <c r="T48" s="197"/>
      <c r="U48" s="197"/>
      <c r="V48" s="198"/>
      <c r="W48" s="14"/>
      <c r="X48" s="196" t="str">
        <f>X4</f>
        <v>5k</v>
      </c>
      <c r="Y48" s="197"/>
      <c r="Z48" s="197"/>
      <c r="AA48" s="197"/>
      <c r="AB48" s="197"/>
      <c r="AC48" s="198"/>
      <c r="AD48" s="14"/>
      <c r="AE48" s="196" t="str">
        <f>AE4</f>
        <v>14m</v>
      </c>
      <c r="AF48" s="197"/>
      <c r="AG48" s="197"/>
      <c r="AH48" s="197"/>
      <c r="AI48" s="197"/>
      <c r="AJ48" s="198"/>
      <c r="AK48" s="14"/>
      <c r="AL48" s="196" t="str">
        <f>AL4</f>
        <v>5k (1st of 2)</v>
      </c>
      <c r="AM48" s="197"/>
      <c r="AN48" s="197"/>
      <c r="AO48" s="197"/>
      <c r="AP48" s="197"/>
      <c r="AQ48" s="198"/>
      <c r="AR48" s="14"/>
      <c r="AS48" s="196" t="str">
        <f>AS4</f>
        <v>13.1m (1 of 3)</v>
      </c>
      <c r="AT48" s="197"/>
      <c r="AU48" s="197"/>
      <c r="AV48" s="197"/>
      <c r="AW48" s="197"/>
      <c r="AX48" s="198"/>
      <c r="AY48" s="14"/>
      <c r="AZ48" s="196" t="str">
        <f>AZ4</f>
        <v>10k (3rd of 8)</v>
      </c>
      <c r="BA48" s="197"/>
      <c r="BB48" s="197"/>
      <c r="BC48" s="197"/>
      <c r="BD48" s="197"/>
      <c r="BE48" s="198"/>
      <c r="BF48" s="14"/>
      <c r="BG48" s="196" t="str">
        <f t="shared" si="100"/>
        <v>10k (6th of 7)</v>
      </c>
      <c r="BH48" s="197"/>
      <c r="BI48" s="197"/>
      <c r="BJ48" s="197"/>
      <c r="BK48" s="197"/>
      <c r="BL48" s="198"/>
      <c r="BM48" s="14"/>
      <c r="BN48" s="196" t="str">
        <f>BN4</f>
        <v>10k (4th of 8)</v>
      </c>
      <c r="BO48" s="197"/>
      <c r="BP48" s="197"/>
      <c r="BQ48" s="197"/>
      <c r="BR48" s="197"/>
      <c r="BS48" s="198"/>
      <c r="BT48" s="14"/>
      <c r="BU48" s="196" t="str">
        <f>BU4</f>
        <v>10k (4th of 7)</v>
      </c>
      <c r="BV48" s="197"/>
      <c r="BW48" s="197"/>
      <c r="BX48" s="197"/>
      <c r="BY48" s="197"/>
      <c r="BZ48" s="198"/>
      <c r="CA48" s="14"/>
      <c r="CB48" s="196" t="str">
        <f>CB4</f>
        <v>10km (5th of 7)</v>
      </c>
      <c r="CC48" s="197"/>
      <c r="CD48" s="197"/>
      <c r="CE48" s="197"/>
      <c r="CF48" s="197"/>
      <c r="CG48" s="198"/>
      <c r="CH48" s="14"/>
      <c r="CI48" s="196">
        <f>CI4</f>
        <v>0</v>
      </c>
      <c r="CJ48" s="197"/>
      <c r="CK48" s="197"/>
      <c r="CL48" s="197"/>
      <c r="CM48" s="197"/>
      <c r="CN48" s="198"/>
      <c r="CO48" s="14"/>
      <c r="CP48" s="229" t="str">
        <f>CP4</f>
        <v>5k (2nd of 2)</v>
      </c>
      <c r="CQ48" s="230"/>
      <c r="CR48" s="230"/>
      <c r="CS48" s="230"/>
      <c r="CT48" s="230"/>
      <c r="CU48" s="231"/>
      <c r="CV48" s="14"/>
      <c r="CW48" s="196" t="str">
        <f>CW4</f>
        <v>10k (5th of 8)</v>
      </c>
      <c r="CX48" s="197"/>
      <c r="CY48" s="197"/>
      <c r="CZ48" s="197"/>
      <c r="DA48" s="197"/>
      <c r="DB48" s="198"/>
      <c r="DC48" s="14"/>
      <c r="DD48" s="196" t="str">
        <f>DD4</f>
        <v>10k (6th of 8)</v>
      </c>
      <c r="DE48" s="197"/>
      <c r="DF48" s="197"/>
      <c r="DG48" s="197"/>
      <c r="DH48" s="197"/>
      <c r="DI48" s="198"/>
      <c r="DJ48" s="127"/>
      <c r="DK48" s="196" t="str">
        <f>DK4</f>
        <v>10k (7th of 8)</v>
      </c>
      <c r="DL48" s="197"/>
      <c r="DM48" s="197"/>
      <c r="DN48" s="197"/>
      <c r="DO48" s="197"/>
      <c r="DP48" s="198"/>
      <c r="DQ48" s="14"/>
      <c r="DR48" s="196" t="str">
        <f>DR4</f>
        <v>10k (8th of 8)</v>
      </c>
      <c r="DS48" s="197"/>
      <c r="DT48" s="197"/>
      <c r="DU48" s="197"/>
      <c r="DV48" s="197"/>
      <c r="DW48" s="198"/>
      <c r="DX48" s="127"/>
      <c r="DY48" s="196" t="str">
        <f>DY4</f>
        <v>10k (7th of 8)</v>
      </c>
      <c r="DZ48" s="197"/>
      <c r="EA48" s="197"/>
      <c r="EB48" s="197"/>
      <c r="EC48" s="197"/>
      <c r="ED48" s="198"/>
      <c r="EE48" s="14"/>
      <c r="EF48" s="196" t="str">
        <f>EF4</f>
        <v>10k (8th of 8)</v>
      </c>
      <c r="EG48" s="197"/>
      <c r="EH48" s="197"/>
      <c r="EI48" s="197"/>
      <c r="EJ48" s="197"/>
      <c r="EK48" s="198"/>
      <c r="EL48" s="14"/>
      <c r="EM48" s="196" t="str">
        <f>EM4</f>
        <v>13-14m</v>
      </c>
      <c r="EN48" s="197"/>
      <c r="EO48" s="197"/>
      <c r="EP48" s="197"/>
      <c r="EQ48" s="197"/>
      <c r="ER48" s="198"/>
      <c r="ES48" s="14"/>
      <c r="ET48" s="196" t="str">
        <f>ET4</f>
        <v>after</v>
      </c>
      <c r="EU48" s="197"/>
      <c r="EV48" s="197"/>
      <c r="EW48" s="197"/>
      <c r="EX48" s="197"/>
      <c r="EY48" s="198"/>
      <c r="EZ48" s="14"/>
      <c r="FA48" s="14"/>
      <c r="FB48" s="14"/>
    </row>
    <row r="49" spans="1:186">
      <c r="B49" s="14" t="s">
        <v>6</v>
      </c>
      <c r="C49" s="196" t="str">
        <f t="shared" si="99"/>
        <v>Carlisle</v>
      </c>
      <c r="D49" s="197"/>
      <c r="E49" s="197"/>
      <c r="F49" s="197"/>
      <c r="G49" s="197"/>
      <c r="H49" s="198"/>
      <c r="I49" s="14"/>
      <c r="J49" s="196" t="str">
        <f>J5</f>
        <v>Preston, Lancashire</v>
      </c>
      <c r="K49" s="197"/>
      <c r="L49" s="197"/>
      <c r="M49" s="197"/>
      <c r="N49" s="197"/>
      <c r="O49" s="198"/>
      <c r="P49" s="14"/>
      <c r="Q49" s="196" t="str">
        <f>Q5</f>
        <v>Blackburn, Lancashire</v>
      </c>
      <c r="R49" s="197"/>
      <c r="S49" s="197"/>
      <c r="T49" s="197"/>
      <c r="U49" s="197"/>
      <c r="V49" s="198"/>
      <c r="W49" s="14"/>
      <c r="X49" s="196" t="str">
        <f>X5</f>
        <v>Frenchfield</v>
      </c>
      <c r="Y49" s="197"/>
      <c r="Z49" s="197"/>
      <c r="AA49" s="197"/>
      <c r="AB49" s="197"/>
      <c r="AC49" s="198"/>
      <c r="AD49" s="14"/>
      <c r="AE49" s="196" t="str">
        <f>AE5</f>
        <v xml:space="preserve">Dent </v>
      </c>
      <c r="AF49" s="197"/>
      <c r="AG49" s="197"/>
      <c r="AH49" s="197"/>
      <c r="AI49" s="197"/>
      <c r="AJ49" s="198"/>
      <c r="AK49" s="14"/>
      <c r="AL49" s="196" t="str">
        <f>AL5</f>
        <v xml:space="preserve">Keswick  </v>
      </c>
      <c r="AM49" s="197"/>
      <c r="AN49" s="197"/>
      <c r="AO49" s="197"/>
      <c r="AP49" s="197"/>
      <c r="AQ49" s="198"/>
      <c r="AR49" s="14"/>
      <c r="AS49" s="196" t="str">
        <f>AS5</f>
        <v xml:space="preserve">Blackpool Half </v>
      </c>
      <c r="AT49" s="197"/>
      <c r="AU49" s="197"/>
      <c r="AV49" s="197"/>
      <c r="AW49" s="197"/>
      <c r="AX49" s="198"/>
      <c r="AY49" s="14"/>
      <c r="AZ49" s="196" t="str">
        <f>AZ5</f>
        <v>Keswick</v>
      </c>
      <c r="BA49" s="197"/>
      <c r="BB49" s="197"/>
      <c r="BC49" s="197"/>
      <c r="BD49" s="197"/>
      <c r="BE49" s="198"/>
      <c r="BF49" s="14"/>
      <c r="BG49" s="196" t="str">
        <f t="shared" si="100"/>
        <v>Lancaster</v>
      </c>
      <c r="BH49" s="197"/>
      <c r="BI49" s="197"/>
      <c r="BJ49" s="197"/>
      <c r="BK49" s="197"/>
      <c r="BL49" s="198"/>
      <c r="BM49" s="14"/>
      <c r="BN49" s="196" t="str">
        <f>BN5</f>
        <v xml:space="preserve">Long Marton </v>
      </c>
      <c r="BO49" s="197"/>
      <c r="BP49" s="197"/>
      <c r="BQ49" s="197"/>
      <c r="BR49" s="197"/>
      <c r="BS49" s="198"/>
      <c r="BT49" s="14"/>
      <c r="BU49" s="196" t="str">
        <f>BU5</f>
        <v>Langdale</v>
      </c>
      <c r="BV49" s="197"/>
      <c r="BW49" s="197"/>
      <c r="BX49" s="197"/>
      <c r="BY49" s="197"/>
      <c r="BZ49" s="198"/>
      <c r="CA49" s="14"/>
      <c r="CB49" s="196" t="str">
        <f>CB5</f>
        <v>Moorclose Leisure Centre, Workington</v>
      </c>
      <c r="CC49" s="197"/>
      <c r="CD49" s="197"/>
      <c r="CE49" s="197"/>
      <c r="CF49" s="197"/>
      <c r="CG49" s="198"/>
      <c r="CH49" s="14"/>
      <c r="CI49" s="196">
        <f>CI5</f>
        <v>0</v>
      </c>
      <c r="CJ49" s="197"/>
      <c r="CK49" s="197"/>
      <c r="CL49" s="197"/>
      <c r="CM49" s="197"/>
      <c r="CN49" s="198"/>
      <c r="CO49" s="14"/>
      <c r="CP49" s="229" t="str">
        <f>CP5</f>
        <v>Chances Park</v>
      </c>
      <c r="CQ49" s="230"/>
      <c r="CR49" s="230"/>
      <c r="CS49" s="230"/>
      <c r="CT49" s="230"/>
      <c r="CU49" s="231"/>
      <c r="CV49" s="14"/>
      <c r="CW49" s="196" t="str">
        <f>CW5</f>
        <v>Lazonby 10k</v>
      </c>
      <c r="CX49" s="197"/>
      <c r="CY49" s="197"/>
      <c r="CZ49" s="197"/>
      <c r="DA49" s="197"/>
      <c r="DB49" s="198"/>
      <c r="DC49" s="14"/>
      <c r="DD49" s="196" t="str">
        <f>DD5</f>
        <v>Hawkshead, Ambleside</v>
      </c>
      <c r="DE49" s="197"/>
      <c r="DF49" s="197"/>
      <c r="DG49" s="197"/>
      <c r="DH49" s="197"/>
      <c r="DI49" s="198"/>
      <c r="DJ49" s="127"/>
      <c r="DK49" s="196" t="str">
        <f>DK5</f>
        <v xml:space="preserve">Appleby  </v>
      </c>
      <c r="DL49" s="197"/>
      <c r="DM49" s="197"/>
      <c r="DN49" s="197"/>
      <c r="DO49" s="197"/>
      <c r="DP49" s="198"/>
      <c r="DQ49" s="14"/>
      <c r="DR49" s="196" t="str">
        <f>DR5</f>
        <v>Cockermouth</v>
      </c>
      <c r="DS49" s="197"/>
      <c r="DT49" s="197"/>
      <c r="DU49" s="197"/>
      <c r="DV49" s="197"/>
      <c r="DW49" s="198"/>
      <c r="DX49" s="127"/>
      <c r="DY49" s="196" t="str">
        <f>DY5</f>
        <v>Endmoor School, S Kendal</v>
      </c>
      <c r="DZ49" s="197"/>
      <c r="EA49" s="197"/>
      <c r="EB49" s="197"/>
      <c r="EC49" s="197"/>
      <c r="ED49" s="198"/>
      <c r="EE49" s="14"/>
      <c r="EF49" s="196" t="str">
        <f>EF5</f>
        <v>Lancaster 10k</v>
      </c>
      <c r="EG49" s="197"/>
      <c r="EH49" s="197"/>
      <c r="EI49" s="197"/>
      <c r="EJ49" s="197"/>
      <c r="EK49" s="198"/>
      <c r="EL49" s="14"/>
      <c r="EM49" s="196" t="str">
        <f>EM5</f>
        <v>Beadnell-Alnmouth</v>
      </c>
      <c r="EN49" s="197"/>
      <c r="EO49" s="197"/>
      <c r="EP49" s="197"/>
      <c r="EQ49" s="197"/>
      <c r="ER49" s="198"/>
      <c r="ES49" s="14"/>
      <c r="ET49" s="202">
        <f>ET5</f>
        <v>10</v>
      </c>
      <c r="EU49" s="203"/>
      <c r="EV49" s="203"/>
      <c r="EW49" s="203"/>
      <c r="EX49" s="203"/>
      <c r="EY49" s="204"/>
      <c r="EZ49" s="14"/>
      <c r="FA49" s="14"/>
      <c r="FB49" s="14"/>
    </row>
    <row r="50" spans="1:186">
      <c r="B50" s="14" t="s">
        <v>5</v>
      </c>
      <c r="C50" s="199" t="str">
        <f t="shared" si="99"/>
        <v>Sun 17 January 2016</v>
      </c>
      <c r="D50" s="200"/>
      <c r="E50" s="200"/>
      <c r="F50" s="200"/>
      <c r="G50" s="200"/>
      <c r="H50" s="201"/>
      <c r="I50" s="14"/>
      <c r="J50" s="199" t="str">
        <f>J6</f>
        <v>Sun 26 January 2014</v>
      </c>
      <c r="K50" s="200"/>
      <c r="L50" s="200"/>
      <c r="M50" s="200"/>
      <c r="N50" s="200"/>
      <c r="O50" s="201"/>
      <c r="P50" s="14"/>
      <c r="Q50" s="199" t="str">
        <f>Q6</f>
        <v>Sun 7 February 2016</v>
      </c>
      <c r="R50" s="200"/>
      <c r="S50" s="200"/>
      <c r="T50" s="200"/>
      <c r="U50" s="200"/>
      <c r="V50" s="201"/>
      <c r="W50" s="14"/>
      <c r="X50" s="199" t="str">
        <f>X6</f>
        <v>Sat 22 February 2014</v>
      </c>
      <c r="Y50" s="200"/>
      <c r="Z50" s="200"/>
      <c r="AA50" s="200"/>
      <c r="AB50" s="200"/>
      <c r="AC50" s="201"/>
      <c r="AD50" s="14"/>
      <c r="AE50" s="199">
        <f>AE6</f>
        <v>0</v>
      </c>
      <c r="AF50" s="200"/>
      <c r="AG50" s="200"/>
      <c r="AH50" s="200"/>
      <c r="AI50" s="200"/>
      <c r="AJ50" s="201"/>
      <c r="AK50" s="14"/>
      <c r="AL50" s="199" t="str">
        <f>AL6</f>
        <v>Sat 26 March 2016</v>
      </c>
      <c r="AM50" s="200"/>
      <c r="AN50" s="200"/>
      <c r="AO50" s="200"/>
      <c r="AP50" s="200"/>
      <c r="AQ50" s="201"/>
      <c r="AR50" s="14"/>
      <c r="AS50" s="199">
        <f>AS6</f>
        <v>0</v>
      </c>
      <c r="AT50" s="200"/>
      <c r="AU50" s="200"/>
      <c r="AV50" s="200"/>
      <c r="AW50" s="200"/>
      <c r="AX50" s="201"/>
      <c r="AY50" s="14"/>
      <c r="AZ50" s="199" t="str">
        <f>AZ6</f>
        <v>Wed 20 Apr 2016</v>
      </c>
      <c r="BA50" s="200"/>
      <c r="BB50" s="200"/>
      <c r="BC50" s="200"/>
      <c r="BD50" s="200"/>
      <c r="BE50" s="201"/>
      <c r="BF50" s="14"/>
      <c r="BG50" s="199" t="str">
        <f t="shared" si="100"/>
        <v>Sun 28-04-13</v>
      </c>
      <c r="BH50" s="200"/>
      <c r="BI50" s="200"/>
      <c r="BJ50" s="200"/>
      <c r="BK50" s="200"/>
      <c r="BL50" s="201"/>
      <c r="BM50" s="14"/>
      <c r="BN50" s="199" t="str">
        <f>BN6</f>
        <v>Sun 8 May 2016</v>
      </c>
      <c r="BO50" s="200"/>
      <c r="BP50" s="200"/>
      <c r="BQ50" s="200"/>
      <c r="BR50" s="200"/>
      <c r="BS50" s="201"/>
      <c r="BT50" s="14"/>
      <c r="BU50" s="199">
        <f>BU6</f>
        <v>0</v>
      </c>
      <c r="BV50" s="200"/>
      <c r="BW50" s="200"/>
      <c r="BX50" s="200"/>
      <c r="BY50" s="200"/>
      <c r="BZ50" s="201"/>
      <c r="CA50" s="14"/>
      <c r="CB50" s="199">
        <f>CB6</f>
        <v>0</v>
      </c>
      <c r="CC50" s="200"/>
      <c r="CD50" s="200"/>
      <c r="CE50" s="200"/>
      <c r="CF50" s="200"/>
      <c r="CG50" s="201"/>
      <c r="CH50" s="14"/>
      <c r="CI50" s="199">
        <f>CI6</f>
        <v>0</v>
      </c>
      <c r="CJ50" s="200"/>
      <c r="CK50" s="200"/>
      <c r="CL50" s="200"/>
      <c r="CM50" s="200"/>
      <c r="CN50" s="201"/>
      <c r="CO50" s="14"/>
      <c r="CP50" s="226" t="str">
        <f>CP6</f>
        <v>Sat 4 June 2016</v>
      </c>
      <c r="CQ50" s="227"/>
      <c r="CR50" s="227"/>
      <c r="CS50" s="227"/>
      <c r="CT50" s="227"/>
      <c r="CU50" s="228"/>
      <c r="CV50" s="14"/>
      <c r="CW50" s="199" t="str">
        <f>CW6</f>
        <v>Sun 5 June 2016</v>
      </c>
      <c r="CX50" s="200"/>
      <c r="CY50" s="200"/>
      <c r="CZ50" s="200"/>
      <c r="DA50" s="200"/>
      <c r="DB50" s="201"/>
      <c r="DC50" s="14"/>
      <c r="DD50" s="199" t="str">
        <f>DD6</f>
        <v>Wed Jun 15 2016</v>
      </c>
      <c r="DE50" s="200"/>
      <c r="DF50" s="200"/>
      <c r="DG50" s="200"/>
      <c r="DH50" s="200"/>
      <c r="DI50" s="201"/>
      <c r="DJ50" s="128"/>
      <c r="DK50" s="199" t="str">
        <f>DK6</f>
        <v>Sun 26 June 2016</v>
      </c>
      <c r="DL50" s="200"/>
      <c r="DM50" s="200"/>
      <c r="DN50" s="200"/>
      <c r="DO50" s="200"/>
      <c r="DP50" s="201"/>
      <c r="DQ50" s="14"/>
      <c r="DR50" s="199" t="str">
        <f>DR6</f>
        <v>Tues 5 July 2016</v>
      </c>
      <c r="DS50" s="200"/>
      <c r="DT50" s="200"/>
      <c r="DU50" s="200"/>
      <c r="DV50" s="200"/>
      <c r="DW50" s="201"/>
      <c r="DX50" s="128"/>
      <c r="DY50" s="199" t="str">
        <f>DY6</f>
        <v>Wed 9-7-14 7.30pm</v>
      </c>
      <c r="DZ50" s="200"/>
      <c r="EA50" s="200"/>
      <c r="EB50" s="200"/>
      <c r="EC50" s="200"/>
      <c r="ED50" s="201"/>
      <c r="EE50" s="14"/>
      <c r="EF50" s="199" t="str">
        <f>EF6</f>
        <v>Wed 16-7-14</v>
      </c>
      <c r="EG50" s="200"/>
      <c r="EH50" s="200"/>
      <c r="EI50" s="200"/>
      <c r="EJ50" s="200"/>
      <c r="EK50" s="201"/>
      <c r="EL50" s="14"/>
      <c r="EM50" s="199" t="str">
        <f>EM6</f>
        <v>Sunday 20-7-2014 10.30</v>
      </c>
      <c r="EN50" s="200"/>
      <c r="EO50" s="200"/>
      <c r="EP50" s="200"/>
      <c r="EQ50" s="200"/>
      <c r="ER50" s="201"/>
      <c r="ES50" s="14"/>
      <c r="ET50" s="196" t="str">
        <f>ET6</f>
        <v>events</v>
      </c>
      <c r="EU50" s="197"/>
      <c r="EV50" s="197"/>
      <c r="EW50" s="197"/>
      <c r="EX50" s="197"/>
      <c r="EY50" s="198"/>
      <c r="EZ50" s="14"/>
      <c r="FA50" s="14"/>
      <c r="FB50" s="14"/>
      <c r="FC50" s="76" t="str">
        <f>FC6</f>
        <v xml:space="preserve">Positions after each race - </v>
      </c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</row>
    <row r="51" spans="1:186" ht="53.25" customHeight="1">
      <c r="B51" s="14"/>
      <c r="C51" s="16" t="s">
        <v>8</v>
      </c>
      <c r="D51" s="34" t="s">
        <v>13</v>
      </c>
      <c r="E51" s="32" t="s">
        <v>11</v>
      </c>
      <c r="F51" s="33" t="s">
        <v>9</v>
      </c>
      <c r="G51" s="32" t="s">
        <v>14</v>
      </c>
      <c r="H51" s="20" t="s">
        <v>15</v>
      </c>
      <c r="I51" s="14"/>
      <c r="J51" s="16" t="s">
        <v>8</v>
      </c>
      <c r="K51" s="34" t="s">
        <v>13</v>
      </c>
      <c r="L51" s="32" t="s">
        <v>11</v>
      </c>
      <c r="M51" s="33" t="s">
        <v>9</v>
      </c>
      <c r="N51" s="32" t="s">
        <v>14</v>
      </c>
      <c r="O51" s="20" t="s">
        <v>15</v>
      </c>
      <c r="P51" s="14"/>
      <c r="Q51" s="16" t="s">
        <v>8</v>
      </c>
      <c r="R51" s="34" t="s">
        <v>13</v>
      </c>
      <c r="S51" s="32" t="s">
        <v>11</v>
      </c>
      <c r="T51" s="33" t="s">
        <v>9</v>
      </c>
      <c r="U51" s="32" t="s">
        <v>14</v>
      </c>
      <c r="V51" s="20" t="s">
        <v>15</v>
      </c>
      <c r="W51" s="14"/>
      <c r="X51" s="16" t="s">
        <v>8</v>
      </c>
      <c r="Y51" s="34" t="s">
        <v>13</v>
      </c>
      <c r="Z51" s="32" t="s">
        <v>11</v>
      </c>
      <c r="AA51" s="33" t="s">
        <v>9</v>
      </c>
      <c r="AB51" s="32" t="s">
        <v>14</v>
      </c>
      <c r="AC51" s="20" t="s">
        <v>15</v>
      </c>
      <c r="AD51" s="14"/>
      <c r="AE51" s="16" t="s">
        <v>8</v>
      </c>
      <c r="AF51" s="34" t="s">
        <v>13</v>
      </c>
      <c r="AG51" s="32" t="s">
        <v>11</v>
      </c>
      <c r="AH51" s="33" t="s">
        <v>9</v>
      </c>
      <c r="AI51" s="32" t="s">
        <v>14</v>
      </c>
      <c r="AJ51" s="20" t="s">
        <v>15</v>
      </c>
      <c r="AK51" s="14"/>
      <c r="AL51" s="16" t="s">
        <v>8</v>
      </c>
      <c r="AM51" s="34" t="s">
        <v>13</v>
      </c>
      <c r="AN51" s="32" t="s">
        <v>11</v>
      </c>
      <c r="AO51" s="33" t="s">
        <v>9</v>
      </c>
      <c r="AP51" s="32" t="s">
        <v>14</v>
      </c>
      <c r="AQ51" s="20" t="s">
        <v>15</v>
      </c>
      <c r="AR51" s="14"/>
      <c r="AS51" s="16" t="s">
        <v>8</v>
      </c>
      <c r="AT51" s="34" t="s">
        <v>13</v>
      </c>
      <c r="AU51" s="32" t="s">
        <v>11</v>
      </c>
      <c r="AV51" s="33" t="s">
        <v>9</v>
      </c>
      <c r="AW51" s="32" t="s">
        <v>14</v>
      </c>
      <c r="AX51" s="20" t="s">
        <v>15</v>
      </c>
      <c r="AY51" s="14"/>
      <c r="AZ51" s="16" t="s">
        <v>8</v>
      </c>
      <c r="BA51" s="34" t="s">
        <v>13</v>
      </c>
      <c r="BB51" s="32" t="s">
        <v>11</v>
      </c>
      <c r="BC51" s="33" t="s">
        <v>9</v>
      </c>
      <c r="BD51" s="32" t="s">
        <v>14</v>
      </c>
      <c r="BE51" s="20" t="s">
        <v>15</v>
      </c>
      <c r="BF51" s="14"/>
      <c r="BG51" s="16" t="s">
        <v>8</v>
      </c>
      <c r="BH51" s="34" t="s">
        <v>13</v>
      </c>
      <c r="BI51" s="32" t="s">
        <v>11</v>
      </c>
      <c r="BJ51" s="33" t="s">
        <v>9</v>
      </c>
      <c r="BK51" s="32" t="s">
        <v>14</v>
      </c>
      <c r="BL51" s="20" t="s">
        <v>15</v>
      </c>
      <c r="BM51" s="14"/>
      <c r="BN51" s="16" t="s">
        <v>8</v>
      </c>
      <c r="BO51" s="34" t="s">
        <v>13</v>
      </c>
      <c r="BP51" s="32" t="s">
        <v>11</v>
      </c>
      <c r="BQ51" s="33" t="s">
        <v>9</v>
      </c>
      <c r="BR51" s="32" t="s">
        <v>14</v>
      </c>
      <c r="BS51" s="20" t="s">
        <v>15</v>
      </c>
      <c r="BT51" s="14"/>
      <c r="BU51" s="16" t="s">
        <v>8</v>
      </c>
      <c r="BV51" s="34" t="s">
        <v>13</v>
      </c>
      <c r="BW51" s="32" t="s">
        <v>11</v>
      </c>
      <c r="BX51" s="33" t="s">
        <v>9</v>
      </c>
      <c r="BY51" s="32" t="s">
        <v>14</v>
      </c>
      <c r="BZ51" s="20" t="s">
        <v>15</v>
      </c>
      <c r="CA51" s="14"/>
      <c r="CB51" s="16" t="s">
        <v>8</v>
      </c>
      <c r="CC51" s="34" t="s">
        <v>13</v>
      </c>
      <c r="CD51" s="32" t="s">
        <v>11</v>
      </c>
      <c r="CE51" s="33" t="s">
        <v>9</v>
      </c>
      <c r="CF51" s="32" t="s">
        <v>14</v>
      </c>
      <c r="CG51" s="20" t="s">
        <v>15</v>
      </c>
      <c r="CH51" s="14"/>
      <c r="CI51" s="16" t="s">
        <v>8</v>
      </c>
      <c r="CJ51" s="34" t="s">
        <v>13</v>
      </c>
      <c r="CK51" s="32" t="s">
        <v>11</v>
      </c>
      <c r="CL51" s="33" t="s">
        <v>9</v>
      </c>
      <c r="CM51" s="32" t="s">
        <v>14</v>
      </c>
      <c r="CN51" s="20" t="s">
        <v>15</v>
      </c>
      <c r="CO51" s="14"/>
      <c r="CP51" s="16" t="s">
        <v>8</v>
      </c>
      <c r="CQ51" s="34" t="s">
        <v>13</v>
      </c>
      <c r="CR51" s="32" t="s">
        <v>11</v>
      </c>
      <c r="CS51" s="33" t="s">
        <v>9</v>
      </c>
      <c r="CT51" s="32" t="s">
        <v>14</v>
      </c>
      <c r="CU51" s="20" t="s">
        <v>15</v>
      </c>
      <c r="CV51" s="14"/>
      <c r="CW51" s="16" t="s">
        <v>8</v>
      </c>
      <c r="CX51" s="34" t="s">
        <v>13</v>
      </c>
      <c r="CY51" s="32" t="s">
        <v>11</v>
      </c>
      <c r="CZ51" s="33" t="s">
        <v>9</v>
      </c>
      <c r="DA51" s="32" t="s">
        <v>14</v>
      </c>
      <c r="DB51" s="20" t="s">
        <v>15</v>
      </c>
      <c r="DC51" s="14"/>
      <c r="DD51" s="16" t="s">
        <v>8</v>
      </c>
      <c r="DE51" s="34" t="s">
        <v>13</v>
      </c>
      <c r="DF51" s="32" t="s">
        <v>11</v>
      </c>
      <c r="DG51" s="33" t="s">
        <v>9</v>
      </c>
      <c r="DH51" s="32" t="s">
        <v>14</v>
      </c>
      <c r="DI51" s="20" t="s">
        <v>15</v>
      </c>
      <c r="DJ51" s="74"/>
      <c r="DK51" s="16" t="s">
        <v>8</v>
      </c>
      <c r="DL51" s="34" t="s">
        <v>13</v>
      </c>
      <c r="DM51" s="32" t="s">
        <v>11</v>
      </c>
      <c r="DN51" s="33" t="s">
        <v>9</v>
      </c>
      <c r="DO51" s="32" t="s">
        <v>14</v>
      </c>
      <c r="DP51" s="20" t="s">
        <v>15</v>
      </c>
      <c r="DQ51" s="14"/>
      <c r="DR51" s="16" t="s">
        <v>8</v>
      </c>
      <c r="DS51" s="34" t="s">
        <v>13</v>
      </c>
      <c r="DT51" s="32" t="s">
        <v>11</v>
      </c>
      <c r="DU51" s="33" t="s">
        <v>9</v>
      </c>
      <c r="DV51" s="32" t="s">
        <v>14</v>
      </c>
      <c r="DW51" s="20" t="s">
        <v>15</v>
      </c>
      <c r="DX51" s="14"/>
      <c r="DY51" s="16" t="s">
        <v>8</v>
      </c>
      <c r="DZ51" s="34" t="s">
        <v>13</v>
      </c>
      <c r="EA51" s="32" t="s">
        <v>11</v>
      </c>
      <c r="EB51" s="33" t="s">
        <v>9</v>
      </c>
      <c r="EC51" s="32" t="s">
        <v>14</v>
      </c>
      <c r="ED51" s="20" t="s">
        <v>15</v>
      </c>
      <c r="EE51" s="14"/>
      <c r="EF51" s="16" t="s">
        <v>8</v>
      </c>
      <c r="EG51" s="34" t="s">
        <v>13</v>
      </c>
      <c r="EH51" s="32" t="s">
        <v>11</v>
      </c>
      <c r="EI51" s="33" t="s">
        <v>9</v>
      </c>
      <c r="EJ51" s="32" t="s">
        <v>14</v>
      </c>
      <c r="EK51" s="20" t="s">
        <v>15</v>
      </c>
      <c r="EL51" s="14"/>
      <c r="EM51" s="16" t="s">
        <v>8</v>
      </c>
      <c r="EN51" s="34" t="s">
        <v>13</v>
      </c>
      <c r="EO51" s="32" t="s">
        <v>11</v>
      </c>
      <c r="EP51" s="33" t="s">
        <v>9</v>
      </c>
      <c r="EQ51" s="32" t="s">
        <v>14</v>
      </c>
      <c r="ER51" s="20" t="s">
        <v>15</v>
      </c>
      <c r="ES51" s="14"/>
      <c r="ET51" s="16" t="s">
        <v>8</v>
      </c>
      <c r="EU51" s="34" t="s">
        <v>13</v>
      </c>
      <c r="EV51" s="32" t="s">
        <v>11</v>
      </c>
      <c r="EW51" s="33" t="s">
        <v>9</v>
      </c>
      <c r="EX51" s="32" t="s">
        <v>14</v>
      </c>
      <c r="EY51" s="20" t="s">
        <v>44</v>
      </c>
      <c r="EZ51" s="14"/>
      <c r="FA51" s="14"/>
      <c r="FB51" s="122" t="s">
        <v>663</v>
      </c>
      <c r="FC51" s="76" t="str">
        <f>FC7</f>
        <v>Race no -</v>
      </c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T51" s="8" t="s">
        <v>750</v>
      </c>
      <c r="FU51" s="8" t="s">
        <v>751</v>
      </c>
      <c r="FV51" s="8" t="s">
        <v>752</v>
      </c>
      <c r="FW51" s="8" t="s">
        <v>753</v>
      </c>
      <c r="FX51" s="8" t="s">
        <v>754</v>
      </c>
      <c r="FY51" s="8" t="s">
        <v>755</v>
      </c>
      <c r="FZ51" s="8" t="s">
        <v>756</v>
      </c>
      <c r="GA51" s="8" t="s">
        <v>757</v>
      </c>
      <c r="GB51" s="8" t="s">
        <v>758</v>
      </c>
      <c r="GC51" s="8" t="s">
        <v>759</v>
      </c>
      <c r="GD51" s="8" t="s">
        <v>760</v>
      </c>
    </row>
    <row r="52" spans="1:186">
      <c r="B52" s="14"/>
      <c r="C52" s="16"/>
      <c r="D52" s="21"/>
      <c r="E52" s="19"/>
      <c r="F52" s="19"/>
      <c r="G52" s="19"/>
      <c r="H52" s="22"/>
      <c r="I52" s="14"/>
      <c r="J52" s="16"/>
      <c r="K52" s="21"/>
      <c r="L52" s="19"/>
      <c r="M52" s="19"/>
      <c r="N52" s="19"/>
      <c r="O52" s="22"/>
      <c r="P52" s="14"/>
      <c r="Q52" s="16"/>
      <c r="R52" s="21"/>
      <c r="S52" s="19"/>
      <c r="T52" s="19"/>
      <c r="U52" s="19"/>
      <c r="V52" s="22"/>
      <c r="W52" s="14"/>
      <c r="X52" s="16"/>
      <c r="Y52" s="21"/>
      <c r="Z52" s="19"/>
      <c r="AA52" s="19"/>
      <c r="AB52" s="19"/>
      <c r="AC52" s="22"/>
      <c r="AD52" s="14"/>
      <c r="AE52" s="16"/>
      <c r="AF52" s="21"/>
      <c r="AG52" s="19"/>
      <c r="AH52" s="19"/>
      <c r="AI52" s="19"/>
      <c r="AJ52" s="22"/>
      <c r="AK52" s="14"/>
      <c r="AL52" s="16"/>
      <c r="AM52" s="21"/>
      <c r="AN52" s="19"/>
      <c r="AO52" s="19"/>
      <c r="AP52" s="19"/>
      <c r="AQ52" s="22"/>
      <c r="AR52" s="14"/>
      <c r="AS52" s="16"/>
      <c r="AT52" s="21"/>
      <c r="AU52" s="19"/>
      <c r="AV52" s="19"/>
      <c r="AW52" s="19"/>
      <c r="AX52" s="22"/>
      <c r="AY52" s="14"/>
      <c r="AZ52" s="16"/>
      <c r="BA52" s="21"/>
      <c r="BB52" s="19"/>
      <c r="BC52" s="19"/>
      <c r="BD52" s="19"/>
      <c r="BE52" s="22"/>
      <c r="BF52" s="14"/>
      <c r="BG52" s="16"/>
      <c r="BH52" s="21"/>
      <c r="BI52" s="19"/>
      <c r="BJ52" s="19"/>
      <c r="BK52" s="19"/>
      <c r="BL52" s="22"/>
      <c r="BM52" s="14"/>
      <c r="BN52" s="16"/>
      <c r="BO52" s="21"/>
      <c r="BP52" s="19"/>
      <c r="BQ52" s="19"/>
      <c r="BR52" s="19"/>
      <c r="BS52" s="22"/>
      <c r="BT52" s="14"/>
      <c r="BU52" s="16"/>
      <c r="BV52" s="21"/>
      <c r="BW52" s="19"/>
      <c r="BX52" s="19"/>
      <c r="BY52" s="19"/>
      <c r="BZ52" s="22"/>
      <c r="CA52" s="14"/>
      <c r="CB52" s="16"/>
      <c r="CC52" s="21"/>
      <c r="CD52" s="19"/>
      <c r="CE52" s="19"/>
      <c r="CF52" s="19"/>
      <c r="CG52" s="22"/>
      <c r="CH52" s="14"/>
      <c r="CI52" s="16"/>
      <c r="CJ52" s="21"/>
      <c r="CK52" s="19"/>
      <c r="CL52" s="19"/>
      <c r="CM52" s="19"/>
      <c r="CN52" s="22"/>
      <c r="CO52" s="14"/>
      <c r="CP52" s="16"/>
      <c r="CQ52" s="21"/>
      <c r="CR52" s="19"/>
      <c r="CS52" s="19"/>
      <c r="CT52" s="19"/>
      <c r="CU52" s="22"/>
      <c r="CV52" s="14"/>
      <c r="CW52" s="16"/>
      <c r="CX52" s="21"/>
      <c r="CY52" s="19"/>
      <c r="CZ52" s="19"/>
      <c r="DA52" s="19"/>
      <c r="DB52" s="22"/>
      <c r="DC52" s="14"/>
      <c r="DD52" s="16"/>
      <c r="DE52" s="21"/>
      <c r="DF52" s="19"/>
      <c r="DG52" s="19"/>
      <c r="DH52" s="19"/>
      <c r="DI52" s="22"/>
      <c r="DJ52" s="75"/>
      <c r="DK52" s="16"/>
      <c r="DL52" s="21"/>
      <c r="DM52" s="19"/>
      <c r="DN52" s="19"/>
      <c r="DO52" s="19"/>
      <c r="DP52" s="22"/>
      <c r="DQ52" s="14"/>
      <c r="DR52" s="16"/>
      <c r="DS52" s="21"/>
      <c r="DT52" s="19"/>
      <c r="DU52" s="19"/>
      <c r="DV52" s="19"/>
      <c r="DW52" s="22"/>
      <c r="DX52" s="14"/>
      <c r="DY52" s="16"/>
      <c r="DZ52" s="21"/>
      <c r="EA52" s="19"/>
      <c r="EB52" s="19"/>
      <c r="EC52" s="19"/>
      <c r="ED52" s="22"/>
      <c r="EE52" s="14"/>
      <c r="EF52" s="16"/>
      <c r="EG52" s="21"/>
      <c r="EH52" s="19"/>
      <c r="EI52" s="19"/>
      <c r="EJ52" s="19"/>
      <c r="EK52" s="22"/>
      <c r="EL52" s="14"/>
      <c r="EM52" s="16"/>
      <c r="EN52" s="21"/>
      <c r="EO52" s="19"/>
      <c r="EP52" s="19"/>
      <c r="EQ52" s="19"/>
      <c r="ER52" s="22"/>
      <c r="ES52" s="14"/>
      <c r="ET52" s="16"/>
      <c r="EU52" s="21"/>
      <c r="EV52" s="19"/>
      <c r="EW52" s="19"/>
      <c r="EX52" s="19"/>
      <c r="EY52" s="22"/>
      <c r="EZ52" s="14"/>
      <c r="FA52" s="14"/>
      <c r="FB52" s="14">
        <v>10</v>
      </c>
      <c r="FC52" s="79">
        <v>1</v>
      </c>
      <c r="FD52" s="79">
        <v>2</v>
      </c>
      <c r="FE52" s="79">
        <v>3</v>
      </c>
      <c r="FF52" s="79">
        <v>4</v>
      </c>
      <c r="FG52" s="79">
        <v>5</v>
      </c>
      <c r="FH52" s="79">
        <v>6</v>
      </c>
      <c r="FI52" s="79">
        <v>7</v>
      </c>
      <c r="FJ52" s="79">
        <v>8</v>
      </c>
      <c r="FK52" s="79">
        <v>9</v>
      </c>
      <c r="FL52" s="79">
        <v>10</v>
      </c>
      <c r="FM52" s="79">
        <v>11</v>
      </c>
      <c r="FN52" s="79">
        <v>12</v>
      </c>
      <c r="FO52" s="79">
        <v>13</v>
      </c>
      <c r="FP52" s="79">
        <v>14</v>
      </c>
      <c r="FQ52" s="79">
        <v>15</v>
      </c>
      <c r="FR52" s="79">
        <v>16</v>
      </c>
      <c r="FS52" s="79">
        <v>17</v>
      </c>
    </row>
    <row r="53" spans="1:186">
      <c r="A53" s="8">
        <v>1</v>
      </c>
      <c r="B53" s="14" t="s">
        <v>231</v>
      </c>
      <c r="C53" s="53">
        <v>2.7951388888888887E-2</v>
      </c>
      <c r="D53" s="139">
        <v>1</v>
      </c>
      <c r="E53" s="132">
        <f t="shared" ref="E53:E63" si="101">((C$83)+10)-D53</f>
        <v>20</v>
      </c>
      <c r="F53" s="145">
        <v>0</v>
      </c>
      <c r="G53" s="146">
        <v>5</v>
      </c>
      <c r="H53" s="147">
        <f t="shared" ref="H53:H66" si="102">E53+F53+G53</f>
        <v>25</v>
      </c>
      <c r="I53" s="14"/>
      <c r="J53" s="53"/>
      <c r="K53" s="21"/>
      <c r="L53" s="57">
        <f t="shared" ref="L53:L66" si="103">((J$83)+10)-K53</f>
        <v>0</v>
      </c>
      <c r="M53" s="24">
        <v>0</v>
      </c>
      <c r="N53" s="19"/>
      <c r="O53" s="22">
        <f t="shared" ref="O53:O82" si="104">L53+M53+N53</f>
        <v>0</v>
      </c>
      <c r="P53" s="14"/>
      <c r="Q53" s="53"/>
      <c r="R53" s="139"/>
      <c r="S53" s="132"/>
      <c r="T53" s="145">
        <v>0</v>
      </c>
      <c r="U53" s="146"/>
      <c r="V53" s="151">
        <f t="shared" ref="V53:V74" si="105">S53+T53+U53</f>
        <v>0</v>
      </c>
      <c r="W53" s="14"/>
      <c r="X53" s="53"/>
      <c r="Y53" s="21"/>
      <c r="Z53" s="57">
        <f t="shared" ref="Z53:Z66" si="106">((X$83)+10)-Y53</f>
        <v>0</v>
      </c>
      <c r="AA53" s="24">
        <v>0</v>
      </c>
      <c r="AB53" s="19"/>
      <c r="AC53" s="22">
        <f t="shared" ref="AC53:AC82" si="107">Z53+AA53+AB53</f>
        <v>0</v>
      </c>
      <c r="AD53" s="14"/>
      <c r="AE53" s="53"/>
      <c r="AF53" s="21"/>
      <c r="AG53" s="57">
        <f t="shared" ref="AG53:AG74" si="108">((AE$83)+10)-AF53</f>
        <v>0</v>
      </c>
      <c r="AH53" s="24">
        <v>0</v>
      </c>
      <c r="AI53" s="19"/>
      <c r="AJ53" s="22">
        <f t="shared" ref="AJ53:AJ82" si="109">AG53+AH53+AI53</f>
        <v>0</v>
      </c>
      <c r="AK53" s="14"/>
      <c r="AL53" s="53"/>
      <c r="AM53" s="139"/>
      <c r="AN53" s="132"/>
      <c r="AO53" s="145">
        <v>0</v>
      </c>
      <c r="AP53" s="146"/>
      <c r="AQ53" s="147">
        <f t="shared" ref="AQ53:AQ74" si="110">AN53+AO53+AP53</f>
        <v>0</v>
      </c>
      <c r="AR53" s="14"/>
      <c r="AS53" s="53"/>
      <c r="AT53" s="21"/>
      <c r="AU53" s="57">
        <f t="shared" ref="AU53:AU66" si="111">((AS$83)+10)-AT53</f>
        <v>0</v>
      </c>
      <c r="AV53" s="24">
        <v>0</v>
      </c>
      <c r="AW53" s="19"/>
      <c r="AX53" s="22">
        <f t="shared" ref="AX53:AX82" si="112">AU53+AV53+AW53</f>
        <v>0</v>
      </c>
      <c r="AY53" s="14"/>
      <c r="AZ53" s="53">
        <v>3.4907407407407408E-2</v>
      </c>
      <c r="BA53" s="139">
        <v>6</v>
      </c>
      <c r="BB53" s="132">
        <f>((AZ$83)+10)-BA53</f>
        <v>17</v>
      </c>
      <c r="BC53" s="145">
        <v>0</v>
      </c>
      <c r="BD53" s="146">
        <v>5</v>
      </c>
      <c r="BE53" s="147">
        <f t="shared" ref="BE53:BE74" si="113">BB53+BC53+BD53</f>
        <v>22</v>
      </c>
      <c r="BF53" s="14"/>
      <c r="BG53" s="23"/>
      <c r="BH53" s="21"/>
      <c r="BI53" s="57">
        <f t="shared" ref="BI53:BI58" si="114">((BG$83)+10)-BH53</f>
        <v>0</v>
      </c>
      <c r="BJ53" s="24">
        <v>0</v>
      </c>
      <c r="BK53" s="19"/>
      <c r="BL53" s="22">
        <f t="shared" ref="BL53:BL82" si="115">BI53+BJ53+BK53</f>
        <v>0</v>
      </c>
      <c r="BM53" s="14"/>
      <c r="BN53" s="53">
        <v>3.1354166666666662E-2</v>
      </c>
      <c r="BO53" s="139">
        <v>1</v>
      </c>
      <c r="BP53" s="132">
        <f>((BN$83)+10)-BO53</f>
        <v>24</v>
      </c>
      <c r="BQ53" s="145">
        <v>0</v>
      </c>
      <c r="BR53" s="146">
        <v>5</v>
      </c>
      <c r="BS53" s="147">
        <f t="shared" ref="BS53:BS76" si="116">BP53+BQ53+BR53</f>
        <v>29</v>
      </c>
      <c r="BT53" s="14"/>
      <c r="BU53" s="23"/>
      <c r="BV53" s="21"/>
      <c r="BW53" s="57"/>
      <c r="BX53" s="24"/>
      <c r="BY53" s="19"/>
      <c r="BZ53" s="22">
        <f t="shared" ref="BZ53:BZ82" si="117">BW53+BX53+BY53</f>
        <v>0</v>
      </c>
      <c r="CA53" s="14"/>
      <c r="CB53" s="53"/>
      <c r="CC53" s="21"/>
      <c r="CD53" s="57">
        <f t="shared" ref="CD53:CD74" si="118">((CB$83)+10)-CC53</f>
        <v>0</v>
      </c>
      <c r="CE53" s="24">
        <v>0</v>
      </c>
      <c r="CF53" s="19"/>
      <c r="CG53" s="22">
        <f t="shared" ref="CG53:CG82" si="119">CD53+CE53+CF53</f>
        <v>0</v>
      </c>
      <c r="CH53" s="14"/>
      <c r="CI53" s="23"/>
      <c r="CJ53" s="21"/>
      <c r="CK53" s="57"/>
      <c r="CL53" s="24"/>
      <c r="CM53" s="19"/>
      <c r="CN53" s="22">
        <f t="shared" ref="CN53:CN82" si="120">CK53+CL53+CM53</f>
        <v>0</v>
      </c>
      <c r="CO53" s="14"/>
      <c r="CP53" s="53">
        <v>1.4583333333333332E-2</v>
      </c>
      <c r="CQ53" s="139">
        <v>1</v>
      </c>
      <c r="CR53" s="132">
        <f>((CP$83)+10)-CQ53</f>
        <v>16</v>
      </c>
      <c r="CS53" s="145">
        <v>0</v>
      </c>
      <c r="CT53" s="146">
        <v>5</v>
      </c>
      <c r="CU53" s="147">
        <f t="shared" ref="CU53:CU74" si="121">CR53+CS53+CT53</f>
        <v>21</v>
      </c>
      <c r="CV53" s="14"/>
      <c r="CW53" s="53"/>
      <c r="CX53" s="139"/>
      <c r="CY53" s="132"/>
      <c r="CZ53" s="145">
        <v>0</v>
      </c>
      <c r="DA53" s="146"/>
      <c r="DB53" s="147">
        <f t="shared" ref="DB53:DB74" si="122">CY53+CZ53+DA53</f>
        <v>0</v>
      </c>
      <c r="DC53" s="14"/>
      <c r="DD53" s="53">
        <v>2.9942129629629628E-2</v>
      </c>
      <c r="DE53" s="139">
        <v>1</v>
      </c>
      <c r="DF53" s="132">
        <f>((DD$83)+10)-DE53</f>
        <v>15</v>
      </c>
      <c r="DG53" s="145">
        <v>0</v>
      </c>
      <c r="DH53" s="146">
        <v>5</v>
      </c>
      <c r="DI53" s="147">
        <f t="shared" ref="DI53:DI74" si="123">DF53+DG53+DH53</f>
        <v>20</v>
      </c>
      <c r="DJ53" s="75"/>
      <c r="DK53" s="53"/>
      <c r="DL53" s="139"/>
      <c r="DM53" s="132"/>
      <c r="DN53" s="145">
        <v>0</v>
      </c>
      <c r="DO53" s="146"/>
      <c r="DP53" s="147">
        <f t="shared" ref="DP53:DP74" si="124">DM53+DN53+DO53</f>
        <v>0</v>
      </c>
      <c r="DQ53" s="14"/>
      <c r="DR53" s="53">
        <v>2.9687500000000002E-2</v>
      </c>
      <c r="DS53" s="139">
        <v>1</v>
      </c>
      <c r="DT53" s="132">
        <f t="shared" ref="DT53:DT63" si="125">((DR$83)+10)-DS53</f>
        <v>14</v>
      </c>
      <c r="DU53" s="145">
        <v>0</v>
      </c>
      <c r="DV53" s="146">
        <v>5</v>
      </c>
      <c r="DW53" s="147">
        <f t="shared" ref="DW53:DW69" si="126">DT53+DU53+DV53</f>
        <v>19</v>
      </c>
      <c r="DX53" s="14"/>
      <c r="DY53" s="53"/>
      <c r="DZ53" s="21"/>
      <c r="EA53" s="57">
        <f t="shared" ref="EA53:EA66" si="127">((DY$83)+10)-DZ53</f>
        <v>0</v>
      </c>
      <c r="EB53" s="24">
        <v>0</v>
      </c>
      <c r="EC53" s="19"/>
      <c r="ED53" s="22">
        <f t="shared" ref="ED53:ED82" si="128">EA53+EB53+EC53</f>
        <v>0</v>
      </c>
      <c r="EE53" s="14"/>
      <c r="EF53" s="53"/>
      <c r="EG53" s="21"/>
      <c r="EH53" s="57">
        <f t="shared" ref="EH53:EH66" si="129">((EF$83)+10)-EG53</f>
        <v>0</v>
      </c>
      <c r="EI53" s="24">
        <v>0</v>
      </c>
      <c r="EJ53" s="19"/>
      <c r="EK53" s="22">
        <f t="shared" ref="EK53:EK82" si="130">EH53+EI53+EJ53</f>
        <v>0</v>
      </c>
      <c r="EL53" s="14"/>
      <c r="EM53" s="53"/>
      <c r="EN53" s="21"/>
      <c r="EO53" s="57">
        <f t="shared" ref="EO53:EO66" si="131">((EM$83)+10)-EN53</f>
        <v>0</v>
      </c>
      <c r="EP53" s="24">
        <v>0</v>
      </c>
      <c r="EQ53" s="19"/>
      <c r="ER53" s="22">
        <f t="shared" ref="ER53:ER82" si="132">EO53+EP53+EQ53</f>
        <v>0</v>
      </c>
      <c r="ES53" s="14"/>
      <c r="ET53" s="23"/>
      <c r="EU53" s="111" t="str">
        <f t="shared" ref="EU53:EU73" si="133">FB53</f>
        <v>3=</v>
      </c>
      <c r="EV53" s="82">
        <f t="shared" ref="EV53:EX68" si="134">SUM(E53+L53+S53+Z53+AG53+AN53+AU53+BB53+BI53+BP53+BW53+CD53+CK53+CR53+CY53+DF53+DM53+DT53+EA53+EH53+EO53)</f>
        <v>106</v>
      </c>
      <c r="EW53" s="82">
        <f t="shared" si="134"/>
        <v>0</v>
      </c>
      <c r="EX53" s="82">
        <f t="shared" si="134"/>
        <v>30</v>
      </c>
      <c r="EY53" s="22">
        <f>EV53+EW53+EX53</f>
        <v>136</v>
      </c>
      <c r="EZ53" s="14" t="str">
        <f>B53</f>
        <v>Karen Bridge</v>
      </c>
      <c r="FA53" s="14"/>
      <c r="FB53" s="106" t="str">
        <f>FL53</f>
        <v>3=</v>
      </c>
      <c r="FC53" s="77">
        <v>1</v>
      </c>
      <c r="FD53" s="77">
        <v>3</v>
      </c>
      <c r="FE53" s="77">
        <v>4</v>
      </c>
      <c r="FF53" s="77">
        <v>4</v>
      </c>
      <c r="FG53" s="77">
        <v>3</v>
      </c>
      <c r="FH53" s="77">
        <v>3</v>
      </c>
      <c r="FI53" s="77">
        <v>3</v>
      </c>
      <c r="FJ53" s="80">
        <v>3</v>
      </c>
      <c r="FK53" s="77">
        <v>4</v>
      </c>
      <c r="FL53" s="77" t="s">
        <v>367</v>
      </c>
      <c r="FM53" s="77"/>
      <c r="FN53" s="77"/>
      <c r="FO53" s="77"/>
      <c r="FP53" s="77"/>
      <c r="FQ53" s="77"/>
      <c r="FR53" s="77"/>
      <c r="FS53" s="77"/>
      <c r="FT53" s="8">
        <f t="shared" ref="FT53:FT77" si="135">$H53</f>
        <v>25</v>
      </c>
      <c r="FU53" s="8">
        <f t="shared" ref="FU53:FU77" si="136">$H53+$V53</f>
        <v>25</v>
      </c>
      <c r="FV53" s="8">
        <f t="shared" ref="FV53:FV77" si="137">$H53+$V53+$AQ53</f>
        <v>25</v>
      </c>
      <c r="FW53" s="8">
        <f t="shared" ref="FW53:FW77" si="138">$H53+$V53+$AQ53+$BE53</f>
        <v>47</v>
      </c>
      <c r="FX53" s="8">
        <f t="shared" ref="FX53:FX77" si="139">$H53+$V53+$AQ53+$BE53+$BS53</f>
        <v>76</v>
      </c>
      <c r="FY53" s="8">
        <f>$H53+$V53+$AQ53+$BE53+$BS53+$CU53</f>
        <v>97</v>
      </c>
      <c r="FZ53" s="8">
        <f>$H53+$V53+$AQ53+$BE53+$BS53+$CU53+$DB53</f>
        <v>97</v>
      </c>
      <c r="GA53" s="8">
        <f t="shared" ref="GA53:GA77" si="140">$H53+$V53+$AQ53+$BE53+$BS53+$CU53+$DB53+$DI53</f>
        <v>117</v>
      </c>
      <c r="GB53" s="8">
        <f t="shared" ref="GB53:GB80" si="141">$H53+$V53+$AQ53+$BE53+$BS53+$CU53+$DB53+$DI53+$DP53</f>
        <v>117</v>
      </c>
      <c r="GC53" s="8">
        <f>$H53+$V53+$AQ53+$BE53+$BS53+$CU53+$DB53+$DI53+$DP53+$DW53</f>
        <v>136</v>
      </c>
    </row>
    <row r="54" spans="1:186">
      <c r="A54" s="8">
        <v>2</v>
      </c>
      <c r="B54" s="14" t="s">
        <v>669</v>
      </c>
      <c r="C54" s="53">
        <v>3.0775462962962966E-2</v>
      </c>
      <c r="D54" s="139">
        <v>2</v>
      </c>
      <c r="E54" s="132">
        <f t="shared" si="101"/>
        <v>19</v>
      </c>
      <c r="F54" s="145">
        <v>0</v>
      </c>
      <c r="G54" s="146">
        <v>5</v>
      </c>
      <c r="H54" s="147">
        <f t="shared" si="102"/>
        <v>24</v>
      </c>
      <c r="I54" s="14"/>
      <c r="J54" s="53"/>
      <c r="K54" s="21"/>
      <c r="L54" s="57">
        <f t="shared" si="103"/>
        <v>0</v>
      </c>
      <c r="M54" s="24">
        <v>0</v>
      </c>
      <c r="N54" s="19"/>
      <c r="O54" s="22">
        <f t="shared" si="104"/>
        <v>0</v>
      </c>
      <c r="P54" s="14"/>
      <c r="Q54" s="53"/>
      <c r="R54" s="139"/>
      <c r="S54" s="132"/>
      <c r="T54" s="145">
        <v>0</v>
      </c>
      <c r="U54" s="146"/>
      <c r="V54" s="151">
        <f t="shared" si="105"/>
        <v>0</v>
      </c>
      <c r="W54" s="14"/>
      <c r="X54" s="53"/>
      <c r="Y54" s="21"/>
      <c r="Z54" s="57">
        <f t="shared" si="106"/>
        <v>0</v>
      </c>
      <c r="AA54" s="24">
        <v>0</v>
      </c>
      <c r="AB54" s="19"/>
      <c r="AC54" s="22">
        <f t="shared" si="107"/>
        <v>0</v>
      </c>
      <c r="AD54" s="14"/>
      <c r="AE54" s="53"/>
      <c r="AF54" s="21"/>
      <c r="AG54" s="57">
        <f t="shared" si="108"/>
        <v>0</v>
      </c>
      <c r="AH54" s="24">
        <v>0</v>
      </c>
      <c r="AI54" s="19"/>
      <c r="AJ54" s="22">
        <f t="shared" si="109"/>
        <v>0</v>
      </c>
      <c r="AK54" s="14"/>
      <c r="AL54" s="53">
        <v>1.6932870370370369E-2</v>
      </c>
      <c r="AM54" s="139">
        <v>1</v>
      </c>
      <c r="AN54" s="132">
        <f>((AL$83)+10)-AM54</f>
        <v>11</v>
      </c>
      <c r="AO54" s="145">
        <v>0</v>
      </c>
      <c r="AP54" s="146">
        <v>5</v>
      </c>
      <c r="AQ54" s="147">
        <f t="shared" si="110"/>
        <v>16</v>
      </c>
      <c r="AR54" s="14"/>
      <c r="AS54" s="53"/>
      <c r="AT54" s="21"/>
      <c r="AU54" s="57">
        <f t="shared" si="111"/>
        <v>0</v>
      </c>
      <c r="AV54" s="24">
        <v>0</v>
      </c>
      <c r="AW54" s="19"/>
      <c r="AX54" s="22">
        <f t="shared" si="112"/>
        <v>0</v>
      </c>
      <c r="AY54" s="14"/>
      <c r="AZ54" s="53">
        <v>3.2106481481481479E-2</v>
      </c>
      <c r="BA54" s="139">
        <v>3</v>
      </c>
      <c r="BB54" s="132">
        <f>((AZ$83)+10)-BA54</f>
        <v>20</v>
      </c>
      <c r="BC54" s="145">
        <v>0</v>
      </c>
      <c r="BD54" s="146">
        <v>5</v>
      </c>
      <c r="BE54" s="147">
        <f t="shared" si="113"/>
        <v>25</v>
      </c>
      <c r="BF54" s="14"/>
      <c r="BG54" s="23"/>
      <c r="BH54" s="21"/>
      <c r="BI54" s="57">
        <f t="shared" si="114"/>
        <v>0</v>
      </c>
      <c r="BJ54" s="24">
        <v>0</v>
      </c>
      <c r="BK54" s="19"/>
      <c r="BL54" s="22">
        <f t="shared" si="115"/>
        <v>0</v>
      </c>
      <c r="BM54" s="14"/>
      <c r="BN54" s="53">
        <v>3.3796296296296297E-2</v>
      </c>
      <c r="BO54" s="139">
        <v>3</v>
      </c>
      <c r="BP54" s="132">
        <f>((BN$83)+10)-BO54</f>
        <v>22</v>
      </c>
      <c r="BQ54" s="145">
        <v>0</v>
      </c>
      <c r="BR54" s="146">
        <v>5</v>
      </c>
      <c r="BS54" s="147">
        <f t="shared" si="116"/>
        <v>27</v>
      </c>
      <c r="BT54" s="14"/>
      <c r="BU54" s="23"/>
      <c r="BV54" s="21"/>
      <c r="BW54" s="57">
        <f t="shared" ref="BW54:BW65" si="142">(BU$83+1)-BV54</f>
        <v>0</v>
      </c>
      <c r="BX54" s="24">
        <v>0</v>
      </c>
      <c r="BY54" s="19"/>
      <c r="BZ54" s="22">
        <f t="shared" si="117"/>
        <v>0</v>
      </c>
      <c r="CA54" s="14"/>
      <c r="CB54" s="53"/>
      <c r="CC54" s="21"/>
      <c r="CD54" s="57">
        <f t="shared" si="118"/>
        <v>0</v>
      </c>
      <c r="CE54" s="24">
        <v>0</v>
      </c>
      <c r="CF54" s="19"/>
      <c r="CG54" s="22">
        <f t="shared" si="119"/>
        <v>0</v>
      </c>
      <c r="CH54" s="14"/>
      <c r="CI54" s="23"/>
      <c r="CJ54" s="21"/>
      <c r="CK54" s="57">
        <f t="shared" ref="CK54:CK65" si="143">(CI$83+1)-CJ54</f>
        <v>0</v>
      </c>
      <c r="CL54" s="24">
        <v>0</v>
      </c>
      <c r="CM54" s="19"/>
      <c r="CN54" s="22">
        <f t="shared" si="120"/>
        <v>0</v>
      </c>
      <c r="CO54" s="14"/>
      <c r="CP54" s="53">
        <v>1.5648148148148151E-2</v>
      </c>
      <c r="CQ54" s="139">
        <v>2</v>
      </c>
      <c r="CR54" s="132">
        <f>((CP$83)+10)-CQ54</f>
        <v>15</v>
      </c>
      <c r="CS54" s="149">
        <v>15</v>
      </c>
      <c r="CT54" s="146">
        <v>5</v>
      </c>
      <c r="CU54" s="147">
        <f t="shared" si="121"/>
        <v>35</v>
      </c>
      <c r="CV54" s="14"/>
      <c r="CW54" s="53">
        <v>3.2743055555555553E-2</v>
      </c>
      <c r="CX54" s="139">
        <v>1</v>
      </c>
      <c r="CY54" s="132">
        <f>((CW$83)+10)-CX54</f>
        <v>15</v>
      </c>
      <c r="CZ54" s="145">
        <v>0</v>
      </c>
      <c r="DA54" s="146">
        <v>5</v>
      </c>
      <c r="DB54" s="147">
        <f t="shared" si="122"/>
        <v>20</v>
      </c>
      <c r="DC54" s="14"/>
      <c r="DD54" s="53">
        <v>3.3773148148148149E-2</v>
      </c>
      <c r="DE54" s="139">
        <v>2</v>
      </c>
      <c r="DF54" s="132">
        <f>((DD$83)+10)-DE54</f>
        <v>14</v>
      </c>
      <c r="DG54" s="145">
        <v>0</v>
      </c>
      <c r="DH54" s="146">
        <v>5</v>
      </c>
      <c r="DI54" s="147">
        <f t="shared" si="123"/>
        <v>19</v>
      </c>
      <c r="DJ54" s="75"/>
      <c r="DK54" s="53"/>
      <c r="DL54" s="139"/>
      <c r="DM54" s="132"/>
      <c r="DN54" s="145">
        <v>0</v>
      </c>
      <c r="DO54" s="146"/>
      <c r="DP54" s="147">
        <f t="shared" si="124"/>
        <v>0</v>
      </c>
      <c r="DQ54" s="14"/>
      <c r="DR54" s="53">
        <v>3.3287037037037039E-2</v>
      </c>
      <c r="DS54" s="139">
        <v>2</v>
      </c>
      <c r="DT54" s="132">
        <f t="shared" si="125"/>
        <v>13</v>
      </c>
      <c r="DU54" s="145">
        <v>0</v>
      </c>
      <c r="DV54" s="146">
        <v>5</v>
      </c>
      <c r="DW54" s="147">
        <f t="shared" si="126"/>
        <v>18</v>
      </c>
      <c r="DX54" s="14"/>
      <c r="DY54" s="53"/>
      <c r="DZ54" s="21"/>
      <c r="EA54" s="57">
        <f t="shared" si="127"/>
        <v>0</v>
      </c>
      <c r="EB54" s="24">
        <v>0</v>
      </c>
      <c r="EC54" s="19"/>
      <c r="ED54" s="22">
        <f t="shared" si="128"/>
        <v>0</v>
      </c>
      <c r="EE54" s="14"/>
      <c r="EF54" s="53"/>
      <c r="EG54" s="21"/>
      <c r="EH54" s="57">
        <f t="shared" si="129"/>
        <v>0</v>
      </c>
      <c r="EI54" s="24">
        <v>0</v>
      </c>
      <c r="EJ54" s="19"/>
      <c r="EK54" s="22">
        <f t="shared" si="130"/>
        <v>0</v>
      </c>
      <c r="EL54" s="14"/>
      <c r="EM54" s="53"/>
      <c r="EN54" s="21"/>
      <c r="EO54" s="57">
        <f t="shared" si="131"/>
        <v>0</v>
      </c>
      <c r="EP54" s="24">
        <v>0</v>
      </c>
      <c r="EQ54" s="19"/>
      <c r="ER54" s="22">
        <f t="shared" si="132"/>
        <v>0</v>
      </c>
      <c r="ES54" s="14"/>
      <c r="ET54" s="23"/>
      <c r="EU54" s="111">
        <f t="shared" si="133"/>
        <v>2</v>
      </c>
      <c r="EV54" s="82">
        <f t="shared" si="134"/>
        <v>129</v>
      </c>
      <c r="EW54" s="82">
        <f t="shared" si="134"/>
        <v>15</v>
      </c>
      <c r="EX54" s="82">
        <f t="shared" si="134"/>
        <v>40</v>
      </c>
      <c r="EY54" s="22">
        <f>EV54+EW54+EX54</f>
        <v>184</v>
      </c>
      <c r="EZ54" s="14" t="str">
        <f>B54</f>
        <v>Kerry Grinbergs</v>
      </c>
      <c r="FA54" s="14"/>
      <c r="FB54" s="106">
        <f t="shared" ref="FB54:FB81" si="144">FL54</f>
        <v>2</v>
      </c>
      <c r="FC54" s="77">
        <v>2</v>
      </c>
      <c r="FD54" s="77">
        <v>4</v>
      </c>
      <c r="FE54" s="77">
        <v>2</v>
      </c>
      <c r="FF54" s="77">
        <v>1</v>
      </c>
      <c r="FG54" s="77">
        <v>1</v>
      </c>
      <c r="FH54" s="77">
        <v>1</v>
      </c>
      <c r="FI54" s="77">
        <v>1</v>
      </c>
      <c r="FJ54" s="77">
        <v>1</v>
      </c>
      <c r="FK54" s="77">
        <v>2</v>
      </c>
      <c r="FL54" s="77">
        <v>2</v>
      </c>
      <c r="FM54" s="77"/>
      <c r="FN54" s="77"/>
      <c r="FO54" s="77"/>
      <c r="FP54" s="77"/>
      <c r="FQ54" s="77"/>
      <c r="FR54" s="77"/>
      <c r="FS54" s="77"/>
      <c r="FT54" s="8">
        <f t="shared" si="135"/>
        <v>24</v>
      </c>
      <c r="FU54" s="8">
        <f t="shared" si="136"/>
        <v>24</v>
      </c>
      <c r="FV54" s="8">
        <f t="shared" si="137"/>
        <v>40</v>
      </c>
      <c r="FW54" s="8">
        <f t="shared" si="138"/>
        <v>65</v>
      </c>
      <c r="FX54" s="8">
        <f t="shared" si="139"/>
        <v>92</v>
      </c>
      <c r="FY54" s="8">
        <f t="shared" ref="FY54:FY77" si="145">$H54+$V54+$AQ54+$BE54+$BS54+$CU54</f>
        <v>127</v>
      </c>
      <c r="FZ54" s="8">
        <f t="shared" ref="FZ54:FZ77" si="146">$H54+$V54+$AQ54+$BE54+$BS54+$CU54+$DB54</f>
        <v>147</v>
      </c>
      <c r="GA54" s="8">
        <f t="shared" si="140"/>
        <v>166</v>
      </c>
      <c r="GB54" s="8">
        <f t="shared" si="141"/>
        <v>166</v>
      </c>
      <c r="GC54" s="8">
        <f t="shared" ref="GC54:GC81" si="147">$H54+$V54+$AQ54+$BE54+$BS54+$CU54+$DB54+$DI54+$DP54+$DW54</f>
        <v>184</v>
      </c>
    </row>
    <row r="55" spans="1:186">
      <c r="A55" s="8">
        <v>3</v>
      </c>
      <c r="B55" s="14" t="s">
        <v>418</v>
      </c>
      <c r="C55" s="53">
        <v>3.3391203703703708E-2</v>
      </c>
      <c r="D55" s="139">
        <v>3</v>
      </c>
      <c r="E55" s="132">
        <f t="shared" si="101"/>
        <v>18</v>
      </c>
      <c r="F55" s="145">
        <v>0</v>
      </c>
      <c r="G55" s="146">
        <v>5</v>
      </c>
      <c r="H55" s="147">
        <f t="shared" si="102"/>
        <v>23</v>
      </c>
      <c r="I55" s="14"/>
      <c r="J55" s="53"/>
      <c r="K55" s="21"/>
      <c r="L55" s="57">
        <f t="shared" si="103"/>
        <v>0</v>
      </c>
      <c r="M55" s="24">
        <v>0</v>
      </c>
      <c r="N55" s="19"/>
      <c r="O55" s="22">
        <f t="shared" si="104"/>
        <v>0</v>
      </c>
      <c r="P55" s="14"/>
      <c r="Q55" s="53"/>
      <c r="R55" s="139"/>
      <c r="S55" s="132"/>
      <c r="T55" s="145">
        <v>0</v>
      </c>
      <c r="U55" s="146"/>
      <c r="V55" s="151">
        <f t="shared" si="105"/>
        <v>0</v>
      </c>
      <c r="W55" s="14"/>
      <c r="X55" s="53"/>
      <c r="Y55" s="21"/>
      <c r="Z55" s="57">
        <f t="shared" si="106"/>
        <v>0</v>
      </c>
      <c r="AA55" s="24">
        <v>0</v>
      </c>
      <c r="AB55" s="19"/>
      <c r="AC55" s="22">
        <f t="shared" si="107"/>
        <v>0</v>
      </c>
      <c r="AD55" s="14"/>
      <c r="AE55" s="53"/>
      <c r="AF55" s="21"/>
      <c r="AG55" s="57">
        <f t="shared" si="108"/>
        <v>0</v>
      </c>
      <c r="AH55" s="24">
        <v>0</v>
      </c>
      <c r="AI55" s="19"/>
      <c r="AJ55" s="22">
        <f t="shared" si="109"/>
        <v>0</v>
      </c>
      <c r="AK55" s="14"/>
      <c r="AL55" s="53"/>
      <c r="AM55" s="139"/>
      <c r="AN55" s="132"/>
      <c r="AO55" s="145">
        <v>0</v>
      </c>
      <c r="AP55" s="146"/>
      <c r="AQ55" s="147">
        <f t="shared" si="110"/>
        <v>0</v>
      </c>
      <c r="AR55" s="14"/>
      <c r="AS55" s="53"/>
      <c r="AT55" s="21"/>
      <c r="AU55" s="57">
        <f t="shared" si="111"/>
        <v>0</v>
      </c>
      <c r="AV55" s="24">
        <v>0</v>
      </c>
      <c r="AW55" s="19"/>
      <c r="AX55" s="22">
        <f t="shared" si="112"/>
        <v>0</v>
      </c>
      <c r="AY55" s="14"/>
      <c r="AZ55" s="53">
        <v>3.2708333333333332E-2</v>
      </c>
      <c r="BA55" s="139">
        <v>4</v>
      </c>
      <c r="BB55" s="132">
        <f>((AZ$83)+10)-BA55</f>
        <v>19</v>
      </c>
      <c r="BC55" s="149">
        <v>15</v>
      </c>
      <c r="BD55" s="146">
        <v>5</v>
      </c>
      <c r="BE55" s="147">
        <f t="shared" si="113"/>
        <v>39</v>
      </c>
      <c r="BF55" s="14"/>
      <c r="BG55" s="23"/>
      <c r="BH55" s="21"/>
      <c r="BI55" s="57">
        <f t="shared" si="114"/>
        <v>0</v>
      </c>
      <c r="BJ55" s="24">
        <v>0</v>
      </c>
      <c r="BK55" s="19"/>
      <c r="BL55" s="22">
        <f t="shared" si="115"/>
        <v>0</v>
      </c>
      <c r="BM55" s="14"/>
      <c r="BN55" s="53"/>
      <c r="BO55" s="139"/>
      <c r="BP55" s="132"/>
      <c r="BQ55" s="145">
        <v>0</v>
      </c>
      <c r="BR55" s="146"/>
      <c r="BS55" s="147">
        <f t="shared" si="116"/>
        <v>0</v>
      </c>
      <c r="BT55" s="14"/>
      <c r="BU55" s="23"/>
      <c r="BV55" s="21"/>
      <c r="BW55" s="57">
        <f t="shared" si="142"/>
        <v>0</v>
      </c>
      <c r="BX55" s="24">
        <v>0</v>
      </c>
      <c r="BY55" s="19"/>
      <c r="BZ55" s="22">
        <f t="shared" si="117"/>
        <v>0</v>
      </c>
      <c r="CA55" s="14"/>
      <c r="CB55" s="53"/>
      <c r="CC55" s="21"/>
      <c r="CD55" s="57">
        <f t="shared" si="118"/>
        <v>0</v>
      </c>
      <c r="CE55" s="24">
        <v>0</v>
      </c>
      <c r="CF55" s="19"/>
      <c r="CG55" s="22">
        <f t="shared" si="119"/>
        <v>0</v>
      </c>
      <c r="CH55" s="14"/>
      <c r="CI55" s="23"/>
      <c r="CJ55" s="21"/>
      <c r="CK55" s="57">
        <f t="shared" si="143"/>
        <v>0</v>
      </c>
      <c r="CL55" s="24">
        <v>0</v>
      </c>
      <c r="CM55" s="19"/>
      <c r="CN55" s="22">
        <f t="shared" si="120"/>
        <v>0</v>
      </c>
      <c r="CO55" s="14"/>
      <c r="CP55" s="53"/>
      <c r="CQ55" s="139"/>
      <c r="CR55" s="132"/>
      <c r="CS55" s="145">
        <v>0</v>
      </c>
      <c r="CT55" s="146"/>
      <c r="CU55" s="147">
        <f t="shared" si="121"/>
        <v>0</v>
      </c>
      <c r="CV55" s="14"/>
      <c r="CW55" s="53"/>
      <c r="CX55" s="139"/>
      <c r="CY55" s="132"/>
      <c r="CZ55" s="145">
        <v>0</v>
      </c>
      <c r="DA55" s="146"/>
      <c r="DB55" s="147">
        <f t="shared" si="122"/>
        <v>0</v>
      </c>
      <c r="DC55" s="14"/>
      <c r="DD55" s="53"/>
      <c r="DE55" s="139"/>
      <c r="DF55" s="132"/>
      <c r="DG55" s="145">
        <v>0</v>
      </c>
      <c r="DH55" s="146"/>
      <c r="DI55" s="147">
        <f t="shared" si="123"/>
        <v>0</v>
      </c>
      <c r="DJ55" s="75"/>
      <c r="DK55" s="53"/>
      <c r="DL55" s="139"/>
      <c r="DM55" s="132"/>
      <c r="DN55" s="145">
        <v>0</v>
      </c>
      <c r="DO55" s="146"/>
      <c r="DP55" s="147">
        <f t="shared" si="124"/>
        <v>0</v>
      </c>
      <c r="DQ55" s="14"/>
      <c r="DR55" s="53"/>
      <c r="DS55" s="139"/>
      <c r="DT55" s="132"/>
      <c r="DU55" s="145">
        <v>0</v>
      </c>
      <c r="DV55" s="146"/>
      <c r="DW55" s="147">
        <f t="shared" si="126"/>
        <v>0</v>
      </c>
      <c r="DX55" s="14"/>
      <c r="DY55" s="53"/>
      <c r="DZ55" s="21"/>
      <c r="EA55" s="57">
        <f t="shared" si="127"/>
        <v>0</v>
      </c>
      <c r="EB55" s="24">
        <v>0</v>
      </c>
      <c r="EC55" s="19"/>
      <c r="ED55" s="22">
        <f t="shared" si="128"/>
        <v>0</v>
      </c>
      <c r="EE55" s="14"/>
      <c r="EF55" s="53"/>
      <c r="EG55" s="21"/>
      <c r="EH55" s="57">
        <f t="shared" si="129"/>
        <v>0</v>
      </c>
      <c r="EI55" s="24">
        <v>0</v>
      </c>
      <c r="EJ55" s="19"/>
      <c r="EK55" s="22">
        <f t="shared" si="130"/>
        <v>0</v>
      </c>
      <c r="EL55" s="14"/>
      <c r="EM55" s="53"/>
      <c r="EN55" s="21"/>
      <c r="EO55" s="57">
        <f t="shared" si="131"/>
        <v>0</v>
      </c>
      <c r="EP55" s="24">
        <v>0</v>
      </c>
      <c r="EQ55" s="19"/>
      <c r="ER55" s="22">
        <f t="shared" si="132"/>
        <v>0</v>
      </c>
      <c r="ES55" s="14"/>
      <c r="ET55" s="23"/>
      <c r="EU55" s="111">
        <f t="shared" si="133"/>
        <v>7</v>
      </c>
      <c r="EV55" s="82">
        <f t="shared" si="134"/>
        <v>37</v>
      </c>
      <c r="EW55" s="82">
        <f t="shared" si="134"/>
        <v>15</v>
      </c>
      <c r="EX55" s="82">
        <f t="shared" si="134"/>
        <v>10</v>
      </c>
      <c r="EY55" s="22">
        <f>EV55+EW55+EX55</f>
        <v>62</v>
      </c>
      <c r="EZ55" s="14" t="str">
        <f>B55</f>
        <v>Heather Eccles</v>
      </c>
      <c r="FA55" s="14"/>
      <c r="FB55" s="106">
        <f t="shared" si="144"/>
        <v>7</v>
      </c>
      <c r="FC55" s="77">
        <v>3</v>
      </c>
      <c r="FD55" s="77">
        <v>5</v>
      </c>
      <c r="FE55" s="77">
        <v>5</v>
      </c>
      <c r="FF55" s="77">
        <v>3</v>
      </c>
      <c r="FG55" s="77">
        <v>4</v>
      </c>
      <c r="FH55" s="77" t="s">
        <v>434</v>
      </c>
      <c r="FI55" s="77">
        <v>6</v>
      </c>
      <c r="FJ55" s="77">
        <v>7</v>
      </c>
      <c r="FK55" s="77">
        <v>7</v>
      </c>
      <c r="FL55" s="77">
        <v>7</v>
      </c>
      <c r="FM55" s="77"/>
      <c r="FN55" s="77"/>
      <c r="FO55" s="77"/>
      <c r="FP55" s="77"/>
      <c r="FQ55" s="77"/>
      <c r="FR55" s="77"/>
      <c r="FS55" s="77"/>
      <c r="FT55" s="8">
        <f t="shared" si="135"/>
        <v>23</v>
      </c>
      <c r="FU55" s="8">
        <f t="shared" si="136"/>
        <v>23</v>
      </c>
      <c r="FV55" s="8">
        <f t="shared" si="137"/>
        <v>23</v>
      </c>
      <c r="FW55" s="8">
        <f t="shared" si="138"/>
        <v>62</v>
      </c>
      <c r="FX55" s="8">
        <f t="shared" si="139"/>
        <v>62</v>
      </c>
      <c r="FY55" s="8">
        <f t="shared" si="145"/>
        <v>62</v>
      </c>
      <c r="FZ55" s="8">
        <f t="shared" si="146"/>
        <v>62</v>
      </c>
      <c r="GA55" s="8">
        <f t="shared" si="140"/>
        <v>62</v>
      </c>
      <c r="GB55" s="8">
        <f t="shared" si="141"/>
        <v>62</v>
      </c>
      <c r="GC55" s="8">
        <f t="shared" si="147"/>
        <v>62</v>
      </c>
    </row>
    <row r="56" spans="1:186">
      <c r="A56" s="8">
        <v>4</v>
      </c>
      <c r="B56" s="14" t="s">
        <v>26</v>
      </c>
      <c r="C56" s="53">
        <v>3.4525462962962966E-2</v>
      </c>
      <c r="D56" s="139">
        <v>4</v>
      </c>
      <c r="E56" s="132">
        <f t="shared" si="101"/>
        <v>17</v>
      </c>
      <c r="F56" s="145">
        <v>0</v>
      </c>
      <c r="G56" s="146">
        <v>5</v>
      </c>
      <c r="H56" s="147">
        <f t="shared" si="102"/>
        <v>22</v>
      </c>
      <c r="I56" s="14"/>
      <c r="J56" s="53"/>
      <c r="K56" s="21"/>
      <c r="L56" s="57">
        <f t="shared" si="103"/>
        <v>0</v>
      </c>
      <c r="M56" s="24">
        <v>0</v>
      </c>
      <c r="N56" s="19"/>
      <c r="O56" s="22">
        <f t="shared" si="104"/>
        <v>0</v>
      </c>
      <c r="P56" s="14"/>
      <c r="Q56" s="53"/>
      <c r="R56" s="139"/>
      <c r="S56" s="132"/>
      <c r="T56" s="145">
        <v>0</v>
      </c>
      <c r="U56" s="146"/>
      <c r="V56" s="151">
        <f t="shared" si="105"/>
        <v>0</v>
      </c>
      <c r="W56" s="14"/>
      <c r="X56" s="53"/>
      <c r="Y56" s="21"/>
      <c r="Z56" s="57">
        <f t="shared" si="106"/>
        <v>0</v>
      </c>
      <c r="AA56" s="24">
        <v>0</v>
      </c>
      <c r="AB56" s="19"/>
      <c r="AC56" s="22">
        <f t="shared" si="107"/>
        <v>0</v>
      </c>
      <c r="AD56" s="14"/>
      <c r="AE56" s="53"/>
      <c r="AF56" s="21"/>
      <c r="AG56" s="57">
        <f t="shared" si="108"/>
        <v>0</v>
      </c>
      <c r="AH56" s="24">
        <v>0</v>
      </c>
      <c r="AI56" s="19"/>
      <c r="AJ56" s="22">
        <f t="shared" si="109"/>
        <v>0</v>
      </c>
      <c r="AK56" s="14"/>
      <c r="AL56" s="53"/>
      <c r="AM56" s="139"/>
      <c r="AN56" s="132"/>
      <c r="AO56" s="145">
        <v>0</v>
      </c>
      <c r="AP56" s="146"/>
      <c r="AQ56" s="147">
        <f t="shared" si="110"/>
        <v>0</v>
      </c>
      <c r="AR56" s="14"/>
      <c r="AS56" s="53"/>
      <c r="AT56" s="21"/>
      <c r="AU56" s="57">
        <f t="shared" si="111"/>
        <v>0</v>
      </c>
      <c r="AV56" s="24">
        <v>0</v>
      </c>
      <c r="AW56" s="19"/>
      <c r="AX56" s="22">
        <f t="shared" si="112"/>
        <v>0</v>
      </c>
      <c r="AY56" s="14"/>
      <c r="AZ56" s="53"/>
      <c r="BA56" s="139"/>
      <c r="BB56" s="132"/>
      <c r="BC56" s="145">
        <v>0</v>
      </c>
      <c r="BD56" s="146"/>
      <c r="BE56" s="147">
        <f t="shared" si="113"/>
        <v>0</v>
      </c>
      <c r="BF56" s="14"/>
      <c r="BG56" s="23"/>
      <c r="BH56" s="21"/>
      <c r="BI56" s="57">
        <f t="shared" si="114"/>
        <v>0</v>
      </c>
      <c r="BJ56" s="24">
        <v>0</v>
      </c>
      <c r="BK56" s="19"/>
      <c r="BL56" s="22">
        <f t="shared" si="115"/>
        <v>0</v>
      </c>
      <c r="BM56" s="14"/>
      <c r="BN56" s="53">
        <v>4.372685185185185E-2</v>
      </c>
      <c r="BO56" s="139">
        <v>7</v>
      </c>
      <c r="BP56" s="132">
        <f>((BN$83)+10)-BO56</f>
        <v>18</v>
      </c>
      <c r="BQ56" s="145">
        <v>0</v>
      </c>
      <c r="BR56" s="146">
        <v>5</v>
      </c>
      <c r="BS56" s="147">
        <f t="shared" si="116"/>
        <v>23</v>
      </c>
      <c r="BT56" s="14"/>
      <c r="BU56" s="23"/>
      <c r="BV56" s="21"/>
      <c r="BW56" s="57">
        <f t="shared" si="142"/>
        <v>0</v>
      </c>
      <c r="BX56" s="24">
        <v>0</v>
      </c>
      <c r="BY56" s="19"/>
      <c r="BZ56" s="22">
        <f t="shared" si="117"/>
        <v>0</v>
      </c>
      <c r="CA56" s="14"/>
      <c r="CB56" s="53"/>
      <c r="CC56" s="21"/>
      <c r="CD56" s="57">
        <f t="shared" si="118"/>
        <v>0</v>
      </c>
      <c r="CE56" s="24">
        <v>0</v>
      </c>
      <c r="CF56" s="19"/>
      <c r="CG56" s="22">
        <f t="shared" si="119"/>
        <v>0</v>
      </c>
      <c r="CH56" s="14"/>
      <c r="CI56" s="23"/>
      <c r="CJ56" s="21"/>
      <c r="CK56" s="57">
        <f t="shared" si="143"/>
        <v>0</v>
      </c>
      <c r="CL56" s="24">
        <v>0</v>
      </c>
      <c r="CM56" s="19"/>
      <c r="CN56" s="22">
        <f t="shared" si="120"/>
        <v>0</v>
      </c>
      <c r="CO56" s="14"/>
      <c r="CP56" s="53">
        <v>1.8159722222222219E-2</v>
      </c>
      <c r="CQ56" s="139">
        <v>3</v>
      </c>
      <c r="CR56" s="132">
        <f>((CP$83)+10)-CQ56</f>
        <v>14</v>
      </c>
      <c r="CS56" s="145">
        <v>0</v>
      </c>
      <c r="CT56" s="146">
        <v>5</v>
      </c>
      <c r="CU56" s="147">
        <f t="shared" si="121"/>
        <v>19</v>
      </c>
      <c r="CV56" s="14"/>
      <c r="CW56" s="53">
        <v>3.7430555555555557E-2</v>
      </c>
      <c r="CX56" s="139">
        <v>3</v>
      </c>
      <c r="CY56" s="132">
        <f>((CW$83)+10)-CX56</f>
        <v>13</v>
      </c>
      <c r="CZ56" s="145">
        <v>0</v>
      </c>
      <c r="DA56" s="146">
        <v>5</v>
      </c>
      <c r="DB56" s="147">
        <f t="shared" si="122"/>
        <v>18</v>
      </c>
      <c r="DC56" s="14"/>
      <c r="DD56" s="53">
        <v>3.5833333333333335E-2</v>
      </c>
      <c r="DE56" s="139">
        <v>3</v>
      </c>
      <c r="DF56" s="132">
        <f>((DD$83)+10)-DE56</f>
        <v>13</v>
      </c>
      <c r="DG56" s="145">
        <v>0</v>
      </c>
      <c r="DH56" s="146">
        <v>5</v>
      </c>
      <c r="DI56" s="147">
        <f t="shared" si="123"/>
        <v>18</v>
      </c>
      <c r="DJ56" s="75"/>
      <c r="DK56" s="53">
        <v>3.6782407407407409E-2</v>
      </c>
      <c r="DL56" s="139">
        <v>2</v>
      </c>
      <c r="DM56" s="132">
        <f>((DK$83)+10)-DL56</f>
        <v>14</v>
      </c>
      <c r="DN56" s="145">
        <v>0</v>
      </c>
      <c r="DO56" s="146">
        <v>5</v>
      </c>
      <c r="DP56" s="147">
        <f t="shared" si="124"/>
        <v>19</v>
      </c>
      <c r="DQ56" s="14"/>
      <c r="DR56" s="53">
        <v>3.6724537037037035E-2</v>
      </c>
      <c r="DS56" s="139">
        <v>3</v>
      </c>
      <c r="DT56" s="132">
        <f t="shared" si="125"/>
        <v>12</v>
      </c>
      <c r="DU56" s="145">
        <v>0</v>
      </c>
      <c r="DV56" s="146">
        <v>5</v>
      </c>
      <c r="DW56" s="147">
        <f t="shared" si="126"/>
        <v>17</v>
      </c>
      <c r="DX56" s="14"/>
      <c r="DY56" s="53"/>
      <c r="DZ56" s="21"/>
      <c r="EA56" s="57">
        <f t="shared" si="127"/>
        <v>0</v>
      </c>
      <c r="EB56" s="24">
        <v>0</v>
      </c>
      <c r="EC56" s="19"/>
      <c r="ED56" s="22">
        <f t="shared" si="128"/>
        <v>0</v>
      </c>
      <c r="EE56" s="14"/>
      <c r="EF56" s="53"/>
      <c r="EG56" s="21"/>
      <c r="EH56" s="57">
        <f t="shared" si="129"/>
        <v>0</v>
      </c>
      <c r="EI56" s="24">
        <v>0</v>
      </c>
      <c r="EJ56" s="19"/>
      <c r="EK56" s="22">
        <f t="shared" si="130"/>
        <v>0</v>
      </c>
      <c r="EL56" s="14"/>
      <c r="EM56" s="53"/>
      <c r="EN56" s="21"/>
      <c r="EO56" s="57">
        <f t="shared" si="131"/>
        <v>0</v>
      </c>
      <c r="EP56" s="24">
        <v>0</v>
      </c>
      <c r="EQ56" s="19"/>
      <c r="ER56" s="22">
        <f t="shared" si="132"/>
        <v>0</v>
      </c>
      <c r="ES56" s="14"/>
      <c r="ET56" s="23"/>
      <c r="EU56" s="111" t="str">
        <f t="shared" si="133"/>
        <v>3=</v>
      </c>
      <c r="EV56" s="82">
        <f t="shared" si="134"/>
        <v>101</v>
      </c>
      <c r="EW56" s="82">
        <f t="shared" si="134"/>
        <v>0</v>
      </c>
      <c r="EX56" s="82">
        <f t="shared" si="134"/>
        <v>35</v>
      </c>
      <c r="EY56" s="22">
        <f t="shared" ref="EY56:EY73" si="148">EV56+EW56+EX56</f>
        <v>136</v>
      </c>
      <c r="EZ56" s="14" t="str">
        <f t="shared" ref="EZ56:EZ76" si="149">B56</f>
        <v>Julia King</v>
      </c>
      <c r="FA56" s="14"/>
      <c r="FB56" s="106" t="str">
        <f t="shared" si="144"/>
        <v>3=</v>
      </c>
      <c r="FC56" s="77">
        <v>4</v>
      </c>
      <c r="FD56" s="77">
        <v>6</v>
      </c>
      <c r="FE56" s="77">
        <v>6</v>
      </c>
      <c r="FF56" s="77" t="s">
        <v>423</v>
      </c>
      <c r="FG56" s="77" t="s">
        <v>423</v>
      </c>
      <c r="FH56" s="77">
        <v>4</v>
      </c>
      <c r="FI56" s="77">
        <v>4</v>
      </c>
      <c r="FJ56" s="77">
        <v>4</v>
      </c>
      <c r="FK56" s="77">
        <v>3</v>
      </c>
      <c r="FL56" s="77" t="s">
        <v>367</v>
      </c>
      <c r="FM56" s="77"/>
      <c r="FN56" s="77"/>
      <c r="FO56" s="77"/>
      <c r="FP56" s="77"/>
      <c r="FQ56" s="77"/>
      <c r="FR56" s="77"/>
      <c r="FS56" s="77"/>
      <c r="FT56" s="8">
        <f t="shared" si="135"/>
        <v>22</v>
      </c>
      <c r="FU56" s="8">
        <f t="shared" si="136"/>
        <v>22</v>
      </c>
      <c r="FV56" s="8">
        <f t="shared" si="137"/>
        <v>22</v>
      </c>
      <c r="FW56" s="8">
        <f t="shared" si="138"/>
        <v>22</v>
      </c>
      <c r="FX56" s="8">
        <f t="shared" si="139"/>
        <v>45</v>
      </c>
      <c r="FY56" s="8">
        <f t="shared" si="145"/>
        <v>64</v>
      </c>
      <c r="FZ56" s="8">
        <f t="shared" si="146"/>
        <v>82</v>
      </c>
      <c r="GA56" s="8">
        <f t="shared" si="140"/>
        <v>100</v>
      </c>
      <c r="GB56" s="8">
        <f t="shared" si="141"/>
        <v>119</v>
      </c>
      <c r="GC56" s="8">
        <f t="shared" si="147"/>
        <v>136</v>
      </c>
    </row>
    <row r="57" spans="1:186">
      <c r="A57" s="8">
        <v>5</v>
      </c>
      <c r="B57" s="14" t="s">
        <v>674</v>
      </c>
      <c r="C57" s="53">
        <v>3.5405092592592592E-2</v>
      </c>
      <c r="D57" s="139">
        <v>5</v>
      </c>
      <c r="E57" s="132">
        <f t="shared" si="101"/>
        <v>16</v>
      </c>
      <c r="F57" s="145">
        <v>0</v>
      </c>
      <c r="G57" s="146">
        <v>5</v>
      </c>
      <c r="H57" s="147">
        <f t="shared" si="102"/>
        <v>21</v>
      </c>
      <c r="I57" s="14"/>
      <c r="J57" s="53"/>
      <c r="K57" s="21"/>
      <c r="L57" s="57">
        <f t="shared" si="103"/>
        <v>0</v>
      </c>
      <c r="M57" s="24">
        <v>0</v>
      </c>
      <c r="N57" s="19"/>
      <c r="O57" s="22">
        <f t="shared" si="104"/>
        <v>0</v>
      </c>
      <c r="P57" s="14"/>
      <c r="Q57" s="53"/>
      <c r="R57" s="139"/>
      <c r="S57" s="132"/>
      <c r="T57" s="145">
        <v>0</v>
      </c>
      <c r="U57" s="146"/>
      <c r="V57" s="151">
        <f t="shared" si="105"/>
        <v>0</v>
      </c>
      <c r="W57" s="14"/>
      <c r="X57" s="53"/>
      <c r="Y57" s="21"/>
      <c r="Z57" s="57">
        <f t="shared" si="106"/>
        <v>0</v>
      </c>
      <c r="AA57" s="24">
        <v>0</v>
      </c>
      <c r="AB57" s="19"/>
      <c r="AC57" s="22">
        <f t="shared" si="107"/>
        <v>0</v>
      </c>
      <c r="AD57" s="14"/>
      <c r="AE57" s="53"/>
      <c r="AF57" s="21"/>
      <c r="AG57" s="57">
        <f t="shared" si="108"/>
        <v>0</v>
      </c>
      <c r="AH57" s="24">
        <v>0</v>
      </c>
      <c r="AI57" s="19"/>
      <c r="AJ57" s="22">
        <f t="shared" si="109"/>
        <v>0</v>
      </c>
      <c r="AK57" s="14"/>
      <c r="AL57" s="53"/>
      <c r="AM57" s="139"/>
      <c r="AN57" s="132"/>
      <c r="AO57" s="145">
        <v>0</v>
      </c>
      <c r="AP57" s="146"/>
      <c r="AQ57" s="147">
        <f t="shared" si="110"/>
        <v>0</v>
      </c>
      <c r="AR57" s="14"/>
      <c r="AS57" s="53"/>
      <c r="AT57" s="21"/>
      <c r="AU57" s="57">
        <f t="shared" si="111"/>
        <v>0</v>
      </c>
      <c r="AV57" s="24">
        <v>0</v>
      </c>
      <c r="AW57" s="19"/>
      <c r="AX57" s="22">
        <f t="shared" si="112"/>
        <v>0</v>
      </c>
      <c r="AY57" s="14"/>
      <c r="AZ57" s="53"/>
      <c r="BA57" s="139"/>
      <c r="BB57" s="132"/>
      <c r="BC57" s="145">
        <v>0</v>
      </c>
      <c r="BD57" s="146"/>
      <c r="BE57" s="147">
        <f t="shared" si="113"/>
        <v>0</v>
      </c>
      <c r="BF57" s="14"/>
      <c r="BG57" s="23"/>
      <c r="BH57" s="21"/>
      <c r="BI57" s="57">
        <f t="shared" si="114"/>
        <v>0</v>
      </c>
      <c r="BJ57" s="24">
        <v>0</v>
      </c>
      <c r="BK57" s="19"/>
      <c r="BL57" s="22">
        <f t="shared" si="115"/>
        <v>0</v>
      </c>
      <c r="BM57" s="14"/>
      <c r="BN57" s="53"/>
      <c r="BO57" s="139"/>
      <c r="BP57" s="132"/>
      <c r="BQ57" s="145">
        <v>0</v>
      </c>
      <c r="BR57" s="146"/>
      <c r="BS57" s="147">
        <f t="shared" si="116"/>
        <v>0</v>
      </c>
      <c r="BT57" s="14"/>
      <c r="BU57" s="23"/>
      <c r="BV57" s="21"/>
      <c r="BW57" s="57">
        <f t="shared" si="142"/>
        <v>0</v>
      </c>
      <c r="BX57" s="24">
        <v>0</v>
      </c>
      <c r="BY57" s="19"/>
      <c r="BZ57" s="22">
        <f t="shared" si="117"/>
        <v>0</v>
      </c>
      <c r="CA57" s="14"/>
      <c r="CB57" s="53"/>
      <c r="CC57" s="21"/>
      <c r="CD57" s="57">
        <f t="shared" si="118"/>
        <v>0</v>
      </c>
      <c r="CE57" s="24">
        <v>0</v>
      </c>
      <c r="CF57" s="19"/>
      <c r="CG57" s="22">
        <f t="shared" si="119"/>
        <v>0</v>
      </c>
      <c r="CH57" s="14"/>
      <c r="CI57" s="23"/>
      <c r="CJ57" s="21"/>
      <c r="CK57" s="57">
        <f t="shared" si="143"/>
        <v>0</v>
      </c>
      <c r="CL57" s="24">
        <v>0</v>
      </c>
      <c r="CM57" s="19"/>
      <c r="CN57" s="22">
        <f t="shared" si="120"/>
        <v>0</v>
      </c>
      <c r="CO57" s="14"/>
      <c r="CP57" s="53"/>
      <c r="CQ57" s="139"/>
      <c r="CR57" s="132"/>
      <c r="CS57" s="145">
        <v>0</v>
      </c>
      <c r="CT57" s="146"/>
      <c r="CU57" s="147">
        <f t="shared" si="121"/>
        <v>0</v>
      </c>
      <c r="CV57" s="14"/>
      <c r="CW57" s="53"/>
      <c r="CX57" s="139"/>
      <c r="CY57" s="132"/>
      <c r="CZ57" s="145">
        <v>0</v>
      </c>
      <c r="DA57" s="146"/>
      <c r="DB57" s="147">
        <f t="shared" si="122"/>
        <v>0</v>
      </c>
      <c r="DC57" s="14"/>
      <c r="DD57" s="53"/>
      <c r="DE57" s="139"/>
      <c r="DF57" s="132"/>
      <c r="DG57" s="145">
        <v>0</v>
      </c>
      <c r="DH57" s="146"/>
      <c r="DI57" s="147">
        <f t="shared" si="123"/>
        <v>0</v>
      </c>
      <c r="DJ57" s="75"/>
      <c r="DK57" s="53"/>
      <c r="DL57" s="139"/>
      <c r="DM57" s="132"/>
      <c r="DN57" s="145">
        <v>0</v>
      </c>
      <c r="DO57" s="146"/>
      <c r="DP57" s="147">
        <f t="shared" si="124"/>
        <v>0</v>
      </c>
      <c r="DQ57" s="14"/>
      <c r="DR57" s="53"/>
      <c r="DS57" s="139"/>
      <c r="DT57" s="132"/>
      <c r="DU57" s="145">
        <v>0</v>
      </c>
      <c r="DV57" s="146"/>
      <c r="DW57" s="147">
        <f t="shared" si="126"/>
        <v>0</v>
      </c>
      <c r="DX57" s="14"/>
      <c r="DY57" s="53"/>
      <c r="DZ57" s="21"/>
      <c r="EA57" s="57">
        <f t="shared" si="127"/>
        <v>0</v>
      </c>
      <c r="EB57" s="24">
        <v>0</v>
      </c>
      <c r="EC57" s="19"/>
      <c r="ED57" s="22">
        <f t="shared" si="128"/>
        <v>0</v>
      </c>
      <c r="EE57" s="14"/>
      <c r="EF57" s="53"/>
      <c r="EG57" s="21"/>
      <c r="EH57" s="57">
        <f t="shared" si="129"/>
        <v>0</v>
      </c>
      <c r="EI57" s="24">
        <v>0</v>
      </c>
      <c r="EJ57" s="19"/>
      <c r="EK57" s="22">
        <f t="shared" si="130"/>
        <v>0</v>
      </c>
      <c r="EL57" s="14"/>
      <c r="EM57" s="53"/>
      <c r="EN57" s="21"/>
      <c r="EO57" s="57">
        <f t="shared" si="131"/>
        <v>0</v>
      </c>
      <c r="EP57" s="24">
        <v>0</v>
      </c>
      <c r="EQ57" s="19"/>
      <c r="ER57" s="22">
        <f t="shared" si="132"/>
        <v>0</v>
      </c>
      <c r="ES57" s="14"/>
      <c r="ET57" s="23"/>
      <c r="EU57" s="111">
        <f t="shared" si="133"/>
        <v>16</v>
      </c>
      <c r="EV57" s="82">
        <f t="shared" si="134"/>
        <v>16</v>
      </c>
      <c r="EW57" s="82">
        <f t="shared" si="134"/>
        <v>0</v>
      </c>
      <c r="EX57" s="82">
        <f t="shared" si="134"/>
        <v>5</v>
      </c>
      <c r="EY57" s="22">
        <f t="shared" si="148"/>
        <v>21</v>
      </c>
      <c r="EZ57" s="14" t="str">
        <f t="shared" si="149"/>
        <v>Joanne May</v>
      </c>
      <c r="FA57" s="14"/>
      <c r="FB57" s="106">
        <f t="shared" si="144"/>
        <v>16</v>
      </c>
      <c r="FC57" s="77">
        <v>5</v>
      </c>
      <c r="FD57" s="77">
        <v>7</v>
      </c>
      <c r="FE57" s="77">
        <v>7</v>
      </c>
      <c r="FF57" s="77" t="s">
        <v>440</v>
      </c>
      <c r="FG57" s="77">
        <v>15</v>
      </c>
      <c r="FH57" s="77">
        <v>16</v>
      </c>
      <c r="FI57" s="77">
        <v>16</v>
      </c>
      <c r="FJ57" s="77">
        <v>16</v>
      </c>
      <c r="FK57" s="77">
        <v>16</v>
      </c>
      <c r="FL57" s="77">
        <v>16</v>
      </c>
      <c r="FM57" s="77"/>
      <c r="FN57" s="77"/>
      <c r="FO57" s="77"/>
      <c r="FP57" s="77"/>
      <c r="FQ57" s="77"/>
      <c r="FR57" s="77"/>
      <c r="FS57" s="77"/>
      <c r="FT57" s="8">
        <f t="shared" si="135"/>
        <v>21</v>
      </c>
      <c r="FU57" s="8">
        <f t="shared" si="136"/>
        <v>21</v>
      </c>
      <c r="FV57" s="8">
        <f t="shared" si="137"/>
        <v>21</v>
      </c>
      <c r="FW57" s="8">
        <f t="shared" si="138"/>
        <v>21</v>
      </c>
      <c r="FX57" s="8">
        <f t="shared" si="139"/>
        <v>21</v>
      </c>
      <c r="FY57" s="8">
        <f t="shared" si="145"/>
        <v>21</v>
      </c>
      <c r="FZ57" s="8">
        <f t="shared" si="146"/>
        <v>21</v>
      </c>
      <c r="GA57" s="8">
        <f t="shared" si="140"/>
        <v>21</v>
      </c>
      <c r="GB57" s="8">
        <f t="shared" si="141"/>
        <v>21</v>
      </c>
      <c r="GC57" s="8">
        <f t="shared" si="147"/>
        <v>21</v>
      </c>
    </row>
    <row r="58" spans="1:186">
      <c r="A58" s="8">
        <v>6</v>
      </c>
      <c r="B58" s="14" t="s">
        <v>675</v>
      </c>
      <c r="C58" s="53">
        <v>3.7627314814814815E-2</v>
      </c>
      <c r="D58" s="139">
        <v>6</v>
      </c>
      <c r="E58" s="132">
        <f t="shared" si="101"/>
        <v>15</v>
      </c>
      <c r="F58" s="145">
        <v>0</v>
      </c>
      <c r="G58" s="146">
        <v>5</v>
      </c>
      <c r="H58" s="147">
        <f t="shared" si="102"/>
        <v>20</v>
      </c>
      <c r="I58" s="14"/>
      <c r="J58" s="53"/>
      <c r="K58" s="21"/>
      <c r="L58" s="57">
        <f t="shared" si="103"/>
        <v>0</v>
      </c>
      <c r="M58" s="24">
        <v>0</v>
      </c>
      <c r="N58" s="19"/>
      <c r="O58" s="22">
        <f t="shared" si="104"/>
        <v>0</v>
      </c>
      <c r="P58" s="14"/>
      <c r="Q58" s="53"/>
      <c r="R58" s="139"/>
      <c r="S58" s="132"/>
      <c r="T58" s="145">
        <v>0</v>
      </c>
      <c r="U58" s="146"/>
      <c r="V58" s="151">
        <f t="shared" si="105"/>
        <v>0</v>
      </c>
      <c r="W58" s="14"/>
      <c r="X58" s="53"/>
      <c r="Y58" s="21"/>
      <c r="Z58" s="57">
        <f t="shared" si="106"/>
        <v>0</v>
      </c>
      <c r="AA58" s="24">
        <v>0</v>
      </c>
      <c r="AB58" s="19"/>
      <c r="AC58" s="22">
        <f t="shared" si="107"/>
        <v>0</v>
      </c>
      <c r="AD58" s="14"/>
      <c r="AE58" s="53"/>
      <c r="AF58" s="21"/>
      <c r="AG58" s="57">
        <f t="shared" si="108"/>
        <v>0</v>
      </c>
      <c r="AH58" s="24">
        <v>0</v>
      </c>
      <c r="AI58" s="19"/>
      <c r="AJ58" s="22">
        <f t="shared" si="109"/>
        <v>0</v>
      </c>
      <c r="AK58" s="14"/>
      <c r="AL58" s="53"/>
      <c r="AM58" s="139"/>
      <c r="AN58" s="132"/>
      <c r="AO58" s="145">
        <v>0</v>
      </c>
      <c r="AP58" s="146"/>
      <c r="AQ58" s="147">
        <f t="shared" si="110"/>
        <v>0</v>
      </c>
      <c r="AR58" s="14"/>
      <c r="AS58" s="53"/>
      <c r="AT58" s="21"/>
      <c r="AU58" s="57">
        <f t="shared" si="111"/>
        <v>0</v>
      </c>
      <c r="AV58" s="24">
        <v>0</v>
      </c>
      <c r="AW58" s="19"/>
      <c r="AX58" s="22">
        <f t="shared" si="112"/>
        <v>0</v>
      </c>
      <c r="AY58" s="14"/>
      <c r="AZ58" s="53"/>
      <c r="BA58" s="139"/>
      <c r="BB58" s="132"/>
      <c r="BC58" s="145">
        <v>0</v>
      </c>
      <c r="BD58" s="146"/>
      <c r="BE58" s="147">
        <f t="shared" si="113"/>
        <v>0</v>
      </c>
      <c r="BF58" s="14"/>
      <c r="BG58" s="23"/>
      <c r="BH58" s="21"/>
      <c r="BI58" s="57">
        <f t="shared" si="114"/>
        <v>0</v>
      </c>
      <c r="BJ58" s="24">
        <v>0</v>
      </c>
      <c r="BK58" s="19"/>
      <c r="BL58" s="22">
        <f t="shared" si="115"/>
        <v>0</v>
      </c>
      <c r="BM58" s="14"/>
      <c r="BN58" s="53">
        <v>4.6168981481481484E-2</v>
      </c>
      <c r="BO58" s="139">
        <v>11</v>
      </c>
      <c r="BP58" s="132">
        <f>((BN$83)+10)-BO58</f>
        <v>14</v>
      </c>
      <c r="BQ58" s="145">
        <v>0</v>
      </c>
      <c r="BR58" s="146">
        <v>5</v>
      </c>
      <c r="BS58" s="147">
        <f t="shared" si="116"/>
        <v>19</v>
      </c>
      <c r="BT58" s="14"/>
      <c r="BU58" s="23"/>
      <c r="BV58" s="21"/>
      <c r="BW58" s="57">
        <f t="shared" si="142"/>
        <v>0</v>
      </c>
      <c r="BX58" s="24">
        <v>0</v>
      </c>
      <c r="BY58" s="19"/>
      <c r="BZ58" s="22">
        <f t="shared" si="117"/>
        <v>0</v>
      </c>
      <c r="CA58" s="14"/>
      <c r="CB58" s="53"/>
      <c r="CC58" s="21"/>
      <c r="CD58" s="57">
        <f t="shared" si="118"/>
        <v>0</v>
      </c>
      <c r="CE58" s="24">
        <v>0</v>
      </c>
      <c r="CF58" s="19"/>
      <c r="CG58" s="22">
        <f t="shared" si="119"/>
        <v>0</v>
      </c>
      <c r="CH58" s="14"/>
      <c r="CI58" s="23"/>
      <c r="CJ58" s="21"/>
      <c r="CK58" s="57">
        <f t="shared" si="143"/>
        <v>0</v>
      </c>
      <c r="CL58" s="24">
        <v>0</v>
      </c>
      <c r="CM58" s="19"/>
      <c r="CN58" s="22">
        <f t="shared" si="120"/>
        <v>0</v>
      </c>
      <c r="CO58" s="14"/>
      <c r="CP58" s="53"/>
      <c r="CQ58" s="139"/>
      <c r="CR58" s="132"/>
      <c r="CS58" s="145">
        <v>0</v>
      </c>
      <c r="CT58" s="146"/>
      <c r="CU58" s="147">
        <f t="shared" si="121"/>
        <v>0</v>
      </c>
      <c r="CV58" s="14"/>
      <c r="CW58" s="53">
        <v>3.7928240740740742E-2</v>
      </c>
      <c r="CX58" s="139">
        <v>4</v>
      </c>
      <c r="CY58" s="132">
        <f>((CW$83)+10)-CX58</f>
        <v>12</v>
      </c>
      <c r="CZ58" s="145">
        <v>0</v>
      </c>
      <c r="DA58" s="146">
        <v>5</v>
      </c>
      <c r="DB58" s="147">
        <f t="shared" si="122"/>
        <v>17</v>
      </c>
      <c r="DC58" s="14"/>
      <c r="DD58" s="53"/>
      <c r="DE58" s="139"/>
      <c r="DF58" s="132"/>
      <c r="DG58" s="145">
        <v>0</v>
      </c>
      <c r="DH58" s="146"/>
      <c r="DI58" s="147">
        <f t="shared" si="123"/>
        <v>0</v>
      </c>
      <c r="DJ58" s="75"/>
      <c r="DK58" s="53"/>
      <c r="DL58" s="139"/>
      <c r="DM58" s="132"/>
      <c r="DN58" s="145">
        <v>0</v>
      </c>
      <c r="DO58" s="146"/>
      <c r="DP58" s="147">
        <f t="shared" si="124"/>
        <v>0</v>
      </c>
      <c r="DQ58" s="14"/>
      <c r="DR58" s="53"/>
      <c r="DS58" s="139"/>
      <c r="DT58" s="132"/>
      <c r="DU58" s="145">
        <v>0</v>
      </c>
      <c r="DV58" s="146"/>
      <c r="DW58" s="147">
        <f t="shared" si="126"/>
        <v>0</v>
      </c>
      <c r="DX58" s="14"/>
      <c r="DY58" s="53"/>
      <c r="DZ58" s="21"/>
      <c r="EA58" s="57">
        <f t="shared" si="127"/>
        <v>0</v>
      </c>
      <c r="EB58" s="24">
        <v>0</v>
      </c>
      <c r="EC58" s="19"/>
      <c r="ED58" s="22">
        <f t="shared" si="128"/>
        <v>0</v>
      </c>
      <c r="EE58" s="14"/>
      <c r="EF58" s="53"/>
      <c r="EG58" s="21"/>
      <c r="EH58" s="57">
        <f t="shared" si="129"/>
        <v>0</v>
      </c>
      <c r="EI58" s="24">
        <v>0</v>
      </c>
      <c r="EJ58" s="19"/>
      <c r="EK58" s="22">
        <f t="shared" si="130"/>
        <v>0</v>
      </c>
      <c r="EL58" s="14"/>
      <c r="EM58" s="53"/>
      <c r="EN58" s="21"/>
      <c r="EO58" s="57">
        <f t="shared" si="131"/>
        <v>0</v>
      </c>
      <c r="EP58" s="24">
        <v>0</v>
      </c>
      <c r="EQ58" s="19"/>
      <c r="ER58" s="22">
        <f t="shared" si="132"/>
        <v>0</v>
      </c>
      <c r="ES58" s="14"/>
      <c r="ET58" s="23"/>
      <c r="EU58" s="111">
        <f t="shared" si="133"/>
        <v>8</v>
      </c>
      <c r="EV58" s="82">
        <f t="shared" si="134"/>
        <v>41</v>
      </c>
      <c r="EW58" s="82">
        <f t="shared" si="134"/>
        <v>0</v>
      </c>
      <c r="EX58" s="82">
        <f t="shared" si="134"/>
        <v>15</v>
      </c>
      <c r="EY58" s="22">
        <f t="shared" si="148"/>
        <v>56</v>
      </c>
      <c r="EZ58" s="14" t="str">
        <f t="shared" si="149"/>
        <v>Sarah Wright</v>
      </c>
      <c r="FA58" s="14"/>
      <c r="FB58" s="106">
        <f t="shared" si="144"/>
        <v>8</v>
      </c>
      <c r="FC58" s="77">
        <v>6</v>
      </c>
      <c r="FD58" s="77">
        <v>8</v>
      </c>
      <c r="FE58" s="77">
        <v>8</v>
      </c>
      <c r="FF58" s="77" t="s">
        <v>435</v>
      </c>
      <c r="FG58" s="77">
        <v>10</v>
      </c>
      <c r="FH58" s="77">
        <v>10</v>
      </c>
      <c r="FI58" s="77">
        <v>8</v>
      </c>
      <c r="FJ58" s="77">
        <v>8</v>
      </c>
      <c r="FK58" s="77">
        <v>8</v>
      </c>
      <c r="FL58" s="77">
        <v>8</v>
      </c>
      <c r="FM58" s="77"/>
      <c r="FN58" s="77"/>
      <c r="FO58" s="77"/>
      <c r="FP58" s="77"/>
      <c r="FQ58" s="77"/>
      <c r="FR58" s="77"/>
      <c r="FS58" s="77"/>
      <c r="FT58" s="8">
        <f t="shared" si="135"/>
        <v>20</v>
      </c>
      <c r="FU58" s="8">
        <f t="shared" si="136"/>
        <v>20</v>
      </c>
      <c r="FV58" s="8">
        <f t="shared" si="137"/>
        <v>20</v>
      </c>
      <c r="FW58" s="8">
        <f t="shared" si="138"/>
        <v>20</v>
      </c>
      <c r="FX58" s="8">
        <f t="shared" si="139"/>
        <v>39</v>
      </c>
      <c r="FY58" s="8">
        <f t="shared" si="145"/>
        <v>39</v>
      </c>
      <c r="FZ58" s="8">
        <f t="shared" si="146"/>
        <v>56</v>
      </c>
      <c r="GA58" s="8">
        <f t="shared" si="140"/>
        <v>56</v>
      </c>
      <c r="GB58" s="8">
        <f t="shared" si="141"/>
        <v>56</v>
      </c>
      <c r="GC58" s="8">
        <f t="shared" si="147"/>
        <v>56</v>
      </c>
    </row>
    <row r="59" spans="1:186">
      <c r="A59" s="8">
        <v>7</v>
      </c>
      <c r="B59" s="14" t="s">
        <v>380</v>
      </c>
      <c r="C59" s="53">
        <v>3.9328703703703706E-2</v>
      </c>
      <c r="D59" s="139">
        <v>7</v>
      </c>
      <c r="E59" s="132">
        <f t="shared" si="101"/>
        <v>14</v>
      </c>
      <c r="F59" s="145">
        <v>0</v>
      </c>
      <c r="G59" s="150">
        <v>5</v>
      </c>
      <c r="H59" s="147">
        <f t="shared" si="102"/>
        <v>19</v>
      </c>
      <c r="I59" s="14"/>
      <c r="J59" s="53"/>
      <c r="K59" s="21"/>
      <c r="L59" s="57">
        <f t="shared" si="103"/>
        <v>0</v>
      </c>
      <c r="M59" s="24">
        <v>0</v>
      </c>
      <c r="N59" s="25"/>
      <c r="O59" s="22">
        <f t="shared" si="104"/>
        <v>0</v>
      </c>
      <c r="P59" s="14"/>
      <c r="Q59" s="53">
        <v>4.05787037037037E-2</v>
      </c>
      <c r="R59" s="139">
        <v>1</v>
      </c>
      <c r="S59" s="132">
        <f>((Q$83)+10)-R59</f>
        <v>11</v>
      </c>
      <c r="T59" s="145">
        <v>0</v>
      </c>
      <c r="U59" s="150">
        <v>5</v>
      </c>
      <c r="V59" s="151">
        <f t="shared" si="105"/>
        <v>16</v>
      </c>
      <c r="W59" s="14"/>
      <c r="X59" s="53"/>
      <c r="Y59" s="21"/>
      <c r="Z59" s="57">
        <f t="shared" si="106"/>
        <v>0</v>
      </c>
      <c r="AA59" s="24">
        <v>0</v>
      </c>
      <c r="AB59" s="25"/>
      <c r="AC59" s="22">
        <f t="shared" si="107"/>
        <v>0</v>
      </c>
      <c r="AD59" s="14"/>
      <c r="AE59" s="53"/>
      <c r="AF59" s="21"/>
      <c r="AG59" s="57">
        <f t="shared" si="108"/>
        <v>0</v>
      </c>
      <c r="AH59" s="24">
        <v>0</v>
      </c>
      <c r="AI59" s="25"/>
      <c r="AJ59" s="22">
        <f t="shared" si="109"/>
        <v>0</v>
      </c>
      <c r="AK59" s="14"/>
      <c r="AL59" s="53"/>
      <c r="AM59" s="139"/>
      <c r="AN59" s="132"/>
      <c r="AO59" s="145">
        <v>0</v>
      </c>
      <c r="AP59" s="150"/>
      <c r="AQ59" s="147">
        <f t="shared" si="110"/>
        <v>0</v>
      </c>
      <c r="AR59" s="14"/>
      <c r="AS59" s="53"/>
      <c r="AT59" s="21"/>
      <c r="AU59" s="57">
        <f t="shared" si="111"/>
        <v>0</v>
      </c>
      <c r="AV59" s="24">
        <v>0</v>
      </c>
      <c r="AW59" s="25"/>
      <c r="AX59" s="22">
        <f t="shared" si="112"/>
        <v>0</v>
      </c>
      <c r="AY59" s="14"/>
      <c r="AZ59" s="53"/>
      <c r="BA59" s="139"/>
      <c r="BB59" s="132"/>
      <c r="BC59" s="145">
        <v>0</v>
      </c>
      <c r="BD59" s="150"/>
      <c r="BE59" s="147">
        <f t="shared" si="113"/>
        <v>0</v>
      </c>
      <c r="BF59" s="14"/>
      <c r="BG59" s="23"/>
      <c r="BH59" s="21"/>
      <c r="BI59" s="57"/>
      <c r="BJ59" s="24">
        <v>0</v>
      </c>
      <c r="BK59" s="25"/>
      <c r="BL59" s="22">
        <f t="shared" si="115"/>
        <v>0</v>
      </c>
      <c r="BM59" s="14"/>
      <c r="BN59" s="53">
        <v>4.4293981481481483E-2</v>
      </c>
      <c r="BO59" s="139">
        <v>8</v>
      </c>
      <c r="BP59" s="132">
        <f>((BN$83)+10)-BO59</f>
        <v>17</v>
      </c>
      <c r="BQ59" s="145">
        <v>0</v>
      </c>
      <c r="BR59" s="150">
        <v>5</v>
      </c>
      <c r="BS59" s="147">
        <f t="shared" si="116"/>
        <v>22</v>
      </c>
      <c r="BT59" s="14"/>
      <c r="BU59" s="23"/>
      <c r="BV59" s="21"/>
      <c r="BW59" s="57">
        <f t="shared" si="142"/>
        <v>0</v>
      </c>
      <c r="BX59" s="24">
        <v>0</v>
      </c>
      <c r="BY59" s="25"/>
      <c r="BZ59" s="22">
        <f t="shared" si="117"/>
        <v>0</v>
      </c>
      <c r="CA59" s="14"/>
      <c r="CB59" s="53"/>
      <c r="CC59" s="21"/>
      <c r="CD59" s="57">
        <f t="shared" si="118"/>
        <v>0</v>
      </c>
      <c r="CE59" s="24">
        <v>0</v>
      </c>
      <c r="CF59" s="25"/>
      <c r="CG59" s="22">
        <f t="shared" si="119"/>
        <v>0</v>
      </c>
      <c r="CH59" s="14"/>
      <c r="CI59" s="23"/>
      <c r="CJ59" s="21"/>
      <c r="CK59" s="57">
        <f t="shared" si="143"/>
        <v>0</v>
      </c>
      <c r="CL59" s="24">
        <v>0</v>
      </c>
      <c r="CM59" s="25"/>
      <c r="CN59" s="22">
        <f t="shared" si="120"/>
        <v>0</v>
      </c>
      <c r="CO59" s="14"/>
      <c r="CP59" s="53"/>
      <c r="CQ59" s="139"/>
      <c r="CR59" s="132"/>
      <c r="CS59" s="145">
        <v>0</v>
      </c>
      <c r="CT59" s="150"/>
      <c r="CU59" s="147">
        <f t="shared" si="121"/>
        <v>0</v>
      </c>
      <c r="CV59" s="14"/>
      <c r="CW59" s="53"/>
      <c r="CX59" s="139"/>
      <c r="CY59" s="132"/>
      <c r="CZ59" s="145">
        <v>0</v>
      </c>
      <c r="DA59" s="150"/>
      <c r="DB59" s="147">
        <f t="shared" si="122"/>
        <v>0</v>
      </c>
      <c r="DC59" s="14"/>
      <c r="DD59" s="110">
        <v>3.8414351851851852E-2</v>
      </c>
      <c r="DE59" s="139">
        <v>5</v>
      </c>
      <c r="DF59" s="132">
        <f>((DD$83)+10)-DE59</f>
        <v>11</v>
      </c>
      <c r="DG59" s="149">
        <v>15</v>
      </c>
      <c r="DH59" s="150">
        <v>5</v>
      </c>
      <c r="DI59" s="147">
        <f t="shared" si="123"/>
        <v>31</v>
      </c>
      <c r="DJ59" s="75"/>
      <c r="DK59" s="53"/>
      <c r="DL59" s="139"/>
      <c r="DM59" s="132"/>
      <c r="DN59" s="145">
        <v>0</v>
      </c>
      <c r="DO59" s="150"/>
      <c r="DP59" s="147">
        <f t="shared" si="124"/>
        <v>0</v>
      </c>
      <c r="DQ59" s="14"/>
      <c r="DR59" s="53"/>
      <c r="DS59" s="139"/>
      <c r="DT59" s="132"/>
      <c r="DU59" s="145">
        <v>0</v>
      </c>
      <c r="DV59" s="150"/>
      <c r="DW59" s="147">
        <f t="shared" si="126"/>
        <v>0</v>
      </c>
      <c r="DX59" s="14"/>
      <c r="DY59" s="53"/>
      <c r="DZ59" s="21"/>
      <c r="EA59" s="57">
        <f t="shared" si="127"/>
        <v>0</v>
      </c>
      <c r="EB59" s="24">
        <v>0</v>
      </c>
      <c r="EC59" s="25"/>
      <c r="ED59" s="22">
        <f t="shared" si="128"/>
        <v>0</v>
      </c>
      <c r="EE59" s="14"/>
      <c r="EF59" s="53"/>
      <c r="EG59" s="21"/>
      <c r="EH59" s="57">
        <f t="shared" si="129"/>
        <v>0</v>
      </c>
      <c r="EI59" s="24">
        <v>0</v>
      </c>
      <c r="EJ59" s="25"/>
      <c r="EK59" s="22">
        <f t="shared" si="130"/>
        <v>0</v>
      </c>
      <c r="EL59" s="14"/>
      <c r="EM59" s="53"/>
      <c r="EN59" s="21"/>
      <c r="EO59" s="57">
        <f t="shared" si="131"/>
        <v>0</v>
      </c>
      <c r="EP59" s="24">
        <v>0</v>
      </c>
      <c r="EQ59" s="25"/>
      <c r="ER59" s="22">
        <f t="shared" si="132"/>
        <v>0</v>
      </c>
      <c r="ES59" s="14"/>
      <c r="ET59" s="23"/>
      <c r="EU59" s="111">
        <f t="shared" si="133"/>
        <v>6</v>
      </c>
      <c r="EV59" s="82">
        <f t="shared" si="134"/>
        <v>53</v>
      </c>
      <c r="EW59" s="82">
        <f t="shared" si="134"/>
        <v>15</v>
      </c>
      <c r="EX59" s="82">
        <f t="shared" si="134"/>
        <v>20</v>
      </c>
      <c r="EY59" s="22">
        <f>EV59+EW59+EX59</f>
        <v>88</v>
      </c>
      <c r="EZ59" s="14" t="str">
        <f t="shared" si="149"/>
        <v>Gill Silson</v>
      </c>
      <c r="FA59" s="14"/>
      <c r="FB59" s="106">
        <f t="shared" si="144"/>
        <v>6</v>
      </c>
      <c r="FC59" s="77">
        <v>7</v>
      </c>
      <c r="FD59" s="77">
        <v>1</v>
      </c>
      <c r="FE59" s="77">
        <v>3</v>
      </c>
      <c r="FF59" s="77">
        <v>5</v>
      </c>
      <c r="FG59" s="77">
        <v>5</v>
      </c>
      <c r="FH59" s="77">
        <v>7</v>
      </c>
      <c r="FI59" s="77">
        <v>7</v>
      </c>
      <c r="FJ59" s="77">
        <v>6</v>
      </c>
      <c r="FK59" s="77">
        <v>6</v>
      </c>
      <c r="FL59" s="77">
        <v>6</v>
      </c>
      <c r="FM59" s="77"/>
      <c r="FN59" s="77"/>
      <c r="FO59" s="77"/>
      <c r="FP59" s="77"/>
      <c r="FQ59" s="77"/>
      <c r="FR59" s="77"/>
      <c r="FS59" s="77"/>
      <c r="FT59" s="8">
        <f t="shared" si="135"/>
        <v>19</v>
      </c>
      <c r="FU59" s="8">
        <f t="shared" si="136"/>
        <v>35</v>
      </c>
      <c r="FV59" s="8">
        <f t="shared" si="137"/>
        <v>35</v>
      </c>
      <c r="FW59" s="8">
        <f t="shared" si="138"/>
        <v>35</v>
      </c>
      <c r="FX59" s="8">
        <f t="shared" si="139"/>
        <v>57</v>
      </c>
      <c r="FY59" s="8">
        <f t="shared" si="145"/>
        <v>57</v>
      </c>
      <c r="FZ59" s="8">
        <f t="shared" si="146"/>
        <v>57</v>
      </c>
      <c r="GA59" s="8">
        <f t="shared" si="140"/>
        <v>88</v>
      </c>
      <c r="GB59" s="8">
        <f t="shared" si="141"/>
        <v>88</v>
      </c>
      <c r="GC59" s="8">
        <f t="shared" si="147"/>
        <v>88</v>
      </c>
    </row>
    <row r="60" spans="1:186">
      <c r="A60" s="8">
        <v>8</v>
      </c>
      <c r="B60" s="14" t="s">
        <v>619</v>
      </c>
      <c r="C60" s="53">
        <v>4.3495370370370372E-2</v>
      </c>
      <c r="D60" s="139">
        <v>9</v>
      </c>
      <c r="E60" s="132">
        <f t="shared" si="101"/>
        <v>12</v>
      </c>
      <c r="F60" s="145">
        <v>0</v>
      </c>
      <c r="G60" s="146">
        <v>5</v>
      </c>
      <c r="H60" s="147">
        <f t="shared" si="102"/>
        <v>17</v>
      </c>
      <c r="I60" s="14"/>
      <c r="J60" s="53"/>
      <c r="K60" s="21"/>
      <c r="L60" s="57">
        <f t="shared" si="103"/>
        <v>0</v>
      </c>
      <c r="M60" s="24">
        <v>0</v>
      </c>
      <c r="N60" s="19"/>
      <c r="O60" s="22">
        <f t="shared" si="104"/>
        <v>0</v>
      </c>
      <c r="P60" s="14"/>
      <c r="Q60" s="53"/>
      <c r="R60" s="139"/>
      <c r="S60" s="132"/>
      <c r="T60" s="145">
        <v>0</v>
      </c>
      <c r="U60" s="146"/>
      <c r="V60" s="151">
        <f t="shared" si="105"/>
        <v>0</v>
      </c>
      <c r="W60" s="14"/>
      <c r="X60" s="53"/>
      <c r="Y60" s="21"/>
      <c r="Z60" s="57">
        <f t="shared" si="106"/>
        <v>0</v>
      </c>
      <c r="AA60" s="24">
        <v>0</v>
      </c>
      <c r="AB60" s="19"/>
      <c r="AC60" s="22">
        <f t="shared" si="107"/>
        <v>0</v>
      </c>
      <c r="AD60" s="14"/>
      <c r="AE60" s="53"/>
      <c r="AF60" s="21"/>
      <c r="AG60" s="57">
        <f t="shared" si="108"/>
        <v>0</v>
      </c>
      <c r="AH60" s="24">
        <v>0</v>
      </c>
      <c r="AI60" s="19"/>
      <c r="AJ60" s="22">
        <f t="shared" si="109"/>
        <v>0</v>
      </c>
      <c r="AK60" s="14"/>
      <c r="AL60" s="53"/>
      <c r="AM60" s="139"/>
      <c r="AN60" s="132"/>
      <c r="AO60" s="145">
        <v>0</v>
      </c>
      <c r="AP60" s="146"/>
      <c r="AQ60" s="147">
        <f t="shared" si="110"/>
        <v>0</v>
      </c>
      <c r="AR60" s="14"/>
      <c r="AS60" s="53"/>
      <c r="AT60" s="21"/>
      <c r="AU60" s="57">
        <f t="shared" si="111"/>
        <v>0</v>
      </c>
      <c r="AV60" s="24">
        <v>0</v>
      </c>
      <c r="AW60" s="19"/>
      <c r="AX60" s="22">
        <f t="shared" si="112"/>
        <v>0</v>
      </c>
      <c r="AY60" s="14"/>
      <c r="AZ60" s="53"/>
      <c r="BA60" s="139"/>
      <c r="BB60" s="132"/>
      <c r="BC60" s="145">
        <v>0</v>
      </c>
      <c r="BD60" s="146"/>
      <c r="BE60" s="147">
        <f t="shared" si="113"/>
        <v>0</v>
      </c>
      <c r="BF60" s="14"/>
      <c r="BG60" s="23"/>
      <c r="BH60" s="21"/>
      <c r="BI60" s="57"/>
      <c r="BJ60" s="24">
        <v>0</v>
      </c>
      <c r="BK60" s="19"/>
      <c r="BL60" s="22">
        <f t="shared" si="115"/>
        <v>0</v>
      </c>
      <c r="BM60" s="14"/>
      <c r="BN60" s="53"/>
      <c r="BO60" s="139"/>
      <c r="BP60" s="132"/>
      <c r="BQ60" s="145">
        <v>0</v>
      </c>
      <c r="BR60" s="146"/>
      <c r="BS60" s="147">
        <f t="shared" si="116"/>
        <v>0</v>
      </c>
      <c r="BT60" s="14"/>
      <c r="BU60" s="23"/>
      <c r="BV60" s="21"/>
      <c r="BW60" s="57">
        <f t="shared" si="142"/>
        <v>0</v>
      </c>
      <c r="BX60" s="24">
        <v>0</v>
      </c>
      <c r="BY60" s="19"/>
      <c r="BZ60" s="22">
        <f t="shared" si="117"/>
        <v>0</v>
      </c>
      <c r="CA60" s="14"/>
      <c r="CB60" s="53"/>
      <c r="CC60" s="21"/>
      <c r="CD60" s="57">
        <f t="shared" si="118"/>
        <v>0</v>
      </c>
      <c r="CE60" s="24">
        <v>0</v>
      </c>
      <c r="CF60" s="19"/>
      <c r="CG60" s="22">
        <f t="shared" si="119"/>
        <v>0</v>
      </c>
      <c r="CH60" s="14"/>
      <c r="CI60" s="23"/>
      <c r="CJ60" s="21"/>
      <c r="CK60" s="57">
        <f t="shared" si="143"/>
        <v>0</v>
      </c>
      <c r="CL60" s="24">
        <v>0</v>
      </c>
      <c r="CM60" s="19"/>
      <c r="CN60" s="22">
        <f t="shared" si="120"/>
        <v>0</v>
      </c>
      <c r="CO60" s="14"/>
      <c r="CP60" s="53"/>
      <c r="CQ60" s="139"/>
      <c r="CR60" s="132"/>
      <c r="CS60" s="145">
        <v>0</v>
      </c>
      <c r="CT60" s="146"/>
      <c r="CU60" s="147">
        <f t="shared" si="121"/>
        <v>0</v>
      </c>
      <c r="CV60" s="14"/>
      <c r="CW60" s="53"/>
      <c r="CX60" s="139"/>
      <c r="CY60" s="132"/>
      <c r="CZ60" s="145">
        <v>0</v>
      </c>
      <c r="DA60" s="146"/>
      <c r="DB60" s="147">
        <f t="shared" si="122"/>
        <v>0</v>
      </c>
      <c r="DC60" s="14"/>
      <c r="DD60" s="53"/>
      <c r="DE60" s="139"/>
      <c r="DF60" s="132"/>
      <c r="DG60" s="145">
        <v>0</v>
      </c>
      <c r="DH60" s="146"/>
      <c r="DI60" s="147">
        <f t="shared" si="123"/>
        <v>0</v>
      </c>
      <c r="DJ60" s="75"/>
      <c r="DK60" s="53"/>
      <c r="DL60" s="139"/>
      <c r="DM60" s="132"/>
      <c r="DN60" s="145">
        <v>0</v>
      </c>
      <c r="DO60" s="146"/>
      <c r="DP60" s="147">
        <f t="shared" si="124"/>
        <v>0</v>
      </c>
      <c r="DQ60" s="14"/>
      <c r="DR60" s="53"/>
      <c r="DS60" s="139"/>
      <c r="DT60" s="132"/>
      <c r="DU60" s="145">
        <v>0</v>
      </c>
      <c r="DV60" s="146"/>
      <c r="DW60" s="147">
        <f t="shared" si="126"/>
        <v>0</v>
      </c>
      <c r="DX60" s="14"/>
      <c r="DY60" s="53"/>
      <c r="DZ60" s="21"/>
      <c r="EA60" s="57">
        <f t="shared" si="127"/>
        <v>0</v>
      </c>
      <c r="EB60" s="24">
        <v>0</v>
      </c>
      <c r="EC60" s="19"/>
      <c r="ED60" s="22">
        <f t="shared" si="128"/>
        <v>0</v>
      </c>
      <c r="EE60" s="14"/>
      <c r="EF60" s="53"/>
      <c r="EG60" s="21"/>
      <c r="EH60" s="57">
        <f t="shared" si="129"/>
        <v>0</v>
      </c>
      <c r="EI60" s="24">
        <v>0</v>
      </c>
      <c r="EJ60" s="19"/>
      <c r="EK60" s="22">
        <f t="shared" si="130"/>
        <v>0</v>
      </c>
      <c r="EL60" s="14"/>
      <c r="EM60" s="53"/>
      <c r="EN60" s="21"/>
      <c r="EO60" s="57">
        <f t="shared" si="131"/>
        <v>0</v>
      </c>
      <c r="EP60" s="24">
        <v>0</v>
      </c>
      <c r="EQ60" s="19"/>
      <c r="ER60" s="22">
        <f t="shared" si="132"/>
        <v>0</v>
      </c>
      <c r="ES60" s="14"/>
      <c r="ET60" s="23"/>
      <c r="EU60" s="111" t="str">
        <f t="shared" si="133"/>
        <v>23=</v>
      </c>
      <c r="EV60" s="82">
        <f t="shared" si="134"/>
        <v>12</v>
      </c>
      <c r="EW60" s="82">
        <f t="shared" si="134"/>
        <v>0</v>
      </c>
      <c r="EX60" s="82">
        <f t="shared" si="134"/>
        <v>5</v>
      </c>
      <c r="EY60" s="22">
        <f t="shared" si="148"/>
        <v>17</v>
      </c>
      <c r="EZ60" s="14" t="str">
        <f t="shared" si="149"/>
        <v>Kathleen Taylor</v>
      </c>
      <c r="FA60" s="14"/>
      <c r="FB60" s="106" t="str">
        <f t="shared" si="144"/>
        <v>23=</v>
      </c>
      <c r="FC60" s="77">
        <v>8</v>
      </c>
      <c r="FD60" s="77">
        <v>9</v>
      </c>
      <c r="FE60" s="77">
        <v>9</v>
      </c>
      <c r="FF60" s="77" t="s">
        <v>437</v>
      </c>
      <c r="FG60" s="77" t="s">
        <v>442</v>
      </c>
      <c r="FH60" s="77" t="s">
        <v>547</v>
      </c>
      <c r="FI60" s="77" t="s">
        <v>490</v>
      </c>
      <c r="FJ60" s="77" t="s">
        <v>490</v>
      </c>
      <c r="FK60" s="77" t="s">
        <v>537</v>
      </c>
      <c r="FL60" s="77" t="s">
        <v>537</v>
      </c>
      <c r="FM60" s="77"/>
      <c r="FN60" s="77"/>
      <c r="FO60" s="77"/>
      <c r="FP60" s="77"/>
      <c r="FQ60" s="77"/>
      <c r="FR60" s="77"/>
      <c r="FS60" s="77"/>
      <c r="FT60" s="8">
        <f t="shared" si="135"/>
        <v>17</v>
      </c>
      <c r="FU60" s="8">
        <f t="shared" si="136"/>
        <v>17</v>
      </c>
      <c r="FV60" s="8">
        <f t="shared" si="137"/>
        <v>17</v>
      </c>
      <c r="FW60" s="8">
        <f t="shared" si="138"/>
        <v>17</v>
      </c>
      <c r="FX60" s="8">
        <f t="shared" si="139"/>
        <v>17</v>
      </c>
      <c r="FY60" s="8">
        <f t="shared" si="145"/>
        <v>17</v>
      </c>
      <c r="FZ60" s="8">
        <f t="shared" si="146"/>
        <v>17</v>
      </c>
      <c r="GA60" s="8">
        <f t="shared" si="140"/>
        <v>17</v>
      </c>
      <c r="GB60" s="8">
        <f t="shared" si="141"/>
        <v>17</v>
      </c>
      <c r="GC60" s="8">
        <f t="shared" si="147"/>
        <v>17</v>
      </c>
    </row>
    <row r="61" spans="1:186">
      <c r="A61" s="8">
        <v>9</v>
      </c>
      <c r="B61" s="14" t="s">
        <v>676</v>
      </c>
      <c r="C61" s="23">
        <v>5.2685185185185189E-2</v>
      </c>
      <c r="D61" s="139">
        <v>10</v>
      </c>
      <c r="E61" s="132">
        <f t="shared" si="101"/>
        <v>11</v>
      </c>
      <c r="F61" s="145">
        <v>0</v>
      </c>
      <c r="G61" s="146">
        <v>5</v>
      </c>
      <c r="H61" s="147">
        <f t="shared" si="102"/>
        <v>16</v>
      </c>
      <c r="I61" s="14"/>
      <c r="J61" s="16"/>
      <c r="K61" s="21"/>
      <c r="L61" s="57">
        <f t="shared" si="103"/>
        <v>0</v>
      </c>
      <c r="M61" s="24">
        <v>0</v>
      </c>
      <c r="N61" s="19"/>
      <c r="O61" s="22">
        <f t="shared" si="104"/>
        <v>0</v>
      </c>
      <c r="P61" s="14"/>
      <c r="Q61" s="23"/>
      <c r="R61" s="139"/>
      <c r="S61" s="132"/>
      <c r="T61" s="145">
        <v>0</v>
      </c>
      <c r="U61" s="146"/>
      <c r="V61" s="151">
        <f t="shared" si="105"/>
        <v>0</v>
      </c>
      <c r="W61" s="14"/>
      <c r="X61" s="16"/>
      <c r="Y61" s="21"/>
      <c r="Z61" s="57">
        <f t="shared" si="106"/>
        <v>0</v>
      </c>
      <c r="AA61" s="24">
        <v>0</v>
      </c>
      <c r="AB61" s="19"/>
      <c r="AC61" s="22">
        <f t="shared" si="107"/>
        <v>0</v>
      </c>
      <c r="AD61" s="14"/>
      <c r="AE61" s="23"/>
      <c r="AF61" s="21"/>
      <c r="AG61" s="57">
        <f t="shared" si="108"/>
        <v>0</v>
      </c>
      <c r="AH61" s="24">
        <v>0</v>
      </c>
      <c r="AI61" s="19"/>
      <c r="AJ61" s="22">
        <f t="shared" si="109"/>
        <v>0</v>
      </c>
      <c r="AK61" s="14"/>
      <c r="AL61" s="23"/>
      <c r="AM61" s="139"/>
      <c r="AN61" s="132"/>
      <c r="AO61" s="145">
        <v>0</v>
      </c>
      <c r="AP61" s="146"/>
      <c r="AQ61" s="147">
        <f t="shared" si="110"/>
        <v>0</v>
      </c>
      <c r="AR61" s="14"/>
      <c r="AS61" s="16"/>
      <c r="AT61" s="21"/>
      <c r="AU61" s="57">
        <f t="shared" si="111"/>
        <v>0</v>
      </c>
      <c r="AV61" s="24">
        <v>0</v>
      </c>
      <c r="AW61" s="19"/>
      <c r="AX61" s="22">
        <f t="shared" si="112"/>
        <v>0</v>
      </c>
      <c r="AY61" s="14"/>
      <c r="AZ61" s="23"/>
      <c r="BA61" s="139"/>
      <c r="BB61" s="132"/>
      <c r="BC61" s="145">
        <v>0</v>
      </c>
      <c r="BD61" s="146"/>
      <c r="BE61" s="147">
        <f t="shared" si="113"/>
        <v>0</v>
      </c>
      <c r="BF61" s="14"/>
      <c r="BG61" s="16"/>
      <c r="BH61" s="21"/>
      <c r="BI61" s="19"/>
      <c r="BJ61" s="24">
        <v>0</v>
      </c>
      <c r="BK61" s="19"/>
      <c r="BL61" s="22">
        <f t="shared" si="115"/>
        <v>0</v>
      </c>
      <c r="BM61" s="14"/>
      <c r="BN61" s="23"/>
      <c r="BO61" s="139"/>
      <c r="BP61" s="132"/>
      <c r="BQ61" s="145">
        <v>0</v>
      </c>
      <c r="BR61" s="146"/>
      <c r="BS61" s="147">
        <f t="shared" si="116"/>
        <v>0</v>
      </c>
      <c r="BT61" s="14"/>
      <c r="BU61" s="16"/>
      <c r="BV61" s="21"/>
      <c r="BW61" s="57">
        <f t="shared" si="142"/>
        <v>0</v>
      </c>
      <c r="BX61" s="24">
        <v>0</v>
      </c>
      <c r="BY61" s="19"/>
      <c r="BZ61" s="22">
        <f t="shared" si="117"/>
        <v>0</v>
      </c>
      <c r="CA61" s="14"/>
      <c r="CB61" s="23"/>
      <c r="CC61" s="21"/>
      <c r="CD61" s="57">
        <f t="shared" si="118"/>
        <v>0</v>
      </c>
      <c r="CE61" s="24">
        <v>0</v>
      </c>
      <c r="CF61" s="19"/>
      <c r="CG61" s="22">
        <f t="shared" si="119"/>
        <v>0</v>
      </c>
      <c r="CH61" s="14"/>
      <c r="CI61" s="16"/>
      <c r="CJ61" s="21"/>
      <c r="CK61" s="57">
        <f t="shared" si="143"/>
        <v>0</v>
      </c>
      <c r="CL61" s="24">
        <v>0</v>
      </c>
      <c r="CM61" s="19"/>
      <c r="CN61" s="22">
        <f t="shared" si="120"/>
        <v>0</v>
      </c>
      <c r="CO61" s="14"/>
      <c r="CP61" s="23">
        <v>2.3981481481481479E-2</v>
      </c>
      <c r="CQ61" s="139">
        <v>6</v>
      </c>
      <c r="CR61" s="132">
        <f>((CP$83)+10)-CQ61</f>
        <v>11</v>
      </c>
      <c r="CS61" s="145">
        <v>0</v>
      </c>
      <c r="CT61" s="146">
        <v>5</v>
      </c>
      <c r="CU61" s="147">
        <f t="shared" si="121"/>
        <v>16</v>
      </c>
      <c r="CV61" s="14"/>
      <c r="CW61" s="23"/>
      <c r="CX61" s="139"/>
      <c r="CY61" s="132"/>
      <c r="CZ61" s="145">
        <v>0</v>
      </c>
      <c r="DA61" s="146"/>
      <c r="DB61" s="147">
        <f t="shared" si="122"/>
        <v>0</v>
      </c>
      <c r="DC61" s="14"/>
      <c r="DD61" s="23"/>
      <c r="DE61" s="139"/>
      <c r="DF61" s="132"/>
      <c r="DG61" s="145">
        <v>0</v>
      </c>
      <c r="DH61" s="146"/>
      <c r="DI61" s="147">
        <f t="shared" si="123"/>
        <v>0</v>
      </c>
      <c r="DJ61" s="75"/>
      <c r="DK61" s="23"/>
      <c r="DL61" s="139"/>
      <c r="DM61" s="132"/>
      <c r="DN61" s="145">
        <v>0</v>
      </c>
      <c r="DO61" s="146"/>
      <c r="DP61" s="147">
        <f t="shared" si="124"/>
        <v>0</v>
      </c>
      <c r="DQ61" s="14"/>
      <c r="DR61" s="16"/>
      <c r="DS61" s="139"/>
      <c r="DT61" s="132"/>
      <c r="DU61" s="145">
        <v>0</v>
      </c>
      <c r="DV61" s="146"/>
      <c r="DW61" s="147">
        <f t="shared" si="126"/>
        <v>0</v>
      </c>
      <c r="DX61" s="14"/>
      <c r="DY61" s="16"/>
      <c r="DZ61" s="21"/>
      <c r="EA61" s="57">
        <f t="shared" si="127"/>
        <v>0</v>
      </c>
      <c r="EB61" s="24">
        <v>0</v>
      </c>
      <c r="EC61" s="19"/>
      <c r="ED61" s="22">
        <f t="shared" si="128"/>
        <v>0</v>
      </c>
      <c r="EE61" s="14"/>
      <c r="EF61" s="16"/>
      <c r="EG61" s="21"/>
      <c r="EH61" s="57">
        <f t="shared" si="129"/>
        <v>0</v>
      </c>
      <c r="EI61" s="24">
        <v>0</v>
      </c>
      <c r="EJ61" s="19"/>
      <c r="EK61" s="22">
        <f t="shared" si="130"/>
        <v>0</v>
      </c>
      <c r="EL61" s="14"/>
      <c r="EM61" s="16"/>
      <c r="EN61" s="21"/>
      <c r="EO61" s="57">
        <f t="shared" si="131"/>
        <v>0</v>
      </c>
      <c r="EP61" s="24">
        <v>0</v>
      </c>
      <c r="EQ61" s="19"/>
      <c r="ER61" s="22">
        <f t="shared" si="132"/>
        <v>0</v>
      </c>
      <c r="ES61" s="14"/>
      <c r="ET61" s="23"/>
      <c r="EU61" s="111">
        <f t="shared" si="133"/>
        <v>12</v>
      </c>
      <c r="EV61" s="82">
        <f t="shared" si="134"/>
        <v>22</v>
      </c>
      <c r="EW61" s="82">
        <f t="shared" si="134"/>
        <v>0</v>
      </c>
      <c r="EX61" s="82">
        <f t="shared" si="134"/>
        <v>10</v>
      </c>
      <c r="EY61" s="22">
        <f t="shared" si="148"/>
        <v>32</v>
      </c>
      <c r="EZ61" s="14" t="str">
        <f t="shared" si="149"/>
        <v>Diane Peacock</v>
      </c>
      <c r="FA61" s="14"/>
      <c r="FB61" s="106">
        <f t="shared" si="144"/>
        <v>12</v>
      </c>
      <c r="FC61" s="77">
        <v>10</v>
      </c>
      <c r="FD61" s="77">
        <v>10</v>
      </c>
      <c r="FE61" s="77">
        <v>10</v>
      </c>
      <c r="FF61" s="77" t="s">
        <v>438</v>
      </c>
      <c r="FG61" s="77" t="s">
        <v>646</v>
      </c>
      <c r="FH61" s="77">
        <v>12</v>
      </c>
      <c r="FI61" s="77">
        <v>12</v>
      </c>
      <c r="FJ61" s="77">
        <v>12</v>
      </c>
      <c r="FK61" s="77">
        <v>12</v>
      </c>
      <c r="FL61" s="77">
        <v>12</v>
      </c>
      <c r="FM61" s="77"/>
      <c r="FN61" s="77"/>
      <c r="FO61" s="77"/>
      <c r="FP61" s="77"/>
      <c r="FQ61" s="77"/>
      <c r="FR61" s="77"/>
      <c r="FS61" s="77"/>
      <c r="FT61" s="8">
        <f t="shared" si="135"/>
        <v>16</v>
      </c>
      <c r="FU61" s="8">
        <f t="shared" si="136"/>
        <v>16</v>
      </c>
      <c r="FV61" s="8">
        <f t="shared" si="137"/>
        <v>16</v>
      </c>
      <c r="FW61" s="8">
        <f t="shared" si="138"/>
        <v>16</v>
      </c>
      <c r="FX61" s="8">
        <f t="shared" si="139"/>
        <v>16</v>
      </c>
      <c r="FY61" s="8">
        <f t="shared" si="145"/>
        <v>32</v>
      </c>
      <c r="FZ61" s="8">
        <f t="shared" si="146"/>
        <v>32</v>
      </c>
      <c r="GA61" s="8">
        <f t="shared" si="140"/>
        <v>32</v>
      </c>
      <c r="GB61" s="8">
        <f t="shared" si="141"/>
        <v>32</v>
      </c>
      <c r="GC61" s="8">
        <f t="shared" si="147"/>
        <v>32</v>
      </c>
    </row>
    <row r="62" spans="1:186">
      <c r="A62" s="8">
        <v>10</v>
      </c>
      <c r="B62" s="14" t="s">
        <v>739</v>
      </c>
      <c r="C62" s="23">
        <v>5.4421296296296294E-2</v>
      </c>
      <c r="D62" s="139">
        <v>11</v>
      </c>
      <c r="E62" s="132">
        <f t="shared" si="101"/>
        <v>10</v>
      </c>
      <c r="F62" s="145">
        <v>0</v>
      </c>
      <c r="G62" s="146">
        <v>5</v>
      </c>
      <c r="H62" s="147">
        <f t="shared" si="102"/>
        <v>15</v>
      </c>
      <c r="I62" s="14"/>
      <c r="J62" s="16"/>
      <c r="K62" s="21"/>
      <c r="L62" s="57">
        <f t="shared" si="103"/>
        <v>0</v>
      </c>
      <c r="M62" s="24">
        <v>0</v>
      </c>
      <c r="N62" s="19"/>
      <c r="O62" s="22">
        <f t="shared" si="104"/>
        <v>0</v>
      </c>
      <c r="P62" s="14"/>
      <c r="Q62" s="23"/>
      <c r="R62" s="139"/>
      <c r="S62" s="132"/>
      <c r="T62" s="145">
        <v>0</v>
      </c>
      <c r="U62" s="146"/>
      <c r="V62" s="151">
        <f t="shared" si="105"/>
        <v>0</v>
      </c>
      <c r="W62" s="14"/>
      <c r="X62" s="16"/>
      <c r="Y62" s="21"/>
      <c r="Z62" s="57">
        <f t="shared" si="106"/>
        <v>0</v>
      </c>
      <c r="AA62" s="24">
        <v>0</v>
      </c>
      <c r="AB62" s="19"/>
      <c r="AC62" s="22">
        <f t="shared" si="107"/>
        <v>0</v>
      </c>
      <c r="AD62" s="14"/>
      <c r="AE62" s="23"/>
      <c r="AF62" s="21"/>
      <c r="AG62" s="57">
        <f t="shared" si="108"/>
        <v>0</v>
      </c>
      <c r="AH62" s="24">
        <v>0</v>
      </c>
      <c r="AI62" s="19"/>
      <c r="AJ62" s="22">
        <f t="shared" si="109"/>
        <v>0</v>
      </c>
      <c r="AK62" s="14"/>
      <c r="AL62" s="23"/>
      <c r="AM62" s="139"/>
      <c r="AN62" s="132"/>
      <c r="AO62" s="145">
        <v>0</v>
      </c>
      <c r="AP62" s="146"/>
      <c r="AQ62" s="147">
        <f t="shared" si="110"/>
        <v>0</v>
      </c>
      <c r="AR62" s="14"/>
      <c r="AS62" s="16"/>
      <c r="AT62" s="21"/>
      <c r="AU62" s="57">
        <f t="shared" si="111"/>
        <v>0</v>
      </c>
      <c r="AV62" s="24">
        <v>0</v>
      </c>
      <c r="AW62" s="19"/>
      <c r="AX62" s="22">
        <f t="shared" si="112"/>
        <v>0</v>
      </c>
      <c r="AY62" s="14"/>
      <c r="AZ62" s="23"/>
      <c r="BA62" s="139"/>
      <c r="BB62" s="132"/>
      <c r="BC62" s="145">
        <v>0</v>
      </c>
      <c r="BD62" s="146"/>
      <c r="BE62" s="147">
        <f t="shared" si="113"/>
        <v>0</v>
      </c>
      <c r="BF62" s="14"/>
      <c r="BG62" s="16"/>
      <c r="BH62" s="21"/>
      <c r="BI62" s="19"/>
      <c r="BJ62" s="19"/>
      <c r="BK62" s="19"/>
      <c r="BL62" s="22">
        <f t="shared" si="115"/>
        <v>0</v>
      </c>
      <c r="BM62" s="14"/>
      <c r="BN62" s="23">
        <v>6.2719907407407405E-2</v>
      </c>
      <c r="BO62" s="139">
        <v>15</v>
      </c>
      <c r="BP62" s="132">
        <f>((BN$83)+10)-BO62</f>
        <v>10</v>
      </c>
      <c r="BQ62" s="145">
        <v>0</v>
      </c>
      <c r="BR62" s="146">
        <v>5</v>
      </c>
      <c r="BS62" s="147">
        <f t="shared" si="116"/>
        <v>15</v>
      </c>
      <c r="BT62" s="14"/>
      <c r="BU62" s="16"/>
      <c r="BV62" s="21"/>
      <c r="BW62" s="57">
        <f t="shared" si="142"/>
        <v>0</v>
      </c>
      <c r="BX62" s="19"/>
      <c r="BY62" s="19"/>
      <c r="BZ62" s="22">
        <f t="shared" si="117"/>
        <v>0</v>
      </c>
      <c r="CA62" s="14"/>
      <c r="CB62" s="23"/>
      <c r="CC62" s="21"/>
      <c r="CD62" s="57">
        <f t="shared" si="118"/>
        <v>0</v>
      </c>
      <c r="CE62" s="24">
        <v>0</v>
      </c>
      <c r="CF62" s="19"/>
      <c r="CG62" s="22">
        <f t="shared" si="119"/>
        <v>0</v>
      </c>
      <c r="CH62" s="14"/>
      <c r="CI62" s="16"/>
      <c r="CJ62" s="21"/>
      <c r="CK62" s="57">
        <f t="shared" si="143"/>
        <v>0</v>
      </c>
      <c r="CL62" s="19"/>
      <c r="CM62" s="19"/>
      <c r="CN62" s="22">
        <f t="shared" si="120"/>
        <v>0</v>
      </c>
      <c r="CO62" s="14"/>
      <c r="CP62" s="23"/>
      <c r="CQ62" s="139"/>
      <c r="CR62" s="132"/>
      <c r="CS62" s="145">
        <v>0</v>
      </c>
      <c r="CT62" s="146"/>
      <c r="CU62" s="147">
        <f t="shared" si="121"/>
        <v>0</v>
      </c>
      <c r="CV62" s="14"/>
      <c r="CW62" s="23"/>
      <c r="CX62" s="139"/>
      <c r="CY62" s="132"/>
      <c r="CZ62" s="145">
        <v>0</v>
      </c>
      <c r="DA62" s="146"/>
      <c r="DB62" s="147">
        <f t="shared" si="122"/>
        <v>0</v>
      </c>
      <c r="DC62" s="14"/>
      <c r="DD62" s="23"/>
      <c r="DE62" s="139"/>
      <c r="DF62" s="132"/>
      <c r="DG62" s="145">
        <v>0</v>
      </c>
      <c r="DH62" s="146"/>
      <c r="DI62" s="147">
        <f t="shared" si="123"/>
        <v>0</v>
      </c>
      <c r="DJ62" s="75"/>
      <c r="DK62" s="23"/>
      <c r="DL62" s="139"/>
      <c r="DM62" s="132"/>
      <c r="DN62" s="145">
        <v>0</v>
      </c>
      <c r="DO62" s="146"/>
      <c r="DP62" s="147">
        <f t="shared" si="124"/>
        <v>0</v>
      </c>
      <c r="DQ62" s="14"/>
      <c r="DR62" s="16"/>
      <c r="DS62" s="139"/>
      <c r="DT62" s="132"/>
      <c r="DU62" s="145">
        <v>0</v>
      </c>
      <c r="DV62" s="146"/>
      <c r="DW62" s="147">
        <f t="shared" si="126"/>
        <v>0</v>
      </c>
      <c r="DX62" s="14"/>
      <c r="DY62" s="16"/>
      <c r="DZ62" s="21"/>
      <c r="EA62" s="57">
        <f t="shared" si="127"/>
        <v>0</v>
      </c>
      <c r="EB62" s="24">
        <v>0</v>
      </c>
      <c r="EC62" s="19"/>
      <c r="ED62" s="22">
        <f t="shared" si="128"/>
        <v>0</v>
      </c>
      <c r="EE62" s="14"/>
      <c r="EF62" s="16"/>
      <c r="EG62" s="21"/>
      <c r="EH62" s="57">
        <f t="shared" si="129"/>
        <v>0</v>
      </c>
      <c r="EI62" s="24">
        <v>0</v>
      </c>
      <c r="EJ62" s="19"/>
      <c r="EK62" s="22">
        <f t="shared" si="130"/>
        <v>0</v>
      </c>
      <c r="EL62" s="14"/>
      <c r="EM62" s="16"/>
      <c r="EN62" s="21"/>
      <c r="EO62" s="57">
        <f t="shared" si="131"/>
        <v>0</v>
      </c>
      <c r="EP62" s="24">
        <v>0</v>
      </c>
      <c r="EQ62" s="19"/>
      <c r="ER62" s="22">
        <f t="shared" si="132"/>
        <v>0</v>
      </c>
      <c r="ES62" s="14"/>
      <c r="ET62" s="23"/>
      <c r="EU62" s="111">
        <f t="shared" si="133"/>
        <v>13</v>
      </c>
      <c r="EV62" s="82">
        <f t="shared" si="134"/>
        <v>20</v>
      </c>
      <c r="EW62" s="82">
        <f t="shared" si="134"/>
        <v>0</v>
      </c>
      <c r="EX62" s="82">
        <f t="shared" si="134"/>
        <v>10</v>
      </c>
      <c r="EY62" s="22">
        <f t="shared" si="148"/>
        <v>30</v>
      </c>
      <c r="EZ62" s="14" t="str">
        <f t="shared" si="149"/>
        <v>Anne Blues</v>
      </c>
      <c r="FA62" s="14"/>
      <c r="FB62" s="106">
        <f t="shared" si="144"/>
        <v>13</v>
      </c>
      <c r="FC62" s="77">
        <v>11</v>
      </c>
      <c r="FD62" s="77">
        <v>11</v>
      </c>
      <c r="FE62" s="77">
        <v>11</v>
      </c>
      <c r="FF62" s="77">
        <v>20</v>
      </c>
      <c r="FG62" s="77">
        <v>12</v>
      </c>
      <c r="FH62" s="77">
        <v>13</v>
      </c>
      <c r="FI62" s="77">
        <v>13</v>
      </c>
      <c r="FJ62" s="77">
        <v>13</v>
      </c>
      <c r="FK62" s="77">
        <v>13</v>
      </c>
      <c r="FL62" s="77">
        <v>13</v>
      </c>
      <c r="FM62" s="77"/>
      <c r="FN62" s="77"/>
      <c r="FO62" s="77"/>
      <c r="FP62" s="77"/>
      <c r="FQ62" s="77"/>
      <c r="FR62" s="77"/>
      <c r="FS62" s="77"/>
      <c r="FT62" s="8">
        <f t="shared" si="135"/>
        <v>15</v>
      </c>
      <c r="FU62" s="8">
        <f t="shared" si="136"/>
        <v>15</v>
      </c>
      <c r="FV62" s="8">
        <f t="shared" si="137"/>
        <v>15</v>
      </c>
      <c r="FW62" s="8">
        <f t="shared" si="138"/>
        <v>15</v>
      </c>
      <c r="FX62" s="8">
        <f t="shared" si="139"/>
        <v>30</v>
      </c>
      <c r="FY62" s="8">
        <f t="shared" si="145"/>
        <v>30</v>
      </c>
      <c r="FZ62" s="8">
        <f t="shared" si="146"/>
        <v>30</v>
      </c>
      <c r="GA62" s="8">
        <f t="shared" si="140"/>
        <v>30</v>
      </c>
      <c r="GB62" s="8">
        <f t="shared" si="141"/>
        <v>30</v>
      </c>
      <c r="GC62" s="8">
        <f t="shared" si="147"/>
        <v>30</v>
      </c>
    </row>
    <row r="63" spans="1:186">
      <c r="A63" s="8">
        <v>11</v>
      </c>
      <c r="B63" s="14" t="s">
        <v>333</v>
      </c>
      <c r="C63" s="23">
        <v>4.0462962962962964E-2</v>
      </c>
      <c r="D63" s="139">
        <v>8</v>
      </c>
      <c r="E63" s="132">
        <f t="shared" si="101"/>
        <v>13</v>
      </c>
      <c r="F63" s="145">
        <v>0</v>
      </c>
      <c r="G63" s="146">
        <v>5</v>
      </c>
      <c r="H63" s="147">
        <f t="shared" si="102"/>
        <v>18</v>
      </c>
      <c r="I63" s="14"/>
      <c r="J63" s="16"/>
      <c r="K63" s="21"/>
      <c r="L63" s="57">
        <f t="shared" si="103"/>
        <v>0</v>
      </c>
      <c r="M63" s="24">
        <v>0</v>
      </c>
      <c r="N63" s="19"/>
      <c r="O63" s="22">
        <f t="shared" si="104"/>
        <v>0</v>
      </c>
      <c r="P63" s="14"/>
      <c r="Q63" s="23">
        <v>4.1192129629629634E-2</v>
      </c>
      <c r="R63" s="139">
        <v>2</v>
      </c>
      <c r="S63" s="132">
        <f>((Q$83)+10)-R63</f>
        <v>10</v>
      </c>
      <c r="T63" s="145">
        <v>0</v>
      </c>
      <c r="U63" s="146">
        <v>5</v>
      </c>
      <c r="V63" s="151">
        <f t="shared" si="105"/>
        <v>15</v>
      </c>
      <c r="W63" s="14"/>
      <c r="X63" s="16"/>
      <c r="Y63" s="21"/>
      <c r="Z63" s="57">
        <f t="shared" si="106"/>
        <v>0</v>
      </c>
      <c r="AA63" s="24">
        <v>0</v>
      </c>
      <c r="AB63" s="19"/>
      <c r="AC63" s="22">
        <f t="shared" si="107"/>
        <v>0</v>
      </c>
      <c r="AD63" s="14"/>
      <c r="AE63" s="23"/>
      <c r="AF63" s="21"/>
      <c r="AG63" s="57">
        <f t="shared" si="108"/>
        <v>0</v>
      </c>
      <c r="AH63" s="24">
        <v>0</v>
      </c>
      <c r="AI63" s="19"/>
      <c r="AJ63" s="22">
        <f t="shared" si="109"/>
        <v>0</v>
      </c>
      <c r="AK63" s="14"/>
      <c r="AL63" s="23">
        <v>2.0995370370370373E-2</v>
      </c>
      <c r="AM63" s="139">
        <v>2</v>
      </c>
      <c r="AN63" s="132">
        <f>((AL$83)+10)-AM63</f>
        <v>10</v>
      </c>
      <c r="AO63" s="145">
        <v>0</v>
      </c>
      <c r="AP63" s="146">
        <v>5</v>
      </c>
      <c r="AQ63" s="147">
        <f t="shared" si="110"/>
        <v>15</v>
      </c>
      <c r="AR63" s="14"/>
      <c r="AS63" s="16"/>
      <c r="AT63" s="21"/>
      <c r="AU63" s="57">
        <f t="shared" si="111"/>
        <v>0</v>
      </c>
      <c r="AV63" s="24">
        <v>0</v>
      </c>
      <c r="AW63" s="19"/>
      <c r="AX63" s="22">
        <f t="shared" si="112"/>
        <v>0</v>
      </c>
      <c r="AY63" s="14"/>
      <c r="AZ63" s="23">
        <v>4.2129629629629628E-2</v>
      </c>
      <c r="BA63" s="139">
        <v>13</v>
      </c>
      <c r="BB63" s="132">
        <f t="shared" ref="BB63:BB72" si="150">((AZ$83)+10)-BA63</f>
        <v>10</v>
      </c>
      <c r="BC63" s="145">
        <v>0</v>
      </c>
      <c r="BD63" s="146">
        <v>5</v>
      </c>
      <c r="BE63" s="147">
        <f t="shared" si="113"/>
        <v>15</v>
      </c>
      <c r="BF63" s="14"/>
      <c r="BG63" s="16"/>
      <c r="BH63" s="21"/>
      <c r="BI63" s="19"/>
      <c r="BJ63" s="19"/>
      <c r="BK63" s="19"/>
      <c r="BL63" s="22">
        <f t="shared" si="115"/>
        <v>0</v>
      </c>
      <c r="BM63" s="14"/>
      <c r="BN63" s="23">
        <v>4.4409722222222225E-2</v>
      </c>
      <c r="BO63" s="139">
        <v>9</v>
      </c>
      <c r="BP63" s="132">
        <f>((BN$83)+10)-BO63</f>
        <v>16</v>
      </c>
      <c r="BQ63" s="145">
        <v>0</v>
      </c>
      <c r="BR63" s="146">
        <v>5</v>
      </c>
      <c r="BS63" s="147">
        <f t="shared" si="116"/>
        <v>21</v>
      </c>
      <c r="BT63" s="14"/>
      <c r="BU63" s="16"/>
      <c r="BV63" s="21"/>
      <c r="BW63" s="57">
        <f t="shared" si="142"/>
        <v>0</v>
      </c>
      <c r="BX63" s="19"/>
      <c r="BY63" s="19"/>
      <c r="BZ63" s="22">
        <f t="shared" si="117"/>
        <v>0</v>
      </c>
      <c r="CA63" s="14"/>
      <c r="CB63" s="23"/>
      <c r="CC63" s="21"/>
      <c r="CD63" s="57">
        <f t="shared" si="118"/>
        <v>0</v>
      </c>
      <c r="CE63" s="24">
        <v>0</v>
      </c>
      <c r="CF63" s="19"/>
      <c r="CG63" s="22">
        <f t="shared" si="119"/>
        <v>0</v>
      </c>
      <c r="CH63" s="14"/>
      <c r="CI63" s="16"/>
      <c r="CJ63" s="21"/>
      <c r="CK63" s="57">
        <f t="shared" si="143"/>
        <v>0</v>
      </c>
      <c r="CL63" s="19"/>
      <c r="CM63" s="19"/>
      <c r="CN63" s="22">
        <f t="shared" si="120"/>
        <v>0</v>
      </c>
      <c r="CO63" s="14"/>
      <c r="CP63" s="23">
        <v>1.8333333333333333E-2</v>
      </c>
      <c r="CQ63" s="139">
        <v>5</v>
      </c>
      <c r="CR63" s="132">
        <f>((CP$83)+10)-CQ63</f>
        <v>12</v>
      </c>
      <c r="CS63" s="149">
        <v>15</v>
      </c>
      <c r="CT63" s="146">
        <v>5</v>
      </c>
      <c r="CU63" s="147">
        <f t="shared" si="121"/>
        <v>32</v>
      </c>
      <c r="CV63" s="14"/>
      <c r="CW63" s="23">
        <v>4.1284722222222223E-2</v>
      </c>
      <c r="CX63" s="139">
        <v>6</v>
      </c>
      <c r="CY63" s="132">
        <f>((CW$83)+10)-CX63</f>
        <v>10</v>
      </c>
      <c r="CZ63" s="145">
        <v>0</v>
      </c>
      <c r="DA63" s="146">
        <v>5</v>
      </c>
      <c r="DB63" s="147">
        <f t="shared" si="122"/>
        <v>15</v>
      </c>
      <c r="DC63" s="14"/>
      <c r="DD63" s="110">
        <v>3.8912037037037037E-2</v>
      </c>
      <c r="DE63" s="139">
        <v>6</v>
      </c>
      <c r="DF63" s="132">
        <f>((DD$83)+10)-DE63</f>
        <v>10</v>
      </c>
      <c r="DG63" s="149">
        <v>15</v>
      </c>
      <c r="DH63" s="146">
        <v>5</v>
      </c>
      <c r="DI63" s="147">
        <f t="shared" si="123"/>
        <v>30</v>
      </c>
      <c r="DJ63" s="75"/>
      <c r="DK63" s="23">
        <v>3.9780092592592589E-2</v>
      </c>
      <c r="DL63" s="139">
        <v>5</v>
      </c>
      <c r="DM63" s="132">
        <f>((DK$83)+10)-DL63</f>
        <v>11</v>
      </c>
      <c r="DN63" s="145">
        <v>0</v>
      </c>
      <c r="DO63" s="146">
        <v>5</v>
      </c>
      <c r="DP63" s="147">
        <f t="shared" si="124"/>
        <v>16</v>
      </c>
      <c r="DQ63" s="14"/>
      <c r="DR63" s="23">
        <v>3.9976851851851854E-2</v>
      </c>
      <c r="DS63" s="139">
        <v>5</v>
      </c>
      <c r="DT63" s="132">
        <f t="shared" si="125"/>
        <v>10</v>
      </c>
      <c r="DU63" s="145">
        <v>0</v>
      </c>
      <c r="DV63" s="146">
        <v>5</v>
      </c>
      <c r="DW63" s="147">
        <f t="shared" si="126"/>
        <v>15</v>
      </c>
      <c r="DX63" s="14"/>
      <c r="DY63" s="16"/>
      <c r="DZ63" s="21"/>
      <c r="EA63" s="57">
        <f t="shared" si="127"/>
        <v>0</v>
      </c>
      <c r="EB63" s="24">
        <v>0</v>
      </c>
      <c r="EC63" s="19"/>
      <c r="ED63" s="22">
        <f t="shared" si="128"/>
        <v>0</v>
      </c>
      <c r="EE63" s="14"/>
      <c r="EF63" s="16"/>
      <c r="EG63" s="21"/>
      <c r="EH63" s="57">
        <f t="shared" si="129"/>
        <v>0</v>
      </c>
      <c r="EI63" s="24">
        <v>0</v>
      </c>
      <c r="EJ63" s="19"/>
      <c r="EK63" s="22">
        <f t="shared" si="130"/>
        <v>0</v>
      </c>
      <c r="EL63" s="14"/>
      <c r="EM63" s="16"/>
      <c r="EN63" s="21"/>
      <c r="EO63" s="57">
        <f t="shared" si="131"/>
        <v>0</v>
      </c>
      <c r="EP63" s="24">
        <v>0</v>
      </c>
      <c r="EQ63" s="19"/>
      <c r="ER63" s="22">
        <f t="shared" si="132"/>
        <v>0</v>
      </c>
      <c r="ES63" s="14"/>
      <c r="ET63" s="23"/>
      <c r="EU63" s="111">
        <f t="shared" si="133"/>
        <v>1</v>
      </c>
      <c r="EV63" s="82">
        <f t="shared" si="134"/>
        <v>112</v>
      </c>
      <c r="EW63" s="82">
        <f t="shared" si="134"/>
        <v>30</v>
      </c>
      <c r="EX63" s="82">
        <f t="shared" si="134"/>
        <v>50</v>
      </c>
      <c r="EY63" s="22">
        <f t="shared" si="148"/>
        <v>192</v>
      </c>
      <c r="EZ63" s="14" t="str">
        <f t="shared" si="149"/>
        <v>Mary Chappelhow</v>
      </c>
      <c r="FA63" s="14"/>
      <c r="FB63" s="106">
        <f t="shared" si="144"/>
        <v>1</v>
      </c>
      <c r="FC63" s="77">
        <v>9</v>
      </c>
      <c r="FD63" s="77">
        <v>2</v>
      </c>
      <c r="FE63" s="77">
        <v>1</v>
      </c>
      <c r="FF63" s="77">
        <v>2</v>
      </c>
      <c r="FG63" s="77">
        <v>2</v>
      </c>
      <c r="FH63" s="77">
        <v>2</v>
      </c>
      <c r="FI63" s="77">
        <v>2</v>
      </c>
      <c r="FJ63" s="77">
        <v>2</v>
      </c>
      <c r="FK63" s="77">
        <v>1</v>
      </c>
      <c r="FL63" s="77">
        <v>1</v>
      </c>
      <c r="FM63" s="77"/>
      <c r="FN63" s="77"/>
      <c r="FO63" s="77"/>
      <c r="FP63" s="77"/>
      <c r="FQ63" s="77"/>
      <c r="FR63" s="77"/>
      <c r="FS63" s="77"/>
      <c r="FT63" s="8">
        <f t="shared" si="135"/>
        <v>18</v>
      </c>
      <c r="FU63" s="8">
        <f t="shared" si="136"/>
        <v>33</v>
      </c>
      <c r="FV63" s="8">
        <f t="shared" si="137"/>
        <v>48</v>
      </c>
      <c r="FW63" s="8">
        <f t="shared" si="138"/>
        <v>63</v>
      </c>
      <c r="FX63" s="8">
        <f t="shared" si="139"/>
        <v>84</v>
      </c>
      <c r="FY63" s="8">
        <f t="shared" si="145"/>
        <v>116</v>
      </c>
      <c r="FZ63" s="8">
        <f t="shared" si="146"/>
        <v>131</v>
      </c>
      <c r="GA63" s="8">
        <f t="shared" si="140"/>
        <v>161</v>
      </c>
      <c r="GB63" s="8">
        <f t="shared" si="141"/>
        <v>177</v>
      </c>
      <c r="GC63" s="8">
        <f t="shared" si="147"/>
        <v>192</v>
      </c>
    </row>
    <row r="64" spans="1:186">
      <c r="A64" s="8">
        <v>12</v>
      </c>
      <c r="B64" s="14" t="s">
        <v>741</v>
      </c>
      <c r="C64" s="23"/>
      <c r="D64" s="139"/>
      <c r="E64" s="132"/>
      <c r="F64" s="145">
        <v>0</v>
      </c>
      <c r="G64" s="146"/>
      <c r="H64" s="147">
        <f t="shared" si="102"/>
        <v>0</v>
      </c>
      <c r="I64" s="14"/>
      <c r="J64" s="16"/>
      <c r="K64" s="21"/>
      <c r="L64" s="57">
        <f t="shared" si="103"/>
        <v>0</v>
      </c>
      <c r="M64" s="24">
        <v>0</v>
      </c>
      <c r="N64" s="19"/>
      <c r="O64" s="22">
        <f t="shared" si="104"/>
        <v>0</v>
      </c>
      <c r="P64" s="14"/>
      <c r="Q64" s="23"/>
      <c r="R64" s="139"/>
      <c r="S64" s="132"/>
      <c r="T64" s="145">
        <v>0</v>
      </c>
      <c r="U64" s="146"/>
      <c r="V64" s="151">
        <f t="shared" si="105"/>
        <v>0</v>
      </c>
      <c r="W64" s="14"/>
      <c r="X64" s="16"/>
      <c r="Y64" s="21"/>
      <c r="Z64" s="57">
        <f t="shared" si="106"/>
        <v>0</v>
      </c>
      <c r="AA64" s="24">
        <v>0</v>
      </c>
      <c r="AB64" s="19"/>
      <c r="AC64" s="22">
        <f t="shared" si="107"/>
        <v>0</v>
      </c>
      <c r="AD64" s="14"/>
      <c r="AE64" s="23"/>
      <c r="AF64" s="21"/>
      <c r="AG64" s="57">
        <f t="shared" si="108"/>
        <v>0</v>
      </c>
      <c r="AH64" s="24">
        <v>0</v>
      </c>
      <c r="AI64" s="19"/>
      <c r="AJ64" s="22">
        <f t="shared" si="109"/>
        <v>0</v>
      </c>
      <c r="AK64" s="14"/>
      <c r="AL64" s="23"/>
      <c r="AM64" s="139"/>
      <c r="AN64" s="132"/>
      <c r="AO64" s="145">
        <v>0</v>
      </c>
      <c r="AP64" s="146"/>
      <c r="AQ64" s="147">
        <f t="shared" si="110"/>
        <v>0</v>
      </c>
      <c r="AR64" s="14"/>
      <c r="AS64" s="16"/>
      <c r="AT64" s="21"/>
      <c r="AU64" s="57">
        <f t="shared" si="111"/>
        <v>0</v>
      </c>
      <c r="AV64" s="24">
        <v>0</v>
      </c>
      <c r="AW64" s="19"/>
      <c r="AX64" s="22">
        <f t="shared" si="112"/>
        <v>0</v>
      </c>
      <c r="AY64" s="14"/>
      <c r="AZ64" s="23">
        <v>3.0312499999999996E-2</v>
      </c>
      <c r="BA64" s="139">
        <v>1</v>
      </c>
      <c r="BB64" s="132">
        <f t="shared" si="150"/>
        <v>22</v>
      </c>
      <c r="BC64" s="145">
        <v>0</v>
      </c>
      <c r="BD64" s="146">
        <v>5</v>
      </c>
      <c r="BE64" s="147">
        <f t="shared" si="113"/>
        <v>27</v>
      </c>
      <c r="BF64" s="14"/>
      <c r="BG64" s="16"/>
      <c r="BH64" s="21"/>
      <c r="BI64" s="19"/>
      <c r="BJ64" s="19"/>
      <c r="BK64" s="19"/>
      <c r="BL64" s="22">
        <f t="shared" si="115"/>
        <v>0</v>
      </c>
      <c r="BM64" s="14"/>
      <c r="BN64" s="23">
        <v>3.2222222222222222E-2</v>
      </c>
      <c r="BO64" s="139">
        <v>2</v>
      </c>
      <c r="BP64" s="132">
        <f>((BN$83)+10)-BO64</f>
        <v>23</v>
      </c>
      <c r="BQ64" s="145">
        <v>0</v>
      </c>
      <c r="BR64" s="146">
        <v>5</v>
      </c>
      <c r="BS64" s="147">
        <f t="shared" si="116"/>
        <v>28</v>
      </c>
      <c r="BT64" s="14"/>
      <c r="BU64" s="16"/>
      <c r="BV64" s="21"/>
      <c r="BW64" s="57">
        <f t="shared" si="142"/>
        <v>0</v>
      </c>
      <c r="BX64" s="19"/>
      <c r="BY64" s="19"/>
      <c r="BZ64" s="22">
        <f t="shared" si="117"/>
        <v>0</v>
      </c>
      <c r="CA64" s="14"/>
      <c r="CB64" s="23"/>
      <c r="CC64" s="21"/>
      <c r="CD64" s="57">
        <f t="shared" si="118"/>
        <v>0</v>
      </c>
      <c r="CE64" s="24">
        <v>0</v>
      </c>
      <c r="CF64" s="19"/>
      <c r="CG64" s="22">
        <f t="shared" si="119"/>
        <v>0</v>
      </c>
      <c r="CH64" s="14"/>
      <c r="CI64" s="16"/>
      <c r="CJ64" s="21"/>
      <c r="CK64" s="57">
        <f t="shared" si="143"/>
        <v>0</v>
      </c>
      <c r="CL64" s="19"/>
      <c r="CM64" s="19"/>
      <c r="CN64" s="22">
        <f t="shared" si="120"/>
        <v>0</v>
      </c>
      <c r="CO64" s="14"/>
      <c r="CP64" s="23"/>
      <c r="CQ64" s="139"/>
      <c r="CR64" s="132"/>
      <c r="CS64" s="145">
        <v>0</v>
      </c>
      <c r="CT64" s="146"/>
      <c r="CU64" s="147">
        <f t="shared" si="121"/>
        <v>0</v>
      </c>
      <c r="CV64" s="14"/>
      <c r="CW64" s="23"/>
      <c r="CX64" s="139"/>
      <c r="CY64" s="132"/>
      <c r="CZ64" s="145">
        <v>0</v>
      </c>
      <c r="DA64" s="146"/>
      <c r="DB64" s="147">
        <f t="shared" si="122"/>
        <v>0</v>
      </c>
      <c r="DC64" s="14"/>
      <c r="DD64" s="23"/>
      <c r="DE64" s="139"/>
      <c r="DF64" s="132"/>
      <c r="DG64" s="145">
        <v>0</v>
      </c>
      <c r="DH64" s="146"/>
      <c r="DI64" s="147">
        <f t="shared" si="123"/>
        <v>0</v>
      </c>
      <c r="DJ64" s="75"/>
      <c r="DK64" s="23"/>
      <c r="DL64" s="139"/>
      <c r="DM64" s="132"/>
      <c r="DN64" s="145">
        <v>0</v>
      </c>
      <c r="DO64" s="146"/>
      <c r="DP64" s="147">
        <f t="shared" si="124"/>
        <v>0</v>
      </c>
      <c r="DQ64" s="14"/>
      <c r="DR64" s="16"/>
      <c r="DS64" s="139"/>
      <c r="DT64" s="132"/>
      <c r="DU64" s="145">
        <v>0</v>
      </c>
      <c r="DV64" s="146"/>
      <c r="DW64" s="147">
        <f t="shared" si="126"/>
        <v>0</v>
      </c>
      <c r="DX64" s="14"/>
      <c r="DY64" s="16"/>
      <c r="DZ64" s="21"/>
      <c r="EA64" s="57">
        <f t="shared" si="127"/>
        <v>0</v>
      </c>
      <c r="EB64" s="24">
        <v>0</v>
      </c>
      <c r="EC64" s="19"/>
      <c r="ED64" s="22">
        <f t="shared" si="128"/>
        <v>0</v>
      </c>
      <c r="EE64" s="14"/>
      <c r="EF64" s="16"/>
      <c r="EG64" s="21"/>
      <c r="EH64" s="57">
        <f t="shared" si="129"/>
        <v>0</v>
      </c>
      <c r="EI64" s="24">
        <v>0</v>
      </c>
      <c r="EJ64" s="19"/>
      <c r="EK64" s="22">
        <f t="shared" si="130"/>
        <v>0</v>
      </c>
      <c r="EL64" s="14"/>
      <c r="EM64" s="16"/>
      <c r="EN64" s="21"/>
      <c r="EO64" s="57">
        <f t="shared" si="131"/>
        <v>0</v>
      </c>
      <c r="EP64" s="24">
        <v>0</v>
      </c>
      <c r="EQ64" s="19"/>
      <c r="ER64" s="22">
        <f t="shared" si="132"/>
        <v>0</v>
      </c>
      <c r="ES64" s="14"/>
      <c r="ET64" s="23"/>
      <c r="EU64" s="111">
        <f t="shared" si="133"/>
        <v>9</v>
      </c>
      <c r="EV64" s="82">
        <f t="shared" si="134"/>
        <v>45</v>
      </c>
      <c r="EW64" s="82">
        <f t="shared" si="134"/>
        <v>0</v>
      </c>
      <c r="EX64" s="82">
        <f t="shared" si="134"/>
        <v>10</v>
      </c>
      <c r="EY64" s="22">
        <f t="shared" si="148"/>
        <v>55</v>
      </c>
      <c r="EZ64" s="14" t="str">
        <f t="shared" si="149"/>
        <v>Francesca Hamilton</v>
      </c>
      <c r="FA64" s="14"/>
      <c r="FB64" s="106">
        <f t="shared" si="144"/>
        <v>9</v>
      </c>
      <c r="FC64" s="77"/>
      <c r="FD64" s="77"/>
      <c r="FE64" s="77"/>
      <c r="FF64" s="77">
        <v>6</v>
      </c>
      <c r="FG64" s="77">
        <v>6</v>
      </c>
      <c r="FH64" s="77">
        <v>8</v>
      </c>
      <c r="FI64" s="77">
        <v>9</v>
      </c>
      <c r="FJ64" s="77">
        <v>9</v>
      </c>
      <c r="FK64" s="77">
        <v>9</v>
      </c>
      <c r="FL64" s="77">
        <v>9</v>
      </c>
      <c r="FM64" s="77"/>
      <c r="FN64" s="77"/>
      <c r="FO64" s="77"/>
      <c r="FP64" s="77"/>
      <c r="FQ64" s="77"/>
      <c r="FR64" s="77"/>
      <c r="FS64" s="77"/>
      <c r="FT64" s="8">
        <f t="shared" si="135"/>
        <v>0</v>
      </c>
      <c r="FU64" s="8">
        <f t="shared" si="136"/>
        <v>0</v>
      </c>
      <c r="FV64" s="8">
        <f t="shared" si="137"/>
        <v>0</v>
      </c>
      <c r="FW64" s="8">
        <f t="shared" si="138"/>
        <v>27</v>
      </c>
      <c r="FX64" s="8">
        <f t="shared" si="139"/>
        <v>55</v>
      </c>
      <c r="FY64" s="8">
        <f t="shared" si="145"/>
        <v>55</v>
      </c>
      <c r="FZ64" s="8">
        <f t="shared" si="146"/>
        <v>55</v>
      </c>
      <c r="GA64" s="8">
        <f t="shared" si="140"/>
        <v>55</v>
      </c>
      <c r="GB64" s="8">
        <f t="shared" si="141"/>
        <v>55</v>
      </c>
      <c r="GC64" s="8">
        <f t="shared" si="147"/>
        <v>55</v>
      </c>
    </row>
    <row r="65" spans="1:185">
      <c r="A65" s="8">
        <v>13</v>
      </c>
      <c r="B65" s="14" t="s">
        <v>742</v>
      </c>
      <c r="C65" s="23"/>
      <c r="D65" s="139"/>
      <c r="E65" s="132"/>
      <c r="F65" s="145">
        <v>0</v>
      </c>
      <c r="G65" s="146"/>
      <c r="H65" s="147">
        <f t="shared" si="102"/>
        <v>0</v>
      </c>
      <c r="I65" s="14"/>
      <c r="J65" s="16"/>
      <c r="K65" s="21"/>
      <c r="L65" s="57">
        <f t="shared" si="103"/>
        <v>0</v>
      </c>
      <c r="M65" s="24">
        <v>0</v>
      </c>
      <c r="N65" s="19"/>
      <c r="O65" s="22">
        <f t="shared" si="104"/>
        <v>0</v>
      </c>
      <c r="P65" s="14"/>
      <c r="Q65" s="23"/>
      <c r="R65" s="139"/>
      <c r="S65" s="132"/>
      <c r="T65" s="145">
        <v>0</v>
      </c>
      <c r="U65" s="146"/>
      <c r="V65" s="151">
        <f t="shared" si="105"/>
        <v>0</v>
      </c>
      <c r="W65" s="14"/>
      <c r="X65" s="16"/>
      <c r="Y65" s="21"/>
      <c r="Z65" s="57">
        <f t="shared" si="106"/>
        <v>0</v>
      </c>
      <c r="AA65" s="24">
        <v>0</v>
      </c>
      <c r="AB65" s="19"/>
      <c r="AC65" s="22">
        <f t="shared" si="107"/>
        <v>0</v>
      </c>
      <c r="AD65" s="14"/>
      <c r="AE65" s="23"/>
      <c r="AF65" s="21"/>
      <c r="AG65" s="57">
        <f t="shared" si="108"/>
        <v>0</v>
      </c>
      <c r="AH65" s="24">
        <v>0</v>
      </c>
      <c r="AI65" s="19"/>
      <c r="AJ65" s="22">
        <f t="shared" si="109"/>
        <v>0</v>
      </c>
      <c r="AK65" s="14"/>
      <c r="AL65" s="23"/>
      <c r="AM65" s="139"/>
      <c r="AN65" s="132"/>
      <c r="AO65" s="145">
        <v>0</v>
      </c>
      <c r="AP65" s="146"/>
      <c r="AQ65" s="147">
        <f t="shared" si="110"/>
        <v>0</v>
      </c>
      <c r="AR65" s="14"/>
      <c r="AS65" s="16"/>
      <c r="AT65" s="21"/>
      <c r="AU65" s="57">
        <f t="shared" si="111"/>
        <v>0</v>
      </c>
      <c r="AV65" s="24">
        <v>0</v>
      </c>
      <c r="AW65" s="19"/>
      <c r="AX65" s="22">
        <f t="shared" si="112"/>
        <v>0</v>
      </c>
      <c r="AY65" s="14"/>
      <c r="AZ65" s="23">
        <v>3.1712962962962964E-2</v>
      </c>
      <c r="BA65" s="139">
        <v>2</v>
      </c>
      <c r="BB65" s="132">
        <f t="shared" si="150"/>
        <v>21</v>
      </c>
      <c r="BC65" s="145">
        <v>0</v>
      </c>
      <c r="BD65" s="146">
        <v>5</v>
      </c>
      <c r="BE65" s="147">
        <f t="shared" si="113"/>
        <v>26</v>
      </c>
      <c r="BF65" s="14"/>
      <c r="BG65" s="16"/>
      <c r="BH65" s="21"/>
      <c r="BI65" s="19"/>
      <c r="BJ65" s="19"/>
      <c r="BK65" s="19"/>
      <c r="BL65" s="22">
        <f t="shared" si="115"/>
        <v>0</v>
      </c>
      <c r="BM65" s="14"/>
      <c r="BN65" s="23">
        <v>3.4340277777777782E-2</v>
      </c>
      <c r="BO65" s="139">
        <v>4</v>
      </c>
      <c r="BP65" s="132">
        <f>((BN$83)+10)-BO65</f>
        <v>21</v>
      </c>
      <c r="BQ65" s="145">
        <v>0</v>
      </c>
      <c r="BR65" s="146">
        <v>5</v>
      </c>
      <c r="BS65" s="147">
        <f t="shared" si="116"/>
        <v>26</v>
      </c>
      <c r="BT65" s="14"/>
      <c r="BU65" s="16"/>
      <c r="BV65" s="21"/>
      <c r="BW65" s="57">
        <f t="shared" si="142"/>
        <v>0</v>
      </c>
      <c r="BX65" s="19"/>
      <c r="BY65" s="19"/>
      <c r="BZ65" s="22">
        <f t="shared" si="117"/>
        <v>0</v>
      </c>
      <c r="CA65" s="14"/>
      <c r="CB65" s="23"/>
      <c r="CC65" s="21"/>
      <c r="CD65" s="57">
        <f t="shared" si="118"/>
        <v>0</v>
      </c>
      <c r="CE65" s="24">
        <v>0</v>
      </c>
      <c r="CF65" s="19"/>
      <c r="CG65" s="22">
        <f t="shared" si="119"/>
        <v>0</v>
      </c>
      <c r="CH65" s="14"/>
      <c r="CI65" s="16"/>
      <c r="CJ65" s="21"/>
      <c r="CK65" s="57">
        <f t="shared" si="143"/>
        <v>0</v>
      </c>
      <c r="CL65" s="19"/>
      <c r="CM65" s="19"/>
      <c r="CN65" s="22">
        <f t="shared" si="120"/>
        <v>0</v>
      </c>
      <c r="CO65" s="14"/>
      <c r="CP65" s="23"/>
      <c r="CQ65" s="139"/>
      <c r="CR65" s="132"/>
      <c r="CS65" s="145">
        <v>0</v>
      </c>
      <c r="CT65" s="146"/>
      <c r="CU65" s="147">
        <f t="shared" si="121"/>
        <v>0</v>
      </c>
      <c r="CV65" s="14"/>
      <c r="CW65" s="23"/>
      <c r="CX65" s="139"/>
      <c r="CY65" s="132"/>
      <c r="CZ65" s="145">
        <v>0</v>
      </c>
      <c r="DA65" s="146"/>
      <c r="DB65" s="147">
        <f t="shared" si="122"/>
        <v>0</v>
      </c>
      <c r="DC65" s="14"/>
      <c r="DD65" s="23"/>
      <c r="DE65" s="139"/>
      <c r="DF65" s="132"/>
      <c r="DG65" s="145">
        <v>0</v>
      </c>
      <c r="DH65" s="146"/>
      <c r="DI65" s="147">
        <f t="shared" si="123"/>
        <v>0</v>
      </c>
      <c r="DJ65" s="75"/>
      <c r="DK65" s="23"/>
      <c r="DL65" s="139"/>
      <c r="DM65" s="132"/>
      <c r="DN65" s="145">
        <v>0</v>
      </c>
      <c r="DO65" s="146"/>
      <c r="DP65" s="147">
        <f t="shared" si="124"/>
        <v>0</v>
      </c>
      <c r="DQ65" s="14"/>
      <c r="DR65" s="16"/>
      <c r="DS65" s="139"/>
      <c r="DT65" s="132"/>
      <c r="DU65" s="145">
        <v>0</v>
      </c>
      <c r="DV65" s="146"/>
      <c r="DW65" s="147">
        <f t="shared" si="126"/>
        <v>0</v>
      </c>
      <c r="DX65" s="14"/>
      <c r="DY65" s="16"/>
      <c r="DZ65" s="21"/>
      <c r="EA65" s="57">
        <f t="shared" si="127"/>
        <v>0</v>
      </c>
      <c r="EB65" s="24">
        <v>0</v>
      </c>
      <c r="EC65" s="19"/>
      <c r="ED65" s="22">
        <f t="shared" si="128"/>
        <v>0</v>
      </c>
      <c r="EE65" s="14"/>
      <c r="EF65" s="16"/>
      <c r="EG65" s="21"/>
      <c r="EH65" s="57">
        <f t="shared" si="129"/>
        <v>0</v>
      </c>
      <c r="EI65" s="24">
        <v>0</v>
      </c>
      <c r="EJ65" s="19"/>
      <c r="EK65" s="22">
        <f t="shared" si="130"/>
        <v>0</v>
      </c>
      <c r="EL65" s="14"/>
      <c r="EM65" s="16"/>
      <c r="EN65" s="21"/>
      <c r="EO65" s="57">
        <f t="shared" si="131"/>
        <v>0</v>
      </c>
      <c r="EP65" s="24">
        <v>0</v>
      </c>
      <c r="EQ65" s="19"/>
      <c r="ER65" s="22">
        <f t="shared" si="132"/>
        <v>0</v>
      </c>
      <c r="ES65" s="14"/>
      <c r="ET65" s="23"/>
      <c r="EU65" s="111">
        <f t="shared" si="133"/>
        <v>10</v>
      </c>
      <c r="EV65" s="82">
        <f t="shared" si="134"/>
        <v>42</v>
      </c>
      <c r="EW65" s="82">
        <f t="shared" si="134"/>
        <v>0</v>
      </c>
      <c r="EX65" s="82">
        <f t="shared" si="134"/>
        <v>10</v>
      </c>
      <c r="EY65" s="22">
        <f t="shared" si="148"/>
        <v>52</v>
      </c>
      <c r="EZ65" s="14" t="str">
        <f t="shared" si="149"/>
        <v>Emma Neilsen</v>
      </c>
      <c r="FA65" s="14"/>
      <c r="FB65" s="106">
        <f t="shared" si="144"/>
        <v>10</v>
      </c>
      <c r="FC65" s="77"/>
      <c r="FD65" s="77"/>
      <c r="FE65" s="77"/>
      <c r="FF65" s="77">
        <v>7</v>
      </c>
      <c r="FG65" s="77">
        <v>7</v>
      </c>
      <c r="FH65" s="77">
        <v>9</v>
      </c>
      <c r="FI65" s="77">
        <v>10</v>
      </c>
      <c r="FJ65" s="77">
        <v>10</v>
      </c>
      <c r="FK65" s="77">
        <v>10</v>
      </c>
      <c r="FL65" s="77">
        <v>10</v>
      </c>
      <c r="FM65" s="77"/>
      <c r="FN65" s="77"/>
      <c r="FO65" s="77"/>
      <c r="FP65" s="77"/>
      <c r="FQ65" s="77"/>
      <c r="FR65" s="77"/>
      <c r="FS65" s="77"/>
      <c r="FT65" s="8">
        <f t="shared" si="135"/>
        <v>0</v>
      </c>
      <c r="FU65" s="8">
        <f t="shared" si="136"/>
        <v>0</v>
      </c>
      <c r="FV65" s="8">
        <f t="shared" si="137"/>
        <v>0</v>
      </c>
      <c r="FW65" s="8">
        <f t="shared" si="138"/>
        <v>26</v>
      </c>
      <c r="FX65" s="8">
        <f t="shared" si="139"/>
        <v>52</v>
      </c>
      <c r="FY65" s="8">
        <f t="shared" si="145"/>
        <v>52</v>
      </c>
      <c r="FZ65" s="8">
        <f t="shared" si="146"/>
        <v>52</v>
      </c>
      <c r="GA65" s="8">
        <f t="shared" si="140"/>
        <v>52</v>
      </c>
      <c r="GB65" s="8">
        <f t="shared" si="141"/>
        <v>52</v>
      </c>
      <c r="GC65" s="8">
        <f t="shared" si="147"/>
        <v>52</v>
      </c>
    </row>
    <row r="66" spans="1:185">
      <c r="A66" s="8">
        <v>14</v>
      </c>
      <c r="B66" s="14" t="s">
        <v>744</v>
      </c>
      <c r="C66" s="23"/>
      <c r="D66" s="139"/>
      <c r="E66" s="132"/>
      <c r="F66" s="145">
        <v>0</v>
      </c>
      <c r="G66" s="146"/>
      <c r="H66" s="147">
        <f t="shared" si="102"/>
        <v>0</v>
      </c>
      <c r="I66" s="14"/>
      <c r="J66" s="16"/>
      <c r="K66" s="21"/>
      <c r="L66" s="57">
        <f t="shared" si="103"/>
        <v>0</v>
      </c>
      <c r="M66" s="24">
        <v>0</v>
      </c>
      <c r="N66" s="19"/>
      <c r="O66" s="22">
        <f t="shared" si="104"/>
        <v>0</v>
      </c>
      <c r="P66" s="14"/>
      <c r="Q66" s="23"/>
      <c r="R66" s="139"/>
      <c r="S66" s="132"/>
      <c r="T66" s="145">
        <v>0</v>
      </c>
      <c r="U66" s="146"/>
      <c r="V66" s="151">
        <f t="shared" si="105"/>
        <v>0</v>
      </c>
      <c r="W66" s="14"/>
      <c r="X66" s="16"/>
      <c r="Y66" s="21"/>
      <c r="Z66" s="57">
        <f t="shared" si="106"/>
        <v>0</v>
      </c>
      <c r="AA66" s="24">
        <v>0</v>
      </c>
      <c r="AB66" s="19"/>
      <c r="AC66" s="22">
        <f t="shared" si="107"/>
        <v>0</v>
      </c>
      <c r="AD66" s="14"/>
      <c r="AE66" s="23"/>
      <c r="AF66" s="21"/>
      <c r="AG66" s="57">
        <f t="shared" si="108"/>
        <v>0</v>
      </c>
      <c r="AH66" s="24">
        <v>0</v>
      </c>
      <c r="AI66" s="19"/>
      <c r="AJ66" s="22">
        <f t="shared" si="109"/>
        <v>0</v>
      </c>
      <c r="AK66" s="14"/>
      <c r="AL66" s="23"/>
      <c r="AM66" s="139"/>
      <c r="AN66" s="132"/>
      <c r="AO66" s="145">
        <v>0</v>
      </c>
      <c r="AP66" s="146"/>
      <c r="AQ66" s="147">
        <f t="shared" si="110"/>
        <v>0</v>
      </c>
      <c r="AR66" s="14"/>
      <c r="AS66" s="16"/>
      <c r="AT66" s="21"/>
      <c r="AU66" s="57">
        <f t="shared" si="111"/>
        <v>0</v>
      </c>
      <c r="AV66" s="24">
        <v>0</v>
      </c>
      <c r="AW66" s="19"/>
      <c r="AX66" s="22">
        <f t="shared" si="112"/>
        <v>0</v>
      </c>
      <c r="AY66" s="14"/>
      <c r="AZ66" s="23">
        <v>3.4016203703703708E-2</v>
      </c>
      <c r="BA66" s="139">
        <v>5</v>
      </c>
      <c r="BB66" s="132">
        <f t="shared" si="150"/>
        <v>18</v>
      </c>
      <c r="BC66" s="145">
        <v>0</v>
      </c>
      <c r="BD66" s="146">
        <v>5</v>
      </c>
      <c r="BE66" s="147">
        <f t="shared" si="113"/>
        <v>23</v>
      </c>
      <c r="BF66" s="14"/>
      <c r="BG66" s="16"/>
      <c r="BH66" s="21"/>
      <c r="BI66" s="19"/>
      <c r="BJ66" s="19"/>
      <c r="BK66" s="19"/>
      <c r="BL66" s="22">
        <f t="shared" si="115"/>
        <v>0</v>
      </c>
      <c r="BM66" s="14"/>
      <c r="BN66" s="23"/>
      <c r="BO66" s="139"/>
      <c r="BP66" s="132"/>
      <c r="BQ66" s="145">
        <v>0</v>
      </c>
      <c r="BR66" s="146"/>
      <c r="BS66" s="147">
        <f t="shared" si="116"/>
        <v>0</v>
      </c>
      <c r="BT66" s="14"/>
      <c r="BU66" s="16"/>
      <c r="BV66" s="21"/>
      <c r="BW66" s="19"/>
      <c r="BX66" s="19"/>
      <c r="BY66" s="19"/>
      <c r="BZ66" s="22">
        <f t="shared" si="117"/>
        <v>0</v>
      </c>
      <c r="CA66" s="14"/>
      <c r="CB66" s="23"/>
      <c r="CC66" s="21"/>
      <c r="CD66" s="57">
        <f t="shared" si="118"/>
        <v>0</v>
      </c>
      <c r="CE66" s="24">
        <v>0</v>
      </c>
      <c r="CF66" s="19"/>
      <c r="CG66" s="22">
        <f t="shared" si="119"/>
        <v>0</v>
      </c>
      <c r="CH66" s="14"/>
      <c r="CI66" s="16"/>
      <c r="CJ66" s="21"/>
      <c r="CK66" s="19"/>
      <c r="CL66" s="19"/>
      <c r="CM66" s="19"/>
      <c r="CN66" s="22">
        <f t="shared" si="120"/>
        <v>0</v>
      </c>
      <c r="CO66" s="14"/>
      <c r="CP66" s="23"/>
      <c r="CQ66" s="139"/>
      <c r="CR66" s="132"/>
      <c r="CS66" s="145">
        <v>0</v>
      </c>
      <c r="CT66" s="146"/>
      <c r="CU66" s="147">
        <f t="shared" si="121"/>
        <v>0</v>
      </c>
      <c r="CV66" s="14"/>
      <c r="CW66" s="23"/>
      <c r="CX66" s="139"/>
      <c r="CY66" s="132"/>
      <c r="CZ66" s="145">
        <v>0</v>
      </c>
      <c r="DA66" s="146"/>
      <c r="DB66" s="147">
        <f t="shared" si="122"/>
        <v>0</v>
      </c>
      <c r="DC66" s="14"/>
      <c r="DD66" s="23"/>
      <c r="DE66" s="139"/>
      <c r="DF66" s="132"/>
      <c r="DG66" s="145">
        <v>0</v>
      </c>
      <c r="DH66" s="146"/>
      <c r="DI66" s="147">
        <f t="shared" si="123"/>
        <v>0</v>
      </c>
      <c r="DJ66" s="75"/>
      <c r="DK66" s="23"/>
      <c r="DL66" s="139"/>
      <c r="DM66" s="132"/>
      <c r="DN66" s="145">
        <v>0</v>
      </c>
      <c r="DO66" s="146"/>
      <c r="DP66" s="147">
        <f t="shared" si="124"/>
        <v>0</v>
      </c>
      <c r="DQ66" s="14"/>
      <c r="DR66" s="16"/>
      <c r="DS66" s="139"/>
      <c r="DT66" s="132"/>
      <c r="DU66" s="145">
        <v>0</v>
      </c>
      <c r="DV66" s="146"/>
      <c r="DW66" s="147">
        <f t="shared" si="126"/>
        <v>0</v>
      </c>
      <c r="DX66" s="14"/>
      <c r="DY66" s="16"/>
      <c r="DZ66" s="21"/>
      <c r="EA66" s="57">
        <f t="shared" si="127"/>
        <v>0</v>
      </c>
      <c r="EB66" s="24">
        <v>0</v>
      </c>
      <c r="EC66" s="19"/>
      <c r="ED66" s="22">
        <f t="shared" si="128"/>
        <v>0</v>
      </c>
      <c r="EE66" s="14"/>
      <c r="EF66" s="16"/>
      <c r="EG66" s="21"/>
      <c r="EH66" s="57">
        <f t="shared" si="129"/>
        <v>0</v>
      </c>
      <c r="EI66" s="24">
        <v>0</v>
      </c>
      <c r="EJ66" s="19"/>
      <c r="EK66" s="22">
        <f t="shared" si="130"/>
        <v>0</v>
      </c>
      <c r="EL66" s="14"/>
      <c r="EM66" s="16"/>
      <c r="EN66" s="21"/>
      <c r="EO66" s="57">
        <f t="shared" si="131"/>
        <v>0</v>
      </c>
      <c r="EP66" s="24">
        <v>0</v>
      </c>
      <c r="EQ66" s="19"/>
      <c r="ER66" s="22">
        <f t="shared" si="132"/>
        <v>0</v>
      </c>
      <c r="ES66" s="14"/>
      <c r="ET66" s="23"/>
      <c r="EU66" s="111">
        <f t="shared" si="133"/>
        <v>15</v>
      </c>
      <c r="EV66" s="82">
        <f t="shared" si="134"/>
        <v>18</v>
      </c>
      <c r="EW66" s="82">
        <f t="shared" si="134"/>
        <v>0</v>
      </c>
      <c r="EX66" s="82">
        <f t="shared" si="134"/>
        <v>5</v>
      </c>
      <c r="EY66" s="22">
        <f t="shared" si="148"/>
        <v>23</v>
      </c>
      <c r="EZ66" s="14" t="str">
        <f t="shared" si="149"/>
        <v>Rachel Poynter</v>
      </c>
      <c r="FA66" s="14"/>
      <c r="FB66" s="106">
        <f t="shared" si="144"/>
        <v>15</v>
      </c>
      <c r="FC66" s="77"/>
      <c r="FD66" s="77"/>
      <c r="FE66" s="77"/>
      <c r="FF66" s="77" t="s">
        <v>423</v>
      </c>
      <c r="FG66" s="77">
        <v>14</v>
      </c>
      <c r="FH66" s="77">
        <v>15</v>
      </c>
      <c r="FI66" s="77">
        <v>15</v>
      </c>
      <c r="FJ66" s="77">
        <v>15</v>
      </c>
      <c r="FK66" s="77">
        <v>15</v>
      </c>
      <c r="FL66" s="77">
        <v>15</v>
      </c>
      <c r="FM66" s="77"/>
      <c r="FN66" s="77"/>
      <c r="FO66" s="77"/>
      <c r="FP66" s="77"/>
      <c r="FQ66" s="77"/>
      <c r="FR66" s="77"/>
      <c r="FS66" s="77"/>
      <c r="FT66" s="8">
        <f t="shared" si="135"/>
        <v>0</v>
      </c>
      <c r="FU66" s="8">
        <f t="shared" si="136"/>
        <v>0</v>
      </c>
      <c r="FV66" s="8">
        <f t="shared" si="137"/>
        <v>0</v>
      </c>
      <c r="FW66" s="8">
        <f t="shared" si="138"/>
        <v>23</v>
      </c>
      <c r="FX66" s="8">
        <f t="shared" si="139"/>
        <v>23</v>
      </c>
      <c r="FY66" s="8">
        <f t="shared" si="145"/>
        <v>23</v>
      </c>
      <c r="FZ66" s="8">
        <f t="shared" si="146"/>
        <v>23</v>
      </c>
      <c r="GA66" s="8">
        <f t="shared" si="140"/>
        <v>23</v>
      </c>
      <c r="GB66" s="8">
        <f t="shared" si="141"/>
        <v>23</v>
      </c>
      <c r="GC66" s="8">
        <f t="shared" si="147"/>
        <v>23</v>
      </c>
    </row>
    <row r="67" spans="1:185">
      <c r="A67" s="8">
        <v>15</v>
      </c>
      <c r="B67" s="14" t="s">
        <v>746</v>
      </c>
      <c r="C67" s="23"/>
      <c r="D67" s="139"/>
      <c r="E67" s="132"/>
      <c r="F67" s="145">
        <v>0</v>
      </c>
      <c r="G67" s="146"/>
      <c r="H67" s="147">
        <f t="shared" ref="H67:H74" si="151">E67+F67+G67</f>
        <v>0</v>
      </c>
      <c r="I67" s="14"/>
      <c r="J67" s="16"/>
      <c r="K67" s="21"/>
      <c r="L67" s="57"/>
      <c r="M67" s="24"/>
      <c r="N67" s="19"/>
      <c r="O67" s="22"/>
      <c r="P67" s="14"/>
      <c r="Q67" s="23"/>
      <c r="R67" s="139"/>
      <c r="S67" s="132"/>
      <c r="T67" s="145">
        <v>0</v>
      </c>
      <c r="U67" s="146"/>
      <c r="V67" s="151">
        <f t="shared" si="105"/>
        <v>0</v>
      </c>
      <c r="W67" s="14"/>
      <c r="X67" s="16"/>
      <c r="Y67" s="21"/>
      <c r="Z67" s="57"/>
      <c r="AA67" s="24"/>
      <c r="AB67" s="19"/>
      <c r="AC67" s="22"/>
      <c r="AD67" s="14"/>
      <c r="AE67" s="23"/>
      <c r="AF67" s="21"/>
      <c r="AG67" s="57">
        <f t="shared" si="108"/>
        <v>0</v>
      </c>
      <c r="AH67" s="24">
        <v>0</v>
      </c>
      <c r="AI67" s="19"/>
      <c r="AJ67" s="22">
        <f t="shared" si="109"/>
        <v>0</v>
      </c>
      <c r="AK67" s="14"/>
      <c r="AL67" s="23"/>
      <c r="AM67" s="139"/>
      <c r="AN67" s="132"/>
      <c r="AO67" s="145">
        <v>0</v>
      </c>
      <c r="AP67" s="146"/>
      <c r="AQ67" s="147">
        <f t="shared" si="110"/>
        <v>0</v>
      </c>
      <c r="AR67" s="14"/>
      <c r="AS67" s="16"/>
      <c r="AT67" s="21"/>
      <c r="AU67" s="57"/>
      <c r="AV67" s="24"/>
      <c r="AW67" s="19"/>
      <c r="AX67" s="22"/>
      <c r="AY67" s="14"/>
      <c r="AZ67" s="23">
        <v>3.6238425925925924E-2</v>
      </c>
      <c r="BA67" s="139">
        <v>7</v>
      </c>
      <c r="BB67" s="132">
        <f t="shared" si="150"/>
        <v>16</v>
      </c>
      <c r="BC67" s="145">
        <v>0</v>
      </c>
      <c r="BD67" s="146">
        <v>5</v>
      </c>
      <c r="BE67" s="147">
        <f t="shared" si="113"/>
        <v>21</v>
      </c>
      <c r="BF67" s="14"/>
      <c r="BG67" s="16"/>
      <c r="BH67" s="21"/>
      <c r="BI67" s="19"/>
      <c r="BJ67" s="19"/>
      <c r="BK67" s="19"/>
      <c r="BL67" s="22"/>
      <c r="BM67" s="14"/>
      <c r="BN67" s="23">
        <v>4.1493055555555554E-2</v>
      </c>
      <c r="BO67" s="139">
        <v>6</v>
      </c>
      <c r="BP67" s="132">
        <f>((BN$83)+10)-BO67</f>
        <v>19</v>
      </c>
      <c r="BQ67" s="145">
        <v>0</v>
      </c>
      <c r="BR67" s="146">
        <v>5</v>
      </c>
      <c r="BS67" s="147">
        <f t="shared" si="116"/>
        <v>24</v>
      </c>
      <c r="BT67" s="14"/>
      <c r="BU67" s="16"/>
      <c r="BV67" s="21"/>
      <c r="BW67" s="57"/>
      <c r="BX67" s="19"/>
      <c r="BY67" s="19"/>
      <c r="BZ67" s="22"/>
      <c r="CA67" s="14"/>
      <c r="CB67" s="23"/>
      <c r="CC67" s="21"/>
      <c r="CD67" s="57">
        <f t="shared" si="118"/>
        <v>0</v>
      </c>
      <c r="CE67" s="24">
        <v>0</v>
      </c>
      <c r="CF67" s="19"/>
      <c r="CG67" s="22">
        <f t="shared" si="119"/>
        <v>0</v>
      </c>
      <c r="CH67" s="14"/>
      <c r="CI67" s="16"/>
      <c r="CJ67" s="21"/>
      <c r="CK67" s="57"/>
      <c r="CL67" s="19"/>
      <c r="CM67" s="19"/>
      <c r="CN67" s="22"/>
      <c r="CO67" s="14"/>
      <c r="CP67" s="23">
        <v>1.8194444444444444E-2</v>
      </c>
      <c r="CQ67" s="139">
        <v>4</v>
      </c>
      <c r="CR67" s="132">
        <f>((CP$83)+10)-CQ67</f>
        <v>13</v>
      </c>
      <c r="CS67" s="145">
        <v>0</v>
      </c>
      <c r="CT67" s="146">
        <v>5</v>
      </c>
      <c r="CU67" s="147">
        <f t="shared" si="121"/>
        <v>18</v>
      </c>
      <c r="CV67" s="14"/>
      <c r="CW67" s="23">
        <v>3.9097222222222221E-2</v>
      </c>
      <c r="CX67" s="139">
        <v>5</v>
      </c>
      <c r="CY67" s="132">
        <f>((CW$83)+10)-CX67</f>
        <v>11</v>
      </c>
      <c r="CZ67" s="145">
        <v>0</v>
      </c>
      <c r="DA67" s="146">
        <v>5</v>
      </c>
      <c r="DB67" s="147">
        <f t="shared" si="122"/>
        <v>16</v>
      </c>
      <c r="DC67" s="14"/>
      <c r="DD67" s="23">
        <v>3.770833333333333E-2</v>
      </c>
      <c r="DE67" s="139">
        <v>4</v>
      </c>
      <c r="DF67" s="132">
        <f>((DD$83)+10)-DE67</f>
        <v>12</v>
      </c>
      <c r="DG67" s="145">
        <v>0</v>
      </c>
      <c r="DH67" s="146">
        <v>5</v>
      </c>
      <c r="DI67" s="147">
        <f t="shared" si="123"/>
        <v>17</v>
      </c>
      <c r="DJ67" s="75"/>
      <c r="DK67" s="23">
        <v>3.75462962962963E-2</v>
      </c>
      <c r="DL67" s="139">
        <v>4</v>
      </c>
      <c r="DM67" s="132">
        <f>((DK$83)+10)-DL67</f>
        <v>12</v>
      </c>
      <c r="DN67" s="145">
        <v>0</v>
      </c>
      <c r="DO67" s="146">
        <v>5</v>
      </c>
      <c r="DP67" s="147">
        <f t="shared" si="124"/>
        <v>17</v>
      </c>
      <c r="DQ67" s="14"/>
      <c r="DR67" s="23">
        <v>3.936342592592592E-2</v>
      </c>
      <c r="DS67" s="139">
        <v>4</v>
      </c>
      <c r="DT67" s="132">
        <f t="shared" ref="DT67" si="152">((DR$83)+10)-DS67</f>
        <v>11</v>
      </c>
      <c r="DU67" s="145">
        <v>0</v>
      </c>
      <c r="DV67" s="146">
        <v>5</v>
      </c>
      <c r="DW67" s="147">
        <f t="shared" ref="DW67" si="153">DT67+DU67+DV67</f>
        <v>16</v>
      </c>
      <c r="DX67" s="14"/>
      <c r="DY67" s="16"/>
      <c r="DZ67" s="21"/>
      <c r="EA67" s="57"/>
      <c r="EB67" s="24"/>
      <c r="EC67" s="19"/>
      <c r="ED67" s="22"/>
      <c r="EE67" s="14"/>
      <c r="EF67" s="16"/>
      <c r="EG67" s="21"/>
      <c r="EH67" s="57"/>
      <c r="EI67" s="24"/>
      <c r="EJ67" s="19"/>
      <c r="EK67" s="22"/>
      <c r="EL67" s="14"/>
      <c r="EM67" s="16"/>
      <c r="EN67" s="21"/>
      <c r="EO67" s="57"/>
      <c r="EP67" s="24"/>
      <c r="EQ67" s="19"/>
      <c r="ER67" s="22"/>
      <c r="ES67" s="14"/>
      <c r="ET67" s="23"/>
      <c r="EU67" s="111">
        <f t="shared" si="133"/>
        <v>5</v>
      </c>
      <c r="EV67" s="82">
        <f t="shared" si="134"/>
        <v>94</v>
      </c>
      <c r="EW67" s="82">
        <f t="shared" si="134"/>
        <v>0</v>
      </c>
      <c r="EX67" s="82">
        <f t="shared" si="134"/>
        <v>35</v>
      </c>
      <c r="EY67" s="22">
        <f t="shared" si="148"/>
        <v>129</v>
      </c>
      <c r="EZ67" s="14" t="str">
        <f t="shared" si="149"/>
        <v>Carolyn Burns</v>
      </c>
      <c r="FA67" s="14"/>
      <c r="FB67" s="106">
        <f t="shared" si="144"/>
        <v>5</v>
      </c>
      <c r="FC67" s="77"/>
      <c r="FD67" s="77"/>
      <c r="FE67" s="77"/>
      <c r="FF67" s="77" t="s">
        <v>440</v>
      </c>
      <c r="FG67" s="77" t="s">
        <v>423</v>
      </c>
      <c r="FH67" s="77" t="s">
        <v>434</v>
      </c>
      <c r="FI67" s="77">
        <v>5</v>
      </c>
      <c r="FJ67" s="77">
        <v>5</v>
      </c>
      <c r="FK67" s="77">
        <v>5</v>
      </c>
      <c r="FL67" s="77">
        <v>5</v>
      </c>
      <c r="FM67" s="77"/>
      <c r="FN67" s="77"/>
      <c r="FO67" s="77"/>
      <c r="FP67" s="77"/>
      <c r="FQ67" s="77"/>
      <c r="FR67" s="77"/>
      <c r="FS67" s="77"/>
      <c r="FT67" s="8">
        <f t="shared" si="135"/>
        <v>0</v>
      </c>
      <c r="FU67" s="8">
        <f t="shared" si="136"/>
        <v>0</v>
      </c>
      <c r="FV67" s="8">
        <f t="shared" si="137"/>
        <v>0</v>
      </c>
      <c r="FW67" s="8">
        <f t="shared" si="138"/>
        <v>21</v>
      </c>
      <c r="FX67" s="8">
        <f t="shared" si="139"/>
        <v>45</v>
      </c>
      <c r="FY67" s="8">
        <f t="shared" si="145"/>
        <v>63</v>
      </c>
      <c r="FZ67" s="8">
        <f t="shared" si="146"/>
        <v>79</v>
      </c>
      <c r="GA67" s="8">
        <f t="shared" si="140"/>
        <v>96</v>
      </c>
      <c r="GB67" s="8">
        <f t="shared" si="141"/>
        <v>113</v>
      </c>
      <c r="GC67" s="8">
        <f t="shared" si="147"/>
        <v>129</v>
      </c>
    </row>
    <row r="68" spans="1:185">
      <c r="A68" s="8">
        <v>16</v>
      </c>
      <c r="B68" s="14" t="s">
        <v>747</v>
      </c>
      <c r="C68" s="16"/>
      <c r="D68" s="139"/>
      <c r="E68" s="132"/>
      <c r="F68" s="145">
        <v>0</v>
      </c>
      <c r="G68" s="146"/>
      <c r="H68" s="147">
        <f t="shared" si="151"/>
        <v>0</v>
      </c>
      <c r="I68" s="14"/>
      <c r="J68" s="16"/>
      <c r="K68" s="21"/>
      <c r="L68" s="57">
        <f>((J$83)+10)-K68</f>
        <v>0</v>
      </c>
      <c r="M68" s="24">
        <v>0</v>
      </c>
      <c r="N68" s="19"/>
      <c r="O68" s="22">
        <f t="shared" si="104"/>
        <v>0</v>
      </c>
      <c r="P68" s="14"/>
      <c r="Q68" s="16"/>
      <c r="R68" s="139"/>
      <c r="S68" s="132"/>
      <c r="T68" s="145">
        <v>0</v>
      </c>
      <c r="U68" s="146"/>
      <c r="V68" s="151">
        <f t="shared" si="105"/>
        <v>0</v>
      </c>
      <c r="W68" s="14"/>
      <c r="X68" s="16"/>
      <c r="Y68" s="21"/>
      <c r="Z68" s="57">
        <f>((X$83)+10)-Y68</f>
        <v>0</v>
      </c>
      <c r="AA68" s="24">
        <v>0</v>
      </c>
      <c r="AB68" s="19"/>
      <c r="AC68" s="22">
        <f t="shared" si="107"/>
        <v>0</v>
      </c>
      <c r="AD68" s="14"/>
      <c r="AE68" s="16"/>
      <c r="AF68" s="21"/>
      <c r="AG68" s="57">
        <f t="shared" si="108"/>
        <v>0</v>
      </c>
      <c r="AH68" s="24">
        <v>0</v>
      </c>
      <c r="AI68" s="19"/>
      <c r="AJ68" s="22">
        <f t="shared" si="109"/>
        <v>0</v>
      </c>
      <c r="AK68" s="14"/>
      <c r="AL68" s="16"/>
      <c r="AM68" s="139"/>
      <c r="AN68" s="132"/>
      <c r="AO68" s="145">
        <v>0</v>
      </c>
      <c r="AP68" s="146"/>
      <c r="AQ68" s="147">
        <f t="shared" si="110"/>
        <v>0</v>
      </c>
      <c r="AR68" s="14"/>
      <c r="AS68" s="16"/>
      <c r="AT68" s="21"/>
      <c r="AU68" s="57">
        <f>((AS$83)+10)-AT68</f>
        <v>0</v>
      </c>
      <c r="AV68" s="24">
        <v>0</v>
      </c>
      <c r="AW68" s="19"/>
      <c r="AX68" s="22">
        <f t="shared" si="112"/>
        <v>0</v>
      </c>
      <c r="AY68" s="14"/>
      <c r="AZ68" s="23">
        <v>3.7245370370370366E-2</v>
      </c>
      <c r="BA68" s="139">
        <v>8</v>
      </c>
      <c r="BB68" s="132">
        <f t="shared" si="150"/>
        <v>15</v>
      </c>
      <c r="BC68" s="145">
        <v>0</v>
      </c>
      <c r="BD68" s="146">
        <v>5</v>
      </c>
      <c r="BE68" s="147">
        <f t="shared" si="113"/>
        <v>20</v>
      </c>
      <c r="BF68" s="14"/>
      <c r="BG68" s="16"/>
      <c r="BH68" s="21"/>
      <c r="BI68" s="19"/>
      <c r="BJ68" s="19"/>
      <c r="BK68" s="19"/>
      <c r="BL68" s="22">
        <f t="shared" si="115"/>
        <v>0</v>
      </c>
      <c r="BM68" s="14"/>
      <c r="BN68" s="16"/>
      <c r="BO68" s="139"/>
      <c r="BP68" s="132"/>
      <c r="BQ68" s="145">
        <v>0</v>
      </c>
      <c r="BR68" s="146"/>
      <c r="BS68" s="147">
        <f t="shared" si="116"/>
        <v>0</v>
      </c>
      <c r="BT68" s="14"/>
      <c r="BU68" s="16"/>
      <c r="BV68" s="21"/>
      <c r="BW68" s="57">
        <f>(BU$83+1)-BV68</f>
        <v>0</v>
      </c>
      <c r="BX68" s="19"/>
      <c r="BY68" s="19"/>
      <c r="BZ68" s="22">
        <f t="shared" si="117"/>
        <v>0</v>
      </c>
      <c r="CA68" s="14"/>
      <c r="CB68" s="16"/>
      <c r="CC68" s="21"/>
      <c r="CD68" s="57">
        <f t="shared" si="118"/>
        <v>0</v>
      </c>
      <c r="CE68" s="24">
        <v>0</v>
      </c>
      <c r="CF68" s="19"/>
      <c r="CG68" s="22">
        <f t="shared" si="119"/>
        <v>0</v>
      </c>
      <c r="CH68" s="14"/>
      <c r="CI68" s="16"/>
      <c r="CJ68" s="21"/>
      <c r="CK68" s="57">
        <f>(CI$83+1)-CJ68</f>
        <v>0</v>
      </c>
      <c r="CL68" s="19"/>
      <c r="CM68" s="19"/>
      <c r="CN68" s="22">
        <f t="shared" si="120"/>
        <v>0</v>
      </c>
      <c r="CO68" s="14"/>
      <c r="CP68" s="16"/>
      <c r="CQ68" s="139"/>
      <c r="CR68" s="132"/>
      <c r="CS68" s="145">
        <v>0</v>
      </c>
      <c r="CT68" s="146"/>
      <c r="CU68" s="147">
        <f t="shared" si="121"/>
        <v>0</v>
      </c>
      <c r="CV68" s="14"/>
      <c r="CW68" s="16"/>
      <c r="CX68" s="139"/>
      <c r="CY68" s="132"/>
      <c r="CZ68" s="145">
        <v>0</v>
      </c>
      <c r="DA68" s="146"/>
      <c r="DB68" s="147">
        <f t="shared" si="122"/>
        <v>0</v>
      </c>
      <c r="DC68" s="14"/>
      <c r="DD68" s="16"/>
      <c r="DE68" s="139"/>
      <c r="DF68" s="132"/>
      <c r="DG68" s="145">
        <v>0</v>
      </c>
      <c r="DH68" s="146"/>
      <c r="DI68" s="147">
        <f t="shared" si="123"/>
        <v>0</v>
      </c>
      <c r="DJ68" s="75"/>
      <c r="DK68" s="16"/>
      <c r="DL68" s="139"/>
      <c r="DM68" s="132"/>
      <c r="DN68" s="145">
        <v>0</v>
      </c>
      <c r="DO68" s="146"/>
      <c r="DP68" s="147">
        <f t="shared" si="124"/>
        <v>0</v>
      </c>
      <c r="DQ68" s="14"/>
      <c r="DR68" s="16"/>
      <c r="DS68" s="139"/>
      <c r="DT68" s="132"/>
      <c r="DU68" s="145">
        <v>0</v>
      </c>
      <c r="DV68" s="146"/>
      <c r="DW68" s="147">
        <f t="shared" si="126"/>
        <v>0</v>
      </c>
      <c r="DX68" s="14"/>
      <c r="DY68" s="16"/>
      <c r="DZ68" s="21"/>
      <c r="EA68" s="57">
        <f>((DY$83)+10)-DZ68</f>
        <v>0</v>
      </c>
      <c r="EB68" s="24">
        <v>0</v>
      </c>
      <c r="EC68" s="19"/>
      <c r="ED68" s="22">
        <f t="shared" si="128"/>
        <v>0</v>
      </c>
      <c r="EE68" s="14"/>
      <c r="EF68" s="16"/>
      <c r="EG68" s="21"/>
      <c r="EH68" s="57">
        <f>((EF$83)+10)-EG68</f>
        <v>0</v>
      </c>
      <c r="EI68" s="24">
        <v>0</v>
      </c>
      <c r="EJ68" s="19"/>
      <c r="EK68" s="22">
        <f t="shared" si="130"/>
        <v>0</v>
      </c>
      <c r="EL68" s="14"/>
      <c r="EM68" s="16"/>
      <c r="EN68" s="21"/>
      <c r="EO68" s="57">
        <f>((EM$83)+10)-EN68</f>
        <v>0</v>
      </c>
      <c r="EP68" s="24">
        <v>0</v>
      </c>
      <c r="EQ68" s="19"/>
      <c r="ER68" s="22">
        <f t="shared" si="132"/>
        <v>0</v>
      </c>
      <c r="ES68" s="14"/>
      <c r="ET68" s="23"/>
      <c r="EU68" s="111" t="str">
        <f t="shared" si="133"/>
        <v>17=</v>
      </c>
      <c r="EV68" s="82">
        <f t="shared" si="134"/>
        <v>15</v>
      </c>
      <c r="EW68" s="82">
        <f t="shared" si="134"/>
        <v>0</v>
      </c>
      <c r="EX68" s="82">
        <f t="shared" si="134"/>
        <v>5</v>
      </c>
      <c r="EY68" s="22">
        <f t="shared" si="148"/>
        <v>20</v>
      </c>
      <c r="EZ68" s="14" t="str">
        <f t="shared" si="149"/>
        <v>Clare Ellison</v>
      </c>
      <c r="FA68" s="14"/>
      <c r="FB68" s="106" t="str">
        <f t="shared" si="144"/>
        <v>17=</v>
      </c>
      <c r="FC68" s="77"/>
      <c r="FD68" s="77"/>
      <c r="FE68" s="77"/>
      <c r="FF68" s="77" t="s">
        <v>435</v>
      </c>
      <c r="FG68" s="77" t="s">
        <v>437</v>
      </c>
      <c r="FH68" s="77" t="s">
        <v>370</v>
      </c>
      <c r="FI68" s="77" t="s">
        <v>370</v>
      </c>
      <c r="FJ68" s="77" t="s">
        <v>370</v>
      </c>
      <c r="FK68" s="77" t="s">
        <v>370</v>
      </c>
      <c r="FL68" s="77" t="s">
        <v>370</v>
      </c>
      <c r="FM68" s="77"/>
      <c r="FN68" s="77"/>
      <c r="FO68" s="77"/>
      <c r="FP68" s="77"/>
      <c r="FQ68" s="77"/>
      <c r="FR68" s="77"/>
      <c r="FS68" s="77"/>
      <c r="FT68" s="8">
        <f t="shared" si="135"/>
        <v>0</v>
      </c>
      <c r="FU68" s="8">
        <f t="shared" si="136"/>
        <v>0</v>
      </c>
      <c r="FV68" s="8">
        <f t="shared" si="137"/>
        <v>0</v>
      </c>
      <c r="FW68" s="8">
        <f t="shared" si="138"/>
        <v>20</v>
      </c>
      <c r="FX68" s="8">
        <f t="shared" si="139"/>
        <v>20</v>
      </c>
      <c r="FY68" s="8">
        <f t="shared" si="145"/>
        <v>20</v>
      </c>
      <c r="FZ68" s="8">
        <f t="shared" si="146"/>
        <v>20</v>
      </c>
      <c r="GA68" s="8">
        <f t="shared" si="140"/>
        <v>20</v>
      </c>
      <c r="GB68" s="8">
        <f t="shared" si="141"/>
        <v>20</v>
      </c>
      <c r="GC68" s="8">
        <f t="shared" si="147"/>
        <v>20</v>
      </c>
    </row>
    <row r="69" spans="1:185">
      <c r="A69" s="8">
        <v>17</v>
      </c>
      <c r="B69" s="14" t="s">
        <v>578</v>
      </c>
      <c r="C69" s="16"/>
      <c r="D69" s="139"/>
      <c r="E69" s="132"/>
      <c r="F69" s="145">
        <v>0</v>
      </c>
      <c r="G69" s="146"/>
      <c r="H69" s="147">
        <f t="shared" si="151"/>
        <v>0</v>
      </c>
      <c r="I69" s="14"/>
      <c r="J69" s="16"/>
      <c r="K69" s="21"/>
      <c r="L69" s="57">
        <f>((J$83)+10)-K69</f>
        <v>0</v>
      </c>
      <c r="M69" s="24">
        <v>0</v>
      </c>
      <c r="N69" s="19"/>
      <c r="O69" s="22">
        <f t="shared" si="104"/>
        <v>0</v>
      </c>
      <c r="P69" s="14"/>
      <c r="Q69" s="16"/>
      <c r="R69" s="139"/>
      <c r="S69" s="132"/>
      <c r="T69" s="145">
        <v>0</v>
      </c>
      <c r="U69" s="146"/>
      <c r="V69" s="151">
        <f t="shared" si="105"/>
        <v>0</v>
      </c>
      <c r="W69" s="14"/>
      <c r="X69" s="16"/>
      <c r="Y69" s="21"/>
      <c r="Z69" s="57">
        <f>((X$83)+10)-Y69</f>
        <v>0</v>
      </c>
      <c r="AA69" s="24">
        <v>0</v>
      </c>
      <c r="AB69" s="19"/>
      <c r="AC69" s="22">
        <f t="shared" si="107"/>
        <v>0</v>
      </c>
      <c r="AD69" s="14"/>
      <c r="AE69" s="16"/>
      <c r="AF69" s="21"/>
      <c r="AG69" s="57">
        <f t="shared" si="108"/>
        <v>0</v>
      </c>
      <c r="AH69" s="24">
        <v>0</v>
      </c>
      <c r="AI69" s="19"/>
      <c r="AJ69" s="22">
        <f t="shared" si="109"/>
        <v>0</v>
      </c>
      <c r="AK69" s="14"/>
      <c r="AL69" s="16"/>
      <c r="AM69" s="139"/>
      <c r="AN69" s="132"/>
      <c r="AO69" s="145">
        <v>0</v>
      </c>
      <c r="AP69" s="146"/>
      <c r="AQ69" s="147">
        <f t="shared" si="110"/>
        <v>0</v>
      </c>
      <c r="AR69" s="14"/>
      <c r="AS69" s="16"/>
      <c r="AT69" s="21"/>
      <c r="AU69" s="57">
        <f>((AS$83)+10)-AT69</f>
        <v>0</v>
      </c>
      <c r="AV69" s="24">
        <v>0</v>
      </c>
      <c r="AW69" s="19"/>
      <c r="AX69" s="22">
        <f t="shared" si="112"/>
        <v>0</v>
      </c>
      <c r="AY69" s="14"/>
      <c r="AZ69" s="23">
        <v>3.7256944444444447E-2</v>
      </c>
      <c r="BA69" s="139">
        <v>9</v>
      </c>
      <c r="BB69" s="132">
        <f t="shared" si="150"/>
        <v>14</v>
      </c>
      <c r="BC69" s="145">
        <v>0</v>
      </c>
      <c r="BD69" s="146">
        <v>5</v>
      </c>
      <c r="BE69" s="147">
        <f t="shared" si="113"/>
        <v>19</v>
      </c>
      <c r="BF69" s="14"/>
      <c r="BG69" s="16"/>
      <c r="BH69" s="21"/>
      <c r="BI69" s="19"/>
      <c r="BJ69" s="19"/>
      <c r="BK69" s="19"/>
      <c r="BL69" s="22">
        <f t="shared" si="115"/>
        <v>0</v>
      </c>
      <c r="BM69" s="14"/>
      <c r="BN69" s="16"/>
      <c r="BO69" s="139"/>
      <c r="BP69" s="132"/>
      <c r="BQ69" s="145">
        <v>0</v>
      </c>
      <c r="BR69" s="146"/>
      <c r="BS69" s="147">
        <f t="shared" si="116"/>
        <v>0</v>
      </c>
      <c r="BT69" s="14"/>
      <c r="BU69" s="16"/>
      <c r="BV69" s="21"/>
      <c r="BW69" s="57">
        <f>(BU$83+1)-BV69</f>
        <v>0</v>
      </c>
      <c r="BX69" s="19"/>
      <c r="BY69" s="19"/>
      <c r="BZ69" s="22">
        <f t="shared" si="117"/>
        <v>0</v>
      </c>
      <c r="CA69" s="14"/>
      <c r="CB69" s="16"/>
      <c r="CC69" s="21"/>
      <c r="CD69" s="57">
        <f t="shared" si="118"/>
        <v>0</v>
      </c>
      <c r="CE69" s="24">
        <v>0</v>
      </c>
      <c r="CF69" s="19"/>
      <c r="CG69" s="22">
        <f t="shared" si="119"/>
        <v>0</v>
      </c>
      <c r="CH69" s="14"/>
      <c r="CI69" s="16"/>
      <c r="CJ69" s="21"/>
      <c r="CK69" s="57">
        <f>(CI$83+1)-CJ69</f>
        <v>0</v>
      </c>
      <c r="CL69" s="19"/>
      <c r="CM69" s="19"/>
      <c r="CN69" s="22">
        <f t="shared" si="120"/>
        <v>0</v>
      </c>
      <c r="CO69" s="14"/>
      <c r="CP69" s="16"/>
      <c r="CQ69" s="139"/>
      <c r="CR69" s="132"/>
      <c r="CS69" s="145">
        <v>0</v>
      </c>
      <c r="CT69" s="146"/>
      <c r="CU69" s="147">
        <f t="shared" si="121"/>
        <v>0</v>
      </c>
      <c r="CV69" s="14"/>
      <c r="CW69" s="16"/>
      <c r="CX69" s="139"/>
      <c r="CY69" s="132"/>
      <c r="CZ69" s="145">
        <v>0</v>
      </c>
      <c r="DA69" s="146"/>
      <c r="DB69" s="147">
        <f t="shared" si="122"/>
        <v>0</v>
      </c>
      <c r="DC69" s="14"/>
      <c r="DD69" s="16"/>
      <c r="DE69" s="139"/>
      <c r="DF69" s="132"/>
      <c r="DG69" s="145">
        <v>0</v>
      </c>
      <c r="DH69" s="146"/>
      <c r="DI69" s="147">
        <f t="shared" si="123"/>
        <v>0</v>
      </c>
      <c r="DJ69" s="75"/>
      <c r="DK69" s="16"/>
      <c r="DL69" s="139"/>
      <c r="DM69" s="132"/>
      <c r="DN69" s="145">
        <v>0</v>
      </c>
      <c r="DO69" s="146"/>
      <c r="DP69" s="147">
        <f t="shared" si="124"/>
        <v>0</v>
      </c>
      <c r="DQ69" s="14"/>
      <c r="DR69" s="16"/>
      <c r="DS69" s="139"/>
      <c r="DT69" s="132"/>
      <c r="DU69" s="145">
        <v>0</v>
      </c>
      <c r="DV69" s="146"/>
      <c r="DW69" s="147">
        <f t="shared" si="126"/>
        <v>0</v>
      </c>
      <c r="DX69" s="14"/>
      <c r="DY69" s="16"/>
      <c r="DZ69" s="21"/>
      <c r="EA69" s="57">
        <f>((DY$83)+10)-DZ69</f>
        <v>0</v>
      </c>
      <c r="EB69" s="24">
        <v>0</v>
      </c>
      <c r="EC69" s="19"/>
      <c r="ED69" s="22">
        <f t="shared" si="128"/>
        <v>0</v>
      </c>
      <c r="EE69" s="14"/>
      <c r="EF69" s="16"/>
      <c r="EG69" s="21"/>
      <c r="EH69" s="57">
        <f>((EF$83)+10)-EG69</f>
        <v>0</v>
      </c>
      <c r="EI69" s="24">
        <v>0</v>
      </c>
      <c r="EJ69" s="19"/>
      <c r="EK69" s="22">
        <f t="shared" si="130"/>
        <v>0</v>
      </c>
      <c r="EL69" s="14"/>
      <c r="EM69" s="16"/>
      <c r="EN69" s="21"/>
      <c r="EO69" s="57">
        <f>((EM$83)+10)-EN69</f>
        <v>0</v>
      </c>
      <c r="EP69" s="24">
        <v>0</v>
      </c>
      <c r="EQ69" s="19"/>
      <c r="ER69" s="22">
        <f t="shared" si="132"/>
        <v>0</v>
      </c>
      <c r="ES69" s="14"/>
      <c r="ET69" s="23"/>
      <c r="EU69" s="111" t="str">
        <f t="shared" si="133"/>
        <v>20=</v>
      </c>
      <c r="EV69" s="82">
        <f t="shared" ref="EV69:EX73" si="154">SUM(E69+L69+S69+Z69+AG69+AN69+AU69+BB69+BI69+BP69+BW69+CD69+CK69+CR69+CY69+DF69+DM69+DT69+EA69+EH69+EO69)</f>
        <v>14</v>
      </c>
      <c r="EW69" s="82">
        <f t="shared" si="154"/>
        <v>0</v>
      </c>
      <c r="EX69" s="82">
        <f t="shared" si="154"/>
        <v>5</v>
      </c>
      <c r="EY69" s="22">
        <f t="shared" si="148"/>
        <v>19</v>
      </c>
      <c r="EZ69" s="14" t="str">
        <f t="shared" si="149"/>
        <v>Tiffany Heaviside</v>
      </c>
      <c r="FA69" s="14"/>
      <c r="FB69" s="106" t="str">
        <f t="shared" si="144"/>
        <v>20=</v>
      </c>
      <c r="FC69" s="77"/>
      <c r="FD69" s="77"/>
      <c r="FE69" s="77"/>
      <c r="FF69" s="77">
        <v>14</v>
      </c>
      <c r="FG69" s="77">
        <v>18</v>
      </c>
      <c r="FH69" s="77">
        <v>19</v>
      </c>
      <c r="FI69" s="77" t="s">
        <v>442</v>
      </c>
      <c r="FJ69" s="77" t="s">
        <v>442</v>
      </c>
      <c r="FK69" s="77" t="s">
        <v>547</v>
      </c>
      <c r="FL69" s="77" t="s">
        <v>547</v>
      </c>
      <c r="FM69" s="77"/>
      <c r="FN69" s="77"/>
      <c r="FO69" s="77"/>
      <c r="FP69" s="77"/>
      <c r="FQ69" s="77"/>
      <c r="FR69" s="77"/>
      <c r="FS69" s="77"/>
      <c r="FT69" s="8">
        <f t="shared" si="135"/>
        <v>0</v>
      </c>
      <c r="FU69" s="8">
        <f t="shared" si="136"/>
        <v>0</v>
      </c>
      <c r="FV69" s="8">
        <f t="shared" si="137"/>
        <v>0</v>
      </c>
      <c r="FW69" s="8">
        <f t="shared" si="138"/>
        <v>19</v>
      </c>
      <c r="FX69" s="8">
        <f t="shared" si="139"/>
        <v>19</v>
      </c>
      <c r="FY69" s="8">
        <f t="shared" si="145"/>
        <v>19</v>
      </c>
      <c r="FZ69" s="8">
        <f t="shared" si="146"/>
        <v>19</v>
      </c>
      <c r="GA69" s="8">
        <f t="shared" si="140"/>
        <v>19</v>
      </c>
      <c r="GB69" s="8">
        <f t="shared" si="141"/>
        <v>19</v>
      </c>
      <c r="GC69" s="8">
        <f t="shared" si="147"/>
        <v>19</v>
      </c>
    </row>
    <row r="70" spans="1:185">
      <c r="A70" s="8">
        <v>18</v>
      </c>
      <c r="B70" s="14" t="s">
        <v>330</v>
      </c>
      <c r="C70" s="23"/>
      <c r="D70" s="139"/>
      <c r="E70" s="132"/>
      <c r="F70" s="145">
        <v>0</v>
      </c>
      <c r="G70" s="146"/>
      <c r="H70" s="147">
        <f t="shared" si="151"/>
        <v>0</v>
      </c>
      <c r="I70" s="14"/>
      <c r="J70" s="16"/>
      <c r="K70" s="21"/>
      <c r="L70" s="57"/>
      <c r="M70" s="24"/>
      <c r="N70" s="19"/>
      <c r="O70" s="22"/>
      <c r="P70" s="14"/>
      <c r="Q70" s="23"/>
      <c r="R70" s="139"/>
      <c r="S70" s="132"/>
      <c r="T70" s="145">
        <v>0</v>
      </c>
      <c r="U70" s="146"/>
      <c r="V70" s="151">
        <f t="shared" si="105"/>
        <v>0</v>
      </c>
      <c r="W70" s="14"/>
      <c r="X70" s="16"/>
      <c r="Y70" s="21"/>
      <c r="Z70" s="57"/>
      <c r="AA70" s="24"/>
      <c r="AB70" s="19"/>
      <c r="AC70" s="22"/>
      <c r="AD70" s="14"/>
      <c r="AE70" s="23"/>
      <c r="AF70" s="21"/>
      <c r="AG70" s="57">
        <f t="shared" si="108"/>
        <v>0</v>
      </c>
      <c r="AH70" s="24">
        <v>0</v>
      </c>
      <c r="AI70" s="19"/>
      <c r="AJ70" s="22">
        <f t="shared" si="109"/>
        <v>0</v>
      </c>
      <c r="AK70" s="14"/>
      <c r="AL70" s="23"/>
      <c r="AM70" s="139"/>
      <c r="AN70" s="132"/>
      <c r="AO70" s="145">
        <v>0</v>
      </c>
      <c r="AP70" s="146"/>
      <c r="AQ70" s="147">
        <f t="shared" si="110"/>
        <v>0</v>
      </c>
      <c r="AR70" s="14"/>
      <c r="AS70" s="16"/>
      <c r="AT70" s="21"/>
      <c r="AU70" s="57"/>
      <c r="AV70" s="24"/>
      <c r="AW70" s="19"/>
      <c r="AX70" s="22"/>
      <c r="AY70" s="14"/>
      <c r="AZ70" s="23">
        <v>3.7928240740740742E-2</v>
      </c>
      <c r="BA70" s="139">
        <v>10</v>
      </c>
      <c r="BB70" s="132">
        <f t="shared" si="150"/>
        <v>13</v>
      </c>
      <c r="BC70" s="145">
        <v>0</v>
      </c>
      <c r="BD70" s="146">
        <v>5</v>
      </c>
      <c r="BE70" s="147">
        <f t="shared" si="113"/>
        <v>18</v>
      </c>
      <c r="BF70" s="14"/>
      <c r="BG70" s="16"/>
      <c r="BH70" s="21"/>
      <c r="BI70" s="19"/>
      <c r="BJ70" s="19"/>
      <c r="BK70" s="19"/>
      <c r="BL70" s="22"/>
      <c r="BM70" s="14"/>
      <c r="BN70" s="23">
        <v>4.6689814814814816E-2</v>
      </c>
      <c r="BO70" s="139">
        <v>12</v>
      </c>
      <c r="BP70" s="132">
        <f>((BN$83)+10)-BO70</f>
        <v>13</v>
      </c>
      <c r="BQ70" s="145">
        <v>0</v>
      </c>
      <c r="BR70" s="146">
        <v>5</v>
      </c>
      <c r="BS70" s="147">
        <f t="shared" si="116"/>
        <v>18</v>
      </c>
      <c r="BT70" s="14"/>
      <c r="BU70" s="16"/>
      <c r="BV70" s="21"/>
      <c r="BW70" s="19"/>
      <c r="BX70" s="19"/>
      <c r="BY70" s="19"/>
      <c r="BZ70" s="22"/>
      <c r="CA70" s="14"/>
      <c r="CB70" s="23"/>
      <c r="CC70" s="21"/>
      <c r="CD70" s="57">
        <f t="shared" si="118"/>
        <v>0</v>
      </c>
      <c r="CE70" s="24">
        <v>0</v>
      </c>
      <c r="CF70" s="19"/>
      <c r="CG70" s="22">
        <f t="shared" si="119"/>
        <v>0</v>
      </c>
      <c r="CH70" s="14"/>
      <c r="CI70" s="16"/>
      <c r="CJ70" s="21"/>
      <c r="CK70" s="19"/>
      <c r="CL70" s="19"/>
      <c r="CM70" s="19"/>
      <c r="CN70" s="22"/>
      <c r="CO70" s="14"/>
      <c r="CP70" s="23"/>
      <c r="CQ70" s="139"/>
      <c r="CR70" s="132"/>
      <c r="CS70" s="145">
        <v>0</v>
      </c>
      <c r="CT70" s="146"/>
      <c r="CU70" s="147">
        <f t="shared" si="121"/>
        <v>0</v>
      </c>
      <c r="CV70" s="14"/>
      <c r="CW70" s="23"/>
      <c r="CX70" s="139"/>
      <c r="CY70" s="132"/>
      <c r="CZ70" s="145">
        <v>0</v>
      </c>
      <c r="DA70" s="146"/>
      <c r="DB70" s="147">
        <f t="shared" si="122"/>
        <v>0</v>
      </c>
      <c r="DC70" s="14"/>
      <c r="DD70" s="23"/>
      <c r="DE70" s="139"/>
      <c r="DF70" s="132"/>
      <c r="DG70" s="145">
        <v>0</v>
      </c>
      <c r="DH70" s="146"/>
      <c r="DI70" s="147">
        <f t="shared" si="123"/>
        <v>0</v>
      </c>
      <c r="DJ70" s="75"/>
      <c r="DK70" s="23"/>
      <c r="DL70" s="139"/>
      <c r="DM70" s="132"/>
      <c r="DN70" s="145">
        <v>0</v>
      </c>
      <c r="DO70" s="146"/>
      <c r="DP70" s="147">
        <f t="shared" si="124"/>
        <v>0</v>
      </c>
      <c r="DQ70" s="14"/>
      <c r="DR70" s="16"/>
      <c r="DS70" s="139"/>
      <c r="DT70" s="132"/>
      <c r="DU70" s="145">
        <v>0</v>
      </c>
      <c r="DV70" s="146"/>
      <c r="DW70" s="147">
        <f t="shared" ref="DW70:DW76" si="155">DT70+DU70+DV70</f>
        <v>0</v>
      </c>
      <c r="DX70" s="14"/>
      <c r="DY70" s="16"/>
      <c r="DZ70" s="21"/>
      <c r="EA70" s="57"/>
      <c r="EB70" s="24"/>
      <c r="EC70" s="19"/>
      <c r="ED70" s="22"/>
      <c r="EE70" s="14"/>
      <c r="EF70" s="16"/>
      <c r="EG70" s="21"/>
      <c r="EH70" s="57"/>
      <c r="EI70" s="24"/>
      <c r="EJ70" s="19"/>
      <c r="EK70" s="22"/>
      <c r="EL70" s="14"/>
      <c r="EM70" s="16"/>
      <c r="EN70" s="21"/>
      <c r="EO70" s="57"/>
      <c r="EP70" s="24"/>
      <c r="EQ70" s="19"/>
      <c r="ER70" s="22"/>
      <c r="ES70" s="14"/>
      <c r="ET70" s="23"/>
      <c r="EU70" s="111">
        <f t="shared" si="133"/>
        <v>11</v>
      </c>
      <c r="EV70" s="82">
        <f t="shared" si="154"/>
        <v>26</v>
      </c>
      <c r="EW70" s="82">
        <f t="shared" si="154"/>
        <v>0</v>
      </c>
      <c r="EX70" s="82">
        <f t="shared" si="154"/>
        <v>10</v>
      </c>
      <c r="EY70" s="22">
        <f t="shared" si="148"/>
        <v>36</v>
      </c>
      <c r="EZ70" s="14" t="str">
        <f t="shared" si="149"/>
        <v>Angela Watson</v>
      </c>
      <c r="FA70" s="14"/>
      <c r="FB70" s="106">
        <f t="shared" si="144"/>
        <v>11</v>
      </c>
      <c r="FC70" s="77"/>
      <c r="FD70" s="77"/>
      <c r="FE70" s="77"/>
      <c r="FF70" s="77">
        <v>15</v>
      </c>
      <c r="FG70" s="77">
        <v>11</v>
      </c>
      <c r="FH70" s="77">
        <v>11</v>
      </c>
      <c r="FI70" s="77">
        <v>11</v>
      </c>
      <c r="FJ70" s="77">
        <v>11</v>
      </c>
      <c r="FK70" s="77">
        <v>11</v>
      </c>
      <c r="FL70" s="77">
        <v>11</v>
      </c>
      <c r="FM70" s="77"/>
      <c r="FN70" s="77"/>
      <c r="FO70" s="77"/>
      <c r="FP70" s="77"/>
      <c r="FQ70" s="77"/>
      <c r="FR70" s="77"/>
      <c r="FS70" s="77"/>
      <c r="FT70" s="8">
        <f t="shared" si="135"/>
        <v>0</v>
      </c>
      <c r="FU70" s="8">
        <f t="shared" si="136"/>
        <v>0</v>
      </c>
      <c r="FV70" s="8">
        <f t="shared" si="137"/>
        <v>0</v>
      </c>
      <c r="FW70" s="8">
        <f t="shared" si="138"/>
        <v>18</v>
      </c>
      <c r="FX70" s="8">
        <f t="shared" si="139"/>
        <v>36</v>
      </c>
      <c r="FY70" s="8">
        <f t="shared" si="145"/>
        <v>36</v>
      </c>
      <c r="FZ70" s="8">
        <f t="shared" si="146"/>
        <v>36</v>
      </c>
      <c r="GA70" s="8">
        <f t="shared" si="140"/>
        <v>36</v>
      </c>
      <c r="GB70" s="8">
        <f t="shared" si="141"/>
        <v>36</v>
      </c>
      <c r="GC70" s="8">
        <f t="shared" si="147"/>
        <v>36</v>
      </c>
    </row>
    <row r="71" spans="1:185">
      <c r="A71" s="8">
        <v>19</v>
      </c>
      <c r="B71" s="14" t="s">
        <v>748</v>
      </c>
      <c r="C71" s="16"/>
      <c r="D71" s="139"/>
      <c r="E71" s="132"/>
      <c r="F71" s="145">
        <v>0</v>
      </c>
      <c r="G71" s="146"/>
      <c r="H71" s="147">
        <f t="shared" si="151"/>
        <v>0</v>
      </c>
      <c r="I71" s="14"/>
      <c r="J71" s="16"/>
      <c r="K71" s="21"/>
      <c r="L71" s="19"/>
      <c r="M71" s="19"/>
      <c r="N71" s="19"/>
      <c r="O71" s="22">
        <f t="shared" si="104"/>
        <v>0</v>
      </c>
      <c r="P71" s="14"/>
      <c r="Q71" s="16"/>
      <c r="R71" s="139"/>
      <c r="S71" s="132"/>
      <c r="T71" s="145">
        <v>0</v>
      </c>
      <c r="U71" s="146"/>
      <c r="V71" s="151">
        <f t="shared" si="105"/>
        <v>0</v>
      </c>
      <c r="W71" s="14"/>
      <c r="X71" s="16"/>
      <c r="Y71" s="21"/>
      <c r="Z71" s="19"/>
      <c r="AA71" s="19"/>
      <c r="AB71" s="19"/>
      <c r="AC71" s="22">
        <f t="shared" si="107"/>
        <v>0</v>
      </c>
      <c r="AD71" s="14"/>
      <c r="AE71" s="16"/>
      <c r="AF71" s="21"/>
      <c r="AG71" s="57">
        <f t="shared" si="108"/>
        <v>0</v>
      </c>
      <c r="AH71" s="24">
        <v>0</v>
      </c>
      <c r="AI71" s="19"/>
      <c r="AJ71" s="22">
        <f t="shared" si="109"/>
        <v>0</v>
      </c>
      <c r="AK71" s="14"/>
      <c r="AL71" s="16"/>
      <c r="AM71" s="139"/>
      <c r="AN71" s="132"/>
      <c r="AO71" s="145">
        <v>0</v>
      </c>
      <c r="AP71" s="146"/>
      <c r="AQ71" s="147">
        <f t="shared" si="110"/>
        <v>0</v>
      </c>
      <c r="AR71" s="14"/>
      <c r="AS71" s="16"/>
      <c r="AT71" s="21"/>
      <c r="AU71" s="19"/>
      <c r="AV71" s="19"/>
      <c r="AW71" s="19"/>
      <c r="AX71" s="22">
        <f t="shared" si="112"/>
        <v>0</v>
      </c>
      <c r="AY71" s="14"/>
      <c r="AZ71" s="23">
        <v>3.8217592592592588E-2</v>
      </c>
      <c r="BA71" s="139">
        <v>11</v>
      </c>
      <c r="BB71" s="132">
        <f t="shared" si="150"/>
        <v>12</v>
      </c>
      <c r="BC71" s="145">
        <v>0</v>
      </c>
      <c r="BD71" s="146">
        <v>5</v>
      </c>
      <c r="BE71" s="147">
        <f t="shared" si="113"/>
        <v>17</v>
      </c>
      <c r="BF71" s="14"/>
      <c r="BG71" s="16"/>
      <c r="BH71" s="21"/>
      <c r="BI71" s="19"/>
      <c r="BJ71" s="19"/>
      <c r="BK71" s="19"/>
      <c r="BL71" s="22">
        <f t="shared" si="115"/>
        <v>0</v>
      </c>
      <c r="BM71" s="14"/>
      <c r="BN71" s="16"/>
      <c r="BO71" s="139"/>
      <c r="BP71" s="132"/>
      <c r="BQ71" s="145">
        <v>0</v>
      </c>
      <c r="BR71" s="146"/>
      <c r="BS71" s="147">
        <f t="shared" si="116"/>
        <v>0</v>
      </c>
      <c r="BT71" s="14"/>
      <c r="BU71" s="16"/>
      <c r="BV71" s="21"/>
      <c r="BW71" s="19"/>
      <c r="BX71" s="19"/>
      <c r="BY71" s="19"/>
      <c r="BZ71" s="22">
        <f t="shared" si="117"/>
        <v>0</v>
      </c>
      <c r="CA71" s="14"/>
      <c r="CB71" s="16"/>
      <c r="CC71" s="21"/>
      <c r="CD71" s="57">
        <f t="shared" si="118"/>
        <v>0</v>
      </c>
      <c r="CE71" s="24">
        <v>0</v>
      </c>
      <c r="CF71" s="19"/>
      <c r="CG71" s="22">
        <f t="shared" si="119"/>
        <v>0</v>
      </c>
      <c r="CH71" s="14"/>
      <c r="CI71" s="16"/>
      <c r="CJ71" s="21"/>
      <c r="CK71" s="19"/>
      <c r="CL71" s="19"/>
      <c r="CM71" s="19"/>
      <c r="CN71" s="22">
        <f t="shared" si="120"/>
        <v>0</v>
      </c>
      <c r="CO71" s="14"/>
      <c r="CP71" s="16"/>
      <c r="CQ71" s="139"/>
      <c r="CR71" s="132"/>
      <c r="CS71" s="145">
        <v>0</v>
      </c>
      <c r="CT71" s="146"/>
      <c r="CU71" s="147">
        <f t="shared" si="121"/>
        <v>0</v>
      </c>
      <c r="CV71" s="14"/>
      <c r="CW71" s="16"/>
      <c r="CX71" s="139"/>
      <c r="CY71" s="132"/>
      <c r="CZ71" s="145">
        <v>0</v>
      </c>
      <c r="DA71" s="146"/>
      <c r="DB71" s="147">
        <f t="shared" si="122"/>
        <v>0</v>
      </c>
      <c r="DC71" s="14"/>
      <c r="DD71" s="16"/>
      <c r="DE71" s="139"/>
      <c r="DF71" s="132"/>
      <c r="DG71" s="145">
        <v>0</v>
      </c>
      <c r="DH71" s="146"/>
      <c r="DI71" s="147">
        <f t="shared" si="123"/>
        <v>0</v>
      </c>
      <c r="DJ71" s="75"/>
      <c r="DK71" s="16"/>
      <c r="DL71" s="139"/>
      <c r="DM71" s="132"/>
      <c r="DN71" s="145">
        <v>0</v>
      </c>
      <c r="DO71" s="146"/>
      <c r="DP71" s="147">
        <f t="shared" si="124"/>
        <v>0</v>
      </c>
      <c r="DQ71" s="14"/>
      <c r="DR71" s="16"/>
      <c r="DS71" s="139"/>
      <c r="DT71" s="132"/>
      <c r="DU71" s="145">
        <v>0</v>
      </c>
      <c r="DV71" s="146"/>
      <c r="DW71" s="147">
        <f t="shared" si="155"/>
        <v>0</v>
      </c>
      <c r="DX71" s="14"/>
      <c r="DY71" s="16"/>
      <c r="DZ71" s="21"/>
      <c r="EA71" s="19"/>
      <c r="EB71" s="19"/>
      <c r="EC71" s="19"/>
      <c r="ED71" s="22">
        <f t="shared" si="128"/>
        <v>0</v>
      </c>
      <c r="EE71" s="14"/>
      <c r="EF71" s="16"/>
      <c r="EG71" s="21"/>
      <c r="EH71" s="19"/>
      <c r="EI71" s="19"/>
      <c r="EJ71" s="19"/>
      <c r="EK71" s="22">
        <f t="shared" si="130"/>
        <v>0</v>
      </c>
      <c r="EL71" s="14"/>
      <c r="EM71" s="16"/>
      <c r="EN71" s="21"/>
      <c r="EO71" s="19"/>
      <c r="EP71" s="19"/>
      <c r="EQ71" s="19"/>
      <c r="ER71" s="22">
        <f t="shared" si="132"/>
        <v>0</v>
      </c>
      <c r="ES71" s="14"/>
      <c r="ET71" s="23"/>
      <c r="EU71" s="111" t="str">
        <f t="shared" si="133"/>
        <v>23=</v>
      </c>
      <c r="EV71" s="82">
        <f t="shared" si="154"/>
        <v>12</v>
      </c>
      <c r="EW71" s="82">
        <f t="shared" si="154"/>
        <v>0</v>
      </c>
      <c r="EX71" s="82">
        <f t="shared" si="154"/>
        <v>5</v>
      </c>
      <c r="EY71" s="22">
        <f t="shared" si="148"/>
        <v>17</v>
      </c>
      <c r="EZ71" s="14" t="str">
        <f t="shared" si="149"/>
        <v>Juliet McAllister</v>
      </c>
      <c r="FA71" s="14"/>
      <c r="FB71" s="106" t="str">
        <f t="shared" si="144"/>
        <v>23=</v>
      </c>
      <c r="FC71" s="77"/>
      <c r="FD71" s="77"/>
      <c r="FE71" s="77"/>
      <c r="FF71" s="77" t="s">
        <v>437</v>
      </c>
      <c r="FG71" s="77" t="s">
        <v>442</v>
      </c>
      <c r="FH71" s="77" t="s">
        <v>547</v>
      </c>
      <c r="FI71" s="77" t="s">
        <v>490</v>
      </c>
      <c r="FJ71" s="77" t="s">
        <v>490</v>
      </c>
      <c r="FK71" s="77" t="s">
        <v>537</v>
      </c>
      <c r="FL71" s="77" t="s">
        <v>537</v>
      </c>
      <c r="FM71" s="77"/>
      <c r="FN71" s="77"/>
      <c r="FO71" s="77"/>
      <c r="FP71" s="77"/>
      <c r="FQ71" s="77"/>
      <c r="FR71" s="77"/>
      <c r="FT71" s="8">
        <f t="shared" si="135"/>
        <v>0</v>
      </c>
      <c r="FU71" s="8">
        <f t="shared" si="136"/>
        <v>0</v>
      </c>
      <c r="FV71" s="8">
        <f t="shared" si="137"/>
        <v>0</v>
      </c>
      <c r="FW71" s="8">
        <f t="shared" si="138"/>
        <v>17</v>
      </c>
      <c r="FX71" s="8">
        <f t="shared" si="139"/>
        <v>17</v>
      </c>
      <c r="FY71" s="8">
        <f t="shared" si="145"/>
        <v>17</v>
      </c>
      <c r="FZ71" s="8">
        <f t="shared" si="146"/>
        <v>17</v>
      </c>
      <c r="GA71" s="8">
        <f t="shared" si="140"/>
        <v>17</v>
      </c>
      <c r="GB71" s="8">
        <f t="shared" si="141"/>
        <v>17</v>
      </c>
      <c r="GC71" s="8">
        <f t="shared" si="147"/>
        <v>17</v>
      </c>
    </row>
    <row r="72" spans="1:185">
      <c r="A72" s="8">
        <v>20</v>
      </c>
      <c r="B72" s="14" t="s">
        <v>749</v>
      </c>
      <c r="C72" s="16"/>
      <c r="D72" s="139"/>
      <c r="E72" s="132"/>
      <c r="F72" s="145">
        <v>0</v>
      </c>
      <c r="G72" s="146"/>
      <c r="H72" s="147">
        <f t="shared" si="151"/>
        <v>0</v>
      </c>
      <c r="I72" s="14"/>
      <c r="J72" s="16"/>
      <c r="K72" s="21"/>
      <c r="L72" s="19"/>
      <c r="M72" s="19"/>
      <c r="N72" s="19"/>
      <c r="O72" s="22"/>
      <c r="P72" s="14"/>
      <c r="Q72" s="16"/>
      <c r="R72" s="139"/>
      <c r="S72" s="132"/>
      <c r="T72" s="145">
        <v>0</v>
      </c>
      <c r="U72" s="146"/>
      <c r="V72" s="151">
        <f t="shared" si="105"/>
        <v>0</v>
      </c>
      <c r="W72" s="14"/>
      <c r="X72" s="16"/>
      <c r="Y72" s="21"/>
      <c r="Z72" s="19"/>
      <c r="AA72" s="19"/>
      <c r="AB72" s="19"/>
      <c r="AC72" s="22"/>
      <c r="AD72" s="14"/>
      <c r="AE72" s="16"/>
      <c r="AF72" s="21"/>
      <c r="AG72" s="57">
        <f t="shared" si="108"/>
        <v>0</v>
      </c>
      <c r="AH72" s="24">
        <v>0</v>
      </c>
      <c r="AI72" s="19"/>
      <c r="AJ72" s="22">
        <f t="shared" si="109"/>
        <v>0</v>
      </c>
      <c r="AK72" s="14"/>
      <c r="AL72" s="16"/>
      <c r="AM72" s="139"/>
      <c r="AN72" s="132"/>
      <c r="AO72" s="145">
        <v>0</v>
      </c>
      <c r="AP72" s="146"/>
      <c r="AQ72" s="147">
        <f t="shared" si="110"/>
        <v>0</v>
      </c>
      <c r="AR72" s="14"/>
      <c r="AS72" s="16"/>
      <c r="AT72" s="21"/>
      <c r="AU72" s="19"/>
      <c r="AV72" s="19"/>
      <c r="AW72" s="19"/>
      <c r="AX72" s="22"/>
      <c r="AY72" s="14"/>
      <c r="AZ72" s="23">
        <v>3.8229166666666668E-2</v>
      </c>
      <c r="BA72" s="139">
        <v>12</v>
      </c>
      <c r="BB72" s="132">
        <f t="shared" si="150"/>
        <v>11</v>
      </c>
      <c r="BC72" s="145">
        <v>0</v>
      </c>
      <c r="BD72" s="146">
        <v>5</v>
      </c>
      <c r="BE72" s="147">
        <f t="shared" si="113"/>
        <v>16</v>
      </c>
      <c r="BF72" s="14"/>
      <c r="BG72" s="16"/>
      <c r="BH72" s="21"/>
      <c r="BI72" s="19"/>
      <c r="BJ72" s="19"/>
      <c r="BK72" s="19"/>
      <c r="BL72" s="22"/>
      <c r="BM72" s="14"/>
      <c r="BN72" s="16"/>
      <c r="BO72" s="139"/>
      <c r="BP72" s="132"/>
      <c r="BQ72" s="145">
        <v>0</v>
      </c>
      <c r="BR72" s="146"/>
      <c r="BS72" s="147">
        <f t="shared" si="116"/>
        <v>0</v>
      </c>
      <c r="BT72" s="14"/>
      <c r="BU72" s="16"/>
      <c r="BV72" s="21"/>
      <c r="BW72" s="19"/>
      <c r="BX72" s="19"/>
      <c r="BY72" s="19"/>
      <c r="BZ72" s="22"/>
      <c r="CA72" s="14"/>
      <c r="CB72" s="16"/>
      <c r="CC72" s="21"/>
      <c r="CD72" s="57">
        <f t="shared" si="118"/>
        <v>0</v>
      </c>
      <c r="CE72" s="24">
        <v>0</v>
      </c>
      <c r="CF72" s="19"/>
      <c r="CG72" s="22">
        <f t="shared" si="119"/>
        <v>0</v>
      </c>
      <c r="CH72" s="14"/>
      <c r="CI72" s="16"/>
      <c r="CJ72" s="21"/>
      <c r="CK72" s="19"/>
      <c r="CL72" s="19"/>
      <c r="CM72" s="19"/>
      <c r="CN72" s="22"/>
      <c r="CO72" s="14"/>
      <c r="CP72" s="16"/>
      <c r="CQ72" s="139"/>
      <c r="CR72" s="132"/>
      <c r="CS72" s="145">
        <v>0</v>
      </c>
      <c r="CT72" s="146"/>
      <c r="CU72" s="147">
        <f t="shared" si="121"/>
        <v>0</v>
      </c>
      <c r="CV72" s="14"/>
      <c r="CW72" s="16"/>
      <c r="CX72" s="139"/>
      <c r="CY72" s="132"/>
      <c r="CZ72" s="145">
        <v>0</v>
      </c>
      <c r="DA72" s="146"/>
      <c r="DB72" s="147">
        <f t="shared" si="122"/>
        <v>0</v>
      </c>
      <c r="DC72" s="14"/>
      <c r="DD72" s="16"/>
      <c r="DE72" s="139"/>
      <c r="DF72" s="132"/>
      <c r="DG72" s="145">
        <v>0</v>
      </c>
      <c r="DH72" s="146"/>
      <c r="DI72" s="147">
        <f t="shared" si="123"/>
        <v>0</v>
      </c>
      <c r="DJ72" s="75"/>
      <c r="DK72" s="16"/>
      <c r="DL72" s="139"/>
      <c r="DM72" s="132"/>
      <c r="DN72" s="145">
        <v>0</v>
      </c>
      <c r="DO72" s="146"/>
      <c r="DP72" s="147">
        <f t="shared" si="124"/>
        <v>0</v>
      </c>
      <c r="DQ72" s="14"/>
      <c r="DR72" s="16"/>
      <c r="DS72" s="139"/>
      <c r="DT72" s="132"/>
      <c r="DU72" s="145">
        <v>0</v>
      </c>
      <c r="DV72" s="146"/>
      <c r="DW72" s="147">
        <f t="shared" si="155"/>
        <v>0</v>
      </c>
      <c r="DX72" s="14"/>
      <c r="DY72" s="16"/>
      <c r="DZ72" s="21"/>
      <c r="EA72" s="19"/>
      <c r="EB72" s="19"/>
      <c r="EC72" s="19"/>
      <c r="ED72" s="22"/>
      <c r="EE72" s="14"/>
      <c r="EF72" s="16"/>
      <c r="EG72" s="21"/>
      <c r="EH72" s="19"/>
      <c r="EI72" s="19"/>
      <c r="EJ72" s="19"/>
      <c r="EK72" s="22"/>
      <c r="EL72" s="14"/>
      <c r="EM72" s="16"/>
      <c r="EN72" s="21"/>
      <c r="EO72" s="19"/>
      <c r="EP72" s="19"/>
      <c r="EQ72" s="19"/>
      <c r="ER72" s="22"/>
      <c r="ES72" s="14"/>
      <c r="ET72" s="23"/>
      <c r="EU72" s="111" t="str">
        <f t="shared" si="133"/>
        <v>26=</v>
      </c>
      <c r="EV72" s="82">
        <f t="shared" si="154"/>
        <v>11</v>
      </c>
      <c r="EW72" s="82">
        <f t="shared" si="154"/>
        <v>0</v>
      </c>
      <c r="EX72" s="82">
        <f t="shared" si="154"/>
        <v>5</v>
      </c>
      <c r="EY72" s="22">
        <f t="shared" si="148"/>
        <v>16</v>
      </c>
      <c r="EZ72" s="14" t="str">
        <f t="shared" si="149"/>
        <v>Hannah Mason</v>
      </c>
      <c r="FA72" s="14"/>
      <c r="FB72" s="106" t="str">
        <f t="shared" si="144"/>
        <v>26=</v>
      </c>
      <c r="FC72" s="77"/>
      <c r="FD72" s="77"/>
      <c r="FE72" s="77"/>
      <c r="FF72" s="77" t="s">
        <v>438</v>
      </c>
      <c r="FG72" s="77" t="s">
        <v>646</v>
      </c>
      <c r="FH72" s="77" t="s">
        <v>537</v>
      </c>
      <c r="FI72" s="77" t="s">
        <v>548</v>
      </c>
      <c r="FJ72" s="77" t="s">
        <v>548</v>
      </c>
      <c r="FK72" s="77" t="s">
        <v>659</v>
      </c>
      <c r="FL72" s="77" t="s">
        <v>659</v>
      </c>
      <c r="FM72" s="77"/>
      <c r="FN72" s="77"/>
      <c r="FO72" s="77"/>
      <c r="FP72" s="77"/>
      <c r="FQ72" s="77"/>
      <c r="FR72" s="77"/>
      <c r="FT72" s="8">
        <f t="shared" si="135"/>
        <v>0</v>
      </c>
      <c r="FU72" s="8">
        <f t="shared" si="136"/>
        <v>0</v>
      </c>
      <c r="FV72" s="8">
        <f t="shared" si="137"/>
        <v>0</v>
      </c>
      <c r="FW72" s="8">
        <f t="shared" si="138"/>
        <v>16</v>
      </c>
      <c r="FX72" s="8">
        <f t="shared" si="139"/>
        <v>16</v>
      </c>
      <c r="FY72" s="8">
        <f t="shared" si="145"/>
        <v>16</v>
      </c>
      <c r="FZ72" s="8">
        <f t="shared" si="146"/>
        <v>16</v>
      </c>
      <c r="GA72" s="8">
        <f t="shared" si="140"/>
        <v>16</v>
      </c>
      <c r="GB72" s="8">
        <f t="shared" si="141"/>
        <v>16</v>
      </c>
      <c r="GC72" s="8">
        <f t="shared" si="147"/>
        <v>16</v>
      </c>
    </row>
    <row r="73" spans="1:185">
      <c r="A73" s="8">
        <v>21</v>
      </c>
      <c r="B73" s="14" t="s">
        <v>497</v>
      </c>
      <c r="C73" s="16"/>
      <c r="D73" s="139"/>
      <c r="E73" s="132"/>
      <c r="F73" s="145">
        <v>0</v>
      </c>
      <c r="G73" s="146"/>
      <c r="H73" s="147">
        <f t="shared" si="151"/>
        <v>0</v>
      </c>
      <c r="I73" s="14"/>
      <c r="J73" s="16"/>
      <c r="K73" s="21"/>
      <c r="L73" s="19"/>
      <c r="M73" s="19"/>
      <c r="N73" s="19"/>
      <c r="O73" s="22"/>
      <c r="P73" s="14"/>
      <c r="Q73" s="16"/>
      <c r="R73" s="139"/>
      <c r="S73" s="132"/>
      <c r="T73" s="145">
        <v>0</v>
      </c>
      <c r="U73" s="146"/>
      <c r="V73" s="151">
        <f t="shared" si="105"/>
        <v>0</v>
      </c>
      <c r="W73" s="14"/>
      <c r="X73" s="16"/>
      <c r="Y73" s="21"/>
      <c r="Z73" s="19"/>
      <c r="AA73" s="19"/>
      <c r="AB73" s="19"/>
      <c r="AC73" s="22"/>
      <c r="AD73" s="14"/>
      <c r="AE73" s="16"/>
      <c r="AF73" s="21"/>
      <c r="AG73" s="57">
        <f t="shared" si="108"/>
        <v>0</v>
      </c>
      <c r="AH73" s="24">
        <v>0</v>
      </c>
      <c r="AI73" s="19"/>
      <c r="AJ73" s="22">
        <f t="shared" si="109"/>
        <v>0</v>
      </c>
      <c r="AK73" s="14"/>
      <c r="AL73" s="16"/>
      <c r="AM73" s="139"/>
      <c r="AN73" s="132"/>
      <c r="AO73" s="145">
        <v>0</v>
      </c>
      <c r="AP73" s="146"/>
      <c r="AQ73" s="147">
        <f t="shared" si="110"/>
        <v>0</v>
      </c>
      <c r="AR73" s="14"/>
      <c r="AS73" s="16"/>
      <c r="AT73" s="21"/>
      <c r="AU73" s="19"/>
      <c r="AV73" s="19"/>
      <c r="AW73" s="19"/>
      <c r="AX73" s="22"/>
      <c r="AY73" s="14"/>
      <c r="AZ73" s="16"/>
      <c r="BA73" s="139"/>
      <c r="BB73" s="132"/>
      <c r="BC73" s="145">
        <v>0</v>
      </c>
      <c r="BD73" s="146"/>
      <c r="BE73" s="147">
        <f t="shared" si="113"/>
        <v>0</v>
      </c>
      <c r="BF73" s="14"/>
      <c r="BG73" s="16"/>
      <c r="BH73" s="21"/>
      <c r="BI73" s="19"/>
      <c r="BJ73" s="19"/>
      <c r="BK73" s="19"/>
      <c r="BL73" s="22"/>
      <c r="BM73" s="14"/>
      <c r="BN73" s="23">
        <v>3.8981481481481485E-2</v>
      </c>
      <c r="BO73" s="139">
        <v>5</v>
      </c>
      <c r="BP73" s="132">
        <f>((BN$83)+10)-BO73</f>
        <v>20</v>
      </c>
      <c r="BQ73" s="145">
        <v>0</v>
      </c>
      <c r="BR73" s="146">
        <v>5</v>
      </c>
      <c r="BS73" s="147">
        <f t="shared" si="116"/>
        <v>25</v>
      </c>
      <c r="BT73" s="14"/>
      <c r="BU73" s="16"/>
      <c r="BV73" s="21"/>
      <c r="BW73" s="19"/>
      <c r="BX73" s="19"/>
      <c r="BY73" s="19"/>
      <c r="BZ73" s="22"/>
      <c r="CA73" s="14"/>
      <c r="CB73" s="16"/>
      <c r="CC73" s="21"/>
      <c r="CD73" s="57">
        <f t="shared" si="118"/>
        <v>0</v>
      </c>
      <c r="CE73" s="24">
        <v>0</v>
      </c>
      <c r="CF73" s="19"/>
      <c r="CG73" s="22">
        <f t="shared" si="119"/>
        <v>0</v>
      </c>
      <c r="CH73" s="14"/>
      <c r="CI73" s="16"/>
      <c r="CJ73" s="21"/>
      <c r="CK73" s="19"/>
      <c r="CL73" s="19"/>
      <c r="CM73" s="19"/>
      <c r="CN73" s="22"/>
      <c r="CO73" s="14"/>
      <c r="CP73" s="16"/>
      <c r="CQ73" s="139"/>
      <c r="CR73" s="132"/>
      <c r="CS73" s="145">
        <v>0</v>
      </c>
      <c r="CT73" s="146"/>
      <c r="CU73" s="147">
        <f t="shared" si="121"/>
        <v>0</v>
      </c>
      <c r="CV73" s="14"/>
      <c r="CW73" s="16"/>
      <c r="CX73" s="139"/>
      <c r="CY73" s="132"/>
      <c r="CZ73" s="145">
        <v>0</v>
      </c>
      <c r="DA73" s="146"/>
      <c r="DB73" s="147">
        <f t="shared" si="122"/>
        <v>0</v>
      </c>
      <c r="DC73" s="14"/>
      <c r="DD73" s="16"/>
      <c r="DE73" s="139"/>
      <c r="DF73" s="132"/>
      <c r="DG73" s="145">
        <v>0</v>
      </c>
      <c r="DH73" s="146"/>
      <c r="DI73" s="147">
        <f t="shared" si="123"/>
        <v>0</v>
      </c>
      <c r="DJ73" s="75"/>
      <c r="DK73" s="16"/>
      <c r="DL73" s="139"/>
      <c r="DM73" s="132"/>
      <c r="DN73" s="145">
        <v>0</v>
      </c>
      <c r="DO73" s="146"/>
      <c r="DP73" s="147">
        <f t="shared" si="124"/>
        <v>0</v>
      </c>
      <c r="DQ73" s="14"/>
      <c r="DR73" s="16"/>
      <c r="DS73" s="139"/>
      <c r="DT73" s="132"/>
      <c r="DU73" s="145">
        <v>0</v>
      </c>
      <c r="DV73" s="146"/>
      <c r="DW73" s="147">
        <f t="shared" si="155"/>
        <v>0</v>
      </c>
      <c r="DX73" s="14"/>
      <c r="DY73" s="16"/>
      <c r="DZ73" s="21"/>
      <c r="EA73" s="19"/>
      <c r="EB73" s="19"/>
      <c r="EC73" s="19"/>
      <c r="ED73" s="22"/>
      <c r="EE73" s="14"/>
      <c r="EF73" s="16"/>
      <c r="EG73" s="21"/>
      <c r="EH73" s="19"/>
      <c r="EI73" s="19"/>
      <c r="EJ73" s="19"/>
      <c r="EK73" s="22"/>
      <c r="EL73" s="14"/>
      <c r="EM73" s="16"/>
      <c r="EN73" s="21"/>
      <c r="EO73" s="19"/>
      <c r="EP73" s="19"/>
      <c r="EQ73" s="19"/>
      <c r="ER73" s="22"/>
      <c r="ES73" s="14"/>
      <c r="ET73" s="23"/>
      <c r="EU73" s="111">
        <f t="shared" si="133"/>
        <v>14</v>
      </c>
      <c r="EV73" s="82">
        <f t="shared" si="154"/>
        <v>20</v>
      </c>
      <c r="EW73" s="82">
        <f t="shared" si="154"/>
        <v>0</v>
      </c>
      <c r="EX73" s="82">
        <f t="shared" si="154"/>
        <v>5</v>
      </c>
      <c r="EY73" s="22">
        <f t="shared" si="148"/>
        <v>25</v>
      </c>
      <c r="EZ73" s="14" t="str">
        <f t="shared" si="149"/>
        <v>Emily Heaviside</v>
      </c>
      <c r="FA73" s="14"/>
      <c r="FB73" s="106">
        <f t="shared" si="144"/>
        <v>14</v>
      </c>
      <c r="FC73" s="77"/>
      <c r="FD73" s="77"/>
      <c r="FE73" s="77"/>
      <c r="FF73" s="77"/>
      <c r="FG73" s="77">
        <v>13</v>
      </c>
      <c r="FH73" s="77">
        <v>14</v>
      </c>
      <c r="FI73" s="77">
        <v>14</v>
      </c>
      <c r="FJ73" s="77">
        <v>14</v>
      </c>
      <c r="FK73" s="77">
        <v>14</v>
      </c>
      <c r="FL73" s="77">
        <v>14</v>
      </c>
      <c r="FM73" s="77"/>
      <c r="FN73" s="77"/>
      <c r="FO73" s="77"/>
      <c r="FP73" s="77"/>
      <c r="FQ73" s="77"/>
      <c r="FR73" s="77"/>
      <c r="FT73" s="8">
        <f t="shared" si="135"/>
        <v>0</v>
      </c>
      <c r="FU73" s="8">
        <f t="shared" si="136"/>
        <v>0</v>
      </c>
      <c r="FV73" s="8">
        <f t="shared" si="137"/>
        <v>0</v>
      </c>
      <c r="FW73" s="8">
        <f t="shared" si="138"/>
        <v>0</v>
      </c>
      <c r="FX73" s="8">
        <f t="shared" si="139"/>
        <v>25</v>
      </c>
      <c r="FY73" s="8">
        <f t="shared" si="145"/>
        <v>25</v>
      </c>
      <c r="FZ73" s="8">
        <f t="shared" si="146"/>
        <v>25</v>
      </c>
      <c r="GA73" s="8">
        <f t="shared" si="140"/>
        <v>25</v>
      </c>
      <c r="GB73" s="8">
        <f t="shared" si="141"/>
        <v>25</v>
      </c>
      <c r="GC73" s="8">
        <f t="shared" si="147"/>
        <v>25</v>
      </c>
    </row>
    <row r="74" spans="1:185">
      <c r="A74" s="8">
        <v>22</v>
      </c>
      <c r="B74" s="14" t="s">
        <v>762</v>
      </c>
      <c r="C74" s="16"/>
      <c r="D74" s="139"/>
      <c r="E74" s="132"/>
      <c r="F74" s="145">
        <v>0</v>
      </c>
      <c r="G74" s="146"/>
      <c r="H74" s="147">
        <f t="shared" si="151"/>
        <v>0</v>
      </c>
      <c r="I74" s="14"/>
      <c r="J74" s="16"/>
      <c r="K74" s="21"/>
      <c r="L74" s="19"/>
      <c r="M74" s="19"/>
      <c r="N74" s="19"/>
      <c r="O74" s="22">
        <f t="shared" si="104"/>
        <v>0</v>
      </c>
      <c r="P74" s="14"/>
      <c r="Q74" s="16"/>
      <c r="R74" s="139"/>
      <c r="S74" s="132"/>
      <c r="T74" s="145">
        <v>0</v>
      </c>
      <c r="U74" s="146"/>
      <c r="V74" s="151">
        <f t="shared" si="105"/>
        <v>0</v>
      </c>
      <c r="W74" s="14"/>
      <c r="X74" s="16"/>
      <c r="Y74" s="21"/>
      <c r="Z74" s="19"/>
      <c r="AA74" s="19"/>
      <c r="AB74" s="19"/>
      <c r="AC74" s="22">
        <f t="shared" si="107"/>
        <v>0</v>
      </c>
      <c r="AD74" s="14"/>
      <c r="AE74" s="16"/>
      <c r="AF74" s="21"/>
      <c r="AG74" s="57">
        <f t="shared" si="108"/>
        <v>0</v>
      </c>
      <c r="AH74" s="24">
        <v>0</v>
      </c>
      <c r="AI74" s="19"/>
      <c r="AJ74" s="22">
        <f t="shared" si="109"/>
        <v>0</v>
      </c>
      <c r="AK74" s="14"/>
      <c r="AL74" s="16"/>
      <c r="AM74" s="139"/>
      <c r="AN74" s="132"/>
      <c r="AO74" s="145">
        <v>0</v>
      </c>
      <c r="AP74" s="146"/>
      <c r="AQ74" s="147">
        <f t="shared" si="110"/>
        <v>0</v>
      </c>
      <c r="AR74" s="14"/>
      <c r="AS74" s="16"/>
      <c r="AT74" s="21"/>
      <c r="AU74" s="19"/>
      <c r="AV74" s="19"/>
      <c r="AW74" s="19"/>
      <c r="AX74" s="22">
        <f t="shared" si="112"/>
        <v>0</v>
      </c>
      <c r="AY74" s="14"/>
      <c r="AZ74" s="16"/>
      <c r="BA74" s="139"/>
      <c r="BB74" s="132"/>
      <c r="BC74" s="145">
        <v>0</v>
      </c>
      <c r="BD74" s="146"/>
      <c r="BE74" s="147">
        <f t="shared" si="113"/>
        <v>0</v>
      </c>
      <c r="BF74" s="14"/>
      <c r="BG74" s="16"/>
      <c r="BH74" s="21"/>
      <c r="BI74" s="19"/>
      <c r="BJ74" s="19"/>
      <c r="BK74" s="19"/>
      <c r="BL74" s="22">
        <f t="shared" si="115"/>
        <v>0</v>
      </c>
      <c r="BM74" s="14"/>
      <c r="BN74" s="23">
        <v>4.553240740740741E-2</v>
      </c>
      <c r="BO74" s="139">
        <v>10</v>
      </c>
      <c r="BP74" s="132">
        <f>((BN$83)+10)-BO74</f>
        <v>15</v>
      </c>
      <c r="BQ74" s="145">
        <v>0</v>
      </c>
      <c r="BR74" s="146">
        <v>5</v>
      </c>
      <c r="BS74" s="147">
        <f t="shared" si="116"/>
        <v>20</v>
      </c>
      <c r="BT74" s="14"/>
      <c r="BU74" s="16"/>
      <c r="BV74" s="21"/>
      <c r="BW74" s="19"/>
      <c r="BX74" s="19"/>
      <c r="BY74" s="19"/>
      <c r="BZ74" s="22">
        <f t="shared" si="117"/>
        <v>0</v>
      </c>
      <c r="CA74" s="14"/>
      <c r="CB74" s="16"/>
      <c r="CC74" s="21"/>
      <c r="CD74" s="57">
        <f t="shared" si="118"/>
        <v>0</v>
      </c>
      <c r="CE74" s="24">
        <v>0</v>
      </c>
      <c r="CF74" s="19"/>
      <c r="CG74" s="22">
        <f t="shared" si="119"/>
        <v>0</v>
      </c>
      <c r="CH74" s="14"/>
      <c r="CI74" s="16"/>
      <c r="CJ74" s="21"/>
      <c r="CK74" s="19"/>
      <c r="CL74" s="19"/>
      <c r="CM74" s="19"/>
      <c r="CN74" s="22">
        <f t="shared" si="120"/>
        <v>0</v>
      </c>
      <c r="CO74" s="14"/>
      <c r="CP74" s="16"/>
      <c r="CQ74" s="139"/>
      <c r="CR74" s="132"/>
      <c r="CS74" s="145">
        <v>0</v>
      </c>
      <c r="CT74" s="146"/>
      <c r="CU74" s="147">
        <f t="shared" si="121"/>
        <v>0</v>
      </c>
      <c r="CV74" s="14"/>
      <c r="CW74" s="16"/>
      <c r="CX74" s="139"/>
      <c r="CY74" s="132"/>
      <c r="CZ74" s="145">
        <v>0</v>
      </c>
      <c r="DA74" s="146"/>
      <c r="DB74" s="147">
        <f t="shared" si="122"/>
        <v>0</v>
      </c>
      <c r="DC74" s="14"/>
      <c r="DD74" s="16"/>
      <c r="DE74" s="139"/>
      <c r="DF74" s="132"/>
      <c r="DG74" s="145">
        <v>0</v>
      </c>
      <c r="DH74" s="146"/>
      <c r="DI74" s="147">
        <f t="shared" si="123"/>
        <v>0</v>
      </c>
      <c r="DJ74" s="75"/>
      <c r="DK74" s="16"/>
      <c r="DL74" s="139"/>
      <c r="DM74" s="132"/>
      <c r="DN74" s="145">
        <v>0</v>
      </c>
      <c r="DO74" s="146"/>
      <c r="DP74" s="147">
        <f t="shared" si="124"/>
        <v>0</v>
      </c>
      <c r="DQ74" s="14"/>
      <c r="DR74" s="16"/>
      <c r="DS74" s="139"/>
      <c r="DT74" s="132"/>
      <c r="DU74" s="145">
        <v>0</v>
      </c>
      <c r="DV74" s="146"/>
      <c r="DW74" s="147">
        <f t="shared" si="155"/>
        <v>0</v>
      </c>
      <c r="DX74" s="14"/>
      <c r="DY74" s="16"/>
      <c r="DZ74" s="21"/>
      <c r="EA74" s="19"/>
      <c r="EB74" s="19"/>
      <c r="EC74" s="19"/>
      <c r="ED74" s="22">
        <f t="shared" si="128"/>
        <v>0</v>
      </c>
      <c r="EE74" s="14"/>
      <c r="EF74" s="16"/>
      <c r="EG74" s="21"/>
      <c r="EH74" s="19"/>
      <c r="EI74" s="19"/>
      <c r="EJ74" s="19"/>
      <c r="EK74" s="22">
        <f t="shared" si="130"/>
        <v>0</v>
      </c>
      <c r="EL74" s="14"/>
      <c r="EM74" s="16"/>
      <c r="EN74" s="21"/>
      <c r="EO74" s="19"/>
      <c r="EP74" s="19"/>
      <c r="EQ74" s="19"/>
      <c r="ER74" s="22">
        <f t="shared" si="132"/>
        <v>0</v>
      </c>
      <c r="ES74" s="14"/>
      <c r="ET74" s="23"/>
      <c r="EU74" s="111" t="str">
        <f t="shared" ref="EU74" si="156">FB74</f>
        <v>17=</v>
      </c>
      <c r="EV74" s="82">
        <f t="shared" ref="EV74" si="157">SUM(E74+L74+S74+Z74+AG74+AN74+AU74+BB74+BI74+BP74+BW74+CD74+CK74+CR74+CY74+DF74+DM74+DT74+EA74+EH74+EO74)</f>
        <v>15</v>
      </c>
      <c r="EW74" s="82">
        <f t="shared" ref="EW74" si="158">SUM(F74+M74+T74+AA74+AH74+AO74+AV74+BC74+BJ74+BQ74+BX74+CE74+CL74+CS74+CZ74+DG74+DN74+DU74+EB74+EI74+EP74)</f>
        <v>0</v>
      </c>
      <c r="EX74" s="82">
        <f t="shared" ref="EX74" si="159">SUM(G74+N74+U74+AB74+AI74+AP74+AW74+BD74+BK74+BR74+BY74+CF74+CM74+CT74+DA74+DH74+DO74+DV74+EC74+EJ74+EQ74)</f>
        <v>5</v>
      </c>
      <c r="EY74" s="22">
        <f t="shared" ref="EY74" si="160">EV74+EW74+EX74</f>
        <v>20</v>
      </c>
      <c r="EZ74" s="14" t="str">
        <f t="shared" si="149"/>
        <v>Kate Turner</v>
      </c>
      <c r="FA74" s="14"/>
      <c r="FB74" s="106" t="str">
        <f t="shared" si="144"/>
        <v>17=</v>
      </c>
      <c r="FC74" s="77"/>
      <c r="FD74" s="77"/>
      <c r="FE74" s="77"/>
      <c r="FF74" s="77"/>
      <c r="FG74" s="77" t="s">
        <v>437</v>
      </c>
      <c r="FH74" s="77" t="s">
        <v>370</v>
      </c>
      <c r="FI74" s="77" t="s">
        <v>370</v>
      </c>
      <c r="FJ74" s="77" t="s">
        <v>370</v>
      </c>
      <c r="FK74" s="77" t="s">
        <v>370</v>
      </c>
      <c r="FL74" s="77" t="s">
        <v>370</v>
      </c>
      <c r="FM74" s="77"/>
      <c r="FN74" s="77"/>
      <c r="FO74" s="77"/>
      <c r="FP74" s="77"/>
      <c r="FQ74" s="77"/>
      <c r="FR74" s="77"/>
      <c r="FT74" s="8">
        <f t="shared" si="135"/>
        <v>0</v>
      </c>
      <c r="FU74" s="8">
        <f t="shared" si="136"/>
        <v>0</v>
      </c>
      <c r="FV74" s="8">
        <f t="shared" si="137"/>
        <v>0</v>
      </c>
      <c r="FW74" s="8">
        <f t="shared" si="138"/>
        <v>0</v>
      </c>
      <c r="FX74" s="8">
        <f t="shared" si="139"/>
        <v>20</v>
      </c>
      <c r="FY74" s="8">
        <f t="shared" si="145"/>
        <v>20</v>
      </c>
      <c r="FZ74" s="8">
        <f t="shared" si="146"/>
        <v>20</v>
      </c>
      <c r="GA74" s="8">
        <f t="shared" si="140"/>
        <v>20</v>
      </c>
      <c r="GB74" s="8">
        <f t="shared" si="141"/>
        <v>20</v>
      </c>
      <c r="GC74" s="8">
        <f t="shared" si="147"/>
        <v>20</v>
      </c>
    </row>
    <row r="75" spans="1:185">
      <c r="A75" s="8">
        <v>23</v>
      </c>
      <c r="B75" s="14" t="s">
        <v>530</v>
      </c>
      <c r="C75" s="16"/>
      <c r="D75" s="139"/>
      <c r="E75" s="132"/>
      <c r="F75" s="145"/>
      <c r="G75" s="146"/>
      <c r="H75" s="147"/>
      <c r="I75" s="14"/>
      <c r="J75" s="16"/>
      <c r="K75" s="21"/>
      <c r="L75" s="19"/>
      <c r="M75" s="19"/>
      <c r="N75" s="19"/>
      <c r="O75" s="22"/>
      <c r="P75" s="14"/>
      <c r="Q75" s="16"/>
      <c r="R75" s="139"/>
      <c r="S75" s="132"/>
      <c r="T75" s="145"/>
      <c r="U75" s="146"/>
      <c r="V75" s="151"/>
      <c r="W75" s="14"/>
      <c r="X75" s="16"/>
      <c r="Y75" s="21"/>
      <c r="Z75" s="19"/>
      <c r="AA75" s="19"/>
      <c r="AB75" s="19"/>
      <c r="AC75" s="22"/>
      <c r="AD75" s="14"/>
      <c r="AE75" s="16"/>
      <c r="AF75" s="21"/>
      <c r="AG75" s="57"/>
      <c r="AH75" s="24"/>
      <c r="AI75" s="19"/>
      <c r="AJ75" s="22"/>
      <c r="AK75" s="14"/>
      <c r="AL75" s="16"/>
      <c r="AM75" s="139"/>
      <c r="AN75" s="132"/>
      <c r="AO75" s="145"/>
      <c r="AP75" s="146"/>
      <c r="AQ75" s="147"/>
      <c r="AR75" s="14"/>
      <c r="AS75" s="16"/>
      <c r="AT75" s="21"/>
      <c r="AU75" s="19"/>
      <c r="AV75" s="19"/>
      <c r="AW75" s="19"/>
      <c r="AX75" s="22"/>
      <c r="AY75" s="14"/>
      <c r="AZ75" s="16"/>
      <c r="BA75" s="139"/>
      <c r="BB75" s="132"/>
      <c r="BC75" s="145"/>
      <c r="BD75" s="146"/>
      <c r="BE75" s="147"/>
      <c r="BF75" s="14"/>
      <c r="BG75" s="16"/>
      <c r="BH75" s="21"/>
      <c r="BI75" s="19"/>
      <c r="BJ75" s="19"/>
      <c r="BK75" s="19"/>
      <c r="BL75" s="22"/>
      <c r="BM75" s="14"/>
      <c r="BN75" s="23">
        <v>5.092592592592593E-2</v>
      </c>
      <c r="BO75" s="139">
        <v>13</v>
      </c>
      <c r="BP75" s="132">
        <f>((BN$83)+10)-BO75</f>
        <v>12</v>
      </c>
      <c r="BQ75" s="145">
        <v>0</v>
      </c>
      <c r="BR75" s="146">
        <v>5</v>
      </c>
      <c r="BS75" s="147">
        <f t="shared" si="116"/>
        <v>17</v>
      </c>
      <c r="BT75" s="14"/>
      <c r="BU75" s="16"/>
      <c r="BV75" s="21"/>
      <c r="BW75" s="19"/>
      <c r="BX75" s="19"/>
      <c r="BY75" s="19"/>
      <c r="BZ75" s="22"/>
      <c r="CA75" s="14"/>
      <c r="CB75" s="16"/>
      <c r="CC75" s="21"/>
      <c r="CD75" s="57"/>
      <c r="CE75" s="24"/>
      <c r="CF75" s="19"/>
      <c r="CG75" s="22"/>
      <c r="CH75" s="14"/>
      <c r="CI75" s="16"/>
      <c r="CJ75" s="21"/>
      <c r="CK75" s="19"/>
      <c r="CL75" s="19"/>
      <c r="CM75" s="19"/>
      <c r="CN75" s="22"/>
      <c r="CO75" s="14"/>
      <c r="CP75" s="16"/>
      <c r="CQ75" s="139"/>
      <c r="CR75" s="132"/>
      <c r="CS75" s="145">
        <v>0</v>
      </c>
      <c r="CT75" s="146"/>
      <c r="CU75" s="147">
        <f t="shared" ref="CU75" si="161">CR75+CS75+CT75</f>
        <v>0</v>
      </c>
      <c r="CV75" s="14"/>
      <c r="CW75" s="16"/>
      <c r="CX75" s="139"/>
      <c r="CY75" s="132"/>
      <c r="CZ75" s="145">
        <v>0</v>
      </c>
      <c r="DA75" s="146"/>
      <c r="DB75" s="147">
        <f t="shared" ref="DB75:DB76" si="162">CY75+CZ75+DA75</f>
        <v>0</v>
      </c>
      <c r="DC75" s="14"/>
      <c r="DD75" s="16"/>
      <c r="DE75" s="139"/>
      <c r="DF75" s="132"/>
      <c r="DG75" s="145">
        <v>0</v>
      </c>
      <c r="DH75" s="146"/>
      <c r="DI75" s="147">
        <f t="shared" ref="DI75:DI76" si="163">DF75+DG75+DH75</f>
        <v>0</v>
      </c>
      <c r="DJ75" s="75"/>
      <c r="DK75" s="16"/>
      <c r="DL75" s="139"/>
      <c r="DM75" s="132"/>
      <c r="DN75" s="145">
        <v>0</v>
      </c>
      <c r="DO75" s="146"/>
      <c r="DP75" s="147">
        <f t="shared" ref="DP75:DP76" si="164">DM75+DN75+DO75</f>
        <v>0</v>
      </c>
      <c r="DQ75" s="14"/>
      <c r="DR75" s="16"/>
      <c r="DS75" s="139"/>
      <c r="DT75" s="132"/>
      <c r="DU75" s="145">
        <v>0</v>
      </c>
      <c r="DV75" s="146"/>
      <c r="DW75" s="147">
        <f t="shared" si="155"/>
        <v>0</v>
      </c>
      <c r="DX75" s="14"/>
      <c r="DY75" s="16"/>
      <c r="DZ75" s="21"/>
      <c r="EA75" s="19"/>
      <c r="EB75" s="19"/>
      <c r="EC75" s="19"/>
      <c r="ED75" s="22"/>
      <c r="EE75" s="14"/>
      <c r="EF75" s="16"/>
      <c r="EG75" s="21"/>
      <c r="EH75" s="19"/>
      <c r="EI75" s="19"/>
      <c r="EJ75" s="19"/>
      <c r="EK75" s="22"/>
      <c r="EL75" s="14"/>
      <c r="EM75" s="16"/>
      <c r="EN75" s="21"/>
      <c r="EO75" s="19"/>
      <c r="EP75" s="19"/>
      <c r="EQ75" s="19"/>
      <c r="ER75" s="22"/>
      <c r="ES75" s="14"/>
      <c r="ET75" s="23"/>
      <c r="EU75" s="111" t="str">
        <f t="shared" ref="EU75" si="165">FB75</f>
        <v>23=</v>
      </c>
      <c r="EV75" s="82">
        <f t="shared" ref="EV75" si="166">SUM(E75+L75+S75+Z75+AG75+AN75+AU75+BB75+BI75+BP75+BW75+CD75+CK75+CR75+CY75+DF75+DM75+DT75+EA75+EH75+EO75)</f>
        <v>12</v>
      </c>
      <c r="EW75" s="82">
        <f t="shared" ref="EW75" si="167">SUM(F75+M75+T75+AA75+AH75+AO75+AV75+BC75+BJ75+BQ75+BX75+CE75+CL75+CS75+CZ75+DG75+DN75+DU75+EB75+EI75+EP75)</f>
        <v>0</v>
      </c>
      <c r="EX75" s="82">
        <f t="shared" ref="EX75" si="168">SUM(G75+N75+U75+AB75+AI75+AP75+AW75+BD75+BK75+BR75+BY75+CF75+CM75+CT75+DA75+DH75+DO75+DV75+EC75+EJ75+EQ75)</f>
        <v>5</v>
      </c>
      <c r="EY75" s="22">
        <f t="shared" ref="EY75" si="169">EV75+EW75+EX75</f>
        <v>17</v>
      </c>
      <c r="EZ75" s="14" t="str">
        <f t="shared" si="149"/>
        <v>Sarah Hiscoke</v>
      </c>
      <c r="FA75" s="14"/>
      <c r="FB75" s="106" t="str">
        <f t="shared" si="144"/>
        <v>23=</v>
      </c>
      <c r="FC75" s="77"/>
      <c r="FD75" s="77"/>
      <c r="FE75" s="77"/>
      <c r="FF75" s="77"/>
      <c r="FG75" s="77" t="s">
        <v>442</v>
      </c>
      <c r="FH75" s="77" t="s">
        <v>547</v>
      </c>
      <c r="FI75" s="77" t="s">
        <v>490</v>
      </c>
      <c r="FJ75" s="77" t="s">
        <v>490</v>
      </c>
      <c r="FK75" s="77" t="s">
        <v>537</v>
      </c>
      <c r="FL75" s="77" t="s">
        <v>537</v>
      </c>
      <c r="FM75" s="77"/>
      <c r="FN75" s="77"/>
      <c r="FO75" s="77"/>
      <c r="FP75" s="77"/>
      <c r="FQ75" s="77"/>
      <c r="FR75" s="77"/>
      <c r="FT75" s="8">
        <f t="shared" si="135"/>
        <v>0</v>
      </c>
      <c r="FU75" s="8">
        <f t="shared" si="136"/>
        <v>0</v>
      </c>
      <c r="FV75" s="8">
        <f t="shared" si="137"/>
        <v>0</v>
      </c>
      <c r="FW75" s="8">
        <f t="shared" si="138"/>
        <v>0</v>
      </c>
      <c r="FX75" s="8">
        <f t="shared" si="139"/>
        <v>17</v>
      </c>
      <c r="FY75" s="8">
        <f t="shared" si="145"/>
        <v>17</v>
      </c>
      <c r="FZ75" s="8">
        <f t="shared" si="146"/>
        <v>17</v>
      </c>
      <c r="GA75" s="8">
        <f t="shared" si="140"/>
        <v>17</v>
      </c>
      <c r="GB75" s="8">
        <f t="shared" si="141"/>
        <v>17</v>
      </c>
      <c r="GC75" s="8">
        <f t="shared" si="147"/>
        <v>17</v>
      </c>
    </row>
    <row r="76" spans="1:185">
      <c r="A76" s="8">
        <v>24</v>
      </c>
      <c r="B76" s="14" t="s">
        <v>763</v>
      </c>
      <c r="C76" s="16"/>
      <c r="D76" s="139"/>
      <c r="E76" s="132"/>
      <c r="F76" s="145"/>
      <c r="G76" s="146"/>
      <c r="H76" s="147"/>
      <c r="I76" s="14"/>
      <c r="J76" s="16"/>
      <c r="K76" s="21"/>
      <c r="L76" s="19"/>
      <c r="M76" s="19"/>
      <c r="N76" s="19"/>
      <c r="O76" s="22"/>
      <c r="P76" s="14"/>
      <c r="Q76" s="16"/>
      <c r="R76" s="139"/>
      <c r="S76" s="132"/>
      <c r="T76" s="145"/>
      <c r="U76" s="146"/>
      <c r="V76" s="151"/>
      <c r="W76" s="14"/>
      <c r="X76" s="16"/>
      <c r="Y76" s="21"/>
      <c r="Z76" s="19"/>
      <c r="AA76" s="19"/>
      <c r="AB76" s="19"/>
      <c r="AC76" s="22"/>
      <c r="AD76" s="14"/>
      <c r="AE76" s="16"/>
      <c r="AF76" s="21"/>
      <c r="AG76" s="57"/>
      <c r="AH76" s="24"/>
      <c r="AI76" s="19"/>
      <c r="AJ76" s="22"/>
      <c r="AK76" s="14"/>
      <c r="AL76" s="16"/>
      <c r="AM76" s="139"/>
      <c r="AN76" s="132"/>
      <c r="AO76" s="145"/>
      <c r="AP76" s="146"/>
      <c r="AQ76" s="147"/>
      <c r="AR76" s="14"/>
      <c r="AS76" s="16"/>
      <c r="AT76" s="21"/>
      <c r="AU76" s="19"/>
      <c r="AV76" s="19"/>
      <c r="AW76" s="19"/>
      <c r="AX76" s="22"/>
      <c r="AY76" s="14"/>
      <c r="AZ76" s="16"/>
      <c r="BA76" s="139"/>
      <c r="BB76" s="132"/>
      <c r="BC76" s="145"/>
      <c r="BD76" s="146"/>
      <c r="BE76" s="147"/>
      <c r="BF76" s="14"/>
      <c r="BG76" s="16"/>
      <c r="BH76" s="21"/>
      <c r="BI76" s="19"/>
      <c r="BJ76" s="19"/>
      <c r="BK76" s="19"/>
      <c r="BL76" s="22"/>
      <c r="BM76" s="14"/>
      <c r="BN76" s="23">
        <v>6.2719907407407405E-2</v>
      </c>
      <c r="BO76" s="139">
        <v>14</v>
      </c>
      <c r="BP76" s="132">
        <f>((BN$83)+10)-BO76</f>
        <v>11</v>
      </c>
      <c r="BQ76" s="145">
        <v>0</v>
      </c>
      <c r="BR76" s="146">
        <v>5</v>
      </c>
      <c r="BS76" s="147">
        <f t="shared" si="116"/>
        <v>16</v>
      </c>
      <c r="BT76" s="14"/>
      <c r="BU76" s="16"/>
      <c r="BV76" s="21"/>
      <c r="BW76" s="19"/>
      <c r="BX76" s="19"/>
      <c r="BY76" s="19"/>
      <c r="BZ76" s="22"/>
      <c r="CA76" s="14"/>
      <c r="CB76" s="16"/>
      <c r="CC76" s="21"/>
      <c r="CD76" s="57"/>
      <c r="CE76" s="24"/>
      <c r="CF76" s="19"/>
      <c r="CG76" s="22"/>
      <c r="CH76" s="14"/>
      <c r="CI76" s="16"/>
      <c r="CJ76" s="21"/>
      <c r="CK76" s="19"/>
      <c r="CL76" s="19"/>
      <c r="CM76" s="19"/>
      <c r="CN76" s="22"/>
      <c r="CO76" s="14"/>
      <c r="CP76" s="16"/>
      <c r="CQ76" s="139"/>
      <c r="CR76" s="132"/>
      <c r="CS76" s="145">
        <v>0</v>
      </c>
      <c r="CT76" s="146"/>
      <c r="CU76" s="147">
        <f t="shared" ref="CU76" si="170">CR76+CS76+CT76</f>
        <v>0</v>
      </c>
      <c r="CV76" s="14"/>
      <c r="CW76" s="16"/>
      <c r="CX76" s="139"/>
      <c r="CY76" s="132"/>
      <c r="CZ76" s="145">
        <v>0</v>
      </c>
      <c r="DA76" s="146"/>
      <c r="DB76" s="147">
        <f t="shared" si="162"/>
        <v>0</v>
      </c>
      <c r="DC76" s="14"/>
      <c r="DD76" s="16"/>
      <c r="DE76" s="139"/>
      <c r="DF76" s="132"/>
      <c r="DG76" s="145">
        <v>0</v>
      </c>
      <c r="DH76" s="146"/>
      <c r="DI76" s="147">
        <f t="shared" si="163"/>
        <v>0</v>
      </c>
      <c r="DJ76" s="75"/>
      <c r="DK76" s="16"/>
      <c r="DL76" s="139"/>
      <c r="DM76" s="132"/>
      <c r="DN76" s="145">
        <v>0</v>
      </c>
      <c r="DO76" s="146"/>
      <c r="DP76" s="147">
        <f t="shared" si="164"/>
        <v>0</v>
      </c>
      <c r="DQ76" s="14"/>
      <c r="DR76" s="16"/>
      <c r="DS76" s="139"/>
      <c r="DT76" s="132"/>
      <c r="DU76" s="145">
        <v>0</v>
      </c>
      <c r="DV76" s="146"/>
      <c r="DW76" s="147">
        <f t="shared" si="155"/>
        <v>0</v>
      </c>
      <c r="DX76" s="14"/>
      <c r="DY76" s="16"/>
      <c r="DZ76" s="21"/>
      <c r="EA76" s="19"/>
      <c r="EB76" s="19"/>
      <c r="EC76" s="19"/>
      <c r="ED76" s="22"/>
      <c r="EE76" s="14"/>
      <c r="EF76" s="16"/>
      <c r="EG76" s="21"/>
      <c r="EH76" s="19"/>
      <c r="EI76" s="19"/>
      <c r="EJ76" s="19"/>
      <c r="EK76" s="22"/>
      <c r="EL76" s="14"/>
      <c r="EM76" s="16"/>
      <c r="EN76" s="21"/>
      <c r="EO76" s="19"/>
      <c r="EP76" s="19"/>
      <c r="EQ76" s="19"/>
      <c r="ER76" s="22"/>
      <c r="ES76" s="14"/>
      <c r="ET76" s="23"/>
      <c r="EU76" s="111" t="str">
        <f t="shared" ref="EU76" si="171">FB76</f>
        <v>26=</v>
      </c>
      <c r="EV76" s="82">
        <f t="shared" ref="EV76" si="172">SUM(E76+L76+S76+Z76+AG76+AN76+AU76+BB76+BI76+BP76+BW76+CD76+CK76+CR76+CY76+DF76+DM76+DT76+EA76+EH76+EO76)</f>
        <v>11</v>
      </c>
      <c r="EW76" s="82">
        <f t="shared" ref="EW76" si="173">SUM(F76+M76+T76+AA76+AH76+AO76+AV76+BC76+BJ76+BQ76+BX76+CE76+CL76+CS76+CZ76+DG76+DN76+DU76+EB76+EI76+EP76)</f>
        <v>0</v>
      </c>
      <c r="EX76" s="82">
        <f t="shared" ref="EX76" si="174">SUM(G76+N76+U76+AB76+AI76+AP76+AW76+BD76+BK76+BR76+BY76+CF76+CM76+CT76+DA76+DH76+DO76+DV76+EC76+EJ76+EQ76)</f>
        <v>5</v>
      </c>
      <c r="EY76" s="22">
        <f t="shared" ref="EY76" si="175">EV76+EW76+EX76</f>
        <v>16</v>
      </c>
      <c r="EZ76" s="14" t="str">
        <f t="shared" si="149"/>
        <v>Pauline Elliott</v>
      </c>
      <c r="FA76" s="14"/>
      <c r="FB76" s="106" t="str">
        <f t="shared" si="144"/>
        <v>26=</v>
      </c>
      <c r="FC76" s="77"/>
      <c r="FD76" s="77"/>
      <c r="FE76" s="77"/>
      <c r="FF76" s="77"/>
      <c r="FG76" s="77" t="s">
        <v>646</v>
      </c>
      <c r="FH76" s="77" t="s">
        <v>537</v>
      </c>
      <c r="FI76" s="77" t="s">
        <v>548</v>
      </c>
      <c r="FJ76" s="77" t="s">
        <v>548</v>
      </c>
      <c r="FK76" s="77" t="s">
        <v>659</v>
      </c>
      <c r="FL76" s="77" t="s">
        <v>659</v>
      </c>
      <c r="FM76" s="77"/>
      <c r="FN76" s="77"/>
      <c r="FO76" s="77"/>
      <c r="FP76" s="77"/>
      <c r="FQ76" s="77"/>
      <c r="FR76" s="77"/>
      <c r="FT76" s="8">
        <f t="shared" si="135"/>
        <v>0</v>
      </c>
      <c r="FU76" s="8">
        <f t="shared" si="136"/>
        <v>0</v>
      </c>
      <c r="FV76" s="8">
        <f t="shared" si="137"/>
        <v>0</v>
      </c>
      <c r="FW76" s="8">
        <f t="shared" si="138"/>
        <v>0</v>
      </c>
      <c r="FX76" s="8">
        <f t="shared" si="139"/>
        <v>16</v>
      </c>
      <c r="FY76" s="8">
        <f t="shared" si="145"/>
        <v>16</v>
      </c>
      <c r="FZ76" s="8">
        <f t="shared" si="146"/>
        <v>16</v>
      </c>
      <c r="GA76" s="8">
        <f t="shared" si="140"/>
        <v>16</v>
      </c>
      <c r="GB76" s="8">
        <f t="shared" si="141"/>
        <v>16</v>
      </c>
      <c r="GC76" s="8">
        <f t="shared" si="147"/>
        <v>16</v>
      </c>
    </row>
    <row r="77" spans="1:185">
      <c r="A77" s="8">
        <v>25</v>
      </c>
      <c r="B77" s="14" t="s">
        <v>765</v>
      </c>
      <c r="C77" s="16"/>
      <c r="D77" s="139"/>
      <c r="E77" s="132"/>
      <c r="F77" s="145"/>
      <c r="G77" s="146"/>
      <c r="H77" s="147"/>
      <c r="I77" s="14"/>
      <c r="J77" s="16"/>
      <c r="K77" s="21"/>
      <c r="L77" s="19"/>
      <c r="M77" s="19"/>
      <c r="N77" s="19"/>
      <c r="O77" s="22"/>
      <c r="P77" s="14"/>
      <c r="Q77" s="16"/>
      <c r="R77" s="139"/>
      <c r="S77" s="132"/>
      <c r="T77" s="145"/>
      <c r="U77" s="146"/>
      <c r="V77" s="151"/>
      <c r="W77" s="14"/>
      <c r="X77" s="16"/>
      <c r="Y77" s="21"/>
      <c r="Z77" s="19"/>
      <c r="AA77" s="19"/>
      <c r="AB77" s="19"/>
      <c r="AC77" s="22"/>
      <c r="AD77" s="14"/>
      <c r="AE77" s="16"/>
      <c r="AF77" s="21"/>
      <c r="AG77" s="57"/>
      <c r="AH77" s="24"/>
      <c r="AI77" s="19"/>
      <c r="AJ77" s="22"/>
      <c r="AK77" s="14"/>
      <c r="AL77" s="16"/>
      <c r="AM77" s="139"/>
      <c r="AN77" s="132"/>
      <c r="AO77" s="145"/>
      <c r="AP77" s="146"/>
      <c r="AQ77" s="147"/>
      <c r="AR77" s="14"/>
      <c r="AS77" s="16"/>
      <c r="AT77" s="21"/>
      <c r="AU77" s="19"/>
      <c r="AV77" s="19"/>
      <c r="AW77" s="19"/>
      <c r="AX77" s="22"/>
      <c r="AY77" s="14"/>
      <c r="AZ77" s="16"/>
      <c r="BA77" s="139"/>
      <c r="BB77" s="132"/>
      <c r="BC77" s="145"/>
      <c r="BD77" s="146"/>
      <c r="BE77" s="147"/>
      <c r="BF77" s="14"/>
      <c r="BG77" s="16"/>
      <c r="BH77" s="21"/>
      <c r="BI77" s="19"/>
      <c r="BJ77" s="19"/>
      <c r="BK77" s="19"/>
      <c r="BL77" s="22"/>
      <c r="BM77" s="14"/>
      <c r="BN77" s="23"/>
      <c r="BO77" s="139"/>
      <c r="BP77" s="132"/>
      <c r="BQ77" s="145"/>
      <c r="BR77" s="146"/>
      <c r="BS77" s="147"/>
      <c r="BT77" s="14"/>
      <c r="BU77" s="16"/>
      <c r="BV77" s="21"/>
      <c r="BW77" s="19"/>
      <c r="BX77" s="19"/>
      <c r="BY77" s="19"/>
      <c r="BZ77" s="22"/>
      <c r="CA77" s="14"/>
      <c r="CB77" s="16"/>
      <c r="CC77" s="21"/>
      <c r="CD77" s="57"/>
      <c r="CE77" s="24"/>
      <c r="CF77" s="19"/>
      <c r="CG77" s="22"/>
      <c r="CH77" s="14"/>
      <c r="CI77" s="16"/>
      <c r="CJ77" s="21"/>
      <c r="CK77" s="19"/>
      <c r="CL77" s="19"/>
      <c r="CM77" s="19"/>
      <c r="CN77" s="22"/>
      <c r="CO77" s="14"/>
      <c r="CP77" s="16"/>
      <c r="CQ77" s="139"/>
      <c r="CR77" s="132"/>
      <c r="CS77" s="145"/>
      <c r="CT77" s="146"/>
      <c r="CU77" s="147"/>
      <c r="CV77" s="14"/>
      <c r="CW77" s="23">
        <v>3.5208333333333335E-2</v>
      </c>
      <c r="CX77" s="139">
        <v>2</v>
      </c>
      <c r="CY77" s="132">
        <f t="shared" ref="CY77" si="176">((CW$83)+10)-CX77</f>
        <v>14</v>
      </c>
      <c r="CZ77" s="145">
        <v>0</v>
      </c>
      <c r="DA77" s="146">
        <v>5</v>
      </c>
      <c r="DB77" s="147">
        <f t="shared" ref="DB77" si="177">CY77+CZ77+DA77</f>
        <v>19</v>
      </c>
      <c r="DC77" s="14"/>
      <c r="DD77" s="16"/>
      <c r="DE77" s="139"/>
      <c r="DF77" s="132"/>
      <c r="DG77" s="145">
        <v>0</v>
      </c>
      <c r="DH77" s="146"/>
      <c r="DI77" s="147">
        <f t="shared" ref="DI77" si="178">DF77+DG77+DH77</f>
        <v>0</v>
      </c>
      <c r="DJ77" s="75"/>
      <c r="DK77" s="16"/>
      <c r="DL77" s="139"/>
      <c r="DM77" s="132"/>
      <c r="DN77" s="145">
        <v>0</v>
      </c>
      <c r="DO77" s="146"/>
      <c r="DP77" s="147">
        <f t="shared" ref="DP77" si="179">DM77+DN77+DO77</f>
        <v>0</v>
      </c>
      <c r="DQ77" s="14"/>
      <c r="DR77" s="16"/>
      <c r="DS77" s="139"/>
      <c r="DT77" s="132"/>
      <c r="DU77" s="145">
        <v>0</v>
      </c>
      <c r="DV77" s="146"/>
      <c r="DW77" s="147">
        <f t="shared" ref="DW77" si="180">DT77+DU77+DV77</f>
        <v>0</v>
      </c>
      <c r="DX77" s="14"/>
      <c r="DY77" s="16"/>
      <c r="DZ77" s="21"/>
      <c r="EA77" s="19"/>
      <c r="EB77" s="19"/>
      <c r="EC77" s="19"/>
      <c r="ED77" s="22"/>
      <c r="EE77" s="14"/>
      <c r="EF77" s="16"/>
      <c r="EG77" s="21"/>
      <c r="EH77" s="19"/>
      <c r="EI77" s="19"/>
      <c r="EJ77" s="19"/>
      <c r="EK77" s="22"/>
      <c r="EL77" s="14"/>
      <c r="EM77" s="16"/>
      <c r="EN77" s="21"/>
      <c r="EO77" s="19"/>
      <c r="EP77" s="19"/>
      <c r="EQ77" s="19"/>
      <c r="ER77" s="22"/>
      <c r="ES77" s="14"/>
      <c r="ET77" s="23"/>
      <c r="EU77" s="111" t="str">
        <f t="shared" ref="EU77" si="181">FB77</f>
        <v>20=</v>
      </c>
      <c r="EV77" s="82">
        <f t="shared" ref="EV77" si="182">SUM(E77+L77+S77+Z77+AG77+AN77+AU77+BB77+BI77+BP77+BW77+CD77+CK77+CR77+CY77+DF77+DM77+DT77+EA77+EH77+EO77)</f>
        <v>14</v>
      </c>
      <c r="EW77" s="82">
        <f t="shared" ref="EW77" si="183">SUM(F77+M77+T77+AA77+AH77+AO77+AV77+BC77+BJ77+BQ77+BX77+CE77+CL77+CS77+CZ77+DG77+DN77+DU77+EB77+EI77+EP77)</f>
        <v>0</v>
      </c>
      <c r="EX77" s="82">
        <f t="shared" ref="EX77" si="184">SUM(G77+N77+U77+AB77+AI77+AP77+AW77+BD77+BK77+BR77+BY77+CF77+CM77+CT77+DA77+DH77+DO77+DV77+EC77+EJ77+EQ77)</f>
        <v>5</v>
      </c>
      <c r="EY77" s="22">
        <f t="shared" ref="EY77" si="185">EV77+EW77+EX77</f>
        <v>19</v>
      </c>
      <c r="EZ77" s="14" t="str">
        <f t="shared" ref="EZ77:EZ80" si="186">B77</f>
        <v>Alison Phillips</v>
      </c>
      <c r="FA77" s="14"/>
      <c r="FB77" s="106" t="str">
        <f t="shared" si="144"/>
        <v>20=</v>
      </c>
      <c r="FC77" s="77"/>
      <c r="FD77" s="77"/>
      <c r="FE77" s="77"/>
      <c r="FF77" s="77"/>
      <c r="FG77" s="77"/>
      <c r="FH77" s="77"/>
      <c r="FI77" s="77" t="s">
        <v>442</v>
      </c>
      <c r="FJ77" s="77" t="s">
        <v>442</v>
      </c>
      <c r="FK77" s="77" t="s">
        <v>547</v>
      </c>
      <c r="FL77" s="77" t="s">
        <v>547</v>
      </c>
      <c r="FM77" s="77"/>
      <c r="FN77" s="77"/>
      <c r="FO77" s="77"/>
      <c r="FP77" s="77"/>
      <c r="FQ77" s="77"/>
      <c r="FR77" s="77"/>
      <c r="FT77" s="8">
        <f t="shared" si="135"/>
        <v>0</v>
      </c>
      <c r="FU77" s="8">
        <f t="shared" si="136"/>
        <v>0</v>
      </c>
      <c r="FV77" s="8">
        <f t="shared" si="137"/>
        <v>0</v>
      </c>
      <c r="FW77" s="8">
        <f t="shared" si="138"/>
        <v>0</v>
      </c>
      <c r="FX77" s="8">
        <f t="shared" si="139"/>
        <v>0</v>
      </c>
      <c r="FY77" s="8">
        <f t="shared" si="145"/>
        <v>0</v>
      </c>
      <c r="FZ77" s="8">
        <f t="shared" si="146"/>
        <v>19</v>
      </c>
      <c r="GA77" s="8">
        <f t="shared" si="140"/>
        <v>19</v>
      </c>
      <c r="GB77" s="8">
        <f t="shared" si="141"/>
        <v>19</v>
      </c>
      <c r="GC77" s="8">
        <f t="shared" si="147"/>
        <v>19</v>
      </c>
    </row>
    <row r="78" spans="1:185">
      <c r="A78" s="8">
        <v>26</v>
      </c>
      <c r="B78" s="14" t="s">
        <v>487</v>
      </c>
      <c r="C78" s="16"/>
      <c r="D78" s="139"/>
      <c r="E78" s="132"/>
      <c r="F78" s="145"/>
      <c r="G78" s="146"/>
      <c r="H78" s="147"/>
      <c r="I78" s="14"/>
      <c r="J78" s="16"/>
      <c r="K78" s="21"/>
      <c r="L78" s="19"/>
      <c r="M78" s="19"/>
      <c r="N78" s="19"/>
      <c r="O78" s="22"/>
      <c r="P78" s="14"/>
      <c r="Q78" s="16"/>
      <c r="R78" s="139"/>
      <c r="S78" s="132"/>
      <c r="T78" s="145"/>
      <c r="U78" s="146"/>
      <c r="V78" s="151"/>
      <c r="W78" s="14"/>
      <c r="X78" s="16"/>
      <c r="Y78" s="21"/>
      <c r="Z78" s="19"/>
      <c r="AA78" s="19"/>
      <c r="AB78" s="19"/>
      <c r="AC78" s="22"/>
      <c r="AD78" s="14"/>
      <c r="AE78" s="16"/>
      <c r="AF78" s="21"/>
      <c r="AG78" s="57"/>
      <c r="AH78" s="24"/>
      <c r="AI78" s="19"/>
      <c r="AJ78" s="22"/>
      <c r="AK78" s="14"/>
      <c r="AL78" s="16"/>
      <c r="AM78" s="139"/>
      <c r="AN78" s="132"/>
      <c r="AO78" s="145"/>
      <c r="AP78" s="146"/>
      <c r="AQ78" s="147"/>
      <c r="AR78" s="14"/>
      <c r="AS78" s="16"/>
      <c r="AT78" s="21"/>
      <c r="AU78" s="19"/>
      <c r="AV78" s="19"/>
      <c r="AW78" s="19"/>
      <c r="AX78" s="22"/>
      <c r="AY78" s="14"/>
      <c r="AZ78" s="16"/>
      <c r="BA78" s="139"/>
      <c r="BB78" s="132"/>
      <c r="BC78" s="145"/>
      <c r="BD78" s="146"/>
      <c r="BE78" s="147"/>
      <c r="BF78" s="14"/>
      <c r="BG78" s="16"/>
      <c r="BH78" s="21"/>
      <c r="BI78" s="19"/>
      <c r="BJ78" s="19"/>
      <c r="BK78" s="19"/>
      <c r="BL78" s="22"/>
      <c r="BM78" s="14"/>
      <c r="BN78" s="23"/>
      <c r="BO78" s="139"/>
      <c r="BP78" s="132"/>
      <c r="BQ78" s="145"/>
      <c r="BR78" s="146"/>
      <c r="BS78" s="147"/>
      <c r="BT78" s="14"/>
      <c r="BU78" s="16"/>
      <c r="BV78" s="21"/>
      <c r="BW78" s="19"/>
      <c r="BX78" s="19"/>
      <c r="BY78" s="19"/>
      <c r="BZ78" s="22"/>
      <c r="CA78" s="14"/>
      <c r="CB78" s="16"/>
      <c r="CC78" s="21"/>
      <c r="CD78" s="57"/>
      <c r="CE78" s="24"/>
      <c r="CF78" s="19"/>
      <c r="CG78" s="22"/>
      <c r="CH78" s="14"/>
      <c r="CI78" s="16"/>
      <c r="CJ78" s="21"/>
      <c r="CK78" s="19"/>
      <c r="CL78" s="19"/>
      <c r="CM78" s="19"/>
      <c r="CN78" s="22"/>
      <c r="CO78" s="14"/>
      <c r="CP78" s="16"/>
      <c r="CQ78" s="139"/>
      <c r="CR78" s="132"/>
      <c r="CS78" s="145"/>
      <c r="CT78" s="146"/>
      <c r="CU78" s="147"/>
      <c r="CV78" s="14"/>
      <c r="CW78" s="23"/>
      <c r="CX78" s="139"/>
      <c r="CY78" s="132"/>
      <c r="CZ78" s="145"/>
      <c r="DA78" s="146"/>
      <c r="DB78" s="147"/>
      <c r="DC78" s="14"/>
      <c r="DD78" s="16"/>
      <c r="DE78" s="139"/>
      <c r="DF78" s="132"/>
      <c r="DG78" s="145"/>
      <c r="DH78" s="146"/>
      <c r="DI78" s="147"/>
      <c r="DJ78" s="75"/>
      <c r="DK78" s="23">
        <v>3.7349537037037035E-2</v>
      </c>
      <c r="DL78" s="139">
        <v>3</v>
      </c>
      <c r="DM78" s="132">
        <f t="shared" ref="DM78" si="187">((DK$83)+10)-DL78</f>
        <v>13</v>
      </c>
      <c r="DN78" s="145">
        <v>0</v>
      </c>
      <c r="DO78" s="146">
        <v>5</v>
      </c>
      <c r="DP78" s="147">
        <f t="shared" ref="DP78" si="188">DM78+DN78+DO78</f>
        <v>18</v>
      </c>
      <c r="DQ78" s="14"/>
      <c r="DR78" s="16"/>
      <c r="DS78" s="139"/>
      <c r="DT78" s="132"/>
      <c r="DU78" s="145">
        <v>0</v>
      </c>
      <c r="DV78" s="146"/>
      <c r="DW78" s="147">
        <f t="shared" ref="DW78" si="189">DT78+DU78+DV78</f>
        <v>0</v>
      </c>
      <c r="DX78" s="14"/>
      <c r="DY78" s="16"/>
      <c r="DZ78" s="21"/>
      <c r="EA78" s="19"/>
      <c r="EB78" s="19"/>
      <c r="EC78" s="19"/>
      <c r="ED78" s="22"/>
      <c r="EE78" s="14"/>
      <c r="EF78" s="16"/>
      <c r="EG78" s="21"/>
      <c r="EH78" s="19"/>
      <c r="EI78" s="19"/>
      <c r="EJ78" s="19"/>
      <c r="EK78" s="22"/>
      <c r="EL78" s="14"/>
      <c r="EM78" s="16"/>
      <c r="EN78" s="21"/>
      <c r="EO78" s="19"/>
      <c r="EP78" s="19"/>
      <c r="EQ78" s="19"/>
      <c r="ER78" s="22"/>
      <c r="ES78" s="14"/>
      <c r="ET78" s="23"/>
      <c r="EU78" s="111">
        <f t="shared" ref="EU78" si="190">FB78</f>
        <v>22</v>
      </c>
      <c r="EV78" s="82">
        <f t="shared" ref="EV78" si="191">SUM(E78+L78+S78+Z78+AG78+AN78+AU78+BB78+BI78+BP78+BW78+CD78+CK78+CR78+CY78+DF78+DM78+DT78+EA78+EH78+EO78)</f>
        <v>13</v>
      </c>
      <c r="EW78" s="82">
        <f t="shared" ref="EW78" si="192">SUM(F78+M78+T78+AA78+AH78+AO78+AV78+BC78+BJ78+BQ78+BX78+CE78+CL78+CS78+CZ78+DG78+DN78+DU78+EB78+EI78+EP78)</f>
        <v>0</v>
      </c>
      <c r="EX78" s="82">
        <f t="shared" ref="EX78" si="193">SUM(G78+N78+U78+AB78+AI78+AP78+AW78+BD78+BK78+BR78+BY78+CF78+CM78+CT78+DA78+DH78+DO78+DV78+EC78+EJ78+EQ78)</f>
        <v>5</v>
      </c>
      <c r="EY78" s="22">
        <f t="shared" ref="EY78" si="194">EV78+EW78+EX78</f>
        <v>18</v>
      </c>
      <c r="EZ78" s="14" t="str">
        <f t="shared" si="186"/>
        <v>Marina Powell-Currie</v>
      </c>
      <c r="FA78" s="14"/>
      <c r="FB78" s="106">
        <f t="shared" si="144"/>
        <v>22</v>
      </c>
      <c r="FC78" s="77"/>
      <c r="FD78" s="77"/>
      <c r="FE78" s="77"/>
      <c r="FF78" s="77"/>
      <c r="FG78" s="77"/>
      <c r="FH78" s="77"/>
      <c r="FI78" s="77"/>
      <c r="FJ78" s="77"/>
      <c r="FK78" s="77">
        <v>22</v>
      </c>
      <c r="FL78" s="77">
        <v>22</v>
      </c>
      <c r="FM78" s="77"/>
      <c r="FN78" s="77"/>
      <c r="FO78" s="77"/>
      <c r="FP78" s="77"/>
      <c r="FQ78" s="77"/>
      <c r="FR78" s="77"/>
      <c r="GB78" s="8">
        <f t="shared" si="141"/>
        <v>18</v>
      </c>
      <c r="GC78" s="8">
        <f t="shared" si="147"/>
        <v>18</v>
      </c>
    </row>
    <row r="79" spans="1:185">
      <c r="A79" s="8">
        <v>27</v>
      </c>
      <c r="B79" s="14" t="s">
        <v>771</v>
      </c>
      <c r="C79" s="16"/>
      <c r="D79" s="139"/>
      <c r="E79" s="132"/>
      <c r="F79" s="145"/>
      <c r="G79" s="146"/>
      <c r="H79" s="147"/>
      <c r="I79" s="14"/>
      <c r="J79" s="16"/>
      <c r="K79" s="21"/>
      <c r="L79" s="19"/>
      <c r="M79" s="19"/>
      <c r="N79" s="19"/>
      <c r="O79" s="22"/>
      <c r="P79" s="14"/>
      <c r="Q79" s="16"/>
      <c r="R79" s="139"/>
      <c r="S79" s="132"/>
      <c r="T79" s="145"/>
      <c r="U79" s="146"/>
      <c r="V79" s="151"/>
      <c r="W79" s="14"/>
      <c r="X79" s="16"/>
      <c r="Y79" s="21"/>
      <c r="Z79" s="19"/>
      <c r="AA79" s="19"/>
      <c r="AB79" s="19"/>
      <c r="AC79" s="22"/>
      <c r="AD79" s="14"/>
      <c r="AE79" s="16"/>
      <c r="AF79" s="21"/>
      <c r="AG79" s="57"/>
      <c r="AH79" s="24"/>
      <c r="AI79" s="19"/>
      <c r="AJ79" s="22"/>
      <c r="AK79" s="14"/>
      <c r="AL79" s="16"/>
      <c r="AM79" s="139"/>
      <c r="AN79" s="132"/>
      <c r="AO79" s="145"/>
      <c r="AP79" s="146"/>
      <c r="AQ79" s="147"/>
      <c r="AR79" s="14"/>
      <c r="AS79" s="16"/>
      <c r="AT79" s="21"/>
      <c r="AU79" s="19"/>
      <c r="AV79" s="19"/>
      <c r="AW79" s="19"/>
      <c r="AX79" s="22"/>
      <c r="AY79" s="14"/>
      <c r="AZ79" s="16"/>
      <c r="BA79" s="139"/>
      <c r="BB79" s="132"/>
      <c r="BC79" s="145"/>
      <c r="BD79" s="146"/>
      <c r="BE79" s="147"/>
      <c r="BF79" s="14"/>
      <c r="BG79" s="16"/>
      <c r="BH79" s="21"/>
      <c r="BI79" s="19"/>
      <c r="BJ79" s="19"/>
      <c r="BK79" s="19"/>
      <c r="BL79" s="22"/>
      <c r="BM79" s="14"/>
      <c r="BN79" s="23"/>
      <c r="BO79" s="139"/>
      <c r="BP79" s="132"/>
      <c r="BQ79" s="145"/>
      <c r="BR79" s="146"/>
      <c r="BS79" s="147"/>
      <c r="BT79" s="14"/>
      <c r="BU79" s="16"/>
      <c r="BV79" s="21"/>
      <c r="BW79" s="19"/>
      <c r="BX79" s="19"/>
      <c r="BY79" s="19"/>
      <c r="BZ79" s="22"/>
      <c r="CA79" s="14"/>
      <c r="CB79" s="16"/>
      <c r="CC79" s="21"/>
      <c r="CD79" s="57"/>
      <c r="CE79" s="24"/>
      <c r="CF79" s="19"/>
      <c r="CG79" s="22"/>
      <c r="CH79" s="14"/>
      <c r="CI79" s="16"/>
      <c r="CJ79" s="21"/>
      <c r="CK79" s="19"/>
      <c r="CL79" s="19"/>
      <c r="CM79" s="19"/>
      <c r="CN79" s="22"/>
      <c r="CO79" s="14"/>
      <c r="CP79" s="16"/>
      <c r="CQ79" s="139"/>
      <c r="CR79" s="132"/>
      <c r="CS79" s="145"/>
      <c r="CT79" s="146"/>
      <c r="CU79" s="147"/>
      <c r="CV79" s="14"/>
      <c r="CW79" s="23"/>
      <c r="CX79" s="139"/>
      <c r="CY79" s="132"/>
      <c r="CZ79" s="145"/>
      <c r="DA79" s="146"/>
      <c r="DB79" s="147"/>
      <c r="DC79" s="14"/>
      <c r="DD79" s="16"/>
      <c r="DE79" s="139"/>
      <c r="DF79" s="132"/>
      <c r="DG79" s="145"/>
      <c r="DH79" s="146"/>
      <c r="DI79" s="147"/>
      <c r="DJ79" s="75"/>
      <c r="DK79" s="23">
        <v>4.1145833333333333E-2</v>
      </c>
      <c r="DL79" s="139">
        <v>6</v>
      </c>
      <c r="DM79" s="132">
        <f t="shared" ref="DM79" si="195">((DK$83)+10)-DL79</f>
        <v>10</v>
      </c>
      <c r="DN79" s="145">
        <v>0</v>
      </c>
      <c r="DO79" s="146">
        <v>5</v>
      </c>
      <c r="DP79" s="147">
        <f t="shared" ref="DP79" si="196">DM79+DN79+DO79</f>
        <v>15</v>
      </c>
      <c r="DQ79" s="14"/>
      <c r="DR79" s="16"/>
      <c r="DS79" s="139"/>
      <c r="DT79" s="132"/>
      <c r="DU79" s="145">
        <v>0</v>
      </c>
      <c r="DV79" s="146"/>
      <c r="DW79" s="147">
        <f t="shared" ref="DW79" si="197">DT79+DU79+DV79</f>
        <v>0</v>
      </c>
      <c r="DX79" s="14"/>
      <c r="DY79" s="16"/>
      <c r="DZ79" s="21"/>
      <c r="EA79" s="19"/>
      <c r="EB79" s="19"/>
      <c r="EC79" s="19"/>
      <c r="ED79" s="22"/>
      <c r="EE79" s="14"/>
      <c r="EF79" s="16"/>
      <c r="EG79" s="21"/>
      <c r="EH79" s="19"/>
      <c r="EI79" s="19"/>
      <c r="EJ79" s="19"/>
      <c r="EK79" s="22"/>
      <c r="EL79" s="14"/>
      <c r="EM79" s="16"/>
      <c r="EN79" s="21"/>
      <c r="EO79" s="19"/>
      <c r="EP79" s="19"/>
      <c r="EQ79" s="19"/>
      <c r="ER79" s="22"/>
      <c r="ES79" s="14"/>
      <c r="ET79" s="23"/>
      <c r="EU79" s="111" t="str">
        <f t="shared" ref="EU79" si="198">FB79</f>
        <v>28=</v>
      </c>
      <c r="EV79" s="82">
        <f t="shared" ref="EV79" si="199">SUM(E79+L79+S79+Z79+AG79+AN79+AU79+BB79+BI79+BP79+BW79+CD79+CK79+CR79+CY79+DF79+DM79+DT79+EA79+EH79+EO79)</f>
        <v>10</v>
      </c>
      <c r="EW79" s="82">
        <f t="shared" ref="EW79" si="200">SUM(F79+M79+T79+AA79+AH79+AO79+AV79+BC79+BJ79+BQ79+BX79+CE79+CL79+CS79+CZ79+DG79+DN79+DU79+EB79+EI79+EP79)</f>
        <v>0</v>
      </c>
      <c r="EX79" s="82">
        <f t="shared" ref="EX79" si="201">SUM(G79+N79+U79+AB79+AI79+AP79+AW79+BD79+BK79+BR79+BY79+CF79+CM79+CT79+DA79+DH79+DO79+DV79+EC79+EJ79+EQ79)</f>
        <v>5</v>
      </c>
      <c r="EY79" s="22">
        <f t="shared" ref="EY79" si="202">EV79+EW79+EX79</f>
        <v>15</v>
      </c>
      <c r="EZ79" s="14" t="str">
        <f t="shared" si="186"/>
        <v>Shiona Graham</v>
      </c>
      <c r="FA79" s="14"/>
      <c r="FB79" s="106" t="str">
        <f t="shared" si="144"/>
        <v>28=</v>
      </c>
      <c r="FC79" s="77"/>
      <c r="FD79" s="77"/>
      <c r="FE79" s="77"/>
      <c r="FF79" s="77"/>
      <c r="FG79" s="77"/>
      <c r="FH79" s="77"/>
      <c r="FI79" s="77"/>
      <c r="FJ79" s="77"/>
      <c r="FK79" s="77" t="s">
        <v>773</v>
      </c>
      <c r="FL79" s="77" t="s">
        <v>773</v>
      </c>
      <c r="FM79" s="77"/>
      <c r="FN79" s="77"/>
      <c r="FO79" s="77"/>
      <c r="FP79" s="77"/>
      <c r="FQ79" s="77"/>
      <c r="FR79" s="77"/>
      <c r="GB79" s="8">
        <f t="shared" si="141"/>
        <v>15</v>
      </c>
      <c r="GC79" s="8">
        <f t="shared" si="147"/>
        <v>15</v>
      </c>
    </row>
    <row r="80" spans="1:185">
      <c r="A80" s="8">
        <v>28</v>
      </c>
      <c r="B80" s="14" t="s">
        <v>772</v>
      </c>
      <c r="C80" s="16"/>
      <c r="D80" s="139"/>
      <c r="E80" s="132"/>
      <c r="F80" s="145"/>
      <c r="G80" s="146"/>
      <c r="H80" s="147"/>
      <c r="I80" s="14"/>
      <c r="J80" s="16"/>
      <c r="K80" s="21"/>
      <c r="L80" s="19"/>
      <c r="M80" s="19"/>
      <c r="N80" s="19"/>
      <c r="O80" s="22"/>
      <c r="P80" s="14"/>
      <c r="Q80" s="16"/>
      <c r="R80" s="139"/>
      <c r="S80" s="132"/>
      <c r="T80" s="145"/>
      <c r="U80" s="146"/>
      <c r="V80" s="151"/>
      <c r="W80" s="14"/>
      <c r="X80" s="16"/>
      <c r="Y80" s="21"/>
      <c r="Z80" s="19"/>
      <c r="AA80" s="19"/>
      <c r="AB80" s="19"/>
      <c r="AC80" s="22"/>
      <c r="AD80" s="14"/>
      <c r="AE80" s="16"/>
      <c r="AF80" s="21"/>
      <c r="AG80" s="57"/>
      <c r="AH80" s="24"/>
      <c r="AI80" s="19"/>
      <c r="AJ80" s="22"/>
      <c r="AK80" s="14"/>
      <c r="AL80" s="16"/>
      <c r="AM80" s="139"/>
      <c r="AN80" s="132"/>
      <c r="AO80" s="145"/>
      <c r="AP80" s="146"/>
      <c r="AQ80" s="147"/>
      <c r="AR80" s="14"/>
      <c r="AS80" s="16"/>
      <c r="AT80" s="21"/>
      <c r="AU80" s="19"/>
      <c r="AV80" s="19"/>
      <c r="AW80" s="19"/>
      <c r="AX80" s="22"/>
      <c r="AY80" s="14"/>
      <c r="AZ80" s="16"/>
      <c r="BA80" s="139"/>
      <c r="BB80" s="132"/>
      <c r="BC80" s="145"/>
      <c r="BD80" s="146"/>
      <c r="BE80" s="147"/>
      <c r="BF80" s="14"/>
      <c r="BG80" s="16"/>
      <c r="BH80" s="21"/>
      <c r="BI80" s="19"/>
      <c r="BJ80" s="19"/>
      <c r="BK80" s="19"/>
      <c r="BL80" s="22"/>
      <c r="BM80" s="14"/>
      <c r="BN80" s="23"/>
      <c r="BO80" s="139"/>
      <c r="BP80" s="132"/>
      <c r="BQ80" s="145"/>
      <c r="BR80" s="146"/>
      <c r="BS80" s="147"/>
      <c r="BT80" s="14"/>
      <c r="BU80" s="16"/>
      <c r="BV80" s="21"/>
      <c r="BW80" s="19"/>
      <c r="BX80" s="19"/>
      <c r="BY80" s="19"/>
      <c r="BZ80" s="22"/>
      <c r="CA80" s="14"/>
      <c r="CB80" s="16"/>
      <c r="CC80" s="21"/>
      <c r="CD80" s="57"/>
      <c r="CE80" s="24"/>
      <c r="CF80" s="19"/>
      <c r="CG80" s="22"/>
      <c r="CH80" s="14"/>
      <c r="CI80" s="16"/>
      <c r="CJ80" s="21"/>
      <c r="CK80" s="19"/>
      <c r="CL80" s="19"/>
      <c r="CM80" s="19"/>
      <c r="CN80" s="22"/>
      <c r="CO80" s="14"/>
      <c r="CP80" s="16"/>
      <c r="CQ80" s="139"/>
      <c r="CR80" s="132"/>
      <c r="CS80" s="145"/>
      <c r="CT80" s="146"/>
      <c r="CU80" s="147"/>
      <c r="CV80" s="14"/>
      <c r="CW80" s="23"/>
      <c r="CX80" s="139"/>
      <c r="CY80" s="132"/>
      <c r="CZ80" s="145"/>
      <c r="DA80" s="146"/>
      <c r="DB80" s="147"/>
      <c r="DC80" s="14"/>
      <c r="DD80" s="16"/>
      <c r="DE80" s="139"/>
      <c r="DF80" s="132"/>
      <c r="DG80" s="145"/>
      <c r="DH80" s="146"/>
      <c r="DI80" s="147"/>
      <c r="DJ80" s="75"/>
      <c r="DK80" s="23">
        <v>3.4814814814814812E-2</v>
      </c>
      <c r="DL80" s="139">
        <v>1</v>
      </c>
      <c r="DM80" s="132">
        <f t="shared" ref="DM80" si="203">((DK$83)+10)-DL80</f>
        <v>15</v>
      </c>
      <c r="DN80" s="145">
        <v>0</v>
      </c>
      <c r="DO80" s="146">
        <v>5</v>
      </c>
      <c r="DP80" s="147">
        <f t="shared" ref="DP80:DP81" si="204">DM80+DN80+DO80</f>
        <v>20</v>
      </c>
      <c r="DQ80" s="14"/>
      <c r="DR80" s="16"/>
      <c r="DS80" s="139"/>
      <c r="DT80" s="132"/>
      <c r="DU80" s="145">
        <v>0</v>
      </c>
      <c r="DV80" s="146"/>
      <c r="DW80" s="147">
        <f t="shared" ref="DW80" si="205">DT80+DU80+DV80</f>
        <v>0</v>
      </c>
      <c r="DX80" s="14"/>
      <c r="DY80" s="16"/>
      <c r="DZ80" s="21"/>
      <c r="EA80" s="19"/>
      <c r="EB80" s="19"/>
      <c r="EC80" s="19"/>
      <c r="ED80" s="22"/>
      <c r="EE80" s="14"/>
      <c r="EF80" s="16"/>
      <c r="EG80" s="21"/>
      <c r="EH80" s="19"/>
      <c r="EI80" s="19"/>
      <c r="EJ80" s="19"/>
      <c r="EK80" s="22"/>
      <c r="EL80" s="14"/>
      <c r="EM80" s="16"/>
      <c r="EN80" s="21"/>
      <c r="EO80" s="19"/>
      <c r="EP80" s="19"/>
      <c r="EQ80" s="19"/>
      <c r="ER80" s="22"/>
      <c r="ES80" s="14"/>
      <c r="ET80" s="23"/>
      <c r="EU80" s="111" t="str">
        <f t="shared" ref="EU80:EU81" si="206">FB80</f>
        <v>17=</v>
      </c>
      <c r="EV80" s="82">
        <f t="shared" ref="EV80" si="207">SUM(E80+L80+S80+Z80+AG80+AN80+AU80+BB80+BI80+BP80+BW80+CD80+CK80+CR80+CY80+DF80+DM80+DT80+EA80+EH80+EO80)</f>
        <v>15</v>
      </c>
      <c r="EW80" s="82">
        <f t="shared" ref="EW80" si="208">SUM(F80+M80+T80+AA80+AH80+AO80+AV80+BC80+BJ80+BQ80+BX80+CE80+CL80+CS80+CZ80+DG80+DN80+DU80+EB80+EI80+EP80)</f>
        <v>0</v>
      </c>
      <c r="EX80" s="82">
        <f t="shared" ref="EX80" si="209">SUM(G80+N80+U80+AB80+AI80+AP80+AW80+BD80+BK80+BR80+BY80+CF80+CM80+CT80+DA80+DH80+DO80+DV80+EC80+EJ80+EQ80)</f>
        <v>5</v>
      </c>
      <c r="EY80" s="22">
        <f t="shared" ref="EY80" si="210">EV80+EW80+EX80</f>
        <v>20</v>
      </c>
      <c r="EZ80" s="14" t="str">
        <f t="shared" si="186"/>
        <v>Claire Hebdige</v>
      </c>
      <c r="FA80" s="14"/>
      <c r="FB80" s="106" t="str">
        <f t="shared" si="144"/>
        <v>17=</v>
      </c>
      <c r="FC80" s="77"/>
      <c r="FD80" s="77"/>
      <c r="FE80" s="77"/>
      <c r="FF80" s="77"/>
      <c r="FG80" s="77"/>
      <c r="FH80" s="77"/>
      <c r="FI80" s="77"/>
      <c r="FJ80" s="77"/>
      <c r="FK80" s="77" t="s">
        <v>370</v>
      </c>
      <c r="FL80" s="77" t="s">
        <v>370</v>
      </c>
      <c r="FM80" s="77"/>
      <c r="FN80" s="77"/>
      <c r="FO80" s="77"/>
      <c r="FP80" s="77"/>
      <c r="FQ80" s="77"/>
      <c r="FR80" s="77"/>
      <c r="GB80" s="8">
        <f t="shared" si="141"/>
        <v>20</v>
      </c>
      <c r="GC80" s="8">
        <f t="shared" si="147"/>
        <v>20</v>
      </c>
    </row>
    <row r="81" spans="1:185">
      <c r="A81" s="8">
        <v>29</v>
      </c>
      <c r="B81" s="14" t="s">
        <v>775</v>
      </c>
      <c r="C81" s="16"/>
      <c r="D81" s="139"/>
      <c r="E81" s="132"/>
      <c r="F81" s="145"/>
      <c r="G81" s="146"/>
      <c r="H81" s="147"/>
      <c r="I81" s="14"/>
      <c r="J81" s="16"/>
      <c r="K81" s="21"/>
      <c r="L81" s="19"/>
      <c r="M81" s="19"/>
      <c r="N81" s="19"/>
      <c r="O81" s="22"/>
      <c r="P81" s="14"/>
      <c r="Q81" s="16"/>
      <c r="R81" s="139"/>
      <c r="S81" s="132"/>
      <c r="T81" s="145"/>
      <c r="U81" s="146"/>
      <c r="V81" s="151"/>
      <c r="W81" s="14"/>
      <c r="X81" s="16"/>
      <c r="Y81" s="21"/>
      <c r="Z81" s="19"/>
      <c r="AA81" s="19"/>
      <c r="AB81" s="19"/>
      <c r="AC81" s="22"/>
      <c r="AD81" s="14"/>
      <c r="AE81" s="16"/>
      <c r="AF81" s="21"/>
      <c r="AG81" s="57"/>
      <c r="AH81" s="24"/>
      <c r="AI81" s="19"/>
      <c r="AJ81" s="22"/>
      <c r="AK81" s="14"/>
      <c r="AL81" s="16"/>
      <c r="AM81" s="139"/>
      <c r="AN81" s="132"/>
      <c r="AO81" s="145"/>
      <c r="AP81" s="146"/>
      <c r="AQ81" s="147"/>
      <c r="AR81" s="14"/>
      <c r="AS81" s="16"/>
      <c r="AT81" s="21"/>
      <c r="AU81" s="19"/>
      <c r="AV81" s="19"/>
      <c r="AW81" s="19"/>
      <c r="AX81" s="22"/>
      <c r="AY81" s="14"/>
      <c r="AZ81" s="16"/>
      <c r="BA81" s="139"/>
      <c r="BB81" s="132"/>
      <c r="BC81" s="145"/>
      <c r="BD81" s="146"/>
      <c r="BE81" s="147"/>
      <c r="BF81" s="14"/>
      <c r="BG81" s="16"/>
      <c r="BH81" s="21"/>
      <c r="BI81" s="19"/>
      <c r="BJ81" s="19"/>
      <c r="BK81" s="19"/>
      <c r="BL81" s="22"/>
      <c r="BM81" s="14"/>
      <c r="BN81" s="23"/>
      <c r="BO81" s="139"/>
      <c r="BP81" s="132"/>
      <c r="BQ81" s="145"/>
      <c r="BR81" s="146"/>
      <c r="BS81" s="147"/>
      <c r="BT81" s="14"/>
      <c r="BU81" s="16"/>
      <c r="BV81" s="21"/>
      <c r="BW81" s="19"/>
      <c r="BX81" s="19"/>
      <c r="BY81" s="19"/>
      <c r="BZ81" s="22"/>
      <c r="CA81" s="14"/>
      <c r="CB81" s="16"/>
      <c r="CC81" s="21"/>
      <c r="CD81" s="57"/>
      <c r="CE81" s="24"/>
      <c r="CF81" s="19"/>
      <c r="CG81" s="22"/>
      <c r="CH81" s="14"/>
      <c r="CI81" s="16"/>
      <c r="CJ81" s="21"/>
      <c r="CK81" s="19"/>
      <c r="CL81" s="19"/>
      <c r="CM81" s="19"/>
      <c r="CN81" s="22"/>
      <c r="CO81" s="14"/>
      <c r="CP81" s="23">
        <v>2.4062500000000001E-2</v>
      </c>
      <c r="CQ81" s="139">
        <v>7</v>
      </c>
      <c r="CR81" s="132">
        <f>((CP$83)+10)-CQ81</f>
        <v>10</v>
      </c>
      <c r="CS81" s="145">
        <v>0</v>
      </c>
      <c r="CT81" s="146">
        <v>5</v>
      </c>
      <c r="CU81" s="147">
        <f t="shared" ref="CU81" si="211">CR81+CS81+CT81</f>
        <v>15</v>
      </c>
      <c r="CV81" s="14"/>
      <c r="CW81" s="23"/>
      <c r="CX81" s="139"/>
      <c r="CY81" s="132"/>
      <c r="CZ81" s="145"/>
      <c r="DA81" s="146"/>
      <c r="DB81" s="147"/>
      <c r="DC81" s="14"/>
      <c r="DD81" s="16"/>
      <c r="DE81" s="139"/>
      <c r="DF81" s="132"/>
      <c r="DG81" s="145"/>
      <c r="DH81" s="146"/>
      <c r="DI81" s="147"/>
      <c r="DJ81" s="75"/>
      <c r="DK81" s="23"/>
      <c r="DL81" s="139"/>
      <c r="DM81" s="132"/>
      <c r="DN81" s="145">
        <v>0</v>
      </c>
      <c r="DO81" s="146"/>
      <c r="DP81" s="147">
        <f t="shared" si="204"/>
        <v>0</v>
      </c>
      <c r="DQ81" s="14"/>
      <c r="DR81" s="16"/>
      <c r="DS81" s="139"/>
      <c r="DT81" s="132"/>
      <c r="DU81" s="145">
        <v>0</v>
      </c>
      <c r="DV81" s="146"/>
      <c r="DW81" s="147">
        <f t="shared" ref="DW81" si="212">DT81+DU81+DV81</f>
        <v>0</v>
      </c>
      <c r="DX81" s="14"/>
      <c r="DY81" s="16"/>
      <c r="DZ81" s="21"/>
      <c r="EA81" s="19"/>
      <c r="EB81" s="19"/>
      <c r="EC81" s="19"/>
      <c r="ED81" s="22"/>
      <c r="EE81" s="14"/>
      <c r="EF81" s="16"/>
      <c r="EG81" s="21"/>
      <c r="EH81" s="19"/>
      <c r="EI81" s="19"/>
      <c r="EJ81" s="19"/>
      <c r="EK81" s="22"/>
      <c r="EL81" s="14"/>
      <c r="EM81" s="16"/>
      <c r="EN81" s="21"/>
      <c r="EO81" s="19"/>
      <c r="EP81" s="19"/>
      <c r="EQ81" s="19"/>
      <c r="ER81" s="22"/>
      <c r="ES81" s="14"/>
      <c r="ET81" s="23"/>
      <c r="EU81" s="111" t="str">
        <f t="shared" si="206"/>
        <v>28=</v>
      </c>
      <c r="EV81" s="82">
        <f t="shared" ref="EV81" si="213">SUM(E81+L81+S81+Z81+AG81+AN81+AU81+BB81+BI81+BP81+BW81+CD81+CK81+CR81+CY81+DF81+DM81+DT81+EA81+EH81+EO81)</f>
        <v>10</v>
      </c>
      <c r="EW81" s="82">
        <f t="shared" ref="EW81" si="214">SUM(F81+M81+T81+AA81+AH81+AO81+AV81+BC81+BJ81+BQ81+BX81+CE81+CL81+CS81+CZ81+DG81+DN81+DU81+EB81+EI81+EP81)</f>
        <v>0</v>
      </c>
      <c r="EX81" s="82">
        <f t="shared" ref="EX81" si="215">SUM(G81+N81+U81+AB81+AI81+AP81+AW81+BD81+BK81+BR81+BY81+CF81+CM81+CT81+DA81+DH81+DO81+DV81+EC81+EJ81+EQ81)</f>
        <v>5</v>
      </c>
      <c r="EY81" s="22">
        <f t="shared" ref="EY81" si="216">EV81+EW81+EX81</f>
        <v>15</v>
      </c>
      <c r="EZ81" s="14" t="str">
        <f t="shared" ref="EZ81" si="217">B81</f>
        <v>Linda Lee</v>
      </c>
      <c r="FA81" s="14"/>
      <c r="FB81" s="106" t="str">
        <f t="shared" si="144"/>
        <v>28=</v>
      </c>
      <c r="FC81" s="77"/>
      <c r="FD81" s="77"/>
      <c r="FE81" s="77"/>
      <c r="FF81" s="77"/>
      <c r="FG81" s="77"/>
      <c r="FH81" s="77"/>
      <c r="FI81" s="77"/>
      <c r="FJ81" s="77"/>
      <c r="FK81" s="77" t="s">
        <v>773</v>
      </c>
      <c r="FL81" s="77" t="s">
        <v>773</v>
      </c>
      <c r="FM81" s="77"/>
      <c r="FN81" s="77"/>
      <c r="FO81" s="77"/>
      <c r="FP81" s="77"/>
      <c r="FQ81" s="77"/>
      <c r="FR81" s="77"/>
      <c r="GB81" s="8">
        <v>15</v>
      </c>
      <c r="GC81" s="8">
        <f t="shared" si="147"/>
        <v>15</v>
      </c>
    </row>
    <row r="82" spans="1:185">
      <c r="B82" s="14"/>
      <c r="C82" s="16"/>
      <c r="D82" s="143" t="s">
        <v>776</v>
      </c>
      <c r="E82" s="136" t="s">
        <v>776</v>
      </c>
      <c r="F82" s="136"/>
      <c r="G82" s="137" t="s">
        <v>777</v>
      </c>
      <c r="H82" s="131"/>
      <c r="I82" s="14"/>
      <c r="J82" s="16"/>
      <c r="K82" s="21"/>
      <c r="L82" s="19"/>
      <c r="M82" s="19"/>
      <c r="N82" s="19"/>
      <c r="O82" s="22">
        <f t="shared" si="104"/>
        <v>0</v>
      </c>
      <c r="P82" s="14"/>
      <c r="Q82" s="16"/>
      <c r="R82" s="143" t="s">
        <v>776</v>
      </c>
      <c r="S82" s="136" t="s">
        <v>776</v>
      </c>
      <c r="T82" s="136"/>
      <c r="U82" s="137" t="s">
        <v>777</v>
      </c>
      <c r="V82" s="151"/>
      <c r="W82" s="14"/>
      <c r="X82" s="16"/>
      <c r="Y82" s="21"/>
      <c r="Z82" s="19"/>
      <c r="AA82" s="19"/>
      <c r="AB82" s="19"/>
      <c r="AC82" s="22">
        <f t="shared" si="107"/>
        <v>0</v>
      </c>
      <c r="AD82" s="14"/>
      <c r="AE82" s="16"/>
      <c r="AF82" s="21"/>
      <c r="AG82" s="57">
        <f>((AE$83)+10)-AF82</f>
        <v>0</v>
      </c>
      <c r="AH82" s="24">
        <v>0</v>
      </c>
      <c r="AI82" s="19"/>
      <c r="AJ82" s="22">
        <f t="shared" si="109"/>
        <v>0</v>
      </c>
      <c r="AK82" s="14"/>
      <c r="AL82" s="16"/>
      <c r="AM82" s="143" t="s">
        <v>776</v>
      </c>
      <c r="AN82" s="136" t="s">
        <v>776</v>
      </c>
      <c r="AO82" s="136"/>
      <c r="AP82" s="137" t="s">
        <v>777</v>
      </c>
      <c r="AQ82" s="151"/>
      <c r="AR82" s="14"/>
      <c r="AS82" s="16"/>
      <c r="AT82" s="21"/>
      <c r="AU82" s="19"/>
      <c r="AV82" s="19"/>
      <c r="AW82" s="19"/>
      <c r="AX82" s="22">
        <f t="shared" si="112"/>
        <v>0</v>
      </c>
      <c r="AY82" s="14"/>
      <c r="AZ82" s="16"/>
      <c r="BA82" s="143" t="s">
        <v>776</v>
      </c>
      <c r="BB82" s="136" t="s">
        <v>776</v>
      </c>
      <c r="BC82" s="136"/>
      <c r="BD82" s="137" t="s">
        <v>777</v>
      </c>
      <c r="BE82" s="151"/>
      <c r="BF82" s="14"/>
      <c r="BG82" s="16"/>
      <c r="BH82" s="21"/>
      <c r="BI82" s="19"/>
      <c r="BJ82" s="19"/>
      <c r="BK82" s="19"/>
      <c r="BL82" s="22">
        <f t="shared" si="115"/>
        <v>0</v>
      </c>
      <c r="BM82" s="14"/>
      <c r="BN82" s="16"/>
      <c r="BO82" s="143" t="s">
        <v>776</v>
      </c>
      <c r="BP82" s="136" t="s">
        <v>776</v>
      </c>
      <c r="BQ82" s="136"/>
      <c r="BR82" s="137" t="s">
        <v>777</v>
      </c>
      <c r="BS82" s="151"/>
      <c r="BT82" s="14"/>
      <c r="BU82" s="16"/>
      <c r="BV82" s="21"/>
      <c r="BW82" s="19"/>
      <c r="BX82" s="19"/>
      <c r="BY82" s="19"/>
      <c r="BZ82" s="22">
        <f t="shared" si="117"/>
        <v>0</v>
      </c>
      <c r="CA82" s="14"/>
      <c r="CB82" s="16"/>
      <c r="CC82" s="21"/>
      <c r="CD82" s="57">
        <f>((CB$83)+10)-CC82</f>
        <v>0</v>
      </c>
      <c r="CE82" s="24">
        <v>0</v>
      </c>
      <c r="CF82" s="19"/>
      <c r="CG82" s="22">
        <f t="shared" si="119"/>
        <v>0</v>
      </c>
      <c r="CH82" s="14"/>
      <c r="CI82" s="16"/>
      <c r="CJ82" s="21"/>
      <c r="CK82" s="19"/>
      <c r="CL82" s="19"/>
      <c r="CM82" s="19"/>
      <c r="CN82" s="22">
        <f t="shared" si="120"/>
        <v>0</v>
      </c>
      <c r="CO82" s="14"/>
      <c r="CP82" s="16"/>
      <c r="CQ82" s="143" t="s">
        <v>776</v>
      </c>
      <c r="CR82" s="136" t="s">
        <v>776</v>
      </c>
      <c r="CS82" s="136"/>
      <c r="CT82" s="137" t="s">
        <v>777</v>
      </c>
      <c r="CU82" s="151"/>
      <c r="CV82" s="14"/>
      <c r="CW82" s="16"/>
      <c r="CX82" s="143" t="s">
        <v>776</v>
      </c>
      <c r="CY82" s="136" t="s">
        <v>776</v>
      </c>
      <c r="CZ82" s="136"/>
      <c r="DA82" s="137" t="s">
        <v>777</v>
      </c>
      <c r="DB82" s="151"/>
      <c r="DC82" s="14"/>
      <c r="DD82" s="16"/>
      <c r="DE82" s="143" t="s">
        <v>776</v>
      </c>
      <c r="DF82" s="136" t="s">
        <v>776</v>
      </c>
      <c r="DG82" s="136"/>
      <c r="DH82" s="137" t="s">
        <v>777</v>
      </c>
      <c r="DI82" s="151"/>
      <c r="DJ82" s="75"/>
      <c r="DK82" s="16"/>
      <c r="DL82" s="143" t="s">
        <v>776</v>
      </c>
      <c r="DM82" s="136" t="s">
        <v>776</v>
      </c>
      <c r="DN82" s="136"/>
      <c r="DO82" s="137" t="s">
        <v>777</v>
      </c>
      <c r="DP82" s="151"/>
      <c r="DQ82" s="14"/>
      <c r="DR82" s="16"/>
      <c r="DS82" s="143" t="s">
        <v>776</v>
      </c>
      <c r="DT82" s="136" t="s">
        <v>776</v>
      </c>
      <c r="DU82" s="136"/>
      <c r="DV82" s="137" t="s">
        <v>777</v>
      </c>
      <c r="DW82" s="151"/>
      <c r="DX82" s="14"/>
      <c r="DY82" s="16"/>
      <c r="DZ82" s="21"/>
      <c r="EA82" s="19"/>
      <c r="EB82" s="19"/>
      <c r="EC82" s="19"/>
      <c r="ED82" s="22">
        <f t="shared" si="128"/>
        <v>0</v>
      </c>
      <c r="EE82" s="14"/>
      <c r="EF82" s="16"/>
      <c r="EG82" s="21"/>
      <c r="EH82" s="19"/>
      <c r="EI82" s="19"/>
      <c r="EJ82" s="19"/>
      <c r="EK82" s="22">
        <f t="shared" si="130"/>
        <v>0</v>
      </c>
      <c r="EL82" s="14"/>
      <c r="EM82" s="16"/>
      <c r="EN82" s="21"/>
      <c r="EO82" s="19"/>
      <c r="EP82" s="19"/>
      <c r="EQ82" s="19"/>
      <c r="ER82" s="22">
        <f t="shared" si="132"/>
        <v>0</v>
      </c>
      <c r="ES82" s="14"/>
      <c r="ET82" s="16"/>
      <c r="EU82" s="111"/>
      <c r="EV82" s="82"/>
      <c r="EW82" s="82"/>
      <c r="EX82" s="82"/>
      <c r="EY82" s="22"/>
      <c r="EZ82" s="14"/>
      <c r="FA82" s="14"/>
      <c r="FB82" s="14"/>
    </row>
    <row r="83" spans="1:185" ht="14.4" thickBot="1">
      <c r="B83" s="123" t="s">
        <v>62</v>
      </c>
      <c r="C83" s="26">
        <v>11</v>
      </c>
      <c r="D83" s="140">
        <f>SUM(D53:D81)/C83-(C83+1)/2</f>
        <v>0</v>
      </c>
      <c r="E83" s="141">
        <f>SUM(D48:D81)-SUM(E48:E81)+(C83*9)</f>
        <v>0</v>
      </c>
      <c r="F83" s="138"/>
      <c r="G83" s="142">
        <f>SUM(G46:G82)/C83</f>
        <v>5</v>
      </c>
      <c r="H83" s="29"/>
      <c r="I83" s="14"/>
      <c r="J83" s="26">
        <v>-10</v>
      </c>
      <c r="K83" s="27"/>
      <c r="L83" s="28"/>
      <c r="M83" s="28"/>
      <c r="N83" s="28"/>
      <c r="O83" s="29"/>
      <c r="P83" s="14"/>
      <c r="Q83" s="26">
        <v>2</v>
      </c>
      <c r="R83" s="140">
        <f>SUM(R53:R81)/Q83-(Q83+1)/2</f>
        <v>0</v>
      </c>
      <c r="S83" s="141">
        <f>SUM(R48:R81)-SUM(S48:S81)+(Q83*9)</f>
        <v>0</v>
      </c>
      <c r="T83" s="138"/>
      <c r="U83" s="142">
        <f>SUM(U46:U82)/Q83</f>
        <v>5</v>
      </c>
      <c r="V83" s="29"/>
      <c r="W83" s="14"/>
      <c r="X83" s="26">
        <v>-10</v>
      </c>
      <c r="Y83" s="27"/>
      <c r="Z83" s="28"/>
      <c r="AA83" s="28"/>
      <c r="AB83" s="28"/>
      <c r="AC83" s="29"/>
      <c r="AD83" s="14"/>
      <c r="AE83" s="26">
        <v>-10</v>
      </c>
      <c r="AF83" s="27"/>
      <c r="AG83" s="28"/>
      <c r="AH83" s="28"/>
      <c r="AI83" s="28"/>
      <c r="AJ83" s="29"/>
      <c r="AK83" s="14"/>
      <c r="AL83" s="26">
        <v>2</v>
      </c>
      <c r="AM83" s="140">
        <f>SUM(AM53:AM81)/AL83-(AL83+1)/2</f>
        <v>0</v>
      </c>
      <c r="AN83" s="141">
        <f>SUM(AM48:AM81)-SUM(AN48:AN81)+(AL83*9)</f>
        <v>0</v>
      </c>
      <c r="AO83" s="138"/>
      <c r="AP83" s="142">
        <f>SUM(AP46:AP82)/AL83</f>
        <v>5</v>
      </c>
      <c r="AQ83" s="135"/>
      <c r="AR83" s="14"/>
      <c r="AS83" s="26">
        <v>-10</v>
      </c>
      <c r="AT83" s="27"/>
      <c r="AU83" s="28"/>
      <c r="AV83" s="28"/>
      <c r="AW83" s="28"/>
      <c r="AX83" s="29"/>
      <c r="AY83" s="14"/>
      <c r="AZ83" s="26">
        <v>13</v>
      </c>
      <c r="BA83" s="140">
        <f>SUM(BA53:BA81)/AZ83-(AZ83+1)/2</f>
        <v>0</v>
      </c>
      <c r="BB83" s="141">
        <f>SUM(BA48:BA81)-SUM(BB48:BB81)+(AZ83*9)</f>
        <v>0</v>
      </c>
      <c r="BC83" s="138"/>
      <c r="BD83" s="142">
        <f>SUM(BD46:BD82)/AZ83</f>
        <v>5</v>
      </c>
      <c r="BE83" s="135"/>
      <c r="BF83" s="14"/>
      <c r="BG83" s="26">
        <v>-10</v>
      </c>
      <c r="BH83" s="27"/>
      <c r="BI83" s="28"/>
      <c r="BJ83" s="28"/>
      <c r="BK83" s="28"/>
      <c r="BL83" s="29"/>
      <c r="BM83" s="14"/>
      <c r="BN83" s="26">
        <v>15</v>
      </c>
      <c r="BO83" s="140">
        <f>SUM(BO53:BO81)/BN83-(BN83+1)/2</f>
        <v>0</v>
      </c>
      <c r="BP83" s="141">
        <f>SUM(BO48:BO81)-SUM(BP48:BP81)+(BN83*9)</f>
        <v>0</v>
      </c>
      <c r="BQ83" s="138"/>
      <c r="BR83" s="142">
        <f>SUM(BR46:BR82)/BN83</f>
        <v>5</v>
      </c>
      <c r="BS83" s="135"/>
      <c r="BT83" s="14"/>
      <c r="BU83" s="26">
        <v>-1</v>
      </c>
      <c r="BV83" s="27"/>
      <c r="BW83" s="28"/>
      <c r="BX83" s="28"/>
      <c r="BY83" s="28"/>
      <c r="BZ83" s="29"/>
      <c r="CA83" s="14"/>
      <c r="CB83" s="26">
        <v>-10</v>
      </c>
      <c r="CC83" s="27"/>
      <c r="CD83" s="28"/>
      <c r="CE83" s="28"/>
      <c r="CF83" s="28"/>
      <c r="CG83" s="29"/>
      <c r="CH83" s="14"/>
      <c r="CI83" s="26">
        <v>-1</v>
      </c>
      <c r="CJ83" s="27"/>
      <c r="CK83" s="28"/>
      <c r="CL83" s="28"/>
      <c r="CM83" s="28"/>
      <c r="CN83" s="29"/>
      <c r="CO83" s="14"/>
      <c r="CP83" s="26">
        <v>7</v>
      </c>
      <c r="CQ83" s="140">
        <f>SUM(CQ53:CQ81)/CP83-(CP83+1)/2</f>
        <v>0</v>
      </c>
      <c r="CR83" s="141">
        <f>SUM(CQ48:CQ81)-SUM(CR48:CR81)+(CP83*9)</f>
        <v>0</v>
      </c>
      <c r="CS83" s="138"/>
      <c r="CT83" s="142">
        <f>SUM(CT46:CT82)/CP83</f>
        <v>5</v>
      </c>
      <c r="CU83" s="135"/>
      <c r="CV83" s="14"/>
      <c r="CW83" s="26">
        <v>6</v>
      </c>
      <c r="CX83" s="140">
        <f>SUM(CX53:CX81)/CW83-(CW83+1)/2</f>
        <v>0</v>
      </c>
      <c r="CY83" s="141">
        <f>SUM(CX48:CX81)-SUM(CY48:CY81)+(CW83*9)</f>
        <v>0</v>
      </c>
      <c r="CZ83" s="138"/>
      <c r="DA83" s="142">
        <f>SUM(DA46:DA82)/CW83</f>
        <v>5</v>
      </c>
      <c r="DB83" s="135"/>
      <c r="DC83" s="14"/>
      <c r="DD83" s="26">
        <v>6</v>
      </c>
      <c r="DE83" s="140">
        <f>SUM(DE53:DE81)/DD83-(DD83+1)/2</f>
        <v>0</v>
      </c>
      <c r="DF83" s="141">
        <f>SUM(DE48:DE81)-SUM(DF48:DF81)+(DD83*9)</f>
        <v>0</v>
      </c>
      <c r="DG83" s="138"/>
      <c r="DH83" s="142">
        <f>SUM(DH46:DH82)/DD83</f>
        <v>5</v>
      </c>
      <c r="DI83" s="135"/>
      <c r="DJ83" s="75"/>
      <c r="DK83" s="26">
        <v>6</v>
      </c>
      <c r="DL83" s="140">
        <f>SUM(DL53:DL81)/DK83-(DK83+1)/2</f>
        <v>0</v>
      </c>
      <c r="DM83" s="141">
        <f>SUM(DL48:DL81)-SUM(DM48:DM81)+(DK83*9)</f>
        <v>0</v>
      </c>
      <c r="DN83" s="138"/>
      <c r="DO83" s="142">
        <f>SUM(DO46:DO82)/DK83</f>
        <v>5</v>
      </c>
      <c r="DP83" s="135"/>
      <c r="DQ83" s="14"/>
      <c r="DR83" s="26">
        <v>5</v>
      </c>
      <c r="DS83" s="140">
        <f>SUM(DS53:DS81)/DR83-(DR83+1)/2</f>
        <v>0</v>
      </c>
      <c r="DT83" s="141">
        <f>SUM(DS48:DS81)-SUM(DT48:DT81)+(DR83*9)</f>
        <v>0</v>
      </c>
      <c r="DU83" s="138"/>
      <c r="DV83" s="142">
        <f>SUM(DV46:DV82)/DR83</f>
        <v>5</v>
      </c>
      <c r="DW83" s="135"/>
      <c r="DX83" s="14"/>
      <c r="DY83" s="26">
        <v>-10</v>
      </c>
      <c r="DZ83" s="27"/>
      <c r="EA83" s="28"/>
      <c r="EB83" s="28"/>
      <c r="EC83" s="28"/>
      <c r="ED83" s="29"/>
      <c r="EE83" s="14"/>
      <c r="EF83" s="26">
        <v>-10</v>
      </c>
      <c r="EG83" s="27"/>
      <c r="EH83" s="28"/>
      <c r="EI83" s="28"/>
      <c r="EJ83" s="28"/>
      <c r="EK83" s="29"/>
      <c r="EL83" s="14"/>
      <c r="EM83" s="26">
        <v>-10</v>
      </c>
      <c r="EN83" s="27"/>
      <c r="EO83" s="28"/>
      <c r="EP83" s="28"/>
      <c r="EQ83" s="28"/>
      <c r="ER83" s="29"/>
      <c r="ES83" s="14"/>
      <c r="ET83" s="26">
        <v>29</v>
      </c>
      <c r="EU83" s="27"/>
      <c r="EV83" s="28"/>
      <c r="EW83" s="28"/>
      <c r="EX83" s="28"/>
      <c r="EY83" s="29">
        <f>SUM(EY53:EY82)</f>
        <v>1486</v>
      </c>
      <c r="EZ83" s="107">
        <v>29</v>
      </c>
      <c r="FA83" s="14"/>
      <c r="FB83" s="14"/>
    </row>
    <row r="84" spans="1:185">
      <c r="B84" s="14"/>
      <c r="C84" s="14"/>
      <c r="D84" s="15"/>
      <c r="E84" s="14"/>
      <c r="F84" s="14"/>
      <c r="G84" s="14"/>
      <c r="H84" s="30"/>
      <c r="I84" s="14"/>
      <c r="J84" s="14"/>
      <c r="K84" s="15"/>
      <c r="L84" s="14"/>
      <c r="M84" s="14"/>
      <c r="N84" s="14"/>
      <c r="O84" s="30"/>
      <c r="P84" s="14"/>
      <c r="Q84" s="14"/>
      <c r="R84" s="15"/>
      <c r="S84" s="14"/>
      <c r="T84" s="14"/>
      <c r="U84" s="14"/>
      <c r="V84" s="30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</row>
    <row r="85" spans="1:185">
      <c r="B85" s="14"/>
      <c r="C85" s="14"/>
      <c r="D85" s="15"/>
      <c r="E85" s="14"/>
      <c r="F85" s="14"/>
      <c r="G85" s="14"/>
      <c r="H85" s="30"/>
      <c r="I85" s="14"/>
      <c r="J85" s="14"/>
      <c r="K85" s="15"/>
      <c r="L85" s="14"/>
      <c r="M85" s="14"/>
      <c r="N85" s="14"/>
      <c r="O85" s="30"/>
      <c r="P85" s="14"/>
      <c r="Q85" s="14"/>
      <c r="R85" s="15"/>
      <c r="S85" s="14"/>
      <c r="T85" s="14"/>
      <c r="U85" s="14"/>
      <c r="V85" s="30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</row>
    <row r="86" spans="1:185">
      <c r="H86" s="10"/>
      <c r="O86" s="10"/>
      <c r="V86" s="10"/>
    </row>
    <row r="87" spans="1:185">
      <c r="H87" s="10"/>
      <c r="O87" s="10"/>
      <c r="V87" s="10"/>
    </row>
    <row r="88" spans="1:185">
      <c r="H88" s="10"/>
      <c r="O88" s="10"/>
      <c r="V88" s="10"/>
    </row>
    <row r="89" spans="1:185">
      <c r="H89" s="10"/>
      <c r="O89" s="10"/>
      <c r="V89" s="10"/>
    </row>
    <row r="90" spans="1:185">
      <c r="H90" s="10"/>
      <c r="O90" s="10"/>
      <c r="V90" s="10"/>
    </row>
    <row r="91" spans="1:185">
      <c r="H91" s="10"/>
      <c r="O91" s="10"/>
      <c r="V91" s="10"/>
    </row>
    <row r="92" spans="1:185">
      <c r="H92" s="10"/>
      <c r="O92" s="10"/>
      <c r="V92" s="10"/>
    </row>
    <row r="93" spans="1:185">
      <c r="H93" s="10"/>
      <c r="O93" s="10"/>
      <c r="V93" s="10"/>
    </row>
    <row r="94" spans="1:185">
      <c r="H94" s="10"/>
      <c r="O94" s="10"/>
      <c r="V94" s="10"/>
    </row>
    <row r="95" spans="1:185">
      <c r="H95" s="10"/>
      <c r="O95" s="10"/>
      <c r="V95" s="10"/>
    </row>
    <row r="96" spans="1:185">
      <c r="H96" s="10"/>
      <c r="O96" s="10"/>
      <c r="V96" s="10"/>
    </row>
    <row r="97" spans="8:22">
      <c r="H97" s="10"/>
      <c r="O97" s="10"/>
      <c r="V97" s="10"/>
    </row>
    <row r="98" spans="8:22">
      <c r="H98" s="10"/>
      <c r="O98" s="10"/>
      <c r="V98" s="10"/>
    </row>
    <row r="99" spans="8:22">
      <c r="H99" s="10"/>
      <c r="O99" s="10"/>
      <c r="V99" s="10"/>
    </row>
    <row r="100" spans="8:22">
      <c r="H100" s="10"/>
      <c r="O100" s="10"/>
      <c r="V100" s="10"/>
    </row>
    <row r="101" spans="8:22">
      <c r="H101" s="10"/>
      <c r="O101" s="10"/>
      <c r="V101" s="10"/>
    </row>
    <row r="102" spans="8:22">
      <c r="H102" s="10"/>
      <c r="O102" s="10"/>
      <c r="V102" s="10"/>
    </row>
    <row r="103" spans="8:22">
      <c r="H103" s="10"/>
      <c r="O103" s="10"/>
      <c r="V103" s="10"/>
    </row>
    <row r="104" spans="8:22">
      <c r="H104" s="10"/>
      <c r="O104" s="10"/>
      <c r="V104" s="10"/>
    </row>
    <row r="105" spans="8:22">
      <c r="H105" s="10"/>
      <c r="O105" s="10"/>
      <c r="V105" s="10"/>
    </row>
    <row r="106" spans="8:22">
      <c r="H106" s="10"/>
      <c r="O106" s="10"/>
      <c r="V106" s="10"/>
    </row>
    <row r="107" spans="8:22">
      <c r="H107" s="10"/>
      <c r="O107" s="10"/>
      <c r="V107" s="10"/>
    </row>
    <row r="108" spans="8:22">
      <c r="H108" s="10"/>
      <c r="O108" s="10"/>
      <c r="V108" s="10"/>
    </row>
    <row r="109" spans="8:22">
      <c r="H109" s="10"/>
      <c r="O109" s="10"/>
      <c r="V109" s="10"/>
    </row>
    <row r="110" spans="8:22">
      <c r="H110" s="10"/>
      <c r="O110" s="10"/>
      <c r="V110" s="10"/>
    </row>
    <row r="111" spans="8:22">
      <c r="H111" s="10"/>
      <c r="O111" s="10"/>
      <c r="V111" s="10"/>
    </row>
    <row r="112" spans="8:22">
      <c r="H112" s="10"/>
      <c r="O112" s="10"/>
      <c r="V112" s="10"/>
    </row>
    <row r="113" spans="8:22">
      <c r="H113" s="10"/>
      <c r="O113" s="10"/>
      <c r="V113" s="10"/>
    </row>
    <row r="114" spans="8:22">
      <c r="H114" s="10"/>
      <c r="O114" s="10"/>
      <c r="V114" s="10"/>
    </row>
    <row r="115" spans="8:22">
      <c r="H115" s="10"/>
      <c r="O115" s="10"/>
      <c r="V115" s="10"/>
    </row>
    <row r="116" spans="8:22">
      <c r="H116" s="10"/>
      <c r="O116" s="10"/>
      <c r="V116" s="10"/>
    </row>
    <row r="117" spans="8:22">
      <c r="H117" s="10"/>
      <c r="O117" s="10"/>
      <c r="V117" s="10"/>
    </row>
    <row r="118" spans="8:22">
      <c r="H118" s="10"/>
      <c r="O118" s="10"/>
      <c r="V118" s="10"/>
    </row>
    <row r="119" spans="8:22">
      <c r="H119" s="10"/>
      <c r="O119" s="10"/>
      <c r="V119" s="10"/>
    </row>
    <row r="120" spans="8:22">
      <c r="H120" s="10"/>
      <c r="O120" s="10"/>
      <c r="V120" s="10"/>
    </row>
    <row r="121" spans="8:22">
      <c r="H121" s="10"/>
      <c r="O121" s="10"/>
      <c r="V121" s="10"/>
    </row>
    <row r="122" spans="8:22">
      <c r="H122" s="10"/>
      <c r="O122" s="10"/>
      <c r="V122" s="10"/>
    </row>
    <row r="123" spans="8:22">
      <c r="H123" s="10"/>
      <c r="O123" s="10"/>
      <c r="V123" s="10"/>
    </row>
    <row r="124" spans="8:22">
      <c r="H124" s="10"/>
      <c r="O124" s="10"/>
      <c r="V124" s="10"/>
    </row>
    <row r="125" spans="8:22">
      <c r="H125" s="10"/>
      <c r="O125" s="10"/>
      <c r="V125" s="10"/>
    </row>
    <row r="126" spans="8:22">
      <c r="H126" s="10"/>
      <c r="O126" s="10"/>
      <c r="V126" s="10"/>
    </row>
    <row r="127" spans="8:22">
      <c r="H127" s="10"/>
      <c r="O127" s="10"/>
      <c r="V127" s="10"/>
    </row>
    <row r="128" spans="8:22">
      <c r="H128" s="10"/>
      <c r="O128" s="10"/>
      <c r="V128" s="10"/>
    </row>
    <row r="129" spans="8:22">
      <c r="H129" s="10"/>
      <c r="O129" s="10"/>
      <c r="V129" s="10"/>
    </row>
    <row r="130" spans="8:22">
      <c r="H130" s="10"/>
      <c r="O130" s="10"/>
      <c r="V130" s="10"/>
    </row>
    <row r="131" spans="8:22">
      <c r="H131" s="10"/>
      <c r="O131" s="10"/>
      <c r="V131" s="10"/>
    </row>
    <row r="132" spans="8:22">
      <c r="H132" s="10"/>
      <c r="O132" s="10"/>
      <c r="V132" s="10"/>
    </row>
    <row r="133" spans="8:22">
      <c r="H133" s="10"/>
      <c r="O133" s="10"/>
      <c r="V133" s="10"/>
    </row>
    <row r="134" spans="8:22">
      <c r="H134" s="10"/>
      <c r="O134" s="10"/>
      <c r="V134" s="10"/>
    </row>
    <row r="135" spans="8:22">
      <c r="H135" s="10"/>
      <c r="O135" s="10"/>
      <c r="V135" s="10"/>
    </row>
    <row r="136" spans="8:22">
      <c r="H136" s="10"/>
      <c r="O136" s="10"/>
      <c r="V136" s="10"/>
    </row>
    <row r="137" spans="8:22">
      <c r="H137" s="10"/>
      <c r="O137" s="10"/>
      <c r="V137" s="10"/>
    </row>
    <row r="138" spans="8:22">
      <c r="H138" s="10"/>
      <c r="O138" s="10"/>
      <c r="V138" s="10"/>
    </row>
    <row r="139" spans="8:22">
      <c r="H139" s="10"/>
      <c r="O139" s="10"/>
      <c r="V139" s="10"/>
    </row>
    <row r="140" spans="8:22">
      <c r="H140" s="10"/>
      <c r="O140" s="10"/>
      <c r="V140" s="10"/>
    </row>
    <row r="141" spans="8:22">
      <c r="H141" s="10"/>
      <c r="O141" s="10"/>
      <c r="V141" s="10"/>
    </row>
    <row r="142" spans="8:22">
      <c r="H142" s="10"/>
      <c r="O142" s="10"/>
      <c r="V142" s="10"/>
    </row>
    <row r="143" spans="8:22">
      <c r="H143" s="10"/>
      <c r="O143" s="10"/>
      <c r="V143" s="10"/>
    </row>
    <row r="144" spans="8:22">
      <c r="H144" s="10"/>
      <c r="O144" s="10"/>
      <c r="V144" s="10"/>
    </row>
    <row r="145" spans="8:22">
      <c r="H145" s="10"/>
      <c r="O145" s="10"/>
      <c r="V145" s="10"/>
    </row>
    <row r="146" spans="8:22">
      <c r="H146" s="10"/>
      <c r="O146" s="10"/>
      <c r="V146" s="10"/>
    </row>
    <row r="147" spans="8:22">
      <c r="H147" s="10"/>
      <c r="O147" s="10"/>
      <c r="V147" s="10"/>
    </row>
    <row r="148" spans="8:22">
      <c r="H148" s="10"/>
      <c r="O148" s="10"/>
      <c r="V148" s="10"/>
    </row>
    <row r="149" spans="8:22">
      <c r="H149" s="10"/>
      <c r="O149" s="10"/>
      <c r="V149" s="10"/>
    </row>
    <row r="150" spans="8:22">
      <c r="H150" s="10"/>
      <c r="O150" s="10"/>
      <c r="V150" s="10"/>
    </row>
    <row r="151" spans="8:22">
      <c r="H151" s="10"/>
      <c r="O151" s="10"/>
      <c r="V151" s="10"/>
    </row>
    <row r="152" spans="8:22">
      <c r="H152" s="10"/>
      <c r="O152" s="10"/>
      <c r="V152" s="10"/>
    </row>
    <row r="153" spans="8:22">
      <c r="H153" s="10"/>
      <c r="O153" s="10"/>
      <c r="V153" s="10"/>
    </row>
    <row r="154" spans="8:22">
      <c r="H154" s="10"/>
      <c r="O154" s="10"/>
      <c r="V154" s="10"/>
    </row>
    <row r="155" spans="8:22">
      <c r="H155" s="10"/>
      <c r="O155" s="10"/>
      <c r="V155" s="10"/>
    </row>
    <row r="156" spans="8:22">
      <c r="H156" s="10"/>
      <c r="O156" s="10"/>
      <c r="V156" s="10"/>
    </row>
    <row r="157" spans="8:22">
      <c r="H157" s="10"/>
      <c r="O157" s="10"/>
      <c r="V157" s="10"/>
    </row>
    <row r="158" spans="8:22">
      <c r="H158" s="10"/>
      <c r="O158" s="10"/>
      <c r="V158" s="10"/>
    </row>
    <row r="159" spans="8:22">
      <c r="H159" s="10"/>
      <c r="O159" s="10"/>
      <c r="V159" s="10"/>
    </row>
    <row r="160" spans="8:22">
      <c r="H160" s="10"/>
      <c r="O160" s="10"/>
      <c r="V160" s="10"/>
    </row>
    <row r="161" spans="8:22">
      <c r="H161" s="10"/>
      <c r="O161" s="10"/>
      <c r="V161" s="10"/>
    </row>
    <row r="162" spans="8:22">
      <c r="H162" s="10"/>
      <c r="O162" s="10"/>
      <c r="V162" s="10"/>
    </row>
    <row r="163" spans="8:22">
      <c r="H163" s="10"/>
      <c r="O163" s="10"/>
      <c r="V163" s="10"/>
    </row>
    <row r="164" spans="8:22">
      <c r="H164" s="10"/>
      <c r="O164" s="10"/>
      <c r="V164" s="10"/>
    </row>
    <row r="165" spans="8:22">
      <c r="H165" s="10"/>
      <c r="O165" s="10"/>
      <c r="V165" s="10"/>
    </row>
    <row r="166" spans="8:22">
      <c r="H166" s="10"/>
      <c r="O166" s="10"/>
      <c r="V166" s="10"/>
    </row>
    <row r="167" spans="8:22">
      <c r="H167" s="10"/>
      <c r="O167" s="10"/>
      <c r="V167" s="10"/>
    </row>
    <row r="168" spans="8:22">
      <c r="H168" s="10"/>
      <c r="O168" s="10"/>
      <c r="V168" s="10"/>
    </row>
    <row r="169" spans="8:22">
      <c r="H169" s="10"/>
      <c r="O169" s="10"/>
      <c r="V169" s="10"/>
    </row>
    <row r="170" spans="8:22">
      <c r="H170" s="10"/>
      <c r="O170" s="10"/>
      <c r="V170" s="10"/>
    </row>
    <row r="171" spans="8:22">
      <c r="H171" s="10"/>
      <c r="O171" s="10"/>
      <c r="V171" s="10"/>
    </row>
    <row r="172" spans="8:22">
      <c r="H172" s="10"/>
      <c r="O172" s="10"/>
      <c r="V172" s="10"/>
    </row>
    <row r="173" spans="8:22">
      <c r="H173" s="10"/>
      <c r="O173" s="10"/>
      <c r="V173" s="10"/>
    </row>
    <row r="174" spans="8:22">
      <c r="H174" s="10"/>
      <c r="O174" s="10"/>
      <c r="V174" s="10"/>
    </row>
    <row r="175" spans="8:22">
      <c r="H175" s="10"/>
      <c r="O175" s="10"/>
      <c r="V175" s="10"/>
    </row>
    <row r="176" spans="8:22">
      <c r="H176" s="10"/>
      <c r="O176" s="10"/>
      <c r="V176" s="10"/>
    </row>
    <row r="177" spans="8:22">
      <c r="H177" s="10"/>
      <c r="O177" s="10"/>
      <c r="V177" s="10"/>
    </row>
    <row r="178" spans="8:22">
      <c r="H178" s="10"/>
      <c r="O178" s="10"/>
      <c r="V178" s="10"/>
    </row>
    <row r="179" spans="8:22">
      <c r="H179" s="10"/>
      <c r="O179" s="10"/>
      <c r="V179" s="10"/>
    </row>
    <row r="180" spans="8:22">
      <c r="H180" s="10"/>
      <c r="O180" s="10"/>
      <c r="V180" s="10"/>
    </row>
    <row r="181" spans="8:22">
      <c r="H181" s="10"/>
      <c r="O181" s="10"/>
      <c r="V181" s="10"/>
    </row>
    <row r="182" spans="8:22">
      <c r="H182" s="10"/>
      <c r="O182" s="10"/>
      <c r="V182" s="10"/>
    </row>
    <row r="183" spans="8:22">
      <c r="H183" s="10"/>
      <c r="O183" s="10"/>
      <c r="V183" s="10"/>
    </row>
    <row r="184" spans="8:22">
      <c r="H184" s="10"/>
      <c r="O184" s="10"/>
      <c r="V184" s="10"/>
    </row>
    <row r="185" spans="8:22">
      <c r="H185" s="10"/>
      <c r="O185" s="10"/>
      <c r="V185" s="10"/>
    </row>
    <row r="186" spans="8:22">
      <c r="H186" s="10"/>
      <c r="O186" s="10"/>
      <c r="V186" s="10"/>
    </row>
    <row r="187" spans="8:22">
      <c r="H187" s="10"/>
      <c r="O187" s="10"/>
      <c r="V187" s="10"/>
    </row>
    <row r="188" spans="8:22">
      <c r="H188" s="10"/>
      <c r="O188" s="10"/>
      <c r="V188" s="10"/>
    </row>
    <row r="189" spans="8:22">
      <c r="H189" s="10"/>
      <c r="O189" s="10"/>
      <c r="V189" s="10"/>
    </row>
    <row r="190" spans="8:22">
      <c r="H190" s="10"/>
      <c r="O190" s="10"/>
      <c r="V190" s="10"/>
    </row>
    <row r="191" spans="8:22">
      <c r="H191" s="10"/>
      <c r="O191" s="10"/>
      <c r="V191" s="10"/>
    </row>
    <row r="192" spans="8:22">
      <c r="H192" s="10"/>
      <c r="O192" s="10"/>
      <c r="V192" s="10"/>
    </row>
    <row r="193" spans="8:22">
      <c r="H193" s="10"/>
      <c r="O193" s="10"/>
      <c r="V193" s="10"/>
    </row>
    <row r="194" spans="8:22">
      <c r="H194" s="10"/>
      <c r="O194" s="10"/>
      <c r="V194" s="10"/>
    </row>
    <row r="195" spans="8:22">
      <c r="H195" s="10"/>
      <c r="O195" s="10"/>
      <c r="V195" s="10"/>
    </row>
    <row r="196" spans="8:22">
      <c r="H196" s="10"/>
      <c r="O196" s="10"/>
      <c r="V196" s="10"/>
    </row>
    <row r="197" spans="8:22">
      <c r="H197" s="10"/>
      <c r="O197" s="10"/>
      <c r="V197" s="10"/>
    </row>
    <row r="198" spans="8:22">
      <c r="H198" s="10"/>
      <c r="O198" s="10"/>
      <c r="V198" s="10"/>
    </row>
    <row r="199" spans="8:22">
      <c r="H199" s="10"/>
      <c r="O199" s="10"/>
      <c r="V199" s="10"/>
    </row>
    <row r="200" spans="8:22">
      <c r="H200" s="10"/>
      <c r="O200" s="10"/>
      <c r="V200" s="10"/>
    </row>
    <row r="201" spans="8:22">
      <c r="H201" s="10"/>
      <c r="O201" s="10"/>
      <c r="V201" s="10"/>
    </row>
    <row r="202" spans="8:22">
      <c r="H202" s="10"/>
      <c r="O202" s="10"/>
      <c r="V202" s="10"/>
    </row>
    <row r="203" spans="8:22">
      <c r="H203" s="10"/>
      <c r="O203" s="10"/>
      <c r="V203" s="10"/>
    </row>
    <row r="204" spans="8:22">
      <c r="H204" s="10"/>
      <c r="O204" s="10"/>
      <c r="V204" s="10"/>
    </row>
    <row r="205" spans="8:22">
      <c r="H205" s="10"/>
      <c r="O205" s="10"/>
      <c r="V205" s="10"/>
    </row>
    <row r="206" spans="8:22">
      <c r="H206" s="10"/>
      <c r="O206" s="10"/>
      <c r="V206" s="10"/>
    </row>
    <row r="207" spans="8:22">
      <c r="H207" s="10"/>
      <c r="O207" s="10"/>
      <c r="V207" s="10"/>
    </row>
    <row r="208" spans="8:22">
      <c r="H208" s="10"/>
      <c r="O208" s="10"/>
      <c r="V208" s="10"/>
    </row>
    <row r="209" spans="8:22">
      <c r="H209" s="10"/>
      <c r="O209" s="10"/>
      <c r="V209" s="10"/>
    </row>
    <row r="210" spans="8:22">
      <c r="H210" s="10"/>
      <c r="O210" s="10"/>
      <c r="V210" s="10"/>
    </row>
    <row r="211" spans="8:22">
      <c r="H211" s="10"/>
      <c r="O211" s="10"/>
      <c r="V211" s="10"/>
    </row>
    <row r="212" spans="8:22">
      <c r="H212" s="10"/>
      <c r="O212" s="10"/>
      <c r="V212" s="10"/>
    </row>
    <row r="213" spans="8:22">
      <c r="H213" s="10"/>
      <c r="O213" s="10"/>
      <c r="V213" s="10"/>
    </row>
    <row r="214" spans="8:22">
      <c r="H214" s="10"/>
      <c r="O214" s="10"/>
      <c r="V214" s="10"/>
    </row>
    <row r="215" spans="8:22">
      <c r="H215" s="10"/>
      <c r="O215" s="10"/>
      <c r="V215" s="10"/>
    </row>
    <row r="216" spans="8:22">
      <c r="H216" s="10"/>
      <c r="O216" s="10"/>
      <c r="V216" s="10"/>
    </row>
    <row r="217" spans="8:22">
      <c r="H217" s="10"/>
      <c r="O217" s="10"/>
      <c r="V217" s="10"/>
    </row>
    <row r="218" spans="8:22">
      <c r="H218" s="10"/>
      <c r="O218" s="10"/>
      <c r="V218" s="10"/>
    </row>
    <row r="219" spans="8:22">
      <c r="H219" s="10"/>
      <c r="O219" s="10"/>
      <c r="V219" s="10"/>
    </row>
    <row r="220" spans="8:22">
      <c r="H220" s="10"/>
      <c r="O220" s="10"/>
      <c r="V220" s="10"/>
    </row>
    <row r="221" spans="8:22">
      <c r="H221" s="10"/>
      <c r="O221" s="10"/>
      <c r="V221" s="10"/>
    </row>
    <row r="222" spans="8:22">
      <c r="H222" s="10"/>
      <c r="O222" s="10"/>
      <c r="V222" s="10"/>
    </row>
    <row r="223" spans="8:22">
      <c r="H223" s="10"/>
      <c r="O223" s="10"/>
      <c r="V223" s="10"/>
    </row>
    <row r="224" spans="8:22">
      <c r="H224" s="10"/>
      <c r="O224" s="10"/>
      <c r="V224" s="10"/>
    </row>
    <row r="225" spans="8:22">
      <c r="H225" s="10"/>
      <c r="O225" s="10"/>
      <c r="V225" s="10"/>
    </row>
    <row r="226" spans="8:22">
      <c r="H226" s="10"/>
      <c r="O226" s="10"/>
      <c r="V226" s="10"/>
    </row>
    <row r="227" spans="8:22">
      <c r="H227" s="10"/>
      <c r="O227" s="10"/>
      <c r="V227" s="10"/>
    </row>
    <row r="228" spans="8:22">
      <c r="H228" s="10"/>
      <c r="O228" s="10"/>
      <c r="V228" s="10"/>
    </row>
    <row r="229" spans="8:22">
      <c r="H229" s="10"/>
      <c r="O229" s="10"/>
      <c r="V229" s="10"/>
    </row>
    <row r="230" spans="8:22">
      <c r="H230" s="10"/>
      <c r="O230" s="10"/>
      <c r="V230" s="10"/>
    </row>
    <row r="231" spans="8:22">
      <c r="H231" s="10"/>
      <c r="O231" s="10"/>
      <c r="V231" s="10"/>
    </row>
    <row r="232" spans="8:22">
      <c r="H232" s="10"/>
      <c r="O232" s="10"/>
      <c r="V232" s="10"/>
    </row>
    <row r="233" spans="8:22">
      <c r="H233" s="10"/>
      <c r="O233" s="10"/>
      <c r="V233" s="10"/>
    </row>
    <row r="234" spans="8:22">
      <c r="H234" s="10"/>
      <c r="O234" s="10"/>
      <c r="V234" s="10"/>
    </row>
    <row r="235" spans="8:22">
      <c r="H235" s="10"/>
      <c r="O235" s="10"/>
      <c r="V235" s="10"/>
    </row>
    <row r="236" spans="8:22">
      <c r="H236" s="10"/>
      <c r="O236" s="10"/>
      <c r="V236" s="10"/>
    </row>
    <row r="237" spans="8:22">
      <c r="H237" s="10"/>
      <c r="O237" s="10"/>
      <c r="V237" s="10"/>
    </row>
    <row r="238" spans="8:22">
      <c r="H238" s="10"/>
      <c r="O238" s="10"/>
      <c r="V238" s="10"/>
    </row>
    <row r="239" spans="8:22">
      <c r="H239" s="10"/>
      <c r="O239" s="10"/>
      <c r="V239" s="10"/>
    </row>
    <row r="240" spans="8:22">
      <c r="H240" s="10"/>
      <c r="O240" s="10"/>
      <c r="V240" s="10"/>
    </row>
    <row r="241" spans="8:22">
      <c r="H241" s="10"/>
      <c r="O241" s="10"/>
      <c r="V241" s="10"/>
    </row>
    <row r="242" spans="8:22">
      <c r="H242" s="10"/>
      <c r="O242" s="10"/>
      <c r="V242" s="10"/>
    </row>
    <row r="243" spans="8:22">
      <c r="H243" s="10"/>
      <c r="O243" s="10"/>
      <c r="V243" s="10"/>
    </row>
    <row r="244" spans="8:22">
      <c r="H244" s="10"/>
      <c r="O244" s="10"/>
      <c r="V244" s="10"/>
    </row>
    <row r="245" spans="8:22">
      <c r="H245" s="10"/>
      <c r="O245" s="10"/>
      <c r="V245" s="10"/>
    </row>
    <row r="246" spans="8:22">
      <c r="H246" s="10"/>
      <c r="O246" s="10"/>
      <c r="V246" s="10"/>
    </row>
    <row r="247" spans="8:22">
      <c r="H247" s="10"/>
      <c r="O247" s="10"/>
      <c r="V247" s="10"/>
    </row>
    <row r="248" spans="8:22">
      <c r="H248" s="10"/>
      <c r="O248" s="10"/>
      <c r="V248" s="10"/>
    </row>
    <row r="249" spans="8:22">
      <c r="H249" s="10"/>
      <c r="O249" s="10"/>
      <c r="V249" s="10"/>
    </row>
    <row r="250" spans="8:22">
      <c r="H250" s="10"/>
      <c r="O250" s="10"/>
      <c r="V250" s="10"/>
    </row>
    <row r="251" spans="8:22">
      <c r="H251" s="10"/>
      <c r="O251" s="10"/>
      <c r="V251" s="10"/>
    </row>
    <row r="252" spans="8:22">
      <c r="H252" s="10"/>
      <c r="O252" s="10"/>
      <c r="V252" s="10"/>
    </row>
    <row r="253" spans="8:22">
      <c r="H253" s="10"/>
      <c r="O253" s="10"/>
      <c r="V253" s="10"/>
    </row>
    <row r="254" spans="8:22">
      <c r="H254" s="10"/>
      <c r="O254" s="10"/>
      <c r="V254" s="10"/>
    </row>
    <row r="255" spans="8:22">
      <c r="H255" s="10"/>
      <c r="O255" s="10"/>
      <c r="V255" s="10"/>
    </row>
    <row r="256" spans="8:22">
      <c r="H256" s="10"/>
      <c r="O256" s="10"/>
      <c r="V256" s="10"/>
    </row>
    <row r="257" spans="8:22">
      <c r="H257" s="10"/>
      <c r="O257" s="10"/>
      <c r="V257" s="10"/>
    </row>
    <row r="258" spans="8:22">
      <c r="H258" s="10"/>
      <c r="O258" s="10"/>
      <c r="V258" s="10"/>
    </row>
    <row r="259" spans="8:22">
      <c r="H259" s="10"/>
      <c r="O259" s="10"/>
      <c r="V259" s="10"/>
    </row>
    <row r="260" spans="8:22">
      <c r="H260" s="10"/>
      <c r="O260" s="10"/>
      <c r="V260" s="10"/>
    </row>
    <row r="261" spans="8:22">
      <c r="H261" s="10"/>
      <c r="O261" s="10"/>
      <c r="V261" s="10"/>
    </row>
    <row r="262" spans="8:22">
      <c r="H262" s="10"/>
      <c r="O262" s="10"/>
      <c r="V262" s="10"/>
    </row>
    <row r="263" spans="8:22">
      <c r="H263" s="10"/>
      <c r="O263" s="10"/>
      <c r="V263" s="10"/>
    </row>
    <row r="264" spans="8:22">
      <c r="H264" s="10"/>
      <c r="O264" s="10"/>
      <c r="V264" s="10"/>
    </row>
    <row r="265" spans="8:22">
      <c r="H265" s="10"/>
      <c r="O265" s="10"/>
      <c r="V265" s="10"/>
    </row>
    <row r="266" spans="8:22">
      <c r="H266" s="10"/>
      <c r="O266" s="10"/>
      <c r="V266" s="10"/>
    </row>
    <row r="267" spans="8:22">
      <c r="H267" s="10"/>
      <c r="O267" s="10"/>
      <c r="V267" s="10"/>
    </row>
    <row r="268" spans="8:22">
      <c r="H268" s="10"/>
      <c r="O268" s="10"/>
      <c r="V268" s="10"/>
    </row>
    <row r="269" spans="8:22">
      <c r="H269" s="10"/>
      <c r="O269" s="10"/>
      <c r="V269" s="10"/>
    </row>
    <row r="270" spans="8:22">
      <c r="H270" s="10"/>
      <c r="O270" s="10"/>
      <c r="V270" s="10"/>
    </row>
    <row r="271" spans="8:22">
      <c r="H271" s="10"/>
      <c r="O271" s="10"/>
      <c r="V271" s="10"/>
    </row>
    <row r="272" spans="8:22">
      <c r="H272" s="10"/>
      <c r="O272" s="10"/>
      <c r="V272" s="10"/>
    </row>
    <row r="273" spans="8:22">
      <c r="H273" s="10"/>
      <c r="O273" s="10"/>
      <c r="V273" s="10"/>
    </row>
    <row r="274" spans="8:22">
      <c r="H274" s="10"/>
      <c r="O274" s="10"/>
      <c r="V274" s="10"/>
    </row>
    <row r="275" spans="8:22">
      <c r="H275" s="10"/>
      <c r="O275" s="10"/>
      <c r="V275" s="10"/>
    </row>
    <row r="276" spans="8:22">
      <c r="H276" s="10"/>
      <c r="O276" s="10"/>
      <c r="V276" s="10"/>
    </row>
    <row r="277" spans="8:22">
      <c r="H277" s="10"/>
      <c r="O277" s="10"/>
      <c r="V277" s="10"/>
    </row>
    <row r="278" spans="8:22">
      <c r="H278" s="10"/>
      <c r="O278" s="10"/>
      <c r="V278" s="10"/>
    </row>
    <row r="279" spans="8:22">
      <c r="H279" s="10"/>
      <c r="O279" s="10"/>
      <c r="V279" s="10"/>
    </row>
    <row r="280" spans="8:22">
      <c r="H280" s="10"/>
      <c r="O280" s="10"/>
      <c r="V280" s="10"/>
    </row>
    <row r="281" spans="8:22">
      <c r="H281" s="10"/>
      <c r="O281" s="10"/>
      <c r="V281" s="10"/>
    </row>
    <row r="282" spans="8:22">
      <c r="H282" s="10"/>
      <c r="O282" s="10"/>
      <c r="V282" s="10"/>
    </row>
    <row r="283" spans="8:22">
      <c r="H283" s="10"/>
      <c r="O283" s="10"/>
      <c r="V283" s="10"/>
    </row>
    <row r="284" spans="8:22">
      <c r="H284" s="10"/>
      <c r="O284" s="10"/>
      <c r="V284" s="10"/>
    </row>
    <row r="285" spans="8:22">
      <c r="H285" s="10"/>
      <c r="O285" s="10"/>
      <c r="V285" s="10"/>
    </row>
    <row r="286" spans="8:22">
      <c r="H286" s="10"/>
      <c r="O286" s="10"/>
      <c r="V286" s="10"/>
    </row>
    <row r="287" spans="8:22">
      <c r="H287" s="10"/>
      <c r="O287" s="10"/>
      <c r="V287" s="10"/>
    </row>
    <row r="288" spans="8:22">
      <c r="H288" s="10"/>
      <c r="O288" s="10"/>
      <c r="V288" s="10"/>
    </row>
    <row r="289" spans="8:22">
      <c r="H289" s="10"/>
      <c r="O289" s="10"/>
      <c r="V289" s="10"/>
    </row>
    <row r="290" spans="8:22">
      <c r="H290" s="10"/>
      <c r="O290" s="10"/>
      <c r="V290" s="10"/>
    </row>
    <row r="291" spans="8:22">
      <c r="H291" s="10"/>
      <c r="O291" s="10"/>
      <c r="V291" s="10"/>
    </row>
    <row r="292" spans="8:22">
      <c r="H292" s="10"/>
      <c r="O292" s="10"/>
      <c r="V292" s="10"/>
    </row>
    <row r="293" spans="8:22">
      <c r="H293" s="10"/>
      <c r="O293" s="10"/>
      <c r="V293" s="10"/>
    </row>
    <row r="294" spans="8:22">
      <c r="H294" s="10"/>
      <c r="O294" s="10"/>
      <c r="V294" s="10"/>
    </row>
    <row r="295" spans="8:22">
      <c r="H295" s="10"/>
      <c r="O295" s="10"/>
      <c r="V295" s="10"/>
    </row>
    <row r="296" spans="8:22">
      <c r="H296" s="10"/>
      <c r="O296" s="10"/>
      <c r="V296" s="10"/>
    </row>
    <row r="297" spans="8:22">
      <c r="H297" s="10"/>
      <c r="O297" s="10"/>
      <c r="V297" s="10"/>
    </row>
    <row r="298" spans="8:22">
      <c r="H298" s="10"/>
      <c r="O298" s="10"/>
      <c r="V298" s="10"/>
    </row>
    <row r="299" spans="8:22">
      <c r="H299" s="10"/>
      <c r="O299" s="10"/>
      <c r="V299" s="10"/>
    </row>
    <row r="300" spans="8:22">
      <c r="H300" s="10"/>
      <c r="O300" s="10"/>
      <c r="V300" s="10"/>
    </row>
    <row r="301" spans="8:22">
      <c r="H301" s="10"/>
      <c r="O301" s="10"/>
      <c r="V301" s="10"/>
    </row>
    <row r="302" spans="8:22">
      <c r="H302" s="10"/>
      <c r="O302" s="10"/>
      <c r="V302" s="10"/>
    </row>
    <row r="303" spans="8:22">
      <c r="H303" s="10"/>
      <c r="O303" s="10"/>
      <c r="V303" s="10"/>
    </row>
    <row r="304" spans="8:22">
      <c r="H304" s="10"/>
      <c r="O304" s="10"/>
      <c r="V304" s="10"/>
    </row>
    <row r="305" spans="8:22">
      <c r="H305" s="10"/>
      <c r="O305" s="10"/>
      <c r="V305" s="10"/>
    </row>
    <row r="306" spans="8:22">
      <c r="H306" s="10"/>
      <c r="O306" s="10"/>
      <c r="V306" s="10"/>
    </row>
    <row r="307" spans="8:22">
      <c r="H307" s="10"/>
      <c r="O307" s="10"/>
      <c r="V307" s="10"/>
    </row>
    <row r="308" spans="8:22">
      <c r="H308" s="10"/>
      <c r="O308" s="10"/>
      <c r="V308" s="10"/>
    </row>
    <row r="309" spans="8:22">
      <c r="H309" s="10"/>
      <c r="O309" s="10"/>
      <c r="V309" s="10"/>
    </row>
    <row r="310" spans="8:22">
      <c r="H310" s="10"/>
      <c r="O310" s="10"/>
      <c r="V310" s="10"/>
    </row>
    <row r="311" spans="8:22">
      <c r="H311" s="10"/>
      <c r="O311" s="10"/>
      <c r="V311" s="10"/>
    </row>
    <row r="312" spans="8:22">
      <c r="H312" s="10"/>
      <c r="O312" s="10"/>
      <c r="V312" s="10"/>
    </row>
    <row r="313" spans="8:22">
      <c r="H313" s="10"/>
      <c r="O313" s="10"/>
      <c r="V313" s="10"/>
    </row>
    <row r="314" spans="8:22">
      <c r="H314" s="10"/>
      <c r="O314" s="10"/>
      <c r="V314" s="10"/>
    </row>
    <row r="315" spans="8:22">
      <c r="H315" s="10"/>
      <c r="O315" s="10"/>
      <c r="V315" s="10"/>
    </row>
    <row r="316" spans="8:22">
      <c r="H316" s="10"/>
      <c r="O316" s="10"/>
      <c r="V316" s="10"/>
    </row>
    <row r="317" spans="8:22">
      <c r="H317" s="10"/>
      <c r="O317" s="10"/>
      <c r="V317" s="10"/>
    </row>
    <row r="318" spans="8:22">
      <c r="H318" s="10"/>
      <c r="O318" s="10"/>
      <c r="V318" s="10"/>
    </row>
    <row r="319" spans="8:22">
      <c r="H319" s="10"/>
      <c r="O319" s="10"/>
      <c r="V319" s="10"/>
    </row>
    <row r="320" spans="8:22">
      <c r="H320" s="10"/>
      <c r="O320" s="10"/>
      <c r="V320" s="10"/>
    </row>
    <row r="321" spans="8:22">
      <c r="H321" s="10"/>
      <c r="O321" s="10"/>
      <c r="V321" s="10"/>
    </row>
    <row r="322" spans="8:22">
      <c r="H322" s="10"/>
      <c r="O322" s="10"/>
      <c r="V322" s="10"/>
    </row>
    <row r="323" spans="8:22">
      <c r="H323" s="10"/>
      <c r="O323" s="10"/>
      <c r="V323" s="10"/>
    </row>
    <row r="324" spans="8:22">
      <c r="H324" s="10"/>
      <c r="O324" s="10"/>
      <c r="V324" s="10"/>
    </row>
    <row r="325" spans="8:22">
      <c r="H325" s="10"/>
      <c r="O325" s="10"/>
      <c r="V325" s="10"/>
    </row>
    <row r="326" spans="8:22">
      <c r="H326" s="10"/>
      <c r="O326" s="10"/>
      <c r="V326" s="10"/>
    </row>
    <row r="327" spans="8:22">
      <c r="H327" s="10"/>
      <c r="O327" s="10"/>
      <c r="V327" s="10"/>
    </row>
    <row r="328" spans="8:22">
      <c r="H328" s="10"/>
      <c r="O328" s="10"/>
      <c r="V328" s="10"/>
    </row>
    <row r="329" spans="8:22">
      <c r="H329" s="10"/>
      <c r="O329" s="10"/>
      <c r="V329" s="10"/>
    </row>
    <row r="330" spans="8:22">
      <c r="H330" s="10"/>
      <c r="O330" s="10"/>
      <c r="V330" s="10"/>
    </row>
    <row r="331" spans="8:22">
      <c r="H331" s="10"/>
      <c r="O331" s="10"/>
      <c r="V331" s="10"/>
    </row>
    <row r="332" spans="8:22">
      <c r="H332" s="10"/>
      <c r="O332" s="10"/>
      <c r="V332" s="10"/>
    </row>
    <row r="333" spans="8:22">
      <c r="H333" s="10"/>
      <c r="O333" s="10"/>
      <c r="V333" s="10"/>
    </row>
    <row r="334" spans="8:22">
      <c r="H334" s="10"/>
      <c r="O334" s="10"/>
      <c r="V334" s="10"/>
    </row>
    <row r="335" spans="8:22">
      <c r="H335" s="10"/>
      <c r="O335" s="10"/>
      <c r="V335" s="10"/>
    </row>
    <row r="336" spans="8:22">
      <c r="H336" s="10"/>
      <c r="O336" s="10"/>
      <c r="V336" s="10"/>
    </row>
    <row r="337" spans="8:22">
      <c r="H337" s="10"/>
      <c r="O337" s="10"/>
      <c r="V337" s="10"/>
    </row>
    <row r="338" spans="8:22">
      <c r="H338" s="10"/>
      <c r="O338" s="10"/>
      <c r="V338" s="10"/>
    </row>
    <row r="339" spans="8:22">
      <c r="H339" s="10"/>
      <c r="O339" s="10"/>
      <c r="V339" s="10"/>
    </row>
    <row r="340" spans="8:22">
      <c r="H340" s="10"/>
      <c r="O340" s="10"/>
      <c r="V340" s="10"/>
    </row>
    <row r="341" spans="8:22">
      <c r="H341" s="10"/>
      <c r="O341" s="10"/>
      <c r="V341" s="10"/>
    </row>
    <row r="342" spans="8:22">
      <c r="H342" s="10"/>
      <c r="O342" s="10"/>
      <c r="V342" s="10"/>
    </row>
    <row r="343" spans="8:22">
      <c r="H343" s="10"/>
      <c r="O343" s="10"/>
      <c r="V343" s="10"/>
    </row>
    <row r="344" spans="8:22">
      <c r="H344" s="10"/>
      <c r="O344" s="10"/>
      <c r="V344" s="10"/>
    </row>
    <row r="345" spans="8:22">
      <c r="H345" s="10"/>
      <c r="O345" s="10"/>
      <c r="V345" s="10"/>
    </row>
    <row r="346" spans="8:22">
      <c r="H346" s="10"/>
      <c r="O346" s="10"/>
      <c r="V346" s="10"/>
    </row>
    <row r="347" spans="8:22">
      <c r="H347" s="10"/>
      <c r="O347" s="10"/>
      <c r="V347" s="10"/>
    </row>
    <row r="348" spans="8:22">
      <c r="H348" s="10"/>
      <c r="O348" s="10"/>
      <c r="V348" s="10"/>
    </row>
    <row r="349" spans="8:22">
      <c r="H349" s="10"/>
      <c r="O349" s="10"/>
      <c r="V349" s="10"/>
    </row>
    <row r="350" spans="8:22">
      <c r="H350" s="10"/>
      <c r="O350" s="10"/>
      <c r="V350" s="10"/>
    </row>
    <row r="351" spans="8:22">
      <c r="H351" s="10"/>
      <c r="O351" s="10"/>
      <c r="V351" s="10"/>
    </row>
    <row r="352" spans="8:22">
      <c r="H352" s="10"/>
      <c r="O352" s="10"/>
      <c r="V352" s="10"/>
    </row>
    <row r="353" spans="8:22">
      <c r="H353" s="10"/>
      <c r="O353" s="10"/>
      <c r="V353" s="10"/>
    </row>
    <row r="354" spans="8:22">
      <c r="H354" s="10"/>
      <c r="O354" s="10"/>
      <c r="V354" s="10"/>
    </row>
    <row r="355" spans="8:22">
      <c r="H355" s="10"/>
      <c r="O355" s="10"/>
      <c r="V355" s="10"/>
    </row>
    <row r="356" spans="8:22">
      <c r="H356" s="10"/>
      <c r="O356" s="10"/>
      <c r="V356" s="10"/>
    </row>
    <row r="357" spans="8:22">
      <c r="H357" s="10"/>
      <c r="O357" s="10"/>
      <c r="V357" s="10"/>
    </row>
    <row r="358" spans="8:22">
      <c r="H358" s="10"/>
      <c r="O358" s="10"/>
      <c r="V358" s="10"/>
    </row>
    <row r="359" spans="8:22">
      <c r="H359" s="10"/>
      <c r="O359" s="10"/>
      <c r="V359" s="10"/>
    </row>
    <row r="360" spans="8:22">
      <c r="H360" s="10"/>
      <c r="O360" s="10"/>
      <c r="V360" s="10"/>
    </row>
    <row r="361" spans="8:22">
      <c r="H361" s="10"/>
      <c r="O361" s="10"/>
      <c r="V361" s="10"/>
    </row>
    <row r="362" spans="8:22">
      <c r="H362" s="10"/>
      <c r="O362" s="10"/>
      <c r="V362" s="10"/>
    </row>
    <row r="363" spans="8:22">
      <c r="H363" s="10"/>
      <c r="O363" s="10"/>
      <c r="V363" s="10"/>
    </row>
    <row r="364" spans="8:22">
      <c r="H364" s="10"/>
      <c r="O364" s="10"/>
      <c r="V364" s="10"/>
    </row>
    <row r="365" spans="8:22">
      <c r="H365" s="10"/>
      <c r="O365" s="10"/>
      <c r="V365" s="10"/>
    </row>
    <row r="366" spans="8:22">
      <c r="H366" s="10"/>
      <c r="O366" s="10"/>
      <c r="V366" s="10"/>
    </row>
    <row r="367" spans="8:22">
      <c r="H367" s="10"/>
      <c r="O367" s="10"/>
      <c r="V367" s="10"/>
    </row>
    <row r="368" spans="8:22">
      <c r="H368" s="10"/>
      <c r="O368" s="10"/>
      <c r="V368" s="10"/>
    </row>
    <row r="369" spans="8:22">
      <c r="H369" s="10"/>
      <c r="O369" s="10"/>
      <c r="V369" s="10"/>
    </row>
    <row r="370" spans="8:22">
      <c r="H370" s="10"/>
      <c r="O370" s="10"/>
      <c r="V370" s="10"/>
    </row>
    <row r="371" spans="8:22">
      <c r="H371" s="10"/>
      <c r="O371" s="10"/>
      <c r="V371" s="10"/>
    </row>
    <row r="372" spans="8:22">
      <c r="H372" s="10"/>
      <c r="O372" s="10"/>
      <c r="V372" s="10"/>
    </row>
    <row r="373" spans="8:22">
      <c r="H373" s="10"/>
      <c r="O373" s="10"/>
      <c r="V373" s="10"/>
    </row>
    <row r="374" spans="8:22">
      <c r="H374" s="10"/>
      <c r="O374" s="10"/>
      <c r="V374" s="10"/>
    </row>
    <row r="375" spans="8:22">
      <c r="H375" s="10"/>
      <c r="O375" s="10"/>
      <c r="V375" s="10"/>
    </row>
    <row r="376" spans="8:22">
      <c r="H376" s="10"/>
      <c r="O376" s="10"/>
      <c r="V376" s="10"/>
    </row>
    <row r="377" spans="8:22">
      <c r="H377" s="10"/>
      <c r="O377" s="10"/>
      <c r="V377" s="10"/>
    </row>
    <row r="378" spans="8:22">
      <c r="H378" s="10"/>
      <c r="O378" s="10"/>
      <c r="V378" s="10"/>
    </row>
    <row r="379" spans="8:22">
      <c r="H379" s="10"/>
      <c r="O379" s="10"/>
      <c r="V379" s="10"/>
    </row>
    <row r="380" spans="8:22">
      <c r="H380" s="10"/>
      <c r="O380" s="10"/>
      <c r="V380" s="10"/>
    </row>
    <row r="381" spans="8:22">
      <c r="H381" s="10"/>
      <c r="O381" s="10"/>
      <c r="V381" s="10"/>
    </row>
    <row r="382" spans="8:22">
      <c r="H382" s="10"/>
      <c r="O382" s="10"/>
      <c r="V382" s="10"/>
    </row>
    <row r="383" spans="8:22">
      <c r="H383" s="10"/>
      <c r="O383" s="10"/>
      <c r="V383" s="10"/>
    </row>
    <row r="384" spans="8:22">
      <c r="H384" s="10"/>
      <c r="O384" s="10"/>
      <c r="V384" s="10"/>
    </row>
    <row r="385" spans="8:22">
      <c r="H385" s="10"/>
      <c r="O385" s="10"/>
      <c r="V385" s="10"/>
    </row>
    <row r="386" spans="8:22">
      <c r="H386" s="10"/>
      <c r="O386" s="10"/>
      <c r="V386" s="10"/>
    </row>
    <row r="387" spans="8:22">
      <c r="H387" s="10"/>
      <c r="O387" s="10"/>
      <c r="V387" s="10"/>
    </row>
    <row r="388" spans="8:22">
      <c r="H388" s="10"/>
      <c r="O388" s="10"/>
      <c r="V388" s="10"/>
    </row>
    <row r="389" spans="8:22">
      <c r="H389" s="10"/>
      <c r="O389" s="10"/>
      <c r="V389" s="10"/>
    </row>
    <row r="390" spans="8:22">
      <c r="H390" s="10"/>
      <c r="O390" s="10"/>
      <c r="V390" s="10"/>
    </row>
    <row r="391" spans="8:22">
      <c r="H391" s="10"/>
      <c r="O391" s="10"/>
      <c r="V391" s="10"/>
    </row>
    <row r="392" spans="8:22">
      <c r="H392" s="10"/>
      <c r="O392" s="10"/>
      <c r="V392" s="10"/>
    </row>
    <row r="393" spans="8:22">
      <c r="H393" s="10"/>
      <c r="O393" s="10"/>
      <c r="V393" s="10"/>
    </row>
    <row r="394" spans="8:22">
      <c r="H394" s="10"/>
      <c r="O394" s="10"/>
      <c r="V394" s="10"/>
    </row>
    <row r="395" spans="8:22">
      <c r="H395" s="10"/>
      <c r="O395" s="10"/>
      <c r="V395" s="10"/>
    </row>
    <row r="396" spans="8:22">
      <c r="H396" s="10"/>
      <c r="O396" s="10"/>
      <c r="V396" s="10"/>
    </row>
    <row r="397" spans="8:22">
      <c r="H397" s="10"/>
      <c r="O397" s="10"/>
      <c r="V397" s="10"/>
    </row>
    <row r="398" spans="8:22">
      <c r="H398" s="10"/>
      <c r="O398" s="10"/>
      <c r="V398" s="10"/>
    </row>
    <row r="399" spans="8:22">
      <c r="H399" s="10"/>
      <c r="O399" s="10"/>
      <c r="V399" s="10"/>
    </row>
    <row r="400" spans="8:22">
      <c r="H400" s="10"/>
      <c r="O400" s="10"/>
      <c r="V400" s="10"/>
    </row>
    <row r="401" spans="8:22">
      <c r="H401" s="10"/>
      <c r="O401" s="10"/>
      <c r="V401" s="10"/>
    </row>
    <row r="402" spans="8:22">
      <c r="H402" s="10"/>
      <c r="O402" s="10"/>
      <c r="V402" s="10"/>
    </row>
    <row r="403" spans="8:22">
      <c r="H403" s="10"/>
      <c r="O403" s="10"/>
      <c r="V403" s="10"/>
    </row>
    <row r="404" spans="8:22">
      <c r="H404" s="10"/>
      <c r="O404" s="10"/>
      <c r="V404" s="10"/>
    </row>
    <row r="405" spans="8:22">
      <c r="H405" s="10"/>
      <c r="O405" s="10"/>
      <c r="V405" s="10"/>
    </row>
    <row r="406" spans="8:22">
      <c r="H406" s="10"/>
      <c r="O406" s="10"/>
      <c r="V406" s="10"/>
    </row>
    <row r="407" spans="8:22">
      <c r="H407" s="10"/>
      <c r="O407" s="10"/>
      <c r="V407" s="10"/>
    </row>
    <row r="408" spans="8:22">
      <c r="H408" s="10"/>
      <c r="O408" s="10"/>
      <c r="V408" s="10"/>
    </row>
    <row r="409" spans="8:22">
      <c r="H409" s="10"/>
      <c r="O409" s="10"/>
      <c r="V409" s="10"/>
    </row>
    <row r="410" spans="8:22">
      <c r="H410" s="10"/>
      <c r="O410" s="10"/>
      <c r="V410" s="10"/>
    </row>
    <row r="411" spans="8:22">
      <c r="H411" s="10"/>
      <c r="O411" s="10"/>
      <c r="V411" s="10"/>
    </row>
    <row r="412" spans="8:22">
      <c r="H412" s="10"/>
      <c r="O412" s="10"/>
      <c r="V412" s="10"/>
    </row>
    <row r="413" spans="8:22">
      <c r="H413" s="10"/>
      <c r="O413" s="10"/>
      <c r="V413" s="10"/>
    </row>
    <row r="414" spans="8:22">
      <c r="H414" s="10"/>
      <c r="O414" s="10"/>
      <c r="V414" s="10"/>
    </row>
    <row r="415" spans="8:22">
      <c r="H415" s="10"/>
      <c r="O415" s="10"/>
      <c r="V415" s="10"/>
    </row>
    <row r="416" spans="8:22">
      <c r="H416" s="10"/>
      <c r="O416" s="10"/>
      <c r="V416" s="10"/>
    </row>
    <row r="417" spans="8:22">
      <c r="H417" s="10"/>
      <c r="O417" s="10"/>
      <c r="V417" s="10"/>
    </row>
    <row r="418" spans="8:22">
      <c r="H418" s="10"/>
      <c r="O418" s="10"/>
      <c r="V418" s="10"/>
    </row>
    <row r="419" spans="8:22">
      <c r="H419" s="10"/>
      <c r="O419" s="10"/>
      <c r="V419" s="10"/>
    </row>
    <row r="420" spans="8:22">
      <c r="H420" s="10"/>
      <c r="O420" s="10"/>
      <c r="V420" s="10"/>
    </row>
    <row r="421" spans="8:22">
      <c r="H421" s="10"/>
      <c r="O421" s="10"/>
      <c r="V421" s="10"/>
    </row>
    <row r="422" spans="8:22">
      <c r="H422" s="10"/>
      <c r="O422" s="10"/>
      <c r="V422" s="10"/>
    </row>
    <row r="423" spans="8:22">
      <c r="H423" s="10"/>
      <c r="O423" s="10"/>
      <c r="V423" s="10"/>
    </row>
    <row r="424" spans="8:22">
      <c r="H424" s="10"/>
      <c r="O424" s="10"/>
      <c r="V424" s="10"/>
    </row>
    <row r="425" spans="8:22">
      <c r="H425" s="10"/>
      <c r="O425" s="10"/>
      <c r="V425" s="10"/>
    </row>
    <row r="426" spans="8:22">
      <c r="H426" s="10"/>
      <c r="O426" s="10"/>
      <c r="V426" s="10"/>
    </row>
    <row r="427" spans="8:22">
      <c r="H427" s="10"/>
      <c r="O427" s="10"/>
      <c r="V427" s="10"/>
    </row>
    <row r="428" spans="8:22">
      <c r="H428" s="10"/>
      <c r="O428" s="10"/>
      <c r="V428" s="10"/>
    </row>
    <row r="429" spans="8:22">
      <c r="H429" s="10"/>
      <c r="O429" s="10"/>
      <c r="V429" s="10"/>
    </row>
    <row r="430" spans="8:22">
      <c r="H430" s="10"/>
      <c r="O430" s="10"/>
      <c r="V430" s="10"/>
    </row>
    <row r="431" spans="8:22">
      <c r="H431" s="10"/>
      <c r="O431" s="10"/>
      <c r="V431" s="10"/>
    </row>
    <row r="432" spans="8:22">
      <c r="H432" s="10"/>
      <c r="O432" s="10"/>
      <c r="V432" s="10"/>
    </row>
    <row r="433" spans="8:22">
      <c r="H433" s="10"/>
      <c r="O433" s="10"/>
      <c r="V433" s="10"/>
    </row>
    <row r="434" spans="8:22">
      <c r="H434" s="10"/>
      <c r="O434" s="10"/>
      <c r="V434" s="10"/>
    </row>
    <row r="435" spans="8:22">
      <c r="H435" s="10"/>
      <c r="O435" s="10"/>
      <c r="V435" s="10"/>
    </row>
    <row r="436" spans="8:22">
      <c r="H436" s="10"/>
      <c r="O436" s="10"/>
      <c r="V436" s="10"/>
    </row>
    <row r="437" spans="8:22">
      <c r="H437" s="10"/>
      <c r="O437" s="10"/>
      <c r="V437" s="10"/>
    </row>
    <row r="438" spans="8:22">
      <c r="H438" s="10"/>
      <c r="O438" s="10"/>
      <c r="V438" s="10"/>
    </row>
    <row r="439" spans="8:22">
      <c r="H439" s="10"/>
      <c r="O439" s="10"/>
      <c r="V439" s="10"/>
    </row>
    <row r="440" spans="8:22">
      <c r="H440" s="10"/>
      <c r="O440" s="10"/>
      <c r="V440" s="10"/>
    </row>
    <row r="441" spans="8:22">
      <c r="H441" s="10"/>
      <c r="O441" s="10"/>
      <c r="V441" s="10"/>
    </row>
    <row r="442" spans="8:22">
      <c r="H442" s="10"/>
      <c r="O442" s="10"/>
      <c r="V442" s="10"/>
    </row>
    <row r="443" spans="8:22">
      <c r="H443" s="10"/>
      <c r="O443" s="10"/>
      <c r="V443" s="10"/>
    </row>
    <row r="444" spans="8:22">
      <c r="H444" s="10"/>
      <c r="O444" s="10"/>
      <c r="V444" s="10"/>
    </row>
    <row r="445" spans="8:22">
      <c r="H445" s="10"/>
      <c r="O445" s="10"/>
      <c r="V445" s="10"/>
    </row>
    <row r="446" spans="8:22">
      <c r="H446" s="10"/>
      <c r="O446" s="10"/>
      <c r="V446" s="10"/>
    </row>
    <row r="447" spans="8:22">
      <c r="H447" s="10"/>
      <c r="O447" s="10"/>
      <c r="V447" s="10"/>
    </row>
    <row r="448" spans="8:22">
      <c r="H448" s="10"/>
      <c r="O448" s="10"/>
      <c r="V448" s="10"/>
    </row>
    <row r="449" spans="8:22">
      <c r="H449" s="10"/>
      <c r="O449" s="10"/>
      <c r="V449" s="10"/>
    </row>
    <row r="450" spans="8:22">
      <c r="H450" s="10"/>
      <c r="O450" s="10"/>
      <c r="V450" s="10"/>
    </row>
    <row r="451" spans="8:22">
      <c r="H451" s="10"/>
      <c r="O451" s="10"/>
      <c r="V451" s="10"/>
    </row>
    <row r="452" spans="8:22">
      <c r="H452" s="10"/>
      <c r="O452" s="10"/>
      <c r="V452" s="10"/>
    </row>
    <row r="453" spans="8:22">
      <c r="H453" s="10"/>
      <c r="O453" s="10"/>
      <c r="V453" s="10"/>
    </row>
    <row r="454" spans="8:22">
      <c r="H454" s="10"/>
      <c r="O454" s="10"/>
      <c r="V454" s="10"/>
    </row>
    <row r="455" spans="8:22">
      <c r="H455" s="10"/>
      <c r="O455" s="10"/>
      <c r="V455" s="10"/>
    </row>
    <row r="456" spans="8:22">
      <c r="H456" s="10"/>
      <c r="O456" s="10"/>
      <c r="V456" s="10"/>
    </row>
    <row r="457" spans="8:22">
      <c r="H457" s="10"/>
      <c r="O457" s="10"/>
      <c r="V457" s="10"/>
    </row>
    <row r="458" spans="8:22">
      <c r="H458" s="10"/>
      <c r="O458" s="10"/>
      <c r="V458" s="10"/>
    </row>
    <row r="459" spans="8:22">
      <c r="H459" s="10"/>
      <c r="O459" s="10"/>
      <c r="V459" s="10"/>
    </row>
    <row r="460" spans="8:22">
      <c r="H460" s="10"/>
      <c r="O460" s="10"/>
      <c r="V460" s="10"/>
    </row>
    <row r="461" spans="8:22">
      <c r="H461" s="10"/>
      <c r="O461" s="10"/>
      <c r="V461" s="10"/>
    </row>
    <row r="462" spans="8:22">
      <c r="H462" s="10"/>
      <c r="O462" s="10"/>
      <c r="V462" s="10"/>
    </row>
    <row r="463" spans="8:22">
      <c r="H463" s="10"/>
      <c r="O463" s="10"/>
      <c r="V463" s="10"/>
    </row>
    <row r="464" spans="8:22">
      <c r="H464" s="10"/>
      <c r="O464" s="10"/>
      <c r="V464" s="10"/>
    </row>
    <row r="465" spans="8:22">
      <c r="H465" s="10"/>
      <c r="O465" s="10"/>
      <c r="V465" s="10"/>
    </row>
    <row r="466" spans="8:22">
      <c r="H466" s="10"/>
      <c r="O466" s="10"/>
      <c r="V466" s="10"/>
    </row>
    <row r="467" spans="8:22">
      <c r="H467" s="10"/>
      <c r="O467" s="10"/>
      <c r="V467" s="10"/>
    </row>
    <row r="468" spans="8:22">
      <c r="H468" s="10"/>
      <c r="O468" s="10"/>
      <c r="V468" s="10"/>
    </row>
    <row r="469" spans="8:22">
      <c r="H469" s="10"/>
      <c r="O469" s="10"/>
      <c r="V469" s="10"/>
    </row>
    <row r="470" spans="8:22">
      <c r="H470" s="10"/>
      <c r="O470" s="10"/>
      <c r="V470" s="10"/>
    </row>
    <row r="471" spans="8:22">
      <c r="H471" s="10"/>
      <c r="O471" s="10"/>
      <c r="V471" s="10"/>
    </row>
    <row r="472" spans="8:22">
      <c r="H472" s="10"/>
      <c r="O472" s="10"/>
      <c r="V472" s="10"/>
    </row>
    <row r="473" spans="8:22">
      <c r="H473" s="10"/>
      <c r="O473" s="10"/>
      <c r="V473" s="10"/>
    </row>
    <row r="474" spans="8:22">
      <c r="H474" s="10"/>
      <c r="O474" s="10"/>
      <c r="V474" s="10"/>
    </row>
    <row r="475" spans="8:22">
      <c r="H475" s="10"/>
      <c r="O475" s="10"/>
      <c r="V475" s="10"/>
    </row>
    <row r="476" spans="8:22">
      <c r="H476" s="10"/>
      <c r="O476" s="10"/>
      <c r="V476" s="10"/>
    </row>
    <row r="477" spans="8:22">
      <c r="H477" s="10"/>
      <c r="O477" s="10"/>
      <c r="V477" s="10"/>
    </row>
    <row r="478" spans="8:22">
      <c r="H478" s="10"/>
      <c r="O478" s="10"/>
      <c r="V478" s="10"/>
    </row>
    <row r="479" spans="8:22">
      <c r="H479" s="10"/>
      <c r="O479" s="10"/>
      <c r="V479" s="10"/>
    </row>
    <row r="480" spans="8:22">
      <c r="H480" s="10"/>
      <c r="O480" s="10"/>
      <c r="V480" s="10"/>
    </row>
    <row r="481" spans="8:22">
      <c r="H481" s="10"/>
      <c r="O481" s="10"/>
      <c r="V481" s="10"/>
    </row>
    <row r="482" spans="8:22">
      <c r="H482" s="10"/>
      <c r="O482" s="10"/>
      <c r="V482" s="10"/>
    </row>
    <row r="483" spans="8:22">
      <c r="H483" s="10"/>
      <c r="O483" s="10"/>
      <c r="V483" s="10"/>
    </row>
    <row r="484" spans="8:22">
      <c r="H484" s="10"/>
      <c r="O484" s="10"/>
      <c r="V484" s="10"/>
    </row>
    <row r="485" spans="8:22">
      <c r="H485" s="10"/>
      <c r="O485" s="10"/>
      <c r="V485" s="10"/>
    </row>
    <row r="486" spans="8:22">
      <c r="H486" s="10"/>
      <c r="O486" s="10"/>
      <c r="V486" s="10"/>
    </row>
    <row r="487" spans="8:22">
      <c r="H487" s="10"/>
      <c r="O487" s="10"/>
      <c r="V487" s="10"/>
    </row>
    <row r="488" spans="8:22">
      <c r="H488" s="10"/>
      <c r="O488" s="10"/>
      <c r="V488" s="10"/>
    </row>
    <row r="489" spans="8:22">
      <c r="H489" s="10"/>
      <c r="O489" s="10"/>
      <c r="V489" s="10"/>
    </row>
    <row r="490" spans="8:22">
      <c r="H490" s="10"/>
      <c r="O490" s="10"/>
      <c r="V490" s="10"/>
    </row>
    <row r="491" spans="8:22">
      <c r="H491" s="10"/>
      <c r="O491" s="10"/>
      <c r="V491" s="10"/>
    </row>
    <row r="492" spans="8:22">
      <c r="H492" s="10"/>
      <c r="O492" s="10"/>
      <c r="V492" s="10"/>
    </row>
    <row r="493" spans="8:22">
      <c r="H493" s="10"/>
      <c r="O493" s="10"/>
      <c r="V493" s="10"/>
    </row>
    <row r="494" spans="8:22">
      <c r="H494" s="10"/>
      <c r="O494" s="10"/>
      <c r="V494" s="10"/>
    </row>
    <row r="495" spans="8:22">
      <c r="H495" s="10"/>
      <c r="O495" s="10"/>
      <c r="V495" s="10"/>
    </row>
    <row r="496" spans="8:22">
      <c r="H496" s="10"/>
      <c r="O496" s="10"/>
      <c r="V496" s="10"/>
    </row>
    <row r="497" spans="8:22">
      <c r="H497" s="10"/>
      <c r="O497" s="10"/>
      <c r="V497" s="10"/>
    </row>
    <row r="498" spans="8:22">
      <c r="H498" s="10"/>
      <c r="O498" s="10"/>
      <c r="V498" s="10"/>
    </row>
    <row r="499" spans="8:22">
      <c r="H499" s="10"/>
      <c r="O499" s="10"/>
      <c r="V499" s="10"/>
    </row>
    <row r="500" spans="8:22">
      <c r="H500" s="10"/>
      <c r="O500" s="10"/>
      <c r="V500" s="10"/>
    </row>
    <row r="501" spans="8:22">
      <c r="H501" s="10"/>
      <c r="O501" s="10"/>
      <c r="V501" s="10"/>
    </row>
    <row r="502" spans="8:22">
      <c r="H502" s="10"/>
      <c r="O502" s="10"/>
      <c r="V502" s="10"/>
    </row>
    <row r="503" spans="8:22">
      <c r="H503" s="10"/>
      <c r="O503" s="10"/>
      <c r="V503" s="10"/>
    </row>
    <row r="504" spans="8:22">
      <c r="H504" s="10"/>
      <c r="O504" s="10"/>
      <c r="V504" s="10"/>
    </row>
    <row r="505" spans="8:22">
      <c r="H505" s="10"/>
      <c r="O505" s="10"/>
      <c r="V505" s="10"/>
    </row>
    <row r="506" spans="8:22">
      <c r="H506" s="10"/>
      <c r="O506" s="10"/>
      <c r="V506" s="10"/>
    </row>
    <row r="507" spans="8:22">
      <c r="H507" s="10"/>
      <c r="O507" s="10"/>
      <c r="V507" s="10"/>
    </row>
    <row r="508" spans="8:22">
      <c r="H508" s="10"/>
      <c r="O508" s="10"/>
      <c r="V508" s="10"/>
    </row>
    <row r="509" spans="8:22">
      <c r="H509" s="10"/>
      <c r="O509" s="10"/>
      <c r="V509" s="10"/>
    </row>
    <row r="510" spans="8:22">
      <c r="H510" s="10"/>
      <c r="O510" s="10"/>
      <c r="V510" s="10"/>
    </row>
    <row r="511" spans="8:22">
      <c r="H511" s="10"/>
      <c r="O511" s="10"/>
      <c r="V511" s="10"/>
    </row>
    <row r="512" spans="8:22">
      <c r="H512" s="10"/>
      <c r="O512" s="10"/>
      <c r="V512" s="10"/>
    </row>
    <row r="513" spans="8:22">
      <c r="H513" s="10"/>
      <c r="O513" s="10"/>
      <c r="V513" s="10"/>
    </row>
    <row r="514" spans="8:22">
      <c r="H514" s="10"/>
      <c r="O514" s="10"/>
      <c r="V514" s="10"/>
    </row>
    <row r="515" spans="8:22">
      <c r="H515" s="10"/>
      <c r="O515" s="10"/>
      <c r="V515" s="10"/>
    </row>
    <row r="516" spans="8:22">
      <c r="H516" s="10"/>
      <c r="O516" s="10"/>
      <c r="V516" s="10"/>
    </row>
    <row r="517" spans="8:22">
      <c r="H517" s="10"/>
      <c r="O517" s="10"/>
      <c r="V517" s="10"/>
    </row>
    <row r="518" spans="8:22">
      <c r="H518" s="10"/>
      <c r="O518" s="10"/>
      <c r="V518" s="10"/>
    </row>
    <row r="519" spans="8:22">
      <c r="H519" s="10"/>
      <c r="O519" s="10"/>
      <c r="V519" s="10"/>
    </row>
    <row r="520" spans="8:22">
      <c r="H520" s="10"/>
      <c r="O520" s="10"/>
      <c r="V520" s="10"/>
    </row>
    <row r="521" spans="8:22">
      <c r="H521" s="10"/>
      <c r="O521" s="10"/>
      <c r="V521" s="10"/>
    </row>
    <row r="522" spans="8:22">
      <c r="H522" s="10"/>
      <c r="O522" s="10"/>
      <c r="V522" s="10"/>
    </row>
    <row r="523" spans="8:22">
      <c r="H523" s="10"/>
      <c r="O523" s="10"/>
      <c r="V523" s="10"/>
    </row>
    <row r="524" spans="8:22">
      <c r="H524" s="10"/>
      <c r="O524" s="10"/>
      <c r="V524" s="10"/>
    </row>
    <row r="525" spans="8:22">
      <c r="H525" s="10"/>
      <c r="O525" s="10"/>
      <c r="V525" s="10"/>
    </row>
    <row r="526" spans="8:22">
      <c r="H526" s="10"/>
      <c r="O526" s="10"/>
      <c r="V526" s="10"/>
    </row>
    <row r="527" spans="8:22">
      <c r="H527" s="10"/>
      <c r="O527" s="10"/>
      <c r="V527" s="10"/>
    </row>
    <row r="528" spans="8:22">
      <c r="H528" s="10"/>
      <c r="O528" s="10"/>
      <c r="V528" s="10"/>
    </row>
    <row r="529" spans="8:22">
      <c r="H529" s="10"/>
      <c r="O529" s="10"/>
      <c r="V529" s="10"/>
    </row>
    <row r="530" spans="8:22">
      <c r="H530" s="10"/>
      <c r="O530" s="10"/>
      <c r="V530" s="10"/>
    </row>
    <row r="531" spans="8:22">
      <c r="H531" s="10"/>
      <c r="O531" s="10"/>
      <c r="V531" s="10"/>
    </row>
    <row r="532" spans="8:22">
      <c r="H532" s="10"/>
      <c r="O532" s="10"/>
      <c r="V532" s="10"/>
    </row>
    <row r="533" spans="8:22">
      <c r="H533" s="10"/>
      <c r="O533" s="10"/>
      <c r="V533" s="10"/>
    </row>
    <row r="534" spans="8:22">
      <c r="H534" s="10"/>
      <c r="O534" s="10"/>
      <c r="V534" s="10"/>
    </row>
    <row r="535" spans="8:22">
      <c r="H535" s="10"/>
      <c r="O535" s="10"/>
      <c r="V535" s="10"/>
    </row>
    <row r="536" spans="8:22">
      <c r="H536" s="10"/>
      <c r="O536" s="10"/>
      <c r="V536" s="10"/>
    </row>
    <row r="537" spans="8:22">
      <c r="H537" s="10"/>
      <c r="O537" s="10"/>
      <c r="V537" s="10"/>
    </row>
    <row r="538" spans="8:22">
      <c r="H538" s="10"/>
      <c r="O538" s="10"/>
      <c r="V538" s="10"/>
    </row>
    <row r="539" spans="8:22">
      <c r="H539" s="10"/>
      <c r="O539" s="10"/>
      <c r="V539" s="10"/>
    </row>
    <row r="540" spans="8:22">
      <c r="H540" s="10"/>
      <c r="O540" s="10"/>
      <c r="V540" s="10"/>
    </row>
    <row r="541" spans="8:22">
      <c r="H541" s="10"/>
      <c r="O541" s="10"/>
      <c r="V541" s="10"/>
    </row>
    <row r="542" spans="8:22">
      <c r="H542" s="10"/>
      <c r="O542" s="10"/>
      <c r="V542" s="10"/>
    </row>
    <row r="543" spans="8:22">
      <c r="H543" s="10"/>
      <c r="O543" s="10"/>
      <c r="V543" s="10"/>
    </row>
    <row r="544" spans="8:22">
      <c r="H544" s="10"/>
      <c r="O544" s="10"/>
      <c r="V544" s="10"/>
    </row>
    <row r="545" spans="8:22">
      <c r="H545" s="10"/>
      <c r="O545" s="10"/>
      <c r="V545" s="10"/>
    </row>
    <row r="546" spans="8:22">
      <c r="H546" s="10"/>
      <c r="O546" s="10"/>
      <c r="V546" s="10"/>
    </row>
    <row r="547" spans="8:22">
      <c r="H547" s="10"/>
      <c r="O547" s="10"/>
      <c r="V547" s="10"/>
    </row>
    <row r="548" spans="8:22">
      <c r="H548" s="10"/>
      <c r="O548" s="10"/>
      <c r="V548" s="10"/>
    </row>
    <row r="549" spans="8:22">
      <c r="H549" s="10"/>
      <c r="O549" s="10"/>
      <c r="V549" s="10"/>
    </row>
    <row r="550" spans="8:22">
      <c r="H550" s="10"/>
      <c r="O550" s="10"/>
      <c r="V550" s="10"/>
    </row>
    <row r="551" spans="8:22">
      <c r="H551" s="10"/>
      <c r="O551" s="10"/>
      <c r="V551" s="10"/>
    </row>
    <row r="552" spans="8:22">
      <c r="H552" s="10"/>
      <c r="O552" s="10"/>
      <c r="V552" s="10"/>
    </row>
    <row r="553" spans="8:22">
      <c r="H553" s="10"/>
      <c r="O553" s="10"/>
      <c r="V553" s="10"/>
    </row>
    <row r="554" spans="8:22">
      <c r="H554" s="10"/>
      <c r="O554" s="10"/>
      <c r="V554" s="10"/>
    </row>
    <row r="555" spans="8:22">
      <c r="H555" s="10"/>
      <c r="O555" s="10"/>
      <c r="V555" s="10"/>
    </row>
    <row r="556" spans="8:22">
      <c r="H556" s="10"/>
      <c r="O556" s="10"/>
      <c r="V556" s="10"/>
    </row>
    <row r="557" spans="8:22">
      <c r="H557" s="10"/>
      <c r="O557" s="10"/>
      <c r="V557" s="10"/>
    </row>
    <row r="558" spans="8:22">
      <c r="H558" s="10"/>
      <c r="O558" s="10"/>
      <c r="V558" s="10"/>
    </row>
    <row r="559" spans="8:22">
      <c r="H559" s="10"/>
      <c r="O559" s="10"/>
      <c r="V559" s="10"/>
    </row>
    <row r="560" spans="8:22">
      <c r="H560" s="10"/>
      <c r="O560" s="10"/>
      <c r="V560" s="10"/>
    </row>
    <row r="561" spans="8:22">
      <c r="H561" s="10"/>
      <c r="O561" s="10"/>
      <c r="V561" s="10"/>
    </row>
    <row r="562" spans="8:22">
      <c r="H562" s="10"/>
      <c r="O562" s="10"/>
      <c r="V562" s="10"/>
    </row>
    <row r="563" spans="8:22">
      <c r="H563" s="10"/>
      <c r="O563" s="10"/>
      <c r="V563" s="10"/>
    </row>
    <row r="564" spans="8:22">
      <c r="H564" s="10"/>
      <c r="O564" s="10"/>
      <c r="V564" s="10"/>
    </row>
    <row r="565" spans="8:22">
      <c r="H565" s="10"/>
      <c r="O565" s="10"/>
      <c r="V565" s="10"/>
    </row>
    <row r="566" spans="8:22">
      <c r="H566" s="10"/>
      <c r="O566" s="10"/>
      <c r="V566" s="10"/>
    </row>
    <row r="567" spans="8:22">
      <c r="H567" s="10"/>
      <c r="O567" s="10"/>
      <c r="V567" s="10"/>
    </row>
    <row r="568" spans="8:22">
      <c r="H568" s="10"/>
      <c r="O568" s="10"/>
      <c r="V568" s="10"/>
    </row>
    <row r="569" spans="8:22">
      <c r="H569" s="10"/>
      <c r="O569" s="10"/>
      <c r="V569" s="10"/>
    </row>
    <row r="570" spans="8:22">
      <c r="H570" s="10"/>
      <c r="O570" s="10"/>
      <c r="V570" s="10"/>
    </row>
    <row r="571" spans="8:22">
      <c r="H571" s="10"/>
      <c r="O571" s="10"/>
      <c r="V571" s="10"/>
    </row>
    <row r="572" spans="8:22">
      <c r="H572" s="10"/>
      <c r="O572" s="10"/>
      <c r="V572" s="10"/>
    </row>
    <row r="573" spans="8:22">
      <c r="H573" s="10"/>
      <c r="O573" s="10"/>
      <c r="V573" s="10"/>
    </row>
    <row r="574" spans="8:22">
      <c r="H574" s="10"/>
      <c r="O574" s="10"/>
      <c r="V574" s="10"/>
    </row>
    <row r="575" spans="8:22">
      <c r="H575" s="10"/>
      <c r="O575" s="10"/>
      <c r="V575" s="10"/>
    </row>
    <row r="576" spans="8:22">
      <c r="H576" s="10"/>
      <c r="O576" s="10"/>
      <c r="V576" s="10"/>
    </row>
    <row r="577" spans="8:22">
      <c r="H577" s="10"/>
      <c r="O577" s="10"/>
      <c r="V577" s="10"/>
    </row>
    <row r="578" spans="8:22">
      <c r="H578" s="10"/>
      <c r="O578" s="10"/>
      <c r="V578" s="10"/>
    </row>
    <row r="579" spans="8:22">
      <c r="H579" s="10"/>
      <c r="O579" s="10"/>
      <c r="V579" s="10"/>
    </row>
    <row r="580" spans="8:22">
      <c r="H580" s="10"/>
      <c r="O580" s="10"/>
      <c r="V580" s="10"/>
    </row>
    <row r="581" spans="8:22">
      <c r="H581" s="10"/>
      <c r="O581" s="10"/>
      <c r="V581" s="10"/>
    </row>
    <row r="582" spans="8:22">
      <c r="H582" s="10"/>
      <c r="O582" s="10"/>
      <c r="V582" s="10"/>
    </row>
    <row r="583" spans="8:22">
      <c r="H583" s="10"/>
      <c r="O583" s="10"/>
      <c r="V583" s="10"/>
    </row>
    <row r="584" spans="8:22">
      <c r="H584" s="10"/>
      <c r="O584" s="10"/>
      <c r="V584" s="10"/>
    </row>
    <row r="585" spans="8:22">
      <c r="H585" s="10"/>
      <c r="O585" s="10"/>
      <c r="V585" s="10"/>
    </row>
    <row r="586" spans="8:22">
      <c r="H586" s="10"/>
      <c r="O586" s="10"/>
      <c r="V586" s="10"/>
    </row>
    <row r="587" spans="8:22">
      <c r="H587" s="10"/>
      <c r="O587" s="10"/>
      <c r="V587" s="10"/>
    </row>
    <row r="588" spans="8:22">
      <c r="H588" s="10"/>
      <c r="O588" s="10"/>
      <c r="V588" s="10"/>
    </row>
    <row r="589" spans="8:22">
      <c r="H589" s="10"/>
      <c r="O589" s="10"/>
      <c r="V589" s="10"/>
    </row>
    <row r="590" spans="8:22">
      <c r="H590" s="10"/>
      <c r="O590" s="10"/>
      <c r="V590" s="10"/>
    </row>
    <row r="591" spans="8:22">
      <c r="H591" s="10"/>
      <c r="O591" s="10"/>
      <c r="V591" s="10"/>
    </row>
    <row r="592" spans="8:22">
      <c r="H592" s="10"/>
      <c r="O592" s="10"/>
      <c r="V592" s="10"/>
    </row>
    <row r="593" spans="8:22">
      <c r="H593" s="10"/>
      <c r="O593" s="10"/>
      <c r="V593" s="10"/>
    </row>
    <row r="594" spans="8:22">
      <c r="H594" s="10"/>
      <c r="O594" s="10"/>
      <c r="V594" s="10"/>
    </row>
    <row r="595" spans="8:22">
      <c r="H595" s="10"/>
      <c r="O595" s="10"/>
      <c r="V595" s="10"/>
    </row>
    <row r="596" spans="8:22">
      <c r="H596" s="10"/>
      <c r="O596" s="10"/>
      <c r="V596" s="10"/>
    </row>
    <row r="597" spans="8:22">
      <c r="H597" s="10"/>
      <c r="O597" s="10"/>
      <c r="V597" s="10"/>
    </row>
    <row r="598" spans="8:22">
      <c r="H598" s="10"/>
      <c r="O598" s="10"/>
      <c r="V598" s="10"/>
    </row>
    <row r="599" spans="8:22">
      <c r="H599" s="10"/>
      <c r="O599" s="10"/>
      <c r="V599" s="10"/>
    </row>
    <row r="600" spans="8:22">
      <c r="H600" s="10"/>
      <c r="O600" s="10"/>
      <c r="V600" s="10"/>
    </row>
    <row r="601" spans="8:22">
      <c r="H601" s="10"/>
      <c r="O601" s="10"/>
      <c r="V601" s="10"/>
    </row>
    <row r="602" spans="8:22">
      <c r="H602" s="10"/>
      <c r="O602" s="10"/>
      <c r="V602" s="10"/>
    </row>
    <row r="603" spans="8:22">
      <c r="H603" s="10"/>
      <c r="O603" s="10"/>
      <c r="V603" s="10"/>
    </row>
    <row r="604" spans="8:22">
      <c r="H604" s="10"/>
      <c r="O604" s="10"/>
      <c r="V604" s="10"/>
    </row>
    <row r="605" spans="8:22">
      <c r="H605" s="10"/>
      <c r="O605" s="10"/>
      <c r="V605" s="10"/>
    </row>
    <row r="606" spans="8:22">
      <c r="H606" s="10"/>
      <c r="O606" s="10"/>
      <c r="V606" s="10"/>
    </row>
    <row r="607" spans="8:22">
      <c r="H607" s="10"/>
      <c r="O607" s="10"/>
      <c r="V607" s="10"/>
    </row>
    <row r="608" spans="8:22">
      <c r="H608" s="10"/>
      <c r="O608" s="10"/>
      <c r="V608" s="10"/>
    </row>
    <row r="609" spans="8:22">
      <c r="H609" s="10"/>
      <c r="O609" s="10"/>
      <c r="V609" s="10"/>
    </row>
    <row r="610" spans="8:22">
      <c r="H610" s="10"/>
      <c r="O610" s="10"/>
      <c r="V610" s="10"/>
    </row>
    <row r="611" spans="8:22">
      <c r="H611" s="10"/>
      <c r="O611" s="10"/>
      <c r="V611" s="10"/>
    </row>
    <row r="612" spans="8:22">
      <c r="H612" s="10"/>
      <c r="O612" s="10"/>
      <c r="V612" s="10"/>
    </row>
    <row r="613" spans="8:22">
      <c r="H613" s="10"/>
      <c r="O613" s="10"/>
      <c r="V613" s="10"/>
    </row>
    <row r="614" spans="8:22">
      <c r="H614" s="10"/>
      <c r="O614" s="10"/>
      <c r="V614" s="10"/>
    </row>
    <row r="615" spans="8:22">
      <c r="H615" s="10"/>
      <c r="O615" s="10"/>
      <c r="V615" s="10"/>
    </row>
    <row r="616" spans="8:22">
      <c r="H616" s="10"/>
      <c r="O616" s="10"/>
      <c r="V616" s="10"/>
    </row>
    <row r="617" spans="8:22">
      <c r="H617" s="10"/>
      <c r="O617" s="10"/>
      <c r="V617" s="10"/>
    </row>
    <row r="618" spans="8:22">
      <c r="H618" s="10"/>
      <c r="O618" s="10"/>
      <c r="V618" s="10"/>
    </row>
    <row r="619" spans="8:22">
      <c r="H619" s="10"/>
      <c r="O619" s="10"/>
      <c r="V619" s="10"/>
    </row>
    <row r="620" spans="8:22">
      <c r="H620" s="10"/>
      <c r="O620" s="10"/>
      <c r="V620" s="10"/>
    </row>
    <row r="621" spans="8:22">
      <c r="H621" s="10"/>
      <c r="O621" s="10"/>
      <c r="V621" s="10"/>
    </row>
    <row r="622" spans="8:22">
      <c r="H622" s="10"/>
      <c r="O622" s="10"/>
      <c r="V622" s="10"/>
    </row>
    <row r="623" spans="8:22">
      <c r="H623" s="10"/>
      <c r="O623" s="10"/>
      <c r="V623" s="10"/>
    </row>
    <row r="624" spans="8:22">
      <c r="H624" s="10"/>
      <c r="O624" s="10"/>
      <c r="V624" s="10"/>
    </row>
    <row r="625" spans="8:22">
      <c r="H625" s="10"/>
      <c r="O625" s="10"/>
      <c r="V625" s="10"/>
    </row>
    <row r="626" spans="8:22">
      <c r="H626" s="10"/>
      <c r="O626" s="10"/>
      <c r="V626" s="10"/>
    </row>
    <row r="627" spans="8:22">
      <c r="H627" s="10"/>
      <c r="O627" s="10"/>
      <c r="V627" s="10"/>
    </row>
    <row r="628" spans="8:22">
      <c r="H628" s="10"/>
      <c r="O628" s="10"/>
      <c r="V628" s="10"/>
    </row>
    <row r="629" spans="8:22">
      <c r="H629" s="10"/>
      <c r="O629" s="10"/>
      <c r="V629" s="10"/>
    </row>
    <row r="630" spans="8:22">
      <c r="H630" s="10"/>
      <c r="O630" s="10"/>
      <c r="V630" s="10"/>
    </row>
    <row r="631" spans="8:22">
      <c r="H631" s="10"/>
      <c r="O631" s="10"/>
      <c r="V631" s="10"/>
    </row>
    <row r="632" spans="8:22">
      <c r="H632" s="10"/>
      <c r="O632" s="10"/>
      <c r="V632" s="10"/>
    </row>
    <row r="633" spans="8:22">
      <c r="H633" s="10"/>
      <c r="O633" s="10"/>
      <c r="V633" s="10"/>
    </row>
    <row r="634" spans="8:22">
      <c r="H634" s="10"/>
      <c r="O634" s="10"/>
      <c r="V634" s="10"/>
    </row>
    <row r="635" spans="8:22">
      <c r="H635" s="10"/>
      <c r="O635" s="10"/>
      <c r="V635" s="10"/>
    </row>
    <row r="636" spans="8:22">
      <c r="H636" s="10"/>
      <c r="O636" s="10"/>
      <c r="V636" s="10"/>
    </row>
    <row r="637" spans="8:22">
      <c r="H637" s="10"/>
      <c r="O637" s="10"/>
      <c r="V637" s="10"/>
    </row>
    <row r="638" spans="8:22">
      <c r="H638" s="10"/>
      <c r="O638" s="10"/>
      <c r="V638" s="10"/>
    </row>
    <row r="639" spans="8:22">
      <c r="H639" s="10"/>
      <c r="O639" s="10"/>
      <c r="V639" s="10"/>
    </row>
    <row r="640" spans="8:22">
      <c r="H640" s="10"/>
      <c r="O640" s="10"/>
      <c r="V640" s="10"/>
    </row>
    <row r="641" spans="8:22">
      <c r="H641" s="10"/>
      <c r="O641" s="10"/>
      <c r="V641" s="10"/>
    </row>
    <row r="642" spans="8:22">
      <c r="H642" s="10"/>
      <c r="O642" s="10"/>
      <c r="V642" s="10"/>
    </row>
    <row r="643" spans="8:22">
      <c r="H643" s="10"/>
      <c r="O643" s="10"/>
      <c r="V643" s="10"/>
    </row>
    <row r="644" spans="8:22">
      <c r="H644" s="10"/>
      <c r="O644" s="10"/>
      <c r="V644" s="10"/>
    </row>
    <row r="645" spans="8:22">
      <c r="H645" s="10"/>
      <c r="O645" s="10"/>
      <c r="V645" s="10"/>
    </row>
    <row r="646" spans="8:22">
      <c r="H646" s="10"/>
      <c r="O646" s="10"/>
      <c r="V646" s="10"/>
    </row>
    <row r="647" spans="8:22">
      <c r="H647" s="10"/>
      <c r="O647" s="10"/>
      <c r="V647" s="10"/>
    </row>
    <row r="648" spans="8:22">
      <c r="H648" s="10"/>
      <c r="O648" s="10"/>
      <c r="V648" s="10"/>
    </row>
    <row r="649" spans="8:22">
      <c r="H649" s="10"/>
      <c r="O649" s="10"/>
      <c r="V649" s="10"/>
    </row>
    <row r="650" spans="8:22">
      <c r="H650" s="10"/>
      <c r="O650" s="10"/>
      <c r="V650" s="10"/>
    </row>
    <row r="651" spans="8:22">
      <c r="H651" s="10"/>
      <c r="O651" s="10"/>
      <c r="V651" s="10"/>
    </row>
    <row r="652" spans="8:22">
      <c r="H652" s="10"/>
      <c r="O652" s="10"/>
      <c r="V652" s="10"/>
    </row>
    <row r="653" spans="8:22">
      <c r="H653" s="10"/>
      <c r="O653" s="10"/>
      <c r="V653" s="10"/>
    </row>
    <row r="654" spans="8:22">
      <c r="H654" s="10"/>
      <c r="O654" s="10"/>
      <c r="V654" s="10"/>
    </row>
    <row r="655" spans="8:22">
      <c r="H655" s="10"/>
      <c r="O655" s="10"/>
      <c r="V655" s="10"/>
    </row>
    <row r="656" spans="8:22">
      <c r="H656" s="10"/>
      <c r="O656" s="10"/>
      <c r="V656" s="10"/>
    </row>
    <row r="657" spans="8:22">
      <c r="H657" s="10"/>
      <c r="O657" s="10"/>
      <c r="V657" s="10"/>
    </row>
    <row r="658" spans="8:22">
      <c r="H658" s="10"/>
      <c r="O658" s="10"/>
      <c r="V658" s="10"/>
    </row>
    <row r="659" spans="8:22">
      <c r="H659" s="10"/>
      <c r="O659" s="10"/>
      <c r="V659" s="10"/>
    </row>
    <row r="660" spans="8:22">
      <c r="H660" s="10"/>
      <c r="O660" s="10"/>
      <c r="V660" s="10"/>
    </row>
    <row r="661" spans="8:22">
      <c r="H661" s="10"/>
      <c r="O661" s="10"/>
      <c r="V661" s="10"/>
    </row>
    <row r="662" spans="8:22">
      <c r="H662" s="10"/>
      <c r="O662" s="10"/>
      <c r="V662" s="10"/>
    </row>
    <row r="663" spans="8:22">
      <c r="H663" s="10"/>
      <c r="O663" s="10"/>
      <c r="V663" s="10"/>
    </row>
    <row r="664" spans="8:22">
      <c r="H664" s="10"/>
      <c r="O664" s="10"/>
      <c r="V664" s="10"/>
    </row>
    <row r="665" spans="8:22">
      <c r="H665" s="10"/>
      <c r="O665" s="10"/>
      <c r="V665" s="10"/>
    </row>
    <row r="666" spans="8:22">
      <c r="H666" s="10"/>
      <c r="O666" s="10"/>
      <c r="V666" s="10"/>
    </row>
    <row r="667" spans="8:22">
      <c r="H667" s="10"/>
      <c r="O667" s="10"/>
      <c r="V667" s="10"/>
    </row>
    <row r="668" spans="8:22">
      <c r="H668" s="10"/>
      <c r="O668" s="10"/>
      <c r="V668" s="10"/>
    </row>
    <row r="669" spans="8:22">
      <c r="H669" s="10"/>
      <c r="O669" s="10"/>
      <c r="V669" s="10"/>
    </row>
    <row r="670" spans="8:22">
      <c r="H670" s="10"/>
      <c r="O670" s="10"/>
      <c r="V670" s="10"/>
    </row>
    <row r="671" spans="8:22">
      <c r="H671" s="10"/>
      <c r="O671" s="10"/>
      <c r="V671" s="10"/>
    </row>
    <row r="672" spans="8:22">
      <c r="H672" s="10"/>
      <c r="O672" s="10"/>
      <c r="V672" s="10"/>
    </row>
    <row r="673" spans="8:22">
      <c r="H673" s="10"/>
      <c r="O673" s="10"/>
      <c r="V673" s="10"/>
    </row>
    <row r="674" spans="8:22">
      <c r="H674" s="10"/>
      <c r="O674" s="10"/>
      <c r="V674" s="10"/>
    </row>
    <row r="675" spans="8:22">
      <c r="H675" s="10"/>
      <c r="O675" s="10"/>
      <c r="V675" s="10"/>
    </row>
    <row r="676" spans="8:22">
      <c r="H676" s="10"/>
      <c r="O676" s="10"/>
      <c r="V676" s="10"/>
    </row>
    <row r="677" spans="8:22">
      <c r="H677" s="10"/>
      <c r="O677" s="10"/>
      <c r="V677" s="10"/>
    </row>
    <row r="678" spans="8:22">
      <c r="H678" s="10"/>
      <c r="O678" s="10"/>
      <c r="V678" s="10"/>
    </row>
    <row r="679" spans="8:22">
      <c r="H679" s="10"/>
      <c r="O679" s="10"/>
      <c r="V679" s="10"/>
    </row>
    <row r="680" spans="8:22">
      <c r="H680" s="10"/>
      <c r="O680" s="10"/>
      <c r="V680" s="10"/>
    </row>
    <row r="681" spans="8:22">
      <c r="H681" s="10"/>
      <c r="O681" s="10"/>
      <c r="V681" s="10"/>
    </row>
    <row r="682" spans="8:22">
      <c r="H682" s="10"/>
      <c r="O682" s="10"/>
      <c r="V682" s="10"/>
    </row>
    <row r="683" spans="8:22">
      <c r="H683" s="10"/>
      <c r="O683" s="10"/>
      <c r="V683" s="10"/>
    </row>
    <row r="684" spans="8:22">
      <c r="H684" s="10"/>
      <c r="O684" s="10"/>
      <c r="V684" s="10"/>
    </row>
    <row r="685" spans="8:22">
      <c r="H685" s="10"/>
      <c r="O685" s="10"/>
      <c r="V685" s="10"/>
    </row>
    <row r="686" spans="8:22">
      <c r="H686" s="10"/>
      <c r="O686" s="10"/>
      <c r="V686" s="10"/>
    </row>
    <row r="687" spans="8:22">
      <c r="H687" s="10"/>
      <c r="O687" s="10"/>
      <c r="V687" s="10"/>
    </row>
    <row r="688" spans="8:22">
      <c r="H688" s="10"/>
      <c r="O688" s="10"/>
      <c r="V688" s="10"/>
    </row>
    <row r="689" spans="8:22">
      <c r="H689" s="10"/>
      <c r="O689" s="10"/>
      <c r="V689" s="10"/>
    </row>
    <row r="690" spans="8:22">
      <c r="H690" s="10"/>
      <c r="O690" s="10"/>
      <c r="V690" s="10"/>
    </row>
    <row r="691" spans="8:22">
      <c r="H691" s="10"/>
      <c r="O691" s="10"/>
      <c r="V691" s="10"/>
    </row>
    <row r="692" spans="8:22">
      <c r="H692" s="10"/>
      <c r="O692" s="10"/>
      <c r="V692" s="10"/>
    </row>
    <row r="693" spans="8:22">
      <c r="H693" s="10"/>
      <c r="O693" s="10"/>
      <c r="V693" s="10"/>
    </row>
    <row r="694" spans="8:22">
      <c r="H694" s="10"/>
      <c r="O694" s="10"/>
      <c r="V694" s="10"/>
    </row>
    <row r="695" spans="8:22">
      <c r="H695" s="10"/>
      <c r="O695" s="10"/>
      <c r="V695" s="10"/>
    </row>
    <row r="696" spans="8:22">
      <c r="H696" s="10"/>
      <c r="O696" s="10"/>
      <c r="V696" s="10"/>
    </row>
    <row r="697" spans="8:22">
      <c r="H697" s="10"/>
      <c r="O697" s="10"/>
      <c r="V697" s="10"/>
    </row>
    <row r="698" spans="8:22">
      <c r="H698" s="10"/>
      <c r="O698" s="10"/>
      <c r="V698" s="10"/>
    </row>
    <row r="699" spans="8:22">
      <c r="H699" s="10"/>
      <c r="O699" s="10"/>
      <c r="V699" s="10"/>
    </row>
    <row r="700" spans="8:22">
      <c r="H700" s="10"/>
      <c r="O700" s="10"/>
      <c r="V700" s="10"/>
    </row>
    <row r="701" spans="8:22">
      <c r="H701" s="10"/>
      <c r="O701" s="10"/>
      <c r="V701" s="10"/>
    </row>
    <row r="702" spans="8:22">
      <c r="H702" s="10"/>
      <c r="O702" s="10"/>
      <c r="V702" s="10"/>
    </row>
    <row r="703" spans="8:22">
      <c r="H703" s="10"/>
      <c r="O703" s="10"/>
      <c r="V703" s="10"/>
    </row>
    <row r="704" spans="8:22">
      <c r="H704" s="10"/>
      <c r="O704" s="10"/>
      <c r="V704" s="10"/>
    </row>
    <row r="705" spans="8:22">
      <c r="H705" s="10"/>
      <c r="O705" s="10"/>
      <c r="V705" s="10"/>
    </row>
    <row r="706" spans="8:22">
      <c r="H706" s="10"/>
      <c r="O706" s="10"/>
      <c r="V706" s="10"/>
    </row>
    <row r="707" spans="8:22">
      <c r="H707" s="10"/>
      <c r="O707" s="10"/>
      <c r="V707" s="10"/>
    </row>
    <row r="708" spans="8:22">
      <c r="H708" s="10"/>
      <c r="O708" s="10"/>
      <c r="V708" s="10"/>
    </row>
    <row r="709" spans="8:22">
      <c r="H709" s="10"/>
      <c r="O709" s="10"/>
      <c r="V709" s="10"/>
    </row>
    <row r="710" spans="8:22">
      <c r="H710" s="10"/>
      <c r="O710" s="10"/>
      <c r="V710" s="10"/>
    </row>
    <row r="711" spans="8:22">
      <c r="H711" s="10"/>
      <c r="O711" s="10"/>
      <c r="V711" s="10"/>
    </row>
    <row r="712" spans="8:22">
      <c r="H712" s="10"/>
      <c r="O712" s="10"/>
      <c r="V712" s="10"/>
    </row>
    <row r="713" spans="8:22">
      <c r="H713" s="10"/>
      <c r="O713" s="10"/>
      <c r="V713" s="10"/>
    </row>
    <row r="714" spans="8:22">
      <c r="H714" s="10"/>
      <c r="O714" s="10"/>
      <c r="V714" s="10"/>
    </row>
    <row r="715" spans="8:22">
      <c r="H715" s="10"/>
      <c r="O715" s="10"/>
      <c r="V715" s="10"/>
    </row>
    <row r="716" spans="8:22">
      <c r="H716" s="10"/>
      <c r="O716" s="10"/>
      <c r="V716" s="10"/>
    </row>
    <row r="717" spans="8:22">
      <c r="H717" s="10"/>
      <c r="O717" s="10"/>
      <c r="V717" s="10"/>
    </row>
    <row r="718" spans="8:22">
      <c r="H718" s="10"/>
      <c r="O718" s="10"/>
      <c r="V718" s="10"/>
    </row>
    <row r="719" spans="8:22">
      <c r="H719" s="10"/>
      <c r="O719" s="10"/>
      <c r="V719" s="10"/>
    </row>
    <row r="720" spans="8:22">
      <c r="H720" s="10"/>
      <c r="O720" s="10"/>
      <c r="V720" s="10"/>
    </row>
    <row r="721" spans="8:22">
      <c r="H721" s="10"/>
      <c r="O721" s="10"/>
      <c r="V721" s="10"/>
    </row>
    <row r="722" spans="8:22">
      <c r="H722" s="10"/>
      <c r="O722" s="10"/>
      <c r="V722" s="10"/>
    </row>
    <row r="723" spans="8:22">
      <c r="H723" s="10"/>
      <c r="O723" s="10"/>
      <c r="V723" s="10"/>
    </row>
    <row r="724" spans="8:22">
      <c r="H724" s="10"/>
      <c r="O724" s="10"/>
      <c r="V724" s="10"/>
    </row>
    <row r="725" spans="8:22">
      <c r="H725" s="10"/>
      <c r="O725" s="10"/>
      <c r="V725" s="10"/>
    </row>
    <row r="726" spans="8:22">
      <c r="H726" s="10"/>
      <c r="O726" s="10"/>
      <c r="V726" s="10"/>
    </row>
    <row r="727" spans="8:22">
      <c r="H727" s="10"/>
      <c r="O727" s="10"/>
      <c r="V727" s="10"/>
    </row>
    <row r="728" spans="8:22">
      <c r="H728" s="10"/>
      <c r="O728" s="10"/>
      <c r="V728" s="10"/>
    </row>
    <row r="729" spans="8:22">
      <c r="H729" s="10"/>
      <c r="O729" s="10"/>
      <c r="V729" s="10"/>
    </row>
    <row r="730" spans="8:22">
      <c r="H730" s="10"/>
      <c r="O730" s="10"/>
      <c r="V730" s="10"/>
    </row>
    <row r="731" spans="8:22">
      <c r="H731" s="10"/>
      <c r="O731" s="10"/>
      <c r="V731" s="10"/>
    </row>
    <row r="732" spans="8:22">
      <c r="H732" s="10"/>
      <c r="O732" s="10"/>
      <c r="V732" s="10"/>
    </row>
    <row r="733" spans="8:22">
      <c r="H733" s="10"/>
      <c r="O733" s="10"/>
      <c r="V733" s="10"/>
    </row>
    <row r="734" spans="8:22">
      <c r="H734" s="10"/>
      <c r="O734" s="10"/>
      <c r="V734" s="10"/>
    </row>
    <row r="735" spans="8:22">
      <c r="H735" s="10"/>
      <c r="O735" s="10"/>
      <c r="V735" s="10"/>
    </row>
    <row r="736" spans="8:22">
      <c r="H736" s="10"/>
      <c r="O736" s="10"/>
      <c r="V736" s="10"/>
    </row>
    <row r="737" spans="8:22">
      <c r="H737" s="10"/>
      <c r="O737" s="10"/>
      <c r="V737" s="10"/>
    </row>
    <row r="738" spans="8:22">
      <c r="H738" s="10"/>
      <c r="O738" s="10"/>
      <c r="V738" s="10"/>
    </row>
    <row r="739" spans="8:22">
      <c r="H739" s="10"/>
      <c r="O739" s="10"/>
      <c r="V739" s="10"/>
    </row>
    <row r="740" spans="8:22">
      <c r="H740" s="10"/>
      <c r="O740" s="10"/>
      <c r="V740" s="10"/>
    </row>
    <row r="741" spans="8:22">
      <c r="H741" s="10"/>
      <c r="O741" s="10"/>
      <c r="V741" s="10"/>
    </row>
    <row r="742" spans="8:22">
      <c r="H742" s="10"/>
      <c r="O742" s="10"/>
      <c r="V742" s="10"/>
    </row>
    <row r="743" spans="8:22">
      <c r="H743" s="10"/>
      <c r="O743" s="10"/>
      <c r="V743" s="10"/>
    </row>
    <row r="744" spans="8:22">
      <c r="H744" s="10"/>
      <c r="O744" s="10"/>
      <c r="V744" s="10"/>
    </row>
    <row r="745" spans="8:22">
      <c r="H745" s="10"/>
      <c r="O745" s="10"/>
      <c r="V745" s="10"/>
    </row>
    <row r="746" spans="8:22">
      <c r="H746" s="10"/>
      <c r="O746" s="10"/>
      <c r="V746" s="10"/>
    </row>
    <row r="747" spans="8:22">
      <c r="H747" s="10"/>
      <c r="O747" s="10"/>
      <c r="V747" s="10"/>
    </row>
    <row r="748" spans="8:22">
      <c r="H748" s="10"/>
      <c r="O748" s="10"/>
      <c r="V748" s="10"/>
    </row>
    <row r="749" spans="8:22">
      <c r="H749" s="10"/>
      <c r="O749" s="10"/>
      <c r="V749" s="10"/>
    </row>
    <row r="750" spans="8:22">
      <c r="H750" s="10"/>
      <c r="O750" s="10"/>
      <c r="V750" s="10"/>
    </row>
    <row r="751" spans="8:22">
      <c r="H751" s="10"/>
      <c r="O751" s="10"/>
      <c r="V751" s="10"/>
    </row>
    <row r="752" spans="8:22">
      <c r="H752" s="10"/>
      <c r="O752" s="10"/>
      <c r="V752" s="10"/>
    </row>
    <row r="753" spans="8:22">
      <c r="H753" s="10"/>
      <c r="O753" s="10"/>
      <c r="V753" s="10"/>
    </row>
    <row r="754" spans="8:22">
      <c r="H754" s="10"/>
      <c r="O754" s="10"/>
      <c r="V754" s="10"/>
    </row>
    <row r="755" spans="8:22">
      <c r="H755" s="10"/>
      <c r="O755" s="10"/>
      <c r="V755" s="10"/>
    </row>
    <row r="756" spans="8:22">
      <c r="H756" s="10"/>
      <c r="O756" s="10"/>
      <c r="V756" s="10"/>
    </row>
    <row r="757" spans="8:22">
      <c r="H757" s="10"/>
      <c r="O757" s="10"/>
      <c r="V757" s="10"/>
    </row>
    <row r="758" spans="8:22">
      <c r="H758" s="10"/>
      <c r="O758" s="10"/>
      <c r="V758" s="10"/>
    </row>
    <row r="759" spans="8:22">
      <c r="H759" s="10"/>
      <c r="O759" s="10"/>
      <c r="V759" s="10"/>
    </row>
    <row r="760" spans="8:22">
      <c r="H760" s="10"/>
      <c r="O760" s="10"/>
      <c r="V760" s="10"/>
    </row>
    <row r="761" spans="8:22">
      <c r="H761" s="10"/>
      <c r="O761" s="10"/>
      <c r="V761" s="10"/>
    </row>
    <row r="762" spans="8:22">
      <c r="H762" s="10"/>
      <c r="O762" s="10"/>
      <c r="V762" s="10"/>
    </row>
    <row r="763" spans="8:22">
      <c r="H763" s="10"/>
      <c r="O763" s="10"/>
      <c r="V763" s="10"/>
    </row>
    <row r="764" spans="8:22">
      <c r="H764" s="10"/>
      <c r="O764" s="10"/>
      <c r="V764" s="10"/>
    </row>
    <row r="765" spans="8:22">
      <c r="H765" s="10"/>
      <c r="O765" s="10"/>
      <c r="V765" s="10"/>
    </row>
    <row r="766" spans="8:22">
      <c r="H766" s="10"/>
      <c r="O766" s="10"/>
      <c r="V766" s="10"/>
    </row>
    <row r="767" spans="8:22">
      <c r="H767" s="10"/>
      <c r="O767" s="10"/>
      <c r="V767" s="10"/>
    </row>
    <row r="768" spans="8:22">
      <c r="H768" s="10"/>
      <c r="O768" s="10"/>
      <c r="V768" s="10"/>
    </row>
    <row r="769" spans="8:22">
      <c r="H769" s="10"/>
      <c r="O769" s="10"/>
      <c r="V769" s="10"/>
    </row>
    <row r="770" spans="8:22">
      <c r="H770" s="10"/>
      <c r="O770" s="10"/>
      <c r="V770" s="10"/>
    </row>
    <row r="771" spans="8:22">
      <c r="H771" s="10"/>
      <c r="O771" s="10"/>
      <c r="V771" s="10"/>
    </row>
    <row r="772" spans="8:22">
      <c r="H772" s="10"/>
      <c r="O772" s="10"/>
      <c r="V772" s="10"/>
    </row>
    <row r="773" spans="8:22">
      <c r="H773" s="10"/>
      <c r="O773" s="10"/>
      <c r="V773" s="10"/>
    </row>
    <row r="774" spans="8:22">
      <c r="H774" s="10"/>
      <c r="O774" s="10"/>
      <c r="V774" s="10"/>
    </row>
    <row r="775" spans="8:22">
      <c r="H775" s="10"/>
      <c r="O775" s="10"/>
      <c r="V775" s="10"/>
    </row>
    <row r="776" spans="8:22">
      <c r="H776" s="10"/>
      <c r="O776" s="10"/>
      <c r="V776" s="10"/>
    </row>
    <row r="777" spans="8:22">
      <c r="H777" s="10"/>
      <c r="O777" s="10"/>
      <c r="V777" s="10"/>
    </row>
    <row r="778" spans="8:22">
      <c r="H778" s="10"/>
      <c r="O778" s="10"/>
      <c r="V778" s="10"/>
    </row>
    <row r="779" spans="8:22">
      <c r="H779" s="10"/>
      <c r="O779" s="10"/>
      <c r="V779" s="10"/>
    </row>
    <row r="780" spans="8:22">
      <c r="H780" s="10"/>
      <c r="O780" s="10"/>
      <c r="V780" s="10"/>
    </row>
    <row r="781" spans="8:22">
      <c r="H781" s="10"/>
      <c r="O781" s="10"/>
      <c r="V781" s="10"/>
    </row>
    <row r="782" spans="8:22">
      <c r="H782" s="10"/>
      <c r="O782" s="10"/>
      <c r="V782" s="10"/>
    </row>
    <row r="783" spans="8:22">
      <c r="H783" s="10"/>
      <c r="O783" s="10"/>
      <c r="V783" s="10"/>
    </row>
    <row r="784" spans="8:22">
      <c r="H784" s="10"/>
      <c r="O784" s="10"/>
      <c r="V784" s="10"/>
    </row>
    <row r="785" spans="8:22">
      <c r="H785" s="10"/>
      <c r="O785" s="10"/>
      <c r="V785" s="10"/>
    </row>
    <row r="786" spans="8:22">
      <c r="H786" s="10"/>
      <c r="O786" s="10"/>
      <c r="V786" s="10"/>
    </row>
    <row r="787" spans="8:22">
      <c r="H787" s="10"/>
      <c r="O787" s="10"/>
      <c r="V787" s="10"/>
    </row>
    <row r="788" spans="8:22">
      <c r="H788" s="10"/>
      <c r="O788" s="10"/>
      <c r="V788" s="10"/>
    </row>
    <row r="789" spans="8:22">
      <c r="H789" s="10"/>
      <c r="O789" s="10"/>
      <c r="V789" s="10"/>
    </row>
    <row r="790" spans="8:22">
      <c r="H790" s="10"/>
      <c r="O790" s="10"/>
      <c r="V790" s="10"/>
    </row>
    <row r="791" spans="8:22">
      <c r="H791" s="10"/>
      <c r="O791" s="10"/>
      <c r="V791" s="10"/>
    </row>
    <row r="792" spans="8:22">
      <c r="H792" s="10"/>
      <c r="O792" s="10"/>
      <c r="V792" s="10"/>
    </row>
    <row r="793" spans="8:22">
      <c r="H793" s="10"/>
      <c r="O793" s="10"/>
      <c r="V793" s="10"/>
    </row>
    <row r="794" spans="8:22">
      <c r="H794" s="10"/>
      <c r="O794" s="10"/>
      <c r="V794" s="10"/>
    </row>
    <row r="795" spans="8:22">
      <c r="H795" s="10"/>
      <c r="O795" s="10"/>
      <c r="V795" s="10"/>
    </row>
    <row r="796" spans="8:22">
      <c r="H796" s="10"/>
      <c r="O796" s="10"/>
      <c r="V796" s="10"/>
    </row>
    <row r="797" spans="8:22">
      <c r="H797" s="10"/>
      <c r="O797" s="10"/>
      <c r="V797" s="10"/>
    </row>
    <row r="798" spans="8:22">
      <c r="H798" s="10"/>
      <c r="O798" s="10"/>
      <c r="V798" s="10"/>
    </row>
    <row r="799" spans="8:22">
      <c r="H799" s="10"/>
      <c r="O799" s="10"/>
      <c r="V799" s="10"/>
    </row>
    <row r="800" spans="8:22">
      <c r="H800" s="10"/>
      <c r="O800" s="10"/>
      <c r="V800" s="10"/>
    </row>
    <row r="801" spans="8:22">
      <c r="H801" s="10"/>
      <c r="O801" s="10"/>
      <c r="V801" s="10"/>
    </row>
    <row r="802" spans="8:22">
      <c r="H802" s="10"/>
      <c r="O802" s="10"/>
      <c r="V802" s="10"/>
    </row>
    <row r="803" spans="8:22">
      <c r="H803" s="10"/>
      <c r="O803" s="10"/>
      <c r="V803" s="10"/>
    </row>
    <row r="804" spans="8:22">
      <c r="H804" s="10"/>
      <c r="O804" s="10"/>
      <c r="V804" s="10"/>
    </row>
    <row r="805" spans="8:22">
      <c r="H805" s="10"/>
      <c r="O805" s="10"/>
      <c r="V805" s="10"/>
    </row>
    <row r="806" spans="8:22">
      <c r="H806" s="10"/>
      <c r="O806" s="10"/>
      <c r="V806" s="10"/>
    </row>
    <row r="807" spans="8:22">
      <c r="H807" s="10"/>
      <c r="O807" s="10"/>
      <c r="V807" s="10"/>
    </row>
    <row r="808" spans="8:22">
      <c r="H808" s="10"/>
      <c r="O808" s="10"/>
      <c r="V808" s="10"/>
    </row>
    <row r="809" spans="8:22">
      <c r="H809" s="10"/>
      <c r="O809" s="10"/>
      <c r="V809" s="10"/>
    </row>
    <row r="810" spans="8:22">
      <c r="H810" s="10"/>
      <c r="O810" s="10"/>
      <c r="V810" s="10"/>
    </row>
    <row r="811" spans="8:22">
      <c r="H811" s="10"/>
      <c r="O811" s="10"/>
      <c r="V811" s="10"/>
    </row>
    <row r="812" spans="8:22">
      <c r="H812" s="10"/>
      <c r="O812" s="10"/>
      <c r="V812" s="10"/>
    </row>
    <row r="813" spans="8:22">
      <c r="H813" s="10"/>
      <c r="O813" s="10"/>
      <c r="V813" s="10"/>
    </row>
    <row r="814" spans="8:22">
      <c r="H814" s="10"/>
      <c r="O814" s="10"/>
      <c r="V814" s="10"/>
    </row>
    <row r="815" spans="8:22">
      <c r="H815" s="10"/>
      <c r="O815" s="10"/>
      <c r="V815" s="10"/>
    </row>
    <row r="816" spans="8:22">
      <c r="H816" s="10"/>
      <c r="O816" s="10"/>
      <c r="V816" s="10"/>
    </row>
    <row r="817" spans="8:22">
      <c r="H817" s="10"/>
      <c r="O817" s="10"/>
      <c r="V817" s="10"/>
    </row>
    <row r="818" spans="8:22">
      <c r="H818" s="10"/>
      <c r="O818" s="10"/>
      <c r="V818" s="10"/>
    </row>
    <row r="819" spans="8:22">
      <c r="H819" s="10"/>
      <c r="O819" s="10"/>
      <c r="V819" s="10"/>
    </row>
    <row r="820" spans="8:22">
      <c r="H820" s="10"/>
      <c r="O820" s="10"/>
      <c r="V820" s="10"/>
    </row>
    <row r="821" spans="8:22">
      <c r="H821" s="10"/>
      <c r="O821" s="10"/>
      <c r="V821" s="10"/>
    </row>
    <row r="822" spans="8:22">
      <c r="H822" s="10"/>
      <c r="O822" s="10"/>
      <c r="V822" s="10"/>
    </row>
    <row r="823" spans="8:22">
      <c r="H823" s="10"/>
      <c r="O823" s="10"/>
      <c r="V823" s="10"/>
    </row>
    <row r="824" spans="8:22">
      <c r="H824" s="10"/>
      <c r="O824" s="10"/>
      <c r="V824" s="10"/>
    </row>
    <row r="825" spans="8:22">
      <c r="H825" s="10"/>
      <c r="O825" s="10"/>
      <c r="V825" s="10"/>
    </row>
    <row r="826" spans="8:22">
      <c r="H826" s="10"/>
      <c r="O826" s="10"/>
      <c r="V826" s="10"/>
    </row>
    <row r="827" spans="8:22">
      <c r="H827" s="10"/>
      <c r="O827" s="10"/>
      <c r="V827" s="10"/>
    </row>
    <row r="828" spans="8:22">
      <c r="H828" s="10"/>
      <c r="O828" s="10"/>
      <c r="V828" s="10"/>
    </row>
    <row r="829" spans="8:22">
      <c r="H829" s="10"/>
      <c r="O829" s="10"/>
      <c r="V829" s="10"/>
    </row>
    <row r="830" spans="8:22">
      <c r="H830" s="10"/>
      <c r="O830" s="10"/>
      <c r="V830" s="10"/>
    </row>
    <row r="831" spans="8:22">
      <c r="H831" s="10"/>
      <c r="O831" s="10"/>
      <c r="V831" s="10"/>
    </row>
    <row r="832" spans="8:22">
      <c r="H832" s="10"/>
      <c r="O832" s="10"/>
      <c r="V832" s="10"/>
    </row>
    <row r="833" spans="8:22">
      <c r="H833" s="10"/>
      <c r="O833" s="10"/>
      <c r="V833" s="10"/>
    </row>
    <row r="834" spans="8:22">
      <c r="H834" s="10"/>
      <c r="O834" s="10"/>
      <c r="V834" s="10"/>
    </row>
    <row r="835" spans="8:22">
      <c r="H835" s="10"/>
      <c r="O835" s="10"/>
      <c r="V835" s="10"/>
    </row>
    <row r="836" spans="8:22">
      <c r="H836" s="10"/>
      <c r="O836" s="10"/>
      <c r="V836" s="10"/>
    </row>
    <row r="837" spans="8:22">
      <c r="H837" s="10"/>
      <c r="O837" s="10"/>
      <c r="V837" s="10"/>
    </row>
    <row r="838" spans="8:22">
      <c r="H838" s="10"/>
      <c r="O838" s="10"/>
      <c r="V838" s="10"/>
    </row>
    <row r="839" spans="8:22">
      <c r="H839" s="10"/>
      <c r="O839" s="10"/>
      <c r="V839" s="10"/>
    </row>
    <row r="840" spans="8:22">
      <c r="H840" s="10"/>
      <c r="O840" s="10"/>
      <c r="V840" s="10"/>
    </row>
    <row r="841" spans="8:22">
      <c r="H841" s="10"/>
      <c r="O841" s="10"/>
      <c r="V841" s="10"/>
    </row>
    <row r="842" spans="8:22">
      <c r="H842" s="10"/>
      <c r="O842" s="10"/>
      <c r="V842" s="10"/>
    </row>
    <row r="843" spans="8:22">
      <c r="H843" s="10"/>
      <c r="O843" s="10"/>
      <c r="V843" s="10"/>
    </row>
    <row r="844" spans="8:22">
      <c r="H844" s="10"/>
      <c r="O844" s="10"/>
      <c r="V844" s="10"/>
    </row>
    <row r="845" spans="8:22">
      <c r="H845" s="10"/>
      <c r="O845" s="10"/>
      <c r="V845" s="10"/>
    </row>
    <row r="846" spans="8:22">
      <c r="H846" s="10"/>
      <c r="O846" s="10"/>
      <c r="V846" s="10"/>
    </row>
    <row r="847" spans="8:22">
      <c r="H847" s="10"/>
      <c r="O847" s="10"/>
      <c r="V847" s="10"/>
    </row>
    <row r="848" spans="8:22">
      <c r="H848" s="10"/>
      <c r="O848" s="10"/>
      <c r="V848" s="10"/>
    </row>
    <row r="849" spans="8:22">
      <c r="H849" s="10"/>
      <c r="O849" s="10"/>
      <c r="V849" s="10"/>
    </row>
    <row r="850" spans="8:22">
      <c r="H850" s="10"/>
      <c r="O850" s="10"/>
      <c r="V850" s="10"/>
    </row>
    <row r="851" spans="8:22">
      <c r="H851" s="10"/>
      <c r="O851" s="10"/>
      <c r="V851" s="10"/>
    </row>
    <row r="852" spans="8:22">
      <c r="H852" s="10"/>
      <c r="O852" s="10"/>
      <c r="V852" s="10"/>
    </row>
    <row r="853" spans="8:22">
      <c r="H853" s="10"/>
      <c r="O853" s="10"/>
      <c r="V853" s="10"/>
    </row>
    <row r="854" spans="8:22">
      <c r="H854" s="10"/>
      <c r="O854" s="10"/>
      <c r="V854" s="10"/>
    </row>
    <row r="855" spans="8:22">
      <c r="H855" s="10"/>
      <c r="O855" s="10"/>
      <c r="V855" s="10"/>
    </row>
    <row r="856" spans="8:22">
      <c r="H856" s="10"/>
      <c r="O856" s="10"/>
      <c r="V856" s="10"/>
    </row>
    <row r="857" spans="8:22">
      <c r="H857" s="10"/>
      <c r="O857" s="10"/>
      <c r="V857" s="10"/>
    </row>
    <row r="858" spans="8:22">
      <c r="H858" s="10"/>
      <c r="O858" s="10"/>
      <c r="V858" s="10"/>
    </row>
    <row r="859" spans="8:22">
      <c r="H859" s="10"/>
      <c r="O859" s="10"/>
      <c r="V859" s="10"/>
    </row>
    <row r="860" spans="8:22">
      <c r="H860" s="10"/>
      <c r="O860" s="10"/>
      <c r="V860" s="10"/>
    </row>
    <row r="861" spans="8:22">
      <c r="H861" s="10"/>
      <c r="O861" s="10"/>
      <c r="V861" s="10"/>
    </row>
    <row r="862" spans="8:22">
      <c r="H862" s="10"/>
      <c r="O862" s="10"/>
      <c r="V862" s="10"/>
    </row>
    <row r="863" spans="8:22">
      <c r="H863" s="10"/>
      <c r="O863" s="10"/>
      <c r="V863" s="10"/>
    </row>
    <row r="864" spans="8:22">
      <c r="H864" s="10"/>
      <c r="O864" s="10"/>
      <c r="V864" s="10"/>
    </row>
    <row r="865" spans="8:22">
      <c r="H865" s="10"/>
      <c r="O865" s="10"/>
      <c r="V865" s="10"/>
    </row>
    <row r="866" spans="8:22">
      <c r="H866" s="10"/>
      <c r="O866" s="10"/>
      <c r="V866" s="10"/>
    </row>
    <row r="867" spans="8:22">
      <c r="H867" s="10"/>
      <c r="O867" s="10"/>
      <c r="V867" s="10"/>
    </row>
    <row r="868" spans="8:22">
      <c r="H868" s="10"/>
      <c r="O868" s="10"/>
      <c r="V868" s="10"/>
    </row>
    <row r="869" spans="8:22">
      <c r="H869" s="10"/>
      <c r="O869" s="10"/>
      <c r="V869" s="10"/>
    </row>
    <row r="870" spans="8:22">
      <c r="H870" s="10"/>
      <c r="O870" s="10"/>
      <c r="V870" s="10"/>
    </row>
    <row r="871" spans="8:22">
      <c r="H871" s="10"/>
      <c r="O871" s="10"/>
      <c r="V871" s="10"/>
    </row>
    <row r="872" spans="8:22">
      <c r="H872" s="10"/>
      <c r="O872" s="10"/>
      <c r="V872" s="10"/>
    </row>
    <row r="873" spans="8:22">
      <c r="H873" s="10"/>
      <c r="O873" s="10"/>
      <c r="V873" s="10"/>
    </row>
    <row r="874" spans="8:22">
      <c r="H874" s="10"/>
      <c r="O874" s="10"/>
      <c r="V874" s="10"/>
    </row>
    <row r="875" spans="8:22">
      <c r="H875" s="10"/>
      <c r="O875" s="10"/>
      <c r="V875" s="10"/>
    </row>
    <row r="876" spans="8:22">
      <c r="H876" s="10"/>
      <c r="O876" s="10"/>
      <c r="V876" s="10"/>
    </row>
    <row r="877" spans="8:22">
      <c r="H877" s="10"/>
      <c r="O877" s="10"/>
      <c r="V877" s="10"/>
    </row>
    <row r="878" spans="8:22">
      <c r="H878" s="10"/>
      <c r="O878" s="10"/>
      <c r="V878" s="10"/>
    </row>
    <row r="879" spans="8:22">
      <c r="H879" s="10"/>
      <c r="O879" s="10"/>
      <c r="V879" s="10"/>
    </row>
    <row r="880" spans="8:22">
      <c r="H880" s="10"/>
      <c r="O880" s="10"/>
      <c r="V880" s="10"/>
    </row>
    <row r="881" spans="8:22">
      <c r="H881" s="10"/>
      <c r="O881" s="10"/>
      <c r="V881" s="10"/>
    </row>
    <row r="882" spans="8:22">
      <c r="H882" s="10"/>
      <c r="O882" s="10"/>
      <c r="V882" s="10"/>
    </row>
    <row r="883" spans="8:22">
      <c r="H883" s="10"/>
      <c r="O883" s="10"/>
      <c r="V883" s="10"/>
    </row>
    <row r="884" spans="8:22">
      <c r="H884" s="10"/>
      <c r="O884" s="10"/>
      <c r="V884" s="10"/>
    </row>
    <row r="885" spans="8:22">
      <c r="H885" s="10"/>
      <c r="O885" s="10"/>
      <c r="V885" s="10"/>
    </row>
    <row r="886" spans="8:22">
      <c r="H886" s="10"/>
      <c r="O886" s="10"/>
      <c r="V886" s="10"/>
    </row>
    <row r="887" spans="8:22">
      <c r="H887" s="10"/>
      <c r="O887" s="10"/>
      <c r="V887" s="10"/>
    </row>
    <row r="888" spans="8:22">
      <c r="H888" s="10"/>
      <c r="O888" s="10"/>
      <c r="V888" s="10"/>
    </row>
    <row r="889" spans="8:22">
      <c r="H889" s="10"/>
      <c r="O889" s="10"/>
      <c r="V889" s="10"/>
    </row>
    <row r="890" spans="8:22">
      <c r="H890" s="10"/>
      <c r="O890" s="10"/>
      <c r="V890" s="10"/>
    </row>
    <row r="891" spans="8:22">
      <c r="H891" s="10"/>
      <c r="O891" s="10"/>
      <c r="V891" s="10"/>
    </row>
    <row r="892" spans="8:22">
      <c r="H892" s="10"/>
      <c r="O892" s="10"/>
      <c r="V892" s="10"/>
    </row>
    <row r="893" spans="8:22">
      <c r="H893" s="10"/>
      <c r="O893" s="10"/>
      <c r="V893" s="10"/>
    </row>
    <row r="894" spans="8:22">
      <c r="H894" s="10"/>
      <c r="O894" s="10"/>
      <c r="V894" s="10"/>
    </row>
    <row r="895" spans="8:22">
      <c r="H895" s="10"/>
      <c r="O895" s="10"/>
      <c r="V895" s="10"/>
    </row>
    <row r="896" spans="8:22">
      <c r="H896" s="10"/>
      <c r="O896" s="10"/>
      <c r="V896" s="10"/>
    </row>
    <row r="897" spans="8:22">
      <c r="H897" s="10"/>
      <c r="O897" s="10"/>
      <c r="V897" s="10"/>
    </row>
    <row r="898" spans="8:22">
      <c r="H898" s="10"/>
      <c r="O898" s="10"/>
      <c r="V898" s="10"/>
    </row>
    <row r="899" spans="8:22">
      <c r="H899" s="10"/>
      <c r="O899" s="10"/>
      <c r="V899" s="10"/>
    </row>
    <row r="900" spans="8:22">
      <c r="H900" s="10"/>
      <c r="O900" s="10"/>
      <c r="V900" s="10"/>
    </row>
    <row r="901" spans="8:22">
      <c r="H901" s="10"/>
      <c r="O901" s="10"/>
      <c r="V901" s="10"/>
    </row>
    <row r="902" spans="8:22">
      <c r="H902" s="10"/>
      <c r="O902" s="10"/>
      <c r="V902" s="10"/>
    </row>
    <row r="903" spans="8:22">
      <c r="H903" s="10"/>
      <c r="O903" s="10"/>
      <c r="V903" s="10"/>
    </row>
    <row r="904" spans="8:22">
      <c r="H904" s="10"/>
      <c r="O904" s="10"/>
      <c r="V904" s="10"/>
    </row>
    <row r="905" spans="8:22">
      <c r="H905" s="10"/>
      <c r="O905" s="10"/>
      <c r="V905" s="10"/>
    </row>
    <row r="906" spans="8:22">
      <c r="H906" s="10"/>
      <c r="O906" s="10"/>
      <c r="V906" s="10"/>
    </row>
    <row r="907" spans="8:22">
      <c r="H907" s="10"/>
      <c r="O907" s="10"/>
      <c r="V907" s="10"/>
    </row>
    <row r="908" spans="8:22">
      <c r="H908" s="10"/>
      <c r="O908" s="10"/>
      <c r="V908" s="10"/>
    </row>
    <row r="909" spans="8:22">
      <c r="H909" s="10"/>
      <c r="O909" s="10"/>
      <c r="V909" s="10"/>
    </row>
    <row r="910" spans="8:22">
      <c r="H910" s="10"/>
      <c r="O910" s="10"/>
      <c r="V910" s="10"/>
    </row>
    <row r="911" spans="8:22">
      <c r="H911" s="10"/>
      <c r="O911" s="10"/>
      <c r="V911" s="10"/>
    </row>
    <row r="912" spans="8:22">
      <c r="H912" s="10"/>
      <c r="O912" s="10"/>
      <c r="V912" s="10"/>
    </row>
    <row r="913" spans="8:22">
      <c r="H913" s="10"/>
      <c r="O913" s="10"/>
      <c r="V913" s="10"/>
    </row>
    <row r="914" spans="8:22">
      <c r="H914" s="10"/>
      <c r="O914" s="10"/>
      <c r="V914" s="10"/>
    </row>
    <row r="915" spans="8:22">
      <c r="H915" s="10"/>
      <c r="O915" s="10"/>
      <c r="V915" s="10"/>
    </row>
    <row r="916" spans="8:22">
      <c r="H916" s="10"/>
      <c r="O916" s="10"/>
      <c r="V916" s="10"/>
    </row>
    <row r="917" spans="8:22">
      <c r="H917" s="10"/>
      <c r="O917" s="10"/>
      <c r="V917" s="10"/>
    </row>
    <row r="918" spans="8:22">
      <c r="H918" s="10"/>
      <c r="O918" s="10"/>
      <c r="V918" s="10"/>
    </row>
    <row r="919" spans="8:22">
      <c r="H919" s="10"/>
      <c r="O919" s="10"/>
      <c r="V919" s="10"/>
    </row>
    <row r="920" spans="8:22">
      <c r="H920" s="10"/>
      <c r="O920" s="10"/>
      <c r="V920" s="10"/>
    </row>
    <row r="921" spans="8:22">
      <c r="H921" s="10"/>
      <c r="O921" s="10"/>
      <c r="V921" s="10"/>
    </row>
    <row r="922" spans="8:22">
      <c r="H922" s="10"/>
      <c r="O922" s="10"/>
      <c r="V922" s="10"/>
    </row>
    <row r="923" spans="8:22">
      <c r="H923" s="10"/>
      <c r="O923" s="10"/>
      <c r="V923" s="10"/>
    </row>
    <row r="924" spans="8:22">
      <c r="H924" s="10"/>
      <c r="O924" s="10"/>
      <c r="V924" s="10"/>
    </row>
    <row r="925" spans="8:22">
      <c r="H925" s="10"/>
      <c r="O925" s="10"/>
      <c r="V925" s="10"/>
    </row>
    <row r="926" spans="8:22">
      <c r="H926" s="10"/>
      <c r="O926" s="10"/>
      <c r="V926" s="10"/>
    </row>
    <row r="927" spans="8:22">
      <c r="H927" s="10"/>
      <c r="O927" s="10"/>
      <c r="V927" s="10"/>
    </row>
    <row r="928" spans="8:22">
      <c r="H928" s="10"/>
      <c r="O928" s="10"/>
      <c r="V928" s="10"/>
    </row>
    <row r="929" spans="8:22">
      <c r="H929" s="10"/>
      <c r="O929" s="10"/>
      <c r="V929" s="10"/>
    </row>
    <row r="930" spans="8:22">
      <c r="H930" s="10"/>
      <c r="O930" s="10"/>
      <c r="V930" s="10"/>
    </row>
    <row r="931" spans="8:22">
      <c r="H931" s="10"/>
      <c r="O931" s="10"/>
      <c r="V931" s="10"/>
    </row>
    <row r="932" spans="8:22">
      <c r="H932" s="10"/>
      <c r="O932" s="10"/>
      <c r="V932" s="10"/>
    </row>
    <row r="933" spans="8:22">
      <c r="H933" s="10"/>
      <c r="O933" s="10"/>
      <c r="V933" s="10"/>
    </row>
    <row r="934" spans="8:22">
      <c r="H934" s="10"/>
      <c r="O934" s="10"/>
      <c r="V934" s="10"/>
    </row>
    <row r="935" spans="8:22">
      <c r="H935" s="10"/>
      <c r="O935" s="10"/>
      <c r="V935" s="10"/>
    </row>
    <row r="936" spans="8:22">
      <c r="H936" s="10"/>
      <c r="O936" s="10"/>
      <c r="V936" s="10"/>
    </row>
    <row r="937" spans="8:22">
      <c r="H937" s="10"/>
      <c r="O937" s="10"/>
      <c r="V937" s="10"/>
    </row>
    <row r="938" spans="8:22">
      <c r="H938" s="10"/>
      <c r="O938" s="10"/>
      <c r="V938" s="10"/>
    </row>
    <row r="939" spans="8:22">
      <c r="H939" s="10"/>
      <c r="O939" s="10"/>
      <c r="V939" s="10"/>
    </row>
    <row r="940" spans="8:22">
      <c r="H940" s="10"/>
      <c r="O940" s="10"/>
      <c r="V940" s="10"/>
    </row>
    <row r="941" spans="8:22">
      <c r="H941" s="10"/>
      <c r="O941" s="10"/>
      <c r="V941" s="10"/>
    </row>
    <row r="942" spans="8:22">
      <c r="H942" s="10"/>
      <c r="O942" s="10"/>
      <c r="V942" s="10"/>
    </row>
    <row r="943" spans="8:22">
      <c r="H943" s="10"/>
      <c r="O943" s="10"/>
      <c r="V943" s="10"/>
    </row>
    <row r="944" spans="8:22">
      <c r="H944" s="10"/>
      <c r="O944" s="10"/>
      <c r="V944" s="10"/>
    </row>
    <row r="945" spans="8:22">
      <c r="H945" s="10"/>
      <c r="O945" s="10"/>
      <c r="V945" s="10"/>
    </row>
    <row r="946" spans="8:22">
      <c r="H946" s="10"/>
      <c r="O946" s="10"/>
      <c r="V946" s="10"/>
    </row>
    <row r="947" spans="8:22">
      <c r="H947" s="10"/>
      <c r="O947" s="10"/>
      <c r="V947" s="10"/>
    </row>
    <row r="948" spans="8:22">
      <c r="H948" s="10"/>
      <c r="O948" s="10"/>
      <c r="V948" s="10"/>
    </row>
    <row r="949" spans="8:22">
      <c r="H949" s="10"/>
      <c r="O949" s="10"/>
      <c r="V949" s="10"/>
    </row>
    <row r="950" spans="8:22">
      <c r="H950" s="10"/>
      <c r="O950" s="10"/>
      <c r="V950" s="10"/>
    </row>
    <row r="951" spans="8:22">
      <c r="H951" s="10"/>
      <c r="O951" s="10"/>
      <c r="V951" s="10"/>
    </row>
    <row r="952" spans="8:22">
      <c r="H952" s="10"/>
      <c r="O952" s="10"/>
      <c r="V952" s="10"/>
    </row>
    <row r="953" spans="8:22">
      <c r="H953" s="10"/>
      <c r="O953" s="10"/>
      <c r="V953" s="10"/>
    </row>
    <row r="954" spans="8:22">
      <c r="H954" s="10"/>
      <c r="O954" s="10"/>
      <c r="V954" s="10"/>
    </row>
    <row r="955" spans="8:22">
      <c r="H955" s="10"/>
      <c r="O955" s="10"/>
      <c r="V955" s="10"/>
    </row>
    <row r="956" spans="8:22">
      <c r="H956" s="10"/>
      <c r="O956" s="10"/>
      <c r="V956" s="10"/>
    </row>
    <row r="957" spans="8:22">
      <c r="H957" s="10"/>
      <c r="O957" s="10"/>
      <c r="V957" s="10"/>
    </row>
    <row r="958" spans="8:22">
      <c r="H958" s="10"/>
      <c r="O958" s="10"/>
      <c r="V958" s="10"/>
    </row>
    <row r="959" spans="8:22">
      <c r="H959" s="10"/>
      <c r="O959" s="10"/>
      <c r="V959" s="10"/>
    </row>
    <row r="960" spans="8:22">
      <c r="H960" s="10"/>
      <c r="O960" s="10"/>
      <c r="V960" s="10"/>
    </row>
    <row r="961" spans="8:22">
      <c r="H961" s="10"/>
      <c r="O961" s="10"/>
      <c r="V961" s="10"/>
    </row>
    <row r="962" spans="8:22">
      <c r="H962" s="10"/>
      <c r="O962" s="10"/>
      <c r="V962" s="10"/>
    </row>
    <row r="963" spans="8:22">
      <c r="H963" s="10"/>
      <c r="O963" s="10"/>
      <c r="V963" s="10"/>
    </row>
    <row r="964" spans="8:22">
      <c r="H964" s="10"/>
      <c r="O964" s="10"/>
      <c r="V964" s="10"/>
    </row>
    <row r="965" spans="8:22">
      <c r="H965" s="10"/>
      <c r="O965" s="10"/>
      <c r="V965" s="10"/>
    </row>
    <row r="966" spans="8:22">
      <c r="H966" s="10"/>
      <c r="O966" s="10"/>
      <c r="V966" s="10"/>
    </row>
    <row r="967" spans="8:22">
      <c r="H967" s="10"/>
      <c r="O967" s="10"/>
      <c r="V967" s="10"/>
    </row>
    <row r="968" spans="8:22">
      <c r="H968" s="10"/>
      <c r="O968" s="10"/>
      <c r="V968" s="10"/>
    </row>
    <row r="969" spans="8:22">
      <c r="H969" s="10"/>
      <c r="O969" s="10"/>
      <c r="V969" s="10"/>
    </row>
    <row r="970" spans="8:22">
      <c r="H970" s="10"/>
      <c r="O970" s="10"/>
      <c r="V970" s="10"/>
    </row>
    <row r="971" spans="8:22">
      <c r="H971" s="10"/>
      <c r="O971" s="10"/>
      <c r="V971" s="10"/>
    </row>
    <row r="972" spans="8:22">
      <c r="H972" s="10"/>
      <c r="O972" s="10"/>
      <c r="V972" s="10"/>
    </row>
    <row r="973" spans="8:22">
      <c r="H973" s="10"/>
      <c r="O973" s="10"/>
      <c r="V973" s="10"/>
    </row>
    <row r="974" spans="8:22">
      <c r="H974" s="10"/>
      <c r="O974" s="10"/>
      <c r="V974" s="10"/>
    </row>
    <row r="975" spans="8:22">
      <c r="H975" s="10"/>
      <c r="O975" s="10"/>
      <c r="V975" s="10"/>
    </row>
    <row r="976" spans="8:22">
      <c r="H976" s="10"/>
      <c r="O976" s="10"/>
      <c r="V976" s="10"/>
    </row>
    <row r="977" spans="8:22">
      <c r="H977" s="10"/>
      <c r="O977" s="10"/>
      <c r="V977" s="10"/>
    </row>
    <row r="978" spans="8:22">
      <c r="H978" s="10"/>
      <c r="O978" s="10"/>
      <c r="V978" s="10"/>
    </row>
    <row r="979" spans="8:22">
      <c r="H979" s="10"/>
      <c r="O979" s="10"/>
      <c r="V979" s="10"/>
    </row>
    <row r="980" spans="8:22">
      <c r="H980" s="10"/>
      <c r="O980" s="10"/>
      <c r="V980" s="10"/>
    </row>
    <row r="981" spans="8:22">
      <c r="H981" s="10"/>
      <c r="O981" s="10"/>
      <c r="V981" s="10"/>
    </row>
    <row r="982" spans="8:22">
      <c r="H982" s="10"/>
      <c r="O982" s="10"/>
      <c r="V982" s="10"/>
    </row>
    <row r="983" spans="8:22">
      <c r="H983" s="10"/>
      <c r="O983" s="10"/>
      <c r="V983" s="10"/>
    </row>
    <row r="984" spans="8:22">
      <c r="H984" s="10"/>
      <c r="O984" s="10"/>
      <c r="V984" s="10"/>
    </row>
    <row r="985" spans="8:22">
      <c r="H985" s="10"/>
      <c r="O985" s="10"/>
      <c r="V985" s="10"/>
    </row>
    <row r="986" spans="8:22">
      <c r="H986" s="10"/>
      <c r="O986" s="10"/>
      <c r="V986" s="10"/>
    </row>
    <row r="987" spans="8:22">
      <c r="H987" s="10"/>
      <c r="O987" s="10"/>
      <c r="V987" s="10"/>
    </row>
    <row r="988" spans="8:22">
      <c r="H988" s="10"/>
      <c r="O988" s="10"/>
      <c r="V988" s="10"/>
    </row>
    <row r="989" spans="8:22">
      <c r="H989" s="10"/>
      <c r="O989" s="10"/>
      <c r="V989" s="10"/>
    </row>
    <row r="990" spans="8:22">
      <c r="H990" s="10"/>
      <c r="O990" s="10"/>
      <c r="V990" s="10"/>
    </row>
    <row r="991" spans="8:22">
      <c r="H991" s="10"/>
      <c r="O991" s="10"/>
      <c r="V991" s="10"/>
    </row>
    <row r="992" spans="8:22">
      <c r="H992" s="10"/>
      <c r="O992" s="10"/>
      <c r="V992" s="10"/>
    </row>
    <row r="993" spans="8:22">
      <c r="H993" s="10"/>
      <c r="O993" s="10"/>
      <c r="V993" s="10"/>
    </row>
    <row r="994" spans="8:22">
      <c r="H994" s="10"/>
      <c r="O994" s="10"/>
      <c r="V994" s="10"/>
    </row>
    <row r="995" spans="8:22">
      <c r="H995" s="10"/>
      <c r="O995" s="10"/>
      <c r="V995" s="10"/>
    </row>
    <row r="996" spans="8:22">
      <c r="H996" s="10"/>
      <c r="O996" s="10"/>
      <c r="V996" s="10"/>
    </row>
    <row r="997" spans="8:22">
      <c r="H997" s="10"/>
      <c r="O997" s="10"/>
      <c r="V997" s="10"/>
    </row>
    <row r="998" spans="8:22">
      <c r="H998" s="10"/>
      <c r="O998" s="10"/>
      <c r="V998" s="10"/>
    </row>
    <row r="999" spans="8:22">
      <c r="H999" s="10"/>
      <c r="O999" s="10"/>
      <c r="V999" s="10"/>
    </row>
    <row r="1000" spans="8:22">
      <c r="H1000" s="10"/>
      <c r="O1000" s="10"/>
      <c r="V1000" s="10"/>
    </row>
    <row r="1001" spans="8:22">
      <c r="H1001" s="10"/>
      <c r="O1001" s="10"/>
      <c r="V1001" s="10"/>
    </row>
    <row r="1002" spans="8:22">
      <c r="H1002" s="10"/>
      <c r="O1002" s="10"/>
      <c r="V1002" s="10"/>
    </row>
    <row r="1003" spans="8:22">
      <c r="H1003" s="10"/>
      <c r="O1003" s="10"/>
      <c r="V1003" s="10"/>
    </row>
    <row r="1004" spans="8:22">
      <c r="H1004" s="10"/>
      <c r="O1004" s="10"/>
      <c r="V1004" s="10"/>
    </row>
    <row r="1005" spans="8:22">
      <c r="H1005" s="10"/>
      <c r="O1005" s="10"/>
      <c r="V1005" s="10"/>
    </row>
    <row r="1006" spans="8:22">
      <c r="H1006" s="10"/>
      <c r="O1006" s="10"/>
      <c r="V1006" s="10"/>
    </row>
    <row r="1007" spans="8:22">
      <c r="H1007" s="10"/>
      <c r="O1007" s="10"/>
      <c r="V1007" s="10"/>
    </row>
    <row r="1008" spans="8:22">
      <c r="H1008" s="10"/>
      <c r="O1008" s="10"/>
      <c r="V1008" s="10"/>
    </row>
    <row r="1009" spans="8:22">
      <c r="H1009" s="10"/>
      <c r="O1009" s="10"/>
      <c r="V1009" s="10"/>
    </row>
    <row r="1010" spans="8:22">
      <c r="H1010" s="10"/>
      <c r="O1010" s="10"/>
      <c r="V1010" s="10"/>
    </row>
    <row r="1011" spans="8:22">
      <c r="H1011" s="10"/>
      <c r="O1011" s="10"/>
      <c r="V1011" s="10"/>
    </row>
    <row r="1012" spans="8:22">
      <c r="H1012" s="10"/>
      <c r="O1012" s="10"/>
      <c r="V1012" s="10"/>
    </row>
    <row r="1013" spans="8:22">
      <c r="H1013" s="10"/>
      <c r="O1013" s="10"/>
      <c r="V1013" s="10"/>
    </row>
    <row r="1014" spans="8:22">
      <c r="H1014" s="10"/>
      <c r="O1014" s="10"/>
      <c r="V1014" s="10"/>
    </row>
    <row r="1015" spans="8:22">
      <c r="H1015" s="10"/>
      <c r="O1015" s="10"/>
      <c r="V1015" s="10"/>
    </row>
    <row r="1016" spans="8:22">
      <c r="H1016" s="10"/>
      <c r="O1016" s="10"/>
      <c r="V1016" s="10"/>
    </row>
    <row r="1017" spans="8:22">
      <c r="H1017" s="10"/>
      <c r="O1017" s="10"/>
      <c r="V1017" s="10"/>
    </row>
    <row r="1018" spans="8:22">
      <c r="H1018" s="10"/>
      <c r="O1018" s="10"/>
      <c r="V1018" s="10"/>
    </row>
    <row r="1019" spans="8:22">
      <c r="H1019" s="10"/>
      <c r="O1019" s="10"/>
      <c r="V1019" s="10"/>
    </row>
    <row r="1020" spans="8:22">
      <c r="H1020" s="10"/>
      <c r="O1020" s="10"/>
      <c r="V1020" s="10"/>
    </row>
    <row r="1021" spans="8:22">
      <c r="H1021" s="10"/>
      <c r="O1021" s="10"/>
      <c r="V1021" s="10"/>
    </row>
    <row r="1022" spans="8:22">
      <c r="H1022" s="10"/>
      <c r="O1022" s="10"/>
      <c r="V1022" s="10"/>
    </row>
    <row r="1023" spans="8:22">
      <c r="H1023" s="10"/>
      <c r="O1023" s="10"/>
      <c r="V1023" s="10"/>
    </row>
    <row r="1024" spans="8:22">
      <c r="H1024" s="10"/>
      <c r="O1024" s="10"/>
      <c r="V1024" s="10"/>
    </row>
    <row r="1025" spans="8:22">
      <c r="H1025" s="10"/>
      <c r="O1025" s="10"/>
      <c r="V1025" s="10"/>
    </row>
    <row r="1026" spans="8:22">
      <c r="H1026" s="10"/>
      <c r="O1026" s="10"/>
      <c r="V1026" s="10"/>
    </row>
    <row r="1027" spans="8:22">
      <c r="H1027" s="10"/>
      <c r="O1027" s="10"/>
      <c r="V1027" s="10"/>
    </row>
    <row r="1028" spans="8:22">
      <c r="H1028" s="10"/>
      <c r="O1028" s="10"/>
      <c r="V1028" s="10"/>
    </row>
    <row r="1029" spans="8:22">
      <c r="H1029" s="10"/>
      <c r="O1029" s="10"/>
      <c r="V1029" s="10"/>
    </row>
    <row r="1030" spans="8:22">
      <c r="H1030" s="10"/>
      <c r="O1030" s="10"/>
      <c r="V1030" s="10"/>
    </row>
    <row r="1031" spans="8:22">
      <c r="H1031" s="10"/>
      <c r="O1031" s="10"/>
      <c r="V1031" s="10"/>
    </row>
    <row r="1032" spans="8:22">
      <c r="H1032" s="10"/>
      <c r="O1032" s="10"/>
      <c r="V1032" s="10"/>
    </row>
    <row r="1033" spans="8:22">
      <c r="H1033" s="10"/>
      <c r="O1033" s="10"/>
      <c r="V1033" s="10"/>
    </row>
    <row r="1034" spans="8:22">
      <c r="H1034" s="10"/>
      <c r="O1034" s="10"/>
      <c r="V1034" s="10"/>
    </row>
    <row r="1035" spans="8:22">
      <c r="H1035" s="10"/>
      <c r="O1035" s="10"/>
      <c r="V1035" s="10"/>
    </row>
    <row r="1036" spans="8:22">
      <c r="H1036" s="10"/>
      <c r="O1036" s="10"/>
      <c r="V1036" s="10"/>
    </row>
    <row r="1037" spans="8:22">
      <c r="H1037" s="10"/>
      <c r="O1037" s="10"/>
      <c r="V1037" s="10"/>
    </row>
    <row r="1038" spans="8:22">
      <c r="H1038" s="10"/>
      <c r="O1038" s="10"/>
      <c r="V1038" s="10"/>
    </row>
    <row r="1039" spans="8:22">
      <c r="H1039" s="10"/>
      <c r="O1039" s="10"/>
      <c r="V1039" s="10"/>
    </row>
    <row r="1040" spans="8:22">
      <c r="H1040" s="10"/>
      <c r="O1040" s="10"/>
      <c r="V1040" s="10"/>
    </row>
    <row r="1041" spans="8:22">
      <c r="H1041" s="10"/>
      <c r="O1041" s="10"/>
      <c r="V1041" s="10"/>
    </row>
    <row r="1042" spans="8:22">
      <c r="H1042" s="10"/>
      <c r="O1042" s="10"/>
      <c r="V1042" s="10"/>
    </row>
    <row r="1043" spans="8:22">
      <c r="H1043" s="10"/>
      <c r="O1043" s="10"/>
      <c r="V1043" s="10"/>
    </row>
    <row r="1044" spans="8:22">
      <c r="H1044" s="10"/>
      <c r="O1044" s="10"/>
      <c r="V1044" s="10"/>
    </row>
    <row r="1045" spans="8:22">
      <c r="H1045" s="10"/>
      <c r="O1045" s="10"/>
      <c r="V1045" s="10"/>
    </row>
    <row r="1046" spans="8:22">
      <c r="H1046" s="10"/>
      <c r="O1046" s="10"/>
      <c r="V1046" s="10"/>
    </row>
    <row r="1047" spans="8:22">
      <c r="H1047" s="10"/>
      <c r="O1047" s="10"/>
      <c r="V1047" s="10"/>
    </row>
    <row r="1048" spans="8:22">
      <c r="H1048" s="10"/>
      <c r="O1048" s="10"/>
      <c r="V1048" s="10"/>
    </row>
    <row r="1049" spans="8:22">
      <c r="H1049" s="10"/>
      <c r="O1049" s="10"/>
      <c r="V1049" s="10"/>
    </row>
    <row r="1050" spans="8:22">
      <c r="H1050" s="10"/>
      <c r="O1050" s="10"/>
      <c r="V1050" s="10"/>
    </row>
    <row r="1051" spans="8:22">
      <c r="H1051" s="10"/>
      <c r="O1051" s="10"/>
      <c r="V1051" s="10"/>
    </row>
    <row r="1052" spans="8:22">
      <c r="H1052" s="10"/>
      <c r="O1052" s="10"/>
      <c r="V1052" s="10"/>
    </row>
    <row r="1053" spans="8:22">
      <c r="H1053" s="10"/>
      <c r="O1053" s="10"/>
      <c r="V1053" s="10"/>
    </row>
    <row r="1054" spans="8:22">
      <c r="H1054" s="10"/>
      <c r="O1054" s="10"/>
      <c r="V1054" s="10"/>
    </row>
    <row r="1055" spans="8:22">
      <c r="H1055" s="10"/>
      <c r="O1055" s="10"/>
      <c r="V1055" s="10"/>
    </row>
    <row r="1056" spans="8:22">
      <c r="H1056" s="10"/>
      <c r="O1056" s="10"/>
      <c r="V1056" s="10"/>
    </row>
    <row r="1057" spans="8:22">
      <c r="H1057" s="10"/>
      <c r="O1057" s="10"/>
      <c r="V1057" s="10"/>
    </row>
    <row r="1058" spans="8:22">
      <c r="H1058" s="10"/>
      <c r="O1058" s="10"/>
      <c r="V1058" s="10"/>
    </row>
    <row r="1059" spans="8:22">
      <c r="H1059" s="10"/>
      <c r="O1059" s="10"/>
      <c r="V1059" s="10"/>
    </row>
    <row r="1060" spans="8:22">
      <c r="H1060" s="10"/>
      <c r="O1060" s="10"/>
      <c r="V1060" s="10"/>
    </row>
    <row r="1061" spans="8:22">
      <c r="H1061" s="10"/>
      <c r="O1061" s="10"/>
      <c r="V1061" s="10"/>
    </row>
    <row r="1062" spans="8:22">
      <c r="H1062" s="10"/>
      <c r="O1062" s="10"/>
      <c r="V1062" s="10"/>
    </row>
    <row r="1063" spans="8:22">
      <c r="H1063" s="10"/>
      <c r="O1063" s="10"/>
      <c r="V1063" s="10"/>
    </row>
    <row r="1064" spans="8:22">
      <c r="H1064" s="10"/>
      <c r="O1064" s="10"/>
      <c r="V1064" s="10"/>
    </row>
    <row r="1065" spans="8:22">
      <c r="H1065" s="10"/>
      <c r="O1065" s="10"/>
      <c r="V1065" s="10"/>
    </row>
    <row r="1066" spans="8:22">
      <c r="H1066" s="10"/>
      <c r="O1066" s="10"/>
      <c r="V1066" s="10"/>
    </row>
    <row r="1067" spans="8:22">
      <c r="H1067" s="10"/>
      <c r="O1067" s="10"/>
      <c r="V1067" s="10"/>
    </row>
    <row r="1068" spans="8:22">
      <c r="H1068" s="10"/>
      <c r="O1068" s="10"/>
      <c r="V1068" s="10"/>
    </row>
    <row r="1069" spans="8:22">
      <c r="H1069" s="10"/>
      <c r="O1069" s="10"/>
      <c r="V1069" s="10"/>
    </row>
    <row r="1070" spans="8:22">
      <c r="H1070" s="10"/>
      <c r="O1070" s="10"/>
      <c r="V1070" s="10"/>
    </row>
    <row r="1071" spans="8:22">
      <c r="H1071" s="10"/>
      <c r="O1071" s="10"/>
      <c r="V1071" s="10"/>
    </row>
    <row r="1072" spans="8:22">
      <c r="H1072" s="10"/>
      <c r="O1072" s="10"/>
      <c r="V1072" s="10"/>
    </row>
    <row r="1073" spans="8:22">
      <c r="H1073" s="10"/>
      <c r="O1073" s="10"/>
      <c r="V1073" s="10"/>
    </row>
    <row r="1074" spans="8:22">
      <c r="H1074" s="10"/>
      <c r="O1074" s="10"/>
      <c r="V1074" s="10"/>
    </row>
    <row r="1075" spans="8:22">
      <c r="H1075" s="10"/>
      <c r="O1075" s="10"/>
      <c r="V1075" s="10"/>
    </row>
    <row r="1076" spans="8:22">
      <c r="H1076" s="10"/>
      <c r="O1076" s="10"/>
      <c r="V1076" s="10"/>
    </row>
    <row r="1077" spans="8:22">
      <c r="H1077" s="10"/>
      <c r="O1077" s="10"/>
      <c r="V1077" s="10"/>
    </row>
    <row r="1078" spans="8:22">
      <c r="H1078" s="10"/>
      <c r="O1078" s="10"/>
      <c r="V1078" s="10"/>
    </row>
    <row r="1079" spans="8:22">
      <c r="H1079" s="10"/>
      <c r="O1079" s="10"/>
      <c r="V1079" s="10"/>
    </row>
    <row r="1080" spans="8:22">
      <c r="H1080" s="10"/>
      <c r="O1080" s="10"/>
      <c r="V1080" s="10"/>
    </row>
    <row r="1081" spans="8:22">
      <c r="H1081" s="10"/>
      <c r="O1081" s="10"/>
      <c r="V1081" s="10"/>
    </row>
    <row r="1082" spans="8:22">
      <c r="H1082" s="10"/>
      <c r="O1082" s="10"/>
      <c r="V1082" s="10"/>
    </row>
    <row r="1083" spans="8:22">
      <c r="H1083" s="10"/>
      <c r="O1083" s="10"/>
      <c r="V1083" s="10"/>
    </row>
    <row r="1084" spans="8:22">
      <c r="H1084" s="10"/>
      <c r="O1084" s="10"/>
      <c r="V1084" s="10"/>
    </row>
    <row r="1085" spans="8:22">
      <c r="H1085" s="10"/>
      <c r="O1085" s="10"/>
      <c r="V1085" s="10"/>
    </row>
    <row r="1086" spans="8:22">
      <c r="H1086" s="10"/>
      <c r="O1086" s="10"/>
      <c r="V1086" s="10"/>
    </row>
    <row r="1087" spans="8:22">
      <c r="H1087" s="10"/>
      <c r="O1087" s="10"/>
      <c r="V1087" s="10"/>
    </row>
    <row r="1088" spans="8:22">
      <c r="H1088" s="10"/>
      <c r="O1088" s="10"/>
      <c r="V1088" s="10"/>
    </row>
    <row r="1089" spans="8:22">
      <c r="H1089" s="10"/>
      <c r="O1089" s="10"/>
      <c r="V1089" s="10"/>
    </row>
    <row r="1090" spans="8:22">
      <c r="H1090" s="10"/>
      <c r="O1090" s="10"/>
      <c r="V1090" s="10"/>
    </row>
    <row r="1091" spans="8:22">
      <c r="H1091" s="10"/>
      <c r="O1091" s="10"/>
      <c r="V1091" s="10"/>
    </row>
    <row r="1092" spans="8:22">
      <c r="H1092" s="10"/>
      <c r="O1092" s="10"/>
      <c r="V1092" s="10"/>
    </row>
    <row r="1093" spans="8:22">
      <c r="H1093" s="10"/>
      <c r="O1093" s="10"/>
      <c r="V1093" s="10"/>
    </row>
    <row r="1094" spans="8:22">
      <c r="H1094" s="10"/>
      <c r="O1094" s="10"/>
      <c r="V1094" s="10"/>
    </row>
    <row r="1095" spans="8:22">
      <c r="H1095" s="10"/>
      <c r="O1095" s="10"/>
      <c r="V1095" s="10"/>
    </row>
    <row r="1096" spans="8:22">
      <c r="H1096" s="10"/>
      <c r="O1096" s="10"/>
      <c r="V1096" s="10"/>
    </row>
    <row r="1097" spans="8:22">
      <c r="H1097" s="10"/>
      <c r="O1097" s="10"/>
      <c r="V1097" s="10"/>
    </row>
    <row r="1098" spans="8:22">
      <c r="H1098" s="10"/>
      <c r="O1098" s="10"/>
      <c r="V1098" s="10"/>
    </row>
    <row r="1099" spans="8:22">
      <c r="H1099" s="10"/>
      <c r="O1099" s="10"/>
      <c r="V1099" s="10"/>
    </row>
    <row r="1100" spans="8:22">
      <c r="H1100" s="10"/>
      <c r="O1100" s="10"/>
      <c r="V1100" s="10"/>
    </row>
    <row r="1101" spans="8:22">
      <c r="H1101" s="10"/>
      <c r="O1101" s="10"/>
      <c r="V1101" s="10"/>
    </row>
    <row r="1102" spans="8:22">
      <c r="H1102" s="10"/>
      <c r="O1102" s="10"/>
      <c r="V1102" s="10"/>
    </row>
    <row r="1103" spans="8:22">
      <c r="H1103" s="10"/>
      <c r="O1103" s="10"/>
      <c r="V1103" s="10"/>
    </row>
    <row r="1104" spans="8:22">
      <c r="H1104" s="10"/>
      <c r="O1104" s="10"/>
      <c r="V1104" s="10"/>
    </row>
    <row r="1105" spans="8:22">
      <c r="H1105" s="10"/>
      <c r="O1105" s="10"/>
      <c r="V1105" s="10"/>
    </row>
    <row r="1106" spans="8:22">
      <c r="H1106" s="10"/>
      <c r="O1106" s="10"/>
      <c r="V1106" s="10"/>
    </row>
    <row r="1107" spans="8:22">
      <c r="H1107" s="10"/>
      <c r="O1107" s="10"/>
      <c r="V1107" s="10"/>
    </row>
    <row r="1108" spans="8:22">
      <c r="H1108" s="10"/>
      <c r="O1108" s="10"/>
      <c r="V1108" s="10"/>
    </row>
    <row r="1109" spans="8:22">
      <c r="H1109" s="10"/>
      <c r="O1109" s="10"/>
      <c r="V1109" s="10"/>
    </row>
    <row r="1110" spans="8:22">
      <c r="H1110" s="10"/>
      <c r="O1110" s="10"/>
      <c r="V1110" s="10"/>
    </row>
    <row r="1111" spans="8:22">
      <c r="H1111" s="10"/>
      <c r="O1111" s="10"/>
      <c r="V1111" s="10"/>
    </row>
    <row r="1112" spans="8:22">
      <c r="H1112" s="10"/>
      <c r="O1112" s="10"/>
      <c r="V1112" s="10"/>
    </row>
    <row r="1113" spans="8:22">
      <c r="H1113" s="10"/>
      <c r="O1113" s="10"/>
      <c r="V1113" s="10"/>
    </row>
    <row r="1114" spans="8:22">
      <c r="H1114" s="10"/>
      <c r="O1114" s="10"/>
      <c r="V1114" s="10"/>
    </row>
    <row r="1115" spans="8:22">
      <c r="H1115" s="10"/>
      <c r="O1115" s="10"/>
      <c r="V1115" s="10"/>
    </row>
    <row r="1116" spans="8:22">
      <c r="H1116" s="10"/>
      <c r="O1116" s="10"/>
      <c r="V1116" s="10"/>
    </row>
    <row r="1117" spans="8:22">
      <c r="H1117" s="10"/>
      <c r="O1117" s="10"/>
      <c r="V1117" s="10"/>
    </row>
    <row r="1118" spans="8:22">
      <c r="H1118" s="10"/>
      <c r="O1118" s="10"/>
      <c r="V1118" s="10"/>
    </row>
    <row r="1119" spans="8:22">
      <c r="H1119" s="10"/>
      <c r="O1119" s="10"/>
      <c r="V1119" s="10"/>
    </row>
    <row r="1120" spans="8:22">
      <c r="H1120" s="10"/>
      <c r="O1120" s="10"/>
      <c r="V1120" s="10"/>
    </row>
    <row r="1121" spans="8:22">
      <c r="H1121" s="10"/>
      <c r="O1121" s="10"/>
      <c r="V1121" s="10"/>
    </row>
    <row r="1122" spans="8:22">
      <c r="H1122" s="10"/>
      <c r="O1122" s="10"/>
      <c r="V1122" s="10"/>
    </row>
    <row r="1123" spans="8:22">
      <c r="H1123" s="10"/>
      <c r="O1123" s="10"/>
      <c r="V1123" s="10"/>
    </row>
    <row r="1124" spans="8:22">
      <c r="H1124" s="10"/>
      <c r="O1124" s="10"/>
      <c r="V1124" s="10"/>
    </row>
    <row r="1125" spans="8:22">
      <c r="H1125" s="10"/>
      <c r="O1125" s="10"/>
      <c r="V1125" s="10"/>
    </row>
    <row r="1126" spans="8:22">
      <c r="H1126" s="10"/>
      <c r="O1126" s="10"/>
      <c r="V1126" s="10"/>
    </row>
    <row r="1127" spans="8:22">
      <c r="H1127" s="10"/>
      <c r="O1127" s="10"/>
      <c r="V1127" s="10"/>
    </row>
    <row r="1128" spans="8:22">
      <c r="H1128" s="10"/>
      <c r="O1128" s="10"/>
      <c r="V1128" s="10"/>
    </row>
    <row r="1129" spans="8:22">
      <c r="H1129" s="10"/>
      <c r="O1129" s="10"/>
      <c r="V1129" s="10"/>
    </row>
    <row r="1130" spans="8:22">
      <c r="H1130" s="10"/>
      <c r="O1130" s="10"/>
      <c r="V1130" s="10"/>
    </row>
    <row r="1131" spans="8:22">
      <c r="H1131" s="10"/>
      <c r="O1131" s="10"/>
      <c r="V1131" s="10"/>
    </row>
    <row r="1132" spans="8:22">
      <c r="H1132" s="10"/>
      <c r="O1132" s="10"/>
      <c r="V1132" s="10"/>
    </row>
    <row r="1133" spans="8:22">
      <c r="H1133" s="10"/>
      <c r="O1133" s="10"/>
      <c r="V1133" s="10"/>
    </row>
    <row r="1134" spans="8:22">
      <c r="H1134" s="10"/>
      <c r="O1134" s="10"/>
      <c r="V1134" s="10"/>
    </row>
    <row r="1135" spans="8:22">
      <c r="H1135" s="10"/>
      <c r="O1135" s="10"/>
      <c r="V1135" s="10"/>
    </row>
    <row r="1136" spans="8:22">
      <c r="H1136" s="10"/>
      <c r="O1136" s="10"/>
      <c r="V1136" s="10"/>
    </row>
    <row r="1137" spans="8:22">
      <c r="H1137" s="10"/>
      <c r="O1137" s="10"/>
      <c r="V1137" s="10"/>
    </row>
    <row r="1138" spans="8:22">
      <c r="H1138" s="10"/>
      <c r="O1138" s="10"/>
      <c r="V1138" s="10"/>
    </row>
    <row r="1139" spans="8:22">
      <c r="H1139" s="10"/>
      <c r="O1139" s="10"/>
      <c r="V1139" s="10"/>
    </row>
    <row r="1140" spans="8:22">
      <c r="H1140" s="10"/>
      <c r="O1140" s="10"/>
      <c r="V1140" s="10"/>
    </row>
    <row r="1141" spans="8:22">
      <c r="H1141" s="10"/>
      <c r="O1141" s="10"/>
      <c r="V1141" s="10"/>
    </row>
    <row r="1142" spans="8:22">
      <c r="H1142" s="10"/>
      <c r="O1142" s="10"/>
      <c r="V1142" s="10"/>
    </row>
    <row r="1143" spans="8:22">
      <c r="H1143" s="10"/>
      <c r="O1143" s="10"/>
      <c r="V1143" s="10"/>
    </row>
    <row r="1144" spans="8:22">
      <c r="H1144" s="10"/>
      <c r="O1144" s="10"/>
      <c r="V1144" s="10"/>
    </row>
    <row r="1145" spans="8:22">
      <c r="H1145" s="10"/>
      <c r="O1145" s="10"/>
      <c r="V1145" s="10"/>
    </row>
    <row r="1146" spans="8:22">
      <c r="H1146" s="10"/>
      <c r="O1146" s="10"/>
      <c r="V1146" s="10"/>
    </row>
    <row r="1147" spans="8:22">
      <c r="H1147" s="10"/>
      <c r="O1147" s="10"/>
      <c r="V1147" s="10"/>
    </row>
    <row r="1148" spans="8:22">
      <c r="H1148" s="10"/>
      <c r="O1148" s="10"/>
      <c r="V1148" s="10"/>
    </row>
    <row r="1149" spans="8:22">
      <c r="H1149" s="10"/>
      <c r="O1149" s="10"/>
      <c r="V1149" s="10"/>
    </row>
    <row r="1150" spans="8:22">
      <c r="H1150" s="10"/>
      <c r="O1150" s="10"/>
      <c r="V1150" s="10"/>
    </row>
    <row r="1151" spans="8:22">
      <c r="H1151" s="10"/>
      <c r="O1151" s="10"/>
      <c r="V1151" s="10"/>
    </row>
    <row r="1152" spans="8:22">
      <c r="H1152" s="10"/>
      <c r="O1152" s="10"/>
      <c r="V1152" s="10"/>
    </row>
    <row r="1153" spans="8:22">
      <c r="H1153" s="10"/>
      <c r="O1153" s="10"/>
      <c r="V1153" s="10"/>
    </row>
    <row r="1154" spans="8:22">
      <c r="H1154" s="10"/>
      <c r="O1154" s="10"/>
      <c r="V1154" s="10"/>
    </row>
    <row r="1155" spans="8:22">
      <c r="H1155" s="10"/>
      <c r="O1155" s="10"/>
      <c r="V1155" s="10"/>
    </row>
    <row r="1156" spans="8:22">
      <c r="H1156" s="10"/>
      <c r="O1156" s="10"/>
      <c r="V1156" s="10"/>
    </row>
    <row r="1157" spans="8:22">
      <c r="H1157" s="10"/>
      <c r="O1157" s="10"/>
      <c r="V1157" s="10"/>
    </row>
    <row r="1158" spans="8:22">
      <c r="H1158" s="10"/>
      <c r="O1158" s="10"/>
      <c r="V1158" s="10"/>
    </row>
    <row r="1159" spans="8:22">
      <c r="H1159" s="10"/>
      <c r="O1159" s="10"/>
      <c r="V1159" s="10"/>
    </row>
    <row r="1160" spans="8:22">
      <c r="H1160" s="10"/>
      <c r="O1160" s="10"/>
      <c r="V1160" s="10"/>
    </row>
    <row r="1161" spans="8:22">
      <c r="H1161" s="10"/>
      <c r="O1161" s="10"/>
      <c r="V1161" s="10"/>
    </row>
    <row r="1162" spans="8:22">
      <c r="H1162" s="10"/>
      <c r="O1162" s="10"/>
      <c r="V1162" s="10"/>
    </row>
    <row r="1163" spans="8:22">
      <c r="H1163" s="10"/>
      <c r="O1163" s="10"/>
      <c r="V1163" s="10"/>
    </row>
    <row r="1164" spans="8:22">
      <c r="H1164" s="10"/>
      <c r="O1164" s="10"/>
      <c r="V1164" s="10"/>
    </row>
    <row r="1165" spans="8:22">
      <c r="H1165" s="10"/>
      <c r="O1165" s="10"/>
      <c r="V1165" s="10"/>
    </row>
    <row r="1166" spans="8:22">
      <c r="H1166" s="10"/>
      <c r="O1166" s="10"/>
      <c r="V1166" s="10"/>
    </row>
    <row r="1167" spans="8:22">
      <c r="H1167" s="10"/>
      <c r="O1167" s="10"/>
      <c r="V1167" s="10"/>
    </row>
    <row r="1168" spans="8:22">
      <c r="H1168" s="10"/>
      <c r="O1168" s="10"/>
      <c r="V1168" s="10"/>
    </row>
    <row r="1169" spans="8:22">
      <c r="H1169" s="10"/>
      <c r="O1169" s="10"/>
      <c r="V1169" s="10"/>
    </row>
    <row r="1170" spans="8:22">
      <c r="H1170" s="10"/>
      <c r="O1170" s="10"/>
      <c r="V1170" s="10"/>
    </row>
    <row r="1171" spans="8:22">
      <c r="H1171" s="10"/>
      <c r="O1171" s="10"/>
      <c r="V1171" s="10"/>
    </row>
    <row r="1172" spans="8:22">
      <c r="H1172" s="10"/>
      <c r="O1172" s="10"/>
      <c r="V1172" s="10"/>
    </row>
    <row r="1173" spans="8:22">
      <c r="H1173" s="10"/>
      <c r="O1173" s="10"/>
      <c r="V1173" s="10"/>
    </row>
    <row r="1174" spans="8:22">
      <c r="H1174" s="10"/>
      <c r="O1174" s="10"/>
      <c r="V1174" s="10"/>
    </row>
    <row r="1175" spans="8:22">
      <c r="H1175" s="10"/>
      <c r="O1175" s="10"/>
      <c r="V1175" s="10"/>
    </row>
    <row r="1176" spans="8:22">
      <c r="H1176" s="10"/>
      <c r="O1176" s="10"/>
      <c r="V1176" s="10"/>
    </row>
    <row r="1177" spans="8:22">
      <c r="H1177" s="10"/>
      <c r="O1177" s="10"/>
      <c r="V1177" s="10"/>
    </row>
    <row r="1178" spans="8:22">
      <c r="H1178" s="10"/>
      <c r="O1178" s="10"/>
      <c r="V1178" s="10"/>
    </row>
    <row r="1179" spans="8:22">
      <c r="H1179" s="10"/>
      <c r="O1179" s="10"/>
      <c r="V1179" s="10"/>
    </row>
    <row r="1180" spans="8:22">
      <c r="H1180" s="10"/>
      <c r="O1180" s="10"/>
      <c r="V1180" s="10"/>
    </row>
    <row r="1181" spans="8:22">
      <c r="H1181" s="10"/>
      <c r="O1181" s="10"/>
      <c r="V1181" s="10"/>
    </row>
    <row r="1182" spans="8:22">
      <c r="H1182" s="10"/>
      <c r="O1182" s="10"/>
      <c r="V1182" s="10"/>
    </row>
    <row r="1183" spans="8:22">
      <c r="H1183" s="10"/>
      <c r="O1183" s="10"/>
      <c r="V1183" s="10"/>
    </row>
    <row r="1184" spans="8:22">
      <c r="H1184" s="10"/>
      <c r="O1184" s="10"/>
      <c r="V1184" s="10"/>
    </row>
    <row r="1185" spans="8:22">
      <c r="H1185" s="10"/>
      <c r="O1185" s="10"/>
      <c r="V1185" s="10"/>
    </row>
    <row r="1186" spans="8:22">
      <c r="H1186" s="10"/>
      <c r="O1186" s="10"/>
      <c r="V1186" s="10"/>
    </row>
    <row r="1187" spans="8:22">
      <c r="H1187" s="10"/>
      <c r="O1187" s="10"/>
      <c r="V1187" s="10"/>
    </row>
    <row r="1188" spans="8:22">
      <c r="H1188" s="10"/>
      <c r="O1188" s="10"/>
      <c r="V1188" s="10"/>
    </row>
    <row r="1189" spans="8:22">
      <c r="H1189" s="10"/>
      <c r="O1189" s="10"/>
      <c r="V1189" s="10"/>
    </row>
    <row r="1190" spans="8:22">
      <c r="H1190" s="10"/>
      <c r="O1190" s="10"/>
      <c r="V1190" s="10"/>
    </row>
    <row r="1191" spans="8:22">
      <c r="H1191" s="10"/>
      <c r="O1191" s="10"/>
      <c r="V1191" s="10"/>
    </row>
    <row r="1192" spans="8:22">
      <c r="H1192" s="10"/>
      <c r="O1192" s="10"/>
      <c r="V1192" s="10"/>
    </row>
    <row r="1193" spans="8:22">
      <c r="H1193" s="10"/>
      <c r="O1193" s="10"/>
      <c r="V1193" s="10"/>
    </row>
    <row r="1194" spans="8:22">
      <c r="H1194" s="10"/>
      <c r="O1194" s="10"/>
      <c r="V1194" s="10"/>
    </row>
    <row r="1195" spans="8:22">
      <c r="H1195" s="10"/>
      <c r="O1195" s="10"/>
      <c r="V1195" s="10"/>
    </row>
    <row r="1196" spans="8:22">
      <c r="H1196" s="10"/>
      <c r="O1196" s="10"/>
      <c r="V1196" s="10"/>
    </row>
    <row r="1197" spans="8:22">
      <c r="H1197" s="10"/>
      <c r="O1197" s="10"/>
      <c r="V1197" s="10"/>
    </row>
    <row r="1198" spans="8:22">
      <c r="H1198" s="10"/>
      <c r="O1198" s="10"/>
      <c r="V1198" s="10"/>
    </row>
    <row r="1199" spans="8:22">
      <c r="H1199" s="10"/>
      <c r="O1199" s="10"/>
      <c r="V1199" s="10"/>
    </row>
    <row r="1200" spans="8:22">
      <c r="H1200" s="10"/>
      <c r="O1200" s="10"/>
      <c r="V1200" s="10"/>
    </row>
    <row r="1201" spans="8:22">
      <c r="H1201" s="10"/>
      <c r="O1201" s="10"/>
      <c r="V1201" s="10"/>
    </row>
    <row r="1202" spans="8:22">
      <c r="H1202" s="10"/>
      <c r="O1202" s="10"/>
      <c r="V1202" s="10"/>
    </row>
    <row r="1203" spans="8:22">
      <c r="H1203" s="10"/>
      <c r="O1203" s="10"/>
      <c r="V1203" s="10"/>
    </row>
    <row r="1204" spans="8:22">
      <c r="H1204" s="10"/>
      <c r="O1204" s="10"/>
      <c r="V1204" s="10"/>
    </row>
    <row r="1205" spans="8:22">
      <c r="H1205" s="10"/>
      <c r="O1205" s="10"/>
      <c r="V1205" s="10"/>
    </row>
    <row r="1206" spans="8:22">
      <c r="H1206" s="10"/>
      <c r="O1206" s="10"/>
      <c r="V1206" s="10"/>
    </row>
    <row r="1207" spans="8:22">
      <c r="H1207" s="10"/>
      <c r="O1207" s="10"/>
      <c r="V1207" s="10"/>
    </row>
    <row r="1208" spans="8:22">
      <c r="H1208" s="10"/>
      <c r="O1208" s="10"/>
      <c r="V1208" s="10"/>
    </row>
    <row r="1209" spans="8:22">
      <c r="H1209" s="10"/>
      <c r="O1209" s="10"/>
      <c r="V1209" s="10"/>
    </row>
    <row r="1210" spans="8:22">
      <c r="H1210" s="10"/>
      <c r="O1210" s="10"/>
      <c r="V1210" s="10"/>
    </row>
    <row r="1211" spans="8:22">
      <c r="H1211" s="10"/>
      <c r="O1211" s="10"/>
      <c r="V1211" s="10"/>
    </row>
    <row r="1212" spans="8:22">
      <c r="H1212" s="10"/>
      <c r="O1212" s="10"/>
      <c r="V1212" s="10"/>
    </row>
    <row r="1213" spans="8:22">
      <c r="H1213" s="10"/>
      <c r="O1213" s="10"/>
      <c r="V1213" s="10"/>
    </row>
    <row r="1214" spans="8:22">
      <c r="H1214" s="10"/>
      <c r="O1214" s="10"/>
      <c r="V1214" s="10"/>
    </row>
    <row r="1215" spans="8:22">
      <c r="H1215" s="10"/>
      <c r="O1215" s="10"/>
      <c r="V1215" s="10"/>
    </row>
    <row r="1216" spans="8:22">
      <c r="H1216" s="10"/>
      <c r="O1216" s="10"/>
      <c r="V1216" s="10"/>
    </row>
    <row r="1217" spans="8:22">
      <c r="H1217" s="10"/>
      <c r="O1217" s="10"/>
      <c r="V1217" s="10"/>
    </row>
    <row r="1218" spans="8:22">
      <c r="H1218" s="10"/>
      <c r="O1218" s="10"/>
      <c r="V1218" s="10"/>
    </row>
    <row r="1219" spans="8:22">
      <c r="H1219" s="10"/>
      <c r="O1219" s="10"/>
      <c r="V1219" s="10"/>
    </row>
    <row r="1220" spans="8:22">
      <c r="H1220" s="10"/>
      <c r="O1220" s="10"/>
      <c r="V1220" s="10"/>
    </row>
    <row r="1221" spans="8:22">
      <c r="H1221" s="10"/>
      <c r="O1221" s="10"/>
      <c r="V1221" s="10"/>
    </row>
    <row r="1222" spans="8:22">
      <c r="H1222" s="10"/>
      <c r="O1222" s="10"/>
      <c r="V1222" s="10"/>
    </row>
    <row r="1223" spans="8:22">
      <c r="H1223" s="10"/>
      <c r="O1223" s="10"/>
      <c r="V1223" s="10"/>
    </row>
    <row r="1224" spans="8:22">
      <c r="H1224" s="10"/>
      <c r="O1224" s="10"/>
      <c r="V1224" s="10"/>
    </row>
    <row r="1225" spans="8:22">
      <c r="H1225" s="10"/>
      <c r="O1225" s="10"/>
      <c r="V1225" s="10"/>
    </row>
    <row r="1226" spans="8:22">
      <c r="H1226" s="10"/>
      <c r="O1226" s="10"/>
      <c r="V1226" s="10"/>
    </row>
    <row r="1227" spans="8:22">
      <c r="H1227" s="10"/>
      <c r="O1227" s="10"/>
      <c r="V1227" s="10"/>
    </row>
    <row r="1228" spans="8:22">
      <c r="H1228" s="10"/>
      <c r="O1228" s="10"/>
      <c r="V1228" s="10"/>
    </row>
    <row r="1229" spans="8:22">
      <c r="H1229" s="10"/>
      <c r="O1229" s="10"/>
      <c r="V1229" s="10"/>
    </row>
    <row r="1230" spans="8:22">
      <c r="H1230" s="10"/>
      <c r="O1230" s="10"/>
      <c r="V1230" s="10"/>
    </row>
    <row r="1231" spans="8:22">
      <c r="H1231" s="10"/>
      <c r="O1231" s="10"/>
      <c r="V1231" s="10"/>
    </row>
    <row r="1232" spans="8:22">
      <c r="H1232" s="10"/>
      <c r="O1232" s="10"/>
      <c r="V1232" s="10"/>
    </row>
    <row r="1233" spans="8:22">
      <c r="H1233" s="10"/>
      <c r="O1233" s="10"/>
      <c r="V1233" s="10"/>
    </row>
    <row r="1234" spans="8:22">
      <c r="H1234" s="10"/>
      <c r="O1234" s="10"/>
      <c r="V1234" s="10"/>
    </row>
    <row r="1235" spans="8:22">
      <c r="H1235" s="10"/>
      <c r="O1235" s="10"/>
      <c r="V1235" s="10"/>
    </row>
    <row r="1236" spans="8:22">
      <c r="H1236" s="10"/>
      <c r="O1236" s="10"/>
      <c r="V1236" s="10"/>
    </row>
    <row r="1237" spans="8:22">
      <c r="H1237" s="10"/>
      <c r="O1237" s="10"/>
      <c r="V1237" s="10"/>
    </row>
    <row r="1238" spans="8:22">
      <c r="H1238" s="10"/>
      <c r="O1238" s="10"/>
      <c r="V1238" s="10"/>
    </row>
    <row r="1239" spans="8:22">
      <c r="H1239" s="10"/>
      <c r="O1239" s="10"/>
      <c r="V1239" s="10"/>
    </row>
    <row r="1240" spans="8:22">
      <c r="H1240" s="10"/>
      <c r="O1240" s="10"/>
      <c r="V1240" s="10"/>
    </row>
    <row r="1241" spans="8:22">
      <c r="H1241" s="10"/>
      <c r="O1241" s="10"/>
      <c r="V1241" s="10"/>
    </row>
    <row r="1242" spans="8:22">
      <c r="H1242" s="10"/>
      <c r="O1242" s="10"/>
      <c r="V1242" s="10"/>
    </row>
    <row r="1243" spans="8:22">
      <c r="H1243" s="10"/>
      <c r="O1243" s="10"/>
      <c r="V1243" s="10"/>
    </row>
    <row r="1244" spans="8:22">
      <c r="H1244" s="10"/>
      <c r="O1244" s="10"/>
      <c r="V1244" s="10"/>
    </row>
    <row r="1245" spans="8:22">
      <c r="H1245" s="10"/>
      <c r="O1245" s="10"/>
      <c r="V1245" s="10"/>
    </row>
    <row r="1246" spans="8:22">
      <c r="H1246" s="10"/>
      <c r="O1246" s="10"/>
      <c r="V1246" s="10"/>
    </row>
    <row r="1247" spans="8:22">
      <c r="H1247" s="10"/>
      <c r="O1247" s="10"/>
      <c r="V1247" s="10"/>
    </row>
    <row r="1248" spans="8:22">
      <c r="H1248" s="10"/>
      <c r="O1248" s="10"/>
      <c r="V1248" s="10"/>
    </row>
    <row r="1249" spans="8:22">
      <c r="H1249" s="10"/>
      <c r="O1249" s="10"/>
      <c r="V1249" s="10"/>
    </row>
    <row r="1250" spans="8:22">
      <c r="H1250" s="10"/>
      <c r="O1250" s="10"/>
      <c r="V1250" s="10"/>
    </row>
    <row r="1251" spans="8:22">
      <c r="H1251" s="10"/>
      <c r="O1251" s="10"/>
      <c r="V1251" s="10"/>
    </row>
    <row r="1252" spans="8:22">
      <c r="H1252" s="10"/>
      <c r="O1252" s="10"/>
      <c r="V1252" s="10"/>
    </row>
    <row r="1253" spans="8:22">
      <c r="H1253" s="10"/>
      <c r="O1253" s="10"/>
      <c r="V1253" s="10"/>
    </row>
    <row r="1254" spans="8:22">
      <c r="H1254" s="10"/>
      <c r="O1254" s="10"/>
      <c r="V1254" s="10"/>
    </row>
    <row r="1255" spans="8:22">
      <c r="H1255" s="10"/>
      <c r="O1255" s="10"/>
      <c r="V1255" s="10"/>
    </row>
    <row r="1256" spans="8:22">
      <c r="H1256" s="10"/>
      <c r="O1256" s="10"/>
      <c r="V1256" s="10"/>
    </row>
    <row r="1257" spans="8:22">
      <c r="H1257" s="10"/>
      <c r="O1257" s="10"/>
      <c r="V1257" s="10"/>
    </row>
    <row r="1258" spans="8:22">
      <c r="H1258" s="10"/>
      <c r="O1258" s="10"/>
      <c r="V1258" s="10"/>
    </row>
    <row r="1259" spans="8:22">
      <c r="H1259" s="10"/>
      <c r="O1259" s="10"/>
      <c r="V1259" s="10"/>
    </row>
    <row r="1260" spans="8:22">
      <c r="H1260" s="10"/>
      <c r="O1260" s="10"/>
      <c r="V1260" s="10"/>
    </row>
    <row r="1261" spans="8:22">
      <c r="H1261" s="10"/>
      <c r="O1261" s="10"/>
      <c r="V1261" s="10"/>
    </row>
    <row r="1262" spans="8:22">
      <c r="H1262" s="10"/>
      <c r="O1262" s="10"/>
      <c r="V1262" s="10"/>
    </row>
    <row r="1263" spans="8:22">
      <c r="H1263" s="10"/>
      <c r="O1263" s="10"/>
      <c r="V1263" s="10"/>
    </row>
    <row r="1264" spans="8:22">
      <c r="H1264" s="10"/>
      <c r="O1264" s="10"/>
      <c r="V1264" s="10"/>
    </row>
    <row r="1265" spans="8:22">
      <c r="H1265" s="10"/>
      <c r="O1265" s="10"/>
      <c r="V1265" s="10"/>
    </row>
    <row r="1266" spans="8:22">
      <c r="H1266" s="10"/>
      <c r="O1266" s="10"/>
      <c r="V1266" s="10"/>
    </row>
    <row r="1267" spans="8:22">
      <c r="H1267" s="10"/>
      <c r="O1267" s="10"/>
      <c r="V1267" s="10"/>
    </row>
    <row r="1268" spans="8:22">
      <c r="H1268" s="10"/>
      <c r="O1268" s="10"/>
      <c r="V1268" s="10"/>
    </row>
    <row r="1269" spans="8:22">
      <c r="H1269" s="10"/>
      <c r="O1269" s="10"/>
      <c r="V1269" s="10"/>
    </row>
    <row r="1270" spans="8:22">
      <c r="H1270" s="10"/>
      <c r="O1270" s="10"/>
      <c r="V1270" s="10"/>
    </row>
    <row r="1271" spans="8:22">
      <c r="H1271" s="10"/>
      <c r="O1271" s="10"/>
      <c r="V1271" s="10"/>
    </row>
    <row r="1272" spans="8:22">
      <c r="H1272" s="10"/>
      <c r="O1272" s="10"/>
      <c r="V1272" s="10"/>
    </row>
    <row r="1273" spans="8:22">
      <c r="H1273" s="10"/>
      <c r="O1273" s="10"/>
      <c r="V1273" s="10"/>
    </row>
    <row r="1274" spans="8:22">
      <c r="H1274" s="10"/>
      <c r="O1274" s="10"/>
      <c r="V1274" s="10"/>
    </row>
    <row r="1275" spans="8:22">
      <c r="H1275" s="10"/>
      <c r="O1275" s="10"/>
      <c r="V1275" s="10"/>
    </row>
    <row r="1276" spans="8:22">
      <c r="H1276" s="10"/>
      <c r="O1276" s="10"/>
      <c r="V1276" s="10"/>
    </row>
    <row r="1277" spans="8:22">
      <c r="H1277" s="10"/>
      <c r="O1277" s="10"/>
      <c r="V1277" s="10"/>
    </row>
    <row r="1278" spans="8:22">
      <c r="H1278" s="10"/>
      <c r="O1278" s="10"/>
      <c r="V1278" s="10"/>
    </row>
    <row r="1279" spans="8:22">
      <c r="H1279" s="10"/>
      <c r="O1279" s="10"/>
      <c r="V1279" s="10"/>
    </row>
    <row r="1280" spans="8:22">
      <c r="H1280" s="10"/>
      <c r="O1280" s="10"/>
      <c r="V1280" s="10"/>
    </row>
    <row r="1281" spans="8:22">
      <c r="H1281" s="10"/>
      <c r="O1281" s="10"/>
      <c r="V1281" s="10"/>
    </row>
    <row r="1282" spans="8:22">
      <c r="H1282" s="10"/>
      <c r="O1282" s="10"/>
      <c r="V1282" s="10"/>
    </row>
    <row r="1283" spans="8:22">
      <c r="H1283" s="10"/>
      <c r="O1283" s="10"/>
      <c r="V1283" s="10"/>
    </row>
    <row r="1284" spans="8:22">
      <c r="H1284" s="10"/>
      <c r="O1284" s="10"/>
      <c r="V1284" s="10"/>
    </row>
    <row r="1285" spans="8:22">
      <c r="H1285" s="10"/>
      <c r="O1285" s="10"/>
      <c r="V1285" s="10"/>
    </row>
    <row r="1286" spans="8:22">
      <c r="H1286" s="10"/>
      <c r="O1286" s="10"/>
      <c r="V1286" s="10"/>
    </row>
    <row r="1287" spans="8:22">
      <c r="H1287" s="10"/>
      <c r="O1287" s="10"/>
      <c r="V1287" s="10"/>
    </row>
    <row r="1288" spans="8:22">
      <c r="H1288" s="10"/>
      <c r="O1288" s="10"/>
      <c r="V1288" s="10"/>
    </row>
    <row r="1289" spans="8:22">
      <c r="H1289" s="10"/>
      <c r="O1289" s="10"/>
      <c r="V1289" s="10"/>
    </row>
    <row r="1290" spans="8:22">
      <c r="H1290" s="10"/>
      <c r="O1290" s="10"/>
      <c r="V1290" s="10"/>
    </row>
    <row r="1291" spans="8:22">
      <c r="H1291" s="10"/>
      <c r="O1291" s="10"/>
      <c r="V1291" s="10"/>
    </row>
    <row r="1292" spans="8:22">
      <c r="H1292" s="10"/>
      <c r="O1292" s="10"/>
      <c r="V1292" s="10"/>
    </row>
    <row r="1293" spans="8:22">
      <c r="H1293" s="10"/>
      <c r="O1293" s="10"/>
      <c r="V1293" s="10"/>
    </row>
    <row r="1294" spans="8:22">
      <c r="H1294" s="10"/>
      <c r="O1294" s="10"/>
      <c r="V1294" s="10"/>
    </row>
    <row r="1295" spans="8:22">
      <c r="H1295" s="10"/>
      <c r="O1295" s="10"/>
      <c r="V1295" s="10"/>
    </row>
    <row r="1296" spans="8:22">
      <c r="H1296" s="10"/>
      <c r="O1296" s="10"/>
      <c r="V1296" s="10"/>
    </row>
    <row r="1297" spans="8:22">
      <c r="H1297" s="10"/>
      <c r="O1297" s="10"/>
      <c r="V1297" s="10"/>
    </row>
    <row r="1298" spans="8:22">
      <c r="H1298" s="10"/>
      <c r="O1298" s="10"/>
      <c r="V1298" s="10"/>
    </row>
    <row r="1299" spans="8:22">
      <c r="H1299" s="10"/>
      <c r="O1299" s="10"/>
      <c r="V1299" s="10"/>
    </row>
    <row r="1300" spans="8:22">
      <c r="H1300" s="10"/>
      <c r="O1300" s="10"/>
      <c r="V1300" s="10"/>
    </row>
    <row r="1301" spans="8:22">
      <c r="H1301" s="10"/>
      <c r="O1301" s="10"/>
      <c r="V1301" s="10"/>
    </row>
    <row r="1302" spans="8:22">
      <c r="H1302" s="10"/>
      <c r="O1302" s="10"/>
      <c r="V1302" s="10"/>
    </row>
    <row r="1303" spans="8:22">
      <c r="H1303" s="10"/>
      <c r="O1303" s="10"/>
      <c r="V1303" s="10"/>
    </row>
    <row r="1304" spans="8:22">
      <c r="H1304" s="10"/>
      <c r="O1304" s="10"/>
      <c r="V1304" s="10"/>
    </row>
    <row r="1305" spans="8:22">
      <c r="H1305" s="10"/>
      <c r="O1305" s="10"/>
      <c r="V1305" s="10"/>
    </row>
    <row r="1306" spans="8:22">
      <c r="H1306" s="10"/>
      <c r="O1306" s="10"/>
      <c r="V1306" s="10"/>
    </row>
    <row r="1307" spans="8:22">
      <c r="H1307" s="10"/>
      <c r="O1307" s="10"/>
      <c r="V1307" s="10"/>
    </row>
    <row r="1308" spans="8:22">
      <c r="H1308" s="10"/>
      <c r="O1308" s="10"/>
      <c r="V1308" s="10"/>
    </row>
    <row r="1309" spans="8:22">
      <c r="H1309" s="10"/>
      <c r="O1309" s="10"/>
      <c r="V1309" s="10"/>
    </row>
    <row r="1310" spans="8:22">
      <c r="H1310" s="10"/>
      <c r="O1310" s="10"/>
      <c r="V1310" s="10"/>
    </row>
    <row r="1311" spans="8:22">
      <c r="H1311" s="10"/>
      <c r="O1311" s="10"/>
      <c r="V1311" s="10"/>
    </row>
    <row r="1312" spans="8:22">
      <c r="H1312" s="10"/>
      <c r="O1312" s="10"/>
      <c r="V1312" s="10"/>
    </row>
    <row r="1313" spans="8:22">
      <c r="H1313" s="10"/>
      <c r="O1313" s="10"/>
      <c r="V1313" s="10"/>
    </row>
    <row r="1314" spans="8:22">
      <c r="H1314" s="10"/>
      <c r="O1314" s="10"/>
      <c r="V1314" s="10"/>
    </row>
    <row r="1315" spans="8:22">
      <c r="H1315" s="10"/>
      <c r="O1315" s="10"/>
      <c r="V1315" s="10"/>
    </row>
    <row r="1316" spans="8:22">
      <c r="H1316" s="10"/>
      <c r="O1316" s="10"/>
      <c r="V1316" s="10"/>
    </row>
    <row r="1317" spans="8:22">
      <c r="H1317" s="10"/>
      <c r="O1317" s="10"/>
      <c r="V1317" s="10"/>
    </row>
    <row r="1318" spans="8:22">
      <c r="H1318" s="10"/>
      <c r="O1318" s="10"/>
      <c r="V1318" s="10"/>
    </row>
    <row r="1319" spans="8:22">
      <c r="H1319" s="10"/>
      <c r="O1319" s="10"/>
      <c r="V1319" s="10"/>
    </row>
  </sheetData>
  <mergeCells count="178">
    <mergeCell ref="EM50:ER50"/>
    <mergeCell ref="ET50:EY50"/>
    <mergeCell ref="CW50:DB50"/>
    <mergeCell ref="DD50:DI50"/>
    <mergeCell ref="DK50:DP50"/>
    <mergeCell ref="DR50:DW50"/>
    <mergeCell ref="DY50:ED50"/>
    <mergeCell ref="EF50:EK50"/>
    <mergeCell ref="BG50:BL50"/>
    <mergeCell ref="BN50:BS50"/>
    <mergeCell ref="BU50:BZ50"/>
    <mergeCell ref="CB50:CG50"/>
    <mergeCell ref="CI50:CN50"/>
    <mergeCell ref="CP50:CU50"/>
    <mergeCell ref="DD49:DI49"/>
    <mergeCell ref="DK49:DP49"/>
    <mergeCell ref="DR49:DW49"/>
    <mergeCell ref="DY49:ED49"/>
    <mergeCell ref="EF49:EK49"/>
    <mergeCell ref="BG49:BL49"/>
    <mergeCell ref="BN49:BS49"/>
    <mergeCell ref="BU49:BZ49"/>
    <mergeCell ref="CB49:CG49"/>
    <mergeCell ref="CI49:CN49"/>
    <mergeCell ref="CP49:CU49"/>
    <mergeCell ref="C50:H50"/>
    <mergeCell ref="J50:O50"/>
    <mergeCell ref="Q50:V50"/>
    <mergeCell ref="X50:AC50"/>
    <mergeCell ref="AE50:AJ50"/>
    <mergeCell ref="AL50:AQ50"/>
    <mergeCell ref="AS50:AX50"/>
    <mergeCell ref="AZ50:BE50"/>
    <mergeCell ref="CW49:DB49"/>
    <mergeCell ref="EM48:ER48"/>
    <mergeCell ref="ET48:EY48"/>
    <mergeCell ref="C49:H49"/>
    <mergeCell ref="J49:O49"/>
    <mergeCell ref="Q49:V49"/>
    <mergeCell ref="X49:AC49"/>
    <mergeCell ref="AE49:AJ49"/>
    <mergeCell ref="AL49:AQ49"/>
    <mergeCell ref="AS49:AX49"/>
    <mergeCell ref="AZ49:BE49"/>
    <mergeCell ref="CW48:DB48"/>
    <mergeCell ref="DD48:DI48"/>
    <mergeCell ref="DK48:DP48"/>
    <mergeCell ref="DR48:DW48"/>
    <mergeCell ref="DY48:ED48"/>
    <mergeCell ref="EF48:EK48"/>
    <mergeCell ref="BG48:BL48"/>
    <mergeCell ref="BN48:BS48"/>
    <mergeCell ref="BU48:BZ48"/>
    <mergeCell ref="CB48:CG48"/>
    <mergeCell ref="CI48:CN48"/>
    <mergeCell ref="CP48:CU48"/>
    <mergeCell ref="EM49:ER49"/>
    <mergeCell ref="ET49:EY49"/>
    <mergeCell ref="DD47:DI47"/>
    <mergeCell ref="DK47:DP47"/>
    <mergeCell ref="DR47:DW47"/>
    <mergeCell ref="DY47:ED47"/>
    <mergeCell ref="EF47:EK47"/>
    <mergeCell ref="BG47:BL47"/>
    <mergeCell ref="BN47:BS47"/>
    <mergeCell ref="BU47:BZ47"/>
    <mergeCell ref="CB47:CG47"/>
    <mergeCell ref="CI47:CN47"/>
    <mergeCell ref="CP47:CU47"/>
    <mergeCell ref="C48:H48"/>
    <mergeCell ref="J48:O48"/>
    <mergeCell ref="Q48:V48"/>
    <mergeCell ref="X48:AC48"/>
    <mergeCell ref="AE48:AJ48"/>
    <mergeCell ref="AL48:AQ48"/>
    <mergeCell ref="AS48:AX48"/>
    <mergeCell ref="AZ48:BE48"/>
    <mergeCell ref="CW47:DB47"/>
    <mergeCell ref="ET6:EY6"/>
    <mergeCell ref="ET45:EY45"/>
    <mergeCell ref="C47:H47"/>
    <mergeCell ref="J47:O47"/>
    <mergeCell ref="Q47:V47"/>
    <mergeCell ref="X47:AC47"/>
    <mergeCell ref="AE47:AJ47"/>
    <mergeCell ref="AL47:AQ47"/>
    <mergeCell ref="AS47:AX47"/>
    <mergeCell ref="AZ47:BE47"/>
    <mergeCell ref="DD6:DI6"/>
    <mergeCell ref="DK6:DP6"/>
    <mergeCell ref="DR6:DW6"/>
    <mergeCell ref="DY6:ED6"/>
    <mergeCell ref="EF6:EK6"/>
    <mergeCell ref="EM6:ER6"/>
    <mergeCell ref="BN6:BS6"/>
    <mergeCell ref="BU6:BZ6"/>
    <mergeCell ref="CB6:CG6"/>
    <mergeCell ref="CI6:CN6"/>
    <mergeCell ref="CP6:CU6"/>
    <mergeCell ref="CW6:DB6"/>
    <mergeCell ref="EM47:ER47"/>
    <mergeCell ref="ET47:EY47"/>
    <mergeCell ref="DK5:DP5"/>
    <mergeCell ref="DR5:DW5"/>
    <mergeCell ref="DY5:ED5"/>
    <mergeCell ref="EF5:EK5"/>
    <mergeCell ref="EM5:ER5"/>
    <mergeCell ref="BN5:BS5"/>
    <mergeCell ref="BU5:BZ5"/>
    <mergeCell ref="CB5:CG5"/>
    <mergeCell ref="CI5:CN5"/>
    <mergeCell ref="CP5:CU5"/>
    <mergeCell ref="CW5:DB5"/>
    <mergeCell ref="C6:H6"/>
    <mergeCell ref="J6:O6"/>
    <mergeCell ref="Q6:V6"/>
    <mergeCell ref="X6:AC6"/>
    <mergeCell ref="AE6:AJ6"/>
    <mergeCell ref="AL6:AQ6"/>
    <mergeCell ref="AS6:AX6"/>
    <mergeCell ref="AZ6:BE6"/>
    <mergeCell ref="BG6:BL6"/>
    <mergeCell ref="ET4:EY4"/>
    <mergeCell ref="C5:H5"/>
    <mergeCell ref="J5:O5"/>
    <mergeCell ref="Q5:V5"/>
    <mergeCell ref="X5:AC5"/>
    <mergeCell ref="AE5:AJ5"/>
    <mergeCell ref="AL5:AQ5"/>
    <mergeCell ref="AS5:AX5"/>
    <mergeCell ref="AZ5:BE5"/>
    <mergeCell ref="BG5:BL5"/>
    <mergeCell ref="DD4:DI4"/>
    <mergeCell ref="DK4:DP4"/>
    <mergeCell ref="DR4:DW4"/>
    <mergeCell ref="DY4:ED4"/>
    <mergeCell ref="EF4:EK4"/>
    <mergeCell ref="EM4:ER4"/>
    <mergeCell ref="BN4:BS4"/>
    <mergeCell ref="BU4:BZ4"/>
    <mergeCell ref="CB4:CG4"/>
    <mergeCell ref="CI4:CN4"/>
    <mergeCell ref="CP4:CU4"/>
    <mergeCell ref="CW4:DB4"/>
    <mergeCell ref="ET5:EY5"/>
    <mergeCell ref="DD5:DI5"/>
    <mergeCell ref="C4:H4"/>
    <mergeCell ref="J4:O4"/>
    <mergeCell ref="Q4:V4"/>
    <mergeCell ref="X4:AC4"/>
    <mergeCell ref="AE4:AJ4"/>
    <mergeCell ref="AL4:AQ4"/>
    <mergeCell ref="AS4:AX4"/>
    <mergeCell ref="AZ4:BE4"/>
    <mergeCell ref="BG4:BL4"/>
    <mergeCell ref="ET1:EY1"/>
    <mergeCell ref="C3:H3"/>
    <mergeCell ref="J3:O3"/>
    <mergeCell ref="Q3:V3"/>
    <mergeCell ref="X3:AC3"/>
    <mergeCell ref="AE3:AJ3"/>
    <mergeCell ref="AL3:AQ3"/>
    <mergeCell ref="AS3:AX3"/>
    <mergeCell ref="AZ3:BE3"/>
    <mergeCell ref="BG3:BL3"/>
    <mergeCell ref="ET3:EY3"/>
    <mergeCell ref="DD3:DI3"/>
    <mergeCell ref="DK3:DP3"/>
    <mergeCell ref="DR3:DW3"/>
    <mergeCell ref="DY3:ED3"/>
    <mergeCell ref="EF3:EK3"/>
    <mergeCell ref="EM3:ER3"/>
    <mergeCell ref="BN3:BS3"/>
    <mergeCell ref="BU3:BZ3"/>
    <mergeCell ref="CB3:CG3"/>
    <mergeCell ref="CI3:CN3"/>
    <mergeCell ref="CP3:CU3"/>
    <mergeCell ref="CW3:DB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7" max="4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M1356"/>
  <sheetViews>
    <sheetView zoomScaleNormal="100" workbookViewId="0">
      <pane xSplit="4" ySplit="6" topLeftCell="BS100" activePane="bottomRight" state="frozen"/>
      <selection pane="topRight" activeCell="E1" sqref="E1"/>
      <selection pane="bottomLeft" activeCell="A7" sqref="A7"/>
      <selection pane="bottomRight" activeCell="DR112" sqref="DR112"/>
    </sheetView>
  </sheetViews>
  <sheetFormatPr defaultColWidth="9.109375" defaultRowHeight="13.8"/>
  <cols>
    <col min="1" max="1" width="4.109375" style="8" customWidth="1"/>
    <col min="2" max="2" width="24.33203125" style="8" customWidth="1"/>
    <col min="3" max="3" width="12.5546875" style="8" customWidth="1"/>
    <col min="4" max="4" width="12.33203125" style="8" customWidth="1"/>
    <col min="5" max="5" width="10.6640625" style="8" customWidth="1"/>
    <col min="6" max="6" width="5" style="9" customWidth="1"/>
    <col min="7" max="9" width="5" style="8" customWidth="1"/>
    <col min="10" max="10" width="9.109375" style="11" customWidth="1"/>
    <col min="11" max="11" width="1.88671875" style="8" customWidth="1"/>
    <col min="12" max="12" width="10.6640625" style="8" hidden="1" customWidth="1"/>
    <col min="13" max="13" width="5" style="9" hidden="1" customWidth="1"/>
    <col min="14" max="16" width="5" style="8" hidden="1" customWidth="1"/>
    <col min="17" max="17" width="9.109375" style="11" hidden="1" customWidth="1"/>
    <col min="18" max="18" width="1.88671875" style="8" customWidth="1"/>
    <col min="19" max="19" width="10.6640625" style="8" customWidth="1"/>
    <col min="20" max="20" width="5" style="9" customWidth="1"/>
    <col min="21" max="21" width="4.88671875" style="8" customWidth="1"/>
    <col min="22" max="23" width="5" style="8" customWidth="1"/>
    <col min="24" max="24" width="9.109375" style="11" customWidth="1"/>
    <col min="25" max="25" width="1.88671875" style="8" customWidth="1"/>
    <col min="26" max="26" width="9.109375" style="8" hidden="1" customWidth="1"/>
    <col min="27" max="30" width="5" style="8" hidden="1" customWidth="1"/>
    <col min="31" max="31" width="9.109375" style="8" hidden="1" customWidth="1"/>
    <col min="32" max="32" width="1.88671875" style="8" hidden="1" customWidth="1"/>
    <col min="33" max="33" width="9.109375" style="8" hidden="1" customWidth="1"/>
    <col min="34" max="37" width="5" style="8" hidden="1" customWidth="1"/>
    <col min="38" max="38" width="9.109375" style="8" hidden="1" customWidth="1"/>
    <col min="39" max="39" width="1.88671875" style="8" customWidth="1"/>
    <col min="40" max="40" width="9.109375" style="8" customWidth="1"/>
    <col min="41" max="44" width="5" style="8" customWidth="1"/>
    <col min="45" max="45" width="9.109375" style="8" customWidth="1"/>
    <col min="46" max="46" width="1.88671875" style="8" customWidth="1"/>
    <col min="47" max="47" width="9.109375" style="8" hidden="1" customWidth="1"/>
    <col min="48" max="51" width="5" style="8" hidden="1" customWidth="1"/>
    <col min="52" max="52" width="9.109375" style="8" hidden="1" customWidth="1"/>
    <col min="53" max="53" width="1.88671875" style="8" customWidth="1"/>
    <col min="54" max="54" width="9.109375" style="8" customWidth="1"/>
    <col min="55" max="58" width="5" style="8" customWidth="1"/>
    <col min="59" max="59" width="9.109375" style="8" customWidth="1"/>
    <col min="60" max="60" width="1.88671875" style="8" customWidth="1"/>
    <col min="61" max="61" width="9.109375" style="8" hidden="1" customWidth="1"/>
    <col min="62" max="65" width="5" style="8" hidden="1" customWidth="1"/>
    <col min="66" max="66" width="9.109375" style="8" hidden="1" customWidth="1"/>
    <col min="67" max="67" width="1.88671875" style="8" hidden="1" customWidth="1"/>
    <col min="68" max="68" width="9.109375" style="8" customWidth="1"/>
    <col min="69" max="72" width="5" style="8" customWidth="1"/>
    <col min="73" max="73" width="9.109375" style="8" customWidth="1"/>
    <col min="74" max="74" width="1.88671875" style="8" customWidth="1"/>
    <col min="75" max="75" width="9.109375" style="8" hidden="1" customWidth="1"/>
    <col min="76" max="79" width="5" style="8" hidden="1" customWidth="1"/>
    <col min="80" max="80" width="9.109375" style="8" hidden="1" customWidth="1"/>
    <col min="81" max="81" width="1.88671875" style="8" hidden="1" customWidth="1"/>
    <col min="82" max="82" width="9.109375" style="8" hidden="1" customWidth="1"/>
    <col min="83" max="86" width="5" style="8" hidden="1" customWidth="1"/>
    <col min="87" max="87" width="9.109375" style="8" hidden="1" customWidth="1"/>
    <col min="88" max="88" width="1.88671875" style="8" hidden="1" customWidth="1"/>
    <col min="89" max="89" width="9.109375" style="8" hidden="1" customWidth="1"/>
    <col min="90" max="93" width="5" style="8" hidden="1" customWidth="1"/>
    <col min="94" max="94" width="9.109375" style="8" hidden="1" customWidth="1"/>
    <col min="95" max="95" width="1.88671875" style="8" customWidth="1"/>
    <col min="96" max="96" width="9.109375" style="8" customWidth="1"/>
    <col min="97" max="100" width="5" style="8" customWidth="1"/>
    <col min="101" max="101" width="9.109375" style="8" customWidth="1"/>
    <col min="102" max="102" width="1.88671875" style="8" customWidth="1"/>
    <col min="103" max="103" width="9.109375" style="8" customWidth="1"/>
    <col min="104" max="107" width="5" style="8" customWidth="1"/>
    <col min="108" max="108" width="9.109375" style="8" customWidth="1"/>
    <col min="109" max="109" width="1.88671875" style="8" customWidth="1"/>
    <col min="110" max="110" width="9.109375" style="8" customWidth="1"/>
    <col min="111" max="114" width="5" style="8" customWidth="1"/>
    <col min="115" max="115" width="9.109375" style="8" customWidth="1"/>
    <col min="116" max="116" width="2.33203125" style="8" customWidth="1"/>
    <col min="117" max="117" width="9.109375" style="8" customWidth="1"/>
    <col min="118" max="121" width="5.6640625" style="8" customWidth="1"/>
    <col min="122" max="122" width="9.109375" style="8" customWidth="1"/>
    <col min="123" max="123" width="1.88671875" style="8" customWidth="1"/>
    <col min="124" max="124" width="10.109375" style="8" customWidth="1"/>
    <col min="125" max="128" width="5" style="8" customWidth="1"/>
    <col min="129" max="129" width="9.109375" style="8" customWidth="1"/>
    <col min="130" max="130" width="1.6640625" style="8" customWidth="1"/>
    <col min="131" max="131" width="10.109375" style="8" hidden="1" customWidth="1"/>
    <col min="132" max="135" width="5" style="8" hidden="1" customWidth="1"/>
    <col min="136" max="136" width="9.109375" style="8" hidden="1" customWidth="1"/>
    <col min="137" max="137" width="1.88671875" style="8" hidden="1" customWidth="1"/>
    <col min="138" max="138" width="10.109375" style="8" hidden="1" customWidth="1"/>
    <col min="139" max="142" width="5" style="8" hidden="1" customWidth="1"/>
    <col min="143" max="143" width="9.109375" style="8" hidden="1" customWidth="1"/>
    <col min="144" max="144" width="1.88671875" style="8" hidden="1" customWidth="1"/>
    <col min="145" max="145" width="10.109375" style="8" hidden="1" customWidth="1"/>
    <col min="146" max="149" width="5" style="8" hidden="1" customWidth="1"/>
    <col min="150" max="150" width="9.109375" style="8" hidden="1" customWidth="1"/>
    <col min="151" max="151" width="1.88671875" style="8" customWidth="1"/>
    <col min="152" max="155" width="9.109375" style="8" customWidth="1"/>
    <col min="156" max="156" width="11.33203125" style="8" customWidth="1"/>
    <col min="157" max="159" width="9.109375" style="8"/>
    <col min="160" max="160" width="10.33203125" style="8" customWidth="1"/>
    <col min="161" max="166" width="9.109375" style="8" customWidth="1"/>
    <col min="167" max="167" width="9.109375" style="63" customWidth="1"/>
    <col min="168" max="168" width="9.109375" style="8" customWidth="1"/>
    <col min="169" max="169" width="8.6640625" style="8" customWidth="1"/>
    <col min="170" max="170" width="9" style="8" customWidth="1"/>
    <col min="171" max="171" width="9.109375" style="8" customWidth="1"/>
    <col min="172" max="177" width="9.109375" style="8" hidden="1" customWidth="1"/>
    <col min="178" max="179" width="9.109375" style="8"/>
    <col min="180" max="188" width="0" style="8" hidden="1" customWidth="1"/>
    <col min="189" max="259" width="9.109375" style="8"/>
    <col min="260" max="260" width="24.33203125" style="8" customWidth="1"/>
    <col min="261" max="261" width="10.6640625" style="8" customWidth="1"/>
    <col min="262" max="265" width="5" style="8" customWidth="1"/>
    <col min="266" max="266" width="9.109375" style="8" customWidth="1"/>
    <col min="267" max="267" width="1.88671875" style="8" customWidth="1"/>
    <col min="268" max="268" width="10.6640625" style="8" customWidth="1"/>
    <col min="269" max="272" width="5" style="8" customWidth="1"/>
    <col min="273" max="273" width="9.109375" style="8" customWidth="1"/>
    <col min="274" max="274" width="1.88671875" style="8" customWidth="1"/>
    <col min="275" max="275" width="10.6640625" style="8" customWidth="1"/>
    <col min="276" max="279" width="5" style="8" customWidth="1"/>
    <col min="280" max="280" width="9.109375" style="8" customWidth="1"/>
    <col min="281" max="281" width="1.88671875" style="8" customWidth="1"/>
    <col min="282" max="282" width="9.109375" style="8" customWidth="1"/>
    <col min="283" max="286" width="5" style="8" customWidth="1"/>
    <col min="287" max="287" width="9.109375" style="8" customWidth="1"/>
    <col min="288" max="288" width="1.88671875" style="8" customWidth="1"/>
    <col min="289" max="289" width="9.109375" style="8" customWidth="1"/>
    <col min="290" max="293" width="5" style="8" customWidth="1"/>
    <col min="294" max="294" width="9.109375" style="8" customWidth="1"/>
    <col min="295" max="295" width="1.88671875" style="8" customWidth="1"/>
    <col min="296" max="296" width="9.109375" style="8" customWidth="1"/>
    <col min="297" max="300" width="5" style="8" customWidth="1"/>
    <col min="301" max="301" width="9.109375" style="8" customWidth="1"/>
    <col min="302" max="302" width="1.88671875" style="8" customWidth="1"/>
    <col min="303" max="303" width="9.109375" style="8" customWidth="1"/>
    <col min="304" max="307" width="5" style="8" customWidth="1"/>
    <col min="308" max="308" width="9.109375" style="8" customWidth="1"/>
    <col min="309" max="309" width="1.88671875" style="8" customWidth="1"/>
    <col min="310" max="310" width="9.109375" style="8" customWidth="1"/>
    <col min="311" max="314" width="5" style="8" customWidth="1"/>
    <col min="315" max="315" width="9.109375" style="8" customWidth="1"/>
    <col min="316" max="316" width="1.88671875" style="8" customWidth="1"/>
    <col min="317" max="336" width="0" style="8" hidden="1" customWidth="1"/>
    <col min="337" max="337" width="1.88671875" style="8" customWidth="1"/>
    <col min="338" max="338" width="9.109375" style="8" customWidth="1"/>
    <col min="339" max="342" width="5" style="8" customWidth="1"/>
    <col min="343" max="343" width="9.109375" style="8" customWidth="1"/>
    <col min="344" max="350" width="0" style="8" hidden="1" customWidth="1"/>
    <col min="351" max="351" width="1.88671875" style="8" customWidth="1"/>
    <col min="352" max="352" width="9.109375" style="8" customWidth="1"/>
    <col min="353" max="356" width="5" style="8" customWidth="1"/>
    <col min="357" max="357" width="9.109375" style="8" customWidth="1"/>
    <col min="358" max="358" width="1.88671875" style="8" customWidth="1"/>
    <col min="359" max="359" width="9.109375" style="8" customWidth="1"/>
    <col min="360" max="363" width="5" style="8" customWidth="1"/>
    <col min="364" max="364" width="9.109375" style="8" customWidth="1"/>
    <col min="365" max="365" width="1.88671875" style="8" customWidth="1"/>
    <col min="366" max="366" width="9.109375" style="8" customWidth="1"/>
    <col min="367" max="370" width="5" style="8" customWidth="1"/>
    <col min="371" max="371" width="9.109375" style="8" customWidth="1"/>
    <col min="372" max="372" width="2.33203125" style="8" customWidth="1"/>
    <col min="373" max="373" width="9.109375" style="8" customWidth="1"/>
    <col min="374" max="377" width="5.6640625" style="8" customWidth="1"/>
    <col min="378" max="378" width="9.109375" style="8" customWidth="1"/>
    <col min="379" max="379" width="1.88671875" style="8" customWidth="1"/>
    <col min="380" max="380" width="10.109375" style="8" customWidth="1"/>
    <col min="381" max="384" width="5" style="8" customWidth="1"/>
    <col min="385" max="385" width="9.109375" style="8" customWidth="1"/>
    <col min="386" max="386" width="1.6640625" style="8" customWidth="1"/>
    <col min="387" max="387" width="10.109375" style="8" customWidth="1"/>
    <col min="388" max="391" width="5" style="8" customWidth="1"/>
    <col min="392" max="392" width="9.109375" style="8" customWidth="1"/>
    <col min="393" max="393" width="1.88671875" style="8" customWidth="1"/>
    <col min="394" max="394" width="10.109375" style="8" customWidth="1"/>
    <col min="395" max="398" width="5" style="8" customWidth="1"/>
    <col min="399" max="399" width="9.109375" style="8" customWidth="1"/>
    <col min="400" max="400" width="1.88671875" style="8" customWidth="1"/>
    <col min="401" max="401" width="10.109375" style="8" customWidth="1"/>
    <col min="402" max="405" width="5" style="8" customWidth="1"/>
    <col min="406" max="406" width="9.109375" style="8" customWidth="1"/>
    <col min="407" max="407" width="1.88671875" style="8" customWidth="1"/>
    <col min="408" max="411" width="9.109375" style="8" customWidth="1"/>
    <col min="412" max="412" width="11.33203125" style="8" customWidth="1"/>
    <col min="413" max="415" width="9.109375" style="8"/>
    <col min="416" max="416" width="10.33203125" style="8" customWidth="1"/>
    <col min="417" max="432" width="9.109375" style="8" customWidth="1"/>
    <col min="433" max="515" width="9.109375" style="8"/>
    <col min="516" max="516" width="24.33203125" style="8" customWidth="1"/>
    <col min="517" max="517" width="10.6640625" style="8" customWidth="1"/>
    <col min="518" max="521" width="5" style="8" customWidth="1"/>
    <col min="522" max="522" width="9.109375" style="8" customWidth="1"/>
    <col min="523" max="523" width="1.88671875" style="8" customWidth="1"/>
    <col min="524" max="524" width="10.6640625" style="8" customWidth="1"/>
    <col min="525" max="528" width="5" style="8" customWidth="1"/>
    <col min="529" max="529" width="9.109375" style="8" customWidth="1"/>
    <col min="530" max="530" width="1.88671875" style="8" customWidth="1"/>
    <col min="531" max="531" width="10.6640625" style="8" customWidth="1"/>
    <col min="532" max="535" width="5" style="8" customWidth="1"/>
    <col min="536" max="536" width="9.109375" style="8" customWidth="1"/>
    <col min="537" max="537" width="1.88671875" style="8" customWidth="1"/>
    <col min="538" max="538" width="9.109375" style="8" customWidth="1"/>
    <col min="539" max="542" width="5" style="8" customWidth="1"/>
    <col min="543" max="543" width="9.109375" style="8" customWidth="1"/>
    <col min="544" max="544" width="1.88671875" style="8" customWidth="1"/>
    <col min="545" max="545" width="9.109375" style="8" customWidth="1"/>
    <col min="546" max="549" width="5" style="8" customWidth="1"/>
    <col min="550" max="550" width="9.109375" style="8" customWidth="1"/>
    <col min="551" max="551" width="1.88671875" style="8" customWidth="1"/>
    <col min="552" max="552" width="9.109375" style="8" customWidth="1"/>
    <col min="553" max="556" width="5" style="8" customWidth="1"/>
    <col min="557" max="557" width="9.109375" style="8" customWidth="1"/>
    <col min="558" max="558" width="1.88671875" style="8" customWidth="1"/>
    <col min="559" max="559" width="9.109375" style="8" customWidth="1"/>
    <col min="560" max="563" width="5" style="8" customWidth="1"/>
    <col min="564" max="564" width="9.109375" style="8" customWidth="1"/>
    <col min="565" max="565" width="1.88671875" style="8" customWidth="1"/>
    <col min="566" max="566" width="9.109375" style="8" customWidth="1"/>
    <col min="567" max="570" width="5" style="8" customWidth="1"/>
    <col min="571" max="571" width="9.109375" style="8" customWidth="1"/>
    <col min="572" max="572" width="1.88671875" style="8" customWidth="1"/>
    <col min="573" max="592" width="0" style="8" hidden="1" customWidth="1"/>
    <col min="593" max="593" width="1.88671875" style="8" customWidth="1"/>
    <col min="594" max="594" width="9.109375" style="8" customWidth="1"/>
    <col min="595" max="598" width="5" style="8" customWidth="1"/>
    <col min="599" max="599" width="9.109375" style="8" customWidth="1"/>
    <col min="600" max="606" width="0" style="8" hidden="1" customWidth="1"/>
    <col min="607" max="607" width="1.88671875" style="8" customWidth="1"/>
    <col min="608" max="608" width="9.109375" style="8" customWidth="1"/>
    <col min="609" max="612" width="5" style="8" customWidth="1"/>
    <col min="613" max="613" width="9.109375" style="8" customWidth="1"/>
    <col min="614" max="614" width="1.88671875" style="8" customWidth="1"/>
    <col min="615" max="615" width="9.109375" style="8" customWidth="1"/>
    <col min="616" max="619" width="5" style="8" customWidth="1"/>
    <col min="620" max="620" width="9.109375" style="8" customWidth="1"/>
    <col min="621" max="621" width="1.88671875" style="8" customWidth="1"/>
    <col min="622" max="622" width="9.109375" style="8" customWidth="1"/>
    <col min="623" max="626" width="5" style="8" customWidth="1"/>
    <col min="627" max="627" width="9.109375" style="8" customWidth="1"/>
    <col min="628" max="628" width="2.33203125" style="8" customWidth="1"/>
    <col min="629" max="629" width="9.109375" style="8" customWidth="1"/>
    <col min="630" max="633" width="5.6640625" style="8" customWidth="1"/>
    <col min="634" max="634" width="9.109375" style="8" customWidth="1"/>
    <col min="635" max="635" width="1.88671875" style="8" customWidth="1"/>
    <col min="636" max="636" width="10.109375" style="8" customWidth="1"/>
    <col min="637" max="640" width="5" style="8" customWidth="1"/>
    <col min="641" max="641" width="9.109375" style="8" customWidth="1"/>
    <col min="642" max="642" width="1.6640625" style="8" customWidth="1"/>
    <col min="643" max="643" width="10.109375" style="8" customWidth="1"/>
    <col min="644" max="647" width="5" style="8" customWidth="1"/>
    <col min="648" max="648" width="9.109375" style="8" customWidth="1"/>
    <col min="649" max="649" width="1.88671875" style="8" customWidth="1"/>
    <col min="650" max="650" width="10.109375" style="8" customWidth="1"/>
    <col min="651" max="654" width="5" style="8" customWidth="1"/>
    <col min="655" max="655" width="9.109375" style="8" customWidth="1"/>
    <col min="656" max="656" width="1.88671875" style="8" customWidth="1"/>
    <col min="657" max="657" width="10.109375" style="8" customWidth="1"/>
    <col min="658" max="661" width="5" style="8" customWidth="1"/>
    <col min="662" max="662" width="9.109375" style="8" customWidth="1"/>
    <col min="663" max="663" width="1.88671875" style="8" customWidth="1"/>
    <col min="664" max="667" width="9.109375" style="8" customWidth="1"/>
    <col min="668" max="668" width="11.33203125" style="8" customWidth="1"/>
    <col min="669" max="671" width="9.109375" style="8"/>
    <col min="672" max="672" width="10.33203125" style="8" customWidth="1"/>
    <col min="673" max="688" width="9.109375" style="8" customWidth="1"/>
    <col min="689" max="771" width="9.109375" style="8"/>
    <col min="772" max="772" width="24.33203125" style="8" customWidth="1"/>
    <col min="773" max="773" width="10.6640625" style="8" customWidth="1"/>
    <col min="774" max="777" width="5" style="8" customWidth="1"/>
    <col min="778" max="778" width="9.109375" style="8" customWidth="1"/>
    <col min="779" max="779" width="1.88671875" style="8" customWidth="1"/>
    <col min="780" max="780" width="10.6640625" style="8" customWidth="1"/>
    <col min="781" max="784" width="5" style="8" customWidth="1"/>
    <col min="785" max="785" width="9.109375" style="8" customWidth="1"/>
    <col min="786" max="786" width="1.88671875" style="8" customWidth="1"/>
    <col min="787" max="787" width="10.6640625" style="8" customWidth="1"/>
    <col min="788" max="791" width="5" style="8" customWidth="1"/>
    <col min="792" max="792" width="9.109375" style="8" customWidth="1"/>
    <col min="793" max="793" width="1.88671875" style="8" customWidth="1"/>
    <col min="794" max="794" width="9.109375" style="8" customWidth="1"/>
    <col min="795" max="798" width="5" style="8" customWidth="1"/>
    <col min="799" max="799" width="9.109375" style="8" customWidth="1"/>
    <col min="800" max="800" width="1.88671875" style="8" customWidth="1"/>
    <col min="801" max="801" width="9.109375" style="8" customWidth="1"/>
    <col min="802" max="805" width="5" style="8" customWidth="1"/>
    <col min="806" max="806" width="9.109375" style="8" customWidth="1"/>
    <col min="807" max="807" width="1.88671875" style="8" customWidth="1"/>
    <col min="808" max="808" width="9.109375" style="8" customWidth="1"/>
    <col min="809" max="812" width="5" style="8" customWidth="1"/>
    <col min="813" max="813" width="9.109375" style="8" customWidth="1"/>
    <col min="814" max="814" width="1.88671875" style="8" customWidth="1"/>
    <col min="815" max="815" width="9.109375" style="8" customWidth="1"/>
    <col min="816" max="819" width="5" style="8" customWidth="1"/>
    <col min="820" max="820" width="9.109375" style="8" customWidth="1"/>
    <col min="821" max="821" width="1.88671875" style="8" customWidth="1"/>
    <col min="822" max="822" width="9.109375" style="8" customWidth="1"/>
    <col min="823" max="826" width="5" style="8" customWidth="1"/>
    <col min="827" max="827" width="9.109375" style="8" customWidth="1"/>
    <col min="828" max="828" width="1.88671875" style="8" customWidth="1"/>
    <col min="829" max="848" width="0" style="8" hidden="1" customWidth="1"/>
    <col min="849" max="849" width="1.88671875" style="8" customWidth="1"/>
    <col min="850" max="850" width="9.109375" style="8" customWidth="1"/>
    <col min="851" max="854" width="5" style="8" customWidth="1"/>
    <col min="855" max="855" width="9.109375" style="8" customWidth="1"/>
    <col min="856" max="862" width="0" style="8" hidden="1" customWidth="1"/>
    <col min="863" max="863" width="1.88671875" style="8" customWidth="1"/>
    <col min="864" max="864" width="9.109375" style="8" customWidth="1"/>
    <col min="865" max="868" width="5" style="8" customWidth="1"/>
    <col min="869" max="869" width="9.109375" style="8" customWidth="1"/>
    <col min="870" max="870" width="1.88671875" style="8" customWidth="1"/>
    <col min="871" max="871" width="9.109375" style="8" customWidth="1"/>
    <col min="872" max="875" width="5" style="8" customWidth="1"/>
    <col min="876" max="876" width="9.109375" style="8" customWidth="1"/>
    <col min="877" max="877" width="1.88671875" style="8" customWidth="1"/>
    <col min="878" max="878" width="9.109375" style="8" customWidth="1"/>
    <col min="879" max="882" width="5" style="8" customWidth="1"/>
    <col min="883" max="883" width="9.109375" style="8" customWidth="1"/>
    <col min="884" max="884" width="2.33203125" style="8" customWidth="1"/>
    <col min="885" max="885" width="9.109375" style="8" customWidth="1"/>
    <col min="886" max="889" width="5.6640625" style="8" customWidth="1"/>
    <col min="890" max="890" width="9.109375" style="8" customWidth="1"/>
    <col min="891" max="891" width="1.88671875" style="8" customWidth="1"/>
    <col min="892" max="892" width="10.109375" style="8" customWidth="1"/>
    <col min="893" max="896" width="5" style="8" customWidth="1"/>
    <col min="897" max="897" width="9.109375" style="8" customWidth="1"/>
    <col min="898" max="898" width="1.6640625" style="8" customWidth="1"/>
    <col min="899" max="899" width="10.109375" style="8" customWidth="1"/>
    <col min="900" max="903" width="5" style="8" customWidth="1"/>
    <col min="904" max="904" width="9.109375" style="8" customWidth="1"/>
    <col min="905" max="905" width="1.88671875" style="8" customWidth="1"/>
    <col min="906" max="906" width="10.109375" style="8" customWidth="1"/>
    <col min="907" max="910" width="5" style="8" customWidth="1"/>
    <col min="911" max="911" width="9.109375" style="8" customWidth="1"/>
    <col min="912" max="912" width="1.88671875" style="8" customWidth="1"/>
    <col min="913" max="913" width="10.109375" style="8" customWidth="1"/>
    <col min="914" max="917" width="5" style="8" customWidth="1"/>
    <col min="918" max="918" width="9.109375" style="8" customWidth="1"/>
    <col min="919" max="919" width="1.88671875" style="8" customWidth="1"/>
    <col min="920" max="923" width="9.109375" style="8" customWidth="1"/>
    <col min="924" max="924" width="11.33203125" style="8" customWidth="1"/>
    <col min="925" max="927" width="9.109375" style="8"/>
    <col min="928" max="928" width="10.33203125" style="8" customWidth="1"/>
    <col min="929" max="944" width="9.109375" style="8" customWidth="1"/>
    <col min="945" max="1027" width="9.109375" style="8"/>
    <col min="1028" max="1028" width="24.33203125" style="8" customWidth="1"/>
    <col min="1029" max="1029" width="10.6640625" style="8" customWidth="1"/>
    <col min="1030" max="1033" width="5" style="8" customWidth="1"/>
    <col min="1034" max="1034" width="9.109375" style="8" customWidth="1"/>
    <col min="1035" max="1035" width="1.88671875" style="8" customWidth="1"/>
    <col min="1036" max="1036" width="10.6640625" style="8" customWidth="1"/>
    <col min="1037" max="1040" width="5" style="8" customWidth="1"/>
    <col min="1041" max="1041" width="9.109375" style="8" customWidth="1"/>
    <col min="1042" max="1042" width="1.88671875" style="8" customWidth="1"/>
    <col min="1043" max="1043" width="10.6640625" style="8" customWidth="1"/>
    <col min="1044" max="1047" width="5" style="8" customWidth="1"/>
    <col min="1048" max="1048" width="9.109375" style="8" customWidth="1"/>
    <col min="1049" max="1049" width="1.88671875" style="8" customWidth="1"/>
    <col min="1050" max="1050" width="9.109375" style="8" customWidth="1"/>
    <col min="1051" max="1054" width="5" style="8" customWidth="1"/>
    <col min="1055" max="1055" width="9.109375" style="8" customWidth="1"/>
    <col min="1056" max="1056" width="1.88671875" style="8" customWidth="1"/>
    <col min="1057" max="1057" width="9.109375" style="8" customWidth="1"/>
    <col min="1058" max="1061" width="5" style="8" customWidth="1"/>
    <col min="1062" max="1062" width="9.109375" style="8" customWidth="1"/>
    <col min="1063" max="1063" width="1.88671875" style="8" customWidth="1"/>
    <col min="1064" max="1064" width="9.109375" style="8" customWidth="1"/>
    <col min="1065" max="1068" width="5" style="8" customWidth="1"/>
    <col min="1069" max="1069" width="9.109375" style="8" customWidth="1"/>
    <col min="1070" max="1070" width="1.88671875" style="8" customWidth="1"/>
    <col min="1071" max="1071" width="9.109375" style="8" customWidth="1"/>
    <col min="1072" max="1075" width="5" style="8" customWidth="1"/>
    <col min="1076" max="1076" width="9.109375" style="8" customWidth="1"/>
    <col min="1077" max="1077" width="1.88671875" style="8" customWidth="1"/>
    <col min="1078" max="1078" width="9.109375" style="8" customWidth="1"/>
    <col min="1079" max="1082" width="5" style="8" customWidth="1"/>
    <col min="1083" max="1083" width="9.109375" style="8" customWidth="1"/>
    <col min="1084" max="1084" width="1.88671875" style="8" customWidth="1"/>
    <col min="1085" max="1104" width="0" style="8" hidden="1" customWidth="1"/>
    <col min="1105" max="1105" width="1.88671875" style="8" customWidth="1"/>
    <col min="1106" max="1106" width="9.109375" style="8" customWidth="1"/>
    <col min="1107" max="1110" width="5" style="8" customWidth="1"/>
    <col min="1111" max="1111" width="9.109375" style="8" customWidth="1"/>
    <col min="1112" max="1118" width="0" style="8" hidden="1" customWidth="1"/>
    <col min="1119" max="1119" width="1.88671875" style="8" customWidth="1"/>
    <col min="1120" max="1120" width="9.109375" style="8" customWidth="1"/>
    <col min="1121" max="1124" width="5" style="8" customWidth="1"/>
    <col min="1125" max="1125" width="9.109375" style="8" customWidth="1"/>
    <col min="1126" max="1126" width="1.88671875" style="8" customWidth="1"/>
    <col min="1127" max="1127" width="9.109375" style="8" customWidth="1"/>
    <col min="1128" max="1131" width="5" style="8" customWidth="1"/>
    <col min="1132" max="1132" width="9.109375" style="8" customWidth="1"/>
    <col min="1133" max="1133" width="1.88671875" style="8" customWidth="1"/>
    <col min="1134" max="1134" width="9.109375" style="8" customWidth="1"/>
    <col min="1135" max="1138" width="5" style="8" customWidth="1"/>
    <col min="1139" max="1139" width="9.109375" style="8" customWidth="1"/>
    <col min="1140" max="1140" width="2.33203125" style="8" customWidth="1"/>
    <col min="1141" max="1141" width="9.109375" style="8" customWidth="1"/>
    <col min="1142" max="1145" width="5.6640625" style="8" customWidth="1"/>
    <col min="1146" max="1146" width="9.109375" style="8" customWidth="1"/>
    <col min="1147" max="1147" width="1.88671875" style="8" customWidth="1"/>
    <col min="1148" max="1148" width="10.109375" style="8" customWidth="1"/>
    <col min="1149" max="1152" width="5" style="8" customWidth="1"/>
    <col min="1153" max="1153" width="9.109375" style="8" customWidth="1"/>
    <col min="1154" max="1154" width="1.6640625" style="8" customWidth="1"/>
    <col min="1155" max="1155" width="10.109375" style="8" customWidth="1"/>
    <col min="1156" max="1159" width="5" style="8" customWidth="1"/>
    <col min="1160" max="1160" width="9.109375" style="8" customWidth="1"/>
    <col min="1161" max="1161" width="1.88671875" style="8" customWidth="1"/>
    <col min="1162" max="1162" width="10.109375" style="8" customWidth="1"/>
    <col min="1163" max="1166" width="5" style="8" customWidth="1"/>
    <col min="1167" max="1167" width="9.109375" style="8" customWidth="1"/>
    <col min="1168" max="1168" width="1.88671875" style="8" customWidth="1"/>
    <col min="1169" max="1169" width="10.109375" style="8" customWidth="1"/>
    <col min="1170" max="1173" width="5" style="8" customWidth="1"/>
    <col min="1174" max="1174" width="9.109375" style="8" customWidth="1"/>
    <col min="1175" max="1175" width="1.88671875" style="8" customWidth="1"/>
    <col min="1176" max="1179" width="9.109375" style="8" customWidth="1"/>
    <col min="1180" max="1180" width="11.33203125" style="8" customWidth="1"/>
    <col min="1181" max="1183" width="9.109375" style="8"/>
    <col min="1184" max="1184" width="10.33203125" style="8" customWidth="1"/>
    <col min="1185" max="1200" width="9.109375" style="8" customWidth="1"/>
    <col min="1201" max="1283" width="9.109375" style="8"/>
    <col min="1284" max="1284" width="24.33203125" style="8" customWidth="1"/>
    <col min="1285" max="1285" width="10.6640625" style="8" customWidth="1"/>
    <col min="1286" max="1289" width="5" style="8" customWidth="1"/>
    <col min="1290" max="1290" width="9.109375" style="8" customWidth="1"/>
    <col min="1291" max="1291" width="1.88671875" style="8" customWidth="1"/>
    <col min="1292" max="1292" width="10.6640625" style="8" customWidth="1"/>
    <col min="1293" max="1296" width="5" style="8" customWidth="1"/>
    <col min="1297" max="1297" width="9.109375" style="8" customWidth="1"/>
    <col min="1298" max="1298" width="1.88671875" style="8" customWidth="1"/>
    <col min="1299" max="1299" width="10.6640625" style="8" customWidth="1"/>
    <col min="1300" max="1303" width="5" style="8" customWidth="1"/>
    <col min="1304" max="1304" width="9.109375" style="8" customWidth="1"/>
    <col min="1305" max="1305" width="1.88671875" style="8" customWidth="1"/>
    <col min="1306" max="1306" width="9.109375" style="8" customWidth="1"/>
    <col min="1307" max="1310" width="5" style="8" customWidth="1"/>
    <col min="1311" max="1311" width="9.109375" style="8" customWidth="1"/>
    <col min="1312" max="1312" width="1.88671875" style="8" customWidth="1"/>
    <col min="1313" max="1313" width="9.109375" style="8" customWidth="1"/>
    <col min="1314" max="1317" width="5" style="8" customWidth="1"/>
    <col min="1318" max="1318" width="9.109375" style="8" customWidth="1"/>
    <col min="1319" max="1319" width="1.88671875" style="8" customWidth="1"/>
    <col min="1320" max="1320" width="9.109375" style="8" customWidth="1"/>
    <col min="1321" max="1324" width="5" style="8" customWidth="1"/>
    <col min="1325" max="1325" width="9.109375" style="8" customWidth="1"/>
    <col min="1326" max="1326" width="1.88671875" style="8" customWidth="1"/>
    <col min="1327" max="1327" width="9.109375" style="8" customWidth="1"/>
    <col min="1328" max="1331" width="5" style="8" customWidth="1"/>
    <col min="1332" max="1332" width="9.109375" style="8" customWidth="1"/>
    <col min="1333" max="1333" width="1.88671875" style="8" customWidth="1"/>
    <col min="1334" max="1334" width="9.109375" style="8" customWidth="1"/>
    <col min="1335" max="1338" width="5" style="8" customWidth="1"/>
    <col min="1339" max="1339" width="9.109375" style="8" customWidth="1"/>
    <col min="1340" max="1340" width="1.88671875" style="8" customWidth="1"/>
    <col min="1341" max="1360" width="0" style="8" hidden="1" customWidth="1"/>
    <col min="1361" max="1361" width="1.88671875" style="8" customWidth="1"/>
    <col min="1362" max="1362" width="9.109375" style="8" customWidth="1"/>
    <col min="1363" max="1366" width="5" style="8" customWidth="1"/>
    <col min="1367" max="1367" width="9.109375" style="8" customWidth="1"/>
    <col min="1368" max="1374" width="0" style="8" hidden="1" customWidth="1"/>
    <col min="1375" max="1375" width="1.88671875" style="8" customWidth="1"/>
    <col min="1376" max="1376" width="9.109375" style="8" customWidth="1"/>
    <col min="1377" max="1380" width="5" style="8" customWidth="1"/>
    <col min="1381" max="1381" width="9.109375" style="8" customWidth="1"/>
    <col min="1382" max="1382" width="1.88671875" style="8" customWidth="1"/>
    <col min="1383" max="1383" width="9.109375" style="8" customWidth="1"/>
    <col min="1384" max="1387" width="5" style="8" customWidth="1"/>
    <col min="1388" max="1388" width="9.109375" style="8" customWidth="1"/>
    <col min="1389" max="1389" width="1.88671875" style="8" customWidth="1"/>
    <col min="1390" max="1390" width="9.109375" style="8" customWidth="1"/>
    <col min="1391" max="1394" width="5" style="8" customWidth="1"/>
    <col min="1395" max="1395" width="9.109375" style="8" customWidth="1"/>
    <col min="1396" max="1396" width="2.33203125" style="8" customWidth="1"/>
    <col min="1397" max="1397" width="9.109375" style="8" customWidth="1"/>
    <col min="1398" max="1401" width="5.6640625" style="8" customWidth="1"/>
    <col min="1402" max="1402" width="9.109375" style="8" customWidth="1"/>
    <col min="1403" max="1403" width="1.88671875" style="8" customWidth="1"/>
    <col min="1404" max="1404" width="10.109375" style="8" customWidth="1"/>
    <col min="1405" max="1408" width="5" style="8" customWidth="1"/>
    <col min="1409" max="1409" width="9.109375" style="8" customWidth="1"/>
    <col min="1410" max="1410" width="1.6640625" style="8" customWidth="1"/>
    <col min="1411" max="1411" width="10.109375" style="8" customWidth="1"/>
    <col min="1412" max="1415" width="5" style="8" customWidth="1"/>
    <col min="1416" max="1416" width="9.109375" style="8" customWidth="1"/>
    <col min="1417" max="1417" width="1.88671875" style="8" customWidth="1"/>
    <col min="1418" max="1418" width="10.109375" style="8" customWidth="1"/>
    <col min="1419" max="1422" width="5" style="8" customWidth="1"/>
    <col min="1423" max="1423" width="9.109375" style="8" customWidth="1"/>
    <col min="1424" max="1424" width="1.88671875" style="8" customWidth="1"/>
    <col min="1425" max="1425" width="10.109375" style="8" customWidth="1"/>
    <col min="1426" max="1429" width="5" style="8" customWidth="1"/>
    <col min="1430" max="1430" width="9.109375" style="8" customWidth="1"/>
    <col min="1431" max="1431" width="1.88671875" style="8" customWidth="1"/>
    <col min="1432" max="1435" width="9.109375" style="8" customWidth="1"/>
    <col min="1436" max="1436" width="11.33203125" style="8" customWidth="1"/>
    <col min="1437" max="1439" width="9.109375" style="8"/>
    <col min="1440" max="1440" width="10.33203125" style="8" customWidth="1"/>
    <col min="1441" max="1456" width="9.109375" style="8" customWidth="1"/>
    <col min="1457" max="1539" width="9.109375" style="8"/>
    <col min="1540" max="1540" width="24.33203125" style="8" customWidth="1"/>
    <col min="1541" max="1541" width="10.6640625" style="8" customWidth="1"/>
    <col min="1542" max="1545" width="5" style="8" customWidth="1"/>
    <col min="1546" max="1546" width="9.109375" style="8" customWidth="1"/>
    <col min="1547" max="1547" width="1.88671875" style="8" customWidth="1"/>
    <col min="1548" max="1548" width="10.6640625" style="8" customWidth="1"/>
    <col min="1549" max="1552" width="5" style="8" customWidth="1"/>
    <col min="1553" max="1553" width="9.109375" style="8" customWidth="1"/>
    <col min="1554" max="1554" width="1.88671875" style="8" customWidth="1"/>
    <col min="1555" max="1555" width="10.6640625" style="8" customWidth="1"/>
    <col min="1556" max="1559" width="5" style="8" customWidth="1"/>
    <col min="1560" max="1560" width="9.109375" style="8" customWidth="1"/>
    <col min="1561" max="1561" width="1.88671875" style="8" customWidth="1"/>
    <col min="1562" max="1562" width="9.109375" style="8" customWidth="1"/>
    <col min="1563" max="1566" width="5" style="8" customWidth="1"/>
    <col min="1567" max="1567" width="9.109375" style="8" customWidth="1"/>
    <col min="1568" max="1568" width="1.88671875" style="8" customWidth="1"/>
    <col min="1569" max="1569" width="9.109375" style="8" customWidth="1"/>
    <col min="1570" max="1573" width="5" style="8" customWidth="1"/>
    <col min="1574" max="1574" width="9.109375" style="8" customWidth="1"/>
    <col min="1575" max="1575" width="1.88671875" style="8" customWidth="1"/>
    <col min="1576" max="1576" width="9.109375" style="8" customWidth="1"/>
    <col min="1577" max="1580" width="5" style="8" customWidth="1"/>
    <col min="1581" max="1581" width="9.109375" style="8" customWidth="1"/>
    <col min="1582" max="1582" width="1.88671875" style="8" customWidth="1"/>
    <col min="1583" max="1583" width="9.109375" style="8" customWidth="1"/>
    <col min="1584" max="1587" width="5" style="8" customWidth="1"/>
    <col min="1588" max="1588" width="9.109375" style="8" customWidth="1"/>
    <col min="1589" max="1589" width="1.88671875" style="8" customWidth="1"/>
    <col min="1590" max="1590" width="9.109375" style="8" customWidth="1"/>
    <col min="1591" max="1594" width="5" style="8" customWidth="1"/>
    <col min="1595" max="1595" width="9.109375" style="8" customWidth="1"/>
    <col min="1596" max="1596" width="1.88671875" style="8" customWidth="1"/>
    <col min="1597" max="1616" width="0" style="8" hidden="1" customWidth="1"/>
    <col min="1617" max="1617" width="1.88671875" style="8" customWidth="1"/>
    <col min="1618" max="1618" width="9.109375" style="8" customWidth="1"/>
    <col min="1619" max="1622" width="5" style="8" customWidth="1"/>
    <col min="1623" max="1623" width="9.109375" style="8" customWidth="1"/>
    <col min="1624" max="1630" width="0" style="8" hidden="1" customWidth="1"/>
    <col min="1631" max="1631" width="1.88671875" style="8" customWidth="1"/>
    <col min="1632" max="1632" width="9.109375" style="8" customWidth="1"/>
    <col min="1633" max="1636" width="5" style="8" customWidth="1"/>
    <col min="1637" max="1637" width="9.109375" style="8" customWidth="1"/>
    <col min="1638" max="1638" width="1.88671875" style="8" customWidth="1"/>
    <col min="1639" max="1639" width="9.109375" style="8" customWidth="1"/>
    <col min="1640" max="1643" width="5" style="8" customWidth="1"/>
    <col min="1644" max="1644" width="9.109375" style="8" customWidth="1"/>
    <col min="1645" max="1645" width="1.88671875" style="8" customWidth="1"/>
    <col min="1646" max="1646" width="9.109375" style="8" customWidth="1"/>
    <col min="1647" max="1650" width="5" style="8" customWidth="1"/>
    <col min="1651" max="1651" width="9.109375" style="8" customWidth="1"/>
    <col min="1652" max="1652" width="2.33203125" style="8" customWidth="1"/>
    <col min="1653" max="1653" width="9.109375" style="8" customWidth="1"/>
    <col min="1654" max="1657" width="5.6640625" style="8" customWidth="1"/>
    <col min="1658" max="1658" width="9.109375" style="8" customWidth="1"/>
    <col min="1659" max="1659" width="1.88671875" style="8" customWidth="1"/>
    <col min="1660" max="1660" width="10.109375" style="8" customWidth="1"/>
    <col min="1661" max="1664" width="5" style="8" customWidth="1"/>
    <col min="1665" max="1665" width="9.109375" style="8" customWidth="1"/>
    <col min="1666" max="1666" width="1.6640625" style="8" customWidth="1"/>
    <col min="1667" max="1667" width="10.109375" style="8" customWidth="1"/>
    <col min="1668" max="1671" width="5" style="8" customWidth="1"/>
    <col min="1672" max="1672" width="9.109375" style="8" customWidth="1"/>
    <col min="1673" max="1673" width="1.88671875" style="8" customWidth="1"/>
    <col min="1674" max="1674" width="10.109375" style="8" customWidth="1"/>
    <col min="1675" max="1678" width="5" style="8" customWidth="1"/>
    <col min="1679" max="1679" width="9.109375" style="8" customWidth="1"/>
    <col min="1680" max="1680" width="1.88671875" style="8" customWidth="1"/>
    <col min="1681" max="1681" width="10.109375" style="8" customWidth="1"/>
    <col min="1682" max="1685" width="5" style="8" customWidth="1"/>
    <col min="1686" max="1686" width="9.109375" style="8" customWidth="1"/>
    <col min="1687" max="1687" width="1.88671875" style="8" customWidth="1"/>
    <col min="1688" max="1691" width="9.109375" style="8" customWidth="1"/>
    <col min="1692" max="1692" width="11.33203125" style="8" customWidth="1"/>
    <col min="1693" max="1695" width="9.109375" style="8"/>
    <col min="1696" max="1696" width="10.33203125" style="8" customWidth="1"/>
    <col min="1697" max="1712" width="9.109375" style="8" customWidth="1"/>
    <col min="1713" max="1795" width="9.109375" style="8"/>
    <col min="1796" max="1796" width="24.33203125" style="8" customWidth="1"/>
    <col min="1797" max="1797" width="10.6640625" style="8" customWidth="1"/>
    <col min="1798" max="1801" width="5" style="8" customWidth="1"/>
    <col min="1802" max="1802" width="9.109375" style="8" customWidth="1"/>
    <col min="1803" max="1803" width="1.88671875" style="8" customWidth="1"/>
    <col min="1804" max="1804" width="10.6640625" style="8" customWidth="1"/>
    <col min="1805" max="1808" width="5" style="8" customWidth="1"/>
    <col min="1809" max="1809" width="9.109375" style="8" customWidth="1"/>
    <col min="1810" max="1810" width="1.88671875" style="8" customWidth="1"/>
    <col min="1811" max="1811" width="10.6640625" style="8" customWidth="1"/>
    <col min="1812" max="1815" width="5" style="8" customWidth="1"/>
    <col min="1816" max="1816" width="9.109375" style="8" customWidth="1"/>
    <col min="1817" max="1817" width="1.88671875" style="8" customWidth="1"/>
    <col min="1818" max="1818" width="9.109375" style="8" customWidth="1"/>
    <col min="1819" max="1822" width="5" style="8" customWidth="1"/>
    <col min="1823" max="1823" width="9.109375" style="8" customWidth="1"/>
    <col min="1824" max="1824" width="1.88671875" style="8" customWidth="1"/>
    <col min="1825" max="1825" width="9.109375" style="8" customWidth="1"/>
    <col min="1826" max="1829" width="5" style="8" customWidth="1"/>
    <col min="1830" max="1830" width="9.109375" style="8" customWidth="1"/>
    <col min="1831" max="1831" width="1.88671875" style="8" customWidth="1"/>
    <col min="1832" max="1832" width="9.109375" style="8" customWidth="1"/>
    <col min="1833" max="1836" width="5" style="8" customWidth="1"/>
    <col min="1837" max="1837" width="9.109375" style="8" customWidth="1"/>
    <col min="1838" max="1838" width="1.88671875" style="8" customWidth="1"/>
    <col min="1839" max="1839" width="9.109375" style="8" customWidth="1"/>
    <col min="1840" max="1843" width="5" style="8" customWidth="1"/>
    <col min="1844" max="1844" width="9.109375" style="8" customWidth="1"/>
    <col min="1845" max="1845" width="1.88671875" style="8" customWidth="1"/>
    <col min="1846" max="1846" width="9.109375" style="8" customWidth="1"/>
    <col min="1847" max="1850" width="5" style="8" customWidth="1"/>
    <col min="1851" max="1851" width="9.109375" style="8" customWidth="1"/>
    <col min="1852" max="1852" width="1.88671875" style="8" customWidth="1"/>
    <col min="1853" max="1872" width="0" style="8" hidden="1" customWidth="1"/>
    <col min="1873" max="1873" width="1.88671875" style="8" customWidth="1"/>
    <col min="1874" max="1874" width="9.109375" style="8" customWidth="1"/>
    <col min="1875" max="1878" width="5" style="8" customWidth="1"/>
    <col min="1879" max="1879" width="9.109375" style="8" customWidth="1"/>
    <col min="1880" max="1886" width="0" style="8" hidden="1" customWidth="1"/>
    <col min="1887" max="1887" width="1.88671875" style="8" customWidth="1"/>
    <col min="1888" max="1888" width="9.109375" style="8" customWidth="1"/>
    <col min="1889" max="1892" width="5" style="8" customWidth="1"/>
    <col min="1893" max="1893" width="9.109375" style="8" customWidth="1"/>
    <col min="1894" max="1894" width="1.88671875" style="8" customWidth="1"/>
    <col min="1895" max="1895" width="9.109375" style="8" customWidth="1"/>
    <col min="1896" max="1899" width="5" style="8" customWidth="1"/>
    <col min="1900" max="1900" width="9.109375" style="8" customWidth="1"/>
    <col min="1901" max="1901" width="1.88671875" style="8" customWidth="1"/>
    <col min="1902" max="1902" width="9.109375" style="8" customWidth="1"/>
    <col min="1903" max="1906" width="5" style="8" customWidth="1"/>
    <col min="1907" max="1907" width="9.109375" style="8" customWidth="1"/>
    <col min="1908" max="1908" width="2.33203125" style="8" customWidth="1"/>
    <col min="1909" max="1909" width="9.109375" style="8" customWidth="1"/>
    <col min="1910" max="1913" width="5.6640625" style="8" customWidth="1"/>
    <col min="1914" max="1914" width="9.109375" style="8" customWidth="1"/>
    <col min="1915" max="1915" width="1.88671875" style="8" customWidth="1"/>
    <col min="1916" max="1916" width="10.109375" style="8" customWidth="1"/>
    <col min="1917" max="1920" width="5" style="8" customWidth="1"/>
    <col min="1921" max="1921" width="9.109375" style="8" customWidth="1"/>
    <col min="1922" max="1922" width="1.6640625" style="8" customWidth="1"/>
    <col min="1923" max="1923" width="10.109375" style="8" customWidth="1"/>
    <col min="1924" max="1927" width="5" style="8" customWidth="1"/>
    <col min="1928" max="1928" width="9.109375" style="8" customWidth="1"/>
    <col min="1929" max="1929" width="1.88671875" style="8" customWidth="1"/>
    <col min="1930" max="1930" width="10.109375" style="8" customWidth="1"/>
    <col min="1931" max="1934" width="5" style="8" customWidth="1"/>
    <col min="1935" max="1935" width="9.109375" style="8" customWidth="1"/>
    <col min="1936" max="1936" width="1.88671875" style="8" customWidth="1"/>
    <col min="1937" max="1937" width="10.109375" style="8" customWidth="1"/>
    <col min="1938" max="1941" width="5" style="8" customWidth="1"/>
    <col min="1942" max="1942" width="9.109375" style="8" customWidth="1"/>
    <col min="1943" max="1943" width="1.88671875" style="8" customWidth="1"/>
    <col min="1944" max="1947" width="9.109375" style="8" customWidth="1"/>
    <col min="1948" max="1948" width="11.33203125" style="8" customWidth="1"/>
    <col min="1949" max="1951" width="9.109375" style="8"/>
    <col min="1952" max="1952" width="10.33203125" style="8" customWidth="1"/>
    <col min="1953" max="1968" width="9.109375" style="8" customWidth="1"/>
    <col min="1969" max="2051" width="9.109375" style="8"/>
    <col min="2052" max="2052" width="24.33203125" style="8" customWidth="1"/>
    <col min="2053" max="2053" width="10.6640625" style="8" customWidth="1"/>
    <col min="2054" max="2057" width="5" style="8" customWidth="1"/>
    <col min="2058" max="2058" width="9.109375" style="8" customWidth="1"/>
    <col min="2059" max="2059" width="1.88671875" style="8" customWidth="1"/>
    <col min="2060" max="2060" width="10.6640625" style="8" customWidth="1"/>
    <col min="2061" max="2064" width="5" style="8" customWidth="1"/>
    <col min="2065" max="2065" width="9.109375" style="8" customWidth="1"/>
    <col min="2066" max="2066" width="1.88671875" style="8" customWidth="1"/>
    <col min="2067" max="2067" width="10.6640625" style="8" customWidth="1"/>
    <col min="2068" max="2071" width="5" style="8" customWidth="1"/>
    <col min="2072" max="2072" width="9.109375" style="8" customWidth="1"/>
    <col min="2073" max="2073" width="1.88671875" style="8" customWidth="1"/>
    <col min="2074" max="2074" width="9.109375" style="8" customWidth="1"/>
    <col min="2075" max="2078" width="5" style="8" customWidth="1"/>
    <col min="2079" max="2079" width="9.109375" style="8" customWidth="1"/>
    <col min="2080" max="2080" width="1.88671875" style="8" customWidth="1"/>
    <col min="2081" max="2081" width="9.109375" style="8" customWidth="1"/>
    <col min="2082" max="2085" width="5" style="8" customWidth="1"/>
    <col min="2086" max="2086" width="9.109375" style="8" customWidth="1"/>
    <col min="2087" max="2087" width="1.88671875" style="8" customWidth="1"/>
    <col min="2088" max="2088" width="9.109375" style="8" customWidth="1"/>
    <col min="2089" max="2092" width="5" style="8" customWidth="1"/>
    <col min="2093" max="2093" width="9.109375" style="8" customWidth="1"/>
    <col min="2094" max="2094" width="1.88671875" style="8" customWidth="1"/>
    <col min="2095" max="2095" width="9.109375" style="8" customWidth="1"/>
    <col min="2096" max="2099" width="5" style="8" customWidth="1"/>
    <col min="2100" max="2100" width="9.109375" style="8" customWidth="1"/>
    <col min="2101" max="2101" width="1.88671875" style="8" customWidth="1"/>
    <col min="2102" max="2102" width="9.109375" style="8" customWidth="1"/>
    <col min="2103" max="2106" width="5" style="8" customWidth="1"/>
    <col min="2107" max="2107" width="9.109375" style="8" customWidth="1"/>
    <col min="2108" max="2108" width="1.88671875" style="8" customWidth="1"/>
    <col min="2109" max="2128" width="0" style="8" hidden="1" customWidth="1"/>
    <col min="2129" max="2129" width="1.88671875" style="8" customWidth="1"/>
    <col min="2130" max="2130" width="9.109375" style="8" customWidth="1"/>
    <col min="2131" max="2134" width="5" style="8" customWidth="1"/>
    <col min="2135" max="2135" width="9.109375" style="8" customWidth="1"/>
    <col min="2136" max="2142" width="0" style="8" hidden="1" customWidth="1"/>
    <col min="2143" max="2143" width="1.88671875" style="8" customWidth="1"/>
    <col min="2144" max="2144" width="9.109375" style="8" customWidth="1"/>
    <col min="2145" max="2148" width="5" style="8" customWidth="1"/>
    <col min="2149" max="2149" width="9.109375" style="8" customWidth="1"/>
    <col min="2150" max="2150" width="1.88671875" style="8" customWidth="1"/>
    <col min="2151" max="2151" width="9.109375" style="8" customWidth="1"/>
    <col min="2152" max="2155" width="5" style="8" customWidth="1"/>
    <col min="2156" max="2156" width="9.109375" style="8" customWidth="1"/>
    <col min="2157" max="2157" width="1.88671875" style="8" customWidth="1"/>
    <col min="2158" max="2158" width="9.109375" style="8" customWidth="1"/>
    <col min="2159" max="2162" width="5" style="8" customWidth="1"/>
    <col min="2163" max="2163" width="9.109375" style="8" customWidth="1"/>
    <col min="2164" max="2164" width="2.33203125" style="8" customWidth="1"/>
    <col min="2165" max="2165" width="9.109375" style="8" customWidth="1"/>
    <col min="2166" max="2169" width="5.6640625" style="8" customWidth="1"/>
    <col min="2170" max="2170" width="9.109375" style="8" customWidth="1"/>
    <col min="2171" max="2171" width="1.88671875" style="8" customWidth="1"/>
    <col min="2172" max="2172" width="10.109375" style="8" customWidth="1"/>
    <col min="2173" max="2176" width="5" style="8" customWidth="1"/>
    <col min="2177" max="2177" width="9.109375" style="8" customWidth="1"/>
    <col min="2178" max="2178" width="1.6640625" style="8" customWidth="1"/>
    <col min="2179" max="2179" width="10.109375" style="8" customWidth="1"/>
    <col min="2180" max="2183" width="5" style="8" customWidth="1"/>
    <col min="2184" max="2184" width="9.109375" style="8" customWidth="1"/>
    <col min="2185" max="2185" width="1.88671875" style="8" customWidth="1"/>
    <col min="2186" max="2186" width="10.109375" style="8" customWidth="1"/>
    <col min="2187" max="2190" width="5" style="8" customWidth="1"/>
    <col min="2191" max="2191" width="9.109375" style="8" customWidth="1"/>
    <col min="2192" max="2192" width="1.88671875" style="8" customWidth="1"/>
    <col min="2193" max="2193" width="10.109375" style="8" customWidth="1"/>
    <col min="2194" max="2197" width="5" style="8" customWidth="1"/>
    <col min="2198" max="2198" width="9.109375" style="8" customWidth="1"/>
    <col min="2199" max="2199" width="1.88671875" style="8" customWidth="1"/>
    <col min="2200" max="2203" width="9.109375" style="8" customWidth="1"/>
    <col min="2204" max="2204" width="11.33203125" style="8" customWidth="1"/>
    <col min="2205" max="2207" width="9.109375" style="8"/>
    <col min="2208" max="2208" width="10.33203125" style="8" customWidth="1"/>
    <col min="2209" max="2224" width="9.109375" style="8" customWidth="1"/>
    <col min="2225" max="2307" width="9.109375" style="8"/>
    <col min="2308" max="2308" width="24.33203125" style="8" customWidth="1"/>
    <col min="2309" max="2309" width="10.6640625" style="8" customWidth="1"/>
    <col min="2310" max="2313" width="5" style="8" customWidth="1"/>
    <col min="2314" max="2314" width="9.109375" style="8" customWidth="1"/>
    <col min="2315" max="2315" width="1.88671875" style="8" customWidth="1"/>
    <col min="2316" max="2316" width="10.6640625" style="8" customWidth="1"/>
    <col min="2317" max="2320" width="5" style="8" customWidth="1"/>
    <col min="2321" max="2321" width="9.109375" style="8" customWidth="1"/>
    <col min="2322" max="2322" width="1.88671875" style="8" customWidth="1"/>
    <col min="2323" max="2323" width="10.6640625" style="8" customWidth="1"/>
    <col min="2324" max="2327" width="5" style="8" customWidth="1"/>
    <col min="2328" max="2328" width="9.109375" style="8" customWidth="1"/>
    <col min="2329" max="2329" width="1.88671875" style="8" customWidth="1"/>
    <col min="2330" max="2330" width="9.109375" style="8" customWidth="1"/>
    <col min="2331" max="2334" width="5" style="8" customWidth="1"/>
    <col min="2335" max="2335" width="9.109375" style="8" customWidth="1"/>
    <col min="2336" max="2336" width="1.88671875" style="8" customWidth="1"/>
    <col min="2337" max="2337" width="9.109375" style="8" customWidth="1"/>
    <col min="2338" max="2341" width="5" style="8" customWidth="1"/>
    <col min="2342" max="2342" width="9.109375" style="8" customWidth="1"/>
    <col min="2343" max="2343" width="1.88671875" style="8" customWidth="1"/>
    <col min="2344" max="2344" width="9.109375" style="8" customWidth="1"/>
    <col min="2345" max="2348" width="5" style="8" customWidth="1"/>
    <col min="2349" max="2349" width="9.109375" style="8" customWidth="1"/>
    <col min="2350" max="2350" width="1.88671875" style="8" customWidth="1"/>
    <col min="2351" max="2351" width="9.109375" style="8" customWidth="1"/>
    <col min="2352" max="2355" width="5" style="8" customWidth="1"/>
    <col min="2356" max="2356" width="9.109375" style="8" customWidth="1"/>
    <col min="2357" max="2357" width="1.88671875" style="8" customWidth="1"/>
    <col min="2358" max="2358" width="9.109375" style="8" customWidth="1"/>
    <col min="2359" max="2362" width="5" style="8" customWidth="1"/>
    <col min="2363" max="2363" width="9.109375" style="8" customWidth="1"/>
    <col min="2364" max="2364" width="1.88671875" style="8" customWidth="1"/>
    <col min="2365" max="2384" width="0" style="8" hidden="1" customWidth="1"/>
    <col min="2385" max="2385" width="1.88671875" style="8" customWidth="1"/>
    <col min="2386" max="2386" width="9.109375" style="8" customWidth="1"/>
    <col min="2387" max="2390" width="5" style="8" customWidth="1"/>
    <col min="2391" max="2391" width="9.109375" style="8" customWidth="1"/>
    <col min="2392" max="2398" width="0" style="8" hidden="1" customWidth="1"/>
    <col min="2399" max="2399" width="1.88671875" style="8" customWidth="1"/>
    <col min="2400" max="2400" width="9.109375" style="8" customWidth="1"/>
    <col min="2401" max="2404" width="5" style="8" customWidth="1"/>
    <col min="2405" max="2405" width="9.109375" style="8" customWidth="1"/>
    <col min="2406" max="2406" width="1.88671875" style="8" customWidth="1"/>
    <col min="2407" max="2407" width="9.109375" style="8" customWidth="1"/>
    <col min="2408" max="2411" width="5" style="8" customWidth="1"/>
    <col min="2412" max="2412" width="9.109375" style="8" customWidth="1"/>
    <col min="2413" max="2413" width="1.88671875" style="8" customWidth="1"/>
    <col min="2414" max="2414" width="9.109375" style="8" customWidth="1"/>
    <col min="2415" max="2418" width="5" style="8" customWidth="1"/>
    <col min="2419" max="2419" width="9.109375" style="8" customWidth="1"/>
    <col min="2420" max="2420" width="2.33203125" style="8" customWidth="1"/>
    <col min="2421" max="2421" width="9.109375" style="8" customWidth="1"/>
    <col min="2422" max="2425" width="5.6640625" style="8" customWidth="1"/>
    <col min="2426" max="2426" width="9.109375" style="8" customWidth="1"/>
    <col min="2427" max="2427" width="1.88671875" style="8" customWidth="1"/>
    <col min="2428" max="2428" width="10.109375" style="8" customWidth="1"/>
    <col min="2429" max="2432" width="5" style="8" customWidth="1"/>
    <col min="2433" max="2433" width="9.109375" style="8" customWidth="1"/>
    <col min="2434" max="2434" width="1.6640625" style="8" customWidth="1"/>
    <col min="2435" max="2435" width="10.109375" style="8" customWidth="1"/>
    <col min="2436" max="2439" width="5" style="8" customWidth="1"/>
    <col min="2440" max="2440" width="9.109375" style="8" customWidth="1"/>
    <col min="2441" max="2441" width="1.88671875" style="8" customWidth="1"/>
    <col min="2442" max="2442" width="10.109375" style="8" customWidth="1"/>
    <col min="2443" max="2446" width="5" style="8" customWidth="1"/>
    <col min="2447" max="2447" width="9.109375" style="8" customWidth="1"/>
    <col min="2448" max="2448" width="1.88671875" style="8" customWidth="1"/>
    <col min="2449" max="2449" width="10.109375" style="8" customWidth="1"/>
    <col min="2450" max="2453" width="5" style="8" customWidth="1"/>
    <col min="2454" max="2454" width="9.109375" style="8" customWidth="1"/>
    <col min="2455" max="2455" width="1.88671875" style="8" customWidth="1"/>
    <col min="2456" max="2459" width="9.109375" style="8" customWidth="1"/>
    <col min="2460" max="2460" width="11.33203125" style="8" customWidth="1"/>
    <col min="2461" max="2463" width="9.109375" style="8"/>
    <col min="2464" max="2464" width="10.33203125" style="8" customWidth="1"/>
    <col min="2465" max="2480" width="9.109375" style="8" customWidth="1"/>
    <col min="2481" max="2563" width="9.109375" style="8"/>
    <col min="2564" max="2564" width="24.33203125" style="8" customWidth="1"/>
    <col min="2565" max="2565" width="10.6640625" style="8" customWidth="1"/>
    <col min="2566" max="2569" width="5" style="8" customWidth="1"/>
    <col min="2570" max="2570" width="9.109375" style="8" customWidth="1"/>
    <col min="2571" max="2571" width="1.88671875" style="8" customWidth="1"/>
    <col min="2572" max="2572" width="10.6640625" style="8" customWidth="1"/>
    <col min="2573" max="2576" width="5" style="8" customWidth="1"/>
    <col min="2577" max="2577" width="9.109375" style="8" customWidth="1"/>
    <col min="2578" max="2578" width="1.88671875" style="8" customWidth="1"/>
    <col min="2579" max="2579" width="10.6640625" style="8" customWidth="1"/>
    <col min="2580" max="2583" width="5" style="8" customWidth="1"/>
    <col min="2584" max="2584" width="9.109375" style="8" customWidth="1"/>
    <col min="2585" max="2585" width="1.88671875" style="8" customWidth="1"/>
    <col min="2586" max="2586" width="9.109375" style="8" customWidth="1"/>
    <col min="2587" max="2590" width="5" style="8" customWidth="1"/>
    <col min="2591" max="2591" width="9.109375" style="8" customWidth="1"/>
    <col min="2592" max="2592" width="1.88671875" style="8" customWidth="1"/>
    <col min="2593" max="2593" width="9.109375" style="8" customWidth="1"/>
    <col min="2594" max="2597" width="5" style="8" customWidth="1"/>
    <col min="2598" max="2598" width="9.109375" style="8" customWidth="1"/>
    <col min="2599" max="2599" width="1.88671875" style="8" customWidth="1"/>
    <col min="2600" max="2600" width="9.109375" style="8" customWidth="1"/>
    <col min="2601" max="2604" width="5" style="8" customWidth="1"/>
    <col min="2605" max="2605" width="9.109375" style="8" customWidth="1"/>
    <col min="2606" max="2606" width="1.88671875" style="8" customWidth="1"/>
    <col min="2607" max="2607" width="9.109375" style="8" customWidth="1"/>
    <col min="2608" max="2611" width="5" style="8" customWidth="1"/>
    <col min="2612" max="2612" width="9.109375" style="8" customWidth="1"/>
    <col min="2613" max="2613" width="1.88671875" style="8" customWidth="1"/>
    <col min="2614" max="2614" width="9.109375" style="8" customWidth="1"/>
    <col min="2615" max="2618" width="5" style="8" customWidth="1"/>
    <col min="2619" max="2619" width="9.109375" style="8" customWidth="1"/>
    <col min="2620" max="2620" width="1.88671875" style="8" customWidth="1"/>
    <col min="2621" max="2640" width="0" style="8" hidden="1" customWidth="1"/>
    <col min="2641" max="2641" width="1.88671875" style="8" customWidth="1"/>
    <col min="2642" max="2642" width="9.109375" style="8" customWidth="1"/>
    <col min="2643" max="2646" width="5" style="8" customWidth="1"/>
    <col min="2647" max="2647" width="9.109375" style="8" customWidth="1"/>
    <col min="2648" max="2654" width="0" style="8" hidden="1" customWidth="1"/>
    <col min="2655" max="2655" width="1.88671875" style="8" customWidth="1"/>
    <col min="2656" max="2656" width="9.109375" style="8" customWidth="1"/>
    <col min="2657" max="2660" width="5" style="8" customWidth="1"/>
    <col min="2661" max="2661" width="9.109375" style="8" customWidth="1"/>
    <col min="2662" max="2662" width="1.88671875" style="8" customWidth="1"/>
    <col min="2663" max="2663" width="9.109375" style="8" customWidth="1"/>
    <col min="2664" max="2667" width="5" style="8" customWidth="1"/>
    <col min="2668" max="2668" width="9.109375" style="8" customWidth="1"/>
    <col min="2669" max="2669" width="1.88671875" style="8" customWidth="1"/>
    <col min="2670" max="2670" width="9.109375" style="8" customWidth="1"/>
    <col min="2671" max="2674" width="5" style="8" customWidth="1"/>
    <col min="2675" max="2675" width="9.109375" style="8" customWidth="1"/>
    <col min="2676" max="2676" width="2.33203125" style="8" customWidth="1"/>
    <col min="2677" max="2677" width="9.109375" style="8" customWidth="1"/>
    <col min="2678" max="2681" width="5.6640625" style="8" customWidth="1"/>
    <col min="2682" max="2682" width="9.109375" style="8" customWidth="1"/>
    <col min="2683" max="2683" width="1.88671875" style="8" customWidth="1"/>
    <col min="2684" max="2684" width="10.109375" style="8" customWidth="1"/>
    <col min="2685" max="2688" width="5" style="8" customWidth="1"/>
    <col min="2689" max="2689" width="9.109375" style="8" customWidth="1"/>
    <col min="2690" max="2690" width="1.6640625" style="8" customWidth="1"/>
    <col min="2691" max="2691" width="10.109375" style="8" customWidth="1"/>
    <col min="2692" max="2695" width="5" style="8" customWidth="1"/>
    <col min="2696" max="2696" width="9.109375" style="8" customWidth="1"/>
    <col min="2697" max="2697" width="1.88671875" style="8" customWidth="1"/>
    <col min="2698" max="2698" width="10.109375" style="8" customWidth="1"/>
    <col min="2699" max="2702" width="5" style="8" customWidth="1"/>
    <col min="2703" max="2703" width="9.109375" style="8" customWidth="1"/>
    <col min="2704" max="2704" width="1.88671875" style="8" customWidth="1"/>
    <col min="2705" max="2705" width="10.109375" style="8" customWidth="1"/>
    <col min="2706" max="2709" width="5" style="8" customWidth="1"/>
    <col min="2710" max="2710" width="9.109375" style="8" customWidth="1"/>
    <col min="2711" max="2711" width="1.88671875" style="8" customWidth="1"/>
    <col min="2712" max="2715" width="9.109375" style="8" customWidth="1"/>
    <col min="2716" max="2716" width="11.33203125" style="8" customWidth="1"/>
    <col min="2717" max="2719" width="9.109375" style="8"/>
    <col min="2720" max="2720" width="10.33203125" style="8" customWidth="1"/>
    <col min="2721" max="2736" width="9.109375" style="8" customWidth="1"/>
    <col min="2737" max="2819" width="9.109375" style="8"/>
    <col min="2820" max="2820" width="24.33203125" style="8" customWidth="1"/>
    <col min="2821" max="2821" width="10.6640625" style="8" customWidth="1"/>
    <col min="2822" max="2825" width="5" style="8" customWidth="1"/>
    <col min="2826" max="2826" width="9.109375" style="8" customWidth="1"/>
    <col min="2827" max="2827" width="1.88671875" style="8" customWidth="1"/>
    <col min="2828" max="2828" width="10.6640625" style="8" customWidth="1"/>
    <col min="2829" max="2832" width="5" style="8" customWidth="1"/>
    <col min="2833" max="2833" width="9.109375" style="8" customWidth="1"/>
    <col min="2834" max="2834" width="1.88671875" style="8" customWidth="1"/>
    <col min="2835" max="2835" width="10.6640625" style="8" customWidth="1"/>
    <col min="2836" max="2839" width="5" style="8" customWidth="1"/>
    <col min="2840" max="2840" width="9.109375" style="8" customWidth="1"/>
    <col min="2841" max="2841" width="1.88671875" style="8" customWidth="1"/>
    <col min="2842" max="2842" width="9.109375" style="8" customWidth="1"/>
    <col min="2843" max="2846" width="5" style="8" customWidth="1"/>
    <col min="2847" max="2847" width="9.109375" style="8" customWidth="1"/>
    <col min="2848" max="2848" width="1.88671875" style="8" customWidth="1"/>
    <col min="2849" max="2849" width="9.109375" style="8" customWidth="1"/>
    <col min="2850" max="2853" width="5" style="8" customWidth="1"/>
    <col min="2854" max="2854" width="9.109375" style="8" customWidth="1"/>
    <col min="2855" max="2855" width="1.88671875" style="8" customWidth="1"/>
    <col min="2856" max="2856" width="9.109375" style="8" customWidth="1"/>
    <col min="2857" max="2860" width="5" style="8" customWidth="1"/>
    <col min="2861" max="2861" width="9.109375" style="8" customWidth="1"/>
    <col min="2862" max="2862" width="1.88671875" style="8" customWidth="1"/>
    <col min="2863" max="2863" width="9.109375" style="8" customWidth="1"/>
    <col min="2864" max="2867" width="5" style="8" customWidth="1"/>
    <col min="2868" max="2868" width="9.109375" style="8" customWidth="1"/>
    <col min="2869" max="2869" width="1.88671875" style="8" customWidth="1"/>
    <col min="2870" max="2870" width="9.109375" style="8" customWidth="1"/>
    <col min="2871" max="2874" width="5" style="8" customWidth="1"/>
    <col min="2875" max="2875" width="9.109375" style="8" customWidth="1"/>
    <col min="2876" max="2876" width="1.88671875" style="8" customWidth="1"/>
    <col min="2877" max="2896" width="0" style="8" hidden="1" customWidth="1"/>
    <col min="2897" max="2897" width="1.88671875" style="8" customWidth="1"/>
    <col min="2898" max="2898" width="9.109375" style="8" customWidth="1"/>
    <col min="2899" max="2902" width="5" style="8" customWidth="1"/>
    <col min="2903" max="2903" width="9.109375" style="8" customWidth="1"/>
    <col min="2904" max="2910" width="0" style="8" hidden="1" customWidth="1"/>
    <col min="2911" max="2911" width="1.88671875" style="8" customWidth="1"/>
    <col min="2912" max="2912" width="9.109375" style="8" customWidth="1"/>
    <col min="2913" max="2916" width="5" style="8" customWidth="1"/>
    <col min="2917" max="2917" width="9.109375" style="8" customWidth="1"/>
    <col min="2918" max="2918" width="1.88671875" style="8" customWidth="1"/>
    <col min="2919" max="2919" width="9.109375" style="8" customWidth="1"/>
    <col min="2920" max="2923" width="5" style="8" customWidth="1"/>
    <col min="2924" max="2924" width="9.109375" style="8" customWidth="1"/>
    <col min="2925" max="2925" width="1.88671875" style="8" customWidth="1"/>
    <col min="2926" max="2926" width="9.109375" style="8" customWidth="1"/>
    <col min="2927" max="2930" width="5" style="8" customWidth="1"/>
    <col min="2931" max="2931" width="9.109375" style="8" customWidth="1"/>
    <col min="2932" max="2932" width="2.33203125" style="8" customWidth="1"/>
    <col min="2933" max="2933" width="9.109375" style="8" customWidth="1"/>
    <col min="2934" max="2937" width="5.6640625" style="8" customWidth="1"/>
    <col min="2938" max="2938" width="9.109375" style="8" customWidth="1"/>
    <col min="2939" max="2939" width="1.88671875" style="8" customWidth="1"/>
    <col min="2940" max="2940" width="10.109375" style="8" customWidth="1"/>
    <col min="2941" max="2944" width="5" style="8" customWidth="1"/>
    <col min="2945" max="2945" width="9.109375" style="8" customWidth="1"/>
    <col min="2946" max="2946" width="1.6640625" style="8" customWidth="1"/>
    <col min="2947" max="2947" width="10.109375" style="8" customWidth="1"/>
    <col min="2948" max="2951" width="5" style="8" customWidth="1"/>
    <col min="2952" max="2952" width="9.109375" style="8" customWidth="1"/>
    <col min="2953" max="2953" width="1.88671875" style="8" customWidth="1"/>
    <col min="2954" max="2954" width="10.109375" style="8" customWidth="1"/>
    <col min="2955" max="2958" width="5" style="8" customWidth="1"/>
    <col min="2959" max="2959" width="9.109375" style="8" customWidth="1"/>
    <col min="2960" max="2960" width="1.88671875" style="8" customWidth="1"/>
    <col min="2961" max="2961" width="10.109375" style="8" customWidth="1"/>
    <col min="2962" max="2965" width="5" style="8" customWidth="1"/>
    <col min="2966" max="2966" width="9.109375" style="8" customWidth="1"/>
    <col min="2967" max="2967" width="1.88671875" style="8" customWidth="1"/>
    <col min="2968" max="2971" width="9.109375" style="8" customWidth="1"/>
    <col min="2972" max="2972" width="11.33203125" style="8" customWidth="1"/>
    <col min="2973" max="2975" width="9.109375" style="8"/>
    <col min="2976" max="2976" width="10.33203125" style="8" customWidth="1"/>
    <col min="2977" max="2992" width="9.109375" style="8" customWidth="1"/>
    <col min="2993" max="3075" width="9.109375" style="8"/>
    <col min="3076" max="3076" width="24.33203125" style="8" customWidth="1"/>
    <col min="3077" max="3077" width="10.6640625" style="8" customWidth="1"/>
    <col min="3078" max="3081" width="5" style="8" customWidth="1"/>
    <col min="3082" max="3082" width="9.109375" style="8" customWidth="1"/>
    <col min="3083" max="3083" width="1.88671875" style="8" customWidth="1"/>
    <col min="3084" max="3084" width="10.6640625" style="8" customWidth="1"/>
    <col min="3085" max="3088" width="5" style="8" customWidth="1"/>
    <col min="3089" max="3089" width="9.109375" style="8" customWidth="1"/>
    <col min="3090" max="3090" width="1.88671875" style="8" customWidth="1"/>
    <col min="3091" max="3091" width="10.6640625" style="8" customWidth="1"/>
    <col min="3092" max="3095" width="5" style="8" customWidth="1"/>
    <col min="3096" max="3096" width="9.109375" style="8" customWidth="1"/>
    <col min="3097" max="3097" width="1.88671875" style="8" customWidth="1"/>
    <col min="3098" max="3098" width="9.109375" style="8" customWidth="1"/>
    <col min="3099" max="3102" width="5" style="8" customWidth="1"/>
    <col min="3103" max="3103" width="9.109375" style="8" customWidth="1"/>
    <col min="3104" max="3104" width="1.88671875" style="8" customWidth="1"/>
    <col min="3105" max="3105" width="9.109375" style="8" customWidth="1"/>
    <col min="3106" max="3109" width="5" style="8" customWidth="1"/>
    <col min="3110" max="3110" width="9.109375" style="8" customWidth="1"/>
    <col min="3111" max="3111" width="1.88671875" style="8" customWidth="1"/>
    <col min="3112" max="3112" width="9.109375" style="8" customWidth="1"/>
    <col min="3113" max="3116" width="5" style="8" customWidth="1"/>
    <col min="3117" max="3117" width="9.109375" style="8" customWidth="1"/>
    <col min="3118" max="3118" width="1.88671875" style="8" customWidth="1"/>
    <col min="3119" max="3119" width="9.109375" style="8" customWidth="1"/>
    <col min="3120" max="3123" width="5" style="8" customWidth="1"/>
    <col min="3124" max="3124" width="9.109375" style="8" customWidth="1"/>
    <col min="3125" max="3125" width="1.88671875" style="8" customWidth="1"/>
    <col min="3126" max="3126" width="9.109375" style="8" customWidth="1"/>
    <col min="3127" max="3130" width="5" style="8" customWidth="1"/>
    <col min="3131" max="3131" width="9.109375" style="8" customWidth="1"/>
    <col min="3132" max="3132" width="1.88671875" style="8" customWidth="1"/>
    <col min="3133" max="3152" width="0" style="8" hidden="1" customWidth="1"/>
    <col min="3153" max="3153" width="1.88671875" style="8" customWidth="1"/>
    <col min="3154" max="3154" width="9.109375" style="8" customWidth="1"/>
    <col min="3155" max="3158" width="5" style="8" customWidth="1"/>
    <col min="3159" max="3159" width="9.109375" style="8" customWidth="1"/>
    <col min="3160" max="3166" width="0" style="8" hidden="1" customWidth="1"/>
    <col min="3167" max="3167" width="1.88671875" style="8" customWidth="1"/>
    <col min="3168" max="3168" width="9.109375" style="8" customWidth="1"/>
    <col min="3169" max="3172" width="5" style="8" customWidth="1"/>
    <col min="3173" max="3173" width="9.109375" style="8" customWidth="1"/>
    <col min="3174" max="3174" width="1.88671875" style="8" customWidth="1"/>
    <col min="3175" max="3175" width="9.109375" style="8" customWidth="1"/>
    <col min="3176" max="3179" width="5" style="8" customWidth="1"/>
    <col min="3180" max="3180" width="9.109375" style="8" customWidth="1"/>
    <col min="3181" max="3181" width="1.88671875" style="8" customWidth="1"/>
    <col min="3182" max="3182" width="9.109375" style="8" customWidth="1"/>
    <col min="3183" max="3186" width="5" style="8" customWidth="1"/>
    <col min="3187" max="3187" width="9.109375" style="8" customWidth="1"/>
    <col min="3188" max="3188" width="2.33203125" style="8" customWidth="1"/>
    <col min="3189" max="3189" width="9.109375" style="8" customWidth="1"/>
    <col min="3190" max="3193" width="5.6640625" style="8" customWidth="1"/>
    <col min="3194" max="3194" width="9.109375" style="8" customWidth="1"/>
    <col min="3195" max="3195" width="1.88671875" style="8" customWidth="1"/>
    <col min="3196" max="3196" width="10.109375" style="8" customWidth="1"/>
    <col min="3197" max="3200" width="5" style="8" customWidth="1"/>
    <col min="3201" max="3201" width="9.109375" style="8" customWidth="1"/>
    <col min="3202" max="3202" width="1.6640625" style="8" customWidth="1"/>
    <col min="3203" max="3203" width="10.109375" style="8" customWidth="1"/>
    <col min="3204" max="3207" width="5" style="8" customWidth="1"/>
    <col min="3208" max="3208" width="9.109375" style="8" customWidth="1"/>
    <col min="3209" max="3209" width="1.88671875" style="8" customWidth="1"/>
    <col min="3210" max="3210" width="10.109375" style="8" customWidth="1"/>
    <col min="3211" max="3214" width="5" style="8" customWidth="1"/>
    <col min="3215" max="3215" width="9.109375" style="8" customWidth="1"/>
    <col min="3216" max="3216" width="1.88671875" style="8" customWidth="1"/>
    <col min="3217" max="3217" width="10.109375" style="8" customWidth="1"/>
    <col min="3218" max="3221" width="5" style="8" customWidth="1"/>
    <col min="3222" max="3222" width="9.109375" style="8" customWidth="1"/>
    <col min="3223" max="3223" width="1.88671875" style="8" customWidth="1"/>
    <col min="3224" max="3227" width="9.109375" style="8" customWidth="1"/>
    <col min="3228" max="3228" width="11.33203125" style="8" customWidth="1"/>
    <col min="3229" max="3231" width="9.109375" style="8"/>
    <col min="3232" max="3232" width="10.33203125" style="8" customWidth="1"/>
    <col min="3233" max="3248" width="9.109375" style="8" customWidth="1"/>
    <col min="3249" max="3331" width="9.109375" style="8"/>
    <col min="3332" max="3332" width="24.33203125" style="8" customWidth="1"/>
    <col min="3333" max="3333" width="10.6640625" style="8" customWidth="1"/>
    <col min="3334" max="3337" width="5" style="8" customWidth="1"/>
    <col min="3338" max="3338" width="9.109375" style="8" customWidth="1"/>
    <col min="3339" max="3339" width="1.88671875" style="8" customWidth="1"/>
    <col min="3340" max="3340" width="10.6640625" style="8" customWidth="1"/>
    <col min="3341" max="3344" width="5" style="8" customWidth="1"/>
    <col min="3345" max="3345" width="9.109375" style="8" customWidth="1"/>
    <col min="3346" max="3346" width="1.88671875" style="8" customWidth="1"/>
    <col min="3347" max="3347" width="10.6640625" style="8" customWidth="1"/>
    <col min="3348" max="3351" width="5" style="8" customWidth="1"/>
    <col min="3352" max="3352" width="9.109375" style="8" customWidth="1"/>
    <col min="3353" max="3353" width="1.88671875" style="8" customWidth="1"/>
    <col min="3354" max="3354" width="9.109375" style="8" customWidth="1"/>
    <col min="3355" max="3358" width="5" style="8" customWidth="1"/>
    <col min="3359" max="3359" width="9.109375" style="8" customWidth="1"/>
    <col min="3360" max="3360" width="1.88671875" style="8" customWidth="1"/>
    <col min="3361" max="3361" width="9.109375" style="8" customWidth="1"/>
    <col min="3362" max="3365" width="5" style="8" customWidth="1"/>
    <col min="3366" max="3366" width="9.109375" style="8" customWidth="1"/>
    <col min="3367" max="3367" width="1.88671875" style="8" customWidth="1"/>
    <col min="3368" max="3368" width="9.109375" style="8" customWidth="1"/>
    <col min="3369" max="3372" width="5" style="8" customWidth="1"/>
    <col min="3373" max="3373" width="9.109375" style="8" customWidth="1"/>
    <col min="3374" max="3374" width="1.88671875" style="8" customWidth="1"/>
    <col min="3375" max="3375" width="9.109375" style="8" customWidth="1"/>
    <col min="3376" max="3379" width="5" style="8" customWidth="1"/>
    <col min="3380" max="3380" width="9.109375" style="8" customWidth="1"/>
    <col min="3381" max="3381" width="1.88671875" style="8" customWidth="1"/>
    <col min="3382" max="3382" width="9.109375" style="8" customWidth="1"/>
    <col min="3383" max="3386" width="5" style="8" customWidth="1"/>
    <col min="3387" max="3387" width="9.109375" style="8" customWidth="1"/>
    <col min="3388" max="3388" width="1.88671875" style="8" customWidth="1"/>
    <col min="3389" max="3408" width="0" style="8" hidden="1" customWidth="1"/>
    <col min="3409" max="3409" width="1.88671875" style="8" customWidth="1"/>
    <col min="3410" max="3410" width="9.109375" style="8" customWidth="1"/>
    <col min="3411" max="3414" width="5" style="8" customWidth="1"/>
    <col min="3415" max="3415" width="9.109375" style="8" customWidth="1"/>
    <col min="3416" max="3422" width="0" style="8" hidden="1" customWidth="1"/>
    <col min="3423" max="3423" width="1.88671875" style="8" customWidth="1"/>
    <col min="3424" max="3424" width="9.109375" style="8" customWidth="1"/>
    <col min="3425" max="3428" width="5" style="8" customWidth="1"/>
    <col min="3429" max="3429" width="9.109375" style="8" customWidth="1"/>
    <col min="3430" max="3430" width="1.88671875" style="8" customWidth="1"/>
    <col min="3431" max="3431" width="9.109375" style="8" customWidth="1"/>
    <col min="3432" max="3435" width="5" style="8" customWidth="1"/>
    <col min="3436" max="3436" width="9.109375" style="8" customWidth="1"/>
    <col min="3437" max="3437" width="1.88671875" style="8" customWidth="1"/>
    <col min="3438" max="3438" width="9.109375" style="8" customWidth="1"/>
    <col min="3439" max="3442" width="5" style="8" customWidth="1"/>
    <col min="3443" max="3443" width="9.109375" style="8" customWidth="1"/>
    <col min="3444" max="3444" width="2.33203125" style="8" customWidth="1"/>
    <col min="3445" max="3445" width="9.109375" style="8" customWidth="1"/>
    <col min="3446" max="3449" width="5.6640625" style="8" customWidth="1"/>
    <col min="3450" max="3450" width="9.109375" style="8" customWidth="1"/>
    <col min="3451" max="3451" width="1.88671875" style="8" customWidth="1"/>
    <col min="3452" max="3452" width="10.109375" style="8" customWidth="1"/>
    <col min="3453" max="3456" width="5" style="8" customWidth="1"/>
    <col min="3457" max="3457" width="9.109375" style="8" customWidth="1"/>
    <col min="3458" max="3458" width="1.6640625" style="8" customWidth="1"/>
    <col min="3459" max="3459" width="10.109375" style="8" customWidth="1"/>
    <col min="3460" max="3463" width="5" style="8" customWidth="1"/>
    <col min="3464" max="3464" width="9.109375" style="8" customWidth="1"/>
    <col min="3465" max="3465" width="1.88671875" style="8" customWidth="1"/>
    <col min="3466" max="3466" width="10.109375" style="8" customWidth="1"/>
    <col min="3467" max="3470" width="5" style="8" customWidth="1"/>
    <col min="3471" max="3471" width="9.109375" style="8" customWidth="1"/>
    <col min="3472" max="3472" width="1.88671875" style="8" customWidth="1"/>
    <col min="3473" max="3473" width="10.109375" style="8" customWidth="1"/>
    <col min="3474" max="3477" width="5" style="8" customWidth="1"/>
    <col min="3478" max="3478" width="9.109375" style="8" customWidth="1"/>
    <col min="3479" max="3479" width="1.88671875" style="8" customWidth="1"/>
    <col min="3480" max="3483" width="9.109375" style="8" customWidth="1"/>
    <col min="3484" max="3484" width="11.33203125" style="8" customWidth="1"/>
    <col min="3485" max="3487" width="9.109375" style="8"/>
    <col min="3488" max="3488" width="10.33203125" style="8" customWidth="1"/>
    <col min="3489" max="3504" width="9.109375" style="8" customWidth="1"/>
    <col min="3505" max="3587" width="9.109375" style="8"/>
    <col min="3588" max="3588" width="24.33203125" style="8" customWidth="1"/>
    <col min="3589" max="3589" width="10.6640625" style="8" customWidth="1"/>
    <col min="3590" max="3593" width="5" style="8" customWidth="1"/>
    <col min="3594" max="3594" width="9.109375" style="8" customWidth="1"/>
    <col min="3595" max="3595" width="1.88671875" style="8" customWidth="1"/>
    <col min="3596" max="3596" width="10.6640625" style="8" customWidth="1"/>
    <col min="3597" max="3600" width="5" style="8" customWidth="1"/>
    <col min="3601" max="3601" width="9.109375" style="8" customWidth="1"/>
    <col min="3602" max="3602" width="1.88671875" style="8" customWidth="1"/>
    <col min="3603" max="3603" width="10.6640625" style="8" customWidth="1"/>
    <col min="3604" max="3607" width="5" style="8" customWidth="1"/>
    <col min="3608" max="3608" width="9.109375" style="8" customWidth="1"/>
    <col min="3609" max="3609" width="1.88671875" style="8" customWidth="1"/>
    <col min="3610" max="3610" width="9.109375" style="8" customWidth="1"/>
    <col min="3611" max="3614" width="5" style="8" customWidth="1"/>
    <col min="3615" max="3615" width="9.109375" style="8" customWidth="1"/>
    <col min="3616" max="3616" width="1.88671875" style="8" customWidth="1"/>
    <col min="3617" max="3617" width="9.109375" style="8" customWidth="1"/>
    <col min="3618" max="3621" width="5" style="8" customWidth="1"/>
    <col min="3622" max="3622" width="9.109375" style="8" customWidth="1"/>
    <col min="3623" max="3623" width="1.88671875" style="8" customWidth="1"/>
    <col min="3624" max="3624" width="9.109375" style="8" customWidth="1"/>
    <col min="3625" max="3628" width="5" style="8" customWidth="1"/>
    <col min="3629" max="3629" width="9.109375" style="8" customWidth="1"/>
    <col min="3630" max="3630" width="1.88671875" style="8" customWidth="1"/>
    <col min="3631" max="3631" width="9.109375" style="8" customWidth="1"/>
    <col min="3632" max="3635" width="5" style="8" customWidth="1"/>
    <col min="3636" max="3636" width="9.109375" style="8" customWidth="1"/>
    <col min="3637" max="3637" width="1.88671875" style="8" customWidth="1"/>
    <col min="3638" max="3638" width="9.109375" style="8" customWidth="1"/>
    <col min="3639" max="3642" width="5" style="8" customWidth="1"/>
    <col min="3643" max="3643" width="9.109375" style="8" customWidth="1"/>
    <col min="3644" max="3644" width="1.88671875" style="8" customWidth="1"/>
    <col min="3645" max="3664" width="0" style="8" hidden="1" customWidth="1"/>
    <col min="3665" max="3665" width="1.88671875" style="8" customWidth="1"/>
    <col min="3666" max="3666" width="9.109375" style="8" customWidth="1"/>
    <col min="3667" max="3670" width="5" style="8" customWidth="1"/>
    <col min="3671" max="3671" width="9.109375" style="8" customWidth="1"/>
    <col min="3672" max="3678" width="0" style="8" hidden="1" customWidth="1"/>
    <col min="3679" max="3679" width="1.88671875" style="8" customWidth="1"/>
    <col min="3680" max="3680" width="9.109375" style="8" customWidth="1"/>
    <col min="3681" max="3684" width="5" style="8" customWidth="1"/>
    <col min="3685" max="3685" width="9.109375" style="8" customWidth="1"/>
    <col min="3686" max="3686" width="1.88671875" style="8" customWidth="1"/>
    <col min="3687" max="3687" width="9.109375" style="8" customWidth="1"/>
    <col min="3688" max="3691" width="5" style="8" customWidth="1"/>
    <col min="3692" max="3692" width="9.109375" style="8" customWidth="1"/>
    <col min="3693" max="3693" width="1.88671875" style="8" customWidth="1"/>
    <col min="3694" max="3694" width="9.109375" style="8" customWidth="1"/>
    <col min="3695" max="3698" width="5" style="8" customWidth="1"/>
    <col min="3699" max="3699" width="9.109375" style="8" customWidth="1"/>
    <col min="3700" max="3700" width="2.33203125" style="8" customWidth="1"/>
    <col min="3701" max="3701" width="9.109375" style="8" customWidth="1"/>
    <col min="3702" max="3705" width="5.6640625" style="8" customWidth="1"/>
    <col min="3706" max="3706" width="9.109375" style="8" customWidth="1"/>
    <col min="3707" max="3707" width="1.88671875" style="8" customWidth="1"/>
    <col min="3708" max="3708" width="10.109375" style="8" customWidth="1"/>
    <col min="3709" max="3712" width="5" style="8" customWidth="1"/>
    <col min="3713" max="3713" width="9.109375" style="8" customWidth="1"/>
    <col min="3714" max="3714" width="1.6640625" style="8" customWidth="1"/>
    <col min="3715" max="3715" width="10.109375" style="8" customWidth="1"/>
    <col min="3716" max="3719" width="5" style="8" customWidth="1"/>
    <col min="3720" max="3720" width="9.109375" style="8" customWidth="1"/>
    <col min="3721" max="3721" width="1.88671875" style="8" customWidth="1"/>
    <col min="3722" max="3722" width="10.109375" style="8" customWidth="1"/>
    <col min="3723" max="3726" width="5" style="8" customWidth="1"/>
    <col min="3727" max="3727" width="9.109375" style="8" customWidth="1"/>
    <col min="3728" max="3728" width="1.88671875" style="8" customWidth="1"/>
    <col min="3729" max="3729" width="10.109375" style="8" customWidth="1"/>
    <col min="3730" max="3733" width="5" style="8" customWidth="1"/>
    <col min="3734" max="3734" width="9.109375" style="8" customWidth="1"/>
    <col min="3735" max="3735" width="1.88671875" style="8" customWidth="1"/>
    <col min="3736" max="3739" width="9.109375" style="8" customWidth="1"/>
    <col min="3740" max="3740" width="11.33203125" style="8" customWidth="1"/>
    <col min="3741" max="3743" width="9.109375" style="8"/>
    <col min="3744" max="3744" width="10.33203125" style="8" customWidth="1"/>
    <col min="3745" max="3760" width="9.109375" style="8" customWidth="1"/>
    <col min="3761" max="3843" width="9.109375" style="8"/>
    <col min="3844" max="3844" width="24.33203125" style="8" customWidth="1"/>
    <col min="3845" max="3845" width="10.6640625" style="8" customWidth="1"/>
    <col min="3846" max="3849" width="5" style="8" customWidth="1"/>
    <col min="3850" max="3850" width="9.109375" style="8" customWidth="1"/>
    <col min="3851" max="3851" width="1.88671875" style="8" customWidth="1"/>
    <col min="3852" max="3852" width="10.6640625" style="8" customWidth="1"/>
    <col min="3853" max="3856" width="5" style="8" customWidth="1"/>
    <col min="3857" max="3857" width="9.109375" style="8" customWidth="1"/>
    <col min="3858" max="3858" width="1.88671875" style="8" customWidth="1"/>
    <col min="3859" max="3859" width="10.6640625" style="8" customWidth="1"/>
    <col min="3860" max="3863" width="5" style="8" customWidth="1"/>
    <col min="3864" max="3864" width="9.109375" style="8" customWidth="1"/>
    <col min="3865" max="3865" width="1.88671875" style="8" customWidth="1"/>
    <col min="3866" max="3866" width="9.109375" style="8" customWidth="1"/>
    <col min="3867" max="3870" width="5" style="8" customWidth="1"/>
    <col min="3871" max="3871" width="9.109375" style="8" customWidth="1"/>
    <col min="3872" max="3872" width="1.88671875" style="8" customWidth="1"/>
    <col min="3873" max="3873" width="9.109375" style="8" customWidth="1"/>
    <col min="3874" max="3877" width="5" style="8" customWidth="1"/>
    <col min="3878" max="3878" width="9.109375" style="8" customWidth="1"/>
    <col min="3879" max="3879" width="1.88671875" style="8" customWidth="1"/>
    <col min="3880" max="3880" width="9.109375" style="8" customWidth="1"/>
    <col min="3881" max="3884" width="5" style="8" customWidth="1"/>
    <col min="3885" max="3885" width="9.109375" style="8" customWidth="1"/>
    <col min="3886" max="3886" width="1.88671875" style="8" customWidth="1"/>
    <col min="3887" max="3887" width="9.109375" style="8" customWidth="1"/>
    <col min="3888" max="3891" width="5" style="8" customWidth="1"/>
    <col min="3892" max="3892" width="9.109375" style="8" customWidth="1"/>
    <col min="3893" max="3893" width="1.88671875" style="8" customWidth="1"/>
    <col min="3894" max="3894" width="9.109375" style="8" customWidth="1"/>
    <col min="3895" max="3898" width="5" style="8" customWidth="1"/>
    <col min="3899" max="3899" width="9.109375" style="8" customWidth="1"/>
    <col min="3900" max="3900" width="1.88671875" style="8" customWidth="1"/>
    <col min="3901" max="3920" width="0" style="8" hidden="1" customWidth="1"/>
    <col min="3921" max="3921" width="1.88671875" style="8" customWidth="1"/>
    <col min="3922" max="3922" width="9.109375" style="8" customWidth="1"/>
    <col min="3923" max="3926" width="5" style="8" customWidth="1"/>
    <col min="3927" max="3927" width="9.109375" style="8" customWidth="1"/>
    <col min="3928" max="3934" width="0" style="8" hidden="1" customWidth="1"/>
    <col min="3935" max="3935" width="1.88671875" style="8" customWidth="1"/>
    <col min="3936" max="3936" width="9.109375" style="8" customWidth="1"/>
    <col min="3937" max="3940" width="5" style="8" customWidth="1"/>
    <col min="3941" max="3941" width="9.109375" style="8" customWidth="1"/>
    <col min="3942" max="3942" width="1.88671875" style="8" customWidth="1"/>
    <col min="3943" max="3943" width="9.109375" style="8" customWidth="1"/>
    <col min="3944" max="3947" width="5" style="8" customWidth="1"/>
    <col min="3948" max="3948" width="9.109375" style="8" customWidth="1"/>
    <col min="3949" max="3949" width="1.88671875" style="8" customWidth="1"/>
    <col min="3950" max="3950" width="9.109375" style="8" customWidth="1"/>
    <col min="3951" max="3954" width="5" style="8" customWidth="1"/>
    <col min="3955" max="3955" width="9.109375" style="8" customWidth="1"/>
    <col min="3956" max="3956" width="2.33203125" style="8" customWidth="1"/>
    <col min="3957" max="3957" width="9.109375" style="8" customWidth="1"/>
    <col min="3958" max="3961" width="5.6640625" style="8" customWidth="1"/>
    <col min="3962" max="3962" width="9.109375" style="8" customWidth="1"/>
    <col min="3963" max="3963" width="1.88671875" style="8" customWidth="1"/>
    <col min="3964" max="3964" width="10.109375" style="8" customWidth="1"/>
    <col min="3965" max="3968" width="5" style="8" customWidth="1"/>
    <col min="3969" max="3969" width="9.109375" style="8" customWidth="1"/>
    <col min="3970" max="3970" width="1.6640625" style="8" customWidth="1"/>
    <col min="3971" max="3971" width="10.109375" style="8" customWidth="1"/>
    <col min="3972" max="3975" width="5" style="8" customWidth="1"/>
    <col min="3976" max="3976" width="9.109375" style="8" customWidth="1"/>
    <col min="3977" max="3977" width="1.88671875" style="8" customWidth="1"/>
    <col min="3978" max="3978" width="10.109375" style="8" customWidth="1"/>
    <col min="3979" max="3982" width="5" style="8" customWidth="1"/>
    <col min="3983" max="3983" width="9.109375" style="8" customWidth="1"/>
    <col min="3984" max="3984" width="1.88671875" style="8" customWidth="1"/>
    <col min="3985" max="3985" width="10.109375" style="8" customWidth="1"/>
    <col min="3986" max="3989" width="5" style="8" customWidth="1"/>
    <col min="3990" max="3990" width="9.109375" style="8" customWidth="1"/>
    <col min="3991" max="3991" width="1.88671875" style="8" customWidth="1"/>
    <col min="3992" max="3995" width="9.109375" style="8" customWidth="1"/>
    <col min="3996" max="3996" width="11.33203125" style="8" customWidth="1"/>
    <col min="3997" max="3999" width="9.109375" style="8"/>
    <col min="4000" max="4000" width="10.33203125" style="8" customWidth="1"/>
    <col min="4001" max="4016" width="9.109375" style="8" customWidth="1"/>
    <col min="4017" max="4099" width="9.109375" style="8"/>
    <col min="4100" max="4100" width="24.33203125" style="8" customWidth="1"/>
    <col min="4101" max="4101" width="10.6640625" style="8" customWidth="1"/>
    <col min="4102" max="4105" width="5" style="8" customWidth="1"/>
    <col min="4106" max="4106" width="9.109375" style="8" customWidth="1"/>
    <col min="4107" max="4107" width="1.88671875" style="8" customWidth="1"/>
    <col min="4108" max="4108" width="10.6640625" style="8" customWidth="1"/>
    <col min="4109" max="4112" width="5" style="8" customWidth="1"/>
    <col min="4113" max="4113" width="9.109375" style="8" customWidth="1"/>
    <col min="4114" max="4114" width="1.88671875" style="8" customWidth="1"/>
    <col min="4115" max="4115" width="10.6640625" style="8" customWidth="1"/>
    <col min="4116" max="4119" width="5" style="8" customWidth="1"/>
    <col min="4120" max="4120" width="9.109375" style="8" customWidth="1"/>
    <col min="4121" max="4121" width="1.88671875" style="8" customWidth="1"/>
    <col min="4122" max="4122" width="9.109375" style="8" customWidth="1"/>
    <col min="4123" max="4126" width="5" style="8" customWidth="1"/>
    <col min="4127" max="4127" width="9.109375" style="8" customWidth="1"/>
    <col min="4128" max="4128" width="1.88671875" style="8" customWidth="1"/>
    <col min="4129" max="4129" width="9.109375" style="8" customWidth="1"/>
    <col min="4130" max="4133" width="5" style="8" customWidth="1"/>
    <col min="4134" max="4134" width="9.109375" style="8" customWidth="1"/>
    <col min="4135" max="4135" width="1.88671875" style="8" customWidth="1"/>
    <col min="4136" max="4136" width="9.109375" style="8" customWidth="1"/>
    <col min="4137" max="4140" width="5" style="8" customWidth="1"/>
    <col min="4141" max="4141" width="9.109375" style="8" customWidth="1"/>
    <col min="4142" max="4142" width="1.88671875" style="8" customWidth="1"/>
    <col min="4143" max="4143" width="9.109375" style="8" customWidth="1"/>
    <col min="4144" max="4147" width="5" style="8" customWidth="1"/>
    <col min="4148" max="4148" width="9.109375" style="8" customWidth="1"/>
    <col min="4149" max="4149" width="1.88671875" style="8" customWidth="1"/>
    <col min="4150" max="4150" width="9.109375" style="8" customWidth="1"/>
    <col min="4151" max="4154" width="5" style="8" customWidth="1"/>
    <col min="4155" max="4155" width="9.109375" style="8" customWidth="1"/>
    <col min="4156" max="4156" width="1.88671875" style="8" customWidth="1"/>
    <col min="4157" max="4176" width="0" style="8" hidden="1" customWidth="1"/>
    <col min="4177" max="4177" width="1.88671875" style="8" customWidth="1"/>
    <col min="4178" max="4178" width="9.109375" style="8" customWidth="1"/>
    <col min="4179" max="4182" width="5" style="8" customWidth="1"/>
    <col min="4183" max="4183" width="9.109375" style="8" customWidth="1"/>
    <col min="4184" max="4190" width="0" style="8" hidden="1" customWidth="1"/>
    <col min="4191" max="4191" width="1.88671875" style="8" customWidth="1"/>
    <col min="4192" max="4192" width="9.109375" style="8" customWidth="1"/>
    <col min="4193" max="4196" width="5" style="8" customWidth="1"/>
    <col min="4197" max="4197" width="9.109375" style="8" customWidth="1"/>
    <col min="4198" max="4198" width="1.88671875" style="8" customWidth="1"/>
    <col min="4199" max="4199" width="9.109375" style="8" customWidth="1"/>
    <col min="4200" max="4203" width="5" style="8" customWidth="1"/>
    <col min="4204" max="4204" width="9.109375" style="8" customWidth="1"/>
    <col min="4205" max="4205" width="1.88671875" style="8" customWidth="1"/>
    <col min="4206" max="4206" width="9.109375" style="8" customWidth="1"/>
    <col min="4207" max="4210" width="5" style="8" customWidth="1"/>
    <col min="4211" max="4211" width="9.109375" style="8" customWidth="1"/>
    <col min="4212" max="4212" width="2.33203125" style="8" customWidth="1"/>
    <col min="4213" max="4213" width="9.109375" style="8" customWidth="1"/>
    <col min="4214" max="4217" width="5.6640625" style="8" customWidth="1"/>
    <col min="4218" max="4218" width="9.109375" style="8" customWidth="1"/>
    <col min="4219" max="4219" width="1.88671875" style="8" customWidth="1"/>
    <col min="4220" max="4220" width="10.109375" style="8" customWidth="1"/>
    <col min="4221" max="4224" width="5" style="8" customWidth="1"/>
    <col min="4225" max="4225" width="9.109375" style="8" customWidth="1"/>
    <col min="4226" max="4226" width="1.6640625" style="8" customWidth="1"/>
    <col min="4227" max="4227" width="10.109375" style="8" customWidth="1"/>
    <col min="4228" max="4231" width="5" style="8" customWidth="1"/>
    <col min="4232" max="4232" width="9.109375" style="8" customWidth="1"/>
    <col min="4233" max="4233" width="1.88671875" style="8" customWidth="1"/>
    <col min="4234" max="4234" width="10.109375" style="8" customWidth="1"/>
    <col min="4235" max="4238" width="5" style="8" customWidth="1"/>
    <col min="4239" max="4239" width="9.109375" style="8" customWidth="1"/>
    <col min="4240" max="4240" width="1.88671875" style="8" customWidth="1"/>
    <col min="4241" max="4241" width="10.109375" style="8" customWidth="1"/>
    <col min="4242" max="4245" width="5" style="8" customWidth="1"/>
    <col min="4246" max="4246" width="9.109375" style="8" customWidth="1"/>
    <col min="4247" max="4247" width="1.88671875" style="8" customWidth="1"/>
    <col min="4248" max="4251" width="9.109375" style="8" customWidth="1"/>
    <col min="4252" max="4252" width="11.33203125" style="8" customWidth="1"/>
    <col min="4253" max="4255" width="9.109375" style="8"/>
    <col min="4256" max="4256" width="10.33203125" style="8" customWidth="1"/>
    <col min="4257" max="4272" width="9.109375" style="8" customWidth="1"/>
    <col min="4273" max="4355" width="9.109375" style="8"/>
    <col min="4356" max="4356" width="24.33203125" style="8" customWidth="1"/>
    <col min="4357" max="4357" width="10.6640625" style="8" customWidth="1"/>
    <col min="4358" max="4361" width="5" style="8" customWidth="1"/>
    <col min="4362" max="4362" width="9.109375" style="8" customWidth="1"/>
    <col min="4363" max="4363" width="1.88671875" style="8" customWidth="1"/>
    <col min="4364" max="4364" width="10.6640625" style="8" customWidth="1"/>
    <col min="4365" max="4368" width="5" style="8" customWidth="1"/>
    <col min="4369" max="4369" width="9.109375" style="8" customWidth="1"/>
    <col min="4370" max="4370" width="1.88671875" style="8" customWidth="1"/>
    <col min="4371" max="4371" width="10.6640625" style="8" customWidth="1"/>
    <col min="4372" max="4375" width="5" style="8" customWidth="1"/>
    <col min="4376" max="4376" width="9.109375" style="8" customWidth="1"/>
    <col min="4377" max="4377" width="1.88671875" style="8" customWidth="1"/>
    <col min="4378" max="4378" width="9.109375" style="8" customWidth="1"/>
    <col min="4379" max="4382" width="5" style="8" customWidth="1"/>
    <col min="4383" max="4383" width="9.109375" style="8" customWidth="1"/>
    <col min="4384" max="4384" width="1.88671875" style="8" customWidth="1"/>
    <col min="4385" max="4385" width="9.109375" style="8" customWidth="1"/>
    <col min="4386" max="4389" width="5" style="8" customWidth="1"/>
    <col min="4390" max="4390" width="9.109375" style="8" customWidth="1"/>
    <col min="4391" max="4391" width="1.88671875" style="8" customWidth="1"/>
    <col min="4392" max="4392" width="9.109375" style="8" customWidth="1"/>
    <col min="4393" max="4396" width="5" style="8" customWidth="1"/>
    <col min="4397" max="4397" width="9.109375" style="8" customWidth="1"/>
    <col min="4398" max="4398" width="1.88671875" style="8" customWidth="1"/>
    <col min="4399" max="4399" width="9.109375" style="8" customWidth="1"/>
    <col min="4400" max="4403" width="5" style="8" customWidth="1"/>
    <col min="4404" max="4404" width="9.109375" style="8" customWidth="1"/>
    <col min="4405" max="4405" width="1.88671875" style="8" customWidth="1"/>
    <col min="4406" max="4406" width="9.109375" style="8" customWidth="1"/>
    <col min="4407" max="4410" width="5" style="8" customWidth="1"/>
    <col min="4411" max="4411" width="9.109375" style="8" customWidth="1"/>
    <col min="4412" max="4412" width="1.88671875" style="8" customWidth="1"/>
    <col min="4413" max="4432" width="0" style="8" hidden="1" customWidth="1"/>
    <col min="4433" max="4433" width="1.88671875" style="8" customWidth="1"/>
    <col min="4434" max="4434" width="9.109375" style="8" customWidth="1"/>
    <col min="4435" max="4438" width="5" style="8" customWidth="1"/>
    <col min="4439" max="4439" width="9.109375" style="8" customWidth="1"/>
    <col min="4440" max="4446" width="0" style="8" hidden="1" customWidth="1"/>
    <col min="4447" max="4447" width="1.88671875" style="8" customWidth="1"/>
    <col min="4448" max="4448" width="9.109375" style="8" customWidth="1"/>
    <col min="4449" max="4452" width="5" style="8" customWidth="1"/>
    <col min="4453" max="4453" width="9.109375" style="8" customWidth="1"/>
    <col min="4454" max="4454" width="1.88671875" style="8" customWidth="1"/>
    <col min="4455" max="4455" width="9.109375" style="8" customWidth="1"/>
    <col min="4456" max="4459" width="5" style="8" customWidth="1"/>
    <col min="4460" max="4460" width="9.109375" style="8" customWidth="1"/>
    <col min="4461" max="4461" width="1.88671875" style="8" customWidth="1"/>
    <col min="4462" max="4462" width="9.109375" style="8" customWidth="1"/>
    <col min="4463" max="4466" width="5" style="8" customWidth="1"/>
    <col min="4467" max="4467" width="9.109375" style="8" customWidth="1"/>
    <col min="4468" max="4468" width="2.33203125" style="8" customWidth="1"/>
    <col min="4469" max="4469" width="9.109375" style="8" customWidth="1"/>
    <col min="4470" max="4473" width="5.6640625" style="8" customWidth="1"/>
    <col min="4474" max="4474" width="9.109375" style="8" customWidth="1"/>
    <col min="4475" max="4475" width="1.88671875" style="8" customWidth="1"/>
    <col min="4476" max="4476" width="10.109375" style="8" customWidth="1"/>
    <col min="4477" max="4480" width="5" style="8" customWidth="1"/>
    <col min="4481" max="4481" width="9.109375" style="8" customWidth="1"/>
    <col min="4482" max="4482" width="1.6640625" style="8" customWidth="1"/>
    <col min="4483" max="4483" width="10.109375" style="8" customWidth="1"/>
    <col min="4484" max="4487" width="5" style="8" customWidth="1"/>
    <col min="4488" max="4488" width="9.109375" style="8" customWidth="1"/>
    <col min="4489" max="4489" width="1.88671875" style="8" customWidth="1"/>
    <col min="4490" max="4490" width="10.109375" style="8" customWidth="1"/>
    <col min="4491" max="4494" width="5" style="8" customWidth="1"/>
    <col min="4495" max="4495" width="9.109375" style="8" customWidth="1"/>
    <col min="4496" max="4496" width="1.88671875" style="8" customWidth="1"/>
    <col min="4497" max="4497" width="10.109375" style="8" customWidth="1"/>
    <col min="4498" max="4501" width="5" style="8" customWidth="1"/>
    <col min="4502" max="4502" width="9.109375" style="8" customWidth="1"/>
    <col min="4503" max="4503" width="1.88671875" style="8" customWidth="1"/>
    <col min="4504" max="4507" width="9.109375" style="8" customWidth="1"/>
    <col min="4508" max="4508" width="11.33203125" style="8" customWidth="1"/>
    <col min="4509" max="4511" width="9.109375" style="8"/>
    <col min="4512" max="4512" width="10.33203125" style="8" customWidth="1"/>
    <col min="4513" max="4528" width="9.109375" style="8" customWidth="1"/>
    <col min="4529" max="4611" width="9.109375" style="8"/>
    <col min="4612" max="4612" width="24.33203125" style="8" customWidth="1"/>
    <col min="4613" max="4613" width="10.6640625" style="8" customWidth="1"/>
    <col min="4614" max="4617" width="5" style="8" customWidth="1"/>
    <col min="4618" max="4618" width="9.109375" style="8" customWidth="1"/>
    <col min="4619" max="4619" width="1.88671875" style="8" customWidth="1"/>
    <col min="4620" max="4620" width="10.6640625" style="8" customWidth="1"/>
    <col min="4621" max="4624" width="5" style="8" customWidth="1"/>
    <col min="4625" max="4625" width="9.109375" style="8" customWidth="1"/>
    <col min="4626" max="4626" width="1.88671875" style="8" customWidth="1"/>
    <col min="4627" max="4627" width="10.6640625" style="8" customWidth="1"/>
    <col min="4628" max="4631" width="5" style="8" customWidth="1"/>
    <col min="4632" max="4632" width="9.109375" style="8" customWidth="1"/>
    <col min="4633" max="4633" width="1.88671875" style="8" customWidth="1"/>
    <col min="4634" max="4634" width="9.109375" style="8" customWidth="1"/>
    <col min="4635" max="4638" width="5" style="8" customWidth="1"/>
    <col min="4639" max="4639" width="9.109375" style="8" customWidth="1"/>
    <col min="4640" max="4640" width="1.88671875" style="8" customWidth="1"/>
    <col min="4641" max="4641" width="9.109375" style="8" customWidth="1"/>
    <col min="4642" max="4645" width="5" style="8" customWidth="1"/>
    <col min="4646" max="4646" width="9.109375" style="8" customWidth="1"/>
    <col min="4647" max="4647" width="1.88671875" style="8" customWidth="1"/>
    <col min="4648" max="4648" width="9.109375" style="8" customWidth="1"/>
    <col min="4649" max="4652" width="5" style="8" customWidth="1"/>
    <col min="4653" max="4653" width="9.109375" style="8" customWidth="1"/>
    <col min="4654" max="4654" width="1.88671875" style="8" customWidth="1"/>
    <col min="4655" max="4655" width="9.109375" style="8" customWidth="1"/>
    <col min="4656" max="4659" width="5" style="8" customWidth="1"/>
    <col min="4660" max="4660" width="9.109375" style="8" customWidth="1"/>
    <col min="4661" max="4661" width="1.88671875" style="8" customWidth="1"/>
    <col min="4662" max="4662" width="9.109375" style="8" customWidth="1"/>
    <col min="4663" max="4666" width="5" style="8" customWidth="1"/>
    <col min="4667" max="4667" width="9.109375" style="8" customWidth="1"/>
    <col min="4668" max="4668" width="1.88671875" style="8" customWidth="1"/>
    <col min="4669" max="4688" width="0" style="8" hidden="1" customWidth="1"/>
    <col min="4689" max="4689" width="1.88671875" style="8" customWidth="1"/>
    <col min="4690" max="4690" width="9.109375" style="8" customWidth="1"/>
    <col min="4691" max="4694" width="5" style="8" customWidth="1"/>
    <col min="4695" max="4695" width="9.109375" style="8" customWidth="1"/>
    <col min="4696" max="4702" width="0" style="8" hidden="1" customWidth="1"/>
    <col min="4703" max="4703" width="1.88671875" style="8" customWidth="1"/>
    <col min="4704" max="4704" width="9.109375" style="8" customWidth="1"/>
    <col min="4705" max="4708" width="5" style="8" customWidth="1"/>
    <col min="4709" max="4709" width="9.109375" style="8" customWidth="1"/>
    <col min="4710" max="4710" width="1.88671875" style="8" customWidth="1"/>
    <col min="4711" max="4711" width="9.109375" style="8" customWidth="1"/>
    <col min="4712" max="4715" width="5" style="8" customWidth="1"/>
    <col min="4716" max="4716" width="9.109375" style="8" customWidth="1"/>
    <col min="4717" max="4717" width="1.88671875" style="8" customWidth="1"/>
    <col min="4718" max="4718" width="9.109375" style="8" customWidth="1"/>
    <col min="4719" max="4722" width="5" style="8" customWidth="1"/>
    <col min="4723" max="4723" width="9.109375" style="8" customWidth="1"/>
    <col min="4724" max="4724" width="2.33203125" style="8" customWidth="1"/>
    <col min="4725" max="4725" width="9.109375" style="8" customWidth="1"/>
    <col min="4726" max="4729" width="5.6640625" style="8" customWidth="1"/>
    <col min="4730" max="4730" width="9.109375" style="8" customWidth="1"/>
    <col min="4731" max="4731" width="1.88671875" style="8" customWidth="1"/>
    <col min="4732" max="4732" width="10.109375" style="8" customWidth="1"/>
    <col min="4733" max="4736" width="5" style="8" customWidth="1"/>
    <col min="4737" max="4737" width="9.109375" style="8" customWidth="1"/>
    <col min="4738" max="4738" width="1.6640625" style="8" customWidth="1"/>
    <col min="4739" max="4739" width="10.109375" style="8" customWidth="1"/>
    <col min="4740" max="4743" width="5" style="8" customWidth="1"/>
    <col min="4744" max="4744" width="9.109375" style="8" customWidth="1"/>
    <col min="4745" max="4745" width="1.88671875" style="8" customWidth="1"/>
    <col min="4746" max="4746" width="10.109375" style="8" customWidth="1"/>
    <col min="4747" max="4750" width="5" style="8" customWidth="1"/>
    <col min="4751" max="4751" width="9.109375" style="8" customWidth="1"/>
    <col min="4752" max="4752" width="1.88671875" style="8" customWidth="1"/>
    <col min="4753" max="4753" width="10.109375" style="8" customWidth="1"/>
    <col min="4754" max="4757" width="5" style="8" customWidth="1"/>
    <col min="4758" max="4758" width="9.109375" style="8" customWidth="1"/>
    <col min="4759" max="4759" width="1.88671875" style="8" customWidth="1"/>
    <col min="4760" max="4763" width="9.109375" style="8" customWidth="1"/>
    <col min="4764" max="4764" width="11.33203125" style="8" customWidth="1"/>
    <col min="4765" max="4767" width="9.109375" style="8"/>
    <col min="4768" max="4768" width="10.33203125" style="8" customWidth="1"/>
    <col min="4769" max="4784" width="9.109375" style="8" customWidth="1"/>
    <col min="4785" max="4867" width="9.109375" style="8"/>
    <col min="4868" max="4868" width="24.33203125" style="8" customWidth="1"/>
    <col min="4869" max="4869" width="10.6640625" style="8" customWidth="1"/>
    <col min="4870" max="4873" width="5" style="8" customWidth="1"/>
    <col min="4874" max="4874" width="9.109375" style="8" customWidth="1"/>
    <col min="4875" max="4875" width="1.88671875" style="8" customWidth="1"/>
    <col min="4876" max="4876" width="10.6640625" style="8" customWidth="1"/>
    <col min="4877" max="4880" width="5" style="8" customWidth="1"/>
    <col min="4881" max="4881" width="9.109375" style="8" customWidth="1"/>
    <col min="4882" max="4882" width="1.88671875" style="8" customWidth="1"/>
    <col min="4883" max="4883" width="10.6640625" style="8" customWidth="1"/>
    <col min="4884" max="4887" width="5" style="8" customWidth="1"/>
    <col min="4888" max="4888" width="9.109375" style="8" customWidth="1"/>
    <col min="4889" max="4889" width="1.88671875" style="8" customWidth="1"/>
    <col min="4890" max="4890" width="9.109375" style="8" customWidth="1"/>
    <col min="4891" max="4894" width="5" style="8" customWidth="1"/>
    <col min="4895" max="4895" width="9.109375" style="8" customWidth="1"/>
    <col min="4896" max="4896" width="1.88671875" style="8" customWidth="1"/>
    <col min="4897" max="4897" width="9.109375" style="8" customWidth="1"/>
    <col min="4898" max="4901" width="5" style="8" customWidth="1"/>
    <col min="4902" max="4902" width="9.109375" style="8" customWidth="1"/>
    <col min="4903" max="4903" width="1.88671875" style="8" customWidth="1"/>
    <col min="4904" max="4904" width="9.109375" style="8" customWidth="1"/>
    <col min="4905" max="4908" width="5" style="8" customWidth="1"/>
    <col min="4909" max="4909" width="9.109375" style="8" customWidth="1"/>
    <col min="4910" max="4910" width="1.88671875" style="8" customWidth="1"/>
    <col min="4911" max="4911" width="9.109375" style="8" customWidth="1"/>
    <col min="4912" max="4915" width="5" style="8" customWidth="1"/>
    <col min="4916" max="4916" width="9.109375" style="8" customWidth="1"/>
    <col min="4917" max="4917" width="1.88671875" style="8" customWidth="1"/>
    <col min="4918" max="4918" width="9.109375" style="8" customWidth="1"/>
    <col min="4919" max="4922" width="5" style="8" customWidth="1"/>
    <col min="4923" max="4923" width="9.109375" style="8" customWidth="1"/>
    <col min="4924" max="4924" width="1.88671875" style="8" customWidth="1"/>
    <col min="4925" max="4944" width="0" style="8" hidden="1" customWidth="1"/>
    <col min="4945" max="4945" width="1.88671875" style="8" customWidth="1"/>
    <col min="4946" max="4946" width="9.109375" style="8" customWidth="1"/>
    <col min="4947" max="4950" width="5" style="8" customWidth="1"/>
    <col min="4951" max="4951" width="9.109375" style="8" customWidth="1"/>
    <col min="4952" max="4958" width="0" style="8" hidden="1" customWidth="1"/>
    <col min="4959" max="4959" width="1.88671875" style="8" customWidth="1"/>
    <col min="4960" max="4960" width="9.109375" style="8" customWidth="1"/>
    <col min="4961" max="4964" width="5" style="8" customWidth="1"/>
    <col min="4965" max="4965" width="9.109375" style="8" customWidth="1"/>
    <col min="4966" max="4966" width="1.88671875" style="8" customWidth="1"/>
    <col min="4967" max="4967" width="9.109375" style="8" customWidth="1"/>
    <col min="4968" max="4971" width="5" style="8" customWidth="1"/>
    <col min="4972" max="4972" width="9.109375" style="8" customWidth="1"/>
    <col min="4973" max="4973" width="1.88671875" style="8" customWidth="1"/>
    <col min="4974" max="4974" width="9.109375" style="8" customWidth="1"/>
    <col min="4975" max="4978" width="5" style="8" customWidth="1"/>
    <col min="4979" max="4979" width="9.109375" style="8" customWidth="1"/>
    <col min="4980" max="4980" width="2.33203125" style="8" customWidth="1"/>
    <col min="4981" max="4981" width="9.109375" style="8" customWidth="1"/>
    <col min="4982" max="4985" width="5.6640625" style="8" customWidth="1"/>
    <col min="4986" max="4986" width="9.109375" style="8" customWidth="1"/>
    <col min="4987" max="4987" width="1.88671875" style="8" customWidth="1"/>
    <col min="4988" max="4988" width="10.109375" style="8" customWidth="1"/>
    <col min="4989" max="4992" width="5" style="8" customWidth="1"/>
    <col min="4993" max="4993" width="9.109375" style="8" customWidth="1"/>
    <col min="4994" max="4994" width="1.6640625" style="8" customWidth="1"/>
    <col min="4995" max="4995" width="10.109375" style="8" customWidth="1"/>
    <col min="4996" max="4999" width="5" style="8" customWidth="1"/>
    <col min="5000" max="5000" width="9.109375" style="8" customWidth="1"/>
    <col min="5001" max="5001" width="1.88671875" style="8" customWidth="1"/>
    <col min="5002" max="5002" width="10.109375" style="8" customWidth="1"/>
    <col min="5003" max="5006" width="5" style="8" customWidth="1"/>
    <col min="5007" max="5007" width="9.109375" style="8" customWidth="1"/>
    <col min="5008" max="5008" width="1.88671875" style="8" customWidth="1"/>
    <col min="5009" max="5009" width="10.109375" style="8" customWidth="1"/>
    <col min="5010" max="5013" width="5" style="8" customWidth="1"/>
    <col min="5014" max="5014" width="9.109375" style="8" customWidth="1"/>
    <col min="5015" max="5015" width="1.88671875" style="8" customWidth="1"/>
    <col min="5016" max="5019" width="9.109375" style="8" customWidth="1"/>
    <col min="5020" max="5020" width="11.33203125" style="8" customWidth="1"/>
    <col min="5021" max="5023" width="9.109375" style="8"/>
    <col min="5024" max="5024" width="10.33203125" style="8" customWidth="1"/>
    <col min="5025" max="5040" width="9.109375" style="8" customWidth="1"/>
    <col min="5041" max="5123" width="9.109375" style="8"/>
    <col min="5124" max="5124" width="24.33203125" style="8" customWidth="1"/>
    <col min="5125" max="5125" width="10.6640625" style="8" customWidth="1"/>
    <col min="5126" max="5129" width="5" style="8" customWidth="1"/>
    <col min="5130" max="5130" width="9.109375" style="8" customWidth="1"/>
    <col min="5131" max="5131" width="1.88671875" style="8" customWidth="1"/>
    <col min="5132" max="5132" width="10.6640625" style="8" customWidth="1"/>
    <col min="5133" max="5136" width="5" style="8" customWidth="1"/>
    <col min="5137" max="5137" width="9.109375" style="8" customWidth="1"/>
    <col min="5138" max="5138" width="1.88671875" style="8" customWidth="1"/>
    <col min="5139" max="5139" width="10.6640625" style="8" customWidth="1"/>
    <col min="5140" max="5143" width="5" style="8" customWidth="1"/>
    <col min="5144" max="5144" width="9.109375" style="8" customWidth="1"/>
    <col min="5145" max="5145" width="1.88671875" style="8" customWidth="1"/>
    <col min="5146" max="5146" width="9.109375" style="8" customWidth="1"/>
    <col min="5147" max="5150" width="5" style="8" customWidth="1"/>
    <col min="5151" max="5151" width="9.109375" style="8" customWidth="1"/>
    <col min="5152" max="5152" width="1.88671875" style="8" customWidth="1"/>
    <col min="5153" max="5153" width="9.109375" style="8" customWidth="1"/>
    <col min="5154" max="5157" width="5" style="8" customWidth="1"/>
    <col min="5158" max="5158" width="9.109375" style="8" customWidth="1"/>
    <col min="5159" max="5159" width="1.88671875" style="8" customWidth="1"/>
    <col min="5160" max="5160" width="9.109375" style="8" customWidth="1"/>
    <col min="5161" max="5164" width="5" style="8" customWidth="1"/>
    <col min="5165" max="5165" width="9.109375" style="8" customWidth="1"/>
    <col min="5166" max="5166" width="1.88671875" style="8" customWidth="1"/>
    <col min="5167" max="5167" width="9.109375" style="8" customWidth="1"/>
    <col min="5168" max="5171" width="5" style="8" customWidth="1"/>
    <col min="5172" max="5172" width="9.109375" style="8" customWidth="1"/>
    <col min="5173" max="5173" width="1.88671875" style="8" customWidth="1"/>
    <col min="5174" max="5174" width="9.109375" style="8" customWidth="1"/>
    <col min="5175" max="5178" width="5" style="8" customWidth="1"/>
    <col min="5179" max="5179" width="9.109375" style="8" customWidth="1"/>
    <col min="5180" max="5180" width="1.88671875" style="8" customWidth="1"/>
    <col min="5181" max="5200" width="0" style="8" hidden="1" customWidth="1"/>
    <col min="5201" max="5201" width="1.88671875" style="8" customWidth="1"/>
    <col min="5202" max="5202" width="9.109375" style="8" customWidth="1"/>
    <col min="5203" max="5206" width="5" style="8" customWidth="1"/>
    <col min="5207" max="5207" width="9.109375" style="8" customWidth="1"/>
    <col min="5208" max="5214" width="0" style="8" hidden="1" customWidth="1"/>
    <col min="5215" max="5215" width="1.88671875" style="8" customWidth="1"/>
    <col min="5216" max="5216" width="9.109375" style="8" customWidth="1"/>
    <col min="5217" max="5220" width="5" style="8" customWidth="1"/>
    <col min="5221" max="5221" width="9.109375" style="8" customWidth="1"/>
    <col min="5222" max="5222" width="1.88671875" style="8" customWidth="1"/>
    <col min="5223" max="5223" width="9.109375" style="8" customWidth="1"/>
    <col min="5224" max="5227" width="5" style="8" customWidth="1"/>
    <col min="5228" max="5228" width="9.109375" style="8" customWidth="1"/>
    <col min="5229" max="5229" width="1.88671875" style="8" customWidth="1"/>
    <col min="5230" max="5230" width="9.109375" style="8" customWidth="1"/>
    <col min="5231" max="5234" width="5" style="8" customWidth="1"/>
    <col min="5235" max="5235" width="9.109375" style="8" customWidth="1"/>
    <col min="5236" max="5236" width="2.33203125" style="8" customWidth="1"/>
    <col min="5237" max="5237" width="9.109375" style="8" customWidth="1"/>
    <col min="5238" max="5241" width="5.6640625" style="8" customWidth="1"/>
    <col min="5242" max="5242" width="9.109375" style="8" customWidth="1"/>
    <col min="5243" max="5243" width="1.88671875" style="8" customWidth="1"/>
    <col min="5244" max="5244" width="10.109375" style="8" customWidth="1"/>
    <col min="5245" max="5248" width="5" style="8" customWidth="1"/>
    <col min="5249" max="5249" width="9.109375" style="8" customWidth="1"/>
    <col min="5250" max="5250" width="1.6640625" style="8" customWidth="1"/>
    <col min="5251" max="5251" width="10.109375" style="8" customWidth="1"/>
    <col min="5252" max="5255" width="5" style="8" customWidth="1"/>
    <col min="5256" max="5256" width="9.109375" style="8" customWidth="1"/>
    <col min="5257" max="5257" width="1.88671875" style="8" customWidth="1"/>
    <col min="5258" max="5258" width="10.109375" style="8" customWidth="1"/>
    <col min="5259" max="5262" width="5" style="8" customWidth="1"/>
    <col min="5263" max="5263" width="9.109375" style="8" customWidth="1"/>
    <col min="5264" max="5264" width="1.88671875" style="8" customWidth="1"/>
    <col min="5265" max="5265" width="10.109375" style="8" customWidth="1"/>
    <col min="5266" max="5269" width="5" style="8" customWidth="1"/>
    <col min="5270" max="5270" width="9.109375" style="8" customWidth="1"/>
    <col min="5271" max="5271" width="1.88671875" style="8" customWidth="1"/>
    <col min="5272" max="5275" width="9.109375" style="8" customWidth="1"/>
    <col min="5276" max="5276" width="11.33203125" style="8" customWidth="1"/>
    <col min="5277" max="5279" width="9.109375" style="8"/>
    <col min="5280" max="5280" width="10.33203125" style="8" customWidth="1"/>
    <col min="5281" max="5296" width="9.109375" style="8" customWidth="1"/>
    <col min="5297" max="5379" width="9.109375" style="8"/>
    <col min="5380" max="5380" width="24.33203125" style="8" customWidth="1"/>
    <col min="5381" max="5381" width="10.6640625" style="8" customWidth="1"/>
    <col min="5382" max="5385" width="5" style="8" customWidth="1"/>
    <col min="5386" max="5386" width="9.109375" style="8" customWidth="1"/>
    <col min="5387" max="5387" width="1.88671875" style="8" customWidth="1"/>
    <col min="5388" max="5388" width="10.6640625" style="8" customWidth="1"/>
    <col min="5389" max="5392" width="5" style="8" customWidth="1"/>
    <col min="5393" max="5393" width="9.109375" style="8" customWidth="1"/>
    <col min="5394" max="5394" width="1.88671875" style="8" customWidth="1"/>
    <col min="5395" max="5395" width="10.6640625" style="8" customWidth="1"/>
    <col min="5396" max="5399" width="5" style="8" customWidth="1"/>
    <col min="5400" max="5400" width="9.109375" style="8" customWidth="1"/>
    <col min="5401" max="5401" width="1.88671875" style="8" customWidth="1"/>
    <col min="5402" max="5402" width="9.109375" style="8" customWidth="1"/>
    <col min="5403" max="5406" width="5" style="8" customWidth="1"/>
    <col min="5407" max="5407" width="9.109375" style="8" customWidth="1"/>
    <col min="5408" max="5408" width="1.88671875" style="8" customWidth="1"/>
    <col min="5409" max="5409" width="9.109375" style="8" customWidth="1"/>
    <col min="5410" max="5413" width="5" style="8" customWidth="1"/>
    <col min="5414" max="5414" width="9.109375" style="8" customWidth="1"/>
    <col min="5415" max="5415" width="1.88671875" style="8" customWidth="1"/>
    <col min="5416" max="5416" width="9.109375" style="8" customWidth="1"/>
    <col min="5417" max="5420" width="5" style="8" customWidth="1"/>
    <col min="5421" max="5421" width="9.109375" style="8" customWidth="1"/>
    <col min="5422" max="5422" width="1.88671875" style="8" customWidth="1"/>
    <col min="5423" max="5423" width="9.109375" style="8" customWidth="1"/>
    <col min="5424" max="5427" width="5" style="8" customWidth="1"/>
    <col min="5428" max="5428" width="9.109375" style="8" customWidth="1"/>
    <col min="5429" max="5429" width="1.88671875" style="8" customWidth="1"/>
    <col min="5430" max="5430" width="9.109375" style="8" customWidth="1"/>
    <col min="5431" max="5434" width="5" style="8" customWidth="1"/>
    <col min="5435" max="5435" width="9.109375" style="8" customWidth="1"/>
    <col min="5436" max="5436" width="1.88671875" style="8" customWidth="1"/>
    <col min="5437" max="5456" width="0" style="8" hidden="1" customWidth="1"/>
    <col min="5457" max="5457" width="1.88671875" style="8" customWidth="1"/>
    <col min="5458" max="5458" width="9.109375" style="8" customWidth="1"/>
    <col min="5459" max="5462" width="5" style="8" customWidth="1"/>
    <col min="5463" max="5463" width="9.109375" style="8" customWidth="1"/>
    <col min="5464" max="5470" width="0" style="8" hidden="1" customWidth="1"/>
    <col min="5471" max="5471" width="1.88671875" style="8" customWidth="1"/>
    <col min="5472" max="5472" width="9.109375" style="8" customWidth="1"/>
    <col min="5473" max="5476" width="5" style="8" customWidth="1"/>
    <col min="5477" max="5477" width="9.109375" style="8" customWidth="1"/>
    <col min="5478" max="5478" width="1.88671875" style="8" customWidth="1"/>
    <col min="5479" max="5479" width="9.109375" style="8" customWidth="1"/>
    <col min="5480" max="5483" width="5" style="8" customWidth="1"/>
    <col min="5484" max="5484" width="9.109375" style="8" customWidth="1"/>
    <col min="5485" max="5485" width="1.88671875" style="8" customWidth="1"/>
    <col min="5486" max="5486" width="9.109375" style="8" customWidth="1"/>
    <col min="5487" max="5490" width="5" style="8" customWidth="1"/>
    <col min="5491" max="5491" width="9.109375" style="8" customWidth="1"/>
    <col min="5492" max="5492" width="2.33203125" style="8" customWidth="1"/>
    <col min="5493" max="5493" width="9.109375" style="8" customWidth="1"/>
    <col min="5494" max="5497" width="5.6640625" style="8" customWidth="1"/>
    <col min="5498" max="5498" width="9.109375" style="8" customWidth="1"/>
    <col min="5499" max="5499" width="1.88671875" style="8" customWidth="1"/>
    <col min="5500" max="5500" width="10.109375" style="8" customWidth="1"/>
    <col min="5501" max="5504" width="5" style="8" customWidth="1"/>
    <col min="5505" max="5505" width="9.109375" style="8" customWidth="1"/>
    <col min="5506" max="5506" width="1.6640625" style="8" customWidth="1"/>
    <col min="5507" max="5507" width="10.109375" style="8" customWidth="1"/>
    <col min="5508" max="5511" width="5" style="8" customWidth="1"/>
    <col min="5512" max="5512" width="9.109375" style="8" customWidth="1"/>
    <col min="5513" max="5513" width="1.88671875" style="8" customWidth="1"/>
    <col min="5514" max="5514" width="10.109375" style="8" customWidth="1"/>
    <col min="5515" max="5518" width="5" style="8" customWidth="1"/>
    <col min="5519" max="5519" width="9.109375" style="8" customWidth="1"/>
    <col min="5520" max="5520" width="1.88671875" style="8" customWidth="1"/>
    <col min="5521" max="5521" width="10.109375" style="8" customWidth="1"/>
    <col min="5522" max="5525" width="5" style="8" customWidth="1"/>
    <col min="5526" max="5526" width="9.109375" style="8" customWidth="1"/>
    <col min="5527" max="5527" width="1.88671875" style="8" customWidth="1"/>
    <col min="5528" max="5531" width="9.109375" style="8" customWidth="1"/>
    <col min="5532" max="5532" width="11.33203125" style="8" customWidth="1"/>
    <col min="5533" max="5535" width="9.109375" style="8"/>
    <col min="5536" max="5536" width="10.33203125" style="8" customWidth="1"/>
    <col min="5537" max="5552" width="9.109375" style="8" customWidth="1"/>
    <col min="5553" max="5635" width="9.109375" style="8"/>
    <col min="5636" max="5636" width="24.33203125" style="8" customWidth="1"/>
    <col min="5637" max="5637" width="10.6640625" style="8" customWidth="1"/>
    <col min="5638" max="5641" width="5" style="8" customWidth="1"/>
    <col min="5642" max="5642" width="9.109375" style="8" customWidth="1"/>
    <col min="5643" max="5643" width="1.88671875" style="8" customWidth="1"/>
    <col min="5644" max="5644" width="10.6640625" style="8" customWidth="1"/>
    <col min="5645" max="5648" width="5" style="8" customWidth="1"/>
    <col min="5649" max="5649" width="9.109375" style="8" customWidth="1"/>
    <col min="5650" max="5650" width="1.88671875" style="8" customWidth="1"/>
    <col min="5651" max="5651" width="10.6640625" style="8" customWidth="1"/>
    <col min="5652" max="5655" width="5" style="8" customWidth="1"/>
    <col min="5656" max="5656" width="9.109375" style="8" customWidth="1"/>
    <col min="5657" max="5657" width="1.88671875" style="8" customWidth="1"/>
    <col min="5658" max="5658" width="9.109375" style="8" customWidth="1"/>
    <col min="5659" max="5662" width="5" style="8" customWidth="1"/>
    <col min="5663" max="5663" width="9.109375" style="8" customWidth="1"/>
    <col min="5664" max="5664" width="1.88671875" style="8" customWidth="1"/>
    <col min="5665" max="5665" width="9.109375" style="8" customWidth="1"/>
    <col min="5666" max="5669" width="5" style="8" customWidth="1"/>
    <col min="5670" max="5670" width="9.109375" style="8" customWidth="1"/>
    <col min="5671" max="5671" width="1.88671875" style="8" customWidth="1"/>
    <col min="5672" max="5672" width="9.109375" style="8" customWidth="1"/>
    <col min="5673" max="5676" width="5" style="8" customWidth="1"/>
    <col min="5677" max="5677" width="9.109375" style="8" customWidth="1"/>
    <col min="5678" max="5678" width="1.88671875" style="8" customWidth="1"/>
    <col min="5679" max="5679" width="9.109375" style="8" customWidth="1"/>
    <col min="5680" max="5683" width="5" style="8" customWidth="1"/>
    <col min="5684" max="5684" width="9.109375" style="8" customWidth="1"/>
    <col min="5685" max="5685" width="1.88671875" style="8" customWidth="1"/>
    <col min="5686" max="5686" width="9.109375" style="8" customWidth="1"/>
    <col min="5687" max="5690" width="5" style="8" customWidth="1"/>
    <col min="5691" max="5691" width="9.109375" style="8" customWidth="1"/>
    <col min="5692" max="5692" width="1.88671875" style="8" customWidth="1"/>
    <col min="5693" max="5712" width="0" style="8" hidden="1" customWidth="1"/>
    <col min="5713" max="5713" width="1.88671875" style="8" customWidth="1"/>
    <col min="5714" max="5714" width="9.109375" style="8" customWidth="1"/>
    <col min="5715" max="5718" width="5" style="8" customWidth="1"/>
    <col min="5719" max="5719" width="9.109375" style="8" customWidth="1"/>
    <col min="5720" max="5726" width="0" style="8" hidden="1" customWidth="1"/>
    <col min="5727" max="5727" width="1.88671875" style="8" customWidth="1"/>
    <col min="5728" max="5728" width="9.109375" style="8" customWidth="1"/>
    <col min="5729" max="5732" width="5" style="8" customWidth="1"/>
    <col min="5733" max="5733" width="9.109375" style="8" customWidth="1"/>
    <col min="5734" max="5734" width="1.88671875" style="8" customWidth="1"/>
    <col min="5735" max="5735" width="9.109375" style="8" customWidth="1"/>
    <col min="5736" max="5739" width="5" style="8" customWidth="1"/>
    <col min="5740" max="5740" width="9.109375" style="8" customWidth="1"/>
    <col min="5741" max="5741" width="1.88671875" style="8" customWidth="1"/>
    <col min="5742" max="5742" width="9.109375" style="8" customWidth="1"/>
    <col min="5743" max="5746" width="5" style="8" customWidth="1"/>
    <col min="5747" max="5747" width="9.109375" style="8" customWidth="1"/>
    <col min="5748" max="5748" width="2.33203125" style="8" customWidth="1"/>
    <col min="5749" max="5749" width="9.109375" style="8" customWidth="1"/>
    <col min="5750" max="5753" width="5.6640625" style="8" customWidth="1"/>
    <col min="5754" max="5754" width="9.109375" style="8" customWidth="1"/>
    <col min="5755" max="5755" width="1.88671875" style="8" customWidth="1"/>
    <col min="5756" max="5756" width="10.109375" style="8" customWidth="1"/>
    <col min="5757" max="5760" width="5" style="8" customWidth="1"/>
    <col min="5761" max="5761" width="9.109375" style="8" customWidth="1"/>
    <col min="5762" max="5762" width="1.6640625" style="8" customWidth="1"/>
    <col min="5763" max="5763" width="10.109375" style="8" customWidth="1"/>
    <col min="5764" max="5767" width="5" style="8" customWidth="1"/>
    <col min="5768" max="5768" width="9.109375" style="8" customWidth="1"/>
    <col min="5769" max="5769" width="1.88671875" style="8" customWidth="1"/>
    <col min="5770" max="5770" width="10.109375" style="8" customWidth="1"/>
    <col min="5771" max="5774" width="5" style="8" customWidth="1"/>
    <col min="5775" max="5775" width="9.109375" style="8" customWidth="1"/>
    <col min="5776" max="5776" width="1.88671875" style="8" customWidth="1"/>
    <col min="5777" max="5777" width="10.109375" style="8" customWidth="1"/>
    <col min="5778" max="5781" width="5" style="8" customWidth="1"/>
    <col min="5782" max="5782" width="9.109375" style="8" customWidth="1"/>
    <col min="5783" max="5783" width="1.88671875" style="8" customWidth="1"/>
    <col min="5784" max="5787" width="9.109375" style="8" customWidth="1"/>
    <col min="5788" max="5788" width="11.33203125" style="8" customWidth="1"/>
    <col min="5789" max="5791" width="9.109375" style="8"/>
    <col min="5792" max="5792" width="10.33203125" style="8" customWidth="1"/>
    <col min="5793" max="5808" width="9.109375" style="8" customWidth="1"/>
    <col min="5809" max="5891" width="9.109375" style="8"/>
    <col min="5892" max="5892" width="24.33203125" style="8" customWidth="1"/>
    <col min="5893" max="5893" width="10.6640625" style="8" customWidth="1"/>
    <col min="5894" max="5897" width="5" style="8" customWidth="1"/>
    <col min="5898" max="5898" width="9.109375" style="8" customWidth="1"/>
    <col min="5899" max="5899" width="1.88671875" style="8" customWidth="1"/>
    <col min="5900" max="5900" width="10.6640625" style="8" customWidth="1"/>
    <col min="5901" max="5904" width="5" style="8" customWidth="1"/>
    <col min="5905" max="5905" width="9.109375" style="8" customWidth="1"/>
    <col min="5906" max="5906" width="1.88671875" style="8" customWidth="1"/>
    <col min="5907" max="5907" width="10.6640625" style="8" customWidth="1"/>
    <col min="5908" max="5911" width="5" style="8" customWidth="1"/>
    <col min="5912" max="5912" width="9.109375" style="8" customWidth="1"/>
    <col min="5913" max="5913" width="1.88671875" style="8" customWidth="1"/>
    <col min="5914" max="5914" width="9.109375" style="8" customWidth="1"/>
    <col min="5915" max="5918" width="5" style="8" customWidth="1"/>
    <col min="5919" max="5919" width="9.109375" style="8" customWidth="1"/>
    <col min="5920" max="5920" width="1.88671875" style="8" customWidth="1"/>
    <col min="5921" max="5921" width="9.109375" style="8" customWidth="1"/>
    <col min="5922" max="5925" width="5" style="8" customWidth="1"/>
    <col min="5926" max="5926" width="9.109375" style="8" customWidth="1"/>
    <col min="5927" max="5927" width="1.88671875" style="8" customWidth="1"/>
    <col min="5928" max="5928" width="9.109375" style="8" customWidth="1"/>
    <col min="5929" max="5932" width="5" style="8" customWidth="1"/>
    <col min="5933" max="5933" width="9.109375" style="8" customWidth="1"/>
    <col min="5934" max="5934" width="1.88671875" style="8" customWidth="1"/>
    <col min="5935" max="5935" width="9.109375" style="8" customWidth="1"/>
    <col min="5936" max="5939" width="5" style="8" customWidth="1"/>
    <col min="5940" max="5940" width="9.109375" style="8" customWidth="1"/>
    <col min="5941" max="5941" width="1.88671875" style="8" customWidth="1"/>
    <col min="5942" max="5942" width="9.109375" style="8" customWidth="1"/>
    <col min="5943" max="5946" width="5" style="8" customWidth="1"/>
    <col min="5947" max="5947" width="9.109375" style="8" customWidth="1"/>
    <col min="5948" max="5948" width="1.88671875" style="8" customWidth="1"/>
    <col min="5949" max="5968" width="0" style="8" hidden="1" customWidth="1"/>
    <col min="5969" max="5969" width="1.88671875" style="8" customWidth="1"/>
    <col min="5970" max="5970" width="9.109375" style="8" customWidth="1"/>
    <col min="5971" max="5974" width="5" style="8" customWidth="1"/>
    <col min="5975" max="5975" width="9.109375" style="8" customWidth="1"/>
    <col min="5976" max="5982" width="0" style="8" hidden="1" customWidth="1"/>
    <col min="5983" max="5983" width="1.88671875" style="8" customWidth="1"/>
    <col min="5984" max="5984" width="9.109375" style="8" customWidth="1"/>
    <col min="5985" max="5988" width="5" style="8" customWidth="1"/>
    <col min="5989" max="5989" width="9.109375" style="8" customWidth="1"/>
    <col min="5990" max="5990" width="1.88671875" style="8" customWidth="1"/>
    <col min="5991" max="5991" width="9.109375" style="8" customWidth="1"/>
    <col min="5992" max="5995" width="5" style="8" customWidth="1"/>
    <col min="5996" max="5996" width="9.109375" style="8" customWidth="1"/>
    <col min="5997" max="5997" width="1.88671875" style="8" customWidth="1"/>
    <col min="5998" max="5998" width="9.109375" style="8" customWidth="1"/>
    <col min="5999" max="6002" width="5" style="8" customWidth="1"/>
    <col min="6003" max="6003" width="9.109375" style="8" customWidth="1"/>
    <col min="6004" max="6004" width="2.33203125" style="8" customWidth="1"/>
    <col min="6005" max="6005" width="9.109375" style="8" customWidth="1"/>
    <col min="6006" max="6009" width="5.6640625" style="8" customWidth="1"/>
    <col min="6010" max="6010" width="9.109375" style="8" customWidth="1"/>
    <col min="6011" max="6011" width="1.88671875" style="8" customWidth="1"/>
    <col min="6012" max="6012" width="10.109375" style="8" customWidth="1"/>
    <col min="6013" max="6016" width="5" style="8" customWidth="1"/>
    <col min="6017" max="6017" width="9.109375" style="8" customWidth="1"/>
    <col min="6018" max="6018" width="1.6640625" style="8" customWidth="1"/>
    <col min="6019" max="6019" width="10.109375" style="8" customWidth="1"/>
    <col min="6020" max="6023" width="5" style="8" customWidth="1"/>
    <col min="6024" max="6024" width="9.109375" style="8" customWidth="1"/>
    <col min="6025" max="6025" width="1.88671875" style="8" customWidth="1"/>
    <col min="6026" max="6026" width="10.109375" style="8" customWidth="1"/>
    <col min="6027" max="6030" width="5" style="8" customWidth="1"/>
    <col min="6031" max="6031" width="9.109375" style="8" customWidth="1"/>
    <col min="6032" max="6032" width="1.88671875" style="8" customWidth="1"/>
    <col min="6033" max="6033" width="10.109375" style="8" customWidth="1"/>
    <col min="6034" max="6037" width="5" style="8" customWidth="1"/>
    <col min="6038" max="6038" width="9.109375" style="8" customWidth="1"/>
    <col min="6039" max="6039" width="1.88671875" style="8" customWidth="1"/>
    <col min="6040" max="6043" width="9.109375" style="8" customWidth="1"/>
    <col min="6044" max="6044" width="11.33203125" style="8" customWidth="1"/>
    <col min="6045" max="6047" width="9.109375" style="8"/>
    <col min="6048" max="6048" width="10.33203125" style="8" customWidth="1"/>
    <col min="6049" max="6064" width="9.109375" style="8" customWidth="1"/>
    <col min="6065" max="6147" width="9.109375" style="8"/>
    <col min="6148" max="6148" width="24.33203125" style="8" customWidth="1"/>
    <col min="6149" max="6149" width="10.6640625" style="8" customWidth="1"/>
    <col min="6150" max="6153" width="5" style="8" customWidth="1"/>
    <col min="6154" max="6154" width="9.109375" style="8" customWidth="1"/>
    <col min="6155" max="6155" width="1.88671875" style="8" customWidth="1"/>
    <col min="6156" max="6156" width="10.6640625" style="8" customWidth="1"/>
    <col min="6157" max="6160" width="5" style="8" customWidth="1"/>
    <col min="6161" max="6161" width="9.109375" style="8" customWidth="1"/>
    <col min="6162" max="6162" width="1.88671875" style="8" customWidth="1"/>
    <col min="6163" max="6163" width="10.6640625" style="8" customWidth="1"/>
    <col min="6164" max="6167" width="5" style="8" customWidth="1"/>
    <col min="6168" max="6168" width="9.109375" style="8" customWidth="1"/>
    <col min="6169" max="6169" width="1.88671875" style="8" customWidth="1"/>
    <col min="6170" max="6170" width="9.109375" style="8" customWidth="1"/>
    <col min="6171" max="6174" width="5" style="8" customWidth="1"/>
    <col min="6175" max="6175" width="9.109375" style="8" customWidth="1"/>
    <col min="6176" max="6176" width="1.88671875" style="8" customWidth="1"/>
    <col min="6177" max="6177" width="9.109375" style="8" customWidth="1"/>
    <col min="6178" max="6181" width="5" style="8" customWidth="1"/>
    <col min="6182" max="6182" width="9.109375" style="8" customWidth="1"/>
    <col min="6183" max="6183" width="1.88671875" style="8" customWidth="1"/>
    <col min="6184" max="6184" width="9.109375" style="8" customWidth="1"/>
    <col min="6185" max="6188" width="5" style="8" customWidth="1"/>
    <col min="6189" max="6189" width="9.109375" style="8" customWidth="1"/>
    <col min="6190" max="6190" width="1.88671875" style="8" customWidth="1"/>
    <col min="6191" max="6191" width="9.109375" style="8" customWidth="1"/>
    <col min="6192" max="6195" width="5" style="8" customWidth="1"/>
    <col min="6196" max="6196" width="9.109375" style="8" customWidth="1"/>
    <col min="6197" max="6197" width="1.88671875" style="8" customWidth="1"/>
    <col min="6198" max="6198" width="9.109375" style="8" customWidth="1"/>
    <col min="6199" max="6202" width="5" style="8" customWidth="1"/>
    <col min="6203" max="6203" width="9.109375" style="8" customWidth="1"/>
    <col min="6204" max="6204" width="1.88671875" style="8" customWidth="1"/>
    <col min="6205" max="6224" width="0" style="8" hidden="1" customWidth="1"/>
    <col min="6225" max="6225" width="1.88671875" style="8" customWidth="1"/>
    <col min="6226" max="6226" width="9.109375" style="8" customWidth="1"/>
    <col min="6227" max="6230" width="5" style="8" customWidth="1"/>
    <col min="6231" max="6231" width="9.109375" style="8" customWidth="1"/>
    <col min="6232" max="6238" width="0" style="8" hidden="1" customWidth="1"/>
    <col min="6239" max="6239" width="1.88671875" style="8" customWidth="1"/>
    <col min="6240" max="6240" width="9.109375" style="8" customWidth="1"/>
    <col min="6241" max="6244" width="5" style="8" customWidth="1"/>
    <col min="6245" max="6245" width="9.109375" style="8" customWidth="1"/>
    <col min="6246" max="6246" width="1.88671875" style="8" customWidth="1"/>
    <col min="6247" max="6247" width="9.109375" style="8" customWidth="1"/>
    <col min="6248" max="6251" width="5" style="8" customWidth="1"/>
    <col min="6252" max="6252" width="9.109375" style="8" customWidth="1"/>
    <col min="6253" max="6253" width="1.88671875" style="8" customWidth="1"/>
    <col min="6254" max="6254" width="9.109375" style="8" customWidth="1"/>
    <col min="6255" max="6258" width="5" style="8" customWidth="1"/>
    <col min="6259" max="6259" width="9.109375" style="8" customWidth="1"/>
    <col min="6260" max="6260" width="2.33203125" style="8" customWidth="1"/>
    <col min="6261" max="6261" width="9.109375" style="8" customWidth="1"/>
    <col min="6262" max="6265" width="5.6640625" style="8" customWidth="1"/>
    <col min="6266" max="6266" width="9.109375" style="8" customWidth="1"/>
    <col min="6267" max="6267" width="1.88671875" style="8" customWidth="1"/>
    <col min="6268" max="6268" width="10.109375" style="8" customWidth="1"/>
    <col min="6269" max="6272" width="5" style="8" customWidth="1"/>
    <col min="6273" max="6273" width="9.109375" style="8" customWidth="1"/>
    <col min="6274" max="6274" width="1.6640625" style="8" customWidth="1"/>
    <col min="6275" max="6275" width="10.109375" style="8" customWidth="1"/>
    <col min="6276" max="6279" width="5" style="8" customWidth="1"/>
    <col min="6280" max="6280" width="9.109375" style="8" customWidth="1"/>
    <col min="6281" max="6281" width="1.88671875" style="8" customWidth="1"/>
    <col min="6282" max="6282" width="10.109375" style="8" customWidth="1"/>
    <col min="6283" max="6286" width="5" style="8" customWidth="1"/>
    <col min="6287" max="6287" width="9.109375" style="8" customWidth="1"/>
    <col min="6288" max="6288" width="1.88671875" style="8" customWidth="1"/>
    <col min="6289" max="6289" width="10.109375" style="8" customWidth="1"/>
    <col min="6290" max="6293" width="5" style="8" customWidth="1"/>
    <col min="6294" max="6294" width="9.109375" style="8" customWidth="1"/>
    <col min="6295" max="6295" width="1.88671875" style="8" customWidth="1"/>
    <col min="6296" max="6299" width="9.109375" style="8" customWidth="1"/>
    <col min="6300" max="6300" width="11.33203125" style="8" customWidth="1"/>
    <col min="6301" max="6303" width="9.109375" style="8"/>
    <col min="6304" max="6304" width="10.33203125" style="8" customWidth="1"/>
    <col min="6305" max="6320" width="9.109375" style="8" customWidth="1"/>
    <col min="6321" max="6403" width="9.109375" style="8"/>
    <col min="6404" max="6404" width="24.33203125" style="8" customWidth="1"/>
    <col min="6405" max="6405" width="10.6640625" style="8" customWidth="1"/>
    <col min="6406" max="6409" width="5" style="8" customWidth="1"/>
    <col min="6410" max="6410" width="9.109375" style="8" customWidth="1"/>
    <col min="6411" max="6411" width="1.88671875" style="8" customWidth="1"/>
    <col min="6412" max="6412" width="10.6640625" style="8" customWidth="1"/>
    <col min="6413" max="6416" width="5" style="8" customWidth="1"/>
    <col min="6417" max="6417" width="9.109375" style="8" customWidth="1"/>
    <col min="6418" max="6418" width="1.88671875" style="8" customWidth="1"/>
    <col min="6419" max="6419" width="10.6640625" style="8" customWidth="1"/>
    <col min="6420" max="6423" width="5" style="8" customWidth="1"/>
    <col min="6424" max="6424" width="9.109375" style="8" customWidth="1"/>
    <col min="6425" max="6425" width="1.88671875" style="8" customWidth="1"/>
    <col min="6426" max="6426" width="9.109375" style="8" customWidth="1"/>
    <col min="6427" max="6430" width="5" style="8" customWidth="1"/>
    <col min="6431" max="6431" width="9.109375" style="8" customWidth="1"/>
    <col min="6432" max="6432" width="1.88671875" style="8" customWidth="1"/>
    <col min="6433" max="6433" width="9.109375" style="8" customWidth="1"/>
    <col min="6434" max="6437" width="5" style="8" customWidth="1"/>
    <col min="6438" max="6438" width="9.109375" style="8" customWidth="1"/>
    <col min="6439" max="6439" width="1.88671875" style="8" customWidth="1"/>
    <col min="6440" max="6440" width="9.109375" style="8" customWidth="1"/>
    <col min="6441" max="6444" width="5" style="8" customWidth="1"/>
    <col min="6445" max="6445" width="9.109375" style="8" customWidth="1"/>
    <col min="6446" max="6446" width="1.88671875" style="8" customWidth="1"/>
    <col min="6447" max="6447" width="9.109375" style="8" customWidth="1"/>
    <col min="6448" max="6451" width="5" style="8" customWidth="1"/>
    <col min="6452" max="6452" width="9.109375" style="8" customWidth="1"/>
    <col min="6453" max="6453" width="1.88671875" style="8" customWidth="1"/>
    <col min="6454" max="6454" width="9.109375" style="8" customWidth="1"/>
    <col min="6455" max="6458" width="5" style="8" customWidth="1"/>
    <col min="6459" max="6459" width="9.109375" style="8" customWidth="1"/>
    <col min="6460" max="6460" width="1.88671875" style="8" customWidth="1"/>
    <col min="6461" max="6480" width="0" style="8" hidden="1" customWidth="1"/>
    <col min="6481" max="6481" width="1.88671875" style="8" customWidth="1"/>
    <col min="6482" max="6482" width="9.109375" style="8" customWidth="1"/>
    <col min="6483" max="6486" width="5" style="8" customWidth="1"/>
    <col min="6487" max="6487" width="9.109375" style="8" customWidth="1"/>
    <col min="6488" max="6494" width="0" style="8" hidden="1" customWidth="1"/>
    <col min="6495" max="6495" width="1.88671875" style="8" customWidth="1"/>
    <col min="6496" max="6496" width="9.109375" style="8" customWidth="1"/>
    <col min="6497" max="6500" width="5" style="8" customWidth="1"/>
    <col min="6501" max="6501" width="9.109375" style="8" customWidth="1"/>
    <col min="6502" max="6502" width="1.88671875" style="8" customWidth="1"/>
    <col min="6503" max="6503" width="9.109375" style="8" customWidth="1"/>
    <col min="6504" max="6507" width="5" style="8" customWidth="1"/>
    <col min="6508" max="6508" width="9.109375" style="8" customWidth="1"/>
    <col min="6509" max="6509" width="1.88671875" style="8" customWidth="1"/>
    <col min="6510" max="6510" width="9.109375" style="8" customWidth="1"/>
    <col min="6511" max="6514" width="5" style="8" customWidth="1"/>
    <col min="6515" max="6515" width="9.109375" style="8" customWidth="1"/>
    <col min="6516" max="6516" width="2.33203125" style="8" customWidth="1"/>
    <col min="6517" max="6517" width="9.109375" style="8" customWidth="1"/>
    <col min="6518" max="6521" width="5.6640625" style="8" customWidth="1"/>
    <col min="6522" max="6522" width="9.109375" style="8" customWidth="1"/>
    <col min="6523" max="6523" width="1.88671875" style="8" customWidth="1"/>
    <col min="6524" max="6524" width="10.109375" style="8" customWidth="1"/>
    <col min="6525" max="6528" width="5" style="8" customWidth="1"/>
    <col min="6529" max="6529" width="9.109375" style="8" customWidth="1"/>
    <col min="6530" max="6530" width="1.6640625" style="8" customWidth="1"/>
    <col min="6531" max="6531" width="10.109375" style="8" customWidth="1"/>
    <col min="6532" max="6535" width="5" style="8" customWidth="1"/>
    <col min="6536" max="6536" width="9.109375" style="8" customWidth="1"/>
    <col min="6537" max="6537" width="1.88671875" style="8" customWidth="1"/>
    <col min="6538" max="6538" width="10.109375" style="8" customWidth="1"/>
    <col min="6539" max="6542" width="5" style="8" customWidth="1"/>
    <col min="6543" max="6543" width="9.109375" style="8" customWidth="1"/>
    <col min="6544" max="6544" width="1.88671875" style="8" customWidth="1"/>
    <col min="6545" max="6545" width="10.109375" style="8" customWidth="1"/>
    <col min="6546" max="6549" width="5" style="8" customWidth="1"/>
    <col min="6550" max="6550" width="9.109375" style="8" customWidth="1"/>
    <col min="6551" max="6551" width="1.88671875" style="8" customWidth="1"/>
    <col min="6552" max="6555" width="9.109375" style="8" customWidth="1"/>
    <col min="6556" max="6556" width="11.33203125" style="8" customWidth="1"/>
    <col min="6557" max="6559" width="9.109375" style="8"/>
    <col min="6560" max="6560" width="10.33203125" style="8" customWidth="1"/>
    <col min="6561" max="6576" width="9.109375" style="8" customWidth="1"/>
    <col min="6577" max="6659" width="9.109375" style="8"/>
    <col min="6660" max="6660" width="24.33203125" style="8" customWidth="1"/>
    <col min="6661" max="6661" width="10.6640625" style="8" customWidth="1"/>
    <col min="6662" max="6665" width="5" style="8" customWidth="1"/>
    <col min="6666" max="6666" width="9.109375" style="8" customWidth="1"/>
    <col min="6667" max="6667" width="1.88671875" style="8" customWidth="1"/>
    <col min="6668" max="6668" width="10.6640625" style="8" customWidth="1"/>
    <col min="6669" max="6672" width="5" style="8" customWidth="1"/>
    <col min="6673" max="6673" width="9.109375" style="8" customWidth="1"/>
    <col min="6674" max="6674" width="1.88671875" style="8" customWidth="1"/>
    <col min="6675" max="6675" width="10.6640625" style="8" customWidth="1"/>
    <col min="6676" max="6679" width="5" style="8" customWidth="1"/>
    <col min="6680" max="6680" width="9.109375" style="8" customWidth="1"/>
    <col min="6681" max="6681" width="1.88671875" style="8" customWidth="1"/>
    <col min="6682" max="6682" width="9.109375" style="8" customWidth="1"/>
    <col min="6683" max="6686" width="5" style="8" customWidth="1"/>
    <col min="6687" max="6687" width="9.109375" style="8" customWidth="1"/>
    <col min="6688" max="6688" width="1.88671875" style="8" customWidth="1"/>
    <col min="6689" max="6689" width="9.109375" style="8" customWidth="1"/>
    <col min="6690" max="6693" width="5" style="8" customWidth="1"/>
    <col min="6694" max="6694" width="9.109375" style="8" customWidth="1"/>
    <col min="6695" max="6695" width="1.88671875" style="8" customWidth="1"/>
    <col min="6696" max="6696" width="9.109375" style="8" customWidth="1"/>
    <col min="6697" max="6700" width="5" style="8" customWidth="1"/>
    <col min="6701" max="6701" width="9.109375" style="8" customWidth="1"/>
    <col min="6702" max="6702" width="1.88671875" style="8" customWidth="1"/>
    <col min="6703" max="6703" width="9.109375" style="8" customWidth="1"/>
    <col min="6704" max="6707" width="5" style="8" customWidth="1"/>
    <col min="6708" max="6708" width="9.109375" style="8" customWidth="1"/>
    <col min="6709" max="6709" width="1.88671875" style="8" customWidth="1"/>
    <col min="6710" max="6710" width="9.109375" style="8" customWidth="1"/>
    <col min="6711" max="6714" width="5" style="8" customWidth="1"/>
    <col min="6715" max="6715" width="9.109375" style="8" customWidth="1"/>
    <col min="6716" max="6716" width="1.88671875" style="8" customWidth="1"/>
    <col min="6717" max="6736" width="0" style="8" hidden="1" customWidth="1"/>
    <col min="6737" max="6737" width="1.88671875" style="8" customWidth="1"/>
    <col min="6738" max="6738" width="9.109375" style="8" customWidth="1"/>
    <col min="6739" max="6742" width="5" style="8" customWidth="1"/>
    <col min="6743" max="6743" width="9.109375" style="8" customWidth="1"/>
    <col min="6744" max="6750" width="0" style="8" hidden="1" customWidth="1"/>
    <col min="6751" max="6751" width="1.88671875" style="8" customWidth="1"/>
    <col min="6752" max="6752" width="9.109375" style="8" customWidth="1"/>
    <col min="6753" max="6756" width="5" style="8" customWidth="1"/>
    <col min="6757" max="6757" width="9.109375" style="8" customWidth="1"/>
    <col min="6758" max="6758" width="1.88671875" style="8" customWidth="1"/>
    <col min="6759" max="6759" width="9.109375" style="8" customWidth="1"/>
    <col min="6760" max="6763" width="5" style="8" customWidth="1"/>
    <col min="6764" max="6764" width="9.109375" style="8" customWidth="1"/>
    <col min="6765" max="6765" width="1.88671875" style="8" customWidth="1"/>
    <col min="6766" max="6766" width="9.109375" style="8" customWidth="1"/>
    <col min="6767" max="6770" width="5" style="8" customWidth="1"/>
    <col min="6771" max="6771" width="9.109375" style="8" customWidth="1"/>
    <col min="6772" max="6772" width="2.33203125" style="8" customWidth="1"/>
    <col min="6773" max="6773" width="9.109375" style="8" customWidth="1"/>
    <col min="6774" max="6777" width="5.6640625" style="8" customWidth="1"/>
    <col min="6778" max="6778" width="9.109375" style="8" customWidth="1"/>
    <col min="6779" max="6779" width="1.88671875" style="8" customWidth="1"/>
    <col min="6780" max="6780" width="10.109375" style="8" customWidth="1"/>
    <col min="6781" max="6784" width="5" style="8" customWidth="1"/>
    <col min="6785" max="6785" width="9.109375" style="8" customWidth="1"/>
    <col min="6786" max="6786" width="1.6640625" style="8" customWidth="1"/>
    <col min="6787" max="6787" width="10.109375" style="8" customWidth="1"/>
    <col min="6788" max="6791" width="5" style="8" customWidth="1"/>
    <col min="6792" max="6792" width="9.109375" style="8" customWidth="1"/>
    <col min="6793" max="6793" width="1.88671875" style="8" customWidth="1"/>
    <col min="6794" max="6794" width="10.109375" style="8" customWidth="1"/>
    <col min="6795" max="6798" width="5" style="8" customWidth="1"/>
    <col min="6799" max="6799" width="9.109375" style="8" customWidth="1"/>
    <col min="6800" max="6800" width="1.88671875" style="8" customWidth="1"/>
    <col min="6801" max="6801" width="10.109375" style="8" customWidth="1"/>
    <col min="6802" max="6805" width="5" style="8" customWidth="1"/>
    <col min="6806" max="6806" width="9.109375" style="8" customWidth="1"/>
    <col min="6807" max="6807" width="1.88671875" style="8" customWidth="1"/>
    <col min="6808" max="6811" width="9.109375" style="8" customWidth="1"/>
    <col min="6812" max="6812" width="11.33203125" style="8" customWidth="1"/>
    <col min="6813" max="6815" width="9.109375" style="8"/>
    <col min="6816" max="6816" width="10.33203125" style="8" customWidth="1"/>
    <col min="6817" max="6832" width="9.109375" style="8" customWidth="1"/>
    <col min="6833" max="6915" width="9.109375" style="8"/>
    <col min="6916" max="6916" width="24.33203125" style="8" customWidth="1"/>
    <col min="6917" max="6917" width="10.6640625" style="8" customWidth="1"/>
    <col min="6918" max="6921" width="5" style="8" customWidth="1"/>
    <col min="6922" max="6922" width="9.109375" style="8" customWidth="1"/>
    <col min="6923" max="6923" width="1.88671875" style="8" customWidth="1"/>
    <col min="6924" max="6924" width="10.6640625" style="8" customWidth="1"/>
    <col min="6925" max="6928" width="5" style="8" customWidth="1"/>
    <col min="6929" max="6929" width="9.109375" style="8" customWidth="1"/>
    <col min="6930" max="6930" width="1.88671875" style="8" customWidth="1"/>
    <col min="6931" max="6931" width="10.6640625" style="8" customWidth="1"/>
    <col min="6932" max="6935" width="5" style="8" customWidth="1"/>
    <col min="6936" max="6936" width="9.109375" style="8" customWidth="1"/>
    <col min="6937" max="6937" width="1.88671875" style="8" customWidth="1"/>
    <col min="6938" max="6938" width="9.109375" style="8" customWidth="1"/>
    <col min="6939" max="6942" width="5" style="8" customWidth="1"/>
    <col min="6943" max="6943" width="9.109375" style="8" customWidth="1"/>
    <col min="6944" max="6944" width="1.88671875" style="8" customWidth="1"/>
    <col min="6945" max="6945" width="9.109375" style="8" customWidth="1"/>
    <col min="6946" max="6949" width="5" style="8" customWidth="1"/>
    <col min="6950" max="6950" width="9.109375" style="8" customWidth="1"/>
    <col min="6951" max="6951" width="1.88671875" style="8" customWidth="1"/>
    <col min="6952" max="6952" width="9.109375" style="8" customWidth="1"/>
    <col min="6953" max="6956" width="5" style="8" customWidth="1"/>
    <col min="6957" max="6957" width="9.109375" style="8" customWidth="1"/>
    <col min="6958" max="6958" width="1.88671875" style="8" customWidth="1"/>
    <col min="6959" max="6959" width="9.109375" style="8" customWidth="1"/>
    <col min="6960" max="6963" width="5" style="8" customWidth="1"/>
    <col min="6964" max="6964" width="9.109375" style="8" customWidth="1"/>
    <col min="6965" max="6965" width="1.88671875" style="8" customWidth="1"/>
    <col min="6966" max="6966" width="9.109375" style="8" customWidth="1"/>
    <col min="6967" max="6970" width="5" style="8" customWidth="1"/>
    <col min="6971" max="6971" width="9.109375" style="8" customWidth="1"/>
    <col min="6972" max="6972" width="1.88671875" style="8" customWidth="1"/>
    <col min="6973" max="6992" width="0" style="8" hidden="1" customWidth="1"/>
    <col min="6993" max="6993" width="1.88671875" style="8" customWidth="1"/>
    <col min="6994" max="6994" width="9.109375" style="8" customWidth="1"/>
    <col min="6995" max="6998" width="5" style="8" customWidth="1"/>
    <col min="6999" max="6999" width="9.109375" style="8" customWidth="1"/>
    <col min="7000" max="7006" width="0" style="8" hidden="1" customWidth="1"/>
    <col min="7007" max="7007" width="1.88671875" style="8" customWidth="1"/>
    <col min="7008" max="7008" width="9.109375" style="8" customWidth="1"/>
    <col min="7009" max="7012" width="5" style="8" customWidth="1"/>
    <col min="7013" max="7013" width="9.109375" style="8" customWidth="1"/>
    <col min="7014" max="7014" width="1.88671875" style="8" customWidth="1"/>
    <col min="7015" max="7015" width="9.109375" style="8" customWidth="1"/>
    <col min="7016" max="7019" width="5" style="8" customWidth="1"/>
    <col min="7020" max="7020" width="9.109375" style="8" customWidth="1"/>
    <col min="7021" max="7021" width="1.88671875" style="8" customWidth="1"/>
    <col min="7022" max="7022" width="9.109375" style="8" customWidth="1"/>
    <col min="7023" max="7026" width="5" style="8" customWidth="1"/>
    <col min="7027" max="7027" width="9.109375" style="8" customWidth="1"/>
    <col min="7028" max="7028" width="2.33203125" style="8" customWidth="1"/>
    <col min="7029" max="7029" width="9.109375" style="8" customWidth="1"/>
    <col min="7030" max="7033" width="5.6640625" style="8" customWidth="1"/>
    <col min="7034" max="7034" width="9.109375" style="8" customWidth="1"/>
    <col min="7035" max="7035" width="1.88671875" style="8" customWidth="1"/>
    <col min="7036" max="7036" width="10.109375" style="8" customWidth="1"/>
    <col min="7037" max="7040" width="5" style="8" customWidth="1"/>
    <col min="7041" max="7041" width="9.109375" style="8" customWidth="1"/>
    <col min="7042" max="7042" width="1.6640625" style="8" customWidth="1"/>
    <col min="7043" max="7043" width="10.109375" style="8" customWidth="1"/>
    <col min="7044" max="7047" width="5" style="8" customWidth="1"/>
    <col min="7048" max="7048" width="9.109375" style="8" customWidth="1"/>
    <col min="7049" max="7049" width="1.88671875" style="8" customWidth="1"/>
    <col min="7050" max="7050" width="10.109375" style="8" customWidth="1"/>
    <col min="7051" max="7054" width="5" style="8" customWidth="1"/>
    <col min="7055" max="7055" width="9.109375" style="8" customWidth="1"/>
    <col min="7056" max="7056" width="1.88671875" style="8" customWidth="1"/>
    <col min="7057" max="7057" width="10.109375" style="8" customWidth="1"/>
    <col min="7058" max="7061" width="5" style="8" customWidth="1"/>
    <col min="7062" max="7062" width="9.109375" style="8" customWidth="1"/>
    <col min="7063" max="7063" width="1.88671875" style="8" customWidth="1"/>
    <col min="7064" max="7067" width="9.109375" style="8" customWidth="1"/>
    <col min="7068" max="7068" width="11.33203125" style="8" customWidth="1"/>
    <col min="7069" max="7071" width="9.109375" style="8"/>
    <col min="7072" max="7072" width="10.33203125" style="8" customWidth="1"/>
    <col min="7073" max="7088" width="9.109375" style="8" customWidth="1"/>
    <col min="7089" max="7171" width="9.109375" style="8"/>
    <col min="7172" max="7172" width="24.33203125" style="8" customWidth="1"/>
    <col min="7173" max="7173" width="10.6640625" style="8" customWidth="1"/>
    <col min="7174" max="7177" width="5" style="8" customWidth="1"/>
    <col min="7178" max="7178" width="9.109375" style="8" customWidth="1"/>
    <col min="7179" max="7179" width="1.88671875" style="8" customWidth="1"/>
    <col min="7180" max="7180" width="10.6640625" style="8" customWidth="1"/>
    <col min="7181" max="7184" width="5" style="8" customWidth="1"/>
    <col min="7185" max="7185" width="9.109375" style="8" customWidth="1"/>
    <col min="7186" max="7186" width="1.88671875" style="8" customWidth="1"/>
    <col min="7187" max="7187" width="10.6640625" style="8" customWidth="1"/>
    <col min="7188" max="7191" width="5" style="8" customWidth="1"/>
    <col min="7192" max="7192" width="9.109375" style="8" customWidth="1"/>
    <col min="7193" max="7193" width="1.88671875" style="8" customWidth="1"/>
    <col min="7194" max="7194" width="9.109375" style="8" customWidth="1"/>
    <col min="7195" max="7198" width="5" style="8" customWidth="1"/>
    <col min="7199" max="7199" width="9.109375" style="8" customWidth="1"/>
    <col min="7200" max="7200" width="1.88671875" style="8" customWidth="1"/>
    <col min="7201" max="7201" width="9.109375" style="8" customWidth="1"/>
    <col min="7202" max="7205" width="5" style="8" customWidth="1"/>
    <col min="7206" max="7206" width="9.109375" style="8" customWidth="1"/>
    <col min="7207" max="7207" width="1.88671875" style="8" customWidth="1"/>
    <col min="7208" max="7208" width="9.109375" style="8" customWidth="1"/>
    <col min="7209" max="7212" width="5" style="8" customWidth="1"/>
    <col min="7213" max="7213" width="9.109375" style="8" customWidth="1"/>
    <col min="7214" max="7214" width="1.88671875" style="8" customWidth="1"/>
    <col min="7215" max="7215" width="9.109375" style="8" customWidth="1"/>
    <col min="7216" max="7219" width="5" style="8" customWidth="1"/>
    <col min="7220" max="7220" width="9.109375" style="8" customWidth="1"/>
    <col min="7221" max="7221" width="1.88671875" style="8" customWidth="1"/>
    <col min="7222" max="7222" width="9.109375" style="8" customWidth="1"/>
    <col min="7223" max="7226" width="5" style="8" customWidth="1"/>
    <col min="7227" max="7227" width="9.109375" style="8" customWidth="1"/>
    <col min="7228" max="7228" width="1.88671875" style="8" customWidth="1"/>
    <col min="7229" max="7248" width="0" style="8" hidden="1" customWidth="1"/>
    <col min="7249" max="7249" width="1.88671875" style="8" customWidth="1"/>
    <col min="7250" max="7250" width="9.109375" style="8" customWidth="1"/>
    <col min="7251" max="7254" width="5" style="8" customWidth="1"/>
    <col min="7255" max="7255" width="9.109375" style="8" customWidth="1"/>
    <col min="7256" max="7262" width="0" style="8" hidden="1" customWidth="1"/>
    <col min="7263" max="7263" width="1.88671875" style="8" customWidth="1"/>
    <col min="7264" max="7264" width="9.109375" style="8" customWidth="1"/>
    <col min="7265" max="7268" width="5" style="8" customWidth="1"/>
    <col min="7269" max="7269" width="9.109375" style="8" customWidth="1"/>
    <col min="7270" max="7270" width="1.88671875" style="8" customWidth="1"/>
    <col min="7271" max="7271" width="9.109375" style="8" customWidth="1"/>
    <col min="7272" max="7275" width="5" style="8" customWidth="1"/>
    <col min="7276" max="7276" width="9.109375" style="8" customWidth="1"/>
    <col min="7277" max="7277" width="1.88671875" style="8" customWidth="1"/>
    <col min="7278" max="7278" width="9.109375" style="8" customWidth="1"/>
    <col min="7279" max="7282" width="5" style="8" customWidth="1"/>
    <col min="7283" max="7283" width="9.109375" style="8" customWidth="1"/>
    <col min="7284" max="7284" width="2.33203125" style="8" customWidth="1"/>
    <col min="7285" max="7285" width="9.109375" style="8" customWidth="1"/>
    <col min="7286" max="7289" width="5.6640625" style="8" customWidth="1"/>
    <col min="7290" max="7290" width="9.109375" style="8" customWidth="1"/>
    <col min="7291" max="7291" width="1.88671875" style="8" customWidth="1"/>
    <col min="7292" max="7292" width="10.109375" style="8" customWidth="1"/>
    <col min="7293" max="7296" width="5" style="8" customWidth="1"/>
    <col min="7297" max="7297" width="9.109375" style="8" customWidth="1"/>
    <col min="7298" max="7298" width="1.6640625" style="8" customWidth="1"/>
    <col min="7299" max="7299" width="10.109375" style="8" customWidth="1"/>
    <col min="7300" max="7303" width="5" style="8" customWidth="1"/>
    <col min="7304" max="7304" width="9.109375" style="8" customWidth="1"/>
    <col min="7305" max="7305" width="1.88671875" style="8" customWidth="1"/>
    <col min="7306" max="7306" width="10.109375" style="8" customWidth="1"/>
    <col min="7307" max="7310" width="5" style="8" customWidth="1"/>
    <col min="7311" max="7311" width="9.109375" style="8" customWidth="1"/>
    <col min="7312" max="7312" width="1.88671875" style="8" customWidth="1"/>
    <col min="7313" max="7313" width="10.109375" style="8" customWidth="1"/>
    <col min="7314" max="7317" width="5" style="8" customWidth="1"/>
    <col min="7318" max="7318" width="9.109375" style="8" customWidth="1"/>
    <col min="7319" max="7319" width="1.88671875" style="8" customWidth="1"/>
    <col min="7320" max="7323" width="9.109375" style="8" customWidth="1"/>
    <col min="7324" max="7324" width="11.33203125" style="8" customWidth="1"/>
    <col min="7325" max="7327" width="9.109375" style="8"/>
    <col min="7328" max="7328" width="10.33203125" style="8" customWidth="1"/>
    <col min="7329" max="7344" width="9.109375" style="8" customWidth="1"/>
    <col min="7345" max="7427" width="9.109375" style="8"/>
    <col min="7428" max="7428" width="24.33203125" style="8" customWidth="1"/>
    <col min="7429" max="7429" width="10.6640625" style="8" customWidth="1"/>
    <col min="7430" max="7433" width="5" style="8" customWidth="1"/>
    <col min="7434" max="7434" width="9.109375" style="8" customWidth="1"/>
    <col min="7435" max="7435" width="1.88671875" style="8" customWidth="1"/>
    <col min="7436" max="7436" width="10.6640625" style="8" customWidth="1"/>
    <col min="7437" max="7440" width="5" style="8" customWidth="1"/>
    <col min="7441" max="7441" width="9.109375" style="8" customWidth="1"/>
    <col min="7442" max="7442" width="1.88671875" style="8" customWidth="1"/>
    <col min="7443" max="7443" width="10.6640625" style="8" customWidth="1"/>
    <col min="7444" max="7447" width="5" style="8" customWidth="1"/>
    <col min="7448" max="7448" width="9.109375" style="8" customWidth="1"/>
    <col min="7449" max="7449" width="1.88671875" style="8" customWidth="1"/>
    <col min="7450" max="7450" width="9.109375" style="8" customWidth="1"/>
    <col min="7451" max="7454" width="5" style="8" customWidth="1"/>
    <col min="7455" max="7455" width="9.109375" style="8" customWidth="1"/>
    <col min="7456" max="7456" width="1.88671875" style="8" customWidth="1"/>
    <col min="7457" max="7457" width="9.109375" style="8" customWidth="1"/>
    <col min="7458" max="7461" width="5" style="8" customWidth="1"/>
    <col min="7462" max="7462" width="9.109375" style="8" customWidth="1"/>
    <col min="7463" max="7463" width="1.88671875" style="8" customWidth="1"/>
    <col min="7464" max="7464" width="9.109375" style="8" customWidth="1"/>
    <col min="7465" max="7468" width="5" style="8" customWidth="1"/>
    <col min="7469" max="7469" width="9.109375" style="8" customWidth="1"/>
    <col min="7470" max="7470" width="1.88671875" style="8" customWidth="1"/>
    <col min="7471" max="7471" width="9.109375" style="8" customWidth="1"/>
    <col min="7472" max="7475" width="5" style="8" customWidth="1"/>
    <col min="7476" max="7476" width="9.109375" style="8" customWidth="1"/>
    <col min="7477" max="7477" width="1.88671875" style="8" customWidth="1"/>
    <col min="7478" max="7478" width="9.109375" style="8" customWidth="1"/>
    <col min="7479" max="7482" width="5" style="8" customWidth="1"/>
    <col min="7483" max="7483" width="9.109375" style="8" customWidth="1"/>
    <col min="7484" max="7484" width="1.88671875" style="8" customWidth="1"/>
    <col min="7485" max="7504" width="0" style="8" hidden="1" customWidth="1"/>
    <col min="7505" max="7505" width="1.88671875" style="8" customWidth="1"/>
    <col min="7506" max="7506" width="9.109375" style="8" customWidth="1"/>
    <col min="7507" max="7510" width="5" style="8" customWidth="1"/>
    <col min="7511" max="7511" width="9.109375" style="8" customWidth="1"/>
    <col min="7512" max="7518" width="0" style="8" hidden="1" customWidth="1"/>
    <col min="7519" max="7519" width="1.88671875" style="8" customWidth="1"/>
    <col min="7520" max="7520" width="9.109375" style="8" customWidth="1"/>
    <col min="7521" max="7524" width="5" style="8" customWidth="1"/>
    <col min="7525" max="7525" width="9.109375" style="8" customWidth="1"/>
    <col min="7526" max="7526" width="1.88671875" style="8" customWidth="1"/>
    <col min="7527" max="7527" width="9.109375" style="8" customWidth="1"/>
    <col min="7528" max="7531" width="5" style="8" customWidth="1"/>
    <col min="7532" max="7532" width="9.109375" style="8" customWidth="1"/>
    <col min="7533" max="7533" width="1.88671875" style="8" customWidth="1"/>
    <col min="7534" max="7534" width="9.109375" style="8" customWidth="1"/>
    <col min="7535" max="7538" width="5" style="8" customWidth="1"/>
    <col min="7539" max="7539" width="9.109375" style="8" customWidth="1"/>
    <col min="7540" max="7540" width="2.33203125" style="8" customWidth="1"/>
    <col min="7541" max="7541" width="9.109375" style="8" customWidth="1"/>
    <col min="7542" max="7545" width="5.6640625" style="8" customWidth="1"/>
    <col min="7546" max="7546" width="9.109375" style="8" customWidth="1"/>
    <col min="7547" max="7547" width="1.88671875" style="8" customWidth="1"/>
    <col min="7548" max="7548" width="10.109375" style="8" customWidth="1"/>
    <col min="7549" max="7552" width="5" style="8" customWidth="1"/>
    <col min="7553" max="7553" width="9.109375" style="8" customWidth="1"/>
    <col min="7554" max="7554" width="1.6640625" style="8" customWidth="1"/>
    <col min="7555" max="7555" width="10.109375" style="8" customWidth="1"/>
    <col min="7556" max="7559" width="5" style="8" customWidth="1"/>
    <col min="7560" max="7560" width="9.109375" style="8" customWidth="1"/>
    <col min="7561" max="7561" width="1.88671875" style="8" customWidth="1"/>
    <col min="7562" max="7562" width="10.109375" style="8" customWidth="1"/>
    <col min="7563" max="7566" width="5" style="8" customWidth="1"/>
    <col min="7567" max="7567" width="9.109375" style="8" customWidth="1"/>
    <col min="7568" max="7568" width="1.88671875" style="8" customWidth="1"/>
    <col min="7569" max="7569" width="10.109375" style="8" customWidth="1"/>
    <col min="7570" max="7573" width="5" style="8" customWidth="1"/>
    <col min="7574" max="7574" width="9.109375" style="8" customWidth="1"/>
    <col min="7575" max="7575" width="1.88671875" style="8" customWidth="1"/>
    <col min="7576" max="7579" width="9.109375" style="8" customWidth="1"/>
    <col min="7580" max="7580" width="11.33203125" style="8" customWidth="1"/>
    <col min="7581" max="7583" width="9.109375" style="8"/>
    <col min="7584" max="7584" width="10.33203125" style="8" customWidth="1"/>
    <col min="7585" max="7600" width="9.109375" style="8" customWidth="1"/>
    <col min="7601" max="7683" width="9.109375" style="8"/>
    <col min="7684" max="7684" width="24.33203125" style="8" customWidth="1"/>
    <col min="7685" max="7685" width="10.6640625" style="8" customWidth="1"/>
    <col min="7686" max="7689" width="5" style="8" customWidth="1"/>
    <col min="7690" max="7690" width="9.109375" style="8" customWidth="1"/>
    <col min="7691" max="7691" width="1.88671875" style="8" customWidth="1"/>
    <col min="7692" max="7692" width="10.6640625" style="8" customWidth="1"/>
    <col min="7693" max="7696" width="5" style="8" customWidth="1"/>
    <col min="7697" max="7697" width="9.109375" style="8" customWidth="1"/>
    <col min="7698" max="7698" width="1.88671875" style="8" customWidth="1"/>
    <col min="7699" max="7699" width="10.6640625" style="8" customWidth="1"/>
    <col min="7700" max="7703" width="5" style="8" customWidth="1"/>
    <col min="7704" max="7704" width="9.109375" style="8" customWidth="1"/>
    <col min="7705" max="7705" width="1.88671875" style="8" customWidth="1"/>
    <col min="7706" max="7706" width="9.109375" style="8" customWidth="1"/>
    <col min="7707" max="7710" width="5" style="8" customWidth="1"/>
    <col min="7711" max="7711" width="9.109375" style="8" customWidth="1"/>
    <col min="7712" max="7712" width="1.88671875" style="8" customWidth="1"/>
    <col min="7713" max="7713" width="9.109375" style="8" customWidth="1"/>
    <col min="7714" max="7717" width="5" style="8" customWidth="1"/>
    <col min="7718" max="7718" width="9.109375" style="8" customWidth="1"/>
    <col min="7719" max="7719" width="1.88671875" style="8" customWidth="1"/>
    <col min="7720" max="7720" width="9.109375" style="8" customWidth="1"/>
    <col min="7721" max="7724" width="5" style="8" customWidth="1"/>
    <col min="7725" max="7725" width="9.109375" style="8" customWidth="1"/>
    <col min="7726" max="7726" width="1.88671875" style="8" customWidth="1"/>
    <col min="7727" max="7727" width="9.109375" style="8" customWidth="1"/>
    <col min="7728" max="7731" width="5" style="8" customWidth="1"/>
    <col min="7732" max="7732" width="9.109375" style="8" customWidth="1"/>
    <col min="7733" max="7733" width="1.88671875" style="8" customWidth="1"/>
    <col min="7734" max="7734" width="9.109375" style="8" customWidth="1"/>
    <col min="7735" max="7738" width="5" style="8" customWidth="1"/>
    <col min="7739" max="7739" width="9.109375" style="8" customWidth="1"/>
    <col min="7740" max="7740" width="1.88671875" style="8" customWidth="1"/>
    <col min="7741" max="7760" width="0" style="8" hidden="1" customWidth="1"/>
    <col min="7761" max="7761" width="1.88671875" style="8" customWidth="1"/>
    <col min="7762" max="7762" width="9.109375" style="8" customWidth="1"/>
    <col min="7763" max="7766" width="5" style="8" customWidth="1"/>
    <col min="7767" max="7767" width="9.109375" style="8" customWidth="1"/>
    <col min="7768" max="7774" width="0" style="8" hidden="1" customWidth="1"/>
    <col min="7775" max="7775" width="1.88671875" style="8" customWidth="1"/>
    <col min="7776" max="7776" width="9.109375" style="8" customWidth="1"/>
    <col min="7777" max="7780" width="5" style="8" customWidth="1"/>
    <col min="7781" max="7781" width="9.109375" style="8" customWidth="1"/>
    <col min="7782" max="7782" width="1.88671875" style="8" customWidth="1"/>
    <col min="7783" max="7783" width="9.109375" style="8" customWidth="1"/>
    <col min="7784" max="7787" width="5" style="8" customWidth="1"/>
    <col min="7788" max="7788" width="9.109375" style="8" customWidth="1"/>
    <col min="7789" max="7789" width="1.88671875" style="8" customWidth="1"/>
    <col min="7790" max="7790" width="9.109375" style="8" customWidth="1"/>
    <col min="7791" max="7794" width="5" style="8" customWidth="1"/>
    <col min="7795" max="7795" width="9.109375" style="8" customWidth="1"/>
    <col min="7796" max="7796" width="2.33203125" style="8" customWidth="1"/>
    <col min="7797" max="7797" width="9.109375" style="8" customWidth="1"/>
    <col min="7798" max="7801" width="5.6640625" style="8" customWidth="1"/>
    <col min="7802" max="7802" width="9.109375" style="8" customWidth="1"/>
    <col min="7803" max="7803" width="1.88671875" style="8" customWidth="1"/>
    <col min="7804" max="7804" width="10.109375" style="8" customWidth="1"/>
    <col min="7805" max="7808" width="5" style="8" customWidth="1"/>
    <col min="7809" max="7809" width="9.109375" style="8" customWidth="1"/>
    <col min="7810" max="7810" width="1.6640625" style="8" customWidth="1"/>
    <col min="7811" max="7811" width="10.109375" style="8" customWidth="1"/>
    <col min="7812" max="7815" width="5" style="8" customWidth="1"/>
    <col min="7816" max="7816" width="9.109375" style="8" customWidth="1"/>
    <col min="7817" max="7817" width="1.88671875" style="8" customWidth="1"/>
    <col min="7818" max="7818" width="10.109375" style="8" customWidth="1"/>
    <col min="7819" max="7822" width="5" style="8" customWidth="1"/>
    <col min="7823" max="7823" width="9.109375" style="8" customWidth="1"/>
    <col min="7824" max="7824" width="1.88671875" style="8" customWidth="1"/>
    <col min="7825" max="7825" width="10.109375" style="8" customWidth="1"/>
    <col min="7826" max="7829" width="5" style="8" customWidth="1"/>
    <col min="7830" max="7830" width="9.109375" style="8" customWidth="1"/>
    <col min="7831" max="7831" width="1.88671875" style="8" customWidth="1"/>
    <col min="7832" max="7835" width="9.109375" style="8" customWidth="1"/>
    <col min="7836" max="7836" width="11.33203125" style="8" customWidth="1"/>
    <col min="7837" max="7839" width="9.109375" style="8"/>
    <col min="7840" max="7840" width="10.33203125" style="8" customWidth="1"/>
    <col min="7841" max="7856" width="9.109375" style="8" customWidth="1"/>
    <col min="7857" max="7939" width="9.109375" style="8"/>
    <col min="7940" max="7940" width="24.33203125" style="8" customWidth="1"/>
    <col min="7941" max="7941" width="10.6640625" style="8" customWidth="1"/>
    <col min="7942" max="7945" width="5" style="8" customWidth="1"/>
    <col min="7946" max="7946" width="9.109375" style="8" customWidth="1"/>
    <col min="7947" max="7947" width="1.88671875" style="8" customWidth="1"/>
    <col min="7948" max="7948" width="10.6640625" style="8" customWidth="1"/>
    <col min="7949" max="7952" width="5" style="8" customWidth="1"/>
    <col min="7953" max="7953" width="9.109375" style="8" customWidth="1"/>
    <col min="7954" max="7954" width="1.88671875" style="8" customWidth="1"/>
    <col min="7955" max="7955" width="10.6640625" style="8" customWidth="1"/>
    <col min="7956" max="7959" width="5" style="8" customWidth="1"/>
    <col min="7960" max="7960" width="9.109375" style="8" customWidth="1"/>
    <col min="7961" max="7961" width="1.88671875" style="8" customWidth="1"/>
    <col min="7962" max="7962" width="9.109375" style="8" customWidth="1"/>
    <col min="7963" max="7966" width="5" style="8" customWidth="1"/>
    <col min="7967" max="7967" width="9.109375" style="8" customWidth="1"/>
    <col min="7968" max="7968" width="1.88671875" style="8" customWidth="1"/>
    <col min="7969" max="7969" width="9.109375" style="8" customWidth="1"/>
    <col min="7970" max="7973" width="5" style="8" customWidth="1"/>
    <col min="7974" max="7974" width="9.109375" style="8" customWidth="1"/>
    <col min="7975" max="7975" width="1.88671875" style="8" customWidth="1"/>
    <col min="7976" max="7976" width="9.109375" style="8" customWidth="1"/>
    <col min="7977" max="7980" width="5" style="8" customWidth="1"/>
    <col min="7981" max="7981" width="9.109375" style="8" customWidth="1"/>
    <col min="7982" max="7982" width="1.88671875" style="8" customWidth="1"/>
    <col min="7983" max="7983" width="9.109375" style="8" customWidth="1"/>
    <col min="7984" max="7987" width="5" style="8" customWidth="1"/>
    <col min="7988" max="7988" width="9.109375" style="8" customWidth="1"/>
    <col min="7989" max="7989" width="1.88671875" style="8" customWidth="1"/>
    <col min="7990" max="7990" width="9.109375" style="8" customWidth="1"/>
    <col min="7991" max="7994" width="5" style="8" customWidth="1"/>
    <col min="7995" max="7995" width="9.109375" style="8" customWidth="1"/>
    <col min="7996" max="7996" width="1.88671875" style="8" customWidth="1"/>
    <col min="7997" max="8016" width="0" style="8" hidden="1" customWidth="1"/>
    <col min="8017" max="8017" width="1.88671875" style="8" customWidth="1"/>
    <col min="8018" max="8018" width="9.109375" style="8" customWidth="1"/>
    <col min="8019" max="8022" width="5" style="8" customWidth="1"/>
    <col min="8023" max="8023" width="9.109375" style="8" customWidth="1"/>
    <col min="8024" max="8030" width="0" style="8" hidden="1" customWidth="1"/>
    <col min="8031" max="8031" width="1.88671875" style="8" customWidth="1"/>
    <col min="8032" max="8032" width="9.109375" style="8" customWidth="1"/>
    <col min="8033" max="8036" width="5" style="8" customWidth="1"/>
    <col min="8037" max="8037" width="9.109375" style="8" customWidth="1"/>
    <col min="8038" max="8038" width="1.88671875" style="8" customWidth="1"/>
    <col min="8039" max="8039" width="9.109375" style="8" customWidth="1"/>
    <col min="8040" max="8043" width="5" style="8" customWidth="1"/>
    <col min="8044" max="8044" width="9.109375" style="8" customWidth="1"/>
    <col min="8045" max="8045" width="1.88671875" style="8" customWidth="1"/>
    <col min="8046" max="8046" width="9.109375" style="8" customWidth="1"/>
    <col min="8047" max="8050" width="5" style="8" customWidth="1"/>
    <col min="8051" max="8051" width="9.109375" style="8" customWidth="1"/>
    <col min="8052" max="8052" width="2.33203125" style="8" customWidth="1"/>
    <col min="8053" max="8053" width="9.109375" style="8" customWidth="1"/>
    <col min="8054" max="8057" width="5.6640625" style="8" customWidth="1"/>
    <col min="8058" max="8058" width="9.109375" style="8" customWidth="1"/>
    <col min="8059" max="8059" width="1.88671875" style="8" customWidth="1"/>
    <col min="8060" max="8060" width="10.109375" style="8" customWidth="1"/>
    <col min="8061" max="8064" width="5" style="8" customWidth="1"/>
    <col min="8065" max="8065" width="9.109375" style="8" customWidth="1"/>
    <col min="8066" max="8066" width="1.6640625" style="8" customWidth="1"/>
    <col min="8067" max="8067" width="10.109375" style="8" customWidth="1"/>
    <col min="8068" max="8071" width="5" style="8" customWidth="1"/>
    <col min="8072" max="8072" width="9.109375" style="8" customWidth="1"/>
    <col min="8073" max="8073" width="1.88671875" style="8" customWidth="1"/>
    <col min="8074" max="8074" width="10.109375" style="8" customWidth="1"/>
    <col min="8075" max="8078" width="5" style="8" customWidth="1"/>
    <col min="8079" max="8079" width="9.109375" style="8" customWidth="1"/>
    <col min="8080" max="8080" width="1.88671875" style="8" customWidth="1"/>
    <col min="8081" max="8081" width="10.109375" style="8" customWidth="1"/>
    <col min="8082" max="8085" width="5" style="8" customWidth="1"/>
    <col min="8086" max="8086" width="9.109375" style="8" customWidth="1"/>
    <col min="8087" max="8087" width="1.88671875" style="8" customWidth="1"/>
    <col min="8088" max="8091" width="9.109375" style="8" customWidth="1"/>
    <col min="8092" max="8092" width="11.33203125" style="8" customWidth="1"/>
    <col min="8093" max="8095" width="9.109375" style="8"/>
    <col min="8096" max="8096" width="10.33203125" style="8" customWidth="1"/>
    <col min="8097" max="8112" width="9.109375" style="8" customWidth="1"/>
    <col min="8113" max="8195" width="9.109375" style="8"/>
    <col min="8196" max="8196" width="24.33203125" style="8" customWidth="1"/>
    <col min="8197" max="8197" width="10.6640625" style="8" customWidth="1"/>
    <col min="8198" max="8201" width="5" style="8" customWidth="1"/>
    <col min="8202" max="8202" width="9.109375" style="8" customWidth="1"/>
    <col min="8203" max="8203" width="1.88671875" style="8" customWidth="1"/>
    <col min="8204" max="8204" width="10.6640625" style="8" customWidth="1"/>
    <col min="8205" max="8208" width="5" style="8" customWidth="1"/>
    <col min="8209" max="8209" width="9.109375" style="8" customWidth="1"/>
    <col min="8210" max="8210" width="1.88671875" style="8" customWidth="1"/>
    <col min="8211" max="8211" width="10.6640625" style="8" customWidth="1"/>
    <col min="8212" max="8215" width="5" style="8" customWidth="1"/>
    <col min="8216" max="8216" width="9.109375" style="8" customWidth="1"/>
    <col min="8217" max="8217" width="1.88671875" style="8" customWidth="1"/>
    <col min="8218" max="8218" width="9.109375" style="8" customWidth="1"/>
    <col min="8219" max="8222" width="5" style="8" customWidth="1"/>
    <col min="8223" max="8223" width="9.109375" style="8" customWidth="1"/>
    <col min="8224" max="8224" width="1.88671875" style="8" customWidth="1"/>
    <col min="8225" max="8225" width="9.109375" style="8" customWidth="1"/>
    <col min="8226" max="8229" width="5" style="8" customWidth="1"/>
    <col min="8230" max="8230" width="9.109375" style="8" customWidth="1"/>
    <col min="8231" max="8231" width="1.88671875" style="8" customWidth="1"/>
    <col min="8232" max="8232" width="9.109375" style="8" customWidth="1"/>
    <col min="8233" max="8236" width="5" style="8" customWidth="1"/>
    <col min="8237" max="8237" width="9.109375" style="8" customWidth="1"/>
    <col min="8238" max="8238" width="1.88671875" style="8" customWidth="1"/>
    <col min="8239" max="8239" width="9.109375" style="8" customWidth="1"/>
    <col min="8240" max="8243" width="5" style="8" customWidth="1"/>
    <col min="8244" max="8244" width="9.109375" style="8" customWidth="1"/>
    <col min="8245" max="8245" width="1.88671875" style="8" customWidth="1"/>
    <col min="8246" max="8246" width="9.109375" style="8" customWidth="1"/>
    <col min="8247" max="8250" width="5" style="8" customWidth="1"/>
    <col min="8251" max="8251" width="9.109375" style="8" customWidth="1"/>
    <col min="8252" max="8252" width="1.88671875" style="8" customWidth="1"/>
    <col min="8253" max="8272" width="0" style="8" hidden="1" customWidth="1"/>
    <col min="8273" max="8273" width="1.88671875" style="8" customWidth="1"/>
    <col min="8274" max="8274" width="9.109375" style="8" customWidth="1"/>
    <col min="8275" max="8278" width="5" style="8" customWidth="1"/>
    <col min="8279" max="8279" width="9.109375" style="8" customWidth="1"/>
    <col min="8280" max="8286" width="0" style="8" hidden="1" customWidth="1"/>
    <col min="8287" max="8287" width="1.88671875" style="8" customWidth="1"/>
    <col min="8288" max="8288" width="9.109375" style="8" customWidth="1"/>
    <col min="8289" max="8292" width="5" style="8" customWidth="1"/>
    <col min="8293" max="8293" width="9.109375" style="8" customWidth="1"/>
    <col min="8294" max="8294" width="1.88671875" style="8" customWidth="1"/>
    <col min="8295" max="8295" width="9.109375" style="8" customWidth="1"/>
    <col min="8296" max="8299" width="5" style="8" customWidth="1"/>
    <col min="8300" max="8300" width="9.109375" style="8" customWidth="1"/>
    <col min="8301" max="8301" width="1.88671875" style="8" customWidth="1"/>
    <col min="8302" max="8302" width="9.109375" style="8" customWidth="1"/>
    <col min="8303" max="8306" width="5" style="8" customWidth="1"/>
    <col min="8307" max="8307" width="9.109375" style="8" customWidth="1"/>
    <col min="8308" max="8308" width="2.33203125" style="8" customWidth="1"/>
    <col min="8309" max="8309" width="9.109375" style="8" customWidth="1"/>
    <col min="8310" max="8313" width="5.6640625" style="8" customWidth="1"/>
    <col min="8314" max="8314" width="9.109375" style="8" customWidth="1"/>
    <col min="8315" max="8315" width="1.88671875" style="8" customWidth="1"/>
    <col min="8316" max="8316" width="10.109375" style="8" customWidth="1"/>
    <col min="8317" max="8320" width="5" style="8" customWidth="1"/>
    <col min="8321" max="8321" width="9.109375" style="8" customWidth="1"/>
    <col min="8322" max="8322" width="1.6640625" style="8" customWidth="1"/>
    <col min="8323" max="8323" width="10.109375" style="8" customWidth="1"/>
    <col min="8324" max="8327" width="5" style="8" customWidth="1"/>
    <col min="8328" max="8328" width="9.109375" style="8" customWidth="1"/>
    <col min="8329" max="8329" width="1.88671875" style="8" customWidth="1"/>
    <col min="8330" max="8330" width="10.109375" style="8" customWidth="1"/>
    <col min="8331" max="8334" width="5" style="8" customWidth="1"/>
    <col min="8335" max="8335" width="9.109375" style="8" customWidth="1"/>
    <col min="8336" max="8336" width="1.88671875" style="8" customWidth="1"/>
    <col min="8337" max="8337" width="10.109375" style="8" customWidth="1"/>
    <col min="8338" max="8341" width="5" style="8" customWidth="1"/>
    <col min="8342" max="8342" width="9.109375" style="8" customWidth="1"/>
    <col min="8343" max="8343" width="1.88671875" style="8" customWidth="1"/>
    <col min="8344" max="8347" width="9.109375" style="8" customWidth="1"/>
    <col min="8348" max="8348" width="11.33203125" style="8" customWidth="1"/>
    <col min="8349" max="8351" width="9.109375" style="8"/>
    <col min="8352" max="8352" width="10.33203125" style="8" customWidth="1"/>
    <col min="8353" max="8368" width="9.109375" style="8" customWidth="1"/>
    <col min="8369" max="8451" width="9.109375" style="8"/>
    <col min="8452" max="8452" width="24.33203125" style="8" customWidth="1"/>
    <col min="8453" max="8453" width="10.6640625" style="8" customWidth="1"/>
    <col min="8454" max="8457" width="5" style="8" customWidth="1"/>
    <col min="8458" max="8458" width="9.109375" style="8" customWidth="1"/>
    <col min="8459" max="8459" width="1.88671875" style="8" customWidth="1"/>
    <col min="8460" max="8460" width="10.6640625" style="8" customWidth="1"/>
    <col min="8461" max="8464" width="5" style="8" customWidth="1"/>
    <col min="8465" max="8465" width="9.109375" style="8" customWidth="1"/>
    <col min="8466" max="8466" width="1.88671875" style="8" customWidth="1"/>
    <col min="8467" max="8467" width="10.6640625" style="8" customWidth="1"/>
    <col min="8468" max="8471" width="5" style="8" customWidth="1"/>
    <col min="8472" max="8472" width="9.109375" style="8" customWidth="1"/>
    <col min="8473" max="8473" width="1.88671875" style="8" customWidth="1"/>
    <col min="8474" max="8474" width="9.109375" style="8" customWidth="1"/>
    <col min="8475" max="8478" width="5" style="8" customWidth="1"/>
    <col min="8479" max="8479" width="9.109375" style="8" customWidth="1"/>
    <col min="8480" max="8480" width="1.88671875" style="8" customWidth="1"/>
    <col min="8481" max="8481" width="9.109375" style="8" customWidth="1"/>
    <col min="8482" max="8485" width="5" style="8" customWidth="1"/>
    <col min="8486" max="8486" width="9.109375" style="8" customWidth="1"/>
    <col min="8487" max="8487" width="1.88671875" style="8" customWidth="1"/>
    <col min="8488" max="8488" width="9.109375" style="8" customWidth="1"/>
    <col min="8489" max="8492" width="5" style="8" customWidth="1"/>
    <col min="8493" max="8493" width="9.109375" style="8" customWidth="1"/>
    <col min="8494" max="8494" width="1.88671875" style="8" customWidth="1"/>
    <col min="8495" max="8495" width="9.109375" style="8" customWidth="1"/>
    <col min="8496" max="8499" width="5" style="8" customWidth="1"/>
    <col min="8500" max="8500" width="9.109375" style="8" customWidth="1"/>
    <col min="8501" max="8501" width="1.88671875" style="8" customWidth="1"/>
    <col min="8502" max="8502" width="9.109375" style="8" customWidth="1"/>
    <col min="8503" max="8506" width="5" style="8" customWidth="1"/>
    <col min="8507" max="8507" width="9.109375" style="8" customWidth="1"/>
    <col min="8508" max="8508" width="1.88671875" style="8" customWidth="1"/>
    <col min="8509" max="8528" width="0" style="8" hidden="1" customWidth="1"/>
    <col min="8529" max="8529" width="1.88671875" style="8" customWidth="1"/>
    <col min="8530" max="8530" width="9.109375" style="8" customWidth="1"/>
    <col min="8531" max="8534" width="5" style="8" customWidth="1"/>
    <col min="8535" max="8535" width="9.109375" style="8" customWidth="1"/>
    <col min="8536" max="8542" width="0" style="8" hidden="1" customWidth="1"/>
    <col min="8543" max="8543" width="1.88671875" style="8" customWidth="1"/>
    <col min="8544" max="8544" width="9.109375" style="8" customWidth="1"/>
    <col min="8545" max="8548" width="5" style="8" customWidth="1"/>
    <col min="8549" max="8549" width="9.109375" style="8" customWidth="1"/>
    <col min="8550" max="8550" width="1.88671875" style="8" customWidth="1"/>
    <col min="8551" max="8551" width="9.109375" style="8" customWidth="1"/>
    <col min="8552" max="8555" width="5" style="8" customWidth="1"/>
    <col min="8556" max="8556" width="9.109375" style="8" customWidth="1"/>
    <col min="8557" max="8557" width="1.88671875" style="8" customWidth="1"/>
    <col min="8558" max="8558" width="9.109375" style="8" customWidth="1"/>
    <col min="8559" max="8562" width="5" style="8" customWidth="1"/>
    <col min="8563" max="8563" width="9.109375" style="8" customWidth="1"/>
    <col min="8564" max="8564" width="2.33203125" style="8" customWidth="1"/>
    <col min="8565" max="8565" width="9.109375" style="8" customWidth="1"/>
    <col min="8566" max="8569" width="5.6640625" style="8" customWidth="1"/>
    <col min="8570" max="8570" width="9.109375" style="8" customWidth="1"/>
    <col min="8571" max="8571" width="1.88671875" style="8" customWidth="1"/>
    <col min="8572" max="8572" width="10.109375" style="8" customWidth="1"/>
    <col min="8573" max="8576" width="5" style="8" customWidth="1"/>
    <col min="8577" max="8577" width="9.109375" style="8" customWidth="1"/>
    <col min="8578" max="8578" width="1.6640625" style="8" customWidth="1"/>
    <col min="8579" max="8579" width="10.109375" style="8" customWidth="1"/>
    <col min="8580" max="8583" width="5" style="8" customWidth="1"/>
    <col min="8584" max="8584" width="9.109375" style="8" customWidth="1"/>
    <col min="8585" max="8585" width="1.88671875" style="8" customWidth="1"/>
    <col min="8586" max="8586" width="10.109375" style="8" customWidth="1"/>
    <col min="8587" max="8590" width="5" style="8" customWidth="1"/>
    <col min="8591" max="8591" width="9.109375" style="8" customWidth="1"/>
    <col min="8592" max="8592" width="1.88671875" style="8" customWidth="1"/>
    <col min="8593" max="8593" width="10.109375" style="8" customWidth="1"/>
    <col min="8594" max="8597" width="5" style="8" customWidth="1"/>
    <col min="8598" max="8598" width="9.109375" style="8" customWidth="1"/>
    <col min="8599" max="8599" width="1.88671875" style="8" customWidth="1"/>
    <col min="8600" max="8603" width="9.109375" style="8" customWidth="1"/>
    <col min="8604" max="8604" width="11.33203125" style="8" customWidth="1"/>
    <col min="8605" max="8607" width="9.109375" style="8"/>
    <col min="8608" max="8608" width="10.33203125" style="8" customWidth="1"/>
    <col min="8609" max="8624" width="9.109375" style="8" customWidth="1"/>
    <col min="8625" max="8707" width="9.109375" style="8"/>
    <col min="8708" max="8708" width="24.33203125" style="8" customWidth="1"/>
    <col min="8709" max="8709" width="10.6640625" style="8" customWidth="1"/>
    <col min="8710" max="8713" width="5" style="8" customWidth="1"/>
    <col min="8714" max="8714" width="9.109375" style="8" customWidth="1"/>
    <col min="8715" max="8715" width="1.88671875" style="8" customWidth="1"/>
    <col min="8716" max="8716" width="10.6640625" style="8" customWidth="1"/>
    <col min="8717" max="8720" width="5" style="8" customWidth="1"/>
    <col min="8721" max="8721" width="9.109375" style="8" customWidth="1"/>
    <col min="8722" max="8722" width="1.88671875" style="8" customWidth="1"/>
    <col min="8723" max="8723" width="10.6640625" style="8" customWidth="1"/>
    <col min="8724" max="8727" width="5" style="8" customWidth="1"/>
    <col min="8728" max="8728" width="9.109375" style="8" customWidth="1"/>
    <col min="8729" max="8729" width="1.88671875" style="8" customWidth="1"/>
    <col min="8730" max="8730" width="9.109375" style="8" customWidth="1"/>
    <col min="8731" max="8734" width="5" style="8" customWidth="1"/>
    <col min="8735" max="8735" width="9.109375" style="8" customWidth="1"/>
    <col min="8736" max="8736" width="1.88671875" style="8" customWidth="1"/>
    <col min="8737" max="8737" width="9.109375" style="8" customWidth="1"/>
    <col min="8738" max="8741" width="5" style="8" customWidth="1"/>
    <col min="8742" max="8742" width="9.109375" style="8" customWidth="1"/>
    <col min="8743" max="8743" width="1.88671875" style="8" customWidth="1"/>
    <col min="8744" max="8744" width="9.109375" style="8" customWidth="1"/>
    <col min="8745" max="8748" width="5" style="8" customWidth="1"/>
    <col min="8749" max="8749" width="9.109375" style="8" customWidth="1"/>
    <col min="8750" max="8750" width="1.88671875" style="8" customWidth="1"/>
    <col min="8751" max="8751" width="9.109375" style="8" customWidth="1"/>
    <col min="8752" max="8755" width="5" style="8" customWidth="1"/>
    <col min="8756" max="8756" width="9.109375" style="8" customWidth="1"/>
    <col min="8757" max="8757" width="1.88671875" style="8" customWidth="1"/>
    <col min="8758" max="8758" width="9.109375" style="8" customWidth="1"/>
    <col min="8759" max="8762" width="5" style="8" customWidth="1"/>
    <col min="8763" max="8763" width="9.109375" style="8" customWidth="1"/>
    <col min="8764" max="8764" width="1.88671875" style="8" customWidth="1"/>
    <col min="8765" max="8784" width="0" style="8" hidden="1" customWidth="1"/>
    <col min="8785" max="8785" width="1.88671875" style="8" customWidth="1"/>
    <col min="8786" max="8786" width="9.109375" style="8" customWidth="1"/>
    <col min="8787" max="8790" width="5" style="8" customWidth="1"/>
    <col min="8791" max="8791" width="9.109375" style="8" customWidth="1"/>
    <col min="8792" max="8798" width="0" style="8" hidden="1" customWidth="1"/>
    <col min="8799" max="8799" width="1.88671875" style="8" customWidth="1"/>
    <col min="8800" max="8800" width="9.109375" style="8" customWidth="1"/>
    <col min="8801" max="8804" width="5" style="8" customWidth="1"/>
    <col min="8805" max="8805" width="9.109375" style="8" customWidth="1"/>
    <col min="8806" max="8806" width="1.88671875" style="8" customWidth="1"/>
    <col min="8807" max="8807" width="9.109375" style="8" customWidth="1"/>
    <col min="8808" max="8811" width="5" style="8" customWidth="1"/>
    <col min="8812" max="8812" width="9.109375" style="8" customWidth="1"/>
    <col min="8813" max="8813" width="1.88671875" style="8" customWidth="1"/>
    <col min="8814" max="8814" width="9.109375" style="8" customWidth="1"/>
    <col min="8815" max="8818" width="5" style="8" customWidth="1"/>
    <col min="8819" max="8819" width="9.109375" style="8" customWidth="1"/>
    <col min="8820" max="8820" width="2.33203125" style="8" customWidth="1"/>
    <col min="8821" max="8821" width="9.109375" style="8" customWidth="1"/>
    <col min="8822" max="8825" width="5.6640625" style="8" customWidth="1"/>
    <col min="8826" max="8826" width="9.109375" style="8" customWidth="1"/>
    <col min="8827" max="8827" width="1.88671875" style="8" customWidth="1"/>
    <col min="8828" max="8828" width="10.109375" style="8" customWidth="1"/>
    <col min="8829" max="8832" width="5" style="8" customWidth="1"/>
    <col min="8833" max="8833" width="9.109375" style="8" customWidth="1"/>
    <col min="8834" max="8834" width="1.6640625" style="8" customWidth="1"/>
    <col min="8835" max="8835" width="10.109375" style="8" customWidth="1"/>
    <col min="8836" max="8839" width="5" style="8" customWidth="1"/>
    <col min="8840" max="8840" width="9.109375" style="8" customWidth="1"/>
    <col min="8841" max="8841" width="1.88671875" style="8" customWidth="1"/>
    <col min="8842" max="8842" width="10.109375" style="8" customWidth="1"/>
    <col min="8843" max="8846" width="5" style="8" customWidth="1"/>
    <col min="8847" max="8847" width="9.109375" style="8" customWidth="1"/>
    <col min="8848" max="8848" width="1.88671875" style="8" customWidth="1"/>
    <col min="8849" max="8849" width="10.109375" style="8" customWidth="1"/>
    <col min="8850" max="8853" width="5" style="8" customWidth="1"/>
    <col min="8854" max="8854" width="9.109375" style="8" customWidth="1"/>
    <col min="8855" max="8855" width="1.88671875" style="8" customWidth="1"/>
    <col min="8856" max="8859" width="9.109375" style="8" customWidth="1"/>
    <col min="8860" max="8860" width="11.33203125" style="8" customWidth="1"/>
    <col min="8861" max="8863" width="9.109375" style="8"/>
    <col min="8864" max="8864" width="10.33203125" style="8" customWidth="1"/>
    <col min="8865" max="8880" width="9.109375" style="8" customWidth="1"/>
    <col min="8881" max="8963" width="9.109375" style="8"/>
    <col min="8964" max="8964" width="24.33203125" style="8" customWidth="1"/>
    <col min="8965" max="8965" width="10.6640625" style="8" customWidth="1"/>
    <col min="8966" max="8969" width="5" style="8" customWidth="1"/>
    <col min="8970" max="8970" width="9.109375" style="8" customWidth="1"/>
    <col min="8971" max="8971" width="1.88671875" style="8" customWidth="1"/>
    <col min="8972" max="8972" width="10.6640625" style="8" customWidth="1"/>
    <col min="8973" max="8976" width="5" style="8" customWidth="1"/>
    <col min="8977" max="8977" width="9.109375" style="8" customWidth="1"/>
    <col min="8978" max="8978" width="1.88671875" style="8" customWidth="1"/>
    <col min="8979" max="8979" width="10.6640625" style="8" customWidth="1"/>
    <col min="8980" max="8983" width="5" style="8" customWidth="1"/>
    <col min="8984" max="8984" width="9.109375" style="8" customWidth="1"/>
    <col min="8985" max="8985" width="1.88671875" style="8" customWidth="1"/>
    <col min="8986" max="8986" width="9.109375" style="8" customWidth="1"/>
    <col min="8987" max="8990" width="5" style="8" customWidth="1"/>
    <col min="8991" max="8991" width="9.109375" style="8" customWidth="1"/>
    <col min="8992" max="8992" width="1.88671875" style="8" customWidth="1"/>
    <col min="8993" max="8993" width="9.109375" style="8" customWidth="1"/>
    <col min="8994" max="8997" width="5" style="8" customWidth="1"/>
    <col min="8998" max="8998" width="9.109375" style="8" customWidth="1"/>
    <col min="8999" max="8999" width="1.88671875" style="8" customWidth="1"/>
    <col min="9000" max="9000" width="9.109375" style="8" customWidth="1"/>
    <col min="9001" max="9004" width="5" style="8" customWidth="1"/>
    <col min="9005" max="9005" width="9.109375" style="8" customWidth="1"/>
    <col min="9006" max="9006" width="1.88671875" style="8" customWidth="1"/>
    <col min="9007" max="9007" width="9.109375" style="8" customWidth="1"/>
    <col min="9008" max="9011" width="5" style="8" customWidth="1"/>
    <col min="9012" max="9012" width="9.109375" style="8" customWidth="1"/>
    <col min="9013" max="9013" width="1.88671875" style="8" customWidth="1"/>
    <col min="9014" max="9014" width="9.109375" style="8" customWidth="1"/>
    <col min="9015" max="9018" width="5" style="8" customWidth="1"/>
    <col min="9019" max="9019" width="9.109375" style="8" customWidth="1"/>
    <col min="9020" max="9020" width="1.88671875" style="8" customWidth="1"/>
    <col min="9021" max="9040" width="0" style="8" hidden="1" customWidth="1"/>
    <col min="9041" max="9041" width="1.88671875" style="8" customWidth="1"/>
    <col min="9042" max="9042" width="9.109375" style="8" customWidth="1"/>
    <col min="9043" max="9046" width="5" style="8" customWidth="1"/>
    <col min="9047" max="9047" width="9.109375" style="8" customWidth="1"/>
    <col min="9048" max="9054" width="0" style="8" hidden="1" customWidth="1"/>
    <col min="9055" max="9055" width="1.88671875" style="8" customWidth="1"/>
    <col min="9056" max="9056" width="9.109375" style="8" customWidth="1"/>
    <col min="9057" max="9060" width="5" style="8" customWidth="1"/>
    <col min="9061" max="9061" width="9.109375" style="8" customWidth="1"/>
    <col min="9062" max="9062" width="1.88671875" style="8" customWidth="1"/>
    <col min="9063" max="9063" width="9.109375" style="8" customWidth="1"/>
    <col min="9064" max="9067" width="5" style="8" customWidth="1"/>
    <col min="9068" max="9068" width="9.109375" style="8" customWidth="1"/>
    <col min="9069" max="9069" width="1.88671875" style="8" customWidth="1"/>
    <col min="9070" max="9070" width="9.109375" style="8" customWidth="1"/>
    <col min="9071" max="9074" width="5" style="8" customWidth="1"/>
    <col min="9075" max="9075" width="9.109375" style="8" customWidth="1"/>
    <col min="9076" max="9076" width="2.33203125" style="8" customWidth="1"/>
    <col min="9077" max="9077" width="9.109375" style="8" customWidth="1"/>
    <col min="9078" max="9081" width="5.6640625" style="8" customWidth="1"/>
    <col min="9082" max="9082" width="9.109375" style="8" customWidth="1"/>
    <col min="9083" max="9083" width="1.88671875" style="8" customWidth="1"/>
    <col min="9084" max="9084" width="10.109375" style="8" customWidth="1"/>
    <col min="9085" max="9088" width="5" style="8" customWidth="1"/>
    <col min="9089" max="9089" width="9.109375" style="8" customWidth="1"/>
    <col min="9090" max="9090" width="1.6640625" style="8" customWidth="1"/>
    <col min="9091" max="9091" width="10.109375" style="8" customWidth="1"/>
    <col min="9092" max="9095" width="5" style="8" customWidth="1"/>
    <col min="9096" max="9096" width="9.109375" style="8" customWidth="1"/>
    <col min="9097" max="9097" width="1.88671875" style="8" customWidth="1"/>
    <col min="9098" max="9098" width="10.109375" style="8" customWidth="1"/>
    <col min="9099" max="9102" width="5" style="8" customWidth="1"/>
    <col min="9103" max="9103" width="9.109375" style="8" customWidth="1"/>
    <col min="9104" max="9104" width="1.88671875" style="8" customWidth="1"/>
    <col min="9105" max="9105" width="10.109375" style="8" customWidth="1"/>
    <col min="9106" max="9109" width="5" style="8" customWidth="1"/>
    <col min="9110" max="9110" width="9.109375" style="8" customWidth="1"/>
    <col min="9111" max="9111" width="1.88671875" style="8" customWidth="1"/>
    <col min="9112" max="9115" width="9.109375" style="8" customWidth="1"/>
    <col min="9116" max="9116" width="11.33203125" style="8" customWidth="1"/>
    <col min="9117" max="9119" width="9.109375" style="8"/>
    <col min="9120" max="9120" width="10.33203125" style="8" customWidth="1"/>
    <col min="9121" max="9136" width="9.109375" style="8" customWidth="1"/>
    <col min="9137" max="9219" width="9.109375" style="8"/>
    <col min="9220" max="9220" width="24.33203125" style="8" customWidth="1"/>
    <col min="9221" max="9221" width="10.6640625" style="8" customWidth="1"/>
    <col min="9222" max="9225" width="5" style="8" customWidth="1"/>
    <col min="9226" max="9226" width="9.109375" style="8" customWidth="1"/>
    <col min="9227" max="9227" width="1.88671875" style="8" customWidth="1"/>
    <col min="9228" max="9228" width="10.6640625" style="8" customWidth="1"/>
    <col min="9229" max="9232" width="5" style="8" customWidth="1"/>
    <col min="9233" max="9233" width="9.109375" style="8" customWidth="1"/>
    <col min="9234" max="9234" width="1.88671875" style="8" customWidth="1"/>
    <col min="9235" max="9235" width="10.6640625" style="8" customWidth="1"/>
    <col min="9236" max="9239" width="5" style="8" customWidth="1"/>
    <col min="9240" max="9240" width="9.109375" style="8" customWidth="1"/>
    <col min="9241" max="9241" width="1.88671875" style="8" customWidth="1"/>
    <col min="9242" max="9242" width="9.109375" style="8" customWidth="1"/>
    <col min="9243" max="9246" width="5" style="8" customWidth="1"/>
    <col min="9247" max="9247" width="9.109375" style="8" customWidth="1"/>
    <col min="9248" max="9248" width="1.88671875" style="8" customWidth="1"/>
    <col min="9249" max="9249" width="9.109375" style="8" customWidth="1"/>
    <col min="9250" max="9253" width="5" style="8" customWidth="1"/>
    <col min="9254" max="9254" width="9.109375" style="8" customWidth="1"/>
    <col min="9255" max="9255" width="1.88671875" style="8" customWidth="1"/>
    <col min="9256" max="9256" width="9.109375" style="8" customWidth="1"/>
    <col min="9257" max="9260" width="5" style="8" customWidth="1"/>
    <col min="9261" max="9261" width="9.109375" style="8" customWidth="1"/>
    <col min="9262" max="9262" width="1.88671875" style="8" customWidth="1"/>
    <col min="9263" max="9263" width="9.109375" style="8" customWidth="1"/>
    <col min="9264" max="9267" width="5" style="8" customWidth="1"/>
    <col min="9268" max="9268" width="9.109375" style="8" customWidth="1"/>
    <col min="9269" max="9269" width="1.88671875" style="8" customWidth="1"/>
    <col min="9270" max="9270" width="9.109375" style="8" customWidth="1"/>
    <col min="9271" max="9274" width="5" style="8" customWidth="1"/>
    <col min="9275" max="9275" width="9.109375" style="8" customWidth="1"/>
    <col min="9276" max="9276" width="1.88671875" style="8" customWidth="1"/>
    <col min="9277" max="9296" width="0" style="8" hidden="1" customWidth="1"/>
    <col min="9297" max="9297" width="1.88671875" style="8" customWidth="1"/>
    <col min="9298" max="9298" width="9.109375" style="8" customWidth="1"/>
    <col min="9299" max="9302" width="5" style="8" customWidth="1"/>
    <col min="9303" max="9303" width="9.109375" style="8" customWidth="1"/>
    <col min="9304" max="9310" width="0" style="8" hidden="1" customWidth="1"/>
    <col min="9311" max="9311" width="1.88671875" style="8" customWidth="1"/>
    <col min="9312" max="9312" width="9.109375" style="8" customWidth="1"/>
    <col min="9313" max="9316" width="5" style="8" customWidth="1"/>
    <col min="9317" max="9317" width="9.109375" style="8" customWidth="1"/>
    <col min="9318" max="9318" width="1.88671875" style="8" customWidth="1"/>
    <col min="9319" max="9319" width="9.109375" style="8" customWidth="1"/>
    <col min="9320" max="9323" width="5" style="8" customWidth="1"/>
    <col min="9324" max="9324" width="9.109375" style="8" customWidth="1"/>
    <col min="9325" max="9325" width="1.88671875" style="8" customWidth="1"/>
    <col min="9326" max="9326" width="9.109375" style="8" customWidth="1"/>
    <col min="9327" max="9330" width="5" style="8" customWidth="1"/>
    <col min="9331" max="9331" width="9.109375" style="8" customWidth="1"/>
    <col min="9332" max="9332" width="2.33203125" style="8" customWidth="1"/>
    <col min="9333" max="9333" width="9.109375" style="8" customWidth="1"/>
    <col min="9334" max="9337" width="5.6640625" style="8" customWidth="1"/>
    <col min="9338" max="9338" width="9.109375" style="8" customWidth="1"/>
    <col min="9339" max="9339" width="1.88671875" style="8" customWidth="1"/>
    <col min="9340" max="9340" width="10.109375" style="8" customWidth="1"/>
    <col min="9341" max="9344" width="5" style="8" customWidth="1"/>
    <col min="9345" max="9345" width="9.109375" style="8" customWidth="1"/>
    <col min="9346" max="9346" width="1.6640625" style="8" customWidth="1"/>
    <col min="9347" max="9347" width="10.109375" style="8" customWidth="1"/>
    <col min="9348" max="9351" width="5" style="8" customWidth="1"/>
    <col min="9352" max="9352" width="9.109375" style="8" customWidth="1"/>
    <col min="9353" max="9353" width="1.88671875" style="8" customWidth="1"/>
    <col min="9354" max="9354" width="10.109375" style="8" customWidth="1"/>
    <col min="9355" max="9358" width="5" style="8" customWidth="1"/>
    <col min="9359" max="9359" width="9.109375" style="8" customWidth="1"/>
    <col min="9360" max="9360" width="1.88671875" style="8" customWidth="1"/>
    <col min="9361" max="9361" width="10.109375" style="8" customWidth="1"/>
    <col min="9362" max="9365" width="5" style="8" customWidth="1"/>
    <col min="9366" max="9366" width="9.109375" style="8" customWidth="1"/>
    <col min="9367" max="9367" width="1.88671875" style="8" customWidth="1"/>
    <col min="9368" max="9371" width="9.109375" style="8" customWidth="1"/>
    <col min="9372" max="9372" width="11.33203125" style="8" customWidth="1"/>
    <col min="9373" max="9375" width="9.109375" style="8"/>
    <col min="9376" max="9376" width="10.33203125" style="8" customWidth="1"/>
    <col min="9377" max="9392" width="9.109375" style="8" customWidth="1"/>
    <col min="9393" max="9475" width="9.109375" style="8"/>
    <col min="9476" max="9476" width="24.33203125" style="8" customWidth="1"/>
    <col min="9477" max="9477" width="10.6640625" style="8" customWidth="1"/>
    <col min="9478" max="9481" width="5" style="8" customWidth="1"/>
    <col min="9482" max="9482" width="9.109375" style="8" customWidth="1"/>
    <col min="9483" max="9483" width="1.88671875" style="8" customWidth="1"/>
    <col min="9484" max="9484" width="10.6640625" style="8" customWidth="1"/>
    <col min="9485" max="9488" width="5" style="8" customWidth="1"/>
    <col min="9489" max="9489" width="9.109375" style="8" customWidth="1"/>
    <col min="9490" max="9490" width="1.88671875" style="8" customWidth="1"/>
    <col min="9491" max="9491" width="10.6640625" style="8" customWidth="1"/>
    <col min="9492" max="9495" width="5" style="8" customWidth="1"/>
    <col min="9496" max="9496" width="9.109375" style="8" customWidth="1"/>
    <col min="9497" max="9497" width="1.88671875" style="8" customWidth="1"/>
    <col min="9498" max="9498" width="9.109375" style="8" customWidth="1"/>
    <col min="9499" max="9502" width="5" style="8" customWidth="1"/>
    <col min="9503" max="9503" width="9.109375" style="8" customWidth="1"/>
    <col min="9504" max="9504" width="1.88671875" style="8" customWidth="1"/>
    <col min="9505" max="9505" width="9.109375" style="8" customWidth="1"/>
    <col min="9506" max="9509" width="5" style="8" customWidth="1"/>
    <col min="9510" max="9510" width="9.109375" style="8" customWidth="1"/>
    <col min="9511" max="9511" width="1.88671875" style="8" customWidth="1"/>
    <col min="9512" max="9512" width="9.109375" style="8" customWidth="1"/>
    <col min="9513" max="9516" width="5" style="8" customWidth="1"/>
    <col min="9517" max="9517" width="9.109375" style="8" customWidth="1"/>
    <col min="9518" max="9518" width="1.88671875" style="8" customWidth="1"/>
    <col min="9519" max="9519" width="9.109375" style="8" customWidth="1"/>
    <col min="9520" max="9523" width="5" style="8" customWidth="1"/>
    <col min="9524" max="9524" width="9.109375" style="8" customWidth="1"/>
    <col min="9525" max="9525" width="1.88671875" style="8" customWidth="1"/>
    <col min="9526" max="9526" width="9.109375" style="8" customWidth="1"/>
    <col min="9527" max="9530" width="5" style="8" customWidth="1"/>
    <col min="9531" max="9531" width="9.109375" style="8" customWidth="1"/>
    <col min="9532" max="9532" width="1.88671875" style="8" customWidth="1"/>
    <col min="9533" max="9552" width="0" style="8" hidden="1" customWidth="1"/>
    <col min="9553" max="9553" width="1.88671875" style="8" customWidth="1"/>
    <col min="9554" max="9554" width="9.109375" style="8" customWidth="1"/>
    <col min="9555" max="9558" width="5" style="8" customWidth="1"/>
    <col min="9559" max="9559" width="9.109375" style="8" customWidth="1"/>
    <col min="9560" max="9566" width="0" style="8" hidden="1" customWidth="1"/>
    <col min="9567" max="9567" width="1.88671875" style="8" customWidth="1"/>
    <col min="9568" max="9568" width="9.109375" style="8" customWidth="1"/>
    <col min="9569" max="9572" width="5" style="8" customWidth="1"/>
    <col min="9573" max="9573" width="9.109375" style="8" customWidth="1"/>
    <col min="9574" max="9574" width="1.88671875" style="8" customWidth="1"/>
    <col min="9575" max="9575" width="9.109375" style="8" customWidth="1"/>
    <col min="9576" max="9579" width="5" style="8" customWidth="1"/>
    <col min="9580" max="9580" width="9.109375" style="8" customWidth="1"/>
    <col min="9581" max="9581" width="1.88671875" style="8" customWidth="1"/>
    <col min="9582" max="9582" width="9.109375" style="8" customWidth="1"/>
    <col min="9583" max="9586" width="5" style="8" customWidth="1"/>
    <col min="9587" max="9587" width="9.109375" style="8" customWidth="1"/>
    <col min="9588" max="9588" width="2.33203125" style="8" customWidth="1"/>
    <col min="9589" max="9589" width="9.109375" style="8" customWidth="1"/>
    <col min="9590" max="9593" width="5.6640625" style="8" customWidth="1"/>
    <col min="9594" max="9594" width="9.109375" style="8" customWidth="1"/>
    <col min="9595" max="9595" width="1.88671875" style="8" customWidth="1"/>
    <col min="9596" max="9596" width="10.109375" style="8" customWidth="1"/>
    <col min="9597" max="9600" width="5" style="8" customWidth="1"/>
    <col min="9601" max="9601" width="9.109375" style="8" customWidth="1"/>
    <col min="9602" max="9602" width="1.6640625" style="8" customWidth="1"/>
    <col min="9603" max="9603" width="10.109375" style="8" customWidth="1"/>
    <col min="9604" max="9607" width="5" style="8" customWidth="1"/>
    <col min="9608" max="9608" width="9.109375" style="8" customWidth="1"/>
    <col min="9609" max="9609" width="1.88671875" style="8" customWidth="1"/>
    <col min="9610" max="9610" width="10.109375" style="8" customWidth="1"/>
    <col min="9611" max="9614" width="5" style="8" customWidth="1"/>
    <col min="9615" max="9615" width="9.109375" style="8" customWidth="1"/>
    <col min="9616" max="9616" width="1.88671875" style="8" customWidth="1"/>
    <col min="9617" max="9617" width="10.109375" style="8" customWidth="1"/>
    <col min="9618" max="9621" width="5" style="8" customWidth="1"/>
    <col min="9622" max="9622" width="9.109375" style="8" customWidth="1"/>
    <col min="9623" max="9623" width="1.88671875" style="8" customWidth="1"/>
    <col min="9624" max="9627" width="9.109375" style="8" customWidth="1"/>
    <col min="9628" max="9628" width="11.33203125" style="8" customWidth="1"/>
    <col min="9629" max="9631" width="9.109375" style="8"/>
    <col min="9632" max="9632" width="10.33203125" style="8" customWidth="1"/>
    <col min="9633" max="9648" width="9.109375" style="8" customWidth="1"/>
    <col min="9649" max="9731" width="9.109375" style="8"/>
    <col min="9732" max="9732" width="24.33203125" style="8" customWidth="1"/>
    <col min="9733" max="9733" width="10.6640625" style="8" customWidth="1"/>
    <col min="9734" max="9737" width="5" style="8" customWidth="1"/>
    <col min="9738" max="9738" width="9.109375" style="8" customWidth="1"/>
    <col min="9739" max="9739" width="1.88671875" style="8" customWidth="1"/>
    <col min="9740" max="9740" width="10.6640625" style="8" customWidth="1"/>
    <col min="9741" max="9744" width="5" style="8" customWidth="1"/>
    <col min="9745" max="9745" width="9.109375" style="8" customWidth="1"/>
    <col min="9746" max="9746" width="1.88671875" style="8" customWidth="1"/>
    <col min="9747" max="9747" width="10.6640625" style="8" customWidth="1"/>
    <col min="9748" max="9751" width="5" style="8" customWidth="1"/>
    <col min="9752" max="9752" width="9.109375" style="8" customWidth="1"/>
    <col min="9753" max="9753" width="1.88671875" style="8" customWidth="1"/>
    <col min="9754" max="9754" width="9.109375" style="8" customWidth="1"/>
    <col min="9755" max="9758" width="5" style="8" customWidth="1"/>
    <col min="9759" max="9759" width="9.109375" style="8" customWidth="1"/>
    <col min="9760" max="9760" width="1.88671875" style="8" customWidth="1"/>
    <col min="9761" max="9761" width="9.109375" style="8" customWidth="1"/>
    <col min="9762" max="9765" width="5" style="8" customWidth="1"/>
    <col min="9766" max="9766" width="9.109375" style="8" customWidth="1"/>
    <col min="9767" max="9767" width="1.88671875" style="8" customWidth="1"/>
    <col min="9768" max="9768" width="9.109375" style="8" customWidth="1"/>
    <col min="9769" max="9772" width="5" style="8" customWidth="1"/>
    <col min="9773" max="9773" width="9.109375" style="8" customWidth="1"/>
    <col min="9774" max="9774" width="1.88671875" style="8" customWidth="1"/>
    <col min="9775" max="9775" width="9.109375" style="8" customWidth="1"/>
    <col min="9776" max="9779" width="5" style="8" customWidth="1"/>
    <col min="9780" max="9780" width="9.109375" style="8" customWidth="1"/>
    <col min="9781" max="9781" width="1.88671875" style="8" customWidth="1"/>
    <col min="9782" max="9782" width="9.109375" style="8" customWidth="1"/>
    <col min="9783" max="9786" width="5" style="8" customWidth="1"/>
    <col min="9787" max="9787" width="9.109375" style="8" customWidth="1"/>
    <col min="9788" max="9788" width="1.88671875" style="8" customWidth="1"/>
    <col min="9789" max="9808" width="0" style="8" hidden="1" customWidth="1"/>
    <col min="9809" max="9809" width="1.88671875" style="8" customWidth="1"/>
    <col min="9810" max="9810" width="9.109375" style="8" customWidth="1"/>
    <col min="9811" max="9814" width="5" style="8" customWidth="1"/>
    <col min="9815" max="9815" width="9.109375" style="8" customWidth="1"/>
    <col min="9816" max="9822" width="0" style="8" hidden="1" customWidth="1"/>
    <col min="9823" max="9823" width="1.88671875" style="8" customWidth="1"/>
    <col min="9824" max="9824" width="9.109375" style="8" customWidth="1"/>
    <col min="9825" max="9828" width="5" style="8" customWidth="1"/>
    <col min="9829" max="9829" width="9.109375" style="8" customWidth="1"/>
    <col min="9830" max="9830" width="1.88671875" style="8" customWidth="1"/>
    <col min="9831" max="9831" width="9.109375" style="8" customWidth="1"/>
    <col min="9832" max="9835" width="5" style="8" customWidth="1"/>
    <col min="9836" max="9836" width="9.109375" style="8" customWidth="1"/>
    <col min="9837" max="9837" width="1.88671875" style="8" customWidth="1"/>
    <col min="9838" max="9838" width="9.109375" style="8" customWidth="1"/>
    <col min="9839" max="9842" width="5" style="8" customWidth="1"/>
    <col min="9843" max="9843" width="9.109375" style="8" customWidth="1"/>
    <col min="9844" max="9844" width="2.33203125" style="8" customWidth="1"/>
    <col min="9845" max="9845" width="9.109375" style="8" customWidth="1"/>
    <col min="9846" max="9849" width="5.6640625" style="8" customWidth="1"/>
    <col min="9850" max="9850" width="9.109375" style="8" customWidth="1"/>
    <col min="9851" max="9851" width="1.88671875" style="8" customWidth="1"/>
    <col min="9852" max="9852" width="10.109375" style="8" customWidth="1"/>
    <col min="9853" max="9856" width="5" style="8" customWidth="1"/>
    <col min="9857" max="9857" width="9.109375" style="8" customWidth="1"/>
    <col min="9858" max="9858" width="1.6640625" style="8" customWidth="1"/>
    <col min="9859" max="9859" width="10.109375" style="8" customWidth="1"/>
    <col min="9860" max="9863" width="5" style="8" customWidth="1"/>
    <col min="9864" max="9864" width="9.109375" style="8" customWidth="1"/>
    <col min="9865" max="9865" width="1.88671875" style="8" customWidth="1"/>
    <col min="9866" max="9866" width="10.109375" style="8" customWidth="1"/>
    <col min="9867" max="9870" width="5" style="8" customWidth="1"/>
    <col min="9871" max="9871" width="9.109375" style="8" customWidth="1"/>
    <col min="9872" max="9872" width="1.88671875" style="8" customWidth="1"/>
    <col min="9873" max="9873" width="10.109375" style="8" customWidth="1"/>
    <col min="9874" max="9877" width="5" style="8" customWidth="1"/>
    <col min="9878" max="9878" width="9.109375" style="8" customWidth="1"/>
    <col min="9879" max="9879" width="1.88671875" style="8" customWidth="1"/>
    <col min="9880" max="9883" width="9.109375" style="8" customWidth="1"/>
    <col min="9884" max="9884" width="11.33203125" style="8" customWidth="1"/>
    <col min="9885" max="9887" width="9.109375" style="8"/>
    <col min="9888" max="9888" width="10.33203125" style="8" customWidth="1"/>
    <col min="9889" max="9904" width="9.109375" style="8" customWidth="1"/>
    <col min="9905" max="9987" width="9.109375" style="8"/>
    <col min="9988" max="9988" width="24.33203125" style="8" customWidth="1"/>
    <col min="9989" max="9989" width="10.6640625" style="8" customWidth="1"/>
    <col min="9990" max="9993" width="5" style="8" customWidth="1"/>
    <col min="9994" max="9994" width="9.109375" style="8" customWidth="1"/>
    <col min="9995" max="9995" width="1.88671875" style="8" customWidth="1"/>
    <col min="9996" max="9996" width="10.6640625" style="8" customWidth="1"/>
    <col min="9997" max="10000" width="5" style="8" customWidth="1"/>
    <col min="10001" max="10001" width="9.109375" style="8" customWidth="1"/>
    <col min="10002" max="10002" width="1.88671875" style="8" customWidth="1"/>
    <col min="10003" max="10003" width="10.6640625" style="8" customWidth="1"/>
    <col min="10004" max="10007" width="5" style="8" customWidth="1"/>
    <col min="10008" max="10008" width="9.109375" style="8" customWidth="1"/>
    <col min="10009" max="10009" width="1.88671875" style="8" customWidth="1"/>
    <col min="10010" max="10010" width="9.109375" style="8" customWidth="1"/>
    <col min="10011" max="10014" width="5" style="8" customWidth="1"/>
    <col min="10015" max="10015" width="9.109375" style="8" customWidth="1"/>
    <col min="10016" max="10016" width="1.88671875" style="8" customWidth="1"/>
    <col min="10017" max="10017" width="9.109375" style="8" customWidth="1"/>
    <col min="10018" max="10021" width="5" style="8" customWidth="1"/>
    <col min="10022" max="10022" width="9.109375" style="8" customWidth="1"/>
    <col min="10023" max="10023" width="1.88671875" style="8" customWidth="1"/>
    <col min="10024" max="10024" width="9.109375" style="8" customWidth="1"/>
    <col min="10025" max="10028" width="5" style="8" customWidth="1"/>
    <col min="10029" max="10029" width="9.109375" style="8" customWidth="1"/>
    <col min="10030" max="10030" width="1.88671875" style="8" customWidth="1"/>
    <col min="10031" max="10031" width="9.109375" style="8" customWidth="1"/>
    <col min="10032" max="10035" width="5" style="8" customWidth="1"/>
    <col min="10036" max="10036" width="9.109375" style="8" customWidth="1"/>
    <col min="10037" max="10037" width="1.88671875" style="8" customWidth="1"/>
    <col min="10038" max="10038" width="9.109375" style="8" customWidth="1"/>
    <col min="10039" max="10042" width="5" style="8" customWidth="1"/>
    <col min="10043" max="10043" width="9.109375" style="8" customWidth="1"/>
    <col min="10044" max="10044" width="1.88671875" style="8" customWidth="1"/>
    <col min="10045" max="10064" width="0" style="8" hidden="1" customWidth="1"/>
    <col min="10065" max="10065" width="1.88671875" style="8" customWidth="1"/>
    <col min="10066" max="10066" width="9.109375" style="8" customWidth="1"/>
    <col min="10067" max="10070" width="5" style="8" customWidth="1"/>
    <col min="10071" max="10071" width="9.109375" style="8" customWidth="1"/>
    <col min="10072" max="10078" width="0" style="8" hidden="1" customWidth="1"/>
    <col min="10079" max="10079" width="1.88671875" style="8" customWidth="1"/>
    <col min="10080" max="10080" width="9.109375" style="8" customWidth="1"/>
    <col min="10081" max="10084" width="5" style="8" customWidth="1"/>
    <col min="10085" max="10085" width="9.109375" style="8" customWidth="1"/>
    <col min="10086" max="10086" width="1.88671875" style="8" customWidth="1"/>
    <col min="10087" max="10087" width="9.109375" style="8" customWidth="1"/>
    <col min="10088" max="10091" width="5" style="8" customWidth="1"/>
    <col min="10092" max="10092" width="9.109375" style="8" customWidth="1"/>
    <col min="10093" max="10093" width="1.88671875" style="8" customWidth="1"/>
    <col min="10094" max="10094" width="9.109375" style="8" customWidth="1"/>
    <col min="10095" max="10098" width="5" style="8" customWidth="1"/>
    <col min="10099" max="10099" width="9.109375" style="8" customWidth="1"/>
    <col min="10100" max="10100" width="2.33203125" style="8" customWidth="1"/>
    <col min="10101" max="10101" width="9.109375" style="8" customWidth="1"/>
    <col min="10102" max="10105" width="5.6640625" style="8" customWidth="1"/>
    <col min="10106" max="10106" width="9.109375" style="8" customWidth="1"/>
    <col min="10107" max="10107" width="1.88671875" style="8" customWidth="1"/>
    <col min="10108" max="10108" width="10.109375" style="8" customWidth="1"/>
    <col min="10109" max="10112" width="5" style="8" customWidth="1"/>
    <col min="10113" max="10113" width="9.109375" style="8" customWidth="1"/>
    <col min="10114" max="10114" width="1.6640625" style="8" customWidth="1"/>
    <col min="10115" max="10115" width="10.109375" style="8" customWidth="1"/>
    <col min="10116" max="10119" width="5" style="8" customWidth="1"/>
    <col min="10120" max="10120" width="9.109375" style="8" customWidth="1"/>
    <col min="10121" max="10121" width="1.88671875" style="8" customWidth="1"/>
    <col min="10122" max="10122" width="10.109375" style="8" customWidth="1"/>
    <col min="10123" max="10126" width="5" style="8" customWidth="1"/>
    <col min="10127" max="10127" width="9.109375" style="8" customWidth="1"/>
    <col min="10128" max="10128" width="1.88671875" style="8" customWidth="1"/>
    <col min="10129" max="10129" width="10.109375" style="8" customWidth="1"/>
    <col min="10130" max="10133" width="5" style="8" customWidth="1"/>
    <col min="10134" max="10134" width="9.109375" style="8" customWidth="1"/>
    <col min="10135" max="10135" width="1.88671875" style="8" customWidth="1"/>
    <col min="10136" max="10139" width="9.109375" style="8" customWidth="1"/>
    <col min="10140" max="10140" width="11.33203125" style="8" customWidth="1"/>
    <col min="10141" max="10143" width="9.109375" style="8"/>
    <col min="10144" max="10144" width="10.33203125" style="8" customWidth="1"/>
    <col min="10145" max="10160" width="9.109375" style="8" customWidth="1"/>
    <col min="10161" max="10243" width="9.109375" style="8"/>
    <col min="10244" max="10244" width="24.33203125" style="8" customWidth="1"/>
    <col min="10245" max="10245" width="10.6640625" style="8" customWidth="1"/>
    <col min="10246" max="10249" width="5" style="8" customWidth="1"/>
    <col min="10250" max="10250" width="9.109375" style="8" customWidth="1"/>
    <col min="10251" max="10251" width="1.88671875" style="8" customWidth="1"/>
    <col min="10252" max="10252" width="10.6640625" style="8" customWidth="1"/>
    <col min="10253" max="10256" width="5" style="8" customWidth="1"/>
    <col min="10257" max="10257" width="9.109375" style="8" customWidth="1"/>
    <col min="10258" max="10258" width="1.88671875" style="8" customWidth="1"/>
    <col min="10259" max="10259" width="10.6640625" style="8" customWidth="1"/>
    <col min="10260" max="10263" width="5" style="8" customWidth="1"/>
    <col min="10264" max="10264" width="9.109375" style="8" customWidth="1"/>
    <col min="10265" max="10265" width="1.88671875" style="8" customWidth="1"/>
    <col min="10266" max="10266" width="9.109375" style="8" customWidth="1"/>
    <col min="10267" max="10270" width="5" style="8" customWidth="1"/>
    <col min="10271" max="10271" width="9.109375" style="8" customWidth="1"/>
    <col min="10272" max="10272" width="1.88671875" style="8" customWidth="1"/>
    <col min="10273" max="10273" width="9.109375" style="8" customWidth="1"/>
    <col min="10274" max="10277" width="5" style="8" customWidth="1"/>
    <col min="10278" max="10278" width="9.109375" style="8" customWidth="1"/>
    <col min="10279" max="10279" width="1.88671875" style="8" customWidth="1"/>
    <col min="10280" max="10280" width="9.109375" style="8" customWidth="1"/>
    <col min="10281" max="10284" width="5" style="8" customWidth="1"/>
    <col min="10285" max="10285" width="9.109375" style="8" customWidth="1"/>
    <col min="10286" max="10286" width="1.88671875" style="8" customWidth="1"/>
    <col min="10287" max="10287" width="9.109375" style="8" customWidth="1"/>
    <col min="10288" max="10291" width="5" style="8" customWidth="1"/>
    <col min="10292" max="10292" width="9.109375" style="8" customWidth="1"/>
    <col min="10293" max="10293" width="1.88671875" style="8" customWidth="1"/>
    <col min="10294" max="10294" width="9.109375" style="8" customWidth="1"/>
    <col min="10295" max="10298" width="5" style="8" customWidth="1"/>
    <col min="10299" max="10299" width="9.109375" style="8" customWidth="1"/>
    <col min="10300" max="10300" width="1.88671875" style="8" customWidth="1"/>
    <col min="10301" max="10320" width="0" style="8" hidden="1" customWidth="1"/>
    <col min="10321" max="10321" width="1.88671875" style="8" customWidth="1"/>
    <col min="10322" max="10322" width="9.109375" style="8" customWidth="1"/>
    <col min="10323" max="10326" width="5" style="8" customWidth="1"/>
    <col min="10327" max="10327" width="9.109375" style="8" customWidth="1"/>
    <col min="10328" max="10334" width="0" style="8" hidden="1" customWidth="1"/>
    <col min="10335" max="10335" width="1.88671875" style="8" customWidth="1"/>
    <col min="10336" max="10336" width="9.109375" style="8" customWidth="1"/>
    <col min="10337" max="10340" width="5" style="8" customWidth="1"/>
    <col min="10341" max="10341" width="9.109375" style="8" customWidth="1"/>
    <col min="10342" max="10342" width="1.88671875" style="8" customWidth="1"/>
    <col min="10343" max="10343" width="9.109375" style="8" customWidth="1"/>
    <col min="10344" max="10347" width="5" style="8" customWidth="1"/>
    <col min="10348" max="10348" width="9.109375" style="8" customWidth="1"/>
    <col min="10349" max="10349" width="1.88671875" style="8" customWidth="1"/>
    <col min="10350" max="10350" width="9.109375" style="8" customWidth="1"/>
    <col min="10351" max="10354" width="5" style="8" customWidth="1"/>
    <col min="10355" max="10355" width="9.109375" style="8" customWidth="1"/>
    <col min="10356" max="10356" width="2.33203125" style="8" customWidth="1"/>
    <col min="10357" max="10357" width="9.109375" style="8" customWidth="1"/>
    <col min="10358" max="10361" width="5.6640625" style="8" customWidth="1"/>
    <col min="10362" max="10362" width="9.109375" style="8" customWidth="1"/>
    <col min="10363" max="10363" width="1.88671875" style="8" customWidth="1"/>
    <col min="10364" max="10364" width="10.109375" style="8" customWidth="1"/>
    <col min="10365" max="10368" width="5" style="8" customWidth="1"/>
    <col min="10369" max="10369" width="9.109375" style="8" customWidth="1"/>
    <col min="10370" max="10370" width="1.6640625" style="8" customWidth="1"/>
    <col min="10371" max="10371" width="10.109375" style="8" customWidth="1"/>
    <col min="10372" max="10375" width="5" style="8" customWidth="1"/>
    <col min="10376" max="10376" width="9.109375" style="8" customWidth="1"/>
    <col min="10377" max="10377" width="1.88671875" style="8" customWidth="1"/>
    <col min="10378" max="10378" width="10.109375" style="8" customWidth="1"/>
    <col min="10379" max="10382" width="5" style="8" customWidth="1"/>
    <col min="10383" max="10383" width="9.109375" style="8" customWidth="1"/>
    <col min="10384" max="10384" width="1.88671875" style="8" customWidth="1"/>
    <col min="10385" max="10385" width="10.109375" style="8" customWidth="1"/>
    <col min="10386" max="10389" width="5" style="8" customWidth="1"/>
    <col min="10390" max="10390" width="9.109375" style="8" customWidth="1"/>
    <col min="10391" max="10391" width="1.88671875" style="8" customWidth="1"/>
    <col min="10392" max="10395" width="9.109375" style="8" customWidth="1"/>
    <col min="10396" max="10396" width="11.33203125" style="8" customWidth="1"/>
    <col min="10397" max="10399" width="9.109375" style="8"/>
    <col min="10400" max="10400" width="10.33203125" style="8" customWidth="1"/>
    <col min="10401" max="10416" width="9.109375" style="8" customWidth="1"/>
    <col min="10417" max="10499" width="9.109375" style="8"/>
    <col min="10500" max="10500" width="24.33203125" style="8" customWidth="1"/>
    <col min="10501" max="10501" width="10.6640625" style="8" customWidth="1"/>
    <col min="10502" max="10505" width="5" style="8" customWidth="1"/>
    <col min="10506" max="10506" width="9.109375" style="8" customWidth="1"/>
    <col min="10507" max="10507" width="1.88671875" style="8" customWidth="1"/>
    <col min="10508" max="10508" width="10.6640625" style="8" customWidth="1"/>
    <col min="10509" max="10512" width="5" style="8" customWidth="1"/>
    <col min="10513" max="10513" width="9.109375" style="8" customWidth="1"/>
    <col min="10514" max="10514" width="1.88671875" style="8" customWidth="1"/>
    <col min="10515" max="10515" width="10.6640625" style="8" customWidth="1"/>
    <col min="10516" max="10519" width="5" style="8" customWidth="1"/>
    <col min="10520" max="10520" width="9.109375" style="8" customWidth="1"/>
    <col min="10521" max="10521" width="1.88671875" style="8" customWidth="1"/>
    <col min="10522" max="10522" width="9.109375" style="8" customWidth="1"/>
    <col min="10523" max="10526" width="5" style="8" customWidth="1"/>
    <col min="10527" max="10527" width="9.109375" style="8" customWidth="1"/>
    <col min="10528" max="10528" width="1.88671875" style="8" customWidth="1"/>
    <col min="10529" max="10529" width="9.109375" style="8" customWidth="1"/>
    <col min="10530" max="10533" width="5" style="8" customWidth="1"/>
    <col min="10534" max="10534" width="9.109375" style="8" customWidth="1"/>
    <col min="10535" max="10535" width="1.88671875" style="8" customWidth="1"/>
    <col min="10536" max="10536" width="9.109375" style="8" customWidth="1"/>
    <col min="10537" max="10540" width="5" style="8" customWidth="1"/>
    <col min="10541" max="10541" width="9.109375" style="8" customWidth="1"/>
    <col min="10542" max="10542" width="1.88671875" style="8" customWidth="1"/>
    <col min="10543" max="10543" width="9.109375" style="8" customWidth="1"/>
    <col min="10544" max="10547" width="5" style="8" customWidth="1"/>
    <col min="10548" max="10548" width="9.109375" style="8" customWidth="1"/>
    <col min="10549" max="10549" width="1.88671875" style="8" customWidth="1"/>
    <col min="10550" max="10550" width="9.109375" style="8" customWidth="1"/>
    <col min="10551" max="10554" width="5" style="8" customWidth="1"/>
    <col min="10555" max="10555" width="9.109375" style="8" customWidth="1"/>
    <col min="10556" max="10556" width="1.88671875" style="8" customWidth="1"/>
    <col min="10557" max="10576" width="0" style="8" hidden="1" customWidth="1"/>
    <col min="10577" max="10577" width="1.88671875" style="8" customWidth="1"/>
    <col min="10578" max="10578" width="9.109375" style="8" customWidth="1"/>
    <col min="10579" max="10582" width="5" style="8" customWidth="1"/>
    <col min="10583" max="10583" width="9.109375" style="8" customWidth="1"/>
    <col min="10584" max="10590" width="0" style="8" hidden="1" customWidth="1"/>
    <col min="10591" max="10591" width="1.88671875" style="8" customWidth="1"/>
    <col min="10592" max="10592" width="9.109375" style="8" customWidth="1"/>
    <col min="10593" max="10596" width="5" style="8" customWidth="1"/>
    <col min="10597" max="10597" width="9.109375" style="8" customWidth="1"/>
    <col min="10598" max="10598" width="1.88671875" style="8" customWidth="1"/>
    <col min="10599" max="10599" width="9.109375" style="8" customWidth="1"/>
    <col min="10600" max="10603" width="5" style="8" customWidth="1"/>
    <col min="10604" max="10604" width="9.109375" style="8" customWidth="1"/>
    <col min="10605" max="10605" width="1.88671875" style="8" customWidth="1"/>
    <col min="10606" max="10606" width="9.109375" style="8" customWidth="1"/>
    <col min="10607" max="10610" width="5" style="8" customWidth="1"/>
    <col min="10611" max="10611" width="9.109375" style="8" customWidth="1"/>
    <col min="10612" max="10612" width="2.33203125" style="8" customWidth="1"/>
    <col min="10613" max="10613" width="9.109375" style="8" customWidth="1"/>
    <col min="10614" max="10617" width="5.6640625" style="8" customWidth="1"/>
    <col min="10618" max="10618" width="9.109375" style="8" customWidth="1"/>
    <col min="10619" max="10619" width="1.88671875" style="8" customWidth="1"/>
    <col min="10620" max="10620" width="10.109375" style="8" customWidth="1"/>
    <col min="10621" max="10624" width="5" style="8" customWidth="1"/>
    <col min="10625" max="10625" width="9.109375" style="8" customWidth="1"/>
    <col min="10626" max="10626" width="1.6640625" style="8" customWidth="1"/>
    <col min="10627" max="10627" width="10.109375" style="8" customWidth="1"/>
    <col min="10628" max="10631" width="5" style="8" customWidth="1"/>
    <col min="10632" max="10632" width="9.109375" style="8" customWidth="1"/>
    <col min="10633" max="10633" width="1.88671875" style="8" customWidth="1"/>
    <col min="10634" max="10634" width="10.109375" style="8" customWidth="1"/>
    <col min="10635" max="10638" width="5" style="8" customWidth="1"/>
    <col min="10639" max="10639" width="9.109375" style="8" customWidth="1"/>
    <col min="10640" max="10640" width="1.88671875" style="8" customWidth="1"/>
    <col min="10641" max="10641" width="10.109375" style="8" customWidth="1"/>
    <col min="10642" max="10645" width="5" style="8" customWidth="1"/>
    <col min="10646" max="10646" width="9.109375" style="8" customWidth="1"/>
    <col min="10647" max="10647" width="1.88671875" style="8" customWidth="1"/>
    <col min="10648" max="10651" width="9.109375" style="8" customWidth="1"/>
    <col min="10652" max="10652" width="11.33203125" style="8" customWidth="1"/>
    <col min="10653" max="10655" width="9.109375" style="8"/>
    <col min="10656" max="10656" width="10.33203125" style="8" customWidth="1"/>
    <col min="10657" max="10672" width="9.109375" style="8" customWidth="1"/>
    <col min="10673" max="10755" width="9.109375" style="8"/>
    <col min="10756" max="10756" width="24.33203125" style="8" customWidth="1"/>
    <col min="10757" max="10757" width="10.6640625" style="8" customWidth="1"/>
    <col min="10758" max="10761" width="5" style="8" customWidth="1"/>
    <col min="10762" max="10762" width="9.109375" style="8" customWidth="1"/>
    <col min="10763" max="10763" width="1.88671875" style="8" customWidth="1"/>
    <col min="10764" max="10764" width="10.6640625" style="8" customWidth="1"/>
    <col min="10765" max="10768" width="5" style="8" customWidth="1"/>
    <col min="10769" max="10769" width="9.109375" style="8" customWidth="1"/>
    <col min="10770" max="10770" width="1.88671875" style="8" customWidth="1"/>
    <col min="10771" max="10771" width="10.6640625" style="8" customWidth="1"/>
    <col min="10772" max="10775" width="5" style="8" customWidth="1"/>
    <col min="10776" max="10776" width="9.109375" style="8" customWidth="1"/>
    <col min="10777" max="10777" width="1.88671875" style="8" customWidth="1"/>
    <col min="10778" max="10778" width="9.109375" style="8" customWidth="1"/>
    <col min="10779" max="10782" width="5" style="8" customWidth="1"/>
    <col min="10783" max="10783" width="9.109375" style="8" customWidth="1"/>
    <col min="10784" max="10784" width="1.88671875" style="8" customWidth="1"/>
    <col min="10785" max="10785" width="9.109375" style="8" customWidth="1"/>
    <col min="10786" max="10789" width="5" style="8" customWidth="1"/>
    <col min="10790" max="10790" width="9.109375" style="8" customWidth="1"/>
    <col min="10791" max="10791" width="1.88671875" style="8" customWidth="1"/>
    <col min="10792" max="10792" width="9.109375" style="8" customWidth="1"/>
    <col min="10793" max="10796" width="5" style="8" customWidth="1"/>
    <col min="10797" max="10797" width="9.109375" style="8" customWidth="1"/>
    <col min="10798" max="10798" width="1.88671875" style="8" customWidth="1"/>
    <col min="10799" max="10799" width="9.109375" style="8" customWidth="1"/>
    <col min="10800" max="10803" width="5" style="8" customWidth="1"/>
    <col min="10804" max="10804" width="9.109375" style="8" customWidth="1"/>
    <col min="10805" max="10805" width="1.88671875" style="8" customWidth="1"/>
    <col min="10806" max="10806" width="9.109375" style="8" customWidth="1"/>
    <col min="10807" max="10810" width="5" style="8" customWidth="1"/>
    <col min="10811" max="10811" width="9.109375" style="8" customWidth="1"/>
    <col min="10812" max="10812" width="1.88671875" style="8" customWidth="1"/>
    <col min="10813" max="10832" width="0" style="8" hidden="1" customWidth="1"/>
    <col min="10833" max="10833" width="1.88671875" style="8" customWidth="1"/>
    <col min="10834" max="10834" width="9.109375" style="8" customWidth="1"/>
    <col min="10835" max="10838" width="5" style="8" customWidth="1"/>
    <col min="10839" max="10839" width="9.109375" style="8" customWidth="1"/>
    <col min="10840" max="10846" width="0" style="8" hidden="1" customWidth="1"/>
    <col min="10847" max="10847" width="1.88671875" style="8" customWidth="1"/>
    <col min="10848" max="10848" width="9.109375" style="8" customWidth="1"/>
    <col min="10849" max="10852" width="5" style="8" customWidth="1"/>
    <col min="10853" max="10853" width="9.109375" style="8" customWidth="1"/>
    <col min="10854" max="10854" width="1.88671875" style="8" customWidth="1"/>
    <col min="10855" max="10855" width="9.109375" style="8" customWidth="1"/>
    <col min="10856" max="10859" width="5" style="8" customWidth="1"/>
    <col min="10860" max="10860" width="9.109375" style="8" customWidth="1"/>
    <col min="10861" max="10861" width="1.88671875" style="8" customWidth="1"/>
    <col min="10862" max="10862" width="9.109375" style="8" customWidth="1"/>
    <col min="10863" max="10866" width="5" style="8" customWidth="1"/>
    <col min="10867" max="10867" width="9.109375" style="8" customWidth="1"/>
    <col min="10868" max="10868" width="2.33203125" style="8" customWidth="1"/>
    <col min="10869" max="10869" width="9.109375" style="8" customWidth="1"/>
    <col min="10870" max="10873" width="5.6640625" style="8" customWidth="1"/>
    <col min="10874" max="10874" width="9.109375" style="8" customWidth="1"/>
    <col min="10875" max="10875" width="1.88671875" style="8" customWidth="1"/>
    <col min="10876" max="10876" width="10.109375" style="8" customWidth="1"/>
    <col min="10877" max="10880" width="5" style="8" customWidth="1"/>
    <col min="10881" max="10881" width="9.109375" style="8" customWidth="1"/>
    <col min="10882" max="10882" width="1.6640625" style="8" customWidth="1"/>
    <col min="10883" max="10883" width="10.109375" style="8" customWidth="1"/>
    <col min="10884" max="10887" width="5" style="8" customWidth="1"/>
    <col min="10888" max="10888" width="9.109375" style="8" customWidth="1"/>
    <col min="10889" max="10889" width="1.88671875" style="8" customWidth="1"/>
    <col min="10890" max="10890" width="10.109375" style="8" customWidth="1"/>
    <col min="10891" max="10894" width="5" style="8" customWidth="1"/>
    <col min="10895" max="10895" width="9.109375" style="8" customWidth="1"/>
    <col min="10896" max="10896" width="1.88671875" style="8" customWidth="1"/>
    <col min="10897" max="10897" width="10.109375" style="8" customWidth="1"/>
    <col min="10898" max="10901" width="5" style="8" customWidth="1"/>
    <col min="10902" max="10902" width="9.109375" style="8" customWidth="1"/>
    <col min="10903" max="10903" width="1.88671875" style="8" customWidth="1"/>
    <col min="10904" max="10907" width="9.109375" style="8" customWidth="1"/>
    <col min="10908" max="10908" width="11.33203125" style="8" customWidth="1"/>
    <col min="10909" max="10911" width="9.109375" style="8"/>
    <col min="10912" max="10912" width="10.33203125" style="8" customWidth="1"/>
    <col min="10913" max="10928" width="9.109375" style="8" customWidth="1"/>
    <col min="10929" max="11011" width="9.109375" style="8"/>
    <col min="11012" max="11012" width="24.33203125" style="8" customWidth="1"/>
    <col min="11013" max="11013" width="10.6640625" style="8" customWidth="1"/>
    <col min="11014" max="11017" width="5" style="8" customWidth="1"/>
    <col min="11018" max="11018" width="9.109375" style="8" customWidth="1"/>
    <col min="11019" max="11019" width="1.88671875" style="8" customWidth="1"/>
    <col min="11020" max="11020" width="10.6640625" style="8" customWidth="1"/>
    <col min="11021" max="11024" width="5" style="8" customWidth="1"/>
    <col min="11025" max="11025" width="9.109375" style="8" customWidth="1"/>
    <col min="11026" max="11026" width="1.88671875" style="8" customWidth="1"/>
    <col min="11027" max="11027" width="10.6640625" style="8" customWidth="1"/>
    <col min="11028" max="11031" width="5" style="8" customWidth="1"/>
    <col min="11032" max="11032" width="9.109375" style="8" customWidth="1"/>
    <col min="11033" max="11033" width="1.88671875" style="8" customWidth="1"/>
    <col min="11034" max="11034" width="9.109375" style="8" customWidth="1"/>
    <col min="11035" max="11038" width="5" style="8" customWidth="1"/>
    <col min="11039" max="11039" width="9.109375" style="8" customWidth="1"/>
    <col min="11040" max="11040" width="1.88671875" style="8" customWidth="1"/>
    <col min="11041" max="11041" width="9.109375" style="8" customWidth="1"/>
    <col min="11042" max="11045" width="5" style="8" customWidth="1"/>
    <col min="11046" max="11046" width="9.109375" style="8" customWidth="1"/>
    <col min="11047" max="11047" width="1.88671875" style="8" customWidth="1"/>
    <col min="11048" max="11048" width="9.109375" style="8" customWidth="1"/>
    <col min="11049" max="11052" width="5" style="8" customWidth="1"/>
    <col min="11053" max="11053" width="9.109375" style="8" customWidth="1"/>
    <col min="11054" max="11054" width="1.88671875" style="8" customWidth="1"/>
    <col min="11055" max="11055" width="9.109375" style="8" customWidth="1"/>
    <col min="11056" max="11059" width="5" style="8" customWidth="1"/>
    <col min="11060" max="11060" width="9.109375" style="8" customWidth="1"/>
    <col min="11061" max="11061" width="1.88671875" style="8" customWidth="1"/>
    <col min="11062" max="11062" width="9.109375" style="8" customWidth="1"/>
    <col min="11063" max="11066" width="5" style="8" customWidth="1"/>
    <col min="11067" max="11067" width="9.109375" style="8" customWidth="1"/>
    <col min="11068" max="11068" width="1.88671875" style="8" customWidth="1"/>
    <col min="11069" max="11088" width="0" style="8" hidden="1" customWidth="1"/>
    <col min="11089" max="11089" width="1.88671875" style="8" customWidth="1"/>
    <col min="11090" max="11090" width="9.109375" style="8" customWidth="1"/>
    <col min="11091" max="11094" width="5" style="8" customWidth="1"/>
    <col min="11095" max="11095" width="9.109375" style="8" customWidth="1"/>
    <col min="11096" max="11102" width="0" style="8" hidden="1" customWidth="1"/>
    <col min="11103" max="11103" width="1.88671875" style="8" customWidth="1"/>
    <col min="11104" max="11104" width="9.109375" style="8" customWidth="1"/>
    <col min="11105" max="11108" width="5" style="8" customWidth="1"/>
    <col min="11109" max="11109" width="9.109375" style="8" customWidth="1"/>
    <col min="11110" max="11110" width="1.88671875" style="8" customWidth="1"/>
    <col min="11111" max="11111" width="9.109375" style="8" customWidth="1"/>
    <col min="11112" max="11115" width="5" style="8" customWidth="1"/>
    <col min="11116" max="11116" width="9.109375" style="8" customWidth="1"/>
    <col min="11117" max="11117" width="1.88671875" style="8" customWidth="1"/>
    <col min="11118" max="11118" width="9.109375" style="8" customWidth="1"/>
    <col min="11119" max="11122" width="5" style="8" customWidth="1"/>
    <col min="11123" max="11123" width="9.109375" style="8" customWidth="1"/>
    <col min="11124" max="11124" width="2.33203125" style="8" customWidth="1"/>
    <col min="11125" max="11125" width="9.109375" style="8" customWidth="1"/>
    <col min="11126" max="11129" width="5.6640625" style="8" customWidth="1"/>
    <col min="11130" max="11130" width="9.109375" style="8" customWidth="1"/>
    <col min="11131" max="11131" width="1.88671875" style="8" customWidth="1"/>
    <col min="11132" max="11132" width="10.109375" style="8" customWidth="1"/>
    <col min="11133" max="11136" width="5" style="8" customWidth="1"/>
    <col min="11137" max="11137" width="9.109375" style="8" customWidth="1"/>
    <col min="11138" max="11138" width="1.6640625" style="8" customWidth="1"/>
    <col min="11139" max="11139" width="10.109375" style="8" customWidth="1"/>
    <col min="11140" max="11143" width="5" style="8" customWidth="1"/>
    <col min="11144" max="11144" width="9.109375" style="8" customWidth="1"/>
    <col min="11145" max="11145" width="1.88671875" style="8" customWidth="1"/>
    <col min="11146" max="11146" width="10.109375" style="8" customWidth="1"/>
    <col min="11147" max="11150" width="5" style="8" customWidth="1"/>
    <col min="11151" max="11151" width="9.109375" style="8" customWidth="1"/>
    <col min="11152" max="11152" width="1.88671875" style="8" customWidth="1"/>
    <col min="11153" max="11153" width="10.109375" style="8" customWidth="1"/>
    <col min="11154" max="11157" width="5" style="8" customWidth="1"/>
    <col min="11158" max="11158" width="9.109375" style="8" customWidth="1"/>
    <col min="11159" max="11159" width="1.88671875" style="8" customWidth="1"/>
    <col min="11160" max="11163" width="9.109375" style="8" customWidth="1"/>
    <col min="11164" max="11164" width="11.33203125" style="8" customWidth="1"/>
    <col min="11165" max="11167" width="9.109375" style="8"/>
    <col min="11168" max="11168" width="10.33203125" style="8" customWidth="1"/>
    <col min="11169" max="11184" width="9.109375" style="8" customWidth="1"/>
    <col min="11185" max="11267" width="9.109375" style="8"/>
    <col min="11268" max="11268" width="24.33203125" style="8" customWidth="1"/>
    <col min="11269" max="11269" width="10.6640625" style="8" customWidth="1"/>
    <col min="11270" max="11273" width="5" style="8" customWidth="1"/>
    <col min="11274" max="11274" width="9.109375" style="8" customWidth="1"/>
    <col min="11275" max="11275" width="1.88671875" style="8" customWidth="1"/>
    <col min="11276" max="11276" width="10.6640625" style="8" customWidth="1"/>
    <col min="11277" max="11280" width="5" style="8" customWidth="1"/>
    <col min="11281" max="11281" width="9.109375" style="8" customWidth="1"/>
    <col min="11282" max="11282" width="1.88671875" style="8" customWidth="1"/>
    <col min="11283" max="11283" width="10.6640625" style="8" customWidth="1"/>
    <col min="11284" max="11287" width="5" style="8" customWidth="1"/>
    <col min="11288" max="11288" width="9.109375" style="8" customWidth="1"/>
    <col min="11289" max="11289" width="1.88671875" style="8" customWidth="1"/>
    <col min="11290" max="11290" width="9.109375" style="8" customWidth="1"/>
    <col min="11291" max="11294" width="5" style="8" customWidth="1"/>
    <col min="11295" max="11295" width="9.109375" style="8" customWidth="1"/>
    <col min="11296" max="11296" width="1.88671875" style="8" customWidth="1"/>
    <col min="11297" max="11297" width="9.109375" style="8" customWidth="1"/>
    <col min="11298" max="11301" width="5" style="8" customWidth="1"/>
    <col min="11302" max="11302" width="9.109375" style="8" customWidth="1"/>
    <col min="11303" max="11303" width="1.88671875" style="8" customWidth="1"/>
    <col min="11304" max="11304" width="9.109375" style="8" customWidth="1"/>
    <col min="11305" max="11308" width="5" style="8" customWidth="1"/>
    <col min="11309" max="11309" width="9.109375" style="8" customWidth="1"/>
    <col min="11310" max="11310" width="1.88671875" style="8" customWidth="1"/>
    <col min="11311" max="11311" width="9.109375" style="8" customWidth="1"/>
    <col min="11312" max="11315" width="5" style="8" customWidth="1"/>
    <col min="11316" max="11316" width="9.109375" style="8" customWidth="1"/>
    <col min="11317" max="11317" width="1.88671875" style="8" customWidth="1"/>
    <col min="11318" max="11318" width="9.109375" style="8" customWidth="1"/>
    <col min="11319" max="11322" width="5" style="8" customWidth="1"/>
    <col min="11323" max="11323" width="9.109375" style="8" customWidth="1"/>
    <col min="11324" max="11324" width="1.88671875" style="8" customWidth="1"/>
    <col min="11325" max="11344" width="0" style="8" hidden="1" customWidth="1"/>
    <col min="11345" max="11345" width="1.88671875" style="8" customWidth="1"/>
    <col min="11346" max="11346" width="9.109375" style="8" customWidth="1"/>
    <col min="11347" max="11350" width="5" style="8" customWidth="1"/>
    <col min="11351" max="11351" width="9.109375" style="8" customWidth="1"/>
    <col min="11352" max="11358" width="0" style="8" hidden="1" customWidth="1"/>
    <col min="11359" max="11359" width="1.88671875" style="8" customWidth="1"/>
    <col min="11360" max="11360" width="9.109375" style="8" customWidth="1"/>
    <col min="11361" max="11364" width="5" style="8" customWidth="1"/>
    <col min="11365" max="11365" width="9.109375" style="8" customWidth="1"/>
    <col min="11366" max="11366" width="1.88671875" style="8" customWidth="1"/>
    <col min="11367" max="11367" width="9.109375" style="8" customWidth="1"/>
    <col min="11368" max="11371" width="5" style="8" customWidth="1"/>
    <col min="11372" max="11372" width="9.109375" style="8" customWidth="1"/>
    <col min="11373" max="11373" width="1.88671875" style="8" customWidth="1"/>
    <col min="11374" max="11374" width="9.109375" style="8" customWidth="1"/>
    <col min="11375" max="11378" width="5" style="8" customWidth="1"/>
    <col min="11379" max="11379" width="9.109375" style="8" customWidth="1"/>
    <col min="11380" max="11380" width="2.33203125" style="8" customWidth="1"/>
    <col min="11381" max="11381" width="9.109375" style="8" customWidth="1"/>
    <col min="11382" max="11385" width="5.6640625" style="8" customWidth="1"/>
    <col min="11386" max="11386" width="9.109375" style="8" customWidth="1"/>
    <col min="11387" max="11387" width="1.88671875" style="8" customWidth="1"/>
    <col min="11388" max="11388" width="10.109375" style="8" customWidth="1"/>
    <col min="11389" max="11392" width="5" style="8" customWidth="1"/>
    <col min="11393" max="11393" width="9.109375" style="8" customWidth="1"/>
    <col min="11394" max="11394" width="1.6640625" style="8" customWidth="1"/>
    <col min="11395" max="11395" width="10.109375" style="8" customWidth="1"/>
    <col min="11396" max="11399" width="5" style="8" customWidth="1"/>
    <col min="11400" max="11400" width="9.109375" style="8" customWidth="1"/>
    <col min="11401" max="11401" width="1.88671875" style="8" customWidth="1"/>
    <col min="11402" max="11402" width="10.109375" style="8" customWidth="1"/>
    <col min="11403" max="11406" width="5" style="8" customWidth="1"/>
    <col min="11407" max="11407" width="9.109375" style="8" customWidth="1"/>
    <col min="11408" max="11408" width="1.88671875" style="8" customWidth="1"/>
    <col min="11409" max="11409" width="10.109375" style="8" customWidth="1"/>
    <col min="11410" max="11413" width="5" style="8" customWidth="1"/>
    <col min="11414" max="11414" width="9.109375" style="8" customWidth="1"/>
    <col min="11415" max="11415" width="1.88671875" style="8" customWidth="1"/>
    <col min="11416" max="11419" width="9.109375" style="8" customWidth="1"/>
    <col min="11420" max="11420" width="11.33203125" style="8" customWidth="1"/>
    <col min="11421" max="11423" width="9.109375" style="8"/>
    <col min="11424" max="11424" width="10.33203125" style="8" customWidth="1"/>
    <col min="11425" max="11440" width="9.109375" style="8" customWidth="1"/>
    <col min="11441" max="11523" width="9.109375" style="8"/>
    <col min="11524" max="11524" width="24.33203125" style="8" customWidth="1"/>
    <col min="11525" max="11525" width="10.6640625" style="8" customWidth="1"/>
    <col min="11526" max="11529" width="5" style="8" customWidth="1"/>
    <col min="11530" max="11530" width="9.109375" style="8" customWidth="1"/>
    <col min="11531" max="11531" width="1.88671875" style="8" customWidth="1"/>
    <col min="11532" max="11532" width="10.6640625" style="8" customWidth="1"/>
    <col min="11533" max="11536" width="5" style="8" customWidth="1"/>
    <col min="11537" max="11537" width="9.109375" style="8" customWidth="1"/>
    <col min="11538" max="11538" width="1.88671875" style="8" customWidth="1"/>
    <col min="11539" max="11539" width="10.6640625" style="8" customWidth="1"/>
    <col min="11540" max="11543" width="5" style="8" customWidth="1"/>
    <col min="11544" max="11544" width="9.109375" style="8" customWidth="1"/>
    <col min="11545" max="11545" width="1.88671875" style="8" customWidth="1"/>
    <col min="11546" max="11546" width="9.109375" style="8" customWidth="1"/>
    <col min="11547" max="11550" width="5" style="8" customWidth="1"/>
    <col min="11551" max="11551" width="9.109375" style="8" customWidth="1"/>
    <col min="11552" max="11552" width="1.88671875" style="8" customWidth="1"/>
    <col min="11553" max="11553" width="9.109375" style="8" customWidth="1"/>
    <col min="11554" max="11557" width="5" style="8" customWidth="1"/>
    <col min="11558" max="11558" width="9.109375" style="8" customWidth="1"/>
    <col min="11559" max="11559" width="1.88671875" style="8" customWidth="1"/>
    <col min="11560" max="11560" width="9.109375" style="8" customWidth="1"/>
    <col min="11561" max="11564" width="5" style="8" customWidth="1"/>
    <col min="11565" max="11565" width="9.109375" style="8" customWidth="1"/>
    <col min="11566" max="11566" width="1.88671875" style="8" customWidth="1"/>
    <col min="11567" max="11567" width="9.109375" style="8" customWidth="1"/>
    <col min="11568" max="11571" width="5" style="8" customWidth="1"/>
    <col min="11572" max="11572" width="9.109375" style="8" customWidth="1"/>
    <col min="11573" max="11573" width="1.88671875" style="8" customWidth="1"/>
    <col min="11574" max="11574" width="9.109375" style="8" customWidth="1"/>
    <col min="11575" max="11578" width="5" style="8" customWidth="1"/>
    <col min="11579" max="11579" width="9.109375" style="8" customWidth="1"/>
    <col min="11580" max="11580" width="1.88671875" style="8" customWidth="1"/>
    <col min="11581" max="11600" width="0" style="8" hidden="1" customWidth="1"/>
    <col min="11601" max="11601" width="1.88671875" style="8" customWidth="1"/>
    <col min="11602" max="11602" width="9.109375" style="8" customWidth="1"/>
    <col min="11603" max="11606" width="5" style="8" customWidth="1"/>
    <col min="11607" max="11607" width="9.109375" style="8" customWidth="1"/>
    <col min="11608" max="11614" width="0" style="8" hidden="1" customWidth="1"/>
    <col min="11615" max="11615" width="1.88671875" style="8" customWidth="1"/>
    <col min="11616" max="11616" width="9.109375" style="8" customWidth="1"/>
    <col min="11617" max="11620" width="5" style="8" customWidth="1"/>
    <col min="11621" max="11621" width="9.109375" style="8" customWidth="1"/>
    <col min="11622" max="11622" width="1.88671875" style="8" customWidth="1"/>
    <col min="11623" max="11623" width="9.109375" style="8" customWidth="1"/>
    <col min="11624" max="11627" width="5" style="8" customWidth="1"/>
    <col min="11628" max="11628" width="9.109375" style="8" customWidth="1"/>
    <col min="11629" max="11629" width="1.88671875" style="8" customWidth="1"/>
    <col min="11630" max="11630" width="9.109375" style="8" customWidth="1"/>
    <col min="11631" max="11634" width="5" style="8" customWidth="1"/>
    <col min="11635" max="11635" width="9.109375" style="8" customWidth="1"/>
    <col min="11636" max="11636" width="2.33203125" style="8" customWidth="1"/>
    <col min="11637" max="11637" width="9.109375" style="8" customWidth="1"/>
    <col min="11638" max="11641" width="5.6640625" style="8" customWidth="1"/>
    <col min="11642" max="11642" width="9.109375" style="8" customWidth="1"/>
    <col min="11643" max="11643" width="1.88671875" style="8" customWidth="1"/>
    <col min="11644" max="11644" width="10.109375" style="8" customWidth="1"/>
    <col min="11645" max="11648" width="5" style="8" customWidth="1"/>
    <col min="11649" max="11649" width="9.109375" style="8" customWidth="1"/>
    <col min="11650" max="11650" width="1.6640625" style="8" customWidth="1"/>
    <col min="11651" max="11651" width="10.109375" style="8" customWidth="1"/>
    <col min="11652" max="11655" width="5" style="8" customWidth="1"/>
    <col min="11656" max="11656" width="9.109375" style="8" customWidth="1"/>
    <col min="11657" max="11657" width="1.88671875" style="8" customWidth="1"/>
    <col min="11658" max="11658" width="10.109375" style="8" customWidth="1"/>
    <col min="11659" max="11662" width="5" style="8" customWidth="1"/>
    <col min="11663" max="11663" width="9.109375" style="8" customWidth="1"/>
    <col min="11664" max="11664" width="1.88671875" style="8" customWidth="1"/>
    <col min="11665" max="11665" width="10.109375" style="8" customWidth="1"/>
    <col min="11666" max="11669" width="5" style="8" customWidth="1"/>
    <col min="11670" max="11670" width="9.109375" style="8" customWidth="1"/>
    <col min="11671" max="11671" width="1.88671875" style="8" customWidth="1"/>
    <col min="11672" max="11675" width="9.109375" style="8" customWidth="1"/>
    <col min="11676" max="11676" width="11.33203125" style="8" customWidth="1"/>
    <col min="11677" max="11679" width="9.109375" style="8"/>
    <col min="11680" max="11680" width="10.33203125" style="8" customWidth="1"/>
    <col min="11681" max="11696" width="9.109375" style="8" customWidth="1"/>
    <col min="11697" max="11779" width="9.109375" style="8"/>
    <col min="11780" max="11780" width="24.33203125" style="8" customWidth="1"/>
    <col min="11781" max="11781" width="10.6640625" style="8" customWidth="1"/>
    <col min="11782" max="11785" width="5" style="8" customWidth="1"/>
    <col min="11786" max="11786" width="9.109375" style="8" customWidth="1"/>
    <col min="11787" max="11787" width="1.88671875" style="8" customWidth="1"/>
    <col min="11788" max="11788" width="10.6640625" style="8" customWidth="1"/>
    <col min="11789" max="11792" width="5" style="8" customWidth="1"/>
    <col min="11793" max="11793" width="9.109375" style="8" customWidth="1"/>
    <col min="11794" max="11794" width="1.88671875" style="8" customWidth="1"/>
    <col min="11795" max="11795" width="10.6640625" style="8" customWidth="1"/>
    <col min="11796" max="11799" width="5" style="8" customWidth="1"/>
    <col min="11800" max="11800" width="9.109375" style="8" customWidth="1"/>
    <col min="11801" max="11801" width="1.88671875" style="8" customWidth="1"/>
    <col min="11802" max="11802" width="9.109375" style="8" customWidth="1"/>
    <col min="11803" max="11806" width="5" style="8" customWidth="1"/>
    <col min="11807" max="11807" width="9.109375" style="8" customWidth="1"/>
    <col min="11808" max="11808" width="1.88671875" style="8" customWidth="1"/>
    <col min="11809" max="11809" width="9.109375" style="8" customWidth="1"/>
    <col min="11810" max="11813" width="5" style="8" customWidth="1"/>
    <col min="11814" max="11814" width="9.109375" style="8" customWidth="1"/>
    <col min="11815" max="11815" width="1.88671875" style="8" customWidth="1"/>
    <col min="11816" max="11816" width="9.109375" style="8" customWidth="1"/>
    <col min="11817" max="11820" width="5" style="8" customWidth="1"/>
    <col min="11821" max="11821" width="9.109375" style="8" customWidth="1"/>
    <col min="11822" max="11822" width="1.88671875" style="8" customWidth="1"/>
    <col min="11823" max="11823" width="9.109375" style="8" customWidth="1"/>
    <col min="11824" max="11827" width="5" style="8" customWidth="1"/>
    <col min="11828" max="11828" width="9.109375" style="8" customWidth="1"/>
    <col min="11829" max="11829" width="1.88671875" style="8" customWidth="1"/>
    <col min="11830" max="11830" width="9.109375" style="8" customWidth="1"/>
    <col min="11831" max="11834" width="5" style="8" customWidth="1"/>
    <col min="11835" max="11835" width="9.109375" style="8" customWidth="1"/>
    <col min="11836" max="11836" width="1.88671875" style="8" customWidth="1"/>
    <col min="11837" max="11856" width="0" style="8" hidden="1" customWidth="1"/>
    <col min="11857" max="11857" width="1.88671875" style="8" customWidth="1"/>
    <col min="11858" max="11858" width="9.109375" style="8" customWidth="1"/>
    <col min="11859" max="11862" width="5" style="8" customWidth="1"/>
    <col min="11863" max="11863" width="9.109375" style="8" customWidth="1"/>
    <col min="11864" max="11870" width="0" style="8" hidden="1" customWidth="1"/>
    <col min="11871" max="11871" width="1.88671875" style="8" customWidth="1"/>
    <col min="11872" max="11872" width="9.109375" style="8" customWidth="1"/>
    <col min="11873" max="11876" width="5" style="8" customWidth="1"/>
    <col min="11877" max="11877" width="9.109375" style="8" customWidth="1"/>
    <col min="11878" max="11878" width="1.88671875" style="8" customWidth="1"/>
    <col min="11879" max="11879" width="9.109375" style="8" customWidth="1"/>
    <col min="11880" max="11883" width="5" style="8" customWidth="1"/>
    <col min="11884" max="11884" width="9.109375" style="8" customWidth="1"/>
    <col min="11885" max="11885" width="1.88671875" style="8" customWidth="1"/>
    <col min="11886" max="11886" width="9.109375" style="8" customWidth="1"/>
    <col min="11887" max="11890" width="5" style="8" customWidth="1"/>
    <col min="11891" max="11891" width="9.109375" style="8" customWidth="1"/>
    <col min="11892" max="11892" width="2.33203125" style="8" customWidth="1"/>
    <col min="11893" max="11893" width="9.109375" style="8" customWidth="1"/>
    <col min="11894" max="11897" width="5.6640625" style="8" customWidth="1"/>
    <col min="11898" max="11898" width="9.109375" style="8" customWidth="1"/>
    <col min="11899" max="11899" width="1.88671875" style="8" customWidth="1"/>
    <col min="11900" max="11900" width="10.109375" style="8" customWidth="1"/>
    <col min="11901" max="11904" width="5" style="8" customWidth="1"/>
    <col min="11905" max="11905" width="9.109375" style="8" customWidth="1"/>
    <col min="11906" max="11906" width="1.6640625" style="8" customWidth="1"/>
    <col min="11907" max="11907" width="10.109375" style="8" customWidth="1"/>
    <col min="11908" max="11911" width="5" style="8" customWidth="1"/>
    <col min="11912" max="11912" width="9.109375" style="8" customWidth="1"/>
    <col min="11913" max="11913" width="1.88671875" style="8" customWidth="1"/>
    <col min="11914" max="11914" width="10.109375" style="8" customWidth="1"/>
    <col min="11915" max="11918" width="5" style="8" customWidth="1"/>
    <col min="11919" max="11919" width="9.109375" style="8" customWidth="1"/>
    <col min="11920" max="11920" width="1.88671875" style="8" customWidth="1"/>
    <col min="11921" max="11921" width="10.109375" style="8" customWidth="1"/>
    <col min="11922" max="11925" width="5" style="8" customWidth="1"/>
    <col min="11926" max="11926" width="9.109375" style="8" customWidth="1"/>
    <col min="11927" max="11927" width="1.88671875" style="8" customWidth="1"/>
    <col min="11928" max="11931" width="9.109375" style="8" customWidth="1"/>
    <col min="11932" max="11932" width="11.33203125" style="8" customWidth="1"/>
    <col min="11933" max="11935" width="9.109375" style="8"/>
    <col min="11936" max="11936" width="10.33203125" style="8" customWidth="1"/>
    <col min="11937" max="11952" width="9.109375" style="8" customWidth="1"/>
    <col min="11953" max="12035" width="9.109375" style="8"/>
    <col min="12036" max="12036" width="24.33203125" style="8" customWidth="1"/>
    <col min="12037" max="12037" width="10.6640625" style="8" customWidth="1"/>
    <col min="12038" max="12041" width="5" style="8" customWidth="1"/>
    <col min="12042" max="12042" width="9.109375" style="8" customWidth="1"/>
    <col min="12043" max="12043" width="1.88671875" style="8" customWidth="1"/>
    <col min="12044" max="12044" width="10.6640625" style="8" customWidth="1"/>
    <col min="12045" max="12048" width="5" style="8" customWidth="1"/>
    <col min="12049" max="12049" width="9.109375" style="8" customWidth="1"/>
    <col min="12050" max="12050" width="1.88671875" style="8" customWidth="1"/>
    <col min="12051" max="12051" width="10.6640625" style="8" customWidth="1"/>
    <col min="12052" max="12055" width="5" style="8" customWidth="1"/>
    <col min="12056" max="12056" width="9.109375" style="8" customWidth="1"/>
    <col min="12057" max="12057" width="1.88671875" style="8" customWidth="1"/>
    <col min="12058" max="12058" width="9.109375" style="8" customWidth="1"/>
    <col min="12059" max="12062" width="5" style="8" customWidth="1"/>
    <col min="12063" max="12063" width="9.109375" style="8" customWidth="1"/>
    <col min="12064" max="12064" width="1.88671875" style="8" customWidth="1"/>
    <col min="12065" max="12065" width="9.109375" style="8" customWidth="1"/>
    <col min="12066" max="12069" width="5" style="8" customWidth="1"/>
    <col min="12070" max="12070" width="9.109375" style="8" customWidth="1"/>
    <col min="12071" max="12071" width="1.88671875" style="8" customWidth="1"/>
    <col min="12072" max="12072" width="9.109375" style="8" customWidth="1"/>
    <col min="12073" max="12076" width="5" style="8" customWidth="1"/>
    <col min="12077" max="12077" width="9.109375" style="8" customWidth="1"/>
    <col min="12078" max="12078" width="1.88671875" style="8" customWidth="1"/>
    <col min="12079" max="12079" width="9.109375" style="8" customWidth="1"/>
    <col min="12080" max="12083" width="5" style="8" customWidth="1"/>
    <col min="12084" max="12084" width="9.109375" style="8" customWidth="1"/>
    <col min="12085" max="12085" width="1.88671875" style="8" customWidth="1"/>
    <col min="12086" max="12086" width="9.109375" style="8" customWidth="1"/>
    <col min="12087" max="12090" width="5" style="8" customWidth="1"/>
    <col min="12091" max="12091" width="9.109375" style="8" customWidth="1"/>
    <col min="12092" max="12092" width="1.88671875" style="8" customWidth="1"/>
    <col min="12093" max="12112" width="0" style="8" hidden="1" customWidth="1"/>
    <col min="12113" max="12113" width="1.88671875" style="8" customWidth="1"/>
    <col min="12114" max="12114" width="9.109375" style="8" customWidth="1"/>
    <col min="12115" max="12118" width="5" style="8" customWidth="1"/>
    <col min="12119" max="12119" width="9.109375" style="8" customWidth="1"/>
    <col min="12120" max="12126" width="0" style="8" hidden="1" customWidth="1"/>
    <col min="12127" max="12127" width="1.88671875" style="8" customWidth="1"/>
    <col min="12128" max="12128" width="9.109375" style="8" customWidth="1"/>
    <col min="12129" max="12132" width="5" style="8" customWidth="1"/>
    <col min="12133" max="12133" width="9.109375" style="8" customWidth="1"/>
    <col min="12134" max="12134" width="1.88671875" style="8" customWidth="1"/>
    <col min="12135" max="12135" width="9.109375" style="8" customWidth="1"/>
    <col min="12136" max="12139" width="5" style="8" customWidth="1"/>
    <col min="12140" max="12140" width="9.109375" style="8" customWidth="1"/>
    <col min="12141" max="12141" width="1.88671875" style="8" customWidth="1"/>
    <col min="12142" max="12142" width="9.109375" style="8" customWidth="1"/>
    <col min="12143" max="12146" width="5" style="8" customWidth="1"/>
    <col min="12147" max="12147" width="9.109375" style="8" customWidth="1"/>
    <col min="12148" max="12148" width="2.33203125" style="8" customWidth="1"/>
    <col min="12149" max="12149" width="9.109375" style="8" customWidth="1"/>
    <col min="12150" max="12153" width="5.6640625" style="8" customWidth="1"/>
    <col min="12154" max="12154" width="9.109375" style="8" customWidth="1"/>
    <col min="12155" max="12155" width="1.88671875" style="8" customWidth="1"/>
    <col min="12156" max="12156" width="10.109375" style="8" customWidth="1"/>
    <col min="12157" max="12160" width="5" style="8" customWidth="1"/>
    <col min="12161" max="12161" width="9.109375" style="8" customWidth="1"/>
    <col min="12162" max="12162" width="1.6640625" style="8" customWidth="1"/>
    <col min="12163" max="12163" width="10.109375" style="8" customWidth="1"/>
    <col min="12164" max="12167" width="5" style="8" customWidth="1"/>
    <col min="12168" max="12168" width="9.109375" style="8" customWidth="1"/>
    <col min="12169" max="12169" width="1.88671875" style="8" customWidth="1"/>
    <col min="12170" max="12170" width="10.109375" style="8" customWidth="1"/>
    <col min="12171" max="12174" width="5" style="8" customWidth="1"/>
    <col min="12175" max="12175" width="9.109375" style="8" customWidth="1"/>
    <col min="12176" max="12176" width="1.88671875" style="8" customWidth="1"/>
    <col min="12177" max="12177" width="10.109375" style="8" customWidth="1"/>
    <col min="12178" max="12181" width="5" style="8" customWidth="1"/>
    <col min="12182" max="12182" width="9.109375" style="8" customWidth="1"/>
    <col min="12183" max="12183" width="1.88671875" style="8" customWidth="1"/>
    <col min="12184" max="12187" width="9.109375" style="8" customWidth="1"/>
    <col min="12188" max="12188" width="11.33203125" style="8" customWidth="1"/>
    <col min="12189" max="12191" width="9.109375" style="8"/>
    <col min="12192" max="12192" width="10.33203125" style="8" customWidth="1"/>
    <col min="12193" max="12208" width="9.109375" style="8" customWidth="1"/>
    <col min="12209" max="12291" width="9.109375" style="8"/>
    <col min="12292" max="12292" width="24.33203125" style="8" customWidth="1"/>
    <col min="12293" max="12293" width="10.6640625" style="8" customWidth="1"/>
    <col min="12294" max="12297" width="5" style="8" customWidth="1"/>
    <col min="12298" max="12298" width="9.109375" style="8" customWidth="1"/>
    <col min="12299" max="12299" width="1.88671875" style="8" customWidth="1"/>
    <col min="12300" max="12300" width="10.6640625" style="8" customWidth="1"/>
    <col min="12301" max="12304" width="5" style="8" customWidth="1"/>
    <col min="12305" max="12305" width="9.109375" style="8" customWidth="1"/>
    <col min="12306" max="12306" width="1.88671875" style="8" customWidth="1"/>
    <col min="12307" max="12307" width="10.6640625" style="8" customWidth="1"/>
    <col min="12308" max="12311" width="5" style="8" customWidth="1"/>
    <col min="12312" max="12312" width="9.109375" style="8" customWidth="1"/>
    <col min="12313" max="12313" width="1.88671875" style="8" customWidth="1"/>
    <col min="12314" max="12314" width="9.109375" style="8" customWidth="1"/>
    <col min="12315" max="12318" width="5" style="8" customWidth="1"/>
    <col min="12319" max="12319" width="9.109375" style="8" customWidth="1"/>
    <col min="12320" max="12320" width="1.88671875" style="8" customWidth="1"/>
    <col min="12321" max="12321" width="9.109375" style="8" customWidth="1"/>
    <col min="12322" max="12325" width="5" style="8" customWidth="1"/>
    <col min="12326" max="12326" width="9.109375" style="8" customWidth="1"/>
    <col min="12327" max="12327" width="1.88671875" style="8" customWidth="1"/>
    <col min="12328" max="12328" width="9.109375" style="8" customWidth="1"/>
    <col min="12329" max="12332" width="5" style="8" customWidth="1"/>
    <col min="12333" max="12333" width="9.109375" style="8" customWidth="1"/>
    <col min="12334" max="12334" width="1.88671875" style="8" customWidth="1"/>
    <col min="12335" max="12335" width="9.109375" style="8" customWidth="1"/>
    <col min="12336" max="12339" width="5" style="8" customWidth="1"/>
    <col min="12340" max="12340" width="9.109375" style="8" customWidth="1"/>
    <col min="12341" max="12341" width="1.88671875" style="8" customWidth="1"/>
    <col min="12342" max="12342" width="9.109375" style="8" customWidth="1"/>
    <col min="12343" max="12346" width="5" style="8" customWidth="1"/>
    <col min="12347" max="12347" width="9.109375" style="8" customWidth="1"/>
    <col min="12348" max="12348" width="1.88671875" style="8" customWidth="1"/>
    <col min="12349" max="12368" width="0" style="8" hidden="1" customWidth="1"/>
    <col min="12369" max="12369" width="1.88671875" style="8" customWidth="1"/>
    <col min="12370" max="12370" width="9.109375" style="8" customWidth="1"/>
    <col min="12371" max="12374" width="5" style="8" customWidth="1"/>
    <col min="12375" max="12375" width="9.109375" style="8" customWidth="1"/>
    <col min="12376" max="12382" width="0" style="8" hidden="1" customWidth="1"/>
    <col min="12383" max="12383" width="1.88671875" style="8" customWidth="1"/>
    <col min="12384" max="12384" width="9.109375" style="8" customWidth="1"/>
    <col min="12385" max="12388" width="5" style="8" customWidth="1"/>
    <col min="12389" max="12389" width="9.109375" style="8" customWidth="1"/>
    <col min="12390" max="12390" width="1.88671875" style="8" customWidth="1"/>
    <col min="12391" max="12391" width="9.109375" style="8" customWidth="1"/>
    <col min="12392" max="12395" width="5" style="8" customWidth="1"/>
    <col min="12396" max="12396" width="9.109375" style="8" customWidth="1"/>
    <col min="12397" max="12397" width="1.88671875" style="8" customWidth="1"/>
    <col min="12398" max="12398" width="9.109375" style="8" customWidth="1"/>
    <col min="12399" max="12402" width="5" style="8" customWidth="1"/>
    <col min="12403" max="12403" width="9.109375" style="8" customWidth="1"/>
    <col min="12404" max="12404" width="2.33203125" style="8" customWidth="1"/>
    <col min="12405" max="12405" width="9.109375" style="8" customWidth="1"/>
    <col min="12406" max="12409" width="5.6640625" style="8" customWidth="1"/>
    <col min="12410" max="12410" width="9.109375" style="8" customWidth="1"/>
    <col min="12411" max="12411" width="1.88671875" style="8" customWidth="1"/>
    <col min="12412" max="12412" width="10.109375" style="8" customWidth="1"/>
    <col min="12413" max="12416" width="5" style="8" customWidth="1"/>
    <col min="12417" max="12417" width="9.109375" style="8" customWidth="1"/>
    <col min="12418" max="12418" width="1.6640625" style="8" customWidth="1"/>
    <col min="12419" max="12419" width="10.109375" style="8" customWidth="1"/>
    <col min="12420" max="12423" width="5" style="8" customWidth="1"/>
    <col min="12424" max="12424" width="9.109375" style="8" customWidth="1"/>
    <col min="12425" max="12425" width="1.88671875" style="8" customWidth="1"/>
    <col min="12426" max="12426" width="10.109375" style="8" customWidth="1"/>
    <col min="12427" max="12430" width="5" style="8" customWidth="1"/>
    <col min="12431" max="12431" width="9.109375" style="8" customWidth="1"/>
    <col min="12432" max="12432" width="1.88671875" style="8" customWidth="1"/>
    <col min="12433" max="12433" width="10.109375" style="8" customWidth="1"/>
    <col min="12434" max="12437" width="5" style="8" customWidth="1"/>
    <col min="12438" max="12438" width="9.109375" style="8" customWidth="1"/>
    <col min="12439" max="12439" width="1.88671875" style="8" customWidth="1"/>
    <col min="12440" max="12443" width="9.109375" style="8" customWidth="1"/>
    <col min="12444" max="12444" width="11.33203125" style="8" customWidth="1"/>
    <col min="12445" max="12447" width="9.109375" style="8"/>
    <col min="12448" max="12448" width="10.33203125" style="8" customWidth="1"/>
    <col min="12449" max="12464" width="9.109375" style="8" customWidth="1"/>
    <col min="12465" max="12547" width="9.109375" style="8"/>
    <col min="12548" max="12548" width="24.33203125" style="8" customWidth="1"/>
    <col min="12549" max="12549" width="10.6640625" style="8" customWidth="1"/>
    <col min="12550" max="12553" width="5" style="8" customWidth="1"/>
    <col min="12554" max="12554" width="9.109375" style="8" customWidth="1"/>
    <col min="12555" max="12555" width="1.88671875" style="8" customWidth="1"/>
    <col min="12556" max="12556" width="10.6640625" style="8" customWidth="1"/>
    <col min="12557" max="12560" width="5" style="8" customWidth="1"/>
    <col min="12561" max="12561" width="9.109375" style="8" customWidth="1"/>
    <col min="12562" max="12562" width="1.88671875" style="8" customWidth="1"/>
    <col min="12563" max="12563" width="10.6640625" style="8" customWidth="1"/>
    <col min="12564" max="12567" width="5" style="8" customWidth="1"/>
    <col min="12568" max="12568" width="9.109375" style="8" customWidth="1"/>
    <col min="12569" max="12569" width="1.88671875" style="8" customWidth="1"/>
    <col min="12570" max="12570" width="9.109375" style="8" customWidth="1"/>
    <col min="12571" max="12574" width="5" style="8" customWidth="1"/>
    <col min="12575" max="12575" width="9.109375" style="8" customWidth="1"/>
    <col min="12576" max="12576" width="1.88671875" style="8" customWidth="1"/>
    <col min="12577" max="12577" width="9.109375" style="8" customWidth="1"/>
    <col min="12578" max="12581" width="5" style="8" customWidth="1"/>
    <col min="12582" max="12582" width="9.109375" style="8" customWidth="1"/>
    <col min="12583" max="12583" width="1.88671875" style="8" customWidth="1"/>
    <col min="12584" max="12584" width="9.109375" style="8" customWidth="1"/>
    <col min="12585" max="12588" width="5" style="8" customWidth="1"/>
    <col min="12589" max="12589" width="9.109375" style="8" customWidth="1"/>
    <col min="12590" max="12590" width="1.88671875" style="8" customWidth="1"/>
    <col min="12591" max="12591" width="9.109375" style="8" customWidth="1"/>
    <col min="12592" max="12595" width="5" style="8" customWidth="1"/>
    <col min="12596" max="12596" width="9.109375" style="8" customWidth="1"/>
    <col min="12597" max="12597" width="1.88671875" style="8" customWidth="1"/>
    <col min="12598" max="12598" width="9.109375" style="8" customWidth="1"/>
    <col min="12599" max="12602" width="5" style="8" customWidth="1"/>
    <col min="12603" max="12603" width="9.109375" style="8" customWidth="1"/>
    <col min="12604" max="12604" width="1.88671875" style="8" customWidth="1"/>
    <col min="12605" max="12624" width="0" style="8" hidden="1" customWidth="1"/>
    <col min="12625" max="12625" width="1.88671875" style="8" customWidth="1"/>
    <col min="12626" max="12626" width="9.109375" style="8" customWidth="1"/>
    <col min="12627" max="12630" width="5" style="8" customWidth="1"/>
    <col min="12631" max="12631" width="9.109375" style="8" customWidth="1"/>
    <col min="12632" max="12638" width="0" style="8" hidden="1" customWidth="1"/>
    <col min="12639" max="12639" width="1.88671875" style="8" customWidth="1"/>
    <col min="12640" max="12640" width="9.109375" style="8" customWidth="1"/>
    <col min="12641" max="12644" width="5" style="8" customWidth="1"/>
    <col min="12645" max="12645" width="9.109375" style="8" customWidth="1"/>
    <col min="12646" max="12646" width="1.88671875" style="8" customWidth="1"/>
    <col min="12647" max="12647" width="9.109375" style="8" customWidth="1"/>
    <col min="12648" max="12651" width="5" style="8" customWidth="1"/>
    <col min="12652" max="12652" width="9.109375" style="8" customWidth="1"/>
    <col min="12653" max="12653" width="1.88671875" style="8" customWidth="1"/>
    <col min="12654" max="12654" width="9.109375" style="8" customWidth="1"/>
    <col min="12655" max="12658" width="5" style="8" customWidth="1"/>
    <col min="12659" max="12659" width="9.109375" style="8" customWidth="1"/>
    <col min="12660" max="12660" width="2.33203125" style="8" customWidth="1"/>
    <col min="12661" max="12661" width="9.109375" style="8" customWidth="1"/>
    <col min="12662" max="12665" width="5.6640625" style="8" customWidth="1"/>
    <col min="12666" max="12666" width="9.109375" style="8" customWidth="1"/>
    <col min="12667" max="12667" width="1.88671875" style="8" customWidth="1"/>
    <col min="12668" max="12668" width="10.109375" style="8" customWidth="1"/>
    <col min="12669" max="12672" width="5" style="8" customWidth="1"/>
    <col min="12673" max="12673" width="9.109375" style="8" customWidth="1"/>
    <col min="12674" max="12674" width="1.6640625" style="8" customWidth="1"/>
    <col min="12675" max="12675" width="10.109375" style="8" customWidth="1"/>
    <col min="12676" max="12679" width="5" style="8" customWidth="1"/>
    <col min="12680" max="12680" width="9.109375" style="8" customWidth="1"/>
    <col min="12681" max="12681" width="1.88671875" style="8" customWidth="1"/>
    <col min="12682" max="12682" width="10.109375" style="8" customWidth="1"/>
    <col min="12683" max="12686" width="5" style="8" customWidth="1"/>
    <col min="12687" max="12687" width="9.109375" style="8" customWidth="1"/>
    <col min="12688" max="12688" width="1.88671875" style="8" customWidth="1"/>
    <col min="12689" max="12689" width="10.109375" style="8" customWidth="1"/>
    <col min="12690" max="12693" width="5" style="8" customWidth="1"/>
    <col min="12694" max="12694" width="9.109375" style="8" customWidth="1"/>
    <col min="12695" max="12695" width="1.88671875" style="8" customWidth="1"/>
    <col min="12696" max="12699" width="9.109375" style="8" customWidth="1"/>
    <col min="12700" max="12700" width="11.33203125" style="8" customWidth="1"/>
    <col min="12701" max="12703" width="9.109375" style="8"/>
    <col min="12704" max="12704" width="10.33203125" style="8" customWidth="1"/>
    <col min="12705" max="12720" width="9.109375" style="8" customWidth="1"/>
    <col min="12721" max="12803" width="9.109375" style="8"/>
    <col min="12804" max="12804" width="24.33203125" style="8" customWidth="1"/>
    <col min="12805" max="12805" width="10.6640625" style="8" customWidth="1"/>
    <col min="12806" max="12809" width="5" style="8" customWidth="1"/>
    <col min="12810" max="12810" width="9.109375" style="8" customWidth="1"/>
    <col min="12811" max="12811" width="1.88671875" style="8" customWidth="1"/>
    <col min="12812" max="12812" width="10.6640625" style="8" customWidth="1"/>
    <col min="12813" max="12816" width="5" style="8" customWidth="1"/>
    <col min="12817" max="12817" width="9.109375" style="8" customWidth="1"/>
    <col min="12818" max="12818" width="1.88671875" style="8" customWidth="1"/>
    <col min="12819" max="12819" width="10.6640625" style="8" customWidth="1"/>
    <col min="12820" max="12823" width="5" style="8" customWidth="1"/>
    <col min="12824" max="12824" width="9.109375" style="8" customWidth="1"/>
    <col min="12825" max="12825" width="1.88671875" style="8" customWidth="1"/>
    <col min="12826" max="12826" width="9.109375" style="8" customWidth="1"/>
    <col min="12827" max="12830" width="5" style="8" customWidth="1"/>
    <col min="12831" max="12831" width="9.109375" style="8" customWidth="1"/>
    <col min="12832" max="12832" width="1.88671875" style="8" customWidth="1"/>
    <col min="12833" max="12833" width="9.109375" style="8" customWidth="1"/>
    <col min="12834" max="12837" width="5" style="8" customWidth="1"/>
    <col min="12838" max="12838" width="9.109375" style="8" customWidth="1"/>
    <col min="12839" max="12839" width="1.88671875" style="8" customWidth="1"/>
    <col min="12840" max="12840" width="9.109375" style="8" customWidth="1"/>
    <col min="12841" max="12844" width="5" style="8" customWidth="1"/>
    <col min="12845" max="12845" width="9.109375" style="8" customWidth="1"/>
    <col min="12846" max="12846" width="1.88671875" style="8" customWidth="1"/>
    <col min="12847" max="12847" width="9.109375" style="8" customWidth="1"/>
    <col min="12848" max="12851" width="5" style="8" customWidth="1"/>
    <col min="12852" max="12852" width="9.109375" style="8" customWidth="1"/>
    <col min="12853" max="12853" width="1.88671875" style="8" customWidth="1"/>
    <col min="12854" max="12854" width="9.109375" style="8" customWidth="1"/>
    <col min="12855" max="12858" width="5" style="8" customWidth="1"/>
    <col min="12859" max="12859" width="9.109375" style="8" customWidth="1"/>
    <col min="12860" max="12860" width="1.88671875" style="8" customWidth="1"/>
    <col min="12861" max="12880" width="0" style="8" hidden="1" customWidth="1"/>
    <col min="12881" max="12881" width="1.88671875" style="8" customWidth="1"/>
    <col min="12882" max="12882" width="9.109375" style="8" customWidth="1"/>
    <col min="12883" max="12886" width="5" style="8" customWidth="1"/>
    <col min="12887" max="12887" width="9.109375" style="8" customWidth="1"/>
    <col min="12888" max="12894" width="0" style="8" hidden="1" customWidth="1"/>
    <col min="12895" max="12895" width="1.88671875" style="8" customWidth="1"/>
    <col min="12896" max="12896" width="9.109375" style="8" customWidth="1"/>
    <col min="12897" max="12900" width="5" style="8" customWidth="1"/>
    <col min="12901" max="12901" width="9.109375" style="8" customWidth="1"/>
    <col min="12902" max="12902" width="1.88671875" style="8" customWidth="1"/>
    <col min="12903" max="12903" width="9.109375" style="8" customWidth="1"/>
    <col min="12904" max="12907" width="5" style="8" customWidth="1"/>
    <col min="12908" max="12908" width="9.109375" style="8" customWidth="1"/>
    <col min="12909" max="12909" width="1.88671875" style="8" customWidth="1"/>
    <col min="12910" max="12910" width="9.109375" style="8" customWidth="1"/>
    <col min="12911" max="12914" width="5" style="8" customWidth="1"/>
    <col min="12915" max="12915" width="9.109375" style="8" customWidth="1"/>
    <col min="12916" max="12916" width="2.33203125" style="8" customWidth="1"/>
    <col min="12917" max="12917" width="9.109375" style="8" customWidth="1"/>
    <col min="12918" max="12921" width="5.6640625" style="8" customWidth="1"/>
    <col min="12922" max="12922" width="9.109375" style="8" customWidth="1"/>
    <col min="12923" max="12923" width="1.88671875" style="8" customWidth="1"/>
    <col min="12924" max="12924" width="10.109375" style="8" customWidth="1"/>
    <col min="12925" max="12928" width="5" style="8" customWidth="1"/>
    <col min="12929" max="12929" width="9.109375" style="8" customWidth="1"/>
    <col min="12930" max="12930" width="1.6640625" style="8" customWidth="1"/>
    <col min="12931" max="12931" width="10.109375" style="8" customWidth="1"/>
    <col min="12932" max="12935" width="5" style="8" customWidth="1"/>
    <col min="12936" max="12936" width="9.109375" style="8" customWidth="1"/>
    <col min="12937" max="12937" width="1.88671875" style="8" customWidth="1"/>
    <col min="12938" max="12938" width="10.109375" style="8" customWidth="1"/>
    <col min="12939" max="12942" width="5" style="8" customWidth="1"/>
    <col min="12943" max="12943" width="9.109375" style="8" customWidth="1"/>
    <col min="12944" max="12944" width="1.88671875" style="8" customWidth="1"/>
    <col min="12945" max="12945" width="10.109375" style="8" customWidth="1"/>
    <col min="12946" max="12949" width="5" style="8" customWidth="1"/>
    <col min="12950" max="12950" width="9.109375" style="8" customWidth="1"/>
    <col min="12951" max="12951" width="1.88671875" style="8" customWidth="1"/>
    <col min="12952" max="12955" width="9.109375" style="8" customWidth="1"/>
    <col min="12956" max="12956" width="11.33203125" style="8" customWidth="1"/>
    <col min="12957" max="12959" width="9.109375" style="8"/>
    <col min="12960" max="12960" width="10.33203125" style="8" customWidth="1"/>
    <col min="12961" max="12976" width="9.109375" style="8" customWidth="1"/>
    <col min="12977" max="13059" width="9.109375" style="8"/>
    <col min="13060" max="13060" width="24.33203125" style="8" customWidth="1"/>
    <col min="13061" max="13061" width="10.6640625" style="8" customWidth="1"/>
    <col min="13062" max="13065" width="5" style="8" customWidth="1"/>
    <col min="13066" max="13066" width="9.109375" style="8" customWidth="1"/>
    <col min="13067" max="13067" width="1.88671875" style="8" customWidth="1"/>
    <col min="13068" max="13068" width="10.6640625" style="8" customWidth="1"/>
    <col min="13069" max="13072" width="5" style="8" customWidth="1"/>
    <col min="13073" max="13073" width="9.109375" style="8" customWidth="1"/>
    <col min="13074" max="13074" width="1.88671875" style="8" customWidth="1"/>
    <col min="13075" max="13075" width="10.6640625" style="8" customWidth="1"/>
    <col min="13076" max="13079" width="5" style="8" customWidth="1"/>
    <col min="13080" max="13080" width="9.109375" style="8" customWidth="1"/>
    <col min="13081" max="13081" width="1.88671875" style="8" customWidth="1"/>
    <col min="13082" max="13082" width="9.109375" style="8" customWidth="1"/>
    <col min="13083" max="13086" width="5" style="8" customWidth="1"/>
    <col min="13087" max="13087" width="9.109375" style="8" customWidth="1"/>
    <col min="13088" max="13088" width="1.88671875" style="8" customWidth="1"/>
    <col min="13089" max="13089" width="9.109375" style="8" customWidth="1"/>
    <col min="13090" max="13093" width="5" style="8" customWidth="1"/>
    <col min="13094" max="13094" width="9.109375" style="8" customWidth="1"/>
    <col min="13095" max="13095" width="1.88671875" style="8" customWidth="1"/>
    <col min="13096" max="13096" width="9.109375" style="8" customWidth="1"/>
    <col min="13097" max="13100" width="5" style="8" customWidth="1"/>
    <col min="13101" max="13101" width="9.109375" style="8" customWidth="1"/>
    <col min="13102" max="13102" width="1.88671875" style="8" customWidth="1"/>
    <col min="13103" max="13103" width="9.109375" style="8" customWidth="1"/>
    <col min="13104" max="13107" width="5" style="8" customWidth="1"/>
    <col min="13108" max="13108" width="9.109375" style="8" customWidth="1"/>
    <col min="13109" max="13109" width="1.88671875" style="8" customWidth="1"/>
    <col min="13110" max="13110" width="9.109375" style="8" customWidth="1"/>
    <col min="13111" max="13114" width="5" style="8" customWidth="1"/>
    <col min="13115" max="13115" width="9.109375" style="8" customWidth="1"/>
    <col min="13116" max="13116" width="1.88671875" style="8" customWidth="1"/>
    <col min="13117" max="13136" width="0" style="8" hidden="1" customWidth="1"/>
    <col min="13137" max="13137" width="1.88671875" style="8" customWidth="1"/>
    <col min="13138" max="13138" width="9.109375" style="8" customWidth="1"/>
    <col min="13139" max="13142" width="5" style="8" customWidth="1"/>
    <col min="13143" max="13143" width="9.109375" style="8" customWidth="1"/>
    <col min="13144" max="13150" width="0" style="8" hidden="1" customWidth="1"/>
    <col min="13151" max="13151" width="1.88671875" style="8" customWidth="1"/>
    <col min="13152" max="13152" width="9.109375" style="8" customWidth="1"/>
    <col min="13153" max="13156" width="5" style="8" customWidth="1"/>
    <col min="13157" max="13157" width="9.109375" style="8" customWidth="1"/>
    <col min="13158" max="13158" width="1.88671875" style="8" customWidth="1"/>
    <col min="13159" max="13159" width="9.109375" style="8" customWidth="1"/>
    <col min="13160" max="13163" width="5" style="8" customWidth="1"/>
    <col min="13164" max="13164" width="9.109375" style="8" customWidth="1"/>
    <col min="13165" max="13165" width="1.88671875" style="8" customWidth="1"/>
    <col min="13166" max="13166" width="9.109375" style="8" customWidth="1"/>
    <col min="13167" max="13170" width="5" style="8" customWidth="1"/>
    <col min="13171" max="13171" width="9.109375" style="8" customWidth="1"/>
    <col min="13172" max="13172" width="2.33203125" style="8" customWidth="1"/>
    <col min="13173" max="13173" width="9.109375" style="8" customWidth="1"/>
    <col min="13174" max="13177" width="5.6640625" style="8" customWidth="1"/>
    <col min="13178" max="13178" width="9.109375" style="8" customWidth="1"/>
    <col min="13179" max="13179" width="1.88671875" style="8" customWidth="1"/>
    <col min="13180" max="13180" width="10.109375" style="8" customWidth="1"/>
    <col min="13181" max="13184" width="5" style="8" customWidth="1"/>
    <col min="13185" max="13185" width="9.109375" style="8" customWidth="1"/>
    <col min="13186" max="13186" width="1.6640625" style="8" customWidth="1"/>
    <col min="13187" max="13187" width="10.109375" style="8" customWidth="1"/>
    <col min="13188" max="13191" width="5" style="8" customWidth="1"/>
    <col min="13192" max="13192" width="9.109375" style="8" customWidth="1"/>
    <col min="13193" max="13193" width="1.88671875" style="8" customWidth="1"/>
    <col min="13194" max="13194" width="10.109375" style="8" customWidth="1"/>
    <col min="13195" max="13198" width="5" style="8" customWidth="1"/>
    <col min="13199" max="13199" width="9.109375" style="8" customWidth="1"/>
    <col min="13200" max="13200" width="1.88671875" style="8" customWidth="1"/>
    <col min="13201" max="13201" width="10.109375" style="8" customWidth="1"/>
    <col min="13202" max="13205" width="5" style="8" customWidth="1"/>
    <col min="13206" max="13206" width="9.109375" style="8" customWidth="1"/>
    <col min="13207" max="13207" width="1.88671875" style="8" customWidth="1"/>
    <col min="13208" max="13211" width="9.109375" style="8" customWidth="1"/>
    <col min="13212" max="13212" width="11.33203125" style="8" customWidth="1"/>
    <col min="13213" max="13215" width="9.109375" style="8"/>
    <col min="13216" max="13216" width="10.33203125" style="8" customWidth="1"/>
    <col min="13217" max="13232" width="9.109375" style="8" customWidth="1"/>
    <col min="13233" max="13315" width="9.109375" style="8"/>
    <col min="13316" max="13316" width="24.33203125" style="8" customWidth="1"/>
    <col min="13317" max="13317" width="10.6640625" style="8" customWidth="1"/>
    <col min="13318" max="13321" width="5" style="8" customWidth="1"/>
    <col min="13322" max="13322" width="9.109375" style="8" customWidth="1"/>
    <col min="13323" max="13323" width="1.88671875" style="8" customWidth="1"/>
    <col min="13324" max="13324" width="10.6640625" style="8" customWidth="1"/>
    <col min="13325" max="13328" width="5" style="8" customWidth="1"/>
    <col min="13329" max="13329" width="9.109375" style="8" customWidth="1"/>
    <col min="13330" max="13330" width="1.88671875" style="8" customWidth="1"/>
    <col min="13331" max="13331" width="10.6640625" style="8" customWidth="1"/>
    <col min="13332" max="13335" width="5" style="8" customWidth="1"/>
    <col min="13336" max="13336" width="9.109375" style="8" customWidth="1"/>
    <col min="13337" max="13337" width="1.88671875" style="8" customWidth="1"/>
    <col min="13338" max="13338" width="9.109375" style="8" customWidth="1"/>
    <col min="13339" max="13342" width="5" style="8" customWidth="1"/>
    <col min="13343" max="13343" width="9.109375" style="8" customWidth="1"/>
    <col min="13344" max="13344" width="1.88671875" style="8" customWidth="1"/>
    <col min="13345" max="13345" width="9.109375" style="8" customWidth="1"/>
    <col min="13346" max="13349" width="5" style="8" customWidth="1"/>
    <col min="13350" max="13350" width="9.109375" style="8" customWidth="1"/>
    <col min="13351" max="13351" width="1.88671875" style="8" customWidth="1"/>
    <col min="13352" max="13352" width="9.109375" style="8" customWidth="1"/>
    <col min="13353" max="13356" width="5" style="8" customWidth="1"/>
    <col min="13357" max="13357" width="9.109375" style="8" customWidth="1"/>
    <col min="13358" max="13358" width="1.88671875" style="8" customWidth="1"/>
    <col min="13359" max="13359" width="9.109375" style="8" customWidth="1"/>
    <col min="13360" max="13363" width="5" style="8" customWidth="1"/>
    <col min="13364" max="13364" width="9.109375" style="8" customWidth="1"/>
    <col min="13365" max="13365" width="1.88671875" style="8" customWidth="1"/>
    <col min="13366" max="13366" width="9.109375" style="8" customWidth="1"/>
    <col min="13367" max="13370" width="5" style="8" customWidth="1"/>
    <col min="13371" max="13371" width="9.109375" style="8" customWidth="1"/>
    <col min="13372" max="13372" width="1.88671875" style="8" customWidth="1"/>
    <col min="13373" max="13392" width="0" style="8" hidden="1" customWidth="1"/>
    <col min="13393" max="13393" width="1.88671875" style="8" customWidth="1"/>
    <col min="13394" max="13394" width="9.109375" style="8" customWidth="1"/>
    <col min="13395" max="13398" width="5" style="8" customWidth="1"/>
    <col min="13399" max="13399" width="9.109375" style="8" customWidth="1"/>
    <col min="13400" max="13406" width="0" style="8" hidden="1" customWidth="1"/>
    <col min="13407" max="13407" width="1.88671875" style="8" customWidth="1"/>
    <col min="13408" max="13408" width="9.109375" style="8" customWidth="1"/>
    <col min="13409" max="13412" width="5" style="8" customWidth="1"/>
    <col min="13413" max="13413" width="9.109375" style="8" customWidth="1"/>
    <col min="13414" max="13414" width="1.88671875" style="8" customWidth="1"/>
    <col min="13415" max="13415" width="9.109375" style="8" customWidth="1"/>
    <col min="13416" max="13419" width="5" style="8" customWidth="1"/>
    <col min="13420" max="13420" width="9.109375" style="8" customWidth="1"/>
    <col min="13421" max="13421" width="1.88671875" style="8" customWidth="1"/>
    <col min="13422" max="13422" width="9.109375" style="8" customWidth="1"/>
    <col min="13423" max="13426" width="5" style="8" customWidth="1"/>
    <col min="13427" max="13427" width="9.109375" style="8" customWidth="1"/>
    <col min="13428" max="13428" width="2.33203125" style="8" customWidth="1"/>
    <col min="13429" max="13429" width="9.109375" style="8" customWidth="1"/>
    <col min="13430" max="13433" width="5.6640625" style="8" customWidth="1"/>
    <col min="13434" max="13434" width="9.109375" style="8" customWidth="1"/>
    <col min="13435" max="13435" width="1.88671875" style="8" customWidth="1"/>
    <col min="13436" max="13436" width="10.109375" style="8" customWidth="1"/>
    <col min="13437" max="13440" width="5" style="8" customWidth="1"/>
    <col min="13441" max="13441" width="9.109375" style="8" customWidth="1"/>
    <col min="13442" max="13442" width="1.6640625" style="8" customWidth="1"/>
    <col min="13443" max="13443" width="10.109375" style="8" customWidth="1"/>
    <col min="13444" max="13447" width="5" style="8" customWidth="1"/>
    <col min="13448" max="13448" width="9.109375" style="8" customWidth="1"/>
    <col min="13449" max="13449" width="1.88671875" style="8" customWidth="1"/>
    <col min="13450" max="13450" width="10.109375" style="8" customWidth="1"/>
    <col min="13451" max="13454" width="5" style="8" customWidth="1"/>
    <col min="13455" max="13455" width="9.109375" style="8" customWidth="1"/>
    <col min="13456" max="13456" width="1.88671875" style="8" customWidth="1"/>
    <col min="13457" max="13457" width="10.109375" style="8" customWidth="1"/>
    <col min="13458" max="13461" width="5" style="8" customWidth="1"/>
    <col min="13462" max="13462" width="9.109375" style="8" customWidth="1"/>
    <col min="13463" max="13463" width="1.88671875" style="8" customWidth="1"/>
    <col min="13464" max="13467" width="9.109375" style="8" customWidth="1"/>
    <col min="13468" max="13468" width="11.33203125" style="8" customWidth="1"/>
    <col min="13469" max="13471" width="9.109375" style="8"/>
    <col min="13472" max="13472" width="10.33203125" style="8" customWidth="1"/>
    <col min="13473" max="13488" width="9.109375" style="8" customWidth="1"/>
    <col min="13489" max="13571" width="9.109375" style="8"/>
    <col min="13572" max="13572" width="24.33203125" style="8" customWidth="1"/>
    <col min="13573" max="13573" width="10.6640625" style="8" customWidth="1"/>
    <col min="13574" max="13577" width="5" style="8" customWidth="1"/>
    <col min="13578" max="13578" width="9.109375" style="8" customWidth="1"/>
    <col min="13579" max="13579" width="1.88671875" style="8" customWidth="1"/>
    <col min="13580" max="13580" width="10.6640625" style="8" customWidth="1"/>
    <col min="13581" max="13584" width="5" style="8" customWidth="1"/>
    <col min="13585" max="13585" width="9.109375" style="8" customWidth="1"/>
    <col min="13586" max="13586" width="1.88671875" style="8" customWidth="1"/>
    <col min="13587" max="13587" width="10.6640625" style="8" customWidth="1"/>
    <col min="13588" max="13591" width="5" style="8" customWidth="1"/>
    <col min="13592" max="13592" width="9.109375" style="8" customWidth="1"/>
    <col min="13593" max="13593" width="1.88671875" style="8" customWidth="1"/>
    <col min="13594" max="13594" width="9.109375" style="8" customWidth="1"/>
    <col min="13595" max="13598" width="5" style="8" customWidth="1"/>
    <col min="13599" max="13599" width="9.109375" style="8" customWidth="1"/>
    <col min="13600" max="13600" width="1.88671875" style="8" customWidth="1"/>
    <col min="13601" max="13601" width="9.109375" style="8" customWidth="1"/>
    <col min="13602" max="13605" width="5" style="8" customWidth="1"/>
    <col min="13606" max="13606" width="9.109375" style="8" customWidth="1"/>
    <col min="13607" max="13607" width="1.88671875" style="8" customWidth="1"/>
    <col min="13608" max="13608" width="9.109375" style="8" customWidth="1"/>
    <col min="13609" max="13612" width="5" style="8" customWidth="1"/>
    <col min="13613" max="13613" width="9.109375" style="8" customWidth="1"/>
    <col min="13614" max="13614" width="1.88671875" style="8" customWidth="1"/>
    <col min="13615" max="13615" width="9.109375" style="8" customWidth="1"/>
    <col min="13616" max="13619" width="5" style="8" customWidth="1"/>
    <col min="13620" max="13620" width="9.109375" style="8" customWidth="1"/>
    <col min="13621" max="13621" width="1.88671875" style="8" customWidth="1"/>
    <col min="13622" max="13622" width="9.109375" style="8" customWidth="1"/>
    <col min="13623" max="13626" width="5" style="8" customWidth="1"/>
    <col min="13627" max="13627" width="9.109375" style="8" customWidth="1"/>
    <col min="13628" max="13628" width="1.88671875" style="8" customWidth="1"/>
    <col min="13629" max="13648" width="0" style="8" hidden="1" customWidth="1"/>
    <col min="13649" max="13649" width="1.88671875" style="8" customWidth="1"/>
    <col min="13650" max="13650" width="9.109375" style="8" customWidth="1"/>
    <col min="13651" max="13654" width="5" style="8" customWidth="1"/>
    <col min="13655" max="13655" width="9.109375" style="8" customWidth="1"/>
    <col min="13656" max="13662" width="0" style="8" hidden="1" customWidth="1"/>
    <col min="13663" max="13663" width="1.88671875" style="8" customWidth="1"/>
    <col min="13664" max="13664" width="9.109375" style="8" customWidth="1"/>
    <col min="13665" max="13668" width="5" style="8" customWidth="1"/>
    <col min="13669" max="13669" width="9.109375" style="8" customWidth="1"/>
    <col min="13670" max="13670" width="1.88671875" style="8" customWidth="1"/>
    <col min="13671" max="13671" width="9.109375" style="8" customWidth="1"/>
    <col min="13672" max="13675" width="5" style="8" customWidth="1"/>
    <col min="13676" max="13676" width="9.109375" style="8" customWidth="1"/>
    <col min="13677" max="13677" width="1.88671875" style="8" customWidth="1"/>
    <col min="13678" max="13678" width="9.109375" style="8" customWidth="1"/>
    <col min="13679" max="13682" width="5" style="8" customWidth="1"/>
    <col min="13683" max="13683" width="9.109375" style="8" customWidth="1"/>
    <col min="13684" max="13684" width="2.33203125" style="8" customWidth="1"/>
    <col min="13685" max="13685" width="9.109375" style="8" customWidth="1"/>
    <col min="13686" max="13689" width="5.6640625" style="8" customWidth="1"/>
    <col min="13690" max="13690" width="9.109375" style="8" customWidth="1"/>
    <col min="13691" max="13691" width="1.88671875" style="8" customWidth="1"/>
    <col min="13692" max="13692" width="10.109375" style="8" customWidth="1"/>
    <col min="13693" max="13696" width="5" style="8" customWidth="1"/>
    <col min="13697" max="13697" width="9.109375" style="8" customWidth="1"/>
    <col min="13698" max="13698" width="1.6640625" style="8" customWidth="1"/>
    <col min="13699" max="13699" width="10.109375" style="8" customWidth="1"/>
    <col min="13700" max="13703" width="5" style="8" customWidth="1"/>
    <col min="13704" max="13704" width="9.109375" style="8" customWidth="1"/>
    <col min="13705" max="13705" width="1.88671875" style="8" customWidth="1"/>
    <col min="13706" max="13706" width="10.109375" style="8" customWidth="1"/>
    <col min="13707" max="13710" width="5" style="8" customWidth="1"/>
    <col min="13711" max="13711" width="9.109375" style="8" customWidth="1"/>
    <col min="13712" max="13712" width="1.88671875" style="8" customWidth="1"/>
    <col min="13713" max="13713" width="10.109375" style="8" customWidth="1"/>
    <col min="13714" max="13717" width="5" style="8" customWidth="1"/>
    <col min="13718" max="13718" width="9.109375" style="8" customWidth="1"/>
    <col min="13719" max="13719" width="1.88671875" style="8" customWidth="1"/>
    <col min="13720" max="13723" width="9.109375" style="8" customWidth="1"/>
    <col min="13724" max="13724" width="11.33203125" style="8" customWidth="1"/>
    <col min="13725" max="13727" width="9.109375" style="8"/>
    <col min="13728" max="13728" width="10.33203125" style="8" customWidth="1"/>
    <col min="13729" max="13744" width="9.109375" style="8" customWidth="1"/>
    <col min="13745" max="13827" width="9.109375" style="8"/>
    <col min="13828" max="13828" width="24.33203125" style="8" customWidth="1"/>
    <col min="13829" max="13829" width="10.6640625" style="8" customWidth="1"/>
    <col min="13830" max="13833" width="5" style="8" customWidth="1"/>
    <col min="13834" max="13834" width="9.109375" style="8" customWidth="1"/>
    <col min="13835" max="13835" width="1.88671875" style="8" customWidth="1"/>
    <col min="13836" max="13836" width="10.6640625" style="8" customWidth="1"/>
    <col min="13837" max="13840" width="5" style="8" customWidth="1"/>
    <col min="13841" max="13841" width="9.109375" style="8" customWidth="1"/>
    <col min="13842" max="13842" width="1.88671875" style="8" customWidth="1"/>
    <col min="13843" max="13843" width="10.6640625" style="8" customWidth="1"/>
    <col min="13844" max="13847" width="5" style="8" customWidth="1"/>
    <col min="13848" max="13848" width="9.109375" style="8" customWidth="1"/>
    <col min="13849" max="13849" width="1.88671875" style="8" customWidth="1"/>
    <col min="13850" max="13850" width="9.109375" style="8" customWidth="1"/>
    <col min="13851" max="13854" width="5" style="8" customWidth="1"/>
    <col min="13855" max="13855" width="9.109375" style="8" customWidth="1"/>
    <col min="13856" max="13856" width="1.88671875" style="8" customWidth="1"/>
    <col min="13857" max="13857" width="9.109375" style="8" customWidth="1"/>
    <col min="13858" max="13861" width="5" style="8" customWidth="1"/>
    <col min="13862" max="13862" width="9.109375" style="8" customWidth="1"/>
    <col min="13863" max="13863" width="1.88671875" style="8" customWidth="1"/>
    <col min="13864" max="13864" width="9.109375" style="8" customWidth="1"/>
    <col min="13865" max="13868" width="5" style="8" customWidth="1"/>
    <col min="13869" max="13869" width="9.109375" style="8" customWidth="1"/>
    <col min="13870" max="13870" width="1.88671875" style="8" customWidth="1"/>
    <col min="13871" max="13871" width="9.109375" style="8" customWidth="1"/>
    <col min="13872" max="13875" width="5" style="8" customWidth="1"/>
    <col min="13876" max="13876" width="9.109375" style="8" customWidth="1"/>
    <col min="13877" max="13877" width="1.88671875" style="8" customWidth="1"/>
    <col min="13878" max="13878" width="9.109375" style="8" customWidth="1"/>
    <col min="13879" max="13882" width="5" style="8" customWidth="1"/>
    <col min="13883" max="13883" width="9.109375" style="8" customWidth="1"/>
    <col min="13884" max="13884" width="1.88671875" style="8" customWidth="1"/>
    <col min="13885" max="13904" width="0" style="8" hidden="1" customWidth="1"/>
    <col min="13905" max="13905" width="1.88671875" style="8" customWidth="1"/>
    <col min="13906" max="13906" width="9.109375" style="8" customWidth="1"/>
    <col min="13907" max="13910" width="5" style="8" customWidth="1"/>
    <col min="13911" max="13911" width="9.109375" style="8" customWidth="1"/>
    <col min="13912" max="13918" width="0" style="8" hidden="1" customWidth="1"/>
    <col min="13919" max="13919" width="1.88671875" style="8" customWidth="1"/>
    <col min="13920" max="13920" width="9.109375" style="8" customWidth="1"/>
    <col min="13921" max="13924" width="5" style="8" customWidth="1"/>
    <col min="13925" max="13925" width="9.109375" style="8" customWidth="1"/>
    <col min="13926" max="13926" width="1.88671875" style="8" customWidth="1"/>
    <col min="13927" max="13927" width="9.109375" style="8" customWidth="1"/>
    <col min="13928" max="13931" width="5" style="8" customWidth="1"/>
    <col min="13932" max="13932" width="9.109375" style="8" customWidth="1"/>
    <col min="13933" max="13933" width="1.88671875" style="8" customWidth="1"/>
    <col min="13934" max="13934" width="9.109375" style="8" customWidth="1"/>
    <col min="13935" max="13938" width="5" style="8" customWidth="1"/>
    <col min="13939" max="13939" width="9.109375" style="8" customWidth="1"/>
    <col min="13940" max="13940" width="2.33203125" style="8" customWidth="1"/>
    <col min="13941" max="13941" width="9.109375" style="8" customWidth="1"/>
    <col min="13942" max="13945" width="5.6640625" style="8" customWidth="1"/>
    <col min="13946" max="13946" width="9.109375" style="8" customWidth="1"/>
    <col min="13947" max="13947" width="1.88671875" style="8" customWidth="1"/>
    <col min="13948" max="13948" width="10.109375" style="8" customWidth="1"/>
    <col min="13949" max="13952" width="5" style="8" customWidth="1"/>
    <col min="13953" max="13953" width="9.109375" style="8" customWidth="1"/>
    <col min="13954" max="13954" width="1.6640625" style="8" customWidth="1"/>
    <col min="13955" max="13955" width="10.109375" style="8" customWidth="1"/>
    <col min="13956" max="13959" width="5" style="8" customWidth="1"/>
    <col min="13960" max="13960" width="9.109375" style="8" customWidth="1"/>
    <col min="13961" max="13961" width="1.88671875" style="8" customWidth="1"/>
    <col min="13962" max="13962" width="10.109375" style="8" customWidth="1"/>
    <col min="13963" max="13966" width="5" style="8" customWidth="1"/>
    <col min="13967" max="13967" width="9.109375" style="8" customWidth="1"/>
    <col min="13968" max="13968" width="1.88671875" style="8" customWidth="1"/>
    <col min="13969" max="13969" width="10.109375" style="8" customWidth="1"/>
    <col min="13970" max="13973" width="5" style="8" customWidth="1"/>
    <col min="13974" max="13974" width="9.109375" style="8" customWidth="1"/>
    <col min="13975" max="13975" width="1.88671875" style="8" customWidth="1"/>
    <col min="13976" max="13979" width="9.109375" style="8" customWidth="1"/>
    <col min="13980" max="13980" width="11.33203125" style="8" customWidth="1"/>
    <col min="13981" max="13983" width="9.109375" style="8"/>
    <col min="13984" max="13984" width="10.33203125" style="8" customWidth="1"/>
    <col min="13985" max="14000" width="9.109375" style="8" customWidth="1"/>
    <col min="14001" max="14083" width="9.109375" style="8"/>
    <col min="14084" max="14084" width="24.33203125" style="8" customWidth="1"/>
    <col min="14085" max="14085" width="10.6640625" style="8" customWidth="1"/>
    <col min="14086" max="14089" width="5" style="8" customWidth="1"/>
    <col min="14090" max="14090" width="9.109375" style="8" customWidth="1"/>
    <col min="14091" max="14091" width="1.88671875" style="8" customWidth="1"/>
    <col min="14092" max="14092" width="10.6640625" style="8" customWidth="1"/>
    <col min="14093" max="14096" width="5" style="8" customWidth="1"/>
    <col min="14097" max="14097" width="9.109375" style="8" customWidth="1"/>
    <col min="14098" max="14098" width="1.88671875" style="8" customWidth="1"/>
    <col min="14099" max="14099" width="10.6640625" style="8" customWidth="1"/>
    <col min="14100" max="14103" width="5" style="8" customWidth="1"/>
    <col min="14104" max="14104" width="9.109375" style="8" customWidth="1"/>
    <col min="14105" max="14105" width="1.88671875" style="8" customWidth="1"/>
    <col min="14106" max="14106" width="9.109375" style="8" customWidth="1"/>
    <col min="14107" max="14110" width="5" style="8" customWidth="1"/>
    <col min="14111" max="14111" width="9.109375" style="8" customWidth="1"/>
    <col min="14112" max="14112" width="1.88671875" style="8" customWidth="1"/>
    <col min="14113" max="14113" width="9.109375" style="8" customWidth="1"/>
    <col min="14114" max="14117" width="5" style="8" customWidth="1"/>
    <col min="14118" max="14118" width="9.109375" style="8" customWidth="1"/>
    <col min="14119" max="14119" width="1.88671875" style="8" customWidth="1"/>
    <col min="14120" max="14120" width="9.109375" style="8" customWidth="1"/>
    <col min="14121" max="14124" width="5" style="8" customWidth="1"/>
    <col min="14125" max="14125" width="9.109375" style="8" customWidth="1"/>
    <col min="14126" max="14126" width="1.88671875" style="8" customWidth="1"/>
    <col min="14127" max="14127" width="9.109375" style="8" customWidth="1"/>
    <col min="14128" max="14131" width="5" style="8" customWidth="1"/>
    <col min="14132" max="14132" width="9.109375" style="8" customWidth="1"/>
    <col min="14133" max="14133" width="1.88671875" style="8" customWidth="1"/>
    <col min="14134" max="14134" width="9.109375" style="8" customWidth="1"/>
    <col min="14135" max="14138" width="5" style="8" customWidth="1"/>
    <col min="14139" max="14139" width="9.109375" style="8" customWidth="1"/>
    <col min="14140" max="14140" width="1.88671875" style="8" customWidth="1"/>
    <col min="14141" max="14160" width="0" style="8" hidden="1" customWidth="1"/>
    <col min="14161" max="14161" width="1.88671875" style="8" customWidth="1"/>
    <col min="14162" max="14162" width="9.109375" style="8" customWidth="1"/>
    <col min="14163" max="14166" width="5" style="8" customWidth="1"/>
    <col min="14167" max="14167" width="9.109375" style="8" customWidth="1"/>
    <col min="14168" max="14174" width="0" style="8" hidden="1" customWidth="1"/>
    <col min="14175" max="14175" width="1.88671875" style="8" customWidth="1"/>
    <col min="14176" max="14176" width="9.109375" style="8" customWidth="1"/>
    <col min="14177" max="14180" width="5" style="8" customWidth="1"/>
    <col min="14181" max="14181" width="9.109375" style="8" customWidth="1"/>
    <col min="14182" max="14182" width="1.88671875" style="8" customWidth="1"/>
    <col min="14183" max="14183" width="9.109375" style="8" customWidth="1"/>
    <col min="14184" max="14187" width="5" style="8" customWidth="1"/>
    <col min="14188" max="14188" width="9.109375" style="8" customWidth="1"/>
    <col min="14189" max="14189" width="1.88671875" style="8" customWidth="1"/>
    <col min="14190" max="14190" width="9.109375" style="8" customWidth="1"/>
    <col min="14191" max="14194" width="5" style="8" customWidth="1"/>
    <col min="14195" max="14195" width="9.109375" style="8" customWidth="1"/>
    <col min="14196" max="14196" width="2.33203125" style="8" customWidth="1"/>
    <col min="14197" max="14197" width="9.109375" style="8" customWidth="1"/>
    <col min="14198" max="14201" width="5.6640625" style="8" customWidth="1"/>
    <col min="14202" max="14202" width="9.109375" style="8" customWidth="1"/>
    <col min="14203" max="14203" width="1.88671875" style="8" customWidth="1"/>
    <col min="14204" max="14204" width="10.109375" style="8" customWidth="1"/>
    <col min="14205" max="14208" width="5" style="8" customWidth="1"/>
    <col min="14209" max="14209" width="9.109375" style="8" customWidth="1"/>
    <col min="14210" max="14210" width="1.6640625" style="8" customWidth="1"/>
    <col min="14211" max="14211" width="10.109375" style="8" customWidth="1"/>
    <col min="14212" max="14215" width="5" style="8" customWidth="1"/>
    <col min="14216" max="14216" width="9.109375" style="8" customWidth="1"/>
    <col min="14217" max="14217" width="1.88671875" style="8" customWidth="1"/>
    <col min="14218" max="14218" width="10.109375" style="8" customWidth="1"/>
    <col min="14219" max="14222" width="5" style="8" customWidth="1"/>
    <col min="14223" max="14223" width="9.109375" style="8" customWidth="1"/>
    <col min="14224" max="14224" width="1.88671875" style="8" customWidth="1"/>
    <col min="14225" max="14225" width="10.109375" style="8" customWidth="1"/>
    <col min="14226" max="14229" width="5" style="8" customWidth="1"/>
    <col min="14230" max="14230" width="9.109375" style="8" customWidth="1"/>
    <col min="14231" max="14231" width="1.88671875" style="8" customWidth="1"/>
    <col min="14232" max="14235" width="9.109375" style="8" customWidth="1"/>
    <col min="14236" max="14236" width="11.33203125" style="8" customWidth="1"/>
    <col min="14237" max="14239" width="9.109375" style="8"/>
    <col min="14240" max="14240" width="10.33203125" style="8" customWidth="1"/>
    <col min="14241" max="14256" width="9.109375" style="8" customWidth="1"/>
    <col min="14257" max="14339" width="9.109375" style="8"/>
    <col min="14340" max="14340" width="24.33203125" style="8" customWidth="1"/>
    <col min="14341" max="14341" width="10.6640625" style="8" customWidth="1"/>
    <col min="14342" max="14345" width="5" style="8" customWidth="1"/>
    <col min="14346" max="14346" width="9.109375" style="8" customWidth="1"/>
    <col min="14347" max="14347" width="1.88671875" style="8" customWidth="1"/>
    <col min="14348" max="14348" width="10.6640625" style="8" customWidth="1"/>
    <col min="14349" max="14352" width="5" style="8" customWidth="1"/>
    <col min="14353" max="14353" width="9.109375" style="8" customWidth="1"/>
    <col min="14354" max="14354" width="1.88671875" style="8" customWidth="1"/>
    <col min="14355" max="14355" width="10.6640625" style="8" customWidth="1"/>
    <col min="14356" max="14359" width="5" style="8" customWidth="1"/>
    <col min="14360" max="14360" width="9.109375" style="8" customWidth="1"/>
    <col min="14361" max="14361" width="1.88671875" style="8" customWidth="1"/>
    <col min="14362" max="14362" width="9.109375" style="8" customWidth="1"/>
    <col min="14363" max="14366" width="5" style="8" customWidth="1"/>
    <col min="14367" max="14367" width="9.109375" style="8" customWidth="1"/>
    <col min="14368" max="14368" width="1.88671875" style="8" customWidth="1"/>
    <col min="14369" max="14369" width="9.109375" style="8" customWidth="1"/>
    <col min="14370" max="14373" width="5" style="8" customWidth="1"/>
    <col min="14374" max="14374" width="9.109375" style="8" customWidth="1"/>
    <col min="14375" max="14375" width="1.88671875" style="8" customWidth="1"/>
    <col min="14376" max="14376" width="9.109375" style="8" customWidth="1"/>
    <col min="14377" max="14380" width="5" style="8" customWidth="1"/>
    <col min="14381" max="14381" width="9.109375" style="8" customWidth="1"/>
    <col min="14382" max="14382" width="1.88671875" style="8" customWidth="1"/>
    <col min="14383" max="14383" width="9.109375" style="8" customWidth="1"/>
    <col min="14384" max="14387" width="5" style="8" customWidth="1"/>
    <col min="14388" max="14388" width="9.109375" style="8" customWidth="1"/>
    <col min="14389" max="14389" width="1.88671875" style="8" customWidth="1"/>
    <col min="14390" max="14390" width="9.109375" style="8" customWidth="1"/>
    <col min="14391" max="14394" width="5" style="8" customWidth="1"/>
    <col min="14395" max="14395" width="9.109375" style="8" customWidth="1"/>
    <col min="14396" max="14396" width="1.88671875" style="8" customWidth="1"/>
    <col min="14397" max="14416" width="0" style="8" hidden="1" customWidth="1"/>
    <col min="14417" max="14417" width="1.88671875" style="8" customWidth="1"/>
    <col min="14418" max="14418" width="9.109375" style="8" customWidth="1"/>
    <col min="14419" max="14422" width="5" style="8" customWidth="1"/>
    <col min="14423" max="14423" width="9.109375" style="8" customWidth="1"/>
    <col min="14424" max="14430" width="0" style="8" hidden="1" customWidth="1"/>
    <col min="14431" max="14431" width="1.88671875" style="8" customWidth="1"/>
    <col min="14432" max="14432" width="9.109375" style="8" customWidth="1"/>
    <col min="14433" max="14436" width="5" style="8" customWidth="1"/>
    <col min="14437" max="14437" width="9.109375" style="8" customWidth="1"/>
    <col min="14438" max="14438" width="1.88671875" style="8" customWidth="1"/>
    <col min="14439" max="14439" width="9.109375" style="8" customWidth="1"/>
    <col min="14440" max="14443" width="5" style="8" customWidth="1"/>
    <col min="14444" max="14444" width="9.109375" style="8" customWidth="1"/>
    <col min="14445" max="14445" width="1.88671875" style="8" customWidth="1"/>
    <col min="14446" max="14446" width="9.109375" style="8" customWidth="1"/>
    <col min="14447" max="14450" width="5" style="8" customWidth="1"/>
    <col min="14451" max="14451" width="9.109375" style="8" customWidth="1"/>
    <col min="14452" max="14452" width="2.33203125" style="8" customWidth="1"/>
    <col min="14453" max="14453" width="9.109375" style="8" customWidth="1"/>
    <col min="14454" max="14457" width="5.6640625" style="8" customWidth="1"/>
    <col min="14458" max="14458" width="9.109375" style="8" customWidth="1"/>
    <col min="14459" max="14459" width="1.88671875" style="8" customWidth="1"/>
    <col min="14460" max="14460" width="10.109375" style="8" customWidth="1"/>
    <col min="14461" max="14464" width="5" style="8" customWidth="1"/>
    <col min="14465" max="14465" width="9.109375" style="8" customWidth="1"/>
    <col min="14466" max="14466" width="1.6640625" style="8" customWidth="1"/>
    <col min="14467" max="14467" width="10.109375" style="8" customWidth="1"/>
    <col min="14468" max="14471" width="5" style="8" customWidth="1"/>
    <col min="14472" max="14472" width="9.109375" style="8" customWidth="1"/>
    <col min="14473" max="14473" width="1.88671875" style="8" customWidth="1"/>
    <col min="14474" max="14474" width="10.109375" style="8" customWidth="1"/>
    <col min="14475" max="14478" width="5" style="8" customWidth="1"/>
    <col min="14479" max="14479" width="9.109375" style="8" customWidth="1"/>
    <col min="14480" max="14480" width="1.88671875" style="8" customWidth="1"/>
    <col min="14481" max="14481" width="10.109375" style="8" customWidth="1"/>
    <col min="14482" max="14485" width="5" style="8" customWidth="1"/>
    <col min="14486" max="14486" width="9.109375" style="8" customWidth="1"/>
    <col min="14487" max="14487" width="1.88671875" style="8" customWidth="1"/>
    <col min="14488" max="14491" width="9.109375" style="8" customWidth="1"/>
    <col min="14492" max="14492" width="11.33203125" style="8" customWidth="1"/>
    <col min="14493" max="14495" width="9.109375" style="8"/>
    <col min="14496" max="14496" width="10.33203125" style="8" customWidth="1"/>
    <col min="14497" max="14512" width="9.109375" style="8" customWidth="1"/>
    <col min="14513" max="14595" width="9.109375" style="8"/>
    <col min="14596" max="14596" width="24.33203125" style="8" customWidth="1"/>
    <col min="14597" max="14597" width="10.6640625" style="8" customWidth="1"/>
    <col min="14598" max="14601" width="5" style="8" customWidth="1"/>
    <col min="14602" max="14602" width="9.109375" style="8" customWidth="1"/>
    <col min="14603" max="14603" width="1.88671875" style="8" customWidth="1"/>
    <col min="14604" max="14604" width="10.6640625" style="8" customWidth="1"/>
    <col min="14605" max="14608" width="5" style="8" customWidth="1"/>
    <col min="14609" max="14609" width="9.109375" style="8" customWidth="1"/>
    <col min="14610" max="14610" width="1.88671875" style="8" customWidth="1"/>
    <col min="14611" max="14611" width="10.6640625" style="8" customWidth="1"/>
    <col min="14612" max="14615" width="5" style="8" customWidth="1"/>
    <col min="14616" max="14616" width="9.109375" style="8" customWidth="1"/>
    <col min="14617" max="14617" width="1.88671875" style="8" customWidth="1"/>
    <col min="14618" max="14618" width="9.109375" style="8" customWidth="1"/>
    <col min="14619" max="14622" width="5" style="8" customWidth="1"/>
    <col min="14623" max="14623" width="9.109375" style="8" customWidth="1"/>
    <col min="14624" max="14624" width="1.88671875" style="8" customWidth="1"/>
    <col min="14625" max="14625" width="9.109375" style="8" customWidth="1"/>
    <col min="14626" max="14629" width="5" style="8" customWidth="1"/>
    <col min="14630" max="14630" width="9.109375" style="8" customWidth="1"/>
    <col min="14631" max="14631" width="1.88671875" style="8" customWidth="1"/>
    <col min="14632" max="14632" width="9.109375" style="8" customWidth="1"/>
    <col min="14633" max="14636" width="5" style="8" customWidth="1"/>
    <col min="14637" max="14637" width="9.109375" style="8" customWidth="1"/>
    <col min="14638" max="14638" width="1.88671875" style="8" customWidth="1"/>
    <col min="14639" max="14639" width="9.109375" style="8" customWidth="1"/>
    <col min="14640" max="14643" width="5" style="8" customWidth="1"/>
    <col min="14644" max="14644" width="9.109375" style="8" customWidth="1"/>
    <col min="14645" max="14645" width="1.88671875" style="8" customWidth="1"/>
    <col min="14646" max="14646" width="9.109375" style="8" customWidth="1"/>
    <col min="14647" max="14650" width="5" style="8" customWidth="1"/>
    <col min="14651" max="14651" width="9.109375" style="8" customWidth="1"/>
    <col min="14652" max="14652" width="1.88671875" style="8" customWidth="1"/>
    <col min="14653" max="14672" width="0" style="8" hidden="1" customWidth="1"/>
    <col min="14673" max="14673" width="1.88671875" style="8" customWidth="1"/>
    <col min="14674" max="14674" width="9.109375" style="8" customWidth="1"/>
    <col min="14675" max="14678" width="5" style="8" customWidth="1"/>
    <col min="14679" max="14679" width="9.109375" style="8" customWidth="1"/>
    <col min="14680" max="14686" width="0" style="8" hidden="1" customWidth="1"/>
    <col min="14687" max="14687" width="1.88671875" style="8" customWidth="1"/>
    <col min="14688" max="14688" width="9.109375" style="8" customWidth="1"/>
    <col min="14689" max="14692" width="5" style="8" customWidth="1"/>
    <col min="14693" max="14693" width="9.109375" style="8" customWidth="1"/>
    <col min="14694" max="14694" width="1.88671875" style="8" customWidth="1"/>
    <col min="14695" max="14695" width="9.109375" style="8" customWidth="1"/>
    <col min="14696" max="14699" width="5" style="8" customWidth="1"/>
    <col min="14700" max="14700" width="9.109375" style="8" customWidth="1"/>
    <col min="14701" max="14701" width="1.88671875" style="8" customWidth="1"/>
    <col min="14702" max="14702" width="9.109375" style="8" customWidth="1"/>
    <col min="14703" max="14706" width="5" style="8" customWidth="1"/>
    <col min="14707" max="14707" width="9.109375" style="8" customWidth="1"/>
    <col min="14708" max="14708" width="2.33203125" style="8" customWidth="1"/>
    <col min="14709" max="14709" width="9.109375" style="8" customWidth="1"/>
    <col min="14710" max="14713" width="5.6640625" style="8" customWidth="1"/>
    <col min="14714" max="14714" width="9.109375" style="8" customWidth="1"/>
    <col min="14715" max="14715" width="1.88671875" style="8" customWidth="1"/>
    <col min="14716" max="14716" width="10.109375" style="8" customWidth="1"/>
    <col min="14717" max="14720" width="5" style="8" customWidth="1"/>
    <col min="14721" max="14721" width="9.109375" style="8" customWidth="1"/>
    <col min="14722" max="14722" width="1.6640625" style="8" customWidth="1"/>
    <col min="14723" max="14723" width="10.109375" style="8" customWidth="1"/>
    <col min="14724" max="14727" width="5" style="8" customWidth="1"/>
    <col min="14728" max="14728" width="9.109375" style="8" customWidth="1"/>
    <col min="14729" max="14729" width="1.88671875" style="8" customWidth="1"/>
    <col min="14730" max="14730" width="10.109375" style="8" customWidth="1"/>
    <col min="14731" max="14734" width="5" style="8" customWidth="1"/>
    <col min="14735" max="14735" width="9.109375" style="8" customWidth="1"/>
    <col min="14736" max="14736" width="1.88671875" style="8" customWidth="1"/>
    <col min="14737" max="14737" width="10.109375" style="8" customWidth="1"/>
    <col min="14738" max="14741" width="5" style="8" customWidth="1"/>
    <col min="14742" max="14742" width="9.109375" style="8" customWidth="1"/>
    <col min="14743" max="14743" width="1.88671875" style="8" customWidth="1"/>
    <col min="14744" max="14747" width="9.109375" style="8" customWidth="1"/>
    <col min="14748" max="14748" width="11.33203125" style="8" customWidth="1"/>
    <col min="14749" max="14751" width="9.109375" style="8"/>
    <col min="14752" max="14752" width="10.33203125" style="8" customWidth="1"/>
    <col min="14753" max="14768" width="9.109375" style="8" customWidth="1"/>
    <col min="14769" max="14851" width="9.109375" style="8"/>
    <col min="14852" max="14852" width="24.33203125" style="8" customWidth="1"/>
    <col min="14853" max="14853" width="10.6640625" style="8" customWidth="1"/>
    <col min="14854" max="14857" width="5" style="8" customWidth="1"/>
    <col min="14858" max="14858" width="9.109375" style="8" customWidth="1"/>
    <col min="14859" max="14859" width="1.88671875" style="8" customWidth="1"/>
    <col min="14860" max="14860" width="10.6640625" style="8" customWidth="1"/>
    <col min="14861" max="14864" width="5" style="8" customWidth="1"/>
    <col min="14865" max="14865" width="9.109375" style="8" customWidth="1"/>
    <col min="14866" max="14866" width="1.88671875" style="8" customWidth="1"/>
    <col min="14867" max="14867" width="10.6640625" style="8" customWidth="1"/>
    <col min="14868" max="14871" width="5" style="8" customWidth="1"/>
    <col min="14872" max="14872" width="9.109375" style="8" customWidth="1"/>
    <col min="14873" max="14873" width="1.88671875" style="8" customWidth="1"/>
    <col min="14874" max="14874" width="9.109375" style="8" customWidth="1"/>
    <col min="14875" max="14878" width="5" style="8" customWidth="1"/>
    <col min="14879" max="14879" width="9.109375" style="8" customWidth="1"/>
    <col min="14880" max="14880" width="1.88671875" style="8" customWidth="1"/>
    <col min="14881" max="14881" width="9.109375" style="8" customWidth="1"/>
    <col min="14882" max="14885" width="5" style="8" customWidth="1"/>
    <col min="14886" max="14886" width="9.109375" style="8" customWidth="1"/>
    <col min="14887" max="14887" width="1.88671875" style="8" customWidth="1"/>
    <col min="14888" max="14888" width="9.109375" style="8" customWidth="1"/>
    <col min="14889" max="14892" width="5" style="8" customWidth="1"/>
    <col min="14893" max="14893" width="9.109375" style="8" customWidth="1"/>
    <col min="14894" max="14894" width="1.88671875" style="8" customWidth="1"/>
    <col min="14895" max="14895" width="9.109375" style="8" customWidth="1"/>
    <col min="14896" max="14899" width="5" style="8" customWidth="1"/>
    <col min="14900" max="14900" width="9.109375" style="8" customWidth="1"/>
    <col min="14901" max="14901" width="1.88671875" style="8" customWidth="1"/>
    <col min="14902" max="14902" width="9.109375" style="8" customWidth="1"/>
    <col min="14903" max="14906" width="5" style="8" customWidth="1"/>
    <col min="14907" max="14907" width="9.109375" style="8" customWidth="1"/>
    <col min="14908" max="14908" width="1.88671875" style="8" customWidth="1"/>
    <col min="14909" max="14928" width="0" style="8" hidden="1" customWidth="1"/>
    <col min="14929" max="14929" width="1.88671875" style="8" customWidth="1"/>
    <col min="14930" max="14930" width="9.109375" style="8" customWidth="1"/>
    <col min="14931" max="14934" width="5" style="8" customWidth="1"/>
    <col min="14935" max="14935" width="9.109375" style="8" customWidth="1"/>
    <col min="14936" max="14942" width="0" style="8" hidden="1" customWidth="1"/>
    <col min="14943" max="14943" width="1.88671875" style="8" customWidth="1"/>
    <col min="14944" max="14944" width="9.109375" style="8" customWidth="1"/>
    <col min="14945" max="14948" width="5" style="8" customWidth="1"/>
    <col min="14949" max="14949" width="9.109375" style="8" customWidth="1"/>
    <col min="14950" max="14950" width="1.88671875" style="8" customWidth="1"/>
    <col min="14951" max="14951" width="9.109375" style="8" customWidth="1"/>
    <col min="14952" max="14955" width="5" style="8" customWidth="1"/>
    <col min="14956" max="14956" width="9.109375" style="8" customWidth="1"/>
    <col min="14957" max="14957" width="1.88671875" style="8" customWidth="1"/>
    <col min="14958" max="14958" width="9.109375" style="8" customWidth="1"/>
    <col min="14959" max="14962" width="5" style="8" customWidth="1"/>
    <col min="14963" max="14963" width="9.109375" style="8" customWidth="1"/>
    <col min="14964" max="14964" width="2.33203125" style="8" customWidth="1"/>
    <col min="14965" max="14965" width="9.109375" style="8" customWidth="1"/>
    <col min="14966" max="14969" width="5.6640625" style="8" customWidth="1"/>
    <col min="14970" max="14970" width="9.109375" style="8" customWidth="1"/>
    <col min="14971" max="14971" width="1.88671875" style="8" customWidth="1"/>
    <col min="14972" max="14972" width="10.109375" style="8" customWidth="1"/>
    <col min="14973" max="14976" width="5" style="8" customWidth="1"/>
    <col min="14977" max="14977" width="9.109375" style="8" customWidth="1"/>
    <col min="14978" max="14978" width="1.6640625" style="8" customWidth="1"/>
    <col min="14979" max="14979" width="10.109375" style="8" customWidth="1"/>
    <col min="14980" max="14983" width="5" style="8" customWidth="1"/>
    <col min="14984" max="14984" width="9.109375" style="8" customWidth="1"/>
    <col min="14985" max="14985" width="1.88671875" style="8" customWidth="1"/>
    <col min="14986" max="14986" width="10.109375" style="8" customWidth="1"/>
    <col min="14987" max="14990" width="5" style="8" customWidth="1"/>
    <col min="14991" max="14991" width="9.109375" style="8" customWidth="1"/>
    <col min="14992" max="14992" width="1.88671875" style="8" customWidth="1"/>
    <col min="14993" max="14993" width="10.109375" style="8" customWidth="1"/>
    <col min="14994" max="14997" width="5" style="8" customWidth="1"/>
    <col min="14998" max="14998" width="9.109375" style="8" customWidth="1"/>
    <col min="14999" max="14999" width="1.88671875" style="8" customWidth="1"/>
    <col min="15000" max="15003" width="9.109375" style="8" customWidth="1"/>
    <col min="15004" max="15004" width="11.33203125" style="8" customWidth="1"/>
    <col min="15005" max="15007" width="9.109375" style="8"/>
    <col min="15008" max="15008" width="10.33203125" style="8" customWidth="1"/>
    <col min="15009" max="15024" width="9.109375" style="8" customWidth="1"/>
    <col min="15025" max="15107" width="9.109375" style="8"/>
    <col min="15108" max="15108" width="24.33203125" style="8" customWidth="1"/>
    <col min="15109" max="15109" width="10.6640625" style="8" customWidth="1"/>
    <col min="15110" max="15113" width="5" style="8" customWidth="1"/>
    <col min="15114" max="15114" width="9.109375" style="8" customWidth="1"/>
    <col min="15115" max="15115" width="1.88671875" style="8" customWidth="1"/>
    <col min="15116" max="15116" width="10.6640625" style="8" customWidth="1"/>
    <col min="15117" max="15120" width="5" style="8" customWidth="1"/>
    <col min="15121" max="15121" width="9.109375" style="8" customWidth="1"/>
    <col min="15122" max="15122" width="1.88671875" style="8" customWidth="1"/>
    <col min="15123" max="15123" width="10.6640625" style="8" customWidth="1"/>
    <col min="15124" max="15127" width="5" style="8" customWidth="1"/>
    <col min="15128" max="15128" width="9.109375" style="8" customWidth="1"/>
    <col min="15129" max="15129" width="1.88671875" style="8" customWidth="1"/>
    <col min="15130" max="15130" width="9.109375" style="8" customWidth="1"/>
    <col min="15131" max="15134" width="5" style="8" customWidth="1"/>
    <col min="15135" max="15135" width="9.109375" style="8" customWidth="1"/>
    <col min="15136" max="15136" width="1.88671875" style="8" customWidth="1"/>
    <col min="15137" max="15137" width="9.109375" style="8" customWidth="1"/>
    <col min="15138" max="15141" width="5" style="8" customWidth="1"/>
    <col min="15142" max="15142" width="9.109375" style="8" customWidth="1"/>
    <col min="15143" max="15143" width="1.88671875" style="8" customWidth="1"/>
    <col min="15144" max="15144" width="9.109375" style="8" customWidth="1"/>
    <col min="15145" max="15148" width="5" style="8" customWidth="1"/>
    <col min="15149" max="15149" width="9.109375" style="8" customWidth="1"/>
    <col min="15150" max="15150" width="1.88671875" style="8" customWidth="1"/>
    <col min="15151" max="15151" width="9.109375" style="8" customWidth="1"/>
    <col min="15152" max="15155" width="5" style="8" customWidth="1"/>
    <col min="15156" max="15156" width="9.109375" style="8" customWidth="1"/>
    <col min="15157" max="15157" width="1.88671875" style="8" customWidth="1"/>
    <col min="15158" max="15158" width="9.109375" style="8" customWidth="1"/>
    <col min="15159" max="15162" width="5" style="8" customWidth="1"/>
    <col min="15163" max="15163" width="9.109375" style="8" customWidth="1"/>
    <col min="15164" max="15164" width="1.88671875" style="8" customWidth="1"/>
    <col min="15165" max="15184" width="0" style="8" hidden="1" customWidth="1"/>
    <col min="15185" max="15185" width="1.88671875" style="8" customWidth="1"/>
    <col min="15186" max="15186" width="9.109375" style="8" customWidth="1"/>
    <col min="15187" max="15190" width="5" style="8" customWidth="1"/>
    <col min="15191" max="15191" width="9.109375" style="8" customWidth="1"/>
    <col min="15192" max="15198" width="0" style="8" hidden="1" customWidth="1"/>
    <col min="15199" max="15199" width="1.88671875" style="8" customWidth="1"/>
    <col min="15200" max="15200" width="9.109375" style="8" customWidth="1"/>
    <col min="15201" max="15204" width="5" style="8" customWidth="1"/>
    <col min="15205" max="15205" width="9.109375" style="8" customWidth="1"/>
    <col min="15206" max="15206" width="1.88671875" style="8" customWidth="1"/>
    <col min="15207" max="15207" width="9.109375" style="8" customWidth="1"/>
    <col min="15208" max="15211" width="5" style="8" customWidth="1"/>
    <col min="15212" max="15212" width="9.109375" style="8" customWidth="1"/>
    <col min="15213" max="15213" width="1.88671875" style="8" customWidth="1"/>
    <col min="15214" max="15214" width="9.109375" style="8" customWidth="1"/>
    <col min="15215" max="15218" width="5" style="8" customWidth="1"/>
    <col min="15219" max="15219" width="9.109375" style="8" customWidth="1"/>
    <col min="15220" max="15220" width="2.33203125" style="8" customWidth="1"/>
    <col min="15221" max="15221" width="9.109375" style="8" customWidth="1"/>
    <col min="15222" max="15225" width="5.6640625" style="8" customWidth="1"/>
    <col min="15226" max="15226" width="9.109375" style="8" customWidth="1"/>
    <col min="15227" max="15227" width="1.88671875" style="8" customWidth="1"/>
    <col min="15228" max="15228" width="10.109375" style="8" customWidth="1"/>
    <col min="15229" max="15232" width="5" style="8" customWidth="1"/>
    <col min="15233" max="15233" width="9.109375" style="8" customWidth="1"/>
    <col min="15234" max="15234" width="1.6640625" style="8" customWidth="1"/>
    <col min="15235" max="15235" width="10.109375" style="8" customWidth="1"/>
    <col min="15236" max="15239" width="5" style="8" customWidth="1"/>
    <col min="15240" max="15240" width="9.109375" style="8" customWidth="1"/>
    <col min="15241" max="15241" width="1.88671875" style="8" customWidth="1"/>
    <col min="15242" max="15242" width="10.109375" style="8" customWidth="1"/>
    <col min="15243" max="15246" width="5" style="8" customWidth="1"/>
    <col min="15247" max="15247" width="9.109375" style="8" customWidth="1"/>
    <col min="15248" max="15248" width="1.88671875" style="8" customWidth="1"/>
    <col min="15249" max="15249" width="10.109375" style="8" customWidth="1"/>
    <col min="15250" max="15253" width="5" style="8" customWidth="1"/>
    <col min="15254" max="15254" width="9.109375" style="8" customWidth="1"/>
    <col min="15255" max="15255" width="1.88671875" style="8" customWidth="1"/>
    <col min="15256" max="15259" width="9.109375" style="8" customWidth="1"/>
    <col min="15260" max="15260" width="11.33203125" style="8" customWidth="1"/>
    <col min="15261" max="15263" width="9.109375" style="8"/>
    <col min="15264" max="15264" width="10.33203125" style="8" customWidth="1"/>
    <col min="15265" max="15280" width="9.109375" style="8" customWidth="1"/>
    <col min="15281" max="15363" width="9.109375" style="8"/>
    <col min="15364" max="15364" width="24.33203125" style="8" customWidth="1"/>
    <col min="15365" max="15365" width="10.6640625" style="8" customWidth="1"/>
    <col min="15366" max="15369" width="5" style="8" customWidth="1"/>
    <col min="15370" max="15370" width="9.109375" style="8" customWidth="1"/>
    <col min="15371" max="15371" width="1.88671875" style="8" customWidth="1"/>
    <col min="15372" max="15372" width="10.6640625" style="8" customWidth="1"/>
    <col min="15373" max="15376" width="5" style="8" customWidth="1"/>
    <col min="15377" max="15377" width="9.109375" style="8" customWidth="1"/>
    <col min="15378" max="15378" width="1.88671875" style="8" customWidth="1"/>
    <col min="15379" max="15379" width="10.6640625" style="8" customWidth="1"/>
    <col min="15380" max="15383" width="5" style="8" customWidth="1"/>
    <col min="15384" max="15384" width="9.109375" style="8" customWidth="1"/>
    <col min="15385" max="15385" width="1.88671875" style="8" customWidth="1"/>
    <col min="15386" max="15386" width="9.109375" style="8" customWidth="1"/>
    <col min="15387" max="15390" width="5" style="8" customWidth="1"/>
    <col min="15391" max="15391" width="9.109375" style="8" customWidth="1"/>
    <col min="15392" max="15392" width="1.88671875" style="8" customWidth="1"/>
    <col min="15393" max="15393" width="9.109375" style="8" customWidth="1"/>
    <col min="15394" max="15397" width="5" style="8" customWidth="1"/>
    <col min="15398" max="15398" width="9.109375" style="8" customWidth="1"/>
    <col min="15399" max="15399" width="1.88671875" style="8" customWidth="1"/>
    <col min="15400" max="15400" width="9.109375" style="8" customWidth="1"/>
    <col min="15401" max="15404" width="5" style="8" customWidth="1"/>
    <col min="15405" max="15405" width="9.109375" style="8" customWidth="1"/>
    <col min="15406" max="15406" width="1.88671875" style="8" customWidth="1"/>
    <col min="15407" max="15407" width="9.109375" style="8" customWidth="1"/>
    <col min="15408" max="15411" width="5" style="8" customWidth="1"/>
    <col min="15412" max="15412" width="9.109375" style="8" customWidth="1"/>
    <col min="15413" max="15413" width="1.88671875" style="8" customWidth="1"/>
    <col min="15414" max="15414" width="9.109375" style="8" customWidth="1"/>
    <col min="15415" max="15418" width="5" style="8" customWidth="1"/>
    <col min="15419" max="15419" width="9.109375" style="8" customWidth="1"/>
    <col min="15420" max="15420" width="1.88671875" style="8" customWidth="1"/>
    <col min="15421" max="15440" width="0" style="8" hidden="1" customWidth="1"/>
    <col min="15441" max="15441" width="1.88671875" style="8" customWidth="1"/>
    <col min="15442" max="15442" width="9.109375" style="8" customWidth="1"/>
    <col min="15443" max="15446" width="5" style="8" customWidth="1"/>
    <col min="15447" max="15447" width="9.109375" style="8" customWidth="1"/>
    <col min="15448" max="15454" width="0" style="8" hidden="1" customWidth="1"/>
    <col min="15455" max="15455" width="1.88671875" style="8" customWidth="1"/>
    <col min="15456" max="15456" width="9.109375" style="8" customWidth="1"/>
    <col min="15457" max="15460" width="5" style="8" customWidth="1"/>
    <col min="15461" max="15461" width="9.109375" style="8" customWidth="1"/>
    <col min="15462" max="15462" width="1.88671875" style="8" customWidth="1"/>
    <col min="15463" max="15463" width="9.109375" style="8" customWidth="1"/>
    <col min="15464" max="15467" width="5" style="8" customWidth="1"/>
    <col min="15468" max="15468" width="9.109375" style="8" customWidth="1"/>
    <col min="15469" max="15469" width="1.88671875" style="8" customWidth="1"/>
    <col min="15470" max="15470" width="9.109375" style="8" customWidth="1"/>
    <col min="15471" max="15474" width="5" style="8" customWidth="1"/>
    <col min="15475" max="15475" width="9.109375" style="8" customWidth="1"/>
    <col min="15476" max="15476" width="2.33203125" style="8" customWidth="1"/>
    <col min="15477" max="15477" width="9.109375" style="8" customWidth="1"/>
    <col min="15478" max="15481" width="5.6640625" style="8" customWidth="1"/>
    <col min="15482" max="15482" width="9.109375" style="8" customWidth="1"/>
    <col min="15483" max="15483" width="1.88671875" style="8" customWidth="1"/>
    <col min="15484" max="15484" width="10.109375" style="8" customWidth="1"/>
    <col min="15485" max="15488" width="5" style="8" customWidth="1"/>
    <col min="15489" max="15489" width="9.109375" style="8" customWidth="1"/>
    <col min="15490" max="15490" width="1.6640625" style="8" customWidth="1"/>
    <col min="15491" max="15491" width="10.109375" style="8" customWidth="1"/>
    <col min="15492" max="15495" width="5" style="8" customWidth="1"/>
    <col min="15496" max="15496" width="9.109375" style="8" customWidth="1"/>
    <col min="15497" max="15497" width="1.88671875" style="8" customWidth="1"/>
    <col min="15498" max="15498" width="10.109375" style="8" customWidth="1"/>
    <col min="15499" max="15502" width="5" style="8" customWidth="1"/>
    <col min="15503" max="15503" width="9.109375" style="8" customWidth="1"/>
    <col min="15504" max="15504" width="1.88671875" style="8" customWidth="1"/>
    <col min="15505" max="15505" width="10.109375" style="8" customWidth="1"/>
    <col min="15506" max="15509" width="5" style="8" customWidth="1"/>
    <col min="15510" max="15510" width="9.109375" style="8" customWidth="1"/>
    <col min="15511" max="15511" width="1.88671875" style="8" customWidth="1"/>
    <col min="15512" max="15515" width="9.109375" style="8" customWidth="1"/>
    <col min="15516" max="15516" width="11.33203125" style="8" customWidth="1"/>
    <col min="15517" max="15519" width="9.109375" style="8"/>
    <col min="15520" max="15520" width="10.33203125" style="8" customWidth="1"/>
    <col min="15521" max="15536" width="9.109375" style="8" customWidth="1"/>
    <col min="15537" max="15619" width="9.109375" style="8"/>
    <col min="15620" max="15620" width="24.33203125" style="8" customWidth="1"/>
    <col min="15621" max="15621" width="10.6640625" style="8" customWidth="1"/>
    <col min="15622" max="15625" width="5" style="8" customWidth="1"/>
    <col min="15626" max="15626" width="9.109375" style="8" customWidth="1"/>
    <col min="15627" max="15627" width="1.88671875" style="8" customWidth="1"/>
    <col min="15628" max="15628" width="10.6640625" style="8" customWidth="1"/>
    <col min="15629" max="15632" width="5" style="8" customWidth="1"/>
    <col min="15633" max="15633" width="9.109375" style="8" customWidth="1"/>
    <col min="15634" max="15634" width="1.88671875" style="8" customWidth="1"/>
    <col min="15635" max="15635" width="10.6640625" style="8" customWidth="1"/>
    <col min="15636" max="15639" width="5" style="8" customWidth="1"/>
    <col min="15640" max="15640" width="9.109375" style="8" customWidth="1"/>
    <col min="15641" max="15641" width="1.88671875" style="8" customWidth="1"/>
    <col min="15642" max="15642" width="9.109375" style="8" customWidth="1"/>
    <col min="15643" max="15646" width="5" style="8" customWidth="1"/>
    <col min="15647" max="15647" width="9.109375" style="8" customWidth="1"/>
    <col min="15648" max="15648" width="1.88671875" style="8" customWidth="1"/>
    <col min="15649" max="15649" width="9.109375" style="8" customWidth="1"/>
    <col min="15650" max="15653" width="5" style="8" customWidth="1"/>
    <col min="15654" max="15654" width="9.109375" style="8" customWidth="1"/>
    <col min="15655" max="15655" width="1.88671875" style="8" customWidth="1"/>
    <col min="15656" max="15656" width="9.109375" style="8" customWidth="1"/>
    <col min="15657" max="15660" width="5" style="8" customWidth="1"/>
    <col min="15661" max="15661" width="9.109375" style="8" customWidth="1"/>
    <col min="15662" max="15662" width="1.88671875" style="8" customWidth="1"/>
    <col min="15663" max="15663" width="9.109375" style="8" customWidth="1"/>
    <col min="15664" max="15667" width="5" style="8" customWidth="1"/>
    <col min="15668" max="15668" width="9.109375" style="8" customWidth="1"/>
    <col min="15669" max="15669" width="1.88671875" style="8" customWidth="1"/>
    <col min="15670" max="15670" width="9.109375" style="8" customWidth="1"/>
    <col min="15671" max="15674" width="5" style="8" customWidth="1"/>
    <col min="15675" max="15675" width="9.109375" style="8" customWidth="1"/>
    <col min="15676" max="15676" width="1.88671875" style="8" customWidth="1"/>
    <col min="15677" max="15696" width="0" style="8" hidden="1" customWidth="1"/>
    <col min="15697" max="15697" width="1.88671875" style="8" customWidth="1"/>
    <col min="15698" max="15698" width="9.109375" style="8" customWidth="1"/>
    <col min="15699" max="15702" width="5" style="8" customWidth="1"/>
    <col min="15703" max="15703" width="9.109375" style="8" customWidth="1"/>
    <col min="15704" max="15710" width="0" style="8" hidden="1" customWidth="1"/>
    <col min="15711" max="15711" width="1.88671875" style="8" customWidth="1"/>
    <col min="15712" max="15712" width="9.109375" style="8" customWidth="1"/>
    <col min="15713" max="15716" width="5" style="8" customWidth="1"/>
    <col min="15717" max="15717" width="9.109375" style="8" customWidth="1"/>
    <col min="15718" max="15718" width="1.88671875" style="8" customWidth="1"/>
    <col min="15719" max="15719" width="9.109375" style="8" customWidth="1"/>
    <col min="15720" max="15723" width="5" style="8" customWidth="1"/>
    <col min="15724" max="15724" width="9.109375" style="8" customWidth="1"/>
    <col min="15725" max="15725" width="1.88671875" style="8" customWidth="1"/>
    <col min="15726" max="15726" width="9.109375" style="8" customWidth="1"/>
    <col min="15727" max="15730" width="5" style="8" customWidth="1"/>
    <col min="15731" max="15731" width="9.109375" style="8" customWidth="1"/>
    <col min="15732" max="15732" width="2.33203125" style="8" customWidth="1"/>
    <col min="15733" max="15733" width="9.109375" style="8" customWidth="1"/>
    <col min="15734" max="15737" width="5.6640625" style="8" customWidth="1"/>
    <col min="15738" max="15738" width="9.109375" style="8" customWidth="1"/>
    <col min="15739" max="15739" width="1.88671875" style="8" customWidth="1"/>
    <col min="15740" max="15740" width="10.109375" style="8" customWidth="1"/>
    <col min="15741" max="15744" width="5" style="8" customWidth="1"/>
    <col min="15745" max="15745" width="9.109375" style="8" customWidth="1"/>
    <col min="15746" max="15746" width="1.6640625" style="8" customWidth="1"/>
    <col min="15747" max="15747" width="10.109375" style="8" customWidth="1"/>
    <col min="15748" max="15751" width="5" style="8" customWidth="1"/>
    <col min="15752" max="15752" width="9.109375" style="8" customWidth="1"/>
    <col min="15753" max="15753" width="1.88671875" style="8" customWidth="1"/>
    <col min="15754" max="15754" width="10.109375" style="8" customWidth="1"/>
    <col min="15755" max="15758" width="5" style="8" customWidth="1"/>
    <col min="15759" max="15759" width="9.109375" style="8" customWidth="1"/>
    <col min="15760" max="15760" width="1.88671875" style="8" customWidth="1"/>
    <col min="15761" max="15761" width="10.109375" style="8" customWidth="1"/>
    <col min="15762" max="15765" width="5" style="8" customWidth="1"/>
    <col min="15766" max="15766" width="9.109375" style="8" customWidth="1"/>
    <col min="15767" max="15767" width="1.88671875" style="8" customWidth="1"/>
    <col min="15768" max="15771" width="9.109375" style="8" customWidth="1"/>
    <col min="15772" max="15772" width="11.33203125" style="8" customWidth="1"/>
    <col min="15773" max="15775" width="9.109375" style="8"/>
    <col min="15776" max="15776" width="10.33203125" style="8" customWidth="1"/>
    <col min="15777" max="15792" width="9.109375" style="8" customWidth="1"/>
    <col min="15793" max="15875" width="9.109375" style="8"/>
    <col min="15876" max="15876" width="24.33203125" style="8" customWidth="1"/>
    <col min="15877" max="15877" width="10.6640625" style="8" customWidth="1"/>
    <col min="15878" max="15881" width="5" style="8" customWidth="1"/>
    <col min="15882" max="15882" width="9.109375" style="8" customWidth="1"/>
    <col min="15883" max="15883" width="1.88671875" style="8" customWidth="1"/>
    <col min="15884" max="15884" width="10.6640625" style="8" customWidth="1"/>
    <col min="15885" max="15888" width="5" style="8" customWidth="1"/>
    <col min="15889" max="15889" width="9.109375" style="8" customWidth="1"/>
    <col min="15890" max="15890" width="1.88671875" style="8" customWidth="1"/>
    <col min="15891" max="15891" width="10.6640625" style="8" customWidth="1"/>
    <col min="15892" max="15895" width="5" style="8" customWidth="1"/>
    <col min="15896" max="15896" width="9.109375" style="8" customWidth="1"/>
    <col min="15897" max="15897" width="1.88671875" style="8" customWidth="1"/>
    <col min="15898" max="15898" width="9.109375" style="8" customWidth="1"/>
    <col min="15899" max="15902" width="5" style="8" customWidth="1"/>
    <col min="15903" max="15903" width="9.109375" style="8" customWidth="1"/>
    <col min="15904" max="15904" width="1.88671875" style="8" customWidth="1"/>
    <col min="15905" max="15905" width="9.109375" style="8" customWidth="1"/>
    <col min="15906" max="15909" width="5" style="8" customWidth="1"/>
    <col min="15910" max="15910" width="9.109375" style="8" customWidth="1"/>
    <col min="15911" max="15911" width="1.88671875" style="8" customWidth="1"/>
    <col min="15912" max="15912" width="9.109375" style="8" customWidth="1"/>
    <col min="15913" max="15916" width="5" style="8" customWidth="1"/>
    <col min="15917" max="15917" width="9.109375" style="8" customWidth="1"/>
    <col min="15918" max="15918" width="1.88671875" style="8" customWidth="1"/>
    <col min="15919" max="15919" width="9.109375" style="8" customWidth="1"/>
    <col min="15920" max="15923" width="5" style="8" customWidth="1"/>
    <col min="15924" max="15924" width="9.109375" style="8" customWidth="1"/>
    <col min="15925" max="15925" width="1.88671875" style="8" customWidth="1"/>
    <col min="15926" max="15926" width="9.109375" style="8" customWidth="1"/>
    <col min="15927" max="15930" width="5" style="8" customWidth="1"/>
    <col min="15931" max="15931" width="9.109375" style="8" customWidth="1"/>
    <col min="15932" max="15932" width="1.88671875" style="8" customWidth="1"/>
    <col min="15933" max="15952" width="0" style="8" hidden="1" customWidth="1"/>
    <col min="15953" max="15953" width="1.88671875" style="8" customWidth="1"/>
    <col min="15954" max="15954" width="9.109375" style="8" customWidth="1"/>
    <col min="15955" max="15958" width="5" style="8" customWidth="1"/>
    <col min="15959" max="15959" width="9.109375" style="8" customWidth="1"/>
    <col min="15960" max="15966" width="0" style="8" hidden="1" customWidth="1"/>
    <col min="15967" max="15967" width="1.88671875" style="8" customWidth="1"/>
    <col min="15968" max="15968" width="9.109375" style="8" customWidth="1"/>
    <col min="15969" max="15972" width="5" style="8" customWidth="1"/>
    <col min="15973" max="15973" width="9.109375" style="8" customWidth="1"/>
    <col min="15974" max="15974" width="1.88671875" style="8" customWidth="1"/>
    <col min="15975" max="15975" width="9.109375" style="8" customWidth="1"/>
    <col min="15976" max="15979" width="5" style="8" customWidth="1"/>
    <col min="15980" max="15980" width="9.109375" style="8" customWidth="1"/>
    <col min="15981" max="15981" width="1.88671875" style="8" customWidth="1"/>
    <col min="15982" max="15982" width="9.109375" style="8" customWidth="1"/>
    <col min="15983" max="15986" width="5" style="8" customWidth="1"/>
    <col min="15987" max="15987" width="9.109375" style="8" customWidth="1"/>
    <col min="15988" max="15988" width="2.33203125" style="8" customWidth="1"/>
    <col min="15989" max="15989" width="9.109375" style="8" customWidth="1"/>
    <col min="15990" max="15993" width="5.6640625" style="8" customWidth="1"/>
    <col min="15994" max="15994" width="9.109375" style="8" customWidth="1"/>
    <col min="15995" max="15995" width="1.88671875" style="8" customWidth="1"/>
    <col min="15996" max="15996" width="10.109375" style="8" customWidth="1"/>
    <col min="15997" max="16000" width="5" style="8" customWidth="1"/>
    <col min="16001" max="16001" width="9.109375" style="8" customWidth="1"/>
    <col min="16002" max="16002" width="1.6640625" style="8" customWidth="1"/>
    <col min="16003" max="16003" width="10.109375" style="8" customWidth="1"/>
    <col min="16004" max="16007" width="5" style="8" customWidth="1"/>
    <col min="16008" max="16008" width="9.109375" style="8" customWidth="1"/>
    <col min="16009" max="16009" width="1.88671875" style="8" customWidth="1"/>
    <col min="16010" max="16010" width="10.109375" style="8" customWidth="1"/>
    <col min="16011" max="16014" width="5" style="8" customWidth="1"/>
    <col min="16015" max="16015" width="9.109375" style="8" customWidth="1"/>
    <col min="16016" max="16016" width="1.88671875" style="8" customWidth="1"/>
    <col min="16017" max="16017" width="10.109375" style="8" customWidth="1"/>
    <col min="16018" max="16021" width="5" style="8" customWidth="1"/>
    <col min="16022" max="16022" width="9.109375" style="8" customWidth="1"/>
    <col min="16023" max="16023" width="1.88671875" style="8" customWidth="1"/>
    <col min="16024" max="16027" width="9.109375" style="8" customWidth="1"/>
    <col min="16028" max="16028" width="11.33203125" style="8" customWidth="1"/>
    <col min="16029" max="16031" width="9.109375" style="8"/>
    <col min="16032" max="16032" width="10.33203125" style="8" customWidth="1"/>
    <col min="16033" max="16048" width="9.109375" style="8" customWidth="1"/>
    <col min="16049" max="16131" width="9.109375" style="8"/>
    <col min="16132" max="16132" width="24.33203125" style="8" customWidth="1"/>
    <col min="16133" max="16133" width="10.6640625" style="8" customWidth="1"/>
    <col min="16134" max="16137" width="5" style="8" customWidth="1"/>
    <col min="16138" max="16138" width="9.109375" style="8" customWidth="1"/>
    <col min="16139" max="16139" width="1.88671875" style="8" customWidth="1"/>
    <col min="16140" max="16140" width="10.6640625" style="8" customWidth="1"/>
    <col min="16141" max="16144" width="5" style="8" customWidth="1"/>
    <col min="16145" max="16145" width="9.109375" style="8" customWidth="1"/>
    <col min="16146" max="16146" width="1.88671875" style="8" customWidth="1"/>
    <col min="16147" max="16147" width="10.6640625" style="8" customWidth="1"/>
    <col min="16148" max="16151" width="5" style="8" customWidth="1"/>
    <col min="16152" max="16152" width="9.109375" style="8" customWidth="1"/>
    <col min="16153" max="16153" width="1.88671875" style="8" customWidth="1"/>
    <col min="16154" max="16154" width="9.109375" style="8" customWidth="1"/>
    <col min="16155" max="16158" width="5" style="8" customWidth="1"/>
    <col min="16159" max="16159" width="9.109375" style="8" customWidth="1"/>
    <col min="16160" max="16160" width="1.88671875" style="8" customWidth="1"/>
    <col min="16161" max="16161" width="9.109375" style="8" customWidth="1"/>
    <col min="16162" max="16165" width="5" style="8" customWidth="1"/>
    <col min="16166" max="16166" width="9.109375" style="8" customWidth="1"/>
    <col min="16167" max="16167" width="1.88671875" style="8" customWidth="1"/>
    <col min="16168" max="16168" width="9.109375" style="8" customWidth="1"/>
    <col min="16169" max="16172" width="5" style="8" customWidth="1"/>
    <col min="16173" max="16173" width="9.109375" style="8" customWidth="1"/>
    <col min="16174" max="16174" width="1.88671875" style="8" customWidth="1"/>
    <col min="16175" max="16175" width="9.109375" style="8" customWidth="1"/>
    <col min="16176" max="16179" width="5" style="8" customWidth="1"/>
    <col min="16180" max="16180" width="9.109375" style="8" customWidth="1"/>
    <col min="16181" max="16181" width="1.88671875" style="8" customWidth="1"/>
    <col min="16182" max="16182" width="9.109375" style="8" customWidth="1"/>
    <col min="16183" max="16186" width="5" style="8" customWidth="1"/>
    <col min="16187" max="16187" width="9.109375" style="8" customWidth="1"/>
    <col min="16188" max="16188" width="1.88671875" style="8" customWidth="1"/>
    <col min="16189" max="16208" width="0" style="8" hidden="1" customWidth="1"/>
    <col min="16209" max="16209" width="1.88671875" style="8" customWidth="1"/>
    <col min="16210" max="16210" width="9.109375" style="8" customWidth="1"/>
    <col min="16211" max="16214" width="5" style="8" customWidth="1"/>
    <col min="16215" max="16215" width="9.109375" style="8" customWidth="1"/>
    <col min="16216" max="16222" width="0" style="8" hidden="1" customWidth="1"/>
    <col min="16223" max="16223" width="1.88671875" style="8" customWidth="1"/>
    <col min="16224" max="16224" width="9.109375" style="8" customWidth="1"/>
    <col min="16225" max="16228" width="5" style="8" customWidth="1"/>
    <col min="16229" max="16229" width="9.109375" style="8" customWidth="1"/>
    <col min="16230" max="16230" width="1.88671875" style="8" customWidth="1"/>
    <col min="16231" max="16231" width="9.109375" style="8" customWidth="1"/>
    <col min="16232" max="16235" width="5" style="8" customWidth="1"/>
    <col min="16236" max="16236" width="9.109375" style="8" customWidth="1"/>
    <col min="16237" max="16237" width="1.88671875" style="8" customWidth="1"/>
    <col min="16238" max="16238" width="9.109375" style="8" customWidth="1"/>
    <col min="16239" max="16242" width="5" style="8" customWidth="1"/>
    <col min="16243" max="16243" width="9.109375" style="8" customWidth="1"/>
    <col min="16244" max="16244" width="2.33203125" style="8" customWidth="1"/>
    <col min="16245" max="16245" width="9.109375" style="8" customWidth="1"/>
    <col min="16246" max="16249" width="5.6640625" style="8" customWidth="1"/>
    <col min="16250" max="16250" width="9.109375" style="8" customWidth="1"/>
    <col min="16251" max="16251" width="1.88671875" style="8" customWidth="1"/>
    <col min="16252" max="16252" width="10.109375" style="8" customWidth="1"/>
    <col min="16253" max="16256" width="5" style="8" customWidth="1"/>
    <col min="16257" max="16257" width="9.109375" style="8" customWidth="1"/>
    <col min="16258" max="16258" width="1.6640625" style="8" customWidth="1"/>
    <col min="16259" max="16259" width="10.109375" style="8" customWidth="1"/>
    <col min="16260" max="16263" width="5" style="8" customWidth="1"/>
    <col min="16264" max="16264" width="9.109375" style="8" customWidth="1"/>
    <col min="16265" max="16265" width="1.88671875" style="8" customWidth="1"/>
    <col min="16266" max="16266" width="10.109375" style="8" customWidth="1"/>
    <col min="16267" max="16270" width="5" style="8" customWidth="1"/>
    <col min="16271" max="16271" width="9.109375" style="8" customWidth="1"/>
    <col min="16272" max="16272" width="1.88671875" style="8" customWidth="1"/>
    <col min="16273" max="16273" width="10.109375" style="8" customWidth="1"/>
    <col min="16274" max="16277" width="5" style="8" customWidth="1"/>
    <col min="16278" max="16278" width="9.109375" style="8" customWidth="1"/>
    <col min="16279" max="16279" width="1.88671875" style="8" customWidth="1"/>
    <col min="16280" max="16283" width="9.109375" style="8" customWidth="1"/>
    <col min="16284" max="16284" width="11.33203125" style="8" customWidth="1"/>
    <col min="16285" max="16287" width="9.109375" style="8"/>
    <col min="16288" max="16288" width="10.33203125" style="8" customWidth="1"/>
    <col min="16289" max="16304" width="9.109375" style="8" customWidth="1"/>
    <col min="16305" max="16384" width="9.109375" style="8"/>
  </cols>
  <sheetData>
    <row r="1" spans="1:195">
      <c r="B1" s="12" t="s">
        <v>0</v>
      </c>
      <c r="C1" s="12"/>
      <c r="D1" s="12"/>
      <c r="E1" s="12" t="s">
        <v>778</v>
      </c>
      <c r="F1" s="13"/>
      <c r="G1" s="12"/>
      <c r="J1" s="12" t="s">
        <v>12</v>
      </c>
      <c r="K1" s="68"/>
      <c r="L1" s="12"/>
      <c r="M1" s="13"/>
      <c r="N1" s="12"/>
      <c r="O1" s="12"/>
      <c r="P1" s="14"/>
      <c r="Q1" s="14"/>
      <c r="R1" s="68"/>
      <c r="S1" s="12"/>
      <c r="T1" s="13"/>
      <c r="U1" s="12"/>
      <c r="V1" s="12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92" t="s">
        <v>780</v>
      </c>
      <c r="EW1" s="192"/>
      <c r="EX1" s="192"/>
      <c r="EY1" s="192"/>
      <c r="EZ1" s="192"/>
      <c r="FA1" s="192"/>
      <c r="FB1" s="14"/>
      <c r="FC1" s="14"/>
      <c r="FD1" s="14"/>
    </row>
    <row r="2" spans="1:195" ht="14.4" thickBot="1">
      <c r="B2" s="14"/>
      <c r="C2" s="14"/>
      <c r="D2" s="14"/>
      <c r="E2" s="93" t="s">
        <v>358</v>
      </c>
      <c r="F2" s="15"/>
      <c r="G2" s="14"/>
      <c r="H2" s="14"/>
      <c r="I2" s="64" t="s">
        <v>561</v>
      </c>
      <c r="J2" s="109">
        <v>380</v>
      </c>
      <c r="K2" s="14"/>
      <c r="L2" s="93" t="s">
        <v>492</v>
      </c>
      <c r="M2" s="15"/>
      <c r="N2" s="14"/>
      <c r="O2" s="14"/>
      <c r="P2" s="64" t="s">
        <v>561</v>
      </c>
      <c r="Q2" s="109"/>
      <c r="R2" s="14"/>
      <c r="S2" s="93" t="s">
        <v>359</v>
      </c>
      <c r="T2" s="15"/>
      <c r="U2" s="14"/>
      <c r="V2" s="14"/>
      <c r="W2" s="64" t="s">
        <v>561</v>
      </c>
      <c r="X2" s="109">
        <v>120</v>
      </c>
      <c r="Y2" s="14"/>
      <c r="Z2" s="93"/>
      <c r="AA2" s="14"/>
      <c r="AB2" s="14"/>
      <c r="AC2" s="14"/>
      <c r="AD2" s="64"/>
      <c r="AE2" s="109"/>
      <c r="AF2" s="14"/>
      <c r="AG2" s="93"/>
      <c r="AH2" s="14"/>
      <c r="AI2" s="14"/>
      <c r="AJ2" s="14"/>
      <c r="AK2" s="64"/>
      <c r="AL2" s="109"/>
      <c r="AM2" s="14"/>
      <c r="AN2" s="93" t="s">
        <v>360</v>
      </c>
      <c r="AO2" s="14"/>
      <c r="AP2" s="14"/>
      <c r="AQ2" s="14"/>
      <c r="AR2" s="64" t="s">
        <v>561</v>
      </c>
      <c r="AS2" s="109">
        <v>120</v>
      </c>
      <c r="AT2" s="14"/>
      <c r="AU2" s="93" t="s">
        <v>678</v>
      </c>
      <c r="AV2" s="14"/>
      <c r="AW2" s="14"/>
      <c r="AX2" s="14"/>
      <c r="AY2" s="64" t="s">
        <v>561</v>
      </c>
      <c r="AZ2" s="109"/>
      <c r="BA2" s="14"/>
      <c r="BB2" s="93" t="s">
        <v>734</v>
      </c>
      <c r="BC2" s="14"/>
      <c r="BD2" s="14"/>
      <c r="BE2" s="14"/>
      <c r="BF2" s="64" t="s">
        <v>561</v>
      </c>
      <c r="BG2" s="109">
        <v>287</v>
      </c>
      <c r="BH2" s="14"/>
      <c r="BI2" s="105" t="s">
        <v>492</v>
      </c>
      <c r="BJ2" s="14"/>
      <c r="BK2" s="14"/>
      <c r="BL2" s="14"/>
      <c r="BM2" s="64" t="s">
        <v>561</v>
      </c>
      <c r="BN2" s="109">
        <v>0</v>
      </c>
      <c r="BO2" s="14"/>
      <c r="BP2" s="93" t="s">
        <v>722</v>
      </c>
      <c r="BQ2" s="14"/>
      <c r="BR2" s="14"/>
      <c r="BS2" s="14"/>
      <c r="BT2" s="64" t="s">
        <v>561</v>
      </c>
      <c r="BU2" s="109">
        <v>95</v>
      </c>
      <c r="BV2" s="14"/>
      <c r="BW2" s="105"/>
      <c r="BX2" s="14"/>
      <c r="BY2" s="14"/>
      <c r="BZ2" s="14"/>
      <c r="CA2" s="14"/>
      <c r="CB2" s="14"/>
      <c r="CC2" s="14"/>
      <c r="CD2" s="93"/>
      <c r="CE2" s="14"/>
      <c r="CF2" s="14"/>
      <c r="CG2" s="14"/>
      <c r="CH2" s="14"/>
      <c r="CI2" s="109">
        <v>0</v>
      </c>
      <c r="CJ2" s="14"/>
      <c r="CK2" s="68"/>
      <c r="CL2" s="14"/>
      <c r="CM2" s="14"/>
      <c r="CN2" s="14"/>
      <c r="CO2" s="14"/>
      <c r="CP2" s="14"/>
      <c r="CQ2" s="14"/>
      <c r="CR2" s="93" t="s">
        <v>691</v>
      </c>
      <c r="CS2" s="14"/>
      <c r="CT2" s="14"/>
      <c r="CU2" s="14"/>
      <c r="CV2" s="14"/>
      <c r="CW2" s="113">
        <v>57</v>
      </c>
      <c r="CX2" s="14"/>
      <c r="CY2" s="93" t="s">
        <v>692</v>
      </c>
      <c r="CZ2" s="14"/>
      <c r="DA2" s="14"/>
      <c r="DB2" s="14"/>
      <c r="DC2" s="64" t="s">
        <v>561</v>
      </c>
      <c r="DD2" s="109">
        <v>168</v>
      </c>
      <c r="DE2" s="14"/>
      <c r="DF2" s="93" t="s">
        <v>727</v>
      </c>
      <c r="DG2" s="14"/>
      <c r="DH2" s="14"/>
      <c r="DI2" s="14"/>
      <c r="DJ2" s="64" t="s">
        <v>561</v>
      </c>
      <c r="DK2" s="109">
        <v>138</v>
      </c>
      <c r="DL2" s="14"/>
      <c r="DM2" s="93" t="s">
        <v>701</v>
      </c>
      <c r="DN2" s="14"/>
      <c r="DO2" s="14"/>
      <c r="DP2" s="14"/>
      <c r="DQ2" s="64" t="s">
        <v>561</v>
      </c>
      <c r="DR2" s="109">
        <v>122</v>
      </c>
      <c r="DS2" s="14"/>
      <c r="DT2" s="93" t="s">
        <v>735</v>
      </c>
      <c r="DU2" s="14"/>
      <c r="DV2" s="14"/>
      <c r="DW2" s="14"/>
      <c r="DX2" s="64" t="s">
        <v>561</v>
      </c>
      <c r="DY2" s="109">
        <v>252</v>
      </c>
      <c r="DZ2" s="14"/>
      <c r="EA2" s="93" t="s">
        <v>678</v>
      </c>
      <c r="EB2" s="14"/>
      <c r="EC2" s="14"/>
      <c r="ED2" s="14"/>
      <c r="EE2" s="64" t="s">
        <v>561</v>
      </c>
      <c r="EF2" s="109"/>
      <c r="EG2" s="14"/>
      <c r="EH2" s="93" t="s">
        <v>678</v>
      </c>
      <c r="EI2" s="14"/>
      <c r="EJ2" s="14"/>
      <c r="EK2" s="14"/>
      <c r="EL2" s="64" t="s">
        <v>561</v>
      </c>
      <c r="EM2" s="109"/>
      <c r="EN2" s="14"/>
      <c r="EO2" s="93" t="s">
        <v>678</v>
      </c>
      <c r="EP2" s="14"/>
      <c r="EQ2" s="14"/>
      <c r="ER2" s="14"/>
      <c r="ES2" s="64" t="s">
        <v>561</v>
      </c>
      <c r="ET2" s="109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95">
      <c r="B3" s="14" t="s">
        <v>2</v>
      </c>
      <c r="C3" s="14"/>
      <c r="D3" s="14"/>
      <c r="E3" s="193" t="s">
        <v>551</v>
      </c>
      <c r="F3" s="194"/>
      <c r="G3" s="194"/>
      <c r="H3" s="194"/>
      <c r="I3" s="194"/>
      <c r="J3" s="195"/>
      <c r="K3" s="14"/>
      <c r="L3" s="193" t="s">
        <v>612</v>
      </c>
      <c r="M3" s="194"/>
      <c r="N3" s="194"/>
      <c r="O3" s="194"/>
      <c r="P3" s="194"/>
      <c r="Q3" s="195"/>
      <c r="R3" s="14"/>
      <c r="S3" s="232" t="s">
        <v>799</v>
      </c>
      <c r="T3" s="233"/>
      <c r="U3" s="233"/>
      <c r="V3" s="233"/>
      <c r="W3" s="233"/>
      <c r="X3" s="234"/>
      <c r="Y3" s="14"/>
      <c r="Z3" s="193"/>
      <c r="AA3" s="194"/>
      <c r="AB3" s="194"/>
      <c r="AC3" s="194"/>
      <c r="AD3" s="194"/>
      <c r="AE3" s="195"/>
      <c r="AF3" s="14"/>
      <c r="AG3" s="193"/>
      <c r="AH3" s="194"/>
      <c r="AI3" s="194"/>
      <c r="AJ3" s="194"/>
      <c r="AK3" s="194"/>
      <c r="AL3" s="195"/>
      <c r="AM3" s="14"/>
      <c r="AN3" s="193" t="s">
        <v>801</v>
      </c>
      <c r="AO3" s="194"/>
      <c r="AP3" s="194"/>
      <c r="AQ3" s="194"/>
      <c r="AR3" s="194"/>
      <c r="AS3" s="195"/>
      <c r="AT3" s="14"/>
      <c r="AU3" s="193"/>
      <c r="AV3" s="194"/>
      <c r="AW3" s="194"/>
      <c r="AX3" s="194"/>
      <c r="AY3" s="194"/>
      <c r="AZ3" s="195"/>
      <c r="BA3" s="14"/>
      <c r="BB3" s="193" t="s">
        <v>46</v>
      </c>
      <c r="BC3" s="194"/>
      <c r="BD3" s="194"/>
      <c r="BE3" s="194"/>
      <c r="BF3" s="194"/>
      <c r="BG3" s="195"/>
      <c r="BH3" s="14"/>
      <c r="BI3" s="193"/>
      <c r="BJ3" s="194"/>
      <c r="BK3" s="194"/>
      <c r="BL3" s="194"/>
      <c r="BM3" s="194"/>
      <c r="BN3" s="195"/>
      <c r="BO3" s="14"/>
      <c r="BP3" s="193" t="s">
        <v>689</v>
      </c>
      <c r="BQ3" s="194"/>
      <c r="BR3" s="194"/>
      <c r="BS3" s="194"/>
      <c r="BT3" s="194"/>
      <c r="BU3" s="195"/>
      <c r="BV3" s="14"/>
      <c r="BW3" s="193" t="s">
        <v>299</v>
      </c>
      <c r="BX3" s="194"/>
      <c r="BY3" s="194"/>
      <c r="BZ3" s="194"/>
      <c r="CA3" s="194"/>
      <c r="CB3" s="195"/>
      <c r="CC3" s="14"/>
      <c r="CD3" s="193" t="s">
        <v>81</v>
      </c>
      <c r="CE3" s="194"/>
      <c r="CF3" s="194"/>
      <c r="CG3" s="194"/>
      <c r="CH3" s="194"/>
      <c r="CI3" s="195"/>
      <c r="CJ3" s="14"/>
      <c r="CK3" s="193"/>
      <c r="CL3" s="194"/>
      <c r="CM3" s="194"/>
      <c r="CN3" s="194"/>
      <c r="CO3" s="194"/>
      <c r="CP3" s="195"/>
      <c r="CQ3" s="14"/>
      <c r="CR3" s="193" t="s">
        <v>725</v>
      </c>
      <c r="CS3" s="194"/>
      <c r="CT3" s="194"/>
      <c r="CU3" s="194"/>
      <c r="CV3" s="194"/>
      <c r="CW3" s="195"/>
      <c r="CX3" s="14"/>
      <c r="CY3" s="193" t="s">
        <v>463</v>
      </c>
      <c r="CZ3" s="194"/>
      <c r="DA3" s="194"/>
      <c r="DB3" s="194"/>
      <c r="DC3" s="194"/>
      <c r="DD3" s="195"/>
      <c r="DE3" s="14"/>
      <c r="DF3" s="193" t="s">
        <v>730</v>
      </c>
      <c r="DG3" s="194"/>
      <c r="DH3" s="194"/>
      <c r="DI3" s="194"/>
      <c r="DJ3" s="194"/>
      <c r="DK3" s="195"/>
      <c r="DL3" s="163"/>
      <c r="DM3" s="193" t="s">
        <v>707</v>
      </c>
      <c r="DN3" s="194"/>
      <c r="DO3" s="194"/>
      <c r="DP3" s="194"/>
      <c r="DQ3" s="194"/>
      <c r="DR3" s="195"/>
      <c r="DS3" s="14"/>
      <c r="DT3" s="193" t="s">
        <v>807</v>
      </c>
      <c r="DU3" s="194"/>
      <c r="DV3" s="194"/>
      <c r="DW3" s="194"/>
      <c r="DX3" s="194"/>
      <c r="DY3" s="195"/>
      <c r="DZ3" s="163"/>
      <c r="EA3" s="232" t="s">
        <v>540</v>
      </c>
      <c r="EB3" s="233"/>
      <c r="EC3" s="233"/>
      <c r="ED3" s="233"/>
      <c r="EE3" s="233"/>
      <c r="EF3" s="234"/>
      <c r="EG3" s="14"/>
      <c r="EH3" s="232" t="s">
        <v>633</v>
      </c>
      <c r="EI3" s="233"/>
      <c r="EJ3" s="233"/>
      <c r="EK3" s="233"/>
      <c r="EL3" s="233"/>
      <c r="EM3" s="234"/>
      <c r="EN3" s="14"/>
      <c r="EO3" s="193" t="s">
        <v>107</v>
      </c>
      <c r="EP3" s="194"/>
      <c r="EQ3" s="194"/>
      <c r="ER3" s="194"/>
      <c r="ES3" s="194"/>
      <c r="ET3" s="195"/>
      <c r="EU3" s="14"/>
      <c r="EV3" s="193" t="s">
        <v>43</v>
      </c>
      <c r="EW3" s="194"/>
      <c r="EX3" s="194"/>
      <c r="EY3" s="194"/>
      <c r="EZ3" s="194"/>
      <c r="FA3" s="195"/>
      <c r="FB3" s="14"/>
      <c r="FC3" s="14"/>
      <c r="FD3" s="14"/>
    </row>
    <row r="4" spans="1:195">
      <c r="B4" s="14" t="s">
        <v>7</v>
      </c>
      <c r="C4" s="14"/>
      <c r="D4" s="14"/>
      <c r="E4" s="196" t="s">
        <v>821</v>
      </c>
      <c r="F4" s="197"/>
      <c r="G4" s="197"/>
      <c r="H4" s="197"/>
      <c r="I4" s="197"/>
      <c r="J4" s="198"/>
      <c r="K4" s="14"/>
      <c r="L4" s="196" t="s">
        <v>655</v>
      </c>
      <c r="M4" s="197"/>
      <c r="N4" s="197"/>
      <c r="O4" s="197"/>
      <c r="P4" s="197"/>
      <c r="Q4" s="198"/>
      <c r="R4" s="14"/>
      <c r="S4" s="229" t="s">
        <v>822</v>
      </c>
      <c r="T4" s="230"/>
      <c r="U4" s="230"/>
      <c r="V4" s="230"/>
      <c r="W4" s="230"/>
      <c r="X4" s="231"/>
      <c r="Y4" s="14"/>
      <c r="Z4" s="196"/>
      <c r="AA4" s="197"/>
      <c r="AB4" s="197"/>
      <c r="AC4" s="197"/>
      <c r="AD4" s="197"/>
      <c r="AE4" s="198"/>
      <c r="AF4" s="14"/>
      <c r="AG4" s="196"/>
      <c r="AH4" s="197"/>
      <c r="AI4" s="197"/>
      <c r="AJ4" s="197"/>
      <c r="AK4" s="197"/>
      <c r="AL4" s="198"/>
      <c r="AM4" s="14"/>
      <c r="AN4" s="196" t="s">
        <v>819</v>
      </c>
      <c r="AO4" s="197"/>
      <c r="AP4" s="197"/>
      <c r="AQ4" s="197"/>
      <c r="AR4" s="197"/>
      <c r="AS4" s="198"/>
      <c r="AT4" s="14"/>
      <c r="AU4" s="196"/>
      <c r="AV4" s="197"/>
      <c r="AW4" s="197"/>
      <c r="AX4" s="197"/>
      <c r="AY4" s="197"/>
      <c r="AZ4" s="198"/>
      <c r="BA4" s="14"/>
      <c r="BB4" s="196" t="s">
        <v>820</v>
      </c>
      <c r="BC4" s="197"/>
      <c r="BD4" s="197"/>
      <c r="BE4" s="197"/>
      <c r="BF4" s="197"/>
      <c r="BG4" s="198"/>
      <c r="BH4" s="14"/>
      <c r="BI4" s="196"/>
      <c r="BJ4" s="197"/>
      <c r="BK4" s="197"/>
      <c r="BL4" s="197"/>
      <c r="BM4" s="197"/>
      <c r="BN4" s="198"/>
      <c r="BO4" s="14"/>
      <c r="BP4" s="196" t="s">
        <v>838</v>
      </c>
      <c r="BQ4" s="197"/>
      <c r="BR4" s="197"/>
      <c r="BS4" s="197"/>
      <c r="BT4" s="197"/>
      <c r="BU4" s="198"/>
      <c r="BV4" s="14"/>
      <c r="BW4" s="196" t="s">
        <v>515</v>
      </c>
      <c r="BX4" s="197"/>
      <c r="BY4" s="197"/>
      <c r="BZ4" s="197"/>
      <c r="CA4" s="197"/>
      <c r="CB4" s="198"/>
      <c r="CC4" s="14"/>
      <c r="CD4" s="196" t="s">
        <v>516</v>
      </c>
      <c r="CE4" s="197"/>
      <c r="CF4" s="197"/>
      <c r="CG4" s="197"/>
      <c r="CH4" s="197"/>
      <c r="CI4" s="198"/>
      <c r="CJ4" s="14"/>
      <c r="CK4" s="196"/>
      <c r="CL4" s="197"/>
      <c r="CM4" s="197"/>
      <c r="CN4" s="197"/>
      <c r="CO4" s="197"/>
      <c r="CP4" s="198"/>
      <c r="CQ4" s="14"/>
      <c r="CR4" s="196" t="s">
        <v>839</v>
      </c>
      <c r="CS4" s="197"/>
      <c r="CT4" s="197"/>
      <c r="CU4" s="197"/>
      <c r="CV4" s="197"/>
      <c r="CW4" s="198"/>
      <c r="CX4" s="14"/>
      <c r="CY4" s="196" t="s">
        <v>840</v>
      </c>
      <c r="CZ4" s="197"/>
      <c r="DA4" s="197"/>
      <c r="DB4" s="197"/>
      <c r="DC4" s="197"/>
      <c r="DD4" s="198"/>
      <c r="DE4" s="14"/>
      <c r="DF4" s="196" t="s">
        <v>841</v>
      </c>
      <c r="DG4" s="197"/>
      <c r="DH4" s="197"/>
      <c r="DI4" s="197"/>
      <c r="DJ4" s="197"/>
      <c r="DK4" s="198"/>
      <c r="DL4" s="163"/>
      <c r="DM4" s="196" t="s">
        <v>842</v>
      </c>
      <c r="DN4" s="197"/>
      <c r="DO4" s="197"/>
      <c r="DP4" s="197"/>
      <c r="DQ4" s="197"/>
      <c r="DR4" s="198"/>
      <c r="DS4" s="14"/>
      <c r="DT4" s="196" t="s">
        <v>843</v>
      </c>
      <c r="DU4" s="197"/>
      <c r="DV4" s="197"/>
      <c r="DW4" s="197"/>
      <c r="DX4" s="197"/>
      <c r="DY4" s="198"/>
      <c r="DZ4" s="163"/>
      <c r="EA4" s="229" t="s">
        <v>650</v>
      </c>
      <c r="EB4" s="230"/>
      <c r="EC4" s="230"/>
      <c r="ED4" s="230"/>
      <c r="EE4" s="230"/>
      <c r="EF4" s="231"/>
      <c r="EG4" s="14"/>
      <c r="EH4" s="229" t="s">
        <v>649</v>
      </c>
      <c r="EI4" s="230"/>
      <c r="EJ4" s="230"/>
      <c r="EK4" s="230"/>
      <c r="EL4" s="230"/>
      <c r="EM4" s="231"/>
      <c r="EN4" s="14"/>
      <c r="EO4" s="196" t="s">
        <v>108</v>
      </c>
      <c r="EP4" s="197"/>
      <c r="EQ4" s="197"/>
      <c r="ER4" s="197"/>
      <c r="ES4" s="197"/>
      <c r="ET4" s="198"/>
      <c r="EU4" s="14"/>
      <c r="EV4" s="196" t="s">
        <v>120</v>
      </c>
      <c r="EW4" s="197"/>
      <c r="EX4" s="197"/>
      <c r="EY4" s="197"/>
      <c r="EZ4" s="197"/>
      <c r="FA4" s="198"/>
      <c r="FB4" s="14"/>
      <c r="FC4" s="14"/>
      <c r="FD4" s="14"/>
    </row>
    <row r="5" spans="1:195">
      <c r="B5" s="14" t="s">
        <v>6</v>
      </c>
      <c r="C5" s="14"/>
      <c r="D5" s="14"/>
      <c r="E5" s="196" t="s">
        <v>206</v>
      </c>
      <c r="F5" s="197"/>
      <c r="G5" s="197"/>
      <c r="H5" s="197"/>
      <c r="I5" s="197"/>
      <c r="J5" s="198"/>
      <c r="K5" s="14"/>
      <c r="L5" s="196" t="s">
        <v>138</v>
      </c>
      <c r="M5" s="197"/>
      <c r="N5" s="197"/>
      <c r="O5" s="197"/>
      <c r="P5" s="197"/>
      <c r="Q5" s="198"/>
      <c r="R5" s="14"/>
      <c r="S5" s="229" t="s">
        <v>306</v>
      </c>
      <c r="T5" s="230"/>
      <c r="U5" s="230"/>
      <c r="V5" s="230"/>
      <c r="W5" s="230"/>
      <c r="X5" s="231"/>
      <c r="Y5" s="14"/>
      <c r="Z5" s="196"/>
      <c r="AA5" s="197"/>
      <c r="AB5" s="197"/>
      <c r="AC5" s="197"/>
      <c r="AD5" s="197"/>
      <c r="AE5" s="198"/>
      <c r="AF5" s="14"/>
      <c r="AG5" s="196"/>
      <c r="AH5" s="197"/>
      <c r="AI5" s="197"/>
      <c r="AJ5" s="197"/>
      <c r="AK5" s="197"/>
      <c r="AL5" s="198"/>
      <c r="AM5" s="14"/>
      <c r="AN5" s="196" t="s">
        <v>306</v>
      </c>
      <c r="AO5" s="197"/>
      <c r="AP5" s="197"/>
      <c r="AQ5" s="197"/>
      <c r="AR5" s="197"/>
      <c r="AS5" s="198"/>
      <c r="AT5" s="14"/>
      <c r="AU5" s="196"/>
      <c r="AV5" s="197"/>
      <c r="AW5" s="197"/>
      <c r="AX5" s="197"/>
      <c r="AY5" s="197"/>
      <c r="AZ5" s="198"/>
      <c r="BA5" s="14"/>
      <c r="BB5" s="196" t="s">
        <v>48</v>
      </c>
      <c r="BC5" s="197"/>
      <c r="BD5" s="197"/>
      <c r="BE5" s="197"/>
      <c r="BF5" s="197"/>
      <c r="BG5" s="198"/>
      <c r="BH5" s="14"/>
      <c r="BI5" s="196"/>
      <c r="BJ5" s="197"/>
      <c r="BK5" s="197"/>
      <c r="BL5" s="197"/>
      <c r="BM5" s="197"/>
      <c r="BN5" s="198"/>
      <c r="BO5" s="14"/>
      <c r="BP5" s="196" t="s">
        <v>690</v>
      </c>
      <c r="BQ5" s="197"/>
      <c r="BR5" s="197"/>
      <c r="BS5" s="197"/>
      <c r="BT5" s="197"/>
      <c r="BU5" s="198"/>
      <c r="BV5" s="14"/>
      <c r="BW5" s="196" t="s">
        <v>300</v>
      </c>
      <c r="BX5" s="197"/>
      <c r="BY5" s="197"/>
      <c r="BZ5" s="197"/>
      <c r="CA5" s="197"/>
      <c r="CB5" s="198"/>
      <c r="CC5" s="14"/>
      <c r="CD5" s="196" t="s">
        <v>83</v>
      </c>
      <c r="CE5" s="197"/>
      <c r="CF5" s="197"/>
      <c r="CG5" s="197"/>
      <c r="CH5" s="197"/>
      <c r="CI5" s="198"/>
      <c r="CJ5" s="14"/>
      <c r="CK5" s="196"/>
      <c r="CL5" s="197"/>
      <c r="CM5" s="197"/>
      <c r="CN5" s="197"/>
      <c r="CO5" s="197"/>
      <c r="CP5" s="198"/>
      <c r="CQ5" s="14"/>
      <c r="CR5" s="196" t="s">
        <v>803</v>
      </c>
      <c r="CS5" s="197"/>
      <c r="CT5" s="197"/>
      <c r="CU5" s="197"/>
      <c r="CV5" s="197"/>
      <c r="CW5" s="198"/>
      <c r="CX5" s="14"/>
      <c r="CY5" s="196" t="s">
        <v>804</v>
      </c>
      <c r="CZ5" s="197"/>
      <c r="DA5" s="197"/>
      <c r="DB5" s="197"/>
      <c r="DC5" s="197"/>
      <c r="DD5" s="198"/>
      <c r="DE5" s="14"/>
      <c r="DF5" s="196" t="s">
        <v>806</v>
      </c>
      <c r="DG5" s="197"/>
      <c r="DH5" s="197"/>
      <c r="DI5" s="197"/>
      <c r="DJ5" s="197"/>
      <c r="DK5" s="198"/>
      <c r="DL5" s="163"/>
      <c r="DM5" s="196" t="s">
        <v>708</v>
      </c>
      <c r="DN5" s="197"/>
      <c r="DO5" s="197"/>
      <c r="DP5" s="197"/>
      <c r="DQ5" s="197"/>
      <c r="DR5" s="198"/>
      <c r="DS5" s="14"/>
      <c r="DT5" s="196" t="s">
        <v>808</v>
      </c>
      <c r="DU5" s="197"/>
      <c r="DV5" s="197"/>
      <c r="DW5" s="197"/>
      <c r="DX5" s="197"/>
      <c r="DY5" s="198"/>
      <c r="DZ5" s="163"/>
      <c r="EA5" s="229" t="s">
        <v>542</v>
      </c>
      <c r="EB5" s="230"/>
      <c r="EC5" s="230"/>
      <c r="ED5" s="230"/>
      <c r="EE5" s="230"/>
      <c r="EF5" s="231"/>
      <c r="EG5" s="14"/>
      <c r="EH5" s="229" t="s">
        <v>633</v>
      </c>
      <c r="EI5" s="230"/>
      <c r="EJ5" s="230"/>
      <c r="EK5" s="230"/>
      <c r="EL5" s="230"/>
      <c r="EM5" s="231"/>
      <c r="EN5" s="14"/>
      <c r="EO5" s="196" t="s">
        <v>109</v>
      </c>
      <c r="EP5" s="197"/>
      <c r="EQ5" s="197"/>
      <c r="ER5" s="197"/>
      <c r="ES5" s="197"/>
      <c r="ET5" s="198"/>
      <c r="EU5" s="14"/>
      <c r="EV5" s="202">
        <v>10</v>
      </c>
      <c r="EW5" s="203"/>
      <c r="EX5" s="203"/>
      <c r="EY5" s="203"/>
      <c r="EZ5" s="203"/>
      <c r="FA5" s="204"/>
      <c r="FB5" s="14"/>
      <c r="FC5" s="14"/>
      <c r="FD5" s="14"/>
    </row>
    <row r="6" spans="1:195">
      <c r="B6" s="14" t="s">
        <v>5</v>
      </c>
      <c r="C6" s="14"/>
      <c r="D6" s="14"/>
      <c r="E6" s="199" t="s">
        <v>779</v>
      </c>
      <c r="F6" s="200"/>
      <c r="G6" s="200"/>
      <c r="H6" s="200"/>
      <c r="I6" s="200"/>
      <c r="J6" s="201"/>
      <c r="K6" s="14"/>
      <c r="L6" s="199" t="s">
        <v>613</v>
      </c>
      <c r="M6" s="200"/>
      <c r="N6" s="200"/>
      <c r="O6" s="200"/>
      <c r="P6" s="200"/>
      <c r="Q6" s="201"/>
      <c r="R6" s="14"/>
      <c r="S6" s="226" t="s">
        <v>800</v>
      </c>
      <c r="T6" s="227"/>
      <c r="U6" s="227"/>
      <c r="V6" s="227"/>
      <c r="W6" s="227"/>
      <c r="X6" s="228"/>
      <c r="Y6" s="14"/>
      <c r="Z6" s="199"/>
      <c r="AA6" s="200"/>
      <c r="AB6" s="200"/>
      <c r="AC6" s="200"/>
      <c r="AD6" s="200"/>
      <c r="AE6" s="201"/>
      <c r="AF6" s="14"/>
      <c r="AG6" s="199"/>
      <c r="AH6" s="200"/>
      <c r="AI6" s="200"/>
      <c r="AJ6" s="200"/>
      <c r="AK6" s="200"/>
      <c r="AL6" s="201"/>
      <c r="AM6" s="14"/>
      <c r="AN6" s="199" t="s">
        <v>802</v>
      </c>
      <c r="AO6" s="200"/>
      <c r="AP6" s="200"/>
      <c r="AQ6" s="200"/>
      <c r="AR6" s="200"/>
      <c r="AS6" s="201"/>
      <c r="AT6" s="14"/>
      <c r="AU6" s="199"/>
      <c r="AV6" s="200"/>
      <c r="AW6" s="200"/>
      <c r="AX6" s="200"/>
      <c r="AY6" s="200"/>
      <c r="AZ6" s="201"/>
      <c r="BA6" s="14"/>
      <c r="BB6" s="199" t="s">
        <v>814</v>
      </c>
      <c r="BC6" s="200"/>
      <c r="BD6" s="200"/>
      <c r="BE6" s="200"/>
      <c r="BF6" s="200"/>
      <c r="BG6" s="201"/>
      <c r="BH6" s="14"/>
      <c r="BI6" s="199"/>
      <c r="BJ6" s="200"/>
      <c r="BK6" s="200"/>
      <c r="BL6" s="200"/>
      <c r="BM6" s="200"/>
      <c r="BN6" s="201"/>
      <c r="BO6" s="14"/>
      <c r="BP6" s="199" t="s">
        <v>813</v>
      </c>
      <c r="BQ6" s="200"/>
      <c r="BR6" s="200"/>
      <c r="BS6" s="200"/>
      <c r="BT6" s="200"/>
      <c r="BU6" s="201"/>
      <c r="BV6" s="14"/>
      <c r="BW6" s="199"/>
      <c r="BX6" s="200"/>
      <c r="BY6" s="200"/>
      <c r="BZ6" s="200"/>
      <c r="CA6" s="200"/>
      <c r="CB6" s="201"/>
      <c r="CC6" s="14"/>
      <c r="CD6" s="199"/>
      <c r="CE6" s="200"/>
      <c r="CF6" s="200"/>
      <c r="CG6" s="200"/>
      <c r="CH6" s="200"/>
      <c r="CI6" s="201"/>
      <c r="CJ6" s="14"/>
      <c r="CK6" s="199"/>
      <c r="CL6" s="200"/>
      <c r="CM6" s="200"/>
      <c r="CN6" s="200"/>
      <c r="CO6" s="200"/>
      <c r="CP6" s="201"/>
      <c r="CQ6" s="14"/>
      <c r="CR6" s="199" t="s">
        <v>831</v>
      </c>
      <c r="CS6" s="200"/>
      <c r="CT6" s="200"/>
      <c r="CU6" s="200"/>
      <c r="CV6" s="200"/>
      <c r="CW6" s="201"/>
      <c r="CX6" s="14"/>
      <c r="CY6" s="199" t="s">
        <v>805</v>
      </c>
      <c r="CZ6" s="200"/>
      <c r="DA6" s="200"/>
      <c r="DB6" s="200"/>
      <c r="DC6" s="200"/>
      <c r="DD6" s="201"/>
      <c r="DE6" s="14"/>
      <c r="DF6" s="199" t="s">
        <v>863</v>
      </c>
      <c r="DG6" s="200"/>
      <c r="DH6" s="200"/>
      <c r="DI6" s="200"/>
      <c r="DJ6" s="200"/>
      <c r="DK6" s="201"/>
      <c r="DL6" s="165"/>
      <c r="DM6" s="199" t="s">
        <v>864</v>
      </c>
      <c r="DN6" s="200"/>
      <c r="DO6" s="200"/>
      <c r="DP6" s="200"/>
      <c r="DQ6" s="200"/>
      <c r="DR6" s="201"/>
      <c r="DS6" s="14"/>
      <c r="DT6" s="199" t="s">
        <v>865</v>
      </c>
      <c r="DU6" s="200"/>
      <c r="DV6" s="200"/>
      <c r="DW6" s="200"/>
      <c r="DX6" s="200"/>
      <c r="DY6" s="201"/>
      <c r="DZ6" s="164"/>
      <c r="EA6" s="226" t="s">
        <v>640</v>
      </c>
      <c r="EB6" s="227"/>
      <c r="EC6" s="227"/>
      <c r="ED6" s="227"/>
      <c r="EE6" s="227"/>
      <c r="EF6" s="228"/>
      <c r="EG6" s="14"/>
      <c r="EH6" s="226" t="s">
        <v>641</v>
      </c>
      <c r="EI6" s="227"/>
      <c r="EJ6" s="227"/>
      <c r="EK6" s="227"/>
      <c r="EL6" s="227"/>
      <c r="EM6" s="228"/>
      <c r="EN6" s="14"/>
      <c r="EO6" s="199" t="s">
        <v>642</v>
      </c>
      <c r="EP6" s="200"/>
      <c r="EQ6" s="200"/>
      <c r="ER6" s="200"/>
      <c r="ES6" s="200"/>
      <c r="ET6" s="201"/>
      <c r="EU6" s="14"/>
      <c r="EV6" s="199" t="s">
        <v>121</v>
      </c>
      <c r="EW6" s="200"/>
      <c r="EX6" s="200"/>
      <c r="EY6" s="200"/>
      <c r="EZ6" s="200"/>
      <c r="FA6" s="201"/>
      <c r="FB6" s="14"/>
      <c r="FC6" s="14"/>
      <c r="FD6" s="14"/>
      <c r="FE6" s="76" t="s">
        <v>424</v>
      </c>
      <c r="FF6" s="76"/>
      <c r="FG6" s="76"/>
      <c r="FH6" s="76"/>
      <c r="FI6" s="76"/>
      <c r="FJ6" s="76"/>
      <c r="FK6" s="166"/>
      <c r="FL6" s="76"/>
      <c r="FM6" s="76"/>
      <c r="FN6" s="76"/>
      <c r="FO6" s="76"/>
      <c r="FP6" s="76"/>
      <c r="FQ6" s="76"/>
      <c r="FR6" s="76"/>
      <c r="FS6" s="76"/>
      <c r="FT6" s="76"/>
    </row>
    <row r="7" spans="1:195" ht="53.25" customHeight="1">
      <c r="B7" s="14"/>
      <c r="C7" s="153" t="s">
        <v>866</v>
      </c>
      <c r="D7" s="153" t="s">
        <v>867</v>
      </c>
      <c r="E7" s="16" t="s">
        <v>8</v>
      </c>
      <c r="F7" s="34" t="s">
        <v>13</v>
      </c>
      <c r="G7" s="32" t="s">
        <v>11</v>
      </c>
      <c r="H7" s="33" t="s">
        <v>9</v>
      </c>
      <c r="I7" s="32" t="s">
        <v>14</v>
      </c>
      <c r="J7" s="20" t="s">
        <v>15</v>
      </c>
      <c r="K7" s="14"/>
      <c r="L7" s="16" t="s">
        <v>8</v>
      </c>
      <c r="M7" s="34" t="s">
        <v>13</v>
      </c>
      <c r="N7" s="32" t="s">
        <v>11</v>
      </c>
      <c r="O7" s="33" t="s">
        <v>9</v>
      </c>
      <c r="P7" s="32" t="s">
        <v>14</v>
      </c>
      <c r="Q7" s="20" t="s">
        <v>15</v>
      </c>
      <c r="R7" s="14"/>
      <c r="S7" s="16" t="s">
        <v>8</v>
      </c>
      <c r="T7" s="34" t="s">
        <v>13</v>
      </c>
      <c r="U7" s="32" t="s">
        <v>11</v>
      </c>
      <c r="V7" s="33" t="s">
        <v>9</v>
      </c>
      <c r="W7" s="32" t="s">
        <v>14</v>
      </c>
      <c r="X7" s="20" t="s">
        <v>15</v>
      </c>
      <c r="Y7" s="14"/>
      <c r="Z7" s="16"/>
      <c r="AA7" s="34"/>
      <c r="AB7" s="32"/>
      <c r="AC7" s="33"/>
      <c r="AD7" s="32"/>
      <c r="AE7" s="20"/>
      <c r="AF7" s="14"/>
      <c r="AG7" s="16"/>
      <c r="AH7" s="34"/>
      <c r="AI7" s="32"/>
      <c r="AJ7" s="33"/>
      <c r="AK7" s="32"/>
      <c r="AL7" s="20"/>
      <c r="AM7" s="14"/>
      <c r="AN7" s="16" t="s">
        <v>8</v>
      </c>
      <c r="AO7" s="34" t="s">
        <v>13</v>
      </c>
      <c r="AP7" s="32" t="s">
        <v>11</v>
      </c>
      <c r="AQ7" s="33" t="s">
        <v>9</v>
      </c>
      <c r="AR7" s="32" t="s">
        <v>14</v>
      </c>
      <c r="AS7" s="20" t="s">
        <v>15</v>
      </c>
      <c r="AT7" s="14"/>
      <c r="AU7" s="16" t="s">
        <v>8</v>
      </c>
      <c r="AV7" s="34" t="s">
        <v>13</v>
      </c>
      <c r="AW7" s="32" t="s">
        <v>11</v>
      </c>
      <c r="AX7" s="33" t="s">
        <v>9</v>
      </c>
      <c r="AY7" s="32" t="s">
        <v>14</v>
      </c>
      <c r="AZ7" s="20" t="s">
        <v>15</v>
      </c>
      <c r="BA7" s="14"/>
      <c r="BB7" s="16" t="s">
        <v>8</v>
      </c>
      <c r="BC7" s="34" t="s">
        <v>13</v>
      </c>
      <c r="BD7" s="32" t="s">
        <v>11</v>
      </c>
      <c r="BE7" s="33" t="s">
        <v>9</v>
      </c>
      <c r="BF7" s="32" t="s">
        <v>14</v>
      </c>
      <c r="BG7" s="20" t="s">
        <v>15</v>
      </c>
      <c r="BH7" s="14"/>
      <c r="BI7" s="16" t="s">
        <v>8</v>
      </c>
      <c r="BJ7" s="34" t="s">
        <v>13</v>
      </c>
      <c r="BK7" s="32" t="s">
        <v>11</v>
      </c>
      <c r="BL7" s="33" t="s">
        <v>9</v>
      </c>
      <c r="BM7" s="32" t="s">
        <v>14</v>
      </c>
      <c r="BN7" s="20" t="s">
        <v>15</v>
      </c>
      <c r="BO7" s="14"/>
      <c r="BP7" s="16" t="s">
        <v>8</v>
      </c>
      <c r="BQ7" s="34" t="s">
        <v>13</v>
      </c>
      <c r="BR7" s="32" t="s">
        <v>11</v>
      </c>
      <c r="BS7" s="33" t="s">
        <v>9</v>
      </c>
      <c r="BT7" s="32" t="s">
        <v>14</v>
      </c>
      <c r="BU7" s="20" t="s">
        <v>15</v>
      </c>
      <c r="BV7" s="14"/>
      <c r="BW7" s="16" t="s">
        <v>8</v>
      </c>
      <c r="BX7" s="34" t="s">
        <v>13</v>
      </c>
      <c r="BY7" s="32" t="s">
        <v>11</v>
      </c>
      <c r="BZ7" s="33" t="s">
        <v>9</v>
      </c>
      <c r="CA7" s="32" t="s">
        <v>14</v>
      </c>
      <c r="CB7" s="20" t="s">
        <v>15</v>
      </c>
      <c r="CC7" s="14"/>
      <c r="CD7" s="16" t="s">
        <v>8</v>
      </c>
      <c r="CE7" s="34" t="s">
        <v>13</v>
      </c>
      <c r="CF7" s="32" t="s">
        <v>11</v>
      </c>
      <c r="CG7" s="33" t="s">
        <v>9</v>
      </c>
      <c r="CH7" s="32" t="s">
        <v>14</v>
      </c>
      <c r="CI7" s="20" t="s">
        <v>15</v>
      </c>
      <c r="CJ7" s="14"/>
      <c r="CK7" s="16" t="s">
        <v>8</v>
      </c>
      <c r="CL7" s="34" t="s">
        <v>13</v>
      </c>
      <c r="CM7" s="32" t="s">
        <v>11</v>
      </c>
      <c r="CN7" s="33" t="s">
        <v>9</v>
      </c>
      <c r="CO7" s="32" t="s">
        <v>14</v>
      </c>
      <c r="CP7" s="20" t="s">
        <v>15</v>
      </c>
      <c r="CQ7" s="14"/>
      <c r="CR7" s="16" t="s">
        <v>8</v>
      </c>
      <c r="CS7" s="34" t="s">
        <v>13</v>
      </c>
      <c r="CT7" s="32" t="s">
        <v>11</v>
      </c>
      <c r="CU7" s="33" t="s">
        <v>9</v>
      </c>
      <c r="CV7" s="32" t="s">
        <v>14</v>
      </c>
      <c r="CW7" s="20" t="s">
        <v>15</v>
      </c>
      <c r="CX7" s="14"/>
      <c r="CY7" s="16" t="s">
        <v>8</v>
      </c>
      <c r="CZ7" s="34" t="s">
        <v>13</v>
      </c>
      <c r="DA7" s="32" t="s">
        <v>11</v>
      </c>
      <c r="DB7" s="33" t="s">
        <v>9</v>
      </c>
      <c r="DC7" s="32" t="s">
        <v>14</v>
      </c>
      <c r="DD7" s="20" t="s">
        <v>15</v>
      </c>
      <c r="DE7" s="14"/>
      <c r="DF7" s="16" t="s">
        <v>8</v>
      </c>
      <c r="DG7" s="34" t="s">
        <v>13</v>
      </c>
      <c r="DH7" s="32" t="s">
        <v>11</v>
      </c>
      <c r="DI7" s="33" t="s">
        <v>9</v>
      </c>
      <c r="DJ7" s="32" t="s">
        <v>14</v>
      </c>
      <c r="DK7" s="20" t="s">
        <v>15</v>
      </c>
      <c r="DL7" s="74"/>
      <c r="DM7" s="16" t="s">
        <v>8</v>
      </c>
      <c r="DN7" s="34" t="s">
        <v>13</v>
      </c>
      <c r="DO7" s="32" t="s">
        <v>11</v>
      </c>
      <c r="DP7" s="33" t="s">
        <v>9</v>
      </c>
      <c r="DQ7" s="32" t="s">
        <v>14</v>
      </c>
      <c r="DR7" s="20" t="s">
        <v>15</v>
      </c>
      <c r="DS7" s="14"/>
      <c r="DT7" s="16" t="s">
        <v>8</v>
      </c>
      <c r="DU7" s="34" t="s">
        <v>13</v>
      </c>
      <c r="DV7" s="32" t="s">
        <v>11</v>
      </c>
      <c r="DW7" s="33" t="s">
        <v>9</v>
      </c>
      <c r="DX7" s="32" t="s">
        <v>14</v>
      </c>
      <c r="DY7" s="20" t="s">
        <v>15</v>
      </c>
      <c r="DZ7" s="14"/>
      <c r="EA7" s="16" t="s">
        <v>8</v>
      </c>
      <c r="EB7" s="34" t="s">
        <v>13</v>
      </c>
      <c r="EC7" s="32" t="s">
        <v>11</v>
      </c>
      <c r="ED7" s="33" t="s">
        <v>9</v>
      </c>
      <c r="EE7" s="32" t="s">
        <v>14</v>
      </c>
      <c r="EF7" s="20" t="s">
        <v>15</v>
      </c>
      <c r="EG7" s="14"/>
      <c r="EH7" s="16" t="s">
        <v>8</v>
      </c>
      <c r="EI7" s="34" t="s">
        <v>13</v>
      </c>
      <c r="EJ7" s="32" t="s">
        <v>11</v>
      </c>
      <c r="EK7" s="33" t="s">
        <v>9</v>
      </c>
      <c r="EL7" s="32" t="s">
        <v>14</v>
      </c>
      <c r="EM7" s="20" t="s">
        <v>15</v>
      </c>
      <c r="EN7" s="14"/>
      <c r="EO7" s="16" t="s">
        <v>8</v>
      </c>
      <c r="EP7" s="34" t="s">
        <v>13</v>
      </c>
      <c r="EQ7" s="32" t="s">
        <v>11</v>
      </c>
      <c r="ER7" s="33" t="s">
        <v>9</v>
      </c>
      <c r="ES7" s="32" t="s">
        <v>14</v>
      </c>
      <c r="ET7" s="20" t="s">
        <v>15</v>
      </c>
      <c r="EU7" s="14"/>
      <c r="EV7" s="16" t="s">
        <v>8</v>
      </c>
      <c r="EW7" s="34" t="s">
        <v>13</v>
      </c>
      <c r="EX7" s="32" t="s">
        <v>11</v>
      </c>
      <c r="EY7" s="33" t="s">
        <v>9</v>
      </c>
      <c r="EZ7" s="32" t="s">
        <v>14</v>
      </c>
      <c r="FA7" s="20" t="s">
        <v>44</v>
      </c>
      <c r="FB7" s="14"/>
      <c r="FC7" s="14"/>
      <c r="FD7" s="122" t="s">
        <v>663</v>
      </c>
      <c r="FE7" s="76" t="s">
        <v>425</v>
      </c>
      <c r="FF7" s="76"/>
      <c r="FG7" s="76"/>
      <c r="FH7" s="76"/>
      <c r="FI7" s="76"/>
      <c r="FJ7" s="76"/>
      <c r="FK7" s="166"/>
      <c r="FL7" s="76"/>
      <c r="FM7" s="76"/>
      <c r="FN7" s="76"/>
      <c r="FO7" s="76"/>
      <c r="FP7" s="76"/>
      <c r="FQ7" s="76"/>
      <c r="FR7" s="76"/>
      <c r="FS7" s="76"/>
      <c r="FT7" s="76"/>
      <c r="FV7" s="8" t="s">
        <v>750</v>
      </c>
      <c r="FW7" s="8" t="s">
        <v>751</v>
      </c>
      <c r="FX7" s="8" t="s">
        <v>752</v>
      </c>
      <c r="FY7" s="8" t="s">
        <v>753</v>
      </c>
      <c r="FZ7" s="8" t="s">
        <v>754</v>
      </c>
      <c r="GA7" s="8" t="s">
        <v>755</v>
      </c>
      <c r="GB7" s="8" t="s">
        <v>756</v>
      </c>
      <c r="GC7" s="8" t="s">
        <v>757</v>
      </c>
      <c r="GD7" s="8" t="s">
        <v>758</v>
      </c>
      <c r="GE7" s="8" t="s">
        <v>759</v>
      </c>
      <c r="GF7" s="8" t="s">
        <v>760</v>
      </c>
      <c r="GG7" s="8" t="s">
        <v>815</v>
      </c>
      <c r="GH7" s="8" t="s">
        <v>753</v>
      </c>
      <c r="GI7" s="8" t="s">
        <v>837</v>
      </c>
      <c r="GJ7" s="8" t="s">
        <v>852</v>
      </c>
      <c r="GK7" s="8" t="s">
        <v>855</v>
      </c>
      <c r="GL7" s="8" t="s">
        <v>861</v>
      </c>
      <c r="GM7" s="8" t="s">
        <v>868</v>
      </c>
    </row>
    <row r="8" spans="1:195">
      <c r="B8" s="14"/>
      <c r="C8" s="80"/>
      <c r="D8" s="80"/>
      <c r="E8" s="16"/>
      <c r="F8" s="21"/>
      <c r="G8" s="19"/>
      <c r="H8" s="19"/>
      <c r="I8" s="19"/>
      <c r="J8" s="131"/>
      <c r="K8" s="14"/>
      <c r="L8" s="16"/>
      <c r="M8" s="21"/>
      <c r="N8" s="19"/>
      <c r="O8" s="19"/>
      <c r="P8" s="19"/>
      <c r="Q8" s="131"/>
      <c r="R8" s="14"/>
      <c r="S8" s="16"/>
      <c r="T8" s="21"/>
      <c r="U8" s="19"/>
      <c r="V8" s="19"/>
      <c r="W8" s="19"/>
      <c r="X8" s="131"/>
      <c r="Y8" s="14"/>
      <c r="Z8" s="16"/>
      <c r="AA8" s="21"/>
      <c r="AB8" s="19"/>
      <c r="AC8" s="19"/>
      <c r="AD8" s="19"/>
      <c r="AE8" s="131"/>
      <c r="AF8" s="14"/>
      <c r="AG8" s="16"/>
      <c r="AH8" s="21"/>
      <c r="AI8" s="19"/>
      <c r="AJ8" s="19"/>
      <c r="AK8" s="19"/>
      <c r="AL8" s="131"/>
      <c r="AM8" s="14"/>
      <c r="AN8" s="16"/>
      <c r="AO8" s="21"/>
      <c r="AP8" s="19"/>
      <c r="AQ8" s="19"/>
      <c r="AR8" s="19"/>
      <c r="AS8" s="131"/>
      <c r="AT8" s="14"/>
      <c r="AU8" s="16"/>
      <c r="AV8" s="21"/>
      <c r="AW8" s="19"/>
      <c r="AX8" s="19"/>
      <c r="AY8" s="19"/>
      <c r="AZ8" s="131"/>
      <c r="BA8" s="14"/>
      <c r="BB8" s="16"/>
      <c r="BC8" s="21"/>
      <c r="BD8" s="19"/>
      <c r="BE8" s="19"/>
      <c r="BF8" s="19"/>
      <c r="BG8" s="131"/>
      <c r="BH8" s="14"/>
      <c r="BI8" s="16"/>
      <c r="BJ8" s="21"/>
      <c r="BK8" s="19"/>
      <c r="BL8" s="19"/>
      <c r="BM8" s="19"/>
      <c r="BN8" s="131"/>
      <c r="BO8" s="14"/>
      <c r="BP8" s="16"/>
      <c r="BQ8" s="21"/>
      <c r="BR8" s="19"/>
      <c r="BS8" s="19"/>
      <c r="BT8" s="19"/>
      <c r="BU8" s="131"/>
      <c r="BV8" s="14"/>
      <c r="BW8" s="16"/>
      <c r="BX8" s="21"/>
      <c r="BY8" s="19"/>
      <c r="BZ8" s="19"/>
      <c r="CA8" s="19"/>
      <c r="CB8" s="131"/>
      <c r="CC8" s="14"/>
      <c r="CD8" s="16"/>
      <c r="CE8" s="21"/>
      <c r="CF8" s="19"/>
      <c r="CG8" s="19"/>
      <c r="CH8" s="19"/>
      <c r="CI8" s="131"/>
      <c r="CJ8" s="14"/>
      <c r="CK8" s="16"/>
      <c r="CL8" s="21"/>
      <c r="CM8" s="19"/>
      <c r="CN8" s="19"/>
      <c r="CO8" s="19"/>
      <c r="CP8" s="131"/>
      <c r="CQ8" s="14"/>
      <c r="CR8" s="16"/>
      <c r="CS8" s="21"/>
      <c r="CT8" s="19"/>
      <c r="CU8" s="19"/>
      <c r="CV8" s="19"/>
      <c r="CW8" s="131"/>
      <c r="CX8" s="14"/>
      <c r="CY8" s="16"/>
      <c r="CZ8" s="21"/>
      <c r="DA8" s="19"/>
      <c r="DB8" s="19"/>
      <c r="DC8" s="19"/>
      <c r="DD8" s="131"/>
      <c r="DE8" s="14"/>
      <c r="DF8" s="16"/>
      <c r="DG8" s="21"/>
      <c r="DH8" s="19"/>
      <c r="DI8" s="19"/>
      <c r="DJ8" s="19"/>
      <c r="DK8" s="131"/>
      <c r="DL8" s="75"/>
      <c r="DM8" s="16"/>
      <c r="DN8" s="21"/>
      <c r="DO8" s="19"/>
      <c r="DP8" s="19"/>
      <c r="DQ8" s="19"/>
      <c r="DR8" s="131"/>
      <c r="DS8" s="14"/>
      <c r="DT8" s="16"/>
      <c r="DU8" s="21"/>
      <c r="DV8" s="19"/>
      <c r="DW8" s="19"/>
      <c r="DX8" s="19"/>
      <c r="DY8" s="131"/>
      <c r="DZ8" s="14"/>
      <c r="EA8" s="16"/>
      <c r="EB8" s="21"/>
      <c r="EC8" s="19"/>
      <c r="ED8" s="19"/>
      <c r="EE8" s="19"/>
      <c r="EF8" s="131"/>
      <c r="EG8" s="14"/>
      <c r="EH8" s="16"/>
      <c r="EI8" s="21"/>
      <c r="EJ8" s="19"/>
      <c r="EK8" s="19"/>
      <c r="EL8" s="19"/>
      <c r="EM8" s="131"/>
      <c r="EN8" s="14"/>
      <c r="EO8" s="16"/>
      <c r="EP8" s="21"/>
      <c r="EQ8" s="19"/>
      <c r="ER8" s="19"/>
      <c r="ES8" s="19"/>
      <c r="ET8" s="131"/>
      <c r="EU8" s="14"/>
      <c r="EV8" s="16"/>
      <c r="EW8" s="21"/>
      <c r="EX8" s="19"/>
      <c r="EY8" s="19"/>
      <c r="EZ8" s="19"/>
      <c r="FA8" s="131"/>
      <c r="FB8" s="14"/>
      <c r="FC8" s="14"/>
      <c r="FD8" s="14">
        <v>10</v>
      </c>
      <c r="FE8" s="79">
        <v>1</v>
      </c>
      <c r="FF8" s="79">
        <v>2</v>
      </c>
      <c r="FG8" s="79">
        <v>3</v>
      </c>
      <c r="FH8" s="79">
        <v>4</v>
      </c>
      <c r="FI8" s="79">
        <v>5</v>
      </c>
      <c r="FJ8" s="79">
        <v>6</v>
      </c>
      <c r="FK8" s="79">
        <v>7</v>
      </c>
      <c r="FL8" s="79">
        <v>8</v>
      </c>
      <c r="FM8" s="79">
        <v>9</v>
      </c>
      <c r="FN8" s="79">
        <v>10</v>
      </c>
      <c r="FO8" s="79">
        <v>11</v>
      </c>
      <c r="FP8" s="79">
        <v>12</v>
      </c>
      <c r="FQ8" s="79">
        <v>13</v>
      </c>
      <c r="FR8" s="79">
        <v>14</v>
      </c>
      <c r="FS8" s="79">
        <v>15</v>
      </c>
      <c r="FT8" s="77">
        <v>16</v>
      </c>
      <c r="FU8" s="77">
        <v>17</v>
      </c>
    </row>
    <row r="9" spans="1:195">
      <c r="A9" s="8">
        <v>1</v>
      </c>
      <c r="B9" s="14" t="s">
        <v>615</v>
      </c>
      <c r="C9" s="154">
        <v>2.2766203703703702E-2</v>
      </c>
      <c r="D9" s="154">
        <v>2.2766203703703702E-2</v>
      </c>
      <c r="E9" s="133">
        <v>2.2766203703703702E-2</v>
      </c>
      <c r="F9" s="139">
        <v>1</v>
      </c>
      <c r="G9" s="132">
        <f t="shared" ref="G9:G30" si="0">((E$56)+10)-F9</f>
        <v>31</v>
      </c>
      <c r="H9" s="145">
        <v>0</v>
      </c>
      <c r="I9" s="146">
        <v>5</v>
      </c>
      <c r="J9" s="147">
        <f t="shared" ref="J9:J10" si="1">G9+H9+I9</f>
        <v>36</v>
      </c>
      <c r="K9" s="14"/>
      <c r="L9" s="133"/>
      <c r="M9" s="21"/>
      <c r="N9" s="132">
        <f t="shared" ref="N9:N17" si="2">((L$56)+10)-M9</f>
        <v>0</v>
      </c>
      <c r="O9" s="24">
        <v>0</v>
      </c>
      <c r="P9" s="19"/>
      <c r="Q9" s="131">
        <f t="shared" ref="Q9:Q10" si="3">N9+O9+P9</f>
        <v>0</v>
      </c>
      <c r="R9" s="14"/>
      <c r="S9" s="133"/>
      <c r="T9" s="139"/>
      <c r="U9" s="132"/>
      <c r="V9" s="145">
        <v>0</v>
      </c>
      <c r="W9" s="146"/>
      <c r="X9" s="131">
        <f t="shared" ref="X9:X10" si="4">U9+V9+W9</f>
        <v>0</v>
      </c>
      <c r="Y9" s="14"/>
      <c r="Z9" s="133"/>
      <c r="AA9" s="21"/>
      <c r="AB9" s="19"/>
      <c r="AC9" s="24"/>
      <c r="AD9" s="19"/>
      <c r="AE9" s="131"/>
      <c r="AF9" s="14"/>
      <c r="AG9" s="133"/>
      <c r="AH9" s="21"/>
      <c r="AI9" s="132"/>
      <c r="AJ9" s="24"/>
      <c r="AK9" s="19"/>
      <c r="AL9" s="131"/>
      <c r="AM9" s="14"/>
      <c r="AN9" s="133"/>
      <c r="AO9" s="139"/>
      <c r="AP9" s="132"/>
      <c r="AQ9" s="145">
        <v>0</v>
      </c>
      <c r="AR9" s="146"/>
      <c r="AS9" s="147">
        <f t="shared" ref="AS9:AS10" si="5">AP9+AQ9+AR9</f>
        <v>0</v>
      </c>
      <c r="AT9" s="14"/>
      <c r="AU9" s="133"/>
      <c r="AV9" s="21"/>
      <c r="AW9" s="132">
        <f t="shared" ref="AW9:AW17" si="6">((AU$56)+10)-AV9</f>
        <v>0</v>
      </c>
      <c r="AX9" s="24">
        <v>0</v>
      </c>
      <c r="AY9" s="19"/>
      <c r="AZ9" s="131">
        <f t="shared" ref="AZ9:AZ10" si="7">AW9+AX9+AY9</f>
        <v>0</v>
      </c>
      <c r="BA9" s="14"/>
      <c r="BB9" s="133"/>
      <c r="BC9" s="139"/>
      <c r="BD9" s="132"/>
      <c r="BE9" s="145">
        <v>0</v>
      </c>
      <c r="BF9" s="146"/>
      <c r="BG9" s="147">
        <f t="shared" ref="BG9:BG10" si="8">BD9+BE9+BF9</f>
        <v>0</v>
      </c>
      <c r="BH9" s="14"/>
      <c r="BI9" s="23"/>
      <c r="BJ9" s="21"/>
      <c r="BK9" s="132">
        <f t="shared" ref="BK9:BK14" si="9">((BI$56)+10)-BJ9</f>
        <v>0</v>
      </c>
      <c r="BL9" s="24">
        <v>0</v>
      </c>
      <c r="BM9" s="19"/>
      <c r="BN9" s="131">
        <f t="shared" ref="BN9:BN27" si="10">BK9+BL9+BM9</f>
        <v>0</v>
      </c>
      <c r="BO9" s="14"/>
      <c r="BP9" s="133">
        <v>2.5104166666666664E-2</v>
      </c>
      <c r="BQ9" s="139">
        <v>1</v>
      </c>
      <c r="BR9" s="132">
        <f>((BP$56)+10)-BQ9</f>
        <v>28</v>
      </c>
      <c r="BS9" s="145">
        <v>0</v>
      </c>
      <c r="BT9" s="146">
        <v>5</v>
      </c>
      <c r="BU9" s="147">
        <f t="shared" ref="BU9:BU10" si="11">BR9+BS9+BT9</f>
        <v>33</v>
      </c>
      <c r="BV9" s="14"/>
      <c r="BW9" s="23"/>
      <c r="BX9" s="21"/>
      <c r="BY9" s="56">
        <f t="shared" ref="BY9:BY15" si="12">(BW$56+1)-BX9</f>
        <v>0</v>
      </c>
      <c r="BZ9" s="24">
        <v>0</v>
      </c>
      <c r="CA9" s="19"/>
      <c r="CB9" s="131">
        <f t="shared" ref="CB9:CB27" si="13">BY9+BZ9+CA9</f>
        <v>0</v>
      </c>
      <c r="CC9" s="14"/>
      <c r="CD9" s="133"/>
      <c r="CE9" s="21"/>
      <c r="CF9" s="132"/>
      <c r="CG9" s="24">
        <v>0</v>
      </c>
      <c r="CH9" s="19"/>
      <c r="CI9" s="131">
        <f t="shared" ref="CI9:CI10" si="14">CF9+CG9+CH9</f>
        <v>0</v>
      </c>
      <c r="CJ9" s="14"/>
      <c r="CK9" s="23"/>
      <c r="CL9" s="21"/>
      <c r="CM9" s="56">
        <f t="shared" ref="CM9:CM15" si="15">(CK$56+1)-CL9</f>
        <v>0</v>
      </c>
      <c r="CN9" s="24">
        <v>0</v>
      </c>
      <c r="CO9" s="19"/>
      <c r="CP9" s="131">
        <f t="shared" ref="CP9:CP27" si="16">CM9+CN9+CO9</f>
        <v>0</v>
      </c>
      <c r="CQ9" s="14"/>
      <c r="CR9" s="133"/>
      <c r="CS9" s="139"/>
      <c r="CT9" s="132"/>
      <c r="CU9" s="145">
        <v>0</v>
      </c>
      <c r="CV9" s="146"/>
      <c r="CW9" s="147">
        <f t="shared" ref="CW9:CW10" si="17">CT9+CU9+CV9</f>
        <v>0</v>
      </c>
      <c r="CX9" s="14"/>
      <c r="CY9" s="133"/>
      <c r="CZ9" s="139"/>
      <c r="DA9" s="132"/>
      <c r="DB9" s="145">
        <v>0</v>
      </c>
      <c r="DC9" s="146"/>
      <c r="DD9" s="147">
        <f t="shared" ref="DD9:DD10" si="18">DA9+DB9+DC9</f>
        <v>0</v>
      </c>
      <c r="DE9" s="14"/>
      <c r="DF9" s="133"/>
      <c r="DG9" s="139"/>
      <c r="DH9" s="132"/>
      <c r="DI9" s="145">
        <v>0</v>
      </c>
      <c r="DJ9" s="146"/>
      <c r="DK9" s="147">
        <f t="shared" ref="DK9:DK10" si="19">DH9+DI9+DJ9</f>
        <v>0</v>
      </c>
      <c r="DL9" s="75"/>
      <c r="DM9" s="133"/>
      <c r="DN9" s="139"/>
      <c r="DO9" s="132"/>
      <c r="DP9" s="145">
        <v>0</v>
      </c>
      <c r="DQ9" s="146"/>
      <c r="DR9" s="147">
        <f t="shared" ref="DR9:DR10" si="20">DO9+DP9+DQ9</f>
        <v>0</v>
      </c>
      <c r="DS9" s="14"/>
      <c r="DT9" s="133"/>
      <c r="DU9" s="139"/>
      <c r="DV9" s="132"/>
      <c r="DW9" s="145">
        <v>0</v>
      </c>
      <c r="DX9" s="146"/>
      <c r="DY9" s="147">
        <f t="shared" ref="DY9:DY10" si="21">DV9+DW9+DX9</f>
        <v>0</v>
      </c>
      <c r="DZ9" s="14"/>
      <c r="EA9" s="133"/>
      <c r="EB9" s="21"/>
      <c r="EC9" s="132">
        <f t="shared" ref="EC9:EC17" si="22">((EA$56)+10)-EB9</f>
        <v>0</v>
      </c>
      <c r="ED9" s="24">
        <v>0</v>
      </c>
      <c r="EE9" s="19"/>
      <c r="EF9" s="131">
        <f t="shared" ref="EF9:EF10" si="23">EC9+ED9+EE9</f>
        <v>0</v>
      </c>
      <c r="EG9" s="14"/>
      <c r="EH9" s="133"/>
      <c r="EI9" s="21"/>
      <c r="EJ9" s="132">
        <f t="shared" ref="EJ9:EJ17" si="24">((EH$56)+10)-EI9</f>
        <v>0</v>
      </c>
      <c r="EK9" s="24">
        <v>0</v>
      </c>
      <c r="EL9" s="19"/>
      <c r="EM9" s="131">
        <f t="shared" ref="EM9:EM10" si="25">EJ9+EK9+EL9</f>
        <v>0</v>
      </c>
      <c r="EN9" s="14"/>
      <c r="EO9" s="23"/>
      <c r="EP9" s="21"/>
      <c r="EQ9" s="118">
        <f>(((EO$56)+10)-EP9)*2</f>
        <v>0</v>
      </c>
      <c r="ER9" s="24">
        <v>0</v>
      </c>
      <c r="ES9" s="19"/>
      <c r="ET9" s="131">
        <f t="shared" ref="ET9:ET37" si="26">EQ9+ER9+ES9</f>
        <v>0</v>
      </c>
      <c r="EU9" s="14"/>
      <c r="EV9" s="16"/>
      <c r="EW9" s="111">
        <f>FD9</f>
        <v>22</v>
      </c>
      <c r="EX9" s="82">
        <f t="shared" ref="EX9:EZ21" si="27">SUM(G9+N9+U9+AB9+AI9+AP9+AW9+BD9+BK9+BR9+BY9+CF9+CM9+CT9+DA9+DH9+DO9+DV9+EC9+EJ9+EQ9)</f>
        <v>59</v>
      </c>
      <c r="EY9" s="82">
        <f t="shared" si="27"/>
        <v>0</v>
      </c>
      <c r="EZ9" s="82">
        <f t="shared" si="27"/>
        <v>10</v>
      </c>
      <c r="FA9" s="131">
        <f t="shared" ref="FA9:FA49" si="28">EX9+EY9+EZ9</f>
        <v>69</v>
      </c>
      <c r="FB9" s="14" t="str">
        <f t="shared" ref="FB9:FB53" si="29">B9</f>
        <v>Jonny Cox</v>
      </c>
      <c r="FC9" s="14"/>
      <c r="FD9" s="106">
        <f>FN9</f>
        <v>22</v>
      </c>
      <c r="FE9" s="77">
        <v>1</v>
      </c>
      <c r="FF9" s="77">
        <v>12</v>
      </c>
      <c r="FG9" s="77">
        <v>14</v>
      </c>
      <c r="FH9" s="77">
        <v>21</v>
      </c>
      <c r="FI9" s="77">
        <v>14</v>
      </c>
      <c r="FJ9" s="77">
        <v>16</v>
      </c>
      <c r="FK9" s="77">
        <v>18</v>
      </c>
      <c r="FL9" s="77">
        <v>21</v>
      </c>
      <c r="FM9" s="77">
        <v>22</v>
      </c>
      <c r="FN9" s="77">
        <v>22</v>
      </c>
      <c r="FO9" s="77"/>
      <c r="FP9" s="77"/>
      <c r="FQ9" s="77"/>
      <c r="FR9" s="77"/>
      <c r="FS9" s="77"/>
      <c r="FT9" s="77"/>
      <c r="FU9" s="77"/>
      <c r="FV9" s="8">
        <f>$J9</f>
        <v>36</v>
      </c>
      <c r="FW9" s="8">
        <f>$J9+$X9</f>
        <v>36</v>
      </c>
      <c r="FX9" s="8">
        <f>$J9+$X9+$AS9</f>
        <v>36</v>
      </c>
      <c r="FY9" s="8">
        <f>$J9+$X9+$AS9+$BG9</f>
        <v>36</v>
      </c>
      <c r="FZ9" s="8">
        <f>$J9+$X9+$AS9+$BG9+$BU9</f>
        <v>69</v>
      </c>
      <c r="GA9" s="8">
        <f>$J9+$X9+$AS9+$BG9+$BU9+$CW9</f>
        <v>69</v>
      </c>
      <c r="GB9" s="8">
        <f>$J9+$X9+$AS9+$BG9+$BU9+$CW9+$DD9</f>
        <v>69</v>
      </c>
      <c r="GC9" s="8">
        <f>$J9+$X9+$AS9+$BG9+$BU9+$CW9+$DD9+$DK9</f>
        <v>69</v>
      </c>
      <c r="GD9" s="8">
        <f>$J9+$X9+$AS9+$BG9+$BU9+$CW9+$DD9+$DK9+$DR9</f>
        <v>69</v>
      </c>
      <c r="GE9" s="8">
        <f>$J9+$X9+$AS9+$BG9+$BU9+$CW9+$DD9+$DK9+$DR9+$DY9</f>
        <v>69</v>
      </c>
      <c r="GG9" s="159">
        <f>$J9+$X9+$AS9</f>
        <v>36</v>
      </c>
      <c r="GH9" s="159">
        <f>$J9+$X9+$AS9+$BG9</f>
        <v>36</v>
      </c>
      <c r="GI9" s="159">
        <f>$J9+$X9+$AS9+$BG9+$BU9</f>
        <v>69</v>
      </c>
      <c r="GJ9" s="159">
        <f>$J9+$X9+$AS9+$BG9+$BU9+$CW9</f>
        <v>69</v>
      </c>
      <c r="GK9" s="159">
        <f>$J9+$X9+$AS9+$BG9+$BU9+$CW9+$DD9</f>
        <v>69</v>
      </c>
      <c r="GL9" s="159">
        <f>$J9+$X9+$AS9+$BG9+$BU9+$CW9+$DD9+$DK9</f>
        <v>69</v>
      </c>
      <c r="GM9" s="159">
        <f>$J9+$X9+$AS9+$BG9+$BU9+$CW9+$DD9+$DK9+$DR9</f>
        <v>69</v>
      </c>
    </row>
    <row r="10" spans="1:195">
      <c r="A10" s="8">
        <v>2</v>
      </c>
      <c r="B10" s="14" t="s">
        <v>419</v>
      </c>
      <c r="C10" s="154">
        <v>2.3912037037037034E-2</v>
      </c>
      <c r="D10" s="154">
        <v>2.3912037037037034E-2</v>
      </c>
      <c r="E10" s="133">
        <v>2.3912037037037034E-2</v>
      </c>
      <c r="F10" s="139">
        <v>2</v>
      </c>
      <c r="G10" s="132">
        <f t="shared" si="0"/>
        <v>30</v>
      </c>
      <c r="H10" s="145">
        <v>0</v>
      </c>
      <c r="I10" s="146">
        <v>5</v>
      </c>
      <c r="J10" s="147">
        <f t="shared" si="1"/>
        <v>35</v>
      </c>
      <c r="K10" s="14"/>
      <c r="L10" s="133"/>
      <c r="M10" s="21"/>
      <c r="N10" s="132">
        <f t="shared" si="2"/>
        <v>0</v>
      </c>
      <c r="O10" s="24">
        <v>0</v>
      </c>
      <c r="P10" s="19"/>
      <c r="Q10" s="131">
        <f t="shared" si="3"/>
        <v>0</v>
      </c>
      <c r="R10" s="14"/>
      <c r="S10" s="133"/>
      <c r="T10" s="139"/>
      <c r="U10" s="132"/>
      <c r="V10" s="145">
        <v>0</v>
      </c>
      <c r="W10" s="146"/>
      <c r="X10" s="131">
        <f t="shared" si="4"/>
        <v>0</v>
      </c>
      <c r="Y10" s="14"/>
      <c r="Z10" s="133"/>
      <c r="AA10" s="21"/>
      <c r="AB10" s="19"/>
      <c r="AC10" s="24"/>
      <c r="AD10" s="19"/>
      <c r="AE10" s="131"/>
      <c r="AF10" s="14"/>
      <c r="AG10" s="133"/>
      <c r="AH10" s="21"/>
      <c r="AI10" s="132"/>
      <c r="AJ10" s="24"/>
      <c r="AK10" s="19"/>
      <c r="AL10" s="131"/>
      <c r="AM10" s="14"/>
      <c r="AN10" s="133"/>
      <c r="AO10" s="139"/>
      <c r="AP10" s="132"/>
      <c r="AQ10" s="145">
        <v>0</v>
      </c>
      <c r="AR10" s="146"/>
      <c r="AS10" s="147">
        <f t="shared" si="5"/>
        <v>0</v>
      </c>
      <c r="AT10" s="14"/>
      <c r="AU10" s="133"/>
      <c r="AV10" s="21"/>
      <c r="AW10" s="132">
        <f t="shared" si="6"/>
        <v>0</v>
      </c>
      <c r="AX10" s="24">
        <v>0</v>
      </c>
      <c r="AY10" s="19"/>
      <c r="AZ10" s="131">
        <f t="shared" si="7"/>
        <v>0</v>
      </c>
      <c r="BA10" s="14"/>
      <c r="BB10" s="133">
        <v>2.0775462962962964E-2</v>
      </c>
      <c r="BC10" s="139">
        <v>1</v>
      </c>
      <c r="BD10" s="132">
        <f>((BB$56)+10)-BC10</f>
        <v>32</v>
      </c>
      <c r="BE10" s="145">
        <v>0</v>
      </c>
      <c r="BF10" s="146">
        <v>5</v>
      </c>
      <c r="BG10" s="147">
        <f t="shared" si="8"/>
        <v>37</v>
      </c>
      <c r="BH10" s="59"/>
      <c r="BI10" s="23"/>
      <c r="BJ10" s="21"/>
      <c r="BK10" s="132">
        <f t="shared" si="9"/>
        <v>0</v>
      </c>
      <c r="BL10" s="24">
        <v>0</v>
      </c>
      <c r="BM10" s="19"/>
      <c r="BN10" s="131">
        <f t="shared" si="10"/>
        <v>0</v>
      </c>
      <c r="BO10" s="14"/>
      <c r="BP10" s="133">
        <v>2.5451388888888888E-2</v>
      </c>
      <c r="BQ10" s="139">
        <v>2</v>
      </c>
      <c r="BR10" s="132">
        <f>((BP$56)+10)-BQ10</f>
        <v>27</v>
      </c>
      <c r="BS10" s="145">
        <v>0</v>
      </c>
      <c r="BT10" s="146">
        <v>5</v>
      </c>
      <c r="BU10" s="147">
        <f t="shared" si="11"/>
        <v>32</v>
      </c>
      <c r="BV10" s="14"/>
      <c r="BW10" s="23"/>
      <c r="BX10" s="21"/>
      <c r="BY10" s="56">
        <f t="shared" si="12"/>
        <v>0</v>
      </c>
      <c r="BZ10" s="24">
        <v>0</v>
      </c>
      <c r="CA10" s="19"/>
      <c r="CB10" s="131">
        <f t="shared" si="13"/>
        <v>0</v>
      </c>
      <c r="CC10" s="14"/>
      <c r="CD10" s="133"/>
      <c r="CE10" s="21"/>
      <c r="CF10" s="132">
        <f t="shared" ref="CF10:CF39" si="30">((CD$56)+10)-CE10</f>
        <v>0</v>
      </c>
      <c r="CG10" s="24">
        <v>0</v>
      </c>
      <c r="CH10" s="19"/>
      <c r="CI10" s="131">
        <f t="shared" si="14"/>
        <v>0</v>
      </c>
      <c r="CJ10" s="14"/>
      <c r="CK10" s="23"/>
      <c r="CL10" s="21"/>
      <c r="CM10" s="56">
        <f t="shared" si="15"/>
        <v>0</v>
      </c>
      <c r="CN10" s="24">
        <v>0</v>
      </c>
      <c r="CO10" s="19"/>
      <c r="CP10" s="131">
        <f t="shared" si="16"/>
        <v>0</v>
      </c>
      <c r="CQ10" s="14"/>
      <c r="CR10" s="133">
        <v>2.3958333333333331E-2</v>
      </c>
      <c r="CS10" s="139">
        <v>1</v>
      </c>
      <c r="CT10" s="132">
        <f>((CR$56)+10)-CS10</f>
        <v>23</v>
      </c>
      <c r="CU10" s="145">
        <v>0</v>
      </c>
      <c r="CV10" s="146">
        <v>5</v>
      </c>
      <c r="CW10" s="147">
        <f t="shared" si="17"/>
        <v>28</v>
      </c>
      <c r="CX10" s="14"/>
      <c r="CY10" s="133">
        <v>2.4386574074074074E-2</v>
      </c>
      <c r="CZ10" s="139">
        <v>2</v>
      </c>
      <c r="DA10" s="132">
        <f>((CY$56)+10)-CZ10</f>
        <v>21</v>
      </c>
      <c r="DB10" s="145">
        <v>0</v>
      </c>
      <c r="DC10" s="146">
        <v>5</v>
      </c>
      <c r="DD10" s="147">
        <f t="shared" si="18"/>
        <v>26</v>
      </c>
      <c r="DE10" s="14"/>
      <c r="DF10" s="133">
        <v>2.4606481481481479E-2</v>
      </c>
      <c r="DG10" s="139">
        <v>1</v>
      </c>
      <c r="DH10" s="132">
        <f>((DF$56)+10)-DG10</f>
        <v>24</v>
      </c>
      <c r="DI10" s="145">
        <v>0</v>
      </c>
      <c r="DJ10" s="146">
        <v>5</v>
      </c>
      <c r="DK10" s="147">
        <f t="shared" si="19"/>
        <v>29</v>
      </c>
      <c r="DL10" s="75"/>
      <c r="DM10" s="133"/>
      <c r="DN10" s="139"/>
      <c r="DO10" s="132"/>
      <c r="DP10" s="145">
        <v>0</v>
      </c>
      <c r="DQ10" s="146"/>
      <c r="DR10" s="147">
        <f t="shared" si="20"/>
        <v>0</v>
      </c>
      <c r="DS10" s="14"/>
      <c r="DT10" s="133"/>
      <c r="DU10" s="139"/>
      <c r="DV10" s="132"/>
      <c r="DW10" s="145">
        <v>0</v>
      </c>
      <c r="DX10" s="146"/>
      <c r="DY10" s="147">
        <f t="shared" si="21"/>
        <v>0</v>
      </c>
      <c r="DZ10" s="14"/>
      <c r="EA10" s="133"/>
      <c r="EB10" s="21"/>
      <c r="EC10" s="132">
        <f t="shared" si="22"/>
        <v>0</v>
      </c>
      <c r="ED10" s="24">
        <v>0</v>
      </c>
      <c r="EE10" s="19"/>
      <c r="EF10" s="131">
        <f t="shared" si="23"/>
        <v>0</v>
      </c>
      <c r="EG10" s="14"/>
      <c r="EH10" s="133"/>
      <c r="EI10" s="21"/>
      <c r="EJ10" s="132">
        <f t="shared" si="24"/>
        <v>0</v>
      </c>
      <c r="EK10" s="24">
        <v>0</v>
      </c>
      <c r="EL10" s="19"/>
      <c r="EM10" s="131">
        <f t="shared" si="25"/>
        <v>0</v>
      </c>
      <c r="EN10" s="14"/>
      <c r="EO10" s="23"/>
      <c r="EP10" s="21"/>
      <c r="EQ10" s="132"/>
      <c r="ER10" s="24">
        <v>0</v>
      </c>
      <c r="ES10" s="19"/>
      <c r="ET10" s="131">
        <f t="shared" si="26"/>
        <v>0</v>
      </c>
      <c r="EU10" s="14"/>
      <c r="EV10" s="16"/>
      <c r="EW10" s="111">
        <f t="shared" ref="EW10:EW43" si="31">FD10</f>
        <v>4</v>
      </c>
      <c r="EX10" s="82">
        <f t="shared" si="27"/>
        <v>157</v>
      </c>
      <c r="EY10" s="82">
        <f t="shared" si="27"/>
        <v>0</v>
      </c>
      <c r="EZ10" s="82">
        <f t="shared" si="27"/>
        <v>30</v>
      </c>
      <c r="FA10" s="131">
        <f t="shared" si="28"/>
        <v>187</v>
      </c>
      <c r="FB10" s="14" t="str">
        <f t="shared" si="29"/>
        <v>John French</v>
      </c>
      <c r="FC10" s="14"/>
      <c r="FD10" s="106">
        <f t="shared" ref="FD10:FD53" si="32">FN10</f>
        <v>4</v>
      </c>
      <c r="FE10" s="77">
        <v>2</v>
      </c>
      <c r="FF10" s="77">
        <v>13</v>
      </c>
      <c r="FG10" s="77">
        <v>15</v>
      </c>
      <c r="FH10" s="77" t="s">
        <v>131</v>
      </c>
      <c r="FI10" s="77">
        <v>9</v>
      </c>
      <c r="FJ10" s="77">
        <v>7</v>
      </c>
      <c r="FK10" s="77">
        <v>4</v>
      </c>
      <c r="FL10" s="77">
        <v>4</v>
      </c>
      <c r="FM10" s="77">
        <v>4</v>
      </c>
      <c r="FN10" s="77">
        <v>4</v>
      </c>
      <c r="FO10" s="77"/>
      <c r="FP10" s="77"/>
      <c r="FQ10" s="77"/>
      <c r="FR10" s="77"/>
      <c r="FS10" s="77"/>
      <c r="FT10" s="77"/>
      <c r="FU10" s="77"/>
      <c r="FV10" s="8">
        <f t="shared" ref="FV10:FV34" si="33">$J10</f>
        <v>35</v>
      </c>
      <c r="FW10" s="8">
        <f t="shared" ref="FW10:FW34" si="34">$J10+$X10</f>
        <v>35</v>
      </c>
      <c r="FX10" s="8">
        <f t="shared" ref="FX10:FX34" si="35">$J10+$X10+$AS10</f>
        <v>35</v>
      </c>
      <c r="FY10" s="8">
        <f t="shared" ref="FY10:FY34" si="36">$J10+$X10+$AS10+$BG10</f>
        <v>72</v>
      </c>
      <c r="FZ10" s="8">
        <f>$J10+$X10+$AS10+$BG10+$BU10</f>
        <v>104</v>
      </c>
      <c r="GA10" s="8">
        <f t="shared" ref="GA10:GA36" si="37">$J10+$X10+$AS10+$BG10+$BU10+$CW10</f>
        <v>132</v>
      </c>
      <c r="GB10" s="8">
        <f t="shared" ref="GB10:GB35" si="38">$J10+$X10+$AS10+$BG10+$BU10+$CW10+$DD10</f>
        <v>158</v>
      </c>
      <c r="GC10" s="8">
        <f t="shared" ref="GC10:GC39" si="39">$J10+$X10+$AS10+$BG10+$BU10+$CW10+$DD10+$DK10</f>
        <v>187</v>
      </c>
      <c r="GD10" s="8">
        <f t="shared" ref="GD10:GD54" si="40">$J10+$X10+$AS10+$BG10+$BU10+$CW10+$DD10+$DK10+$DR10</f>
        <v>187</v>
      </c>
      <c r="GE10" s="8">
        <f t="shared" ref="GE10:GE54" si="41">$J10+$X10+$AS10+$BG10+$BU10+$CW10+$DD10+$DK10+$DR10+$DY10</f>
        <v>187</v>
      </c>
      <c r="GG10" s="159">
        <f t="shared" ref="GG10:GG35" si="42">$J10+$X10+$AS10</f>
        <v>35</v>
      </c>
      <c r="GH10" s="159">
        <f t="shared" ref="GH10:GH39" si="43">$J10+$X10+$AS10+$BG10</f>
        <v>72</v>
      </c>
      <c r="GI10" s="159">
        <f t="shared" ref="GI10:GI44" si="44">$J10+$X10+$AS10+$BG10+$BU10</f>
        <v>104</v>
      </c>
      <c r="GJ10" s="159">
        <f t="shared" ref="GJ10:GJ45" si="45">$J10+$X10+$AS10+$BG10+$BU10+$CW10</f>
        <v>132</v>
      </c>
      <c r="GK10" s="159">
        <f t="shared" ref="GK10:GK47" si="46">$J10+$X10+$AS10+$BG10+$BU10+$CW10+$DD10</f>
        <v>158</v>
      </c>
      <c r="GL10" s="159">
        <f>$J10+$X10+$AS10+$BG10+$BU10+$CW10+$DD10+$DK10</f>
        <v>187</v>
      </c>
      <c r="GM10" s="159">
        <f>$J10+$X10+$AS10+$BG10+$BU10+$CW10+$DD10+$DK10+$DR10</f>
        <v>187</v>
      </c>
    </row>
    <row r="11" spans="1:195">
      <c r="A11" s="8">
        <v>3</v>
      </c>
      <c r="B11" s="14" t="s">
        <v>781</v>
      </c>
      <c r="C11" s="154">
        <v>2.7303240740740743E-2</v>
      </c>
      <c r="D11" s="154">
        <v>2.7303240740740743E-2</v>
      </c>
      <c r="E11" s="133">
        <v>2.7303240740740743E-2</v>
      </c>
      <c r="F11" s="139">
        <v>3</v>
      </c>
      <c r="G11" s="132">
        <f t="shared" si="0"/>
        <v>29</v>
      </c>
      <c r="H11" s="145">
        <v>0</v>
      </c>
      <c r="I11" s="146">
        <v>5</v>
      </c>
      <c r="J11" s="147">
        <f>G11+H11+I11</f>
        <v>34</v>
      </c>
      <c r="K11" s="14"/>
      <c r="L11" s="133"/>
      <c r="M11" s="21"/>
      <c r="N11" s="132">
        <f t="shared" si="2"/>
        <v>0</v>
      </c>
      <c r="O11" s="24">
        <v>0</v>
      </c>
      <c r="P11" s="19"/>
      <c r="Q11" s="131">
        <f>N11+O11+P11</f>
        <v>0</v>
      </c>
      <c r="R11" s="14"/>
      <c r="S11" s="133"/>
      <c r="T11" s="139"/>
      <c r="U11" s="132"/>
      <c r="V11" s="145">
        <v>0</v>
      </c>
      <c r="W11" s="146"/>
      <c r="X11" s="131">
        <f>U11+V11+W11</f>
        <v>0</v>
      </c>
      <c r="Y11" s="14"/>
      <c r="Z11" s="133"/>
      <c r="AA11" s="21"/>
      <c r="AB11" s="19"/>
      <c r="AC11" s="24"/>
      <c r="AD11" s="19"/>
      <c r="AE11" s="131"/>
      <c r="AF11" s="14"/>
      <c r="AG11" s="133"/>
      <c r="AH11" s="21"/>
      <c r="AI11" s="132"/>
      <c r="AJ11" s="24"/>
      <c r="AK11" s="19"/>
      <c r="AL11" s="131"/>
      <c r="AM11" s="14"/>
      <c r="AN11" s="133"/>
      <c r="AO11" s="139"/>
      <c r="AP11" s="132"/>
      <c r="AQ11" s="145">
        <v>0</v>
      </c>
      <c r="AR11" s="146"/>
      <c r="AS11" s="147">
        <f>AP11+AQ11+AR11</f>
        <v>0</v>
      </c>
      <c r="AT11" s="14"/>
      <c r="AU11" s="133"/>
      <c r="AV11" s="21"/>
      <c r="AW11" s="132">
        <f t="shared" si="6"/>
        <v>0</v>
      </c>
      <c r="AX11" s="24">
        <v>0</v>
      </c>
      <c r="AY11" s="19"/>
      <c r="AZ11" s="131">
        <f>AW11+AX11+AY11</f>
        <v>0</v>
      </c>
      <c r="BA11" s="14"/>
      <c r="BB11" s="133">
        <v>2.3703703703703703E-2</v>
      </c>
      <c r="BC11" s="139">
        <v>2</v>
      </c>
      <c r="BD11" s="132">
        <f>((BB$56)+10)-BC11</f>
        <v>31</v>
      </c>
      <c r="BE11" s="145">
        <v>0</v>
      </c>
      <c r="BF11" s="146">
        <v>5</v>
      </c>
      <c r="BG11" s="147">
        <f>BD11+BE11+BF11</f>
        <v>36</v>
      </c>
      <c r="BH11" s="14"/>
      <c r="BI11" s="23"/>
      <c r="BJ11" s="21"/>
      <c r="BK11" s="132">
        <f t="shared" si="9"/>
        <v>0</v>
      </c>
      <c r="BL11" s="24">
        <v>0</v>
      </c>
      <c r="BM11" s="19"/>
      <c r="BN11" s="131">
        <f t="shared" si="10"/>
        <v>0</v>
      </c>
      <c r="BO11" s="14"/>
      <c r="BP11" s="133">
        <v>2.90162037037037E-2</v>
      </c>
      <c r="BQ11" s="139">
        <v>4</v>
      </c>
      <c r="BR11" s="132">
        <f>((BP$56)+10)-BQ11</f>
        <v>25</v>
      </c>
      <c r="BS11" s="145">
        <v>0</v>
      </c>
      <c r="BT11" s="146">
        <v>5</v>
      </c>
      <c r="BU11" s="147">
        <f>BR11+BS11+BT11</f>
        <v>30</v>
      </c>
      <c r="BV11" s="14"/>
      <c r="BW11" s="23"/>
      <c r="BX11" s="21"/>
      <c r="BY11" s="56">
        <f t="shared" si="12"/>
        <v>0</v>
      </c>
      <c r="BZ11" s="24">
        <v>0</v>
      </c>
      <c r="CA11" s="19"/>
      <c r="CB11" s="131">
        <f t="shared" si="13"/>
        <v>0</v>
      </c>
      <c r="CC11" s="14"/>
      <c r="CD11" s="133"/>
      <c r="CE11" s="21"/>
      <c r="CF11" s="132">
        <f t="shared" si="30"/>
        <v>0</v>
      </c>
      <c r="CG11" s="24">
        <v>0</v>
      </c>
      <c r="CH11" s="19"/>
      <c r="CI11" s="131">
        <f>CF11+CG11+CH11</f>
        <v>0</v>
      </c>
      <c r="CJ11" s="14"/>
      <c r="CK11" s="23"/>
      <c r="CL11" s="21"/>
      <c r="CM11" s="56">
        <f t="shared" si="15"/>
        <v>0</v>
      </c>
      <c r="CN11" s="24">
        <v>0</v>
      </c>
      <c r="CO11" s="19"/>
      <c r="CP11" s="131">
        <f t="shared" si="16"/>
        <v>0</v>
      </c>
      <c r="CQ11" s="14"/>
      <c r="CR11" s="133"/>
      <c r="CS11" s="139"/>
      <c r="CT11" s="132"/>
      <c r="CU11" s="145">
        <v>0</v>
      </c>
      <c r="CV11" s="146"/>
      <c r="CW11" s="147">
        <f>CT11+CU11+CV11</f>
        <v>0</v>
      </c>
      <c r="CX11" s="14"/>
      <c r="CY11" s="133"/>
      <c r="CZ11" s="139"/>
      <c r="DA11" s="132"/>
      <c r="DB11" s="145">
        <v>0</v>
      </c>
      <c r="DC11" s="146"/>
      <c r="DD11" s="147">
        <f>DA11+DB11+DC11</f>
        <v>0</v>
      </c>
      <c r="DE11" s="14"/>
      <c r="DF11" s="133"/>
      <c r="DG11" s="139"/>
      <c r="DH11" s="132"/>
      <c r="DI11" s="145">
        <v>0</v>
      </c>
      <c r="DJ11" s="146"/>
      <c r="DK11" s="147">
        <f>DH11+DI11+DJ11</f>
        <v>0</v>
      </c>
      <c r="DL11" s="75"/>
      <c r="DM11" s="133"/>
      <c r="DN11" s="139"/>
      <c r="DO11" s="132"/>
      <c r="DP11" s="145">
        <v>0</v>
      </c>
      <c r="DQ11" s="146"/>
      <c r="DR11" s="147">
        <f>DO11+DP11+DQ11</f>
        <v>0</v>
      </c>
      <c r="DS11" s="14"/>
      <c r="DT11" s="133"/>
      <c r="DU11" s="139"/>
      <c r="DV11" s="132"/>
      <c r="DW11" s="145">
        <v>0</v>
      </c>
      <c r="DX11" s="146"/>
      <c r="DY11" s="147">
        <f>DV11+DW11+DX11</f>
        <v>0</v>
      </c>
      <c r="DZ11" s="14"/>
      <c r="EA11" s="133"/>
      <c r="EB11" s="21"/>
      <c r="EC11" s="132">
        <f t="shared" si="22"/>
        <v>0</v>
      </c>
      <c r="ED11" s="24">
        <v>0</v>
      </c>
      <c r="EE11" s="19"/>
      <c r="EF11" s="131">
        <f>EC11+ED11+EE11</f>
        <v>0</v>
      </c>
      <c r="EG11" s="14"/>
      <c r="EH11" s="133"/>
      <c r="EI11" s="21"/>
      <c r="EJ11" s="132">
        <f t="shared" si="24"/>
        <v>0</v>
      </c>
      <c r="EK11" s="24">
        <v>0</v>
      </c>
      <c r="EL11" s="19"/>
      <c r="EM11" s="131">
        <f>EJ11+EK11+EL11</f>
        <v>0</v>
      </c>
      <c r="EN11" s="14"/>
      <c r="EO11" s="23"/>
      <c r="EP11" s="21"/>
      <c r="EQ11" s="132"/>
      <c r="ER11" s="24">
        <v>0</v>
      </c>
      <c r="ES11" s="19"/>
      <c r="ET11" s="131">
        <f t="shared" si="26"/>
        <v>0</v>
      </c>
      <c r="EU11" s="14"/>
      <c r="EV11" s="16"/>
      <c r="EW11" s="111" t="str">
        <f t="shared" si="31"/>
        <v>13=</v>
      </c>
      <c r="EX11" s="82">
        <f t="shared" si="27"/>
        <v>85</v>
      </c>
      <c r="EY11" s="82">
        <f t="shared" si="27"/>
        <v>0</v>
      </c>
      <c r="EZ11" s="82">
        <f t="shared" si="27"/>
        <v>15</v>
      </c>
      <c r="FA11" s="131">
        <f t="shared" si="28"/>
        <v>100</v>
      </c>
      <c r="FB11" s="14" t="str">
        <f>B11</f>
        <v>Mike Allison</v>
      </c>
      <c r="FC11" s="14"/>
      <c r="FD11" s="106" t="str">
        <f t="shared" si="32"/>
        <v>13=</v>
      </c>
      <c r="FE11" s="77">
        <v>3</v>
      </c>
      <c r="FF11" s="77">
        <v>14</v>
      </c>
      <c r="FG11" s="77">
        <v>16</v>
      </c>
      <c r="FH11" s="77">
        <v>13</v>
      </c>
      <c r="FI11" s="77">
        <v>10</v>
      </c>
      <c r="FJ11" s="77">
        <v>10</v>
      </c>
      <c r="FK11" s="77">
        <v>11</v>
      </c>
      <c r="FL11" s="77">
        <v>12</v>
      </c>
      <c r="FM11" s="77" t="s">
        <v>368</v>
      </c>
      <c r="FN11" s="77" t="s">
        <v>368</v>
      </c>
      <c r="FO11" s="77"/>
      <c r="FP11" s="77"/>
      <c r="FQ11" s="77"/>
      <c r="FR11" s="77"/>
      <c r="FS11" s="77"/>
      <c r="FT11" s="77"/>
      <c r="FU11" s="77"/>
      <c r="FV11" s="8">
        <f t="shared" si="33"/>
        <v>34</v>
      </c>
      <c r="FW11" s="8">
        <f t="shared" si="34"/>
        <v>34</v>
      </c>
      <c r="FX11" s="8">
        <f t="shared" si="35"/>
        <v>34</v>
      </c>
      <c r="FY11" s="8">
        <f t="shared" si="36"/>
        <v>70</v>
      </c>
      <c r="FZ11" s="8">
        <f t="shared" ref="FZ11:FZ36" si="47">$J11+$X11+$AS11+$BG11+$BU11</f>
        <v>100</v>
      </c>
      <c r="GA11" s="8">
        <f t="shared" si="37"/>
        <v>100</v>
      </c>
      <c r="GB11" s="8">
        <f t="shared" si="38"/>
        <v>100</v>
      </c>
      <c r="GC11" s="8">
        <f t="shared" si="39"/>
        <v>100</v>
      </c>
      <c r="GD11" s="8">
        <f t="shared" si="40"/>
        <v>100</v>
      </c>
      <c r="GE11" s="8">
        <f t="shared" si="41"/>
        <v>100</v>
      </c>
      <c r="GG11" s="159">
        <f t="shared" si="42"/>
        <v>34</v>
      </c>
      <c r="GH11" s="159">
        <f t="shared" si="43"/>
        <v>70</v>
      </c>
      <c r="GI11" s="159">
        <f t="shared" si="44"/>
        <v>100</v>
      </c>
      <c r="GJ11" s="159">
        <f t="shared" si="45"/>
        <v>100</v>
      </c>
      <c r="GK11" s="159">
        <f t="shared" si="46"/>
        <v>100</v>
      </c>
      <c r="GL11" s="159">
        <f t="shared" ref="GL11:GL48" si="48">$J11+$X11+$AS11+$BG11+$BU11+$CW11+$DD11+$DK11</f>
        <v>100</v>
      </c>
      <c r="GM11" s="159">
        <f t="shared" ref="GM11:GM49" si="49">$J11+$X11+$AS11+$BG11+$BU11+$CW11+$DD11+$DK11+$DR11</f>
        <v>100</v>
      </c>
    </row>
    <row r="12" spans="1:195">
      <c r="A12" s="8">
        <v>4</v>
      </c>
      <c r="B12" s="14" t="s">
        <v>535</v>
      </c>
      <c r="C12" s="154">
        <v>2.763888888888889E-2</v>
      </c>
      <c r="D12" s="154">
        <v>2.763888888888889E-2</v>
      </c>
      <c r="E12" s="133">
        <v>2.763888888888889E-2</v>
      </c>
      <c r="F12" s="139">
        <v>4</v>
      </c>
      <c r="G12" s="132">
        <f t="shared" si="0"/>
        <v>28</v>
      </c>
      <c r="H12" s="145">
        <v>0</v>
      </c>
      <c r="I12" s="146">
        <v>5</v>
      </c>
      <c r="J12" s="147">
        <f t="shared" ref="J12:J54" si="50">G12+H12+I12</f>
        <v>33</v>
      </c>
      <c r="K12" s="14"/>
      <c r="L12" s="133"/>
      <c r="M12" s="21"/>
      <c r="N12" s="132">
        <f t="shared" si="2"/>
        <v>0</v>
      </c>
      <c r="O12" s="24">
        <v>0</v>
      </c>
      <c r="P12" s="19"/>
      <c r="Q12" s="131">
        <f t="shared" ref="Q12:Q18" si="51">N12+O12+P12</f>
        <v>0</v>
      </c>
      <c r="R12" s="14"/>
      <c r="S12" s="133">
        <v>2.7743055555555559E-2</v>
      </c>
      <c r="T12" s="139">
        <v>1</v>
      </c>
      <c r="U12" s="132">
        <f>((S$56)+10)-T12</f>
        <v>21</v>
      </c>
      <c r="V12" s="145">
        <v>0</v>
      </c>
      <c r="W12" s="146">
        <v>5</v>
      </c>
      <c r="X12" s="131">
        <f t="shared" ref="X12:X54" si="52">U12+V12+W12</f>
        <v>26</v>
      </c>
      <c r="Y12" s="14"/>
      <c r="Z12" s="133"/>
      <c r="AA12" s="21"/>
      <c r="AB12" s="19"/>
      <c r="AC12" s="24"/>
      <c r="AD12" s="19"/>
      <c r="AE12" s="131"/>
      <c r="AF12" s="14"/>
      <c r="AG12" s="133"/>
      <c r="AH12" s="21"/>
      <c r="AI12" s="132"/>
      <c r="AJ12" s="24"/>
      <c r="AK12" s="19"/>
      <c r="AL12" s="131"/>
      <c r="AM12" s="14"/>
      <c r="AN12" s="133">
        <v>2.8425925925925924E-2</v>
      </c>
      <c r="AO12" s="139">
        <v>2</v>
      </c>
      <c r="AP12" s="132">
        <f>((AN$56)+10)-AO12</f>
        <v>22</v>
      </c>
      <c r="AQ12" s="145">
        <v>0</v>
      </c>
      <c r="AR12" s="146">
        <v>5</v>
      </c>
      <c r="AS12" s="147">
        <f t="shared" ref="AS12:AS46" si="53">AP12+AQ12+AR12</f>
        <v>27</v>
      </c>
      <c r="AT12" s="14"/>
      <c r="AU12" s="133"/>
      <c r="AV12" s="21"/>
      <c r="AW12" s="132">
        <f t="shared" si="6"/>
        <v>0</v>
      </c>
      <c r="AX12" s="24">
        <v>0</v>
      </c>
      <c r="AY12" s="19"/>
      <c r="AZ12" s="131">
        <f t="shared" ref="AZ12:AZ18" si="54">AW12+AX12+AY12</f>
        <v>0</v>
      </c>
      <c r="BA12" s="14"/>
      <c r="BB12" s="133">
        <v>2.4999999999999998E-2</v>
      </c>
      <c r="BC12" s="139">
        <v>4</v>
      </c>
      <c r="BD12" s="132">
        <f>((BB$56)+10)-BC12</f>
        <v>29</v>
      </c>
      <c r="BE12" s="145">
        <v>0</v>
      </c>
      <c r="BF12" s="146">
        <v>5</v>
      </c>
      <c r="BG12" s="147">
        <f t="shared" ref="BG12:BG46" si="55">BD12+BE12+BF12</f>
        <v>34</v>
      </c>
      <c r="BH12" s="14"/>
      <c r="BI12" s="23"/>
      <c r="BJ12" s="21"/>
      <c r="BK12" s="132">
        <f t="shared" si="9"/>
        <v>0</v>
      </c>
      <c r="BL12" s="24">
        <v>0</v>
      </c>
      <c r="BM12" s="19"/>
      <c r="BN12" s="131">
        <f t="shared" si="10"/>
        <v>0</v>
      </c>
      <c r="BO12" s="14"/>
      <c r="BP12" s="133">
        <v>3.0381944444444444E-2</v>
      </c>
      <c r="BQ12" s="139">
        <v>6</v>
      </c>
      <c r="BR12" s="132">
        <f>((BP$56)+10)-BQ12</f>
        <v>23</v>
      </c>
      <c r="BS12" s="145">
        <v>0</v>
      </c>
      <c r="BT12" s="146">
        <v>5</v>
      </c>
      <c r="BU12" s="147">
        <f t="shared" ref="BU12:BU46" si="56">BR12+BS12+BT12</f>
        <v>28</v>
      </c>
      <c r="BV12" s="14"/>
      <c r="BW12" s="23"/>
      <c r="BX12" s="21"/>
      <c r="BY12" s="56">
        <f t="shared" si="12"/>
        <v>0</v>
      </c>
      <c r="BZ12" s="24">
        <v>0</v>
      </c>
      <c r="CA12" s="19"/>
      <c r="CB12" s="131">
        <f t="shared" si="13"/>
        <v>0</v>
      </c>
      <c r="CC12" s="14"/>
      <c r="CD12" s="133"/>
      <c r="CE12" s="21"/>
      <c r="CF12" s="132">
        <f t="shared" si="30"/>
        <v>0</v>
      </c>
      <c r="CG12" s="24">
        <v>0</v>
      </c>
      <c r="CH12" s="19"/>
      <c r="CI12" s="131">
        <f t="shared" ref="CI12:CI55" si="57">CF12+CG12+CH12</f>
        <v>0</v>
      </c>
      <c r="CJ12" s="14"/>
      <c r="CK12" s="23"/>
      <c r="CL12" s="21"/>
      <c r="CM12" s="56">
        <f t="shared" si="15"/>
        <v>0</v>
      </c>
      <c r="CN12" s="24">
        <v>0</v>
      </c>
      <c r="CO12" s="19"/>
      <c r="CP12" s="131">
        <f t="shared" si="16"/>
        <v>0</v>
      </c>
      <c r="CQ12" s="14"/>
      <c r="CR12" s="133">
        <v>2.7974537037037034E-2</v>
      </c>
      <c r="CS12" s="139">
        <v>4</v>
      </c>
      <c r="CT12" s="132">
        <f>((CR$56)+10)-CS12</f>
        <v>20</v>
      </c>
      <c r="CU12" s="145">
        <v>0</v>
      </c>
      <c r="CV12" s="146">
        <v>5</v>
      </c>
      <c r="CW12" s="147">
        <f t="shared" ref="CW12:CW46" si="58">CT12+CU12+CV12</f>
        <v>25</v>
      </c>
      <c r="CX12" s="14"/>
      <c r="CY12" s="133">
        <v>3.0347222222222223E-2</v>
      </c>
      <c r="CZ12" s="139">
        <v>5</v>
      </c>
      <c r="DA12" s="132">
        <f>((CY$56)+10)-CZ12</f>
        <v>18</v>
      </c>
      <c r="DB12" s="145">
        <v>0</v>
      </c>
      <c r="DC12" s="146">
        <v>5</v>
      </c>
      <c r="DD12" s="147">
        <f t="shared" ref="DD12:DD47" si="59">DA12+DB12+DC12</f>
        <v>23</v>
      </c>
      <c r="DE12" s="14"/>
      <c r="DF12" s="133">
        <v>3.0682870370370371E-2</v>
      </c>
      <c r="DG12" s="139">
        <v>6</v>
      </c>
      <c r="DH12" s="132">
        <f>((DF$56)+10)-DG12</f>
        <v>19</v>
      </c>
      <c r="DI12" s="145">
        <v>0</v>
      </c>
      <c r="DJ12" s="146">
        <v>5</v>
      </c>
      <c r="DK12" s="147">
        <f t="shared" ref="DK12:DK48" si="60">DH12+DI12+DJ12</f>
        <v>24</v>
      </c>
      <c r="DL12" s="75"/>
      <c r="DM12" s="133">
        <v>2.8634259259259262E-2</v>
      </c>
      <c r="DN12" s="139">
        <v>1</v>
      </c>
      <c r="DO12" s="132">
        <f>((DM$56)+10)-DN12</f>
        <v>20</v>
      </c>
      <c r="DP12" s="145">
        <v>0</v>
      </c>
      <c r="DQ12" s="146">
        <v>5</v>
      </c>
      <c r="DR12" s="147">
        <f t="shared" ref="DR12:DR51" si="61">DO12+DP12+DQ12</f>
        <v>25</v>
      </c>
      <c r="DS12" s="14"/>
      <c r="DT12" s="133"/>
      <c r="DU12" s="139"/>
      <c r="DV12" s="132"/>
      <c r="DW12" s="145">
        <v>0</v>
      </c>
      <c r="DX12" s="146"/>
      <c r="DY12" s="147">
        <f t="shared" ref="DY12:DY51" si="62">DV12+DW12+DX12</f>
        <v>0</v>
      </c>
      <c r="DZ12" s="14"/>
      <c r="EA12" s="133"/>
      <c r="EB12" s="21"/>
      <c r="EC12" s="132">
        <f t="shared" si="22"/>
        <v>0</v>
      </c>
      <c r="ED12" s="24">
        <v>0</v>
      </c>
      <c r="EE12" s="19"/>
      <c r="EF12" s="131">
        <f t="shared" ref="EF12:EF18" si="63">EC12+ED12+EE12</f>
        <v>0</v>
      </c>
      <c r="EG12" s="14"/>
      <c r="EH12" s="133"/>
      <c r="EI12" s="21"/>
      <c r="EJ12" s="132">
        <f t="shared" si="24"/>
        <v>0</v>
      </c>
      <c r="EK12" s="24">
        <v>0</v>
      </c>
      <c r="EL12" s="19"/>
      <c r="EM12" s="131">
        <f t="shared" ref="EM12:EM18" si="64">EJ12+EK12+EL12</f>
        <v>0</v>
      </c>
      <c r="EN12" s="14"/>
      <c r="EO12" s="23"/>
      <c r="EP12" s="21"/>
      <c r="EQ12" s="132"/>
      <c r="ER12" s="24">
        <v>0</v>
      </c>
      <c r="ES12" s="19"/>
      <c r="ET12" s="131">
        <f t="shared" si="26"/>
        <v>0</v>
      </c>
      <c r="EU12" s="14"/>
      <c r="EV12" s="16"/>
      <c r="EW12" s="111">
        <f t="shared" si="31"/>
        <v>2</v>
      </c>
      <c r="EX12" s="82">
        <f t="shared" si="27"/>
        <v>200</v>
      </c>
      <c r="EY12" s="82">
        <f t="shared" si="27"/>
        <v>0</v>
      </c>
      <c r="EZ12" s="82">
        <f t="shared" si="27"/>
        <v>45</v>
      </c>
      <c r="FA12" s="131">
        <f t="shared" si="28"/>
        <v>245</v>
      </c>
      <c r="FB12" s="80" t="str">
        <f t="shared" ref="FB12:FB24" si="65">B12</f>
        <v>Geoff Chapman</v>
      </c>
      <c r="FC12" s="80"/>
      <c r="FD12" s="77">
        <f t="shared" si="32"/>
        <v>2</v>
      </c>
      <c r="FE12" s="77">
        <v>4</v>
      </c>
      <c r="FF12" s="77">
        <v>3</v>
      </c>
      <c r="FG12" s="77">
        <v>4</v>
      </c>
      <c r="FH12" s="77">
        <v>1</v>
      </c>
      <c r="FI12" s="77">
        <v>1</v>
      </c>
      <c r="FJ12" s="77">
        <v>2</v>
      </c>
      <c r="FK12" s="77">
        <v>2</v>
      </c>
      <c r="FL12" s="77">
        <v>1</v>
      </c>
      <c r="FM12" s="77">
        <v>1</v>
      </c>
      <c r="FN12" s="77">
        <v>2</v>
      </c>
      <c r="FO12" s="77"/>
      <c r="FP12" s="77"/>
      <c r="FQ12" s="77"/>
      <c r="FR12" s="77"/>
      <c r="FS12" s="77"/>
      <c r="FT12" s="77"/>
      <c r="FU12" s="77"/>
      <c r="FV12" s="8">
        <f t="shared" si="33"/>
        <v>33</v>
      </c>
      <c r="FW12" s="8">
        <f t="shared" si="34"/>
        <v>59</v>
      </c>
      <c r="FX12" s="8">
        <f t="shared" si="35"/>
        <v>86</v>
      </c>
      <c r="FY12" s="8">
        <f t="shared" si="36"/>
        <v>120</v>
      </c>
      <c r="FZ12" s="8">
        <f t="shared" si="47"/>
        <v>148</v>
      </c>
      <c r="GA12" s="8">
        <f t="shared" si="37"/>
        <v>173</v>
      </c>
      <c r="GB12" s="8">
        <f t="shared" si="38"/>
        <v>196</v>
      </c>
      <c r="GC12" s="8">
        <f t="shared" si="39"/>
        <v>220</v>
      </c>
      <c r="GD12" s="8">
        <f t="shared" si="40"/>
        <v>245</v>
      </c>
      <c r="GE12" s="8">
        <f t="shared" si="41"/>
        <v>245</v>
      </c>
      <c r="GG12" s="159">
        <f t="shared" si="42"/>
        <v>86</v>
      </c>
      <c r="GH12" s="159">
        <f t="shared" si="43"/>
        <v>120</v>
      </c>
      <c r="GI12" s="159">
        <f t="shared" si="44"/>
        <v>148</v>
      </c>
      <c r="GJ12" s="159">
        <f t="shared" si="45"/>
        <v>173</v>
      </c>
      <c r="GK12" s="159">
        <f t="shared" si="46"/>
        <v>196</v>
      </c>
      <c r="GL12" s="159">
        <f t="shared" si="48"/>
        <v>220</v>
      </c>
      <c r="GM12" s="159">
        <f t="shared" si="49"/>
        <v>245</v>
      </c>
    </row>
    <row r="13" spans="1:195">
      <c r="A13" s="8">
        <v>5</v>
      </c>
      <c r="B13" s="14" t="s">
        <v>209</v>
      </c>
      <c r="C13" s="154">
        <v>2.7754629629629629E-2</v>
      </c>
      <c r="D13" s="154">
        <v>2.7754629629629629E-2</v>
      </c>
      <c r="E13" s="133">
        <v>2.7754629629629629E-2</v>
      </c>
      <c r="F13" s="139">
        <v>5</v>
      </c>
      <c r="G13" s="132">
        <f t="shared" si="0"/>
        <v>27</v>
      </c>
      <c r="H13" s="145">
        <v>0</v>
      </c>
      <c r="I13" s="146">
        <v>5</v>
      </c>
      <c r="J13" s="147">
        <f t="shared" si="50"/>
        <v>32</v>
      </c>
      <c r="K13" s="14"/>
      <c r="L13" s="133"/>
      <c r="M13" s="21"/>
      <c r="N13" s="132">
        <f t="shared" si="2"/>
        <v>0</v>
      </c>
      <c r="O13" s="24">
        <v>0</v>
      </c>
      <c r="P13" s="19"/>
      <c r="Q13" s="131">
        <f t="shared" si="51"/>
        <v>0</v>
      </c>
      <c r="R13" s="14"/>
      <c r="S13" s="133">
        <v>2.960648148148148E-2</v>
      </c>
      <c r="T13" s="139">
        <v>4</v>
      </c>
      <c r="U13" s="132">
        <f>((S$56)+10)-T13</f>
        <v>18</v>
      </c>
      <c r="V13" s="145">
        <v>0</v>
      </c>
      <c r="W13" s="146">
        <v>5</v>
      </c>
      <c r="X13" s="131">
        <f t="shared" si="52"/>
        <v>23</v>
      </c>
      <c r="Y13" s="14"/>
      <c r="Z13" s="133"/>
      <c r="AA13" s="21"/>
      <c r="AB13" s="19"/>
      <c r="AC13" s="24"/>
      <c r="AD13" s="19"/>
      <c r="AE13" s="131"/>
      <c r="AF13" s="14"/>
      <c r="AG13" s="133"/>
      <c r="AH13" s="21"/>
      <c r="AI13" s="132"/>
      <c r="AJ13" s="24"/>
      <c r="AK13" s="19"/>
      <c r="AL13" s="131"/>
      <c r="AM13" s="14"/>
      <c r="AN13" s="133"/>
      <c r="AO13" s="139"/>
      <c r="AP13" s="132"/>
      <c r="AQ13" s="145">
        <v>0</v>
      </c>
      <c r="AR13" s="146"/>
      <c r="AS13" s="147">
        <f t="shared" si="53"/>
        <v>0</v>
      </c>
      <c r="AT13" s="14"/>
      <c r="AU13" s="133"/>
      <c r="AV13" s="21"/>
      <c r="AW13" s="132">
        <f t="shared" si="6"/>
        <v>0</v>
      </c>
      <c r="AX13" s="24">
        <v>0</v>
      </c>
      <c r="AY13" s="19"/>
      <c r="AZ13" s="131">
        <f t="shared" si="54"/>
        <v>0</v>
      </c>
      <c r="BA13" s="14"/>
      <c r="BB13" s="133"/>
      <c r="BC13" s="139"/>
      <c r="BD13" s="132"/>
      <c r="BE13" s="145">
        <v>0</v>
      </c>
      <c r="BF13" s="146"/>
      <c r="BG13" s="147">
        <f t="shared" si="55"/>
        <v>0</v>
      </c>
      <c r="BH13" s="14"/>
      <c r="BI13" s="23"/>
      <c r="BJ13" s="21"/>
      <c r="BK13" s="132">
        <f t="shared" si="9"/>
        <v>0</v>
      </c>
      <c r="BL13" s="24">
        <v>0</v>
      </c>
      <c r="BM13" s="19"/>
      <c r="BN13" s="131">
        <f t="shared" si="10"/>
        <v>0</v>
      </c>
      <c r="BO13" s="14"/>
      <c r="BP13" s="133"/>
      <c r="BQ13" s="139"/>
      <c r="BR13" s="132"/>
      <c r="BS13" s="145">
        <v>0</v>
      </c>
      <c r="BT13" s="146"/>
      <c r="BU13" s="147">
        <f t="shared" si="56"/>
        <v>0</v>
      </c>
      <c r="BV13" s="14"/>
      <c r="BW13" s="23"/>
      <c r="BX13" s="21"/>
      <c r="BY13" s="56">
        <f t="shared" si="12"/>
        <v>0</v>
      </c>
      <c r="BZ13" s="24">
        <v>0</v>
      </c>
      <c r="CA13" s="19"/>
      <c r="CB13" s="131">
        <f t="shared" si="13"/>
        <v>0</v>
      </c>
      <c r="CC13" s="14"/>
      <c r="CD13" s="133"/>
      <c r="CE13" s="21"/>
      <c r="CF13" s="132">
        <f t="shared" si="30"/>
        <v>0</v>
      </c>
      <c r="CG13" s="24">
        <v>0</v>
      </c>
      <c r="CH13" s="19"/>
      <c r="CI13" s="131">
        <f t="shared" si="57"/>
        <v>0</v>
      </c>
      <c r="CJ13" s="14"/>
      <c r="CK13" s="23"/>
      <c r="CL13" s="21"/>
      <c r="CM13" s="56">
        <f t="shared" si="15"/>
        <v>0</v>
      </c>
      <c r="CN13" s="24">
        <v>0</v>
      </c>
      <c r="CO13" s="19"/>
      <c r="CP13" s="131">
        <f t="shared" si="16"/>
        <v>0</v>
      </c>
      <c r="CQ13" s="14"/>
      <c r="CR13" s="133"/>
      <c r="CS13" s="139"/>
      <c r="CT13" s="132"/>
      <c r="CU13" s="145">
        <v>0</v>
      </c>
      <c r="CV13" s="146"/>
      <c r="CW13" s="147">
        <f t="shared" si="58"/>
        <v>0</v>
      </c>
      <c r="CX13" s="14"/>
      <c r="CY13" s="133"/>
      <c r="CZ13" s="139"/>
      <c r="DA13" s="132"/>
      <c r="DB13" s="145">
        <v>0</v>
      </c>
      <c r="DC13" s="146"/>
      <c r="DD13" s="147">
        <f t="shared" si="59"/>
        <v>0</v>
      </c>
      <c r="DE13" s="14"/>
      <c r="DF13" s="133"/>
      <c r="DG13" s="139"/>
      <c r="DH13" s="132"/>
      <c r="DI13" s="145">
        <v>0</v>
      </c>
      <c r="DJ13" s="146"/>
      <c r="DK13" s="147">
        <f t="shared" si="60"/>
        <v>0</v>
      </c>
      <c r="DL13" s="75"/>
      <c r="DM13" s="133"/>
      <c r="DN13" s="139"/>
      <c r="DO13" s="132"/>
      <c r="DP13" s="145">
        <v>0</v>
      </c>
      <c r="DQ13" s="146"/>
      <c r="DR13" s="147">
        <f t="shared" si="61"/>
        <v>0</v>
      </c>
      <c r="DS13" s="14"/>
      <c r="DT13" s="133"/>
      <c r="DU13" s="139"/>
      <c r="DV13" s="132"/>
      <c r="DW13" s="145">
        <v>0</v>
      </c>
      <c r="DX13" s="146"/>
      <c r="DY13" s="147">
        <f t="shared" si="62"/>
        <v>0</v>
      </c>
      <c r="DZ13" s="14"/>
      <c r="EA13" s="133"/>
      <c r="EB13" s="21"/>
      <c r="EC13" s="132">
        <f t="shared" si="22"/>
        <v>0</v>
      </c>
      <c r="ED13" s="24">
        <v>0</v>
      </c>
      <c r="EE13" s="19"/>
      <c r="EF13" s="131">
        <f t="shared" si="63"/>
        <v>0</v>
      </c>
      <c r="EG13" s="14"/>
      <c r="EH13" s="133"/>
      <c r="EI13" s="21"/>
      <c r="EJ13" s="132">
        <f t="shared" si="24"/>
        <v>0</v>
      </c>
      <c r="EK13" s="24">
        <v>0</v>
      </c>
      <c r="EL13" s="19"/>
      <c r="EM13" s="131">
        <f t="shared" si="64"/>
        <v>0</v>
      </c>
      <c r="EN13" s="14"/>
      <c r="EO13" s="23"/>
      <c r="EP13" s="21"/>
      <c r="EQ13" s="118">
        <f>(((EO$56)+10)-EP13)*2</f>
        <v>0</v>
      </c>
      <c r="ER13" s="24">
        <v>0</v>
      </c>
      <c r="ES13" s="19"/>
      <c r="ET13" s="131">
        <f t="shared" si="26"/>
        <v>0</v>
      </c>
      <c r="EU13" s="14"/>
      <c r="EV13" s="16"/>
      <c r="EW13" s="111">
        <f t="shared" si="31"/>
        <v>26</v>
      </c>
      <c r="EX13" s="82">
        <f t="shared" si="27"/>
        <v>45</v>
      </c>
      <c r="EY13" s="82">
        <f t="shared" si="27"/>
        <v>0</v>
      </c>
      <c r="EZ13" s="82">
        <f t="shared" si="27"/>
        <v>10</v>
      </c>
      <c r="FA13" s="131">
        <f t="shared" si="28"/>
        <v>55</v>
      </c>
      <c r="FB13" s="14" t="str">
        <f t="shared" si="65"/>
        <v>Mike Bell</v>
      </c>
      <c r="FC13" s="14"/>
      <c r="FD13" s="106">
        <f t="shared" si="32"/>
        <v>26</v>
      </c>
      <c r="FE13" s="77">
        <v>5</v>
      </c>
      <c r="FF13" s="77" t="s">
        <v>588</v>
      </c>
      <c r="FG13" s="77" t="s">
        <v>440</v>
      </c>
      <c r="FH13" s="77">
        <v>17</v>
      </c>
      <c r="FI13" s="77">
        <v>19</v>
      </c>
      <c r="FJ13" s="77">
        <v>21</v>
      </c>
      <c r="FK13" s="77" t="s">
        <v>646</v>
      </c>
      <c r="FL13" s="77" t="s">
        <v>548</v>
      </c>
      <c r="FM13" s="77">
        <v>26</v>
      </c>
      <c r="FN13" s="77">
        <v>26</v>
      </c>
      <c r="FO13" s="77"/>
      <c r="FP13" s="77"/>
      <c r="FQ13" s="77"/>
      <c r="FR13" s="77"/>
      <c r="FS13" s="77"/>
      <c r="FT13" s="77"/>
      <c r="FU13" s="77"/>
      <c r="FV13" s="8">
        <f t="shared" si="33"/>
        <v>32</v>
      </c>
      <c r="FW13" s="8">
        <f t="shared" si="34"/>
        <v>55</v>
      </c>
      <c r="FX13" s="8">
        <f t="shared" si="35"/>
        <v>55</v>
      </c>
      <c r="FY13" s="8">
        <f t="shared" si="36"/>
        <v>55</v>
      </c>
      <c r="FZ13" s="8">
        <f t="shared" si="47"/>
        <v>55</v>
      </c>
      <c r="GA13" s="8">
        <f t="shared" si="37"/>
        <v>55</v>
      </c>
      <c r="GB13" s="8">
        <f t="shared" si="38"/>
        <v>55</v>
      </c>
      <c r="GC13" s="8">
        <f t="shared" si="39"/>
        <v>55</v>
      </c>
      <c r="GD13" s="8">
        <f t="shared" si="40"/>
        <v>55</v>
      </c>
      <c r="GE13" s="8">
        <f t="shared" si="41"/>
        <v>55</v>
      </c>
      <c r="GG13" s="159">
        <f t="shared" si="42"/>
        <v>55</v>
      </c>
      <c r="GH13" s="159">
        <f t="shared" si="43"/>
        <v>55</v>
      </c>
      <c r="GI13" s="159">
        <f t="shared" si="44"/>
        <v>55</v>
      </c>
      <c r="GJ13" s="159">
        <f t="shared" si="45"/>
        <v>55</v>
      </c>
      <c r="GK13" s="159">
        <f t="shared" si="46"/>
        <v>55</v>
      </c>
      <c r="GL13" s="159">
        <f t="shared" si="48"/>
        <v>55</v>
      </c>
      <c r="GM13" s="159">
        <f t="shared" si="49"/>
        <v>55</v>
      </c>
    </row>
    <row r="14" spans="1:195">
      <c r="A14" s="8">
        <v>6</v>
      </c>
      <c r="B14" s="14" t="s">
        <v>736</v>
      </c>
      <c r="C14" s="154">
        <v>2.7951388888888887E-2</v>
      </c>
      <c r="D14" s="154">
        <v>2.7951388888888887E-2</v>
      </c>
      <c r="E14" s="133">
        <v>2.8206018518518519E-2</v>
      </c>
      <c r="F14" s="139">
        <v>6</v>
      </c>
      <c r="G14" s="132">
        <f t="shared" si="0"/>
        <v>26</v>
      </c>
      <c r="H14" s="145">
        <v>0</v>
      </c>
      <c r="I14" s="146">
        <v>5</v>
      </c>
      <c r="J14" s="147">
        <f t="shared" si="50"/>
        <v>31</v>
      </c>
      <c r="K14" s="14"/>
      <c r="L14" s="133"/>
      <c r="M14" s="21"/>
      <c r="N14" s="132">
        <f t="shared" si="2"/>
        <v>0</v>
      </c>
      <c r="O14" s="24">
        <v>0</v>
      </c>
      <c r="P14" s="19"/>
      <c r="Q14" s="131">
        <f t="shared" si="51"/>
        <v>0</v>
      </c>
      <c r="R14" s="14"/>
      <c r="S14" s="133">
        <v>2.8009259259259262E-2</v>
      </c>
      <c r="T14" s="139">
        <v>2</v>
      </c>
      <c r="U14" s="132">
        <f>((S$56)+10)-T14</f>
        <v>20</v>
      </c>
      <c r="V14" s="152">
        <v>15</v>
      </c>
      <c r="W14" s="146">
        <v>5</v>
      </c>
      <c r="X14" s="131">
        <f t="shared" si="52"/>
        <v>40</v>
      </c>
      <c r="Y14" s="14"/>
      <c r="Z14" s="133"/>
      <c r="AA14" s="21"/>
      <c r="AB14" s="19"/>
      <c r="AC14" s="24"/>
      <c r="AD14" s="19"/>
      <c r="AE14" s="131"/>
      <c r="AF14" s="14"/>
      <c r="AG14" s="133"/>
      <c r="AH14" s="21"/>
      <c r="AI14" s="132"/>
      <c r="AJ14" s="24"/>
      <c r="AK14" s="19"/>
      <c r="AL14" s="131"/>
      <c r="AM14" s="14"/>
      <c r="AN14" s="133">
        <v>2.9178240740740741E-2</v>
      </c>
      <c r="AO14" s="139">
        <v>4</v>
      </c>
      <c r="AP14" s="132">
        <f>((AN$56)+10)-AO14</f>
        <v>20</v>
      </c>
      <c r="AQ14" s="145">
        <v>0</v>
      </c>
      <c r="AR14" s="146">
        <v>5</v>
      </c>
      <c r="AS14" s="147">
        <f t="shared" si="53"/>
        <v>25</v>
      </c>
      <c r="AT14" s="14"/>
      <c r="AU14" s="133"/>
      <c r="AV14" s="21"/>
      <c r="AW14" s="132">
        <f t="shared" si="6"/>
        <v>0</v>
      </c>
      <c r="AX14" s="24">
        <v>0</v>
      </c>
      <c r="AY14" s="19"/>
      <c r="AZ14" s="131">
        <f t="shared" si="54"/>
        <v>0</v>
      </c>
      <c r="BA14" s="14"/>
      <c r="BB14" s="133">
        <v>3.0486111111111113E-2</v>
      </c>
      <c r="BC14" s="139">
        <v>18</v>
      </c>
      <c r="BD14" s="132">
        <f>((BB$56)+10)-BC14</f>
        <v>15</v>
      </c>
      <c r="BE14" s="145">
        <v>0</v>
      </c>
      <c r="BF14" s="146">
        <v>5</v>
      </c>
      <c r="BG14" s="147">
        <f t="shared" si="55"/>
        <v>20</v>
      </c>
      <c r="BH14" s="14"/>
      <c r="BI14" s="23"/>
      <c r="BJ14" s="21"/>
      <c r="BK14" s="132">
        <f t="shared" si="9"/>
        <v>0</v>
      </c>
      <c r="BL14" s="24">
        <v>0</v>
      </c>
      <c r="BM14" s="19"/>
      <c r="BN14" s="131">
        <f t="shared" si="10"/>
        <v>0</v>
      </c>
      <c r="BO14" s="14"/>
      <c r="BP14" s="133">
        <v>3.0300925925925926E-2</v>
      </c>
      <c r="BQ14" s="139">
        <v>5</v>
      </c>
      <c r="BR14" s="132">
        <f>((BP$56)+10)-BQ14</f>
        <v>24</v>
      </c>
      <c r="BS14" s="145">
        <v>0</v>
      </c>
      <c r="BT14" s="146">
        <v>5</v>
      </c>
      <c r="BU14" s="147">
        <f t="shared" si="56"/>
        <v>29</v>
      </c>
      <c r="BV14" s="14"/>
      <c r="BW14" s="23"/>
      <c r="BX14" s="21"/>
      <c r="BY14" s="56">
        <f t="shared" si="12"/>
        <v>0</v>
      </c>
      <c r="BZ14" s="24">
        <v>0</v>
      </c>
      <c r="CA14" s="19"/>
      <c r="CB14" s="131">
        <f t="shared" si="13"/>
        <v>0</v>
      </c>
      <c r="CC14" s="14"/>
      <c r="CD14" s="133"/>
      <c r="CE14" s="21"/>
      <c r="CF14" s="132">
        <f t="shared" si="30"/>
        <v>0</v>
      </c>
      <c r="CG14" s="24">
        <v>0</v>
      </c>
      <c r="CH14" s="19"/>
      <c r="CI14" s="131">
        <f t="shared" si="57"/>
        <v>0</v>
      </c>
      <c r="CJ14" s="14"/>
      <c r="CK14" s="23"/>
      <c r="CL14" s="21"/>
      <c r="CM14" s="56">
        <f t="shared" si="15"/>
        <v>0</v>
      </c>
      <c r="CN14" s="24">
        <v>0</v>
      </c>
      <c r="CO14" s="19"/>
      <c r="CP14" s="131">
        <f t="shared" si="16"/>
        <v>0</v>
      </c>
      <c r="CQ14" s="14"/>
      <c r="CR14" s="133">
        <v>2.7951388888888887E-2</v>
      </c>
      <c r="CS14" s="139">
        <v>3</v>
      </c>
      <c r="CT14" s="132">
        <f>((CR$56)+10)-CS14</f>
        <v>21</v>
      </c>
      <c r="CU14" s="152">
        <v>15</v>
      </c>
      <c r="CV14" s="146">
        <v>5</v>
      </c>
      <c r="CW14" s="147">
        <f t="shared" si="58"/>
        <v>41</v>
      </c>
      <c r="CX14" s="14"/>
      <c r="CY14" s="133">
        <v>2.8969907407407406E-2</v>
      </c>
      <c r="CZ14" s="139">
        <v>4</v>
      </c>
      <c r="DA14" s="132">
        <f>((CY$56)+10)-CZ14</f>
        <v>19</v>
      </c>
      <c r="DB14" s="145">
        <v>0</v>
      </c>
      <c r="DC14" s="146">
        <v>5</v>
      </c>
      <c r="DD14" s="147">
        <f t="shared" si="59"/>
        <v>24</v>
      </c>
      <c r="DE14" s="14"/>
      <c r="DF14" s="133"/>
      <c r="DG14" s="139"/>
      <c r="DH14" s="132"/>
      <c r="DI14" s="145">
        <v>0</v>
      </c>
      <c r="DJ14" s="146"/>
      <c r="DK14" s="147">
        <f t="shared" si="60"/>
        <v>0</v>
      </c>
      <c r="DL14" s="75"/>
      <c r="DM14" s="133">
        <v>2.946759259259259E-2</v>
      </c>
      <c r="DN14" s="139">
        <v>2</v>
      </c>
      <c r="DO14" s="132">
        <f>((DM$56)+10)-DN14</f>
        <v>19</v>
      </c>
      <c r="DP14" s="145">
        <v>0</v>
      </c>
      <c r="DQ14" s="146">
        <v>5</v>
      </c>
      <c r="DR14" s="147">
        <f t="shared" si="61"/>
        <v>24</v>
      </c>
      <c r="DS14" s="14"/>
      <c r="DT14" s="133">
        <v>2.8935185185185185E-2</v>
      </c>
      <c r="DU14" s="139">
        <v>1</v>
      </c>
      <c r="DV14" s="132">
        <f>((DT$56)+10)-DU14</f>
        <v>18</v>
      </c>
      <c r="DW14" s="145">
        <v>0</v>
      </c>
      <c r="DX14" s="146">
        <v>5</v>
      </c>
      <c r="DY14" s="147">
        <f t="shared" si="62"/>
        <v>23</v>
      </c>
      <c r="DZ14" s="14"/>
      <c r="EA14" s="133"/>
      <c r="EB14" s="21"/>
      <c r="EC14" s="132">
        <f t="shared" si="22"/>
        <v>0</v>
      </c>
      <c r="ED14" s="24">
        <v>0</v>
      </c>
      <c r="EE14" s="19"/>
      <c r="EF14" s="131">
        <f t="shared" si="63"/>
        <v>0</v>
      </c>
      <c r="EG14" s="14"/>
      <c r="EH14" s="133"/>
      <c r="EI14" s="21"/>
      <c r="EJ14" s="132">
        <f t="shared" si="24"/>
        <v>0</v>
      </c>
      <c r="EK14" s="24">
        <v>0</v>
      </c>
      <c r="EL14" s="19"/>
      <c r="EM14" s="131">
        <f t="shared" si="64"/>
        <v>0</v>
      </c>
      <c r="EN14" s="14"/>
      <c r="EO14" s="23"/>
      <c r="EP14" s="21"/>
      <c r="EQ14" s="132"/>
      <c r="ER14" s="24">
        <v>0</v>
      </c>
      <c r="ES14" s="19"/>
      <c r="ET14" s="131">
        <f t="shared" si="26"/>
        <v>0</v>
      </c>
      <c r="EU14" s="14"/>
      <c r="EV14" s="23"/>
      <c r="EW14" s="111">
        <f t="shared" si="31"/>
        <v>1</v>
      </c>
      <c r="EX14" s="82">
        <f t="shared" si="27"/>
        <v>182</v>
      </c>
      <c r="EY14" s="82">
        <f t="shared" si="27"/>
        <v>30</v>
      </c>
      <c r="EZ14" s="82">
        <f t="shared" si="27"/>
        <v>45</v>
      </c>
      <c r="FA14" s="131">
        <f t="shared" si="28"/>
        <v>257</v>
      </c>
      <c r="FB14" s="68" t="str">
        <f t="shared" si="65"/>
        <v>James Grinbergs</v>
      </c>
      <c r="FC14" s="68"/>
      <c r="FD14" s="170">
        <f t="shared" si="32"/>
        <v>1</v>
      </c>
      <c r="FE14" s="77">
        <v>6</v>
      </c>
      <c r="FF14" s="77">
        <v>1</v>
      </c>
      <c r="FG14" s="77">
        <v>2</v>
      </c>
      <c r="FH14" s="77">
        <v>3</v>
      </c>
      <c r="FI14" s="77" t="s">
        <v>630</v>
      </c>
      <c r="FJ14" s="77">
        <v>1</v>
      </c>
      <c r="FK14" s="77">
        <v>1</v>
      </c>
      <c r="FL14" s="77">
        <v>3</v>
      </c>
      <c r="FM14" s="77">
        <v>3</v>
      </c>
      <c r="FN14" s="77">
        <v>1</v>
      </c>
      <c r="FO14" s="77"/>
      <c r="FP14" s="77"/>
      <c r="FQ14" s="77"/>
      <c r="FR14" s="77"/>
      <c r="FS14" s="77"/>
      <c r="FT14" s="77"/>
      <c r="FU14" s="77"/>
      <c r="FV14" s="8">
        <f t="shared" si="33"/>
        <v>31</v>
      </c>
      <c r="FW14" s="8">
        <f t="shared" si="34"/>
        <v>71</v>
      </c>
      <c r="FX14" s="8">
        <f t="shared" si="35"/>
        <v>96</v>
      </c>
      <c r="FY14" s="8">
        <f t="shared" si="36"/>
        <v>116</v>
      </c>
      <c r="FZ14" s="8">
        <f t="shared" si="47"/>
        <v>145</v>
      </c>
      <c r="GA14" s="8">
        <f t="shared" si="37"/>
        <v>186</v>
      </c>
      <c r="GB14" s="8">
        <f t="shared" si="38"/>
        <v>210</v>
      </c>
      <c r="GC14" s="8">
        <f t="shared" si="39"/>
        <v>210</v>
      </c>
      <c r="GD14" s="8">
        <f t="shared" si="40"/>
        <v>234</v>
      </c>
      <c r="GE14" s="8">
        <f t="shared" si="41"/>
        <v>257</v>
      </c>
      <c r="GG14" s="159">
        <f t="shared" si="42"/>
        <v>96</v>
      </c>
      <c r="GH14" s="159">
        <f t="shared" si="43"/>
        <v>116</v>
      </c>
      <c r="GI14" s="159">
        <f t="shared" si="44"/>
        <v>145</v>
      </c>
      <c r="GJ14" s="159">
        <f t="shared" si="45"/>
        <v>186</v>
      </c>
      <c r="GK14" s="159">
        <f t="shared" si="46"/>
        <v>210</v>
      </c>
      <c r="GL14" s="159">
        <f t="shared" si="48"/>
        <v>210</v>
      </c>
      <c r="GM14" s="159">
        <f t="shared" si="49"/>
        <v>234</v>
      </c>
    </row>
    <row r="15" spans="1:195">
      <c r="A15" s="8">
        <v>7</v>
      </c>
      <c r="B15" s="14" t="s">
        <v>667</v>
      </c>
      <c r="C15" s="154">
        <v>2.7905092592592592E-2</v>
      </c>
      <c r="D15" s="154">
        <v>2.7905092592592592E-2</v>
      </c>
      <c r="E15" s="133">
        <v>2.8402777777777777E-2</v>
      </c>
      <c r="F15" s="139">
        <v>7</v>
      </c>
      <c r="G15" s="132">
        <f t="shared" si="0"/>
        <v>25</v>
      </c>
      <c r="H15" s="145">
        <v>0</v>
      </c>
      <c r="I15" s="146">
        <v>5</v>
      </c>
      <c r="J15" s="147">
        <f t="shared" si="50"/>
        <v>30</v>
      </c>
      <c r="K15" s="14"/>
      <c r="L15" s="133"/>
      <c r="M15" s="21"/>
      <c r="N15" s="56">
        <f t="shared" si="2"/>
        <v>0</v>
      </c>
      <c r="O15" s="24">
        <v>0</v>
      </c>
      <c r="P15" s="19"/>
      <c r="Q15" s="131">
        <f t="shared" si="51"/>
        <v>0</v>
      </c>
      <c r="R15" s="14"/>
      <c r="S15" s="133">
        <v>2.8449074074074075E-2</v>
      </c>
      <c r="T15" s="139">
        <v>3</v>
      </c>
      <c r="U15" s="132">
        <f>((S$56)+10)-T15</f>
        <v>19</v>
      </c>
      <c r="V15" s="145">
        <v>0</v>
      </c>
      <c r="W15" s="146">
        <v>5</v>
      </c>
      <c r="X15" s="131">
        <f t="shared" si="52"/>
        <v>24</v>
      </c>
      <c r="Y15" s="14"/>
      <c r="Z15" s="133"/>
      <c r="AA15" s="21"/>
      <c r="AB15" s="19"/>
      <c r="AC15" s="24"/>
      <c r="AD15" s="19"/>
      <c r="AE15" s="131"/>
      <c r="AF15" s="14"/>
      <c r="AG15" s="133"/>
      <c r="AH15" s="21"/>
      <c r="AI15" s="56"/>
      <c r="AJ15" s="24"/>
      <c r="AK15" s="19"/>
      <c r="AL15" s="131"/>
      <c r="AM15" s="14"/>
      <c r="AN15" s="133">
        <v>2.7905092592592592E-2</v>
      </c>
      <c r="AO15" s="139">
        <v>1</v>
      </c>
      <c r="AP15" s="132">
        <f>((AN$56)+10)-AO15</f>
        <v>23</v>
      </c>
      <c r="AQ15" s="152">
        <v>15</v>
      </c>
      <c r="AR15" s="146">
        <v>5</v>
      </c>
      <c r="AS15" s="147">
        <f t="shared" si="53"/>
        <v>43</v>
      </c>
      <c r="AT15" s="14"/>
      <c r="AU15" s="133"/>
      <c r="AV15" s="21"/>
      <c r="AW15" s="56">
        <f t="shared" si="6"/>
        <v>0</v>
      </c>
      <c r="AX15" s="24">
        <v>0</v>
      </c>
      <c r="AY15" s="19"/>
      <c r="AZ15" s="131">
        <f t="shared" si="54"/>
        <v>0</v>
      </c>
      <c r="BA15" s="14"/>
      <c r="BB15" s="133">
        <v>3.0439814814814819E-2</v>
      </c>
      <c r="BC15" s="139">
        <v>16</v>
      </c>
      <c r="BD15" s="132">
        <f>((BB$56)+10)-BC15</f>
        <v>17</v>
      </c>
      <c r="BE15" s="145">
        <v>0</v>
      </c>
      <c r="BF15" s="146">
        <v>5</v>
      </c>
      <c r="BG15" s="147">
        <f t="shared" si="55"/>
        <v>22</v>
      </c>
      <c r="BH15" s="14"/>
      <c r="BI15" s="23"/>
      <c r="BJ15" s="21"/>
      <c r="BK15" s="56"/>
      <c r="BL15" s="24">
        <v>0</v>
      </c>
      <c r="BM15" s="19"/>
      <c r="BN15" s="131">
        <f t="shared" si="10"/>
        <v>0</v>
      </c>
      <c r="BO15" s="14"/>
      <c r="BP15" s="133">
        <v>3.1342592592592596E-2</v>
      </c>
      <c r="BQ15" s="139">
        <v>8</v>
      </c>
      <c r="BR15" s="132">
        <f>((BP$56)+10)-BQ15</f>
        <v>21</v>
      </c>
      <c r="BS15" s="145">
        <v>0</v>
      </c>
      <c r="BT15" s="146">
        <v>5</v>
      </c>
      <c r="BU15" s="147">
        <f t="shared" si="56"/>
        <v>26</v>
      </c>
      <c r="BV15" s="14"/>
      <c r="BW15" s="23"/>
      <c r="BX15" s="21"/>
      <c r="BY15" s="56">
        <f t="shared" si="12"/>
        <v>0</v>
      </c>
      <c r="BZ15" s="24">
        <v>0</v>
      </c>
      <c r="CA15" s="19"/>
      <c r="CB15" s="131">
        <f t="shared" si="13"/>
        <v>0</v>
      </c>
      <c r="CC15" s="14"/>
      <c r="CD15" s="133"/>
      <c r="CE15" s="21"/>
      <c r="CF15" s="56">
        <f t="shared" si="30"/>
        <v>0</v>
      </c>
      <c r="CG15" s="24">
        <v>0</v>
      </c>
      <c r="CH15" s="19"/>
      <c r="CI15" s="131">
        <f t="shared" si="57"/>
        <v>0</v>
      </c>
      <c r="CJ15" s="14"/>
      <c r="CK15" s="23"/>
      <c r="CL15" s="21"/>
      <c r="CM15" s="56">
        <f t="shared" si="15"/>
        <v>0</v>
      </c>
      <c r="CN15" s="24">
        <v>0</v>
      </c>
      <c r="CO15" s="19"/>
      <c r="CP15" s="131">
        <f t="shared" si="16"/>
        <v>0</v>
      </c>
      <c r="CQ15" s="14"/>
      <c r="CR15" s="133">
        <v>2.9131944444444446E-2</v>
      </c>
      <c r="CS15" s="139">
        <v>5</v>
      </c>
      <c r="CT15" s="132">
        <f>((CR$56)+10)-CS15</f>
        <v>19</v>
      </c>
      <c r="CU15" s="145">
        <v>0</v>
      </c>
      <c r="CV15" s="146">
        <v>5</v>
      </c>
      <c r="CW15" s="147">
        <f t="shared" si="58"/>
        <v>24</v>
      </c>
      <c r="CX15" s="14"/>
      <c r="CY15" s="133">
        <v>3.0624999999999999E-2</v>
      </c>
      <c r="CZ15" s="139">
        <v>6</v>
      </c>
      <c r="DA15" s="132">
        <f>((CY$56)+10)-CZ15</f>
        <v>17</v>
      </c>
      <c r="DB15" s="145">
        <v>0</v>
      </c>
      <c r="DC15" s="146">
        <v>5</v>
      </c>
      <c r="DD15" s="147">
        <f t="shared" si="59"/>
        <v>22</v>
      </c>
      <c r="DE15" s="14"/>
      <c r="DF15" s="133">
        <v>3.2094907407407412E-2</v>
      </c>
      <c r="DG15" s="139">
        <v>7</v>
      </c>
      <c r="DH15" s="132">
        <f>((DF$56)+10)-DG15</f>
        <v>18</v>
      </c>
      <c r="DI15" s="145">
        <v>0</v>
      </c>
      <c r="DJ15" s="146">
        <v>5</v>
      </c>
      <c r="DK15" s="147">
        <f t="shared" si="60"/>
        <v>23</v>
      </c>
      <c r="DL15" s="75"/>
      <c r="DM15" s="133">
        <v>3.0937499999999996E-2</v>
      </c>
      <c r="DN15" s="139">
        <v>4</v>
      </c>
      <c r="DO15" s="132">
        <f>((DM$56)+10)-DN15</f>
        <v>17</v>
      </c>
      <c r="DP15" s="145">
        <v>0</v>
      </c>
      <c r="DQ15" s="146">
        <v>5</v>
      </c>
      <c r="DR15" s="147">
        <f t="shared" si="61"/>
        <v>22</v>
      </c>
      <c r="DS15" s="14"/>
      <c r="DT15" s="133"/>
      <c r="DU15" s="139"/>
      <c r="DV15" s="132"/>
      <c r="DW15" s="145">
        <v>0</v>
      </c>
      <c r="DX15" s="146"/>
      <c r="DY15" s="147">
        <f t="shared" si="62"/>
        <v>0</v>
      </c>
      <c r="DZ15" s="14"/>
      <c r="EA15" s="133"/>
      <c r="EB15" s="21"/>
      <c r="EC15" s="56">
        <f t="shared" si="22"/>
        <v>0</v>
      </c>
      <c r="ED15" s="24">
        <v>0</v>
      </c>
      <c r="EE15" s="19"/>
      <c r="EF15" s="131">
        <f t="shared" si="63"/>
        <v>0</v>
      </c>
      <c r="EG15" s="14"/>
      <c r="EH15" s="133"/>
      <c r="EI15" s="21"/>
      <c r="EJ15" s="56">
        <f t="shared" si="24"/>
        <v>0</v>
      </c>
      <c r="EK15" s="24">
        <v>0</v>
      </c>
      <c r="EL15" s="19"/>
      <c r="EM15" s="131">
        <f t="shared" si="64"/>
        <v>0</v>
      </c>
      <c r="EN15" s="14"/>
      <c r="EO15" s="23"/>
      <c r="EP15" s="21"/>
      <c r="EQ15" s="132"/>
      <c r="ER15" s="24">
        <v>0</v>
      </c>
      <c r="ES15" s="19"/>
      <c r="ET15" s="131">
        <f t="shared" si="26"/>
        <v>0</v>
      </c>
      <c r="EU15" s="14"/>
      <c r="EV15" s="23"/>
      <c r="EW15" s="111">
        <f t="shared" si="31"/>
        <v>3</v>
      </c>
      <c r="EX15" s="82">
        <f t="shared" si="27"/>
        <v>176</v>
      </c>
      <c r="EY15" s="82">
        <f t="shared" si="27"/>
        <v>15</v>
      </c>
      <c r="EZ15" s="82">
        <f t="shared" si="27"/>
        <v>45</v>
      </c>
      <c r="FA15" s="131">
        <f t="shared" si="28"/>
        <v>236</v>
      </c>
      <c r="FB15" s="93" t="str">
        <f t="shared" si="65"/>
        <v>John Oakey</v>
      </c>
      <c r="FC15" s="93"/>
      <c r="FD15" s="108">
        <f t="shared" si="32"/>
        <v>3</v>
      </c>
      <c r="FE15" s="77">
        <v>7</v>
      </c>
      <c r="FF15" s="77">
        <v>7</v>
      </c>
      <c r="FG15" s="77">
        <v>1</v>
      </c>
      <c r="FH15" s="77">
        <v>2</v>
      </c>
      <c r="FI15" s="77" t="s">
        <v>630</v>
      </c>
      <c r="FJ15" s="77">
        <v>3</v>
      </c>
      <c r="FK15" s="77">
        <v>3</v>
      </c>
      <c r="FL15" s="77">
        <v>2</v>
      </c>
      <c r="FM15" s="77">
        <v>2</v>
      </c>
      <c r="FN15" s="77">
        <v>3</v>
      </c>
      <c r="FO15" s="77"/>
      <c r="FP15" s="77"/>
      <c r="FQ15" s="77"/>
      <c r="FR15" s="77"/>
      <c r="FS15" s="77"/>
      <c r="FT15" s="77"/>
      <c r="FU15" s="77"/>
      <c r="FV15" s="8">
        <f t="shared" si="33"/>
        <v>30</v>
      </c>
      <c r="FW15" s="8">
        <f t="shared" si="34"/>
        <v>54</v>
      </c>
      <c r="FX15" s="8">
        <f t="shared" si="35"/>
        <v>97</v>
      </c>
      <c r="FY15" s="8">
        <f t="shared" si="36"/>
        <v>119</v>
      </c>
      <c r="FZ15" s="8">
        <f t="shared" si="47"/>
        <v>145</v>
      </c>
      <c r="GA15" s="8">
        <f t="shared" si="37"/>
        <v>169</v>
      </c>
      <c r="GB15" s="8">
        <f t="shared" si="38"/>
        <v>191</v>
      </c>
      <c r="GC15" s="8">
        <f t="shared" si="39"/>
        <v>214</v>
      </c>
      <c r="GD15" s="8">
        <f t="shared" si="40"/>
        <v>236</v>
      </c>
      <c r="GE15" s="8">
        <f t="shared" si="41"/>
        <v>236</v>
      </c>
      <c r="GG15" s="159">
        <f t="shared" si="42"/>
        <v>97</v>
      </c>
      <c r="GH15" s="159">
        <f t="shared" si="43"/>
        <v>119</v>
      </c>
      <c r="GI15" s="159">
        <f t="shared" si="44"/>
        <v>145</v>
      </c>
      <c r="GJ15" s="159">
        <f t="shared" si="45"/>
        <v>169</v>
      </c>
      <c r="GK15" s="159">
        <f t="shared" si="46"/>
        <v>191</v>
      </c>
      <c r="GL15" s="159">
        <f t="shared" si="48"/>
        <v>214</v>
      </c>
      <c r="GM15" s="159">
        <f t="shared" si="49"/>
        <v>236</v>
      </c>
    </row>
    <row r="16" spans="1:195">
      <c r="A16" s="8">
        <v>8</v>
      </c>
      <c r="B16" s="14" t="s">
        <v>558</v>
      </c>
      <c r="C16" s="154">
        <v>3.0138888888888885E-2</v>
      </c>
      <c r="D16" s="154">
        <v>3.0138888888888885E-2</v>
      </c>
      <c r="E16" s="133">
        <v>3.0138888888888885E-2</v>
      </c>
      <c r="F16" s="139">
        <v>8</v>
      </c>
      <c r="G16" s="132">
        <f t="shared" si="0"/>
        <v>24</v>
      </c>
      <c r="H16" s="145">
        <v>0</v>
      </c>
      <c r="I16" s="146">
        <v>5</v>
      </c>
      <c r="J16" s="147">
        <f t="shared" si="50"/>
        <v>29</v>
      </c>
      <c r="K16" s="14"/>
      <c r="L16" s="133"/>
      <c r="M16" s="21"/>
      <c r="N16" s="56">
        <f t="shared" si="2"/>
        <v>0</v>
      </c>
      <c r="O16" s="24">
        <v>0</v>
      </c>
      <c r="P16" s="19"/>
      <c r="Q16" s="131">
        <f t="shared" si="51"/>
        <v>0</v>
      </c>
      <c r="R16" s="14"/>
      <c r="S16" s="133"/>
      <c r="T16" s="139"/>
      <c r="U16" s="132"/>
      <c r="V16" s="145">
        <v>0</v>
      </c>
      <c r="W16" s="146"/>
      <c r="X16" s="131">
        <f t="shared" si="52"/>
        <v>0</v>
      </c>
      <c r="Y16" s="14"/>
      <c r="Z16" s="133"/>
      <c r="AA16" s="21"/>
      <c r="AB16" s="19"/>
      <c r="AC16" s="24"/>
      <c r="AD16" s="19"/>
      <c r="AE16" s="131"/>
      <c r="AF16" s="14"/>
      <c r="AG16" s="133"/>
      <c r="AH16" s="21"/>
      <c r="AI16" s="56"/>
      <c r="AJ16" s="24"/>
      <c r="AK16" s="19"/>
      <c r="AL16" s="131"/>
      <c r="AM16" s="14"/>
      <c r="AN16" s="133"/>
      <c r="AO16" s="139"/>
      <c r="AP16" s="132"/>
      <c r="AQ16" s="145">
        <v>0</v>
      </c>
      <c r="AR16" s="146"/>
      <c r="AS16" s="147">
        <f t="shared" si="53"/>
        <v>0</v>
      </c>
      <c r="AT16" s="14"/>
      <c r="AU16" s="133"/>
      <c r="AV16" s="21"/>
      <c r="AW16" s="56">
        <f t="shared" si="6"/>
        <v>0</v>
      </c>
      <c r="AX16" s="24">
        <v>0</v>
      </c>
      <c r="AY16" s="19"/>
      <c r="AZ16" s="131">
        <f t="shared" si="54"/>
        <v>0</v>
      </c>
      <c r="BA16" s="14"/>
      <c r="BB16" s="133">
        <v>2.5775462962962962E-2</v>
      </c>
      <c r="BC16" s="139">
        <v>7</v>
      </c>
      <c r="BD16" s="132">
        <f>((BB$56)+10)-BC16</f>
        <v>26</v>
      </c>
      <c r="BE16" s="145">
        <v>0</v>
      </c>
      <c r="BF16" s="146">
        <v>5</v>
      </c>
      <c r="BG16" s="147">
        <f t="shared" si="55"/>
        <v>31</v>
      </c>
      <c r="BH16" s="14"/>
      <c r="BI16" s="23"/>
      <c r="BJ16" s="21"/>
      <c r="BK16" s="19"/>
      <c r="BL16" s="24">
        <v>0</v>
      </c>
      <c r="BM16" s="19"/>
      <c r="BN16" s="131">
        <f t="shared" si="10"/>
        <v>0</v>
      </c>
      <c r="BO16" s="14"/>
      <c r="BP16" s="133"/>
      <c r="BQ16" s="139"/>
      <c r="BR16" s="132"/>
      <c r="BS16" s="145">
        <v>0</v>
      </c>
      <c r="BT16" s="146"/>
      <c r="BU16" s="147">
        <f t="shared" si="56"/>
        <v>0</v>
      </c>
      <c r="BV16" s="14"/>
      <c r="BW16" s="23"/>
      <c r="BX16" s="21"/>
      <c r="BY16" s="19"/>
      <c r="BZ16" s="24">
        <v>0</v>
      </c>
      <c r="CA16" s="19"/>
      <c r="CB16" s="131">
        <f t="shared" si="13"/>
        <v>0</v>
      </c>
      <c r="CC16" s="14"/>
      <c r="CD16" s="133"/>
      <c r="CE16" s="21"/>
      <c r="CF16" s="56">
        <f t="shared" si="30"/>
        <v>0</v>
      </c>
      <c r="CG16" s="24">
        <v>0</v>
      </c>
      <c r="CH16" s="19"/>
      <c r="CI16" s="131">
        <f t="shared" si="57"/>
        <v>0</v>
      </c>
      <c r="CJ16" s="14"/>
      <c r="CK16" s="23"/>
      <c r="CL16" s="21"/>
      <c r="CM16" s="19"/>
      <c r="CN16" s="24">
        <v>0</v>
      </c>
      <c r="CO16" s="19"/>
      <c r="CP16" s="131">
        <f t="shared" si="16"/>
        <v>0</v>
      </c>
      <c r="CQ16" s="14"/>
      <c r="CR16" s="133"/>
      <c r="CS16" s="139"/>
      <c r="CT16" s="132"/>
      <c r="CU16" s="145">
        <v>0</v>
      </c>
      <c r="CV16" s="146"/>
      <c r="CW16" s="147">
        <f t="shared" si="58"/>
        <v>0</v>
      </c>
      <c r="CX16" s="14"/>
      <c r="CY16" s="133">
        <v>3.1805555555555552E-2</v>
      </c>
      <c r="CZ16" s="139">
        <v>8</v>
      </c>
      <c r="DA16" s="132">
        <f>((CY$56)+10)-CZ16</f>
        <v>15</v>
      </c>
      <c r="DB16" s="145">
        <v>0</v>
      </c>
      <c r="DC16" s="146">
        <v>5</v>
      </c>
      <c r="DD16" s="147">
        <f t="shared" si="59"/>
        <v>20</v>
      </c>
      <c r="DE16" s="14"/>
      <c r="DF16" s="133"/>
      <c r="DG16" s="139"/>
      <c r="DH16" s="132"/>
      <c r="DI16" s="145">
        <v>0</v>
      </c>
      <c r="DJ16" s="146"/>
      <c r="DK16" s="147">
        <f t="shared" si="60"/>
        <v>0</v>
      </c>
      <c r="DL16" s="75"/>
      <c r="DM16" s="133">
        <v>3.1770833333333331E-2</v>
      </c>
      <c r="DN16" s="139">
        <v>6</v>
      </c>
      <c r="DO16" s="132">
        <f>((DM$56)+10)-DN16</f>
        <v>15</v>
      </c>
      <c r="DP16" s="145">
        <v>0</v>
      </c>
      <c r="DQ16" s="146">
        <v>5</v>
      </c>
      <c r="DR16" s="147">
        <f t="shared" si="61"/>
        <v>20</v>
      </c>
      <c r="DS16" s="14"/>
      <c r="DT16" s="133"/>
      <c r="DU16" s="139"/>
      <c r="DV16" s="132"/>
      <c r="DW16" s="145">
        <v>0</v>
      </c>
      <c r="DX16" s="146"/>
      <c r="DY16" s="147">
        <f t="shared" si="62"/>
        <v>0</v>
      </c>
      <c r="DZ16" s="14"/>
      <c r="EA16" s="133"/>
      <c r="EB16" s="21"/>
      <c r="EC16" s="56">
        <f t="shared" si="22"/>
        <v>0</v>
      </c>
      <c r="ED16" s="24">
        <v>0</v>
      </c>
      <c r="EE16" s="19"/>
      <c r="EF16" s="131">
        <f t="shared" si="63"/>
        <v>0</v>
      </c>
      <c r="EG16" s="14"/>
      <c r="EH16" s="133"/>
      <c r="EI16" s="21"/>
      <c r="EJ16" s="56">
        <f t="shared" si="24"/>
        <v>0</v>
      </c>
      <c r="EK16" s="24">
        <v>0</v>
      </c>
      <c r="EL16" s="19"/>
      <c r="EM16" s="131">
        <f t="shared" si="64"/>
        <v>0</v>
      </c>
      <c r="EN16" s="14"/>
      <c r="EO16" s="23"/>
      <c r="EP16" s="21"/>
      <c r="EQ16" s="132"/>
      <c r="ER16" s="24">
        <v>0</v>
      </c>
      <c r="ES16" s="19"/>
      <c r="ET16" s="131">
        <f t="shared" si="26"/>
        <v>0</v>
      </c>
      <c r="EU16" s="14"/>
      <c r="EV16" s="23"/>
      <c r="EW16" s="111" t="str">
        <f t="shared" si="31"/>
        <v>13=</v>
      </c>
      <c r="EX16" s="82">
        <f t="shared" si="27"/>
        <v>80</v>
      </c>
      <c r="EY16" s="82">
        <f t="shared" si="27"/>
        <v>0</v>
      </c>
      <c r="EZ16" s="82">
        <f t="shared" si="27"/>
        <v>20</v>
      </c>
      <c r="FA16" s="131">
        <f t="shared" si="28"/>
        <v>100</v>
      </c>
      <c r="FB16" s="14" t="str">
        <f t="shared" si="65"/>
        <v>John Andrewartha</v>
      </c>
      <c r="FC16" s="14"/>
      <c r="FD16" s="106" t="str">
        <f t="shared" si="32"/>
        <v>13=</v>
      </c>
      <c r="FE16" s="77">
        <v>8</v>
      </c>
      <c r="FF16" s="77">
        <v>15</v>
      </c>
      <c r="FG16" s="77">
        <v>17</v>
      </c>
      <c r="FH16" s="77">
        <v>15</v>
      </c>
      <c r="FI16" s="77">
        <v>17</v>
      </c>
      <c r="FJ16" s="77">
        <v>18</v>
      </c>
      <c r="FK16" s="77" t="s">
        <v>369</v>
      </c>
      <c r="FL16" s="77" t="s">
        <v>437</v>
      </c>
      <c r="FM16" s="77" t="s">
        <v>368</v>
      </c>
      <c r="FN16" s="77" t="s">
        <v>368</v>
      </c>
      <c r="FO16" s="77"/>
      <c r="FP16" s="77"/>
      <c r="FQ16" s="77"/>
      <c r="FR16" s="77"/>
      <c r="FS16" s="77"/>
      <c r="FT16" s="77"/>
      <c r="FU16" s="77"/>
      <c r="FV16" s="8">
        <f t="shared" si="33"/>
        <v>29</v>
      </c>
      <c r="FW16" s="8">
        <f t="shared" si="34"/>
        <v>29</v>
      </c>
      <c r="FX16" s="8">
        <f t="shared" si="35"/>
        <v>29</v>
      </c>
      <c r="FY16" s="8">
        <f t="shared" si="36"/>
        <v>60</v>
      </c>
      <c r="FZ16" s="8">
        <f t="shared" si="47"/>
        <v>60</v>
      </c>
      <c r="GA16" s="8">
        <f t="shared" si="37"/>
        <v>60</v>
      </c>
      <c r="GB16" s="8">
        <f t="shared" si="38"/>
        <v>80</v>
      </c>
      <c r="GC16" s="8">
        <f t="shared" si="39"/>
        <v>80</v>
      </c>
      <c r="GD16" s="8">
        <f t="shared" si="40"/>
        <v>100</v>
      </c>
      <c r="GE16" s="8">
        <f t="shared" si="41"/>
        <v>100</v>
      </c>
      <c r="GG16" s="159">
        <f t="shared" si="42"/>
        <v>29</v>
      </c>
      <c r="GH16" s="159">
        <f t="shared" si="43"/>
        <v>60</v>
      </c>
      <c r="GI16" s="159">
        <f t="shared" si="44"/>
        <v>60</v>
      </c>
      <c r="GJ16" s="159">
        <f t="shared" si="45"/>
        <v>60</v>
      </c>
      <c r="GK16" s="159">
        <f t="shared" si="46"/>
        <v>80</v>
      </c>
      <c r="GL16" s="159">
        <f t="shared" si="48"/>
        <v>80</v>
      </c>
      <c r="GM16" s="159">
        <f t="shared" si="49"/>
        <v>100</v>
      </c>
    </row>
    <row r="17" spans="1:195">
      <c r="A17" s="8">
        <v>9</v>
      </c>
      <c r="B17" s="14" t="s">
        <v>798</v>
      </c>
      <c r="C17" s="154">
        <v>3.037037037037037E-2</v>
      </c>
      <c r="D17" s="154">
        <v>3.037037037037037E-2</v>
      </c>
      <c r="E17" s="133">
        <v>3.037037037037037E-2</v>
      </c>
      <c r="F17" s="139">
        <v>9</v>
      </c>
      <c r="G17" s="132">
        <f t="shared" si="0"/>
        <v>23</v>
      </c>
      <c r="H17" s="145">
        <v>0</v>
      </c>
      <c r="I17" s="146">
        <v>5</v>
      </c>
      <c r="J17" s="147">
        <f t="shared" si="50"/>
        <v>28</v>
      </c>
      <c r="K17" s="14"/>
      <c r="L17" s="133"/>
      <c r="M17" s="21"/>
      <c r="N17" s="56">
        <f t="shared" si="2"/>
        <v>0</v>
      </c>
      <c r="O17" s="24">
        <v>0</v>
      </c>
      <c r="P17" s="19"/>
      <c r="Q17" s="131">
        <f t="shared" si="51"/>
        <v>0</v>
      </c>
      <c r="R17" s="14"/>
      <c r="S17" s="133"/>
      <c r="T17" s="139"/>
      <c r="U17" s="132"/>
      <c r="V17" s="145">
        <v>0</v>
      </c>
      <c r="W17" s="146"/>
      <c r="X17" s="131">
        <f t="shared" si="52"/>
        <v>0</v>
      </c>
      <c r="Y17" s="14"/>
      <c r="Z17" s="133"/>
      <c r="AA17" s="21"/>
      <c r="AB17" s="19"/>
      <c r="AC17" s="24"/>
      <c r="AD17" s="19"/>
      <c r="AE17" s="131"/>
      <c r="AF17" s="14"/>
      <c r="AG17" s="133"/>
      <c r="AH17" s="21"/>
      <c r="AI17" s="56"/>
      <c r="AJ17" s="24"/>
      <c r="AK17" s="19"/>
      <c r="AL17" s="131"/>
      <c r="AM17" s="14"/>
      <c r="AN17" s="133"/>
      <c r="AO17" s="139"/>
      <c r="AP17" s="132"/>
      <c r="AQ17" s="145">
        <v>0</v>
      </c>
      <c r="AR17" s="146"/>
      <c r="AS17" s="147">
        <f t="shared" si="53"/>
        <v>0</v>
      </c>
      <c r="AT17" s="14"/>
      <c r="AU17" s="133"/>
      <c r="AV17" s="21"/>
      <c r="AW17" s="56">
        <f t="shared" si="6"/>
        <v>0</v>
      </c>
      <c r="AX17" s="24">
        <v>0</v>
      </c>
      <c r="AY17" s="19"/>
      <c r="AZ17" s="131">
        <f t="shared" si="54"/>
        <v>0</v>
      </c>
      <c r="BA17" s="14"/>
      <c r="BB17" s="133">
        <v>2.6030092592592594E-2</v>
      </c>
      <c r="BC17" s="139">
        <v>8</v>
      </c>
      <c r="BD17" s="132">
        <f>((BB$56)+10)-BC17</f>
        <v>25</v>
      </c>
      <c r="BE17" s="145">
        <v>0</v>
      </c>
      <c r="BF17" s="146">
        <v>5</v>
      </c>
      <c r="BG17" s="147">
        <f t="shared" si="55"/>
        <v>30</v>
      </c>
      <c r="BH17" s="14"/>
      <c r="BI17" s="23"/>
      <c r="BJ17" s="21"/>
      <c r="BK17" s="19"/>
      <c r="BL17" s="24">
        <v>0</v>
      </c>
      <c r="BM17" s="19"/>
      <c r="BN17" s="131">
        <f t="shared" si="10"/>
        <v>0</v>
      </c>
      <c r="BO17" s="14"/>
      <c r="BP17" s="133"/>
      <c r="BQ17" s="139"/>
      <c r="BR17" s="132"/>
      <c r="BS17" s="145">
        <v>0</v>
      </c>
      <c r="BT17" s="146"/>
      <c r="BU17" s="147">
        <f t="shared" si="56"/>
        <v>0</v>
      </c>
      <c r="BV17" s="14"/>
      <c r="BW17" s="23"/>
      <c r="BX17" s="21"/>
      <c r="BY17" s="19"/>
      <c r="BZ17" s="24">
        <v>0</v>
      </c>
      <c r="CA17" s="19"/>
      <c r="CB17" s="131">
        <f t="shared" si="13"/>
        <v>0</v>
      </c>
      <c r="CC17" s="14"/>
      <c r="CD17" s="133"/>
      <c r="CE17" s="21"/>
      <c r="CF17" s="56">
        <f t="shared" si="30"/>
        <v>0</v>
      </c>
      <c r="CG17" s="24">
        <v>0</v>
      </c>
      <c r="CH17" s="19"/>
      <c r="CI17" s="131">
        <f t="shared" si="57"/>
        <v>0</v>
      </c>
      <c r="CJ17" s="14"/>
      <c r="CK17" s="23"/>
      <c r="CL17" s="21"/>
      <c r="CM17" s="19"/>
      <c r="CN17" s="24">
        <v>0</v>
      </c>
      <c r="CO17" s="19"/>
      <c r="CP17" s="131">
        <f t="shared" si="16"/>
        <v>0</v>
      </c>
      <c r="CQ17" s="14"/>
      <c r="CR17" s="133"/>
      <c r="CS17" s="139"/>
      <c r="CT17" s="132"/>
      <c r="CU17" s="145">
        <v>0</v>
      </c>
      <c r="CV17" s="146"/>
      <c r="CW17" s="147">
        <f t="shared" si="58"/>
        <v>0</v>
      </c>
      <c r="CX17" s="14"/>
      <c r="CY17" s="133"/>
      <c r="CZ17" s="139"/>
      <c r="DA17" s="132"/>
      <c r="DB17" s="145">
        <v>0</v>
      </c>
      <c r="DC17" s="146"/>
      <c r="DD17" s="147">
        <f t="shared" si="59"/>
        <v>0</v>
      </c>
      <c r="DE17" s="14"/>
      <c r="DF17" s="133"/>
      <c r="DG17" s="139"/>
      <c r="DH17" s="132"/>
      <c r="DI17" s="145">
        <v>0</v>
      </c>
      <c r="DJ17" s="146"/>
      <c r="DK17" s="147">
        <f t="shared" si="60"/>
        <v>0</v>
      </c>
      <c r="DL17" s="75"/>
      <c r="DM17" s="133"/>
      <c r="DN17" s="139"/>
      <c r="DO17" s="132"/>
      <c r="DP17" s="145">
        <v>0</v>
      </c>
      <c r="DQ17" s="146"/>
      <c r="DR17" s="147">
        <f t="shared" si="61"/>
        <v>0</v>
      </c>
      <c r="DS17" s="14"/>
      <c r="DT17" s="133"/>
      <c r="DU17" s="139"/>
      <c r="DV17" s="132"/>
      <c r="DW17" s="145">
        <v>0</v>
      </c>
      <c r="DX17" s="146"/>
      <c r="DY17" s="147">
        <f t="shared" si="62"/>
        <v>0</v>
      </c>
      <c r="DZ17" s="14"/>
      <c r="EA17" s="133"/>
      <c r="EB17" s="21"/>
      <c r="EC17" s="56">
        <f t="shared" si="22"/>
        <v>0</v>
      </c>
      <c r="ED17" s="24">
        <v>0</v>
      </c>
      <c r="EE17" s="19"/>
      <c r="EF17" s="131">
        <f t="shared" si="63"/>
        <v>0</v>
      </c>
      <c r="EG17" s="14"/>
      <c r="EH17" s="133"/>
      <c r="EI17" s="21"/>
      <c r="EJ17" s="56">
        <f t="shared" si="24"/>
        <v>0</v>
      </c>
      <c r="EK17" s="24">
        <v>0</v>
      </c>
      <c r="EL17" s="19"/>
      <c r="EM17" s="131">
        <f t="shared" si="64"/>
        <v>0</v>
      </c>
      <c r="EN17" s="14"/>
      <c r="EO17" s="23"/>
      <c r="EP17" s="21"/>
      <c r="EQ17" s="132"/>
      <c r="ER17" s="24">
        <v>0</v>
      </c>
      <c r="ES17" s="19"/>
      <c r="ET17" s="131">
        <f t="shared" si="26"/>
        <v>0</v>
      </c>
      <c r="EU17" s="14"/>
      <c r="EV17" s="23"/>
      <c r="EW17" s="111">
        <f t="shared" si="31"/>
        <v>25</v>
      </c>
      <c r="EX17" s="82">
        <f t="shared" si="27"/>
        <v>48</v>
      </c>
      <c r="EY17" s="82">
        <f t="shared" si="27"/>
        <v>0</v>
      </c>
      <c r="EZ17" s="82">
        <f t="shared" si="27"/>
        <v>10</v>
      </c>
      <c r="FA17" s="131">
        <f t="shared" si="28"/>
        <v>58</v>
      </c>
      <c r="FB17" s="14" t="str">
        <f t="shared" si="65"/>
        <v>David Robinson</v>
      </c>
      <c r="FC17" s="14"/>
      <c r="FD17" s="106">
        <f t="shared" si="32"/>
        <v>25</v>
      </c>
      <c r="FE17" s="77">
        <v>9</v>
      </c>
      <c r="FF17" s="77">
        <v>16</v>
      </c>
      <c r="FG17" s="77">
        <v>18</v>
      </c>
      <c r="FH17" s="77">
        <v>16</v>
      </c>
      <c r="FI17" s="77">
        <v>18</v>
      </c>
      <c r="FJ17" s="77" t="s">
        <v>442</v>
      </c>
      <c r="FK17" s="77" t="s">
        <v>547</v>
      </c>
      <c r="FL17" s="77">
        <v>23</v>
      </c>
      <c r="FM17" s="77">
        <v>25</v>
      </c>
      <c r="FN17" s="77">
        <v>25</v>
      </c>
      <c r="FO17" s="77"/>
      <c r="FP17" s="77"/>
      <c r="FQ17" s="77"/>
      <c r="FR17" s="77"/>
      <c r="FS17" s="77"/>
      <c r="FT17" s="77"/>
      <c r="FU17" s="77"/>
      <c r="FV17" s="8">
        <f t="shared" si="33"/>
        <v>28</v>
      </c>
      <c r="FW17" s="8">
        <f t="shared" si="34"/>
        <v>28</v>
      </c>
      <c r="FX17" s="8">
        <f t="shared" si="35"/>
        <v>28</v>
      </c>
      <c r="FY17" s="8">
        <f t="shared" si="36"/>
        <v>58</v>
      </c>
      <c r="FZ17" s="8">
        <f t="shared" si="47"/>
        <v>58</v>
      </c>
      <c r="GA17" s="8">
        <f t="shared" si="37"/>
        <v>58</v>
      </c>
      <c r="GB17" s="8">
        <f t="shared" si="38"/>
        <v>58</v>
      </c>
      <c r="GC17" s="8">
        <f t="shared" si="39"/>
        <v>58</v>
      </c>
      <c r="GD17" s="8">
        <f t="shared" si="40"/>
        <v>58</v>
      </c>
      <c r="GE17" s="8">
        <f t="shared" si="41"/>
        <v>58</v>
      </c>
      <c r="GG17" s="159">
        <f t="shared" si="42"/>
        <v>28</v>
      </c>
      <c r="GH17" s="159">
        <f t="shared" si="43"/>
        <v>58</v>
      </c>
      <c r="GI17" s="159">
        <f t="shared" si="44"/>
        <v>58</v>
      </c>
      <c r="GJ17" s="159">
        <f t="shared" si="45"/>
        <v>58</v>
      </c>
      <c r="GK17" s="159">
        <f t="shared" si="46"/>
        <v>58</v>
      </c>
      <c r="GL17" s="159">
        <f t="shared" si="48"/>
        <v>58</v>
      </c>
      <c r="GM17" s="159">
        <f t="shared" si="49"/>
        <v>58</v>
      </c>
    </row>
    <row r="18" spans="1:195">
      <c r="A18" s="8">
        <v>10</v>
      </c>
      <c r="B18" s="14" t="s">
        <v>737</v>
      </c>
      <c r="C18" s="154">
        <v>3.0416666666666665E-2</v>
      </c>
      <c r="D18" s="154">
        <v>3.0416666666666665E-2</v>
      </c>
      <c r="E18" s="133">
        <v>3.0416666666666665E-2</v>
      </c>
      <c r="F18" s="139">
        <v>10</v>
      </c>
      <c r="G18" s="132">
        <f t="shared" si="0"/>
        <v>22</v>
      </c>
      <c r="H18" s="145">
        <v>0</v>
      </c>
      <c r="I18" s="146">
        <v>5</v>
      </c>
      <c r="J18" s="147">
        <f t="shared" si="50"/>
        <v>27</v>
      </c>
      <c r="K18" s="14"/>
      <c r="L18" s="23"/>
      <c r="M18" s="21"/>
      <c r="N18" s="19"/>
      <c r="O18" s="24">
        <v>0</v>
      </c>
      <c r="P18" s="19"/>
      <c r="Q18" s="131">
        <f t="shared" si="51"/>
        <v>0</v>
      </c>
      <c r="R18" s="14"/>
      <c r="S18" s="23"/>
      <c r="T18" s="139"/>
      <c r="U18" s="132"/>
      <c r="V18" s="145">
        <v>0</v>
      </c>
      <c r="W18" s="146"/>
      <c r="X18" s="131">
        <f t="shared" si="52"/>
        <v>0</v>
      </c>
      <c r="Y18" s="14"/>
      <c r="Z18" s="23"/>
      <c r="AA18" s="21"/>
      <c r="AB18" s="19"/>
      <c r="AC18" s="24"/>
      <c r="AD18" s="19"/>
      <c r="AE18" s="131"/>
      <c r="AF18" s="14"/>
      <c r="AG18" s="23"/>
      <c r="AH18" s="21"/>
      <c r="AI18" s="56"/>
      <c r="AJ18" s="24"/>
      <c r="AK18" s="19"/>
      <c r="AL18" s="131"/>
      <c r="AM18" s="14"/>
      <c r="AN18" s="23"/>
      <c r="AO18" s="139"/>
      <c r="AP18" s="132"/>
      <c r="AQ18" s="145">
        <v>0</v>
      </c>
      <c r="AR18" s="146"/>
      <c r="AS18" s="147">
        <f t="shared" si="53"/>
        <v>0</v>
      </c>
      <c r="AT18" s="14"/>
      <c r="AU18" s="23"/>
      <c r="AV18" s="21"/>
      <c r="AW18" s="19"/>
      <c r="AX18" s="24">
        <v>0</v>
      </c>
      <c r="AY18" s="19"/>
      <c r="AZ18" s="131">
        <f t="shared" si="54"/>
        <v>0</v>
      </c>
      <c r="BA18" s="14"/>
      <c r="BB18" s="23"/>
      <c r="BC18" s="139"/>
      <c r="BD18" s="132"/>
      <c r="BE18" s="145">
        <v>0</v>
      </c>
      <c r="BF18" s="146"/>
      <c r="BG18" s="147">
        <f t="shared" si="55"/>
        <v>0</v>
      </c>
      <c r="BH18" s="14"/>
      <c r="BI18" s="23"/>
      <c r="BJ18" s="21"/>
      <c r="BK18" s="19"/>
      <c r="BL18" s="24">
        <v>0</v>
      </c>
      <c r="BM18" s="19"/>
      <c r="BN18" s="131">
        <f t="shared" si="10"/>
        <v>0</v>
      </c>
      <c r="BO18" s="14"/>
      <c r="BP18" s="23"/>
      <c r="BQ18" s="139"/>
      <c r="BR18" s="132"/>
      <c r="BS18" s="145">
        <v>0</v>
      </c>
      <c r="BT18" s="146"/>
      <c r="BU18" s="147">
        <f t="shared" si="56"/>
        <v>0</v>
      </c>
      <c r="BV18" s="14"/>
      <c r="BW18" s="23"/>
      <c r="BX18" s="21"/>
      <c r="BY18" s="19"/>
      <c r="BZ18" s="24">
        <v>0</v>
      </c>
      <c r="CA18" s="19"/>
      <c r="CB18" s="131">
        <f t="shared" si="13"/>
        <v>0</v>
      </c>
      <c r="CC18" s="14"/>
      <c r="CD18" s="23"/>
      <c r="CE18" s="21"/>
      <c r="CF18" s="56">
        <f t="shared" si="30"/>
        <v>0</v>
      </c>
      <c r="CG18" s="24">
        <v>0</v>
      </c>
      <c r="CH18" s="19"/>
      <c r="CI18" s="131">
        <f t="shared" si="57"/>
        <v>0</v>
      </c>
      <c r="CJ18" s="14"/>
      <c r="CK18" s="23"/>
      <c r="CL18" s="21"/>
      <c r="CM18" s="19"/>
      <c r="CN18" s="24">
        <v>0</v>
      </c>
      <c r="CO18" s="19"/>
      <c r="CP18" s="131">
        <f t="shared" si="16"/>
        <v>0</v>
      </c>
      <c r="CQ18" s="14"/>
      <c r="CR18" s="23"/>
      <c r="CS18" s="139"/>
      <c r="CT18" s="132"/>
      <c r="CU18" s="145">
        <v>0</v>
      </c>
      <c r="CV18" s="146"/>
      <c r="CW18" s="147">
        <f t="shared" si="58"/>
        <v>0</v>
      </c>
      <c r="CX18" s="14"/>
      <c r="CY18" s="23"/>
      <c r="CZ18" s="139"/>
      <c r="DA18" s="132"/>
      <c r="DB18" s="145">
        <v>0</v>
      </c>
      <c r="DC18" s="146"/>
      <c r="DD18" s="147">
        <f t="shared" si="59"/>
        <v>0</v>
      </c>
      <c r="DE18" s="14"/>
      <c r="DF18" s="23"/>
      <c r="DG18" s="139"/>
      <c r="DH18" s="132"/>
      <c r="DI18" s="145">
        <v>0</v>
      </c>
      <c r="DJ18" s="146"/>
      <c r="DK18" s="147">
        <f t="shared" si="60"/>
        <v>0</v>
      </c>
      <c r="DL18" s="75"/>
      <c r="DM18" s="23"/>
      <c r="DN18" s="139"/>
      <c r="DO18" s="132"/>
      <c r="DP18" s="145">
        <v>0</v>
      </c>
      <c r="DQ18" s="146"/>
      <c r="DR18" s="147">
        <f t="shared" si="61"/>
        <v>0</v>
      </c>
      <c r="DS18" s="14"/>
      <c r="DT18" s="23"/>
      <c r="DU18" s="139"/>
      <c r="DV18" s="132"/>
      <c r="DW18" s="145">
        <v>0</v>
      </c>
      <c r="DX18" s="146"/>
      <c r="DY18" s="147">
        <f t="shared" si="62"/>
        <v>0</v>
      </c>
      <c r="DZ18" s="14"/>
      <c r="EA18" s="23"/>
      <c r="EB18" s="21"/>
      <c r="EC18" s="19"/>
      <c r="ED18" s="24">
        <v>0</v>
      </c>
      <c r="EE18" s="19"/>
      <c r="EF18" s="131">
        <f t="shared" si="63"/>
        <v>0</v>
      </c>
      <c r="EG18" s="14"/>
      <c r="EH18" s="23"/>
      <c r="EI18" s="21"/>
      <c r="EJ18" s="19"/>
      <c r="EK18" s="24">
        <v>0</v>
      </c>
      <c r="EL18" s="19"/>
      <c r="EM18" s="131">
        <f t="shared" si="64"/>
        <v>0</v>
      </c>
      <c r="EN18" s="14"/>
      <c r="EO18" s="23"/>
      <c r="EP18" s="21"/>
      <c r="EQ18" s="132"/>
      <c r="ER18" s="24">
        <v>0</v>
      </c>
      <c r="ES18" s="19"/>
      <c r="ET18" s="131">
        <f t="shared" si="26"/>
        <v>0</v>
      </c>
      <c r="EU18" s="14"/>
      <c r="EV18" s="23"/>
      <c r="EW18" s="111" t="str">
        <f t="shared" si="31"/>
        <v>33=</v>
      </c>
      <c r="EX18" s="82">
        <f t="shared" si="27"/>
        <v>22</v>
      </c>
      <c r="EY18" s="82">
        <f t="shared" si="27"/>
        <v>0</v>
      </c>
      <c r="EZ18" s="82">
        <f t="shared" si="27"/>
        <v>5</v>
      </c>
      <c r="FA18" s="131">
        <f t="shared" si="28"/>
        <v>27</v>
      </c>
      <c r="FB18" s="14" t="str">
        <f t="shared" si="65"/>
        <v>Dave Evans</v>
      </c>
      <c r="FC18" s="14"/>
      <c r="FD18" s="106" t="str">
        <f t="shared" si="32"/>
        <v>33=</v>
      </c>
      <c r="FE18" s="77">
        <v>10</v>
      </c>
      <c r="FF18" s="77">
        <v>17</v>
      </c>
      <c r="FG18" s="77">
        <v>19</v>
      </c>
      <c r="FH18" s="77">
        <v>26</v>
      </c>
      <c r="FI18" s="77">
        <v>28</v>
      </c>
      <c r="FJ18" s="77" t="s">
        <v>768</v>
      </c>
      <c r="FK18" s="77" t="s">
        <v>826</v>
      </c>
      <c r="FL18" s="77" t="s">
        <v>774</v>
      </c>
      <c r="FM18" s="77" t="s">
        <v>812</v>
      </c>
      <c r="FN18" s="77" t="s">
        <v>812</v>
      </c>
      <c r="FO18" s="77"/>
      <c r="FP18" s="77"/>
      <c r="FQ18" s="77"/>
      <c r="FR18" s="77"/>
      <c r="FS18" s="77"/>
      <c r="FT18" s="77"/>
      <c r="FU18" s="77"/>
      <c r="FV18" s="8">
        <f t="shared" si="33"/>
        <v>27</v>
      </c>
      <c r="FW18" s="8">
        <f t="shared" si="34"/>
        <v>27</v>
      </c>
      <c r="FX18" s="8">
        <f t="shared" si="35"/>
        <v>27</v>
      </c>
      <c r="FY18" s="8">
        <f t="shared" si="36"/>
        <v>27</v>
      </c>
      <c r="FZ18" s="8">
        <f t="shared" si="47"/>
        <v>27</v>
      </c>
      <c r="GA18" s="8">
        <f t="shared" si="37"/>
        <v>27</v>
      </c>
      <c r="GB18" s="8">
        <f t="shared" si="38"/>
        <v>27</v>
      </c>
      <c r="GC18" s="8">
        <f t="shared" si="39"/>
        <v>27</v>
      </c>
      <c r="GD18" s="8">
        <f t="shared" si="40"/>
        <v>27</v>
      </c>
      <c r="GE18" s="8">
        <f t="shared" si="41"/>
        <v>27</v>
      </c>
      <c r="GG18" s="159">
        <f t="shared" si="42"/>
        <v>27</v>
      </c>
      <c r="GH18" s="159">
        <f t="shared" si="43"/>
        <v>27</v>
      </c>
      <c r="GI18" s="159">
        <f t="shared" si="44"/>
        <v>27</v>
      </c>
      <c r="GJ18" s="159">
        <f t="shared" si="45"/>
        <v>27</v>
      </c>
      <c r="GK18" s="159">
        <f t="shared" si="46"/>
        <v>27</v>
      </c>
      <c r="GL18" s="159">
        <f t="shared" si="48"/>
        <v>27</v>
      </c>
      <c r="GM18" s="159">
        <f t="shared" si="49"/>
        <v>27</v>
      </c>
    </row>
    <row r="19" spans="1:195">
      <c r="A19" s="8">
        <v>11</v>
      </c>
      <c r="B19" s="14" t="s">
        <v>478</v>
      </c>
      <c r="C19" s="154">
        <v>3.1400462962962963E-2</v>
      </c>
      <c r="D19" s="154">
        <v>3.1400462962962963E-2</v>
      </c>
      <c r="E19" s="23">
        <v>3.1400462962962963E-2</v>
      </c>
      <c r="F19" s="139">
        <v>11</v>
      </c>
      <c r="G19" s="132">
        <f t="shared" si="0"/>
        <v>21</v>
      </c>
      <c r="H19" s="145">
        <v>0</v>
      </c>
      <c r="I19" s="146">
        <v>5</v>
      </c>
      <c r="J19" s="147">
        <f t="shared" si="50"/>
        <v>26</v>
      </c>
      <c r="K19" s="14"/>
      <c r="L19" s="23"/>
      <c r="M19" s="21"/>
      <c r="N19" s="19"/>
      <c r="O19" s="24"/>
      <c r="P19" s="19"/>
      <c r="Q19" s="131"/>
      <c r="R19" s="14"/>
      <c r="S19" s="23"/>
      <c r="T19" s="139"/>
      <c r="U19" s="132"/>
      <c r="V19" s="145">
        <v>0</v>
      </c>
      <c r="W19" s="146"/>
      <c r="X19" s="131">
        <f t="shared" si="52"/>
        <v>0</v>
      </c>
      <c r="Y19" s="14"/>
      <c r="Z19" s="23"/>
      <c r="AA19" s="21"/>
      <c r="AB19" s="19"/>
      <c r="AC19" s="24"/>
      <c r="AD19" s="19"/>
      <c r="AE19" s="131"/>
      <c r="AF19" s="14"/>
      <c r="AG19" s="23"/>
      <c r="AH19" s="21"/>
      <c r="AI19" s="56"/>
      <c r="AJ19" s="24"/>
      <c r="AK19" s="19"/>
      <c r="AL19" s="131"/>
      <c r="AM19" s="14"/>
      <c r="AN19" s="23"/>
      <c r="AO19" s="139"/>
      <c r="AP19" s="132"/>
      <c r="AQ19" s="145">
        <v>0</v>
      </c>
      <c r="AR19" s="146"/>
      <c r="AS19" s="147">
        <f t="shared" si="53"/>
        <v>0</v>
      </c>
      <c r="AT19" s="14"/>
      <c r="AU19" s="23"/>
      <c r="AV19" s="21"/>
      <c r="AW19" s="19"/>
      <c r="AX19" s="24"/>
      <c r="AY19" s="19"/>
      <c r="AZ19" s="131"/>
      <c r="BA19" s="14"/>
      <c r="BB19" s="23"/>
      <c r="BC19" s="139"/>
      <c r="BD19" s="132"/>
      <c r="BE19" s="145">
        <v>0</v>
      </c>
      <c r="BF19" s="146"/>
      <c r="BG19" s="147">
        <f t="shared" si="55"/>
        <v>0</v>
      </c>
      <c r="BH19" s="14"/>
      <c r="BI19" s="23"/>
      <c r="BJ19" s="21"/>
      <c r="BK19" s="19"/>
      <c r="BL19" s="24"/>
      <c r="BM19" s="19"/>
      <c r="BN19" s="131"/>
      <c r="BO19" s="14"/>
      <c r="BP19" s="23"/>
      <c r="BQ19" s="139"/>
      <c r="BR19" s="132"/>
      <c r="BS19" s="145">
        <v>0</v>
      </c>
      <c r="BT19" s="146"/>
      <c r="BU19" s="147">
        <f t="shared" si="56"/>
        <v>0</v>
      </c>
      <c r="BV19" s="14"/>
      <c r="BW19" s="23"/>
      <c r="BX19" s="21"/>
      <c r="BY19" s="19"/>
      <c r="BZ19" s="24"/>
      <c r="CA19" s="19"/>
      <c r="CB19" s="131"/>
      <c r="CC19" s="14"/>
      <c r="CD19" s="23"/>
      <c r="CE19" s="21"/>
      <c r="CF19" s="56">
        <f t="shared" si="30"/>
        <v>0</v>
      </c>
      <c r="CG19" s="24">
        <v>0</v>
      </c>
      <c r="CH19" s="19"/>
      <c r="CI19" s="131">
        <f t="shared" si="57"/>
        <v>0</v>
      </c>
      <c r="CJ19" s="14"/>
      <c r="CK19" s="23"/>
      <c r="CL19" s="21"/>
      <c r="CM19" s="19"/>
      <c r="CN19" s="24"/>
      <c r="CO19" s="19"/>
      <c r="CP19" s="131"/>
      <c r="CQ19" s="14"/>
      <c r="CR19" s="23"/>
      <c r="CS19" s="139"/>
      <c r="CT19" s="132"/>
      <c r="CU19" s="145">
        <v>0</v>
      </c>
      <c r="CV19" s="146"/>
      <c r="CW19" s="147">
        <f t="shared" si="58"/>
        <v>0</v>
      </c>
      <c r="CX19" s="14"/>
      <c r="CY19" s="23"/>
      <c r="CZ19" s="139"/>
      <c r="DA19" s="132"/>
      <c r="DB19" s="145">
        <v>0</v>
      </c>
      <c r="DC19" s="146"/>
      <c r="DD19" s="147">
        <f t="shared" si="59"/>
        <v>0</v>
      </c>
      <c r="DE19" s="14"/>
      <c r="DF19" s="23">
        <v>3.3136574074074075E-2</v>
      </c>
      <c r="DG19" s="139">
        <v>8</v>
      </c>
      <c r="DH19" s="132">
        <f>((DF$56)+10)-DG19</f>
        <v>17</v>
      </c>
      <c r="DI19" s="145">
        <v>0</v>
      </c>
      <c r="DJ19" s="146">
        <v>5</v>
      </c>
      <c r="DK19" s="147">
        <f t="shared" si="60"/>
        <v>22</v>
      </c>
      <c r="DL19" s="75"/>
      <c r="DM19" s="23"/>
      <c r="DN19" s="139"/>
      <c r="DO19" s="132"/>
      <c r="DP19" s="145">
        <v>0</v>
      </c>
      <c r="DQ19" s="146"/>
      <c r="DR19" s="147">
        <f t="shared" si="61"/>
        <v>0</v>
      </c>
      <c r="DS19" s="14"/>
      <c r="DT19" s="23"/>
      <c r="DU19" s="139"/>
      <c r="DV19" s="132"/>
      <c r="DW19" s="145">
        <v>0</v>
      </c>
      <c r="DX19" s="146"/>
      <c r="DY19" s="147">
        <f t="shared" si="62"/>
        <v>0</v>
      </c>
      <c r="DZ19" s="14"/>
      <c r="EA19" s="23"/>
      <c r="EB19" s="21"/>
      <c r="EC19" s="19"/>
      <c r="ED19" s="24"/>
      <c r="EE19" s="19"/>
      <c r="EF19" s="131"/>
      <c r="EG19" s="14"/>
      <c r="EH19" s="23"/>
      <c r="EI19" s="21"/>
      <c r="EJ19" s="19"/>
      <c r="EK19" s="24"/>
      <c r="EL19" s="19"/>
      <c r="EM19" s="131"/>
      <c r="EN19" s="14"/>
      <c r="EO19" s="23"/>
      <c r="EP19" s="21"/>
      <c r="EQ19" s="132"/>
      <c r="ER19" s="24">
        <v>0</v>
      </c>
      <c r="ES19" s="19"/>
      <c r="ET19" s="131">
        <f t="shared" si="26"/>
        <v>0</v>
      </c>
      <c r="EU19" s="14"/>
      <c r="EV19" s="23"/>
      <c r="EW19" s="111">
        <f t="shared" si="31"/>
        <v>29</v>
      </c>
      <c r="EX19" s="82">
        <f t="shared" si="27"/>
        <v>38</v>
      </c>
      <c r="EY19" s="82">
        <f t="shared" si="27"/>
        <v>0</v>
      </c>
      <c r="EZ19" s="82">
        <f t="shared" si="27"/>
        <v>10</v>
      </c>
      <c r="FA19" s="131">
        <f t="shared" si="28"/>
        <v>48</v>
      </c>
      <c r="FB19" s="14" t="str">
        <f t="shared" si="65"/>
        <v>Simon Woodrow</v>
      </c>
      <c r="FC19" s="14"/>
      <c r="FD19" s="106">
        <f t="shared" si="32"/>
        <v>29</v>
      </c>
      <c r="FE19" s="77">
        <v>11</v>
      </c>
      <c r="FF19" s="77">
        <v>18</v>
      </c>
      <c r="FG19" s="77">
        <v>20</v>
      </c>
      <c r="FH19" s="77">
        <v>27</v>
      </c>
      <c r="FI19" s="77">
        <v>29</v>
      </c>
      <c r="FJ19" s="77">
        <v>32</v>
      </c>
      <c r="FK19" s="77">
        <v>34</v>
      </c>
      <c r="FL19" s="77">
        <v>36</v>
      </c>
      <c r="FM19" s="77">
        <v>29</v>
      </c>
      <c r="FN19" s="77">
        <v>29</v>
      </c>
      <c r="FO19" s="77"/>
      <c r="FP19" s="77"/>
      <c r="FQ19" s="77"/>
      <c r="FR19" s="77"/>
      <c r="FS19" s="77"/>
      <c r="FT19" s="77"/>
      <c r="FU19" s="77"/>
      <c r="FV19" s="8">
        <f t="shared" si="33"/>
        <v>26</v>
      </c>
      <c r="FW19" s="8">
        <f t="shared" si="34"/>
        <v>26</v>
      </c>
      <c r="FX19" s="8">
        <f t="shared" si="35"/>
        <v>26</v>
      </c>
      <c r="FY19" s="8">
        <f t="shared" si="36"/>
        <v>26</v>
      </c>
      <c r="FZ19" s="8">
        <f t="shared" si="47"/>
        <v>26</v>
      </c>
      <c r="GA19" s="8">
        <f t="shared" si="37"/>
        <v>26</v>
      </c>
      <c r="GB19" s="8">
        <f t="shared" si="38"/>
        <v>26</v>
      </c>
      <c r="GC19" s="8">
        <f t="shared" si="39"/>
        <v>48</v>
      </c>
      <c r="GD19" s="8">
        <f t="shared" si="40"/>
        <v>48</v>
      </c>
      <c r="GE19" s="8">
        <f t="shared" si="41"/>
        <v>48</v>
      </c>
      <c r="GG19" s="159">
        <f t="shared" si="42"/>
        <v>26</v>
      </c>
      <c r="GH19" s="159">
        <f t="shared" si="43"/>
        <v>26</v>
      </c>
      <c r="GI19" s="159">
        <f t="shared" si="44"/>
        <v>26</v>
      </c>
      <c r="GJ19" s="159">
        <f t="shared" si="45"/>
        <v>26</v>
      </c>
      <c r="GK19" s="159">
        <f t="shared" si="46"/>
        <v>26</v>
      </c>
      <c r="GL19" s="159">
        <f t="shared" si="48"/>
        <v>48</v>
      </c>
      <c r="GM19" s="159">
        <f t="shared" si="49"/>
        <v>48</v>
      </c>
    </row>
    <row r="20" spans="1:195">
      <c r="A20" s="8">
        <v>12</v>
      </c>
      <c r="B20" s="14" t="s">
        <v>783</v>
      </c>
      <c r="C20" s="154">
        <v>2.8587962962962964E-2</v>
      </c>
      <c r="D20" s="154">
        <v>2.8587962962962964E-2</v>
      </c>
      <c r="E20" s="23">
        <v>3.1979166666666663E-2</v>
      </c>
      <c r="F20" s="139">
        <v>12</v>
      </c>
      <c r="G20" s="132">
        <f t="shared" si="0"/>
        <v>20</v>
      </c>
      <c r="H20" s="145">
        <v>0</v>
      </c>
      <c r="I20" s="146">
        <v>5</v>
      </c>
      <c r="J20" s="147">
        <f t="shared" si="50"/>
        <v>25</v>
      </c>
      <c r="K20" s="14"/>
      <c r="L20" s="23"/>
      <c r="M20" s="21"/>
      <c r="N20" s="19"/>
      <c r="O20" s="24"/>
      <c r="P20" s="19"/>
      <c r="Q20" s="131"/>
      <c r="R20" s="14"/>
      <c r="S20" s="23"/>
      <c r="T20" s="139"/>
      <c r="U20" s="132"/>
      <c r="V20" s="145">
        <v>0</v>
      </c>
      <c r="W20" s="146"/>
      <c r="X20" s="131">
        <f t="shared" si="52"/>
        <v>0</v>
      </c>
      <c r="Y20" s="14"/>
      <c r="Z20" s="23"/>
      <c r="AA20" s="21"/>
      <c r="AB20" s="19"/>
      <c r="AC20" s="24"/>
      <c r="AD20" s="19"/>
      <c r="AE20" s="131"/>
      <c r="AF20" s="14"/>
      <c r="AG20" s="23"/>
      <c r="AH20" s="21"/>
      <c r="AI20" s="56"/>
      <c r="AJ20" s="24"/>
      <c r="AK20" s="19"/>
      <c r="AL20" s="131"/>
      <c r="AM20" s="14"/>
      <c r="AN20" s="23">
        <v>2.8587962962962964E-2</v>
      </c>
      <c r="AO20" s="139">
        <v>3</v>
      </c>
      <c r="AP20" s="132">
        <f>((AN$56)+10)-AO20</f>
        <v>21</v>
      </c>
      <c r="AQ20" s="152">
        <v>15</v>
      </c>
      <c r="AR20" s="146">
        <v>5</v>
      </c>
      <c r="AS20" s="147">
        <f t="shared" si="53"/>
        <v>41</v>
      </c>
      <c r="AT20" s="14"/>
      <c r="AU20" s="23"/>
      <c r="AV20" s="21"/>
      <c r="AW20" s="19"/>
      <c r="AX20" s="24"/>
      <c r="AY20" s="19"/>
      <c r="AZ20" s="131"/>
      <c r="BA20" s="14"/>
      <c r="BB20" s="23">
        <v>2.5289351851851851E-2</v>
      </c>
      <c r="BC20" s="139">
        <v>5</v>
      </c>
      <c r="BD20" s="132">
        <f>((BB$56)+10)-BC20</f>
        <v>28</v>
      </c>
      <c r="BE20" s="145">
        <v>0</v>
      </c>
      <c r="BF20" s="146">
        <v>5</v>
      </c>
      <c r="BG20" s="147">
        <f t="shared" si="55"/>
        <v>33</v>
      </c>
      <c r="BH20" s="14"/>
      <c r="BI20" s="23"/>
      <c r="BJ20" s="21"/>
      <c r="BK20" s="19"/>
      <c r="BL20" s="24"/>
      <c r="BM20" s="19"/>
      <c r="BN20" s="131"/>
      <c r="BO20" s="14"/>
      <c r="BP20" s="23">
        <v>3.1226851851851853E-2</v>
      </c>
      <c r="BQ20" s="139">
        <v>7</v>
      </c>
      <c r="BR20" s="132">
        <f>((BP$56)+10)-BQ20</f>
        <v>22</v>
      </c>
      <c r="BS20" s="145">
        <v>0</v>
      </c>
      <c r="BT20" s="146">
        <v>5</v>
      </c>
      <c r="BU20" s="147">
        <f t="shared" si="56"/>
        <v>27</v>
      </c>
      <c r="BV20" s="14"/>
      <c r="BW20" s="23"/>
      <c r="BX20" s="21"/>
      <c r="BY20" s="19"/>
      <c r="BZ20" s="24"/>
      <c r="CA20" s="19"/>
      <c r="CB20" s="131"/>
      <c r="CC20" s="14"/>
      <c r="CD20" s="23"/>
      <c r="CE20" s="21"/>
      <c r="CF20" s="56">
        <f t="shared" si="30"/>
        <v>0</v>
      </c>
      <c r="CG20" s="24">
        <v>0</v>
      </c>
      <c r="CH20" s="19"/>
      <c r="CI20" s="131">
        <f t="shared" si="57"/>
        <v>0</v>
      </c>
      <c r="CJ20" s="14"/>
      <c r="CK20" s="23"/>
      <c r="CL20" s="21"/>
      <c r="CM20" s="19"/>
      <c r="CN20" s="24"/>
      <c r="CO20" s="19"/>
      <c r="CP20" s="131"/>
      <c r="CQ20" s="14"/>
      <c r="CR20" s="23">
        <v>2.9317129629629634E-2</v>
      </c>
      <c r="CS20" s="139">
        <v>6</v>
      </c>
      <c r="CT20" s="132">
        <f>((CR$56)+10)-CS20</f>
        <v>18</v>
      </c>
      <c r="CU20" s="145">
        <v>0</v>
      </c>
      <c r="CV20" s="146">
        <v>5</v>
      </c>
      <c r="CW20" s="147">
        <f t="shared" si="58"/>
        <v>23</v>
      </c>
      <c r="CX20" s="14"/>
      <c r="CY20" s="23"/>
      <c r="CZ20" s="139"/>
      <c r="DA20" s="132"/>
      <c r="DB20" s="145">
        <v>0</v>
      </c>
      <c r="DC20" s="146"/>
      <c r="DD20" s="147">
        <f t="shared" si="59"/>
        <v>0</v>
      </c>
      <c r="DE20" s="14"/>
      <c r="DF20" s="23">
        <v>2.9675925925925925E-2</v>
      </c>
      <c r="DG20" s="139">
        <v>4</v>
      </c>
      <c r="DH20" s="132">
        <f>((DF$56)+10)-DG20</f>
        <v>21</v>
      </c>
      <c r="DI20" s="145">
        <v>0</v>
      </c>
      <c r="DJ20" s="146">
        <v>5</v>
      </c>
      <c r="DK20" s="147">
        <f t="shared" si="60"/>
        <v>26</v>
      </c>
      <c r="DL20" s="75"/>
      <c r="DM20" s="23"/>
      <c r="DN20" s="139"/>
      <c r="DO20" s="132"/>
      <c r="DP20" s="145">
        <v>0</v>
      </c>
      <c r="DQ20" s="146"/>
      <c r="DR20" s="147">
        <f t="shared" si="61"/>
        <v>0</v>
      </c>
      <c r="DS20" s="14"/>
      <c r="DT20" s="23"/>
      <c r="DU20" s="139"/>
      <c r="DV20" s="132"/>
      <c r="DW20" s="145">
        <v>0</v>
      </c>
      <c r="DX20" s="146"/>
      <c r="DY20" s="147">
        <f t="shared" si="62"/>
        <v>0</v>
      </c>
      <c r="DZ20" s="14"/>
      <c r="EA20" s="23"/>
      <c r="EB20" s="21"/>
      <c r="EC20" s="19"/>
      <c r="ED20" s="24"/>
      <c r="EE20" s="19"/>
      <c r="EF20" s="131"/>
      <c r="EG20" s="14"/>
      <c r="EH20" s="23"/>
      <c r="EI20" s="21"/>
      <c r="EJ20" s="19"/>
      <c r="EK20" s="24"/>
      <c r="EL20" s="19"/>
      <c r="EM20" s="131"/>
      <c r="EN20" s="14"/>
      <c r="EO20" s="23"/>
      <c r="EP20" s="21"/>
      <c r="EQ20" s="132"/>
      <c r="ER20" s="24">
        <v>0</v>
      </c>
      <c r="ES20" s="19"/>
      <c r="ET20" s="131">
        <f t="shared" si="26"/>
        <v>0</v>
      </c>
      <c r="EU20" s="14"/>
      <c r="EV20" s="23"/>
      <c r="EW20" s="111">
        <f t="shared" si="31"/>
        <v>7</v>
      </c>
      <c r="EX20" s="82">
        <f t="shared" si="27"/>
        <v>130</v>
      </c>
      <c r="EY20" s="82">
        <f t="shared" si="27"/>
        <v>15</v>
      </c>
      <c r="EZ20" s="82">
        <f t="shared" si="27"/>
        <v>30</v>
      </c>
      <c r="FA20" s="131">
        <f t="shared" si="28"/>
        <v>175</v>
      </c>
      <c r="FB20" s="14" t="str">
        <f t="shared" si="65"/>
        <v>John Williams</v>
      </c>
      <c r="FC20" s="14"/>
      <c r="FD20" s="106">
        <f t="shared" si="32"/>
        <v>7</v>
      </c>
      <c r="FE20" s="77">
        <v>12</v>
      </c>
      <c r="FF20" s="77">
        <v>19</v>
      </c>
      <c r="FG20" s="77">
        <v>8</v>
      </c>
      <c r="FH20" s="77">
        <v>5</v>
      </c>
      <c r="FI20" s="77">
        <v>4</v>
      </c>
      <c r="FJ20" s="77">
        <v>5</v>
      </c>
      <c r="FK20" s="77">
        <v>6</v>
      </c>
      <c r="FL20" s="77">
        <v>5</v>
      </c>
      <c r="FM20" s="77">
        <v>5</v>
      </c>
      <c r="FN20" s="77">
        <v>7</v>
      </c>
      <c r="FO20" s="77"/>
      <c r="FP20" s="77"/>
      <c r="FQ20" s="77"/>
      <c r="FR20" s="77"/>
      <c r="FS20" s="77"/>
      <c r="FT20" s="77"/>
      <c r="FU20" s="77"/>
      <c r="FV20" s="8">
        <f t="shared" si="33"/>
        <v>25</v>
      </c>
      <c r="FW20" s="8">
        <f t="shared" si="34"/>
        <v>25</v>
      </c>
      <c r="FX20" s="8">
        <f t="shared" si="35"/>
        <v>66</v>
      </c>
      <c r="FY20" s="8">
        <f t="shared" si="36"/>
        <v>99</v>
      </c>
      <c r="FZ20" s="8">
        <f t="shared" si="47"/>
        <v>126</v>
      </c>
      <c r="GA20" s="8">
        <f t="shared" si="37"/>
        <v>149</v>
      </c>
      <c r="GB20" s="8">
        <f t="shared" si="38"/>
        <v>149</v>
      </c>
      <c r="GC20" s="8">
        <f t="shared" si="39"/>
        <v>175</v>
      </c>
      <c r="GD20" s="8">
        <f t="shared" si="40"/>
        <v>175</v>
      </c>
      <c r="GE20" s="8">
        <f t="shared" si="41"/>
        <v>175</v>
      </c>
      <c r="GG20" s="159">
        <f t="shared" si="42"/>
        <v>66</v>
      </c>
      <c r="GH20" s="159">
        <f t="shared" si="43"/>
        <v>99</v>
      </c>
      <c r="GI20" s="159">
        <f t="shared" si="44"/>
        <v>126</v>
      </c>
      <c r="GJ20" s="159">
        <f t="shared" si="45"/>
        <v>149</v>
      </c>
      <c r="GK20" s="159">
        <f t="shared" si="46"/>
        <v>149</v>
      </c>
      <c r="GL20" s="159">
        <f t="shared" si="48"/>
        <v>175</v>
      </c>
      <c r="GM20" s="159">
        <f t="shared" si="49"/>
        <v>175</v>
      </c>
    </row>
    <row r="21" spans="1:195">
      <c r="A21" s="8">
        <v>13</v>
      </c>
      <c r="B21" s="14" t="s">
        <v>18</v>
      </c>
      <c r="C21" s="154">
        <v>3.172453703703703E-2</v>
      </c>
      <c r="D21" s="154">
        <v>3.172453703703703E-2</v>
      </c>
      <c r="E21" s="23">
        <v>3.2581018518518516E-2</v>
      </c>
      <c r="F21" s="139">
        <v>13</v>
      </c>
      <c r="G21" s="132">
        <f t="shared" si="0"/>
        <v>19</v>
      </c>
      <c r="H21" s="145">
        <v>0</v>
      </c>
      <c r="I21" s="146">
        <v>5</v>
      </c>
      <c r="J21" s="147">
        <f t="shared" si="50"/>
        <v>24</v>
      </c>
      <c r="K21" s="14"/>
      <c r="L21" s="23"/>
      <c r="M21" s="21"/>
      <c r="N21" s="19"/>
      <c r="O21" s="24"/>
      <c r="P21" s="19"/>
      <c r="Q21" s="131"/>
      <c r="R21" s="14"/>
      <c r="S21" s="23">
        <v>3.172453703703703E-2</v>
      </c>
      <c r="T21" s="139">
        <v>5</v>
      </c>
      <c r="U21" s="132">
        <f>((S$56)+10)-T21</f>
        <v>17</v>
      </c>
      <c r="V21" s="152">
        <v>15</v>
      </c>
      <c r="W21" s="146">
        <v>5</v>
      </c>
      <c r="X21" s="131">
        <f t="shared" si="52"/>
        <v>37</v>
      </c>
      <c r="Y21" s="14"/>
      <c r="Z21" s="23"/>
      <c r="AA21" s="21"/>
      <c r="AB21" s="19"/>
      <c r="AC21" s="24"/>
      <c r="AD21" s="19"/>
      <c r="AE21" s="131"/>
      <c r="AF21" s="14"/>
      <c r="AG21" s="23"/>
      <c r="AH21" s="21"/>
      <c r="AI21" s="56"/>
      <c r="AJ21" s="24"/>
      <c r="AK21" s="19"/>
      <c r="AL21" s="131"/>
      <c r="AM21" s="14"/>
      <c r="AN21" s="23">
        <v>3.2581018518518516E-2</v>
      </c>
      <c r="AO21" s="139">
        <v>8</v>
      </c>
      <c r="AP21" s="132">
        <f>((AN$56)+10)-AO21</f>
        <v>16</v>
      </c>
      <c r="AQ21" s="145">
        <v>0</v>
      </c>
      <c r="AR21" s="146">
        <v>5</v>
      </c>
      <c r="AS21" s="147">
        <f t="shared" si="53"/>
        <v>21</v>
      </c>
      <c r="AT21" s="14"/>
      <c r="AU21" s="23"/>
      <c r="AV21" s="21"/>
      <c r="AW21" s="19"/>
      <c r="AX21" s="24"/>
      <c r="AY21" s="19"/>
      <c r="AZ21" s="131"/>
      <c r="BA21" s="14"/>
      <c r="BB21" s="23">
        <v>2.8009259259259262E-2</v>
      </c>
      <c r="BC21" s="139">
        <v>11</v>
      </c>
      <c r="BD21" s="132">
        <f>((BB$56)+10)-BC21</f>
        <v>22</v>
      </c>
      <c r="BE21" s="145">
        <v>0</v>
      </c>
      <c r="BF21" s="146">
        <v>5</v>
      </c>
      <c r="BG21" s="147">
        <f t="shared" si="55"/>
        <v>27</v>
      </c>
      <c r="BH21" s="14"/>
      <c r="BI21" s="23"/>
      <c r="BJ21" s="21"/>
      <c r="BK21" s="19"/>
      <c r="BL21" s="24"/>
      <c r="BM21" s="19"/>
      <c r="BN21" s="131"/>
      <c r="BO21" s="14"/>
      <c r="BP21" s="23"/>
      <c r="BQ21" s="139"/>
      <c r="BR21" s="132"/>
      <c r="BS21" s="145">
        <v>0</v>
      </c>
      <c r="BT21" s="146"/>
      <c r="BU21" s="147">
        <f t="shared" si="56"/>
        <v>0</v>
      </c>
      <c r="BV21" s="14"/>
      <c r="BW21" s="23"/>
      <c r="BX21" s="21"/>
      <c r="BY21" s="19"/>
      <c r="BZ21" s="24"/>
      <c r="CA21" s="19"/>
      <c r="CB21" s="131"/>
      <c r="CC21" s="14"/>
      <c r="CD21" s="23"/>
      <c r="CE21" s="21"/>
      <c r="CF21" s="56">
        <f t="shared" si="30"/>
        <v>0</v>
      </c>
      <c r="CG21" s="24">
        <v>0</v>
      </c>
      <c r="CH21" s="19"/>
      <c r="CI21" s="131">
        <f t="shared" si="57"/>
        <v>0</v>
      </c>
      <c r="CJ21" s="14"/>
      <c r="CK21" s="23"/>
      <c r="CL21" s="21"/>
      <c r="CM21" s="19"/>
      <c r="CN21" s="24"/>
      <c r="CO21" s="19"/>
      <c r="CP21" s="131"/>
      <c r="CQ21" s="14"/>
      <c r="CR21" s="23"/>
      <c r="CS21" s="139"/>
      <c r="CT21" s="132"/>
      <c r="CU21" s="145">
        <v>0</v>
      </c>
      <c r="CV21" s="146"/>
      <c r="CW21" s="147">
        <f t="shared" si="58"/>
        <v>0</v>
      </c>
      <c r="CX21" s="14"/>
      <c r="CY21" s="23">
        <v>3.5011574074074077E-2</v>
      </c>
      <c r="CZ21" s="139">
        <v>10</v>
      </c>
      <c r="DA21" s="132">
        <f>((CY$56)+10)-CZ21</f>
        <v>13</v>
      </c>
      <c r="DB21" s="145">
        <v>0</v>
      </c>
      <c r="DC21" s="146">
        <v>5</v>
      </c>
      <c r="DD21" s="147">
        <f t="shared" si="59"/>
        <v>18</v>
      </c>
      <c r="DE21" s="14"/>
      <c r="DF21" s="23">
        <v>3.4074074074074076E-2</v>
      </c>
      <c r="DG21" s="139">
        <v>10</v>
      </c>
      <c r="DH21" s="132">
        <f>((DF$56)+10)-DG21</f>
        <v>15</v>
      </c>
      <c r="DI21" s="145">
        <v>0</v>
      </c>
      <c r="DJ21" s="146">
        <v>5</v>
      </c>
      <c r="DK21" s="147">
        <f t="shared" si="60"/>
        <v>20</v>
      </c>
      <c r="DL21" s="75"/>
      <c r="DM21" s="23">
        <v>3.3923611111111113E-2</v>
      </c>
      <c r="DN21" s="139">
        <v>7</v>
      </c>
      <c r="DO21" s="132">
        <f>((DM$56)+10)-DN21</f>
        <v>14</v>
      </c>
      <c r="DP21" s="145">
        <v>0</v>
      </c>
      <c r="DQ21" s="146">
        <v>5</v>
      </c>
      <c r="DR21" s="147">
        <f t="shared" si="61"/>
        <v>19</v>
      </c>
      <c r="DS21" s="14"/>
      <c r="DT21" s="23">
        <v>3.2129629629629626E-2</v>
      </c>
      <c r="DU21" s="139">
        <v>5</v>
      </c>
      <c r="DV21" s="132">
        <f>((DT$56)+10)-DU21</f>
        <v>14</v>
      </c>
      <c r="DW21" s="145">
        <v>0</v>
      </c>
      <c r="DX21" s="146">
        <v>5</v>
      </c>
      <c r="DY21" s="147">
        <f t="shared" si="62"/>
        <v>19</v>
      </c>
      <c r="DZ21" s="14"/>
      <c r="EA21" s="23"/>
      <c r="EB21" s="21"/>
      <c r="EC21" s="19"/>
      <c r="ED21" s="24"/>
      <c r="EE21" s="19"/>
      <c r="EF21" s="131"/>
      <c r="EG21" s="14"/>
      <c r="EH21" s="23"/>
      <c r="EI21" s="21"/>
      <c r="EJ21" s="19"/>
      <c r="EK21" s="24"/>
      <c r="EL21" s="19"/>
      <c r="EM21" s="131"/>
      <c r="EN21" s="14"/>
      <c r="EO21" s="23"/>
      <c r="EP21" s="21"/>
      <c r="EQ21" s="132"/>
      <c r="ER21" s="24">
        <v>0</v>
      </c>
      <c r="ES21" s="19"/>
      <c r="ET21" s="131">
        <f t="shared" si="26"/>
        <v>0</v>
      </c>
      <c r="EU21" s="14"/>
      <c r="EV21" s="23"/>
      <c r="EW21" s="111">
        <f t="shared" si="31"/>
        <v>5</v>
      </c>
      <c r="EX21" s="82">
        <f t="shared" si="27"/>
        <v>130</v>
      </c>
      <c r="EY21" s="82">
        <f t="shared" si="27"/>
        <v>15</v>
      </c>
      <c r="EZ21" s="82">
        <f t="shared" si="27"/>
        <v>40</v>
      </c>
      <c r="FA21" s="131">
        <f t="shared" si="28"/>
        <v>185</v>
      </c>
      <c r="FB21" s="14" t="str">
        <f t="shared" si="65"/>
        <v>Andrew Walker</v>
      </c>
      <c r="FC21" s="14"/>
      <c r="FD21" s="106">
        <f t="shared" si="32"/>
        <v>5</v>
      </c>
      <c r="FE21" s="77">
        <v>13</v>
      </c>
      <c r="FF21" s="77">
        <v>2</v>
      </c>
      <c r="FG21" s="77">
        <v>5</v>
      </c>
      <c r="FH21" s="77">
        <v>4</v>
      </c>
      <c r="FI21" s="77">
        <v>8</v>
      </c>
      <c r="FJ21" s="77">
        <v>9</v>
      </c>
      <c r="FK21" s="77">
        <v>9</v>
      </c>
      <c r="FL21" s="77">
        <v>9</v>
      </c>
      <c r="FM21" s="77">
        <v>6</v>
      </c>
      <c r="FN21" s="77">
        <v>5</v>
      </c>
      <c r="FO21" s="80"/>
      <c r="FP21" s="77"/>
      <c r="FQ21" s="77"/>
      <c r="FR21" s="77"/>
      <c r="FS21" s="77"/>
      <c r="FT21" s="77"/>
      <c r="FU21" s="77"/>
      <c r="FV21" s="8">
        <f t="shared" si="33"/>
        <v>24</v>
      </c>
      <c r="FW21" s="8">
        <f t="shared" si="34"/>
        <v>61</v>
      </c>
      <c r="FX21" s="8">
        <f t="shared" si="35"/>
        <v>82</v>
      </c>
      <c r="FY21" s="8">
        <f t="shared" si="36"/>
        <v>109</v>
      </c>
      <c r="FZ21" s="8">
        <f t="shared" si="47"/>
        <v>109</v>
      </c>
      <c r="GA21" s="8">
        <f t="shared" si="37"/>
        <v>109</v>
      </c>
      <c r="GB21" s="8">
        <f t="shared" si="38"/>
        <v>127</v>
      </c>
      <c r="GC21" s="8">
        <f t="shared" si="39"/>
        <v>147</v>
      </c>
      <c r="GD21" s="8">
        <f t="shared" si="40"/>
        <v>166</v>
      </c>
      <c r="GE21" s="8">
        <f t="shared" si="41"/>
        <v>185</v>
      </c>
      <c r="GG21" s="159">
        <f t="shared" si="42"/>
        <v>82</v>
      </c>
      <c r="GH21" s="159">
        <f t="shared" si="43"/>
        <v>109</v>
      </c>
      <c r="GI21" s="159">
        <f t="shared" si="44"/>
        <v>109</v>
      </c>
      <c r="GJ21" s="159">
        <f t="shared" si="45"/>
        <v>109</v>
      </c>
      <c r="GK21" s="159">
        <f t="shared" si="46"/>
        <v>127</v>
      </c>
      <c r="GL21" s="159">
        <f t="shared" si="48"/>
        <v>147</v>
      </c>
      <c r="GM21" s="159">
        <f t="shared" si="49"/>
        <v>166</v>
      </c>
    </row>
    <row r="22" spans="1:195">
      <c r="A22" s="8">
        <v>14</v>
      </c>
      <c r="B22" s="14" t="s">
        <v>785</v>
      </c>
      <c r="C22" s="154">
        <v>3.2893518518518523E-2</v>
      </c>
      <c r="D22" s="154">
        <v>3.2893518518518523E-2</v>
      </c>
      <c r="E22" s="23">
        <v>3.2893518518518523E-2</v>
      </c>
      <c r="F22" s="139">
        <v>14</v>
      </c>
      <c r="G22" s="132">
        <f t="shared" si="0"/>
        <v>18</v>
      </c>
      <c r="H22" s="145">
        <v>0</v>
      </c>
      <c r="I22" s="146">
        <v>5</v>
      </c>
      <c r="J22" s="147">
        <f t="shared" si="50"/>
        <v>23</v>
      </c>
      <c r="K22" s="14"/>
      <c r="L22" s="23"/>
      <c r="M22" s="21"/>
      <c r="N22" s="19"/>
      <c r="O22" s="24"/>
      <c r="P22" s="19"/>
      <c r="Q22" s="131"/>
      <c r="R22" s="14"/>
      <c r="S22" s="23"/>
      <c r="T22" s="139"/>
      <c r="U22" s="132"/>
      <c r="V22" s="145">
        <v>0</v>
      </c>
      <c r="W22" s="146"/>
      <c r="X22" s="131">
        <f t="shared" si="52"/>
        <v>0</v>
      </c>
      <c r="Y22" s="14"/>
      <c r="Z22" s="23"/>
      <c r="AA22" s="21"/>
      <c r="AB22" s="19"/>
      <c r="AC22" s="24"/>
      <c r="AD22" s="19"/>
      <c r="AE22" s="131"/>
      <c r="AF22" s="14"/>
      <c r="AG22" s="23"/>
      <c r="AH22" s="21"/>
      <c r="AI22" s="56"/>
      <c r="AJ22" s="24"/>
      <c r="AK22" s="19"/>
      <c r="AL22" s="131"/>
      <c r="AM22" s="14"/>
      <c r="AN22" s="23"/>
      <c r="AO22" s="139"/>
      <c r="AP22" s="132"/>
      <c r="AQ22" s="145">
        <v>0</v>
      </c>
      <c r="AR22" s="146"/>
      <c r="AS22" s="147">
        <f t="shared" si="53"/>
        <v>0</v>
      </c>
      <c r="AT22" s="14"/>
      <c r="AU22" s="23"/>
      <c r="AV22" s="21"/>
      <c r="AW22" s="19"/>
      <c r="AX22" s="24"/>
      <c r="AY22" s="19"/>
      <c r="AZ22" s="131"/>
      <c r="BA22" s="14"/>
      <c r="BB22" s="23">
        <v>2.8125000000000001E-2</v>
      </c>
      <c r="BC22" s="139">
        <v>12</v>
      </c>
      <c r="BD22" s="132">
        <f>((BB$56)+10)-BC22</f>
        <v>21</v>
      </c>
      <c r="BE22" s="145">
        <v>0</v>
      </c>
      <c r="BF22" s="146">
        <v>5</v>
      </c>
      <c r="BG22" s="147">
        <f t="shared" si="55"/>
        <v>26</v>
      </c>
      <c r="BH22" s="14"/>
      <c r="BI22" s="23"/>
      <c r="BJ22" s="21"/>
      <c r="BK22" s="19"/>
      <c r="BL22" s="24"/>
      <c r="BM22" s="19"/>
      <c r="BN22" s="131"/>
      <c r="BO22" s="14"/>
      <c r="BP22" s="23"/>
      <c r="BQ22" s="139"/>
      <c r="BR22" s="132"/>
      <c r="BS22" s="145">
        <v>0</v>
      </c>
      <c r="BT22" s="146"/>
      <c r="BU22" s="147">
        <f t="shared" si="56"/>
        <v>0</v>
      </c>
      <c r="BV22" s="14"/>
      <c r="BW22" s="23"/>
      <c r="BX22" s="21"/>
      <c r="BY22" s="19"/>
      <c r="BZ22" s="24"/>
      <c r="CA22" s="19"/>
      <c r="CB22" s="131"/>
      <c r="CC22" s="14"/>
      <c r="CD22" s="23"/>
      <c r="CE22" s="21"/>
      <c r="CF22" s="56">
        <f t="shared" si="30"/>
        <v>0</v>
      </c>
      <c r="CG22" s="24">
        <v>0</v>
      </c>
      <c r="CH22" s="19"/>
      <c r="CI22" s="131">
        <f t="shared" si="57"/>
        <v>0</v>
      </c>
      <c r="CJ22" s="14"/>
      <c r="CK22" s="23"/>
      <c r="CL22" s="21"/>
      <c r="CM22" s="19"/>
      <c r="CN22" s="24"/>
      <c r="CO22" s="19"/>
      <c r="CP22" s="131"/>
      <c r="CQ22" s="14"/>
      <c r="CR22" s="23"/>
      <c r="CS22" s="139"/>
      <c r="CT22" s="132"/>
      <c r="CU22" s="145">
        <v>0</v>
      </c>
      <c r="CV22" s="146"/>
      <c r="CW22" s="147">
        <f t="shared" si="58"/>
        <v>0</v>
      </c>
      <c r="CX22" s="14"/>
      <c r="CY22" s="23"/>
      <c r="CZ22" s="139"/>
      <c r="DA22" s="132"/>
      <c r="DB22" s="145">
        <v>0</v>
      </c>
      <c r="DC22" s="146"/>
      <c r="DD22" s="147">
        <f t="shared" si="59"/>
        <v>0</v>
      </c>
      <c r="DE22" s="14"/>
      <c r="DF22" s="23"/>
      <c r="DG22" s="139"/>
      <c r="DH22" s="132"/>
      <c r="DI22" s="145">
        <v>0</v>
      </c>
      <c r="DJ22" s="146"/>
      <c r="DK22" s="147">
        <f t="shared" si="60"/>
        <v>0</v>
      </c>
      <c r="DL22" s="75"/>
      <c r="DM22" s="23"/>
      <c r="DN22" s="139"/>
      <c r="DO22" s="132"/>
      <c r="DP22" s="145">
        <v>0</v>
      </c>
      <c r="DQ22" s="146"/>
      <c r="DR22" s="147">
        <f t="shared" si="61"/>
        <v>0</v>
      </c>
      <c r="DS22" s="14"/>
      <c r="DT22" s="23"/>
      <c r="DU22" s="139"/>
      <c r="DV22" s="132"/>
      <c r="DW22" s="145">
        <v>0</v>
      </c>
      <c r="DX22" s="146"/>
      <c r="DY22" s="147">
        <f t="shared" si="62"/>
        <v>0</v>
      </c>
      <c r="DZ22" s="14"/>
      <c r="EA22" s="23"/>
      <c r="EB22" s="21"/>
      <c r="EC22" s="19"/>
      <c r="ED22" s="24"/>
      <c r="EE22" s="19"/>
      <c r="EF22" s="131"/>
      <c r="EG22" s="14"/>
      <c r="EH22" s="23"/>
      <c r="EI22" s="21"/>
      <c r="EJ22" s="19"/>
      <c r="EK22" s="24"/>
      <c r="EL22" s="19"/>
      <c r="EM22" s="131"/>
      <c r="EN22" s="14"/>
      <c r="EO22" s="23"/>
      <c r="EP22" s="21"/>
      <c r="EQ22" s="132"/>
      <c r="ER22" s="24">
        <v>0</v>
      </c>
      <c r="ES22" s="19"/>
      <c r="ET22" s="131">
        <f t="shared" si="26"/>
        <v>0</v>
      </c>
      <c r="EU22" s="14"/>
      <c r="EV22" s="23"/>
      <c r="EW22" s="111">
        <f t="shared" si="31"/>
        <v>28</v>
      </c>
      <c r="EX22" s="82">
        <f>SUM(G22+N22+U22+AB22+AI22+AP22+AW22+BD22+BK22+BR22+BY22+CF22+CM22+CT22+DA22+DH22+DO22+DV22+EC22+EJ22+EQ22)</f>
        <v>39</v>
      </c>
      <c r="EY22" s="82">
        <f>SUM(H22+O22+V22+AC22+AJ22+AQ22+AX22+BE22+BL22+BS22+BZ22+CG22+CN22+CU22+DB22+DI22+DP22+DW22+ED22+EK22+ER22)</f>
        <v>0</v>
      </c>
      <c r="EZ22" s="82">
        <f>SUM(I22+P22+W22+AD22+AK22+AR22+AY22+BF22+BM22+BT22+CA22+CH22+CO22+CV22+DC22+DJ22+DQ22+DX22+EE22+EL22+ES22)</f>
        <v>10</v>
      </c>
      <c r="FA22" s="131">
        <f t="shared" si="28"/>
        <v>49</v>
      </c>
      <c r="FB22" s="14" t="str">
        <f t="shared" si="65"/>
        <v>Ben Swinson</v>
      </c>
      <c r="FC22" s="14"/>
      <c r="FD22" s="106">
        <f t="shared" si="32"/>
        <v>28</v>
      </c>
      <c r="FE22" s="77">
        <v>14</v>
      </c>
      <c r="FF22" s="77">
        <v>20</v>
      </c>
      <c r="FG22" s="77" t="s">
        <v>646</v>
      </c>
      <c r="FH22" s="77">
        <v>19</v>
      </c>
      <c r="FI22" s="77">
        <v>23</v>
      </c>
      <c r="FJ22" s="77">
        <v>25</v>
      </c>
      <c r="FK22" s="77">
        <v>26</v>
      </c>
      <c r="FL22" s="80">
        <v>27</v>
      </c>
      <c r="FM22" s="77">
        <v>28</v>
      </c>
      <c r="FN22" s="80">
        <v>28</v>
      </c>
      <c r="FO22" s="80"/>
      <c r="FP22" s="77"/>
      <c r="FQ22" s="77"/>
      <c r="FR22" s="77"/>
      <c r="FS22" s="77"/>
      <c r="FT22" s="77"/>
      <c r="FU22" s="77"/>
      <c r="FV22" s="8">
        <f t="shared" si="33"/>
        <v>23</v>
      </c>
      <c r="FW22" s="8">
        <f t="shared" si="34"/>
        <v>23</v>
      </c>
      <c r="FX22" s="8">
        <f t="shared" si="35"/>
        <v>23</v>
      </c>
      <c r="FY22" s="8">
        <f t="shared" si="36"/>
        <v>49</v>
      </c>
      <c r="FZ22" s="8">
        <f t="shared" si="47"/>
        <v>49</v>
      </c>
      <c r="GA22" s="8">
        <f t="shared" si="37"/>
        <v>49</v>
      </c>
      <c r="GB22" s="8">
        <f t="shared" si="38"/>
        <v>49</v>
      </c>
      <c r="GC22" s="8">
        <f t="shared" si="39"/>
        <v>49</v>
      </c>
      <c r="GD22" s="8">
        <f t="shared" si="40"/>
        <v>49</v>
      </c>
      <c r="GE22" s="8">
        <f t="shared" si="41"/>
        <v>49</v>
      </c>
      <c r="GG22" s="159">
        <f t="shared" si="42"/>
        <v>23</v>
      </c>
      <c r="GH22" s="159">
        <f t="shared" si="43"/>
        <v>49</v>
      </c>
      <c r="GI22" s="159">
        <f t="shared" si="44"/>
        <v>49</v>
      </c>
      <c r="GJ22" s="159">
        <f t="shared" si="45"/>
        <v>49</v>
      </c>
      <c r="GK22" s="159">
        <f t="shared" si="46"/>
        <v>49</v>
      </c>
      <c r="GL22" s="159">
        <f t="shared" si="48"/>
        <v>49</v>
      </c>
      <c r="GM22" s="159">
        <f t="shared" si="49"/>
        <v>49</v>
      </c>
    </row>
    <row r="23" spans="1:195">
      <c r="A23" s="8">
        <v>15</v>
      </c>
      <c r="B23" s="14" t="s">
        <v>532</v>
      </c>
      <c r="C23" s="154">
        <v>3.3680555555555554E-2</v>
      </c>
      <c r="D23" s="154">
        <v>3.3680555555555554E-2</v>
      </c>
      <c r="E23" s="23">
        <v>3.3680555555555554E-2</v>
      </c>
      <c r="F23" s="139">
        <v>15</v>
      </c>
      <c r="G23" s="132">
        <f t="shared" si="0"/>
        <v>17</v>
      </c>
      <c r="H23" s="145">
        <v>0</v>
      </c>
      <c r="I23" s="146">
        <v>5</v>
      </c>
      <c r="J23" s="147">
        <f t="shared" si="50"/>
        <v>22</v>
      </c>
      <c r="K23" s="14"/>
      <c r="L23" s="23"/>
      <c r="M23" s="21"/>
      <c r="N23" s="19"/>
      <c r="O23" s="24"/>
      <c r="P23" s="19"/>
      <c r="Q23" s="131"/>
      <c r="R23" s="14"/>
      <c r="S23" s="23"/>
      <c r="T23" s="139"/>
      <c r="U23" s="132"/>
      <c r="V23" s="145">
        <v>0</v>
      </c>
      <c r="W23" s="146"/>
      <c r="X23" s="131">
        <f t="shared" si="52"/>
        <v>0</v>
      </c>
      <c r="Y23" s="14"/>
      <c r="Z23" s="23"/>
      <c r="AA23" s="21"/>
      <c r="AB23" s="19"/>
      <c r="AC23" s="24"/>
      <c r="AD23" s="19"/>
      <c r="AE23" s="131"/>
      <c r="AF23" s="14"/>
      <c r="AG23" s="23"/>
      <c r="AH23" s="21"/>
      <c r="AI23" s="56"/>
      <c r="AJ23" s="24"/>
      <c r="AK23" s="19"/>
      <c r="AL23" s="131"/>
      <c r="AM23" s="14"/>
      <c r="AN23" s="23"/>
      <c r="AO23" s="139"/>
      <c r="AP23" s="132"/>
      <c r="AQ23" s="145">
        <v>0</v>
      </c>
      <c r="AR23" s="146"/>
      <c r="AS23" s="147">
        <f t="shared" si="53"/>
        <v>0</v>
      </c>
      <c r="AT23" s="14"/>
      <c r="AU23" s="23"/>
      <c r="AV23" s="21"/>
      <c r="AW23" s="19"/>
      <c r="AX23" s="24"/>
      <c r="AY23" s="19"/>
      <c r="AZ23" s="131"/>
      <c r="BA23" s="14"/>
      <c r="BB23" s="23"/>
      <c r="BC23" s="139"/>
      <c r="BD23" s="132"/>
      <c r="BE23" s="145">
        <v>0</v>
      </c>
      <c r="BF23" s="146"/>
      <c r="BG23" s="147">
        <f t="shared" si="55"/>
        <v>0</v>
      </c>
      <c r="BH23" s="14"/>
      <c r="BI23" s="23"/>
      <c r="BJ23" s="21"/>
      <c r="BK23" s="19"/>
      <c r="BL23" s="24"/>
      <c r="BM23" s="19"/>
      <c r="BN23" s="131"/>
      <c r="BO23" s="14"/>
      <c r="BP23" s="23"/>
      <c r="BQ23" s="139"/>
      <c r="BR23" s="132"/>
      <c r="BS23" s="145">
        <v>0</v>
      </c>
      <c r="BT23" s="146"/>
      <c r="BU23" s="147">
        <f t="shared" si="56"/>
        <v>0</v>
      </c>
      <c r="BV23" s="14"/>
      <c r="BW23" s="23"/>
      <c r="BX23" s="21"/>
      <c r="BY23" s="19"/>
      <c r="BZ23" s="24"/>
      <c r="CA23" s="19"/>
      <c r="CB23" s="131"/>
      <c r="CC23" s="14"/>
      <c r="CD23" s="23"/>
      <c r="CE23" s="21"/>
      <c r="CF23" s="56">
        <f t="shared" si="30"/>
        <v>0</v>
      </c>
      <c r="CG23" s="24">
        <v>0</v>
      </c>
      <c r="CH23" s="19"/>
      <c r="CI23" s="131">
        <f t="shared" si="57"/>
        <v>0</v>
      </c>
      <c r="CJ23" s="14"/>
      <c r="CK23" s="23"/>
      <c r="CL23" s="21"/>
      <c r="CM23" s="19"/>
      <c r="CN23" s="24"/>
      <c r="CO23" s="19"/>
      <c r="CP23" s="131"/>
      <c r="CQ23" s="14"/>
      <c r="CR23" s="23"/>
      <c r="CS23" s="139"/>
      <c r="CT23" s="132"/>
      <c r="CU23" s="145">
        <v>0</v>
      </c>
      <c r="CV23" s="146"/>
      <c r="CW23" s="147">
        <f t="shared" si="58"/>
        <v>0</v>
      </c>
      <c r="CX23" s="14"/>
      <c r="CY23" s="23"/>
      <c r="CZ23" s="139"/>
      <c r="DA23" s="132"/>
      <c r="DB23" s="145">
        <v>0</v>
      </c>
      <c r="DC23" s="146"/>
      <c r="DD23" s="147">
        <f t="shared" si="59"/>
        <v>0</v>
      </c>
      <c r="DE23" s="14"/>
      <c r="DF23" s="23"/>
      <c r="DG23" s="139"/>
      <c r="DH23" s="132"/>
      <c r="DI23" s="145">
        <v>0</v>
      </c>
      <c r="DJ23" s="146"/>
      <c r="DK23" s="147">
        <f t="shared" si="60"/>
        <v>0</v>
      </c>
      <c r="DL23" s="75"/>
      <c r="DM23" s="23"/>
      <c r="DN23" s="139"/>
      <c r="DO23" s="132"/>
      <c r="DP23" s="145">
        <v>0</v>
      </c>
      <c r="DQ23" s="146"/>
      <c r="DR23" s="147">
        <f t="shared" si="61"/>
        <v>0</v>
      </c>
      <c r="DS23" s="14"/>
      <c r="DT23" s="23"/>
      <c r="DU23" s="139"/>
      <c r="DV23" s="132"/>
      <c r="DW23" s="145">
        <v>0</v>
      </c>
      <c r="DX23" s="146"/>
      <c r="DY23" s="147">
        <f t="shared" si="62"/>
        <v>0</v>
      </c>
      <c r="DZ23" s="14"/>
      <c r="EA23" s="23"/>
      <c r="EB23" s="21"/>
      <c r="EC23" s="19"/>
      <c r="ED23" s="24"/>
      <c r="EE23" s="19"/>
      <c r="EF23" s="131"/>
      <c r="EG23" s="14"/>
      <c r="EH23" s="23"/>
      <c r="EI23" s="21"/>
      <c r="EJ23" s="19"/>
      <c r="EK23" s="24"/>
      <c r="EL23" s="19"/>
      <c r="EM23" s="131"/>
      <c r="EN23" s="14"/>
      <c r="EO23" s="23"/>
      <c r="EP23" s="21"/>
      <c r="EQ23" s="132"/>
      <c r="ER23" s="24">
        <v>0</v>
      </c>
      <c r="ES23" s="19"/>
      <c r="ET23" s="131">
        <f t="shared" si="26"/>
        <v>0</v>
      </c>
      <c r="EU23" s="14"/>
      <c r="EV23" s="23"/>
      <c r="EW23" s="111" t="str">
        <f t="shared" si="31"/>
        <v>40=</v>
      </c>
      <c r="EX23" s="82">
        <f t="shared" ref="EX23:EZ38" si="66">SUM(G23+N23+U23+AB23+AI23+AP23+AW23+BD23+BK23+BR23+BY23+CF23+CM23+CT23+DA23+DH23+DO23+DV23+EC23+EJ23+EQ23)</f>
        <v>17</v>
      </c>
      <c r="EY23" s="82">
        <f t="shared" si="66"/>
        <v>0</v>
      </c>
      <c r="EZ23" s="82">
        <f t="shared" si="66"/>
        <v>5</v>
      </c>
      <c r="FA23" s="131">
        <f t="shared" si="28"/>
        <v>22</v>
      </c>
      <c r="FB23" s="14" t="str">
        <f t="shared" si="65"/>
        <v>Larry Horne</v>
      </c>
      <c r="FC23" s="14"/>
      <c r="FD23" s="106" t="str">
        <f t="shared" si="32"/>
        <v>40=</v>
      </c>
      <c r="FE23" s="77">
        <v>15</v>
      </c>
      <c r="FF23" s="77">
        <v>21</v>
      </c>
      <c r="FG23" s="77">
        <v>24</v>
      </c>
      <c r="FH23" s="77">
        <v>30</v>
      </c>
      <c r="FI23" s="77" t="s">
        <v>774</v>
      </c>
      <c r="FJ23" s="77">
        <v>35</v>
      </c>
      <c r="FK23" s="77">
        <v>38</v>
      </c>
      <c r="FL23" s="77" t="s">
        <v>849</v>
      </c>
      <c r="FM23" s="77">
        <v>40</v>
      </c>
      <c r="FN23" s="77" t="s">
        <v>869</v>
      </c>
      <c r="FO23" s="80"/>
      <c r="FP23" s="77"/>
      <c r="FQ23" s="77"/>
      <c r="FR23" s="77"/>
      <c r="FS23" s="77"/>
      <c r="FT23" s="77"/>
      <c r="FU23" s="77"/>
      <c r="FV23" s="8">
        <f t="shared" si="33"/>
        <v>22</v>
      </c>
      <c r="FW23" s="8">
        <f t="shared" si="34"/>
        <v>22</v>
      </c>
      <c r="FX23" s="8">
        <f t="shared" si="35"/>
        <v>22</v>
      </c>
      <c r="FY23" s="8">
        <f t="shared" si="36"/>
        <v>22</v>
      </c>
      <c r="FZ23" s="8">
        <f t="shared" si="47"/>
        <v>22</v>
      </c>
      <c r="GA23" s="8">
        <f t="shared" si="37"/>
        <v>22</v>
      </c>
      <c r="GB23" s="8">
        <f t="shared" si="38"/>
        <v>22</v>
      </c>
      <c r="GC23" s="8">
        <f t="shared" si="39"/>
        <v>22</v>
      </c>
      <c r="GD23" s="8">
        <f t="shared" si="40"/>
        <v>22</v>
      </c>
      <c r="GE23" s="8">
        <f t="shared" si="41"/>
        <v>22</v>
      </c>
      <c r="GG23" s="159">
        <f t="shared" si="42"/>
        <v>22</v>
      </c>
      <c r="GH23" s="159">
        <f t="shared" si="43"/>
        <v>22</v>
      </c>
      <c r="GI23" s="159">
        <f t="shared" si="44"/>
        <v>22</v>
      </c>
      <c r="GJ23" s="159">
        <f t="shared" si="45"/>
        <v>22</v>
      </c>
      <c r="GK23" s="159">
        <f t="shared" si="46"/>
        <v>22</v>
      </c>
      <c r="GL23" s="159">
        <f t="shared" si="48"/>
        <v>22</v>
      </c>
      <c r="GM23" s="159">
        <f t="shared" si="49"/>
        <v>22</v>
      </c>
    </row>
    <row r="24" spans="1:195">
      <c r="A24" s="8">
        <v>16</v>
      </c>
      <c r="B24" s="14" t="s">
        <v>477</v>
      </c>
      <c r="C24" s="154">
        <v>3.2962962962962965E-2</v>
      </c>
      <c r="D24" s="154">
        <v>3.2962962962962965E-2</v>
      </c>
      <c r="E24" s="23">
        <v>3.3854166666666664E-2</v>
      </c>
      <c r="F24" s="139">
        <v>16</v>
      </c>
      <c r="G24" s="132">
        <f t="shared" si="0"/>
        <v>16</v>
      </c>
      <c r="H24" s="145">
        <v>0</v>
      </c>
      <c r="I24" s="146">
        <v>5</v>
      </c>
      <c r="J24" s="147">
        <f t="shared" si="50"/>
        <v>21</v>
      </c>
      <c r="K24" s="14"/>
      <c r="L24" s="23"/>
      <c r="M24" s="21"/>
      <c r="N24" s="19"/>
      <c r="O24" s="24"/>
      <c r="P24" s="19"/>
      <c r="Q24" s="131"/>
      <c r="R24" s="14"/>
      <c r="S24" s="23">
        <v>3.3321759259259259E-2</v>
      </c>
      <c r="T24" s="139">
        <v>7</v>
      </c>
      <c r="U24" s="132">
        <f>((S$56)+10)-T24</f>
        <v>15</v>
      </c>
      <c r="V24" s="152">
        <v>15</v>
      </c>
      <c r="W24" s="146">
        <v>5</v>
      </c>
      <c r="X24" s="131">
        <f t="shared" si="52"/>
        <v>35</v>
      </c>
      <c r="Y24" s="14"/>
      <c r="Z24" s="23"/>
      <c r="AA24" s="21"/>
      <c r="AB24" s="19"/>
      <c r="AC24" s="24"/>
      <c r="AD24" s="19"/>
      <c r="AE24" s="131"/>
      <c r="AF24" s="14"/>
      <c r="AG24" s="23"/>
      <c r="AH24" s="21"/>
      <c r="AI24" s="56"/>
      <c r="AJ24" s="24"/>
      <c r="AK24" s="19"/>
      <c r="AL24" s="131"/>
      <c r="AM24" s="14"/>
      <c r="AN24" s="23">
        <v>3.2962962962962965E-2</v>
      </c>
      <c r="AO24" s="139">
        <v>9</v>
      </c>
      <c r="AP24" s="132">
        <f>((AN$56)+10)-AO24</f>
        <v>15</v>
      </c>
      <c r="AQ24" s="152">
        <v>15</v>
      </c>
      <c r="AR24" s="146">
        <v>5</v>
      </c>
      <c r="AS24" s="147">
        <f t="shared" si="53"/>
        <v>35</v>
      </c>
      <c r="AT24" s="14"/>
      <c r="AU24" s="23"/>
      <c r="AV24" s="21"/>
      <c r="AW24" s="19"/>
      <c r="AX24" s="24"/>
      <c r="AY24" s="19"/>
      <c r="AZ24" s="131"/>
      <c r="BA24" s="14"/>
      <c r="BB24" s="23"/>
      <c r="BC24" s="139"/>
      <c r="BD24" s="132"/>
      <c r="BE24" s="145">
        <v>0</v>
      </c>
      <c r="BF24" s="146"/>
      <c r="BG24" s="147">
        <f t="shared" si="55"/>
        <v>0</v>
      </c>
      <c r="BH24" s="14"/>
      <c r="BI24" s="23"/>
      <c r="BJ24" s="21"/>
      <c r="BK24" s="19"/>
      <c r="BL24" s="24"/>
      <c r="BM24" s="19"/>
      <c r="BN24" s="131"/>
      <c r="BO24" s="14"/>
      <c r="BP24" s="23">
        <v>3.7916666666666668E-2</v>
      </c>
      <c r="BQ24" s="139">
        <v>15</v>
      </c>
      <c r="BR24" s="132">
        <f>((BP$56)+10)-BQ24</f>
        <v>14</v>
      </c>
      <c r="BS24" s="145">
        <v>0</v>
      </c>
      <c r="BT24" s="146">
        <v>5</v>
      </c>
      <c r="BU24" s="147">
        <f t="shared" si="56"/>
        <v>19</v>
      </c>
      <c r="BV24" s="14"/>
      <c r="BW24" s="23"/>
      <c r="BX24" s="21"/>
      <c r="BY24" s="19"/>
      <c r="BZ24" s="24"/>
      <c r="CA24" s="19"/>
      <c r="CB24" s="131"/>
      <c r="CC24" s="14"/>
      <c r="CD24" s="23"/>
      <c r="CE24" s="21"/>
      <c r="CF24" s="56">
        <f t="shared" si="30"/>
        <v>0</v>
      </c>
      <c r="CG24" s="24">
        <v>0</v>
      </c>
      <c r="CH24" s="19"/>
      <c r="CI24" s="131">
        <f t="shared" si="57"/>
        <v>0</v>
      </c>
      <c r="CJ24" s="14"/>
      <c r="CK24" s="23"/>
      <c r="CL24" s="21"/>
      <c r="CM24" s="19"/>
      <c r="CN24" s="24"/>
      <c r="CO24" s="19"/>
      <c r="CP24" s="131"/>
      <c r="CQ24" s="14"/>
      <c r="CR24" s="23">
        <v>3.4756944444444444E-2</v>
      </c>
      <c r="CS24" s="139">
        <v>10</v>
      </c>
      <c r="CT24" s="132">
        <f>((CR$56)+10)-CS24</f>
        <v>14</v>
      </c>
      <c r="CU24" s="145">
        <v>0</v>
      </c>
      <c r="CV24" s="146">
        <v>5</v>
      </c>
      <c r="CW24" s="147">
        <f t="shared" si="58"/>
        <v>19</v>
      </c>
      <c r="CX24" s="14"/>
      <c r="CY24" s="23">
        <v>3.5706018518518519E-2</v>
      </c>
      <c r="CZ24" s="139">
        <v>11</v>
      </c>
      <c r="DA24" s="132">
        <f>((CY$56)+10)-CZ24</f>
        <v>12</v>
      </c>
      <c r="DB24" s="145">
        <v>0</v>
      </c>
      <c r="DC24" s="146">
        <v>5</v>
      </c>
      <c r="DD24" s="147">
        <f t="shared" si="59"/>
        <v>17</v>
      </c>
      <c r="DE24" s="14"/>
      <c r="DF24" s="23">
        <v>3.5532407407407408E-2</v>
      </c>
      <c r="DG24" s="139">
        <v>11</v>
      </c>
      <c r="DH24" s="132">
        <f>((DF$56)+10)-DG24</f>
        <v>14</v>
      </c>
      <c r="DI24" s="145">
        <v>0</v>
      </c>
      <c r="DJ24" s="146">
        <v>5</v>
      </c>
      <c r="DK24" s="147">
        <f t="shared" si="60"/>
        <v>19</v>
      </c>
      <c r="DL24" s="75"/>
      <c r="DM24" s="23"/>
      <c r="DN24" s="139"/>
      <c r="DO24" s="132"/>
      <c r="DP24" s="145">
        <v>0</v>
      </c>
      <c r="DQ24" s="146"/>
      <c r="DR24" s="147">
        <f t="shared" si="61"/>
        <v>0</v>
      </c>
      <c r="DS24" s="14"/>
      <c r="DT24" s="23">
        <v>3.4525462962962966E-2</v>
      </c>
      <c r="DU24" s="139">
        <v>8</v>
      </c>
      <c r="DV24" s="132">
        <f>((DT$56)+10)-DU24</f>
        <v>11</v>
      </c>
      <c r="DW24" s="145">
        <v>0</v>
      </c>
      <c r="DX24" s="146">
        <v>5</v>
      </c>
      <c r="DY24" s="147">
        <f t="shared" si="62"/>
        <v>16</v>
      </c>
      <c r="DZ24" s="14"/>
      <c r="EA24" s="23"/>
      <c r="EB24" s="21"/>
      <c r="EC24" s="19"/>
      <c r="ED24" s="24"/>
      <c r="EE24" s="19"/>
      <c r="EF24" s="131"/>
      <c r="EG24" s="14"/>
      <c r="EH24" s="23"/>
      <c r="EI24" s="21"/>
      <c r="EJ24" s="19"/>
      <c r="EK24" s="24"/>
      <c r="EL24" s="19"/>
      <c r="EM24" s="131"/>
      <c r="EN24" s="14"/>
      <c r="EO24" s="23"/>
      <c r="EP24" s="21"/>
      <c r="EQ24" s="132"/>
      <c r="ER24" s="24">
        <v>0</v>
      </c>
      <c r="ES24" s="19"/>
      <c r="ET24" s="131">
        <f t="shared" si="26"/>
        <v>0</v>
      </c>
      <c r="EU24" s="14"/>
      <c r="EV24" s="23"/>
      <c r="EW24" s="111">
        <f t="shared" si="31"/>
        <v>6</v>
      </c>
      <c r="EX24" s="82">
        <f t="shared" si="66"/>
        <v>111</v>
      </c>
      <c r="EY24" s="82">
        <f t="shared" si="66"/>
        <v>30</v>
      </c>
      <c r="EZ24" s="82">
        <f t="shared" si="66"/>
        <v>40</v>
      </c>
      <c r="FA24" s="131">
        <f t="shared" si="28"/>
        <v>181</v>
      </c>
      <c r="FB24" s="14" t="str">
        <f t="shared" si="65"/>
        <v>Wade Tidbury</v>
      </c>
      <c r="FC24" s="14"/>
      <c r="FD24" s="106">
        <f t="shared" si="32"/>
        <v>6</v>
      </c>
      <c r="FE24" s="77">
        <v>16</v>
      </c>
      <c r="FF24" s="77" t="s">
        <v>588</v>
      </c>
      <c r="FG24" s="77">
        <v>3</v>
      </c>
      <c r="FH24" s="77">
        <v>8</v>
      </c>
      <c r="FI24" s="77">
        <v>7</v>
      </c>
      <c r="FJ24" s="77">
        <v>8</v>
      </c>
      <c r="FK24" s="77">
        <v>7</v>
      </c>
      <c r="FL24" s="77">
        <v>6</v>
      </c>
      <c r="FM24" s="77">
        <v>7</v>
      </c>
      <c r="FN24" s="77">
        <v>6</v>
      </c>
      <c r="FO24" s="77"/>
      <c r="FP24" s="77"/>
      <c r="FQ24" s="77"/>
      <c r="FR24" s="77"/>
      <c r="FS24" s="77"/>
      <c r="FT24" s="77"/>
      <c r="FU24" s="77"/>
      <c r="FV24" s="8">
        <f t="shared" si="33"/>
        <v>21</v>
      </c>
      <c r="FW24" s="8">
        <f t="shared" si="34"/>
        <v>56</v>
      </c>
      <c r="FX24" s="8">
        <f t="shared" si="35"/>
        <v>91</v>
      </c>
      <c r="FY24" s="8">
        <f t="shared" si="36"/>
        <v>91</v>
      </c>
      <c r="FZ24" s="8">
        <f t="shared" si="47"/>
        <v>110</v>
      </c>
      <c r="GA24" s="8">
        <f t="shared" si="37"/>
        <v>129</v>
      </c>
      <c r="GB24" s="8">
        <f t="shared" si="38"/>
        <v>146</v>
      </c>
      <c r="GC24" s="8">
        <f t="shared" si="39"/>
        <v>165</v>
      </c>
      <c r="GD24" s="8">
        <f t="shared" si="40"/>
        <v>165</v>
      </c>
      <c r="GE24" s="8">
        <f t="shared" si="41"/>
        <v>181</v>
      </c>
      <c r="GG24" s="159">
        <f t="shared" si="42"/>
        <v>91</v>
      </c>
      <c r="GH24" s="159">
        <f t="shared" si="43"/>
        <v>91</v>
      </c>
      <c r="GI24" s="159">
        <f t="shared" si="44"/>
        <v>110</v>
      </c>
      <c r="GJ24" s="159">
        <f t="shared" si="45"/>
        <v>129</v>
      </c>
      <c r="GK24" s="159">
        <f t="shared" si="46"/>
        <v>146</v>
      </c>
      <c r="GL24" s="159">
        <f t="shared" si="48"/>
        <v>165</v>
      </c>
      <c r="GM24" s="159">
        <f t="shared" si="49"/>
        <v>165</v>
      </c>
    </row>
    <row r="25" spans="1:195">
      <c r="A25" s="8">
        <v>17</v>
      </c>
      <c r="B25" s="14" t="s">
        <v>30</v>
      </c>
      <c r="C25" s="154">
        <v>3.6284722222222225E-2</v>
      </c>
      <c r="D25" s="154">
        <v>3.6284722222222225E-2</v>
      </c>
      <c r="E25" s="23">
        <v>3.6284722222222225E-2</v>
      </c>
      <c r="F25" s="139">
        <v>17</v>
      </c>
      <c r="G25" s="132">
        <f t="shared" si="0"/>
        <v>15</v>
      </c>
      <c r="H25" s="145">
        <v>0</v>
      </c>
      <c r="I25" s="146">
        <v>5</v>
      </c>
      <c r="J25" s="147">
        <f t="shared" si="50"/>
        <v>20</v>
      </c>
      <c r="K25" s="14"/>
      <c r="L25" s="23"/>
      <c r="M25" s="21"/>
      <c r="N25" s="19"/>
      <c r="O25" s="24">
        <v>0</v>
      </c>
      <c r="P25" s="19"/>
      <c r="Q25" s="131">
        <f t="shared" ref="Q25:Q27" si="67">N25+O25+P25</f>
        <v>0</v>
      </c>
      <c r="R25" s="14"/>
      <c r="S25" s="23"/>
      <c r="T25" s="139"/>
      <c r="U25" s="132"/>
      <c r="V25" s="145">
        <v>0</v>
      </c>
      <c r="W25" s="146"/>
      <c r="X25" s="131">
        <f t="shared" si="52"/>
        <v>0</v>
      </c>
      <c r="Y25" s="14"/>
      <c r="Z25" s="23"/>
      <c r="AA25" s="21"/>
      <c r="AB25" s="19"/>
      <c r="AC25" s="24"/>
      <c r="AD25" s="19"/>
      <c r="AE25" s="131"/>
      <c r="AF25" s="14"/>
      <c r="AG25" s="23"/>
      <c r="AH25" s="21"/>
      <c r="AI25" s="56"/>
      <c r="AJ25" s="24"/>
      <c r="AK25" s="19"/>
      <c r="AL25" s="131"/>
      <c r="AM25" s="14"/>
      <c r="AN25" s="23"/>
      <c r="AO25" s="139"/>
      <c r="AP25" s="132"/>
      <c r="AQ25" s="145">
        <v>0</v>
      </c>
      <c r="AR25" s="146"/>
      <c r="AS25" s="147">
        <f t="shared" si="53"/>
        <v>0</v>
      </c>
      <c r="AT25" s="14"/>
      <c r="AU25" s="23"/>
      <c r="AV25" s="21"/>
      <c r="AW25" s="19"/>
      <c r="AX25" s="24">
        <v>0</v>
      </c>
      <c r="AY25" s="19"/>
      <c r="AZ25" s="131">
        <f t="shared" ref="AZ25:AZ27" si="68">AW25+AX25+AY25</f>
        <v>0</v>
      </c>
      <c r="BA25" s="14"/>
      <c r="BB25" s="23"/>
      <c r="BC25" s="139"/>
      <c r="BD25" s="132"/>
      <c r="BE25" s="145">
        <v>0</v>
      </c>
      <c r="BF25" s="146"/>
      <c r="BG25" s="147">
        <f t="shared" si="55"/>
        <v>0</v>
      </c>
      <c r="BH25" s="14"/>
      <c r="BI25" s="23"/>
      <c r="BJ25" s="21"/>
      <c r="BK25" s="19"/>
      <c r="BL25" s="24">
        <v>0</v>
      </c>
      <c r="BM25" s="19"/>
      <c r="BN25" s="131">
        <f t="shared" si="10"/>
        <v>0</v>
      </c>
      <c r="BO25" s="14"/>
      <c r="BP25" s="23"/>
      <c r="BQ25" s="139"/>
      <c r="BR25" s="132"/>
      <c r="BS25" s="145">
        <v>0</v>
      </c>
      <c r="BT25" s="146"/>
      <c r="BU25" s="147">
        <f t="shared" si="56"/>
        <v>0</v>
      </c>
      <c r="BV25" s="14"/>
      <c r="BW25" s="23"/>
      <c r="BX25" s="21"/>
      <c r="BY25" s="19"/>
      <c r="BZ25" s="24">
        <v>0</v>
      </c>
      <c r="CA25" s="19"/>
      <c r="CB25" s="131">
        <f t="shared" si="13"/>
        <v>0</v>
      </c>
      <c r="CC25" s="14"/>
      <c r="CD25" s="23"/>
      <c r="CE25" s="21"/>
      <c r="CF25" s="56">
        <f t="shared" si="30"/>
        <v>0</v>
      </c>
      <c r="CG25" s="24">
        <v>0</v>
      </c>
      <c r="CH25" s="19"/>
      <c r="CI25" s="131">
        <f t="shared" si="57"/>
        <v>0</v>
      </c>
      <c r="CJ25" s="14"/>
      <c r="CK25" s="23"/>
      <c r="CL25" s="21"/>
      <c r="CM25" s="19"/>
      <c r="CN25" s="24">
        <v>0</v>
      </c>
      <c r="CO25" s="19"/>
      <c r="CP25" s="131">
        <f t="shared" si="16"/>
        <v>0</v>
      </c>
      <c r="CQ25" s="14"/>
      <c r="CR25" s="23"/>
      <c r="CS25" s="139"/>
      <c r="CT25" s="132"/>
      <c r="CU25" s="145">
        <v>0</v>
      </c>
      <c r="CV25" s="146"/>
      <c r="CW25" s="147">
        <f t="shared" si="58"/>
        <v>0</v>
      </c>
      <c r="CX25" s="14"/>
      <c r="CY25" s="23"/>
      <c r="CZ25" s="139"/>
      <c r="DA25" s="132"/>
      <c r="DB25" s="145">
        <v>0</v>
      </c>
      <c r="DC25" s="146"/>
      <c r="DD25" s="147">
        <f t="shared" si="59"/>
        <v>0</v>
      </c>
      <c r="DE25" s="14"/>
      <c r="DF25" s="23"/>
      <c r="DG25" s="139"/>
      <c r="DH25" s="132"/>
      <c r="DI25" s="145">
        <v>0</v>
      </c>
      <c r="DJ25" s="146"/>
      <c r="DK25" s="147">
        <f t="shared" si="60"/>
        <v>0</v>
      </c>
      <c r="DL25" s="75"/>
      <c r="DM25" s="23"/>
      <c r="DN25" s="139"/>
      <c r="DO25" s="132"/>
      <c r="DP25" s="145">
        <v>0</v>
      </c>
      <c r="DQ25" s="146"/>
      <c r="DR25" s="147">
        <f t="shared" si="61"/>
        <v>0</v>
      </c>
      <c r="DS25" s="14"/>
      <c r="DT25" s="23"/>
      <c r="DU25" s="139"/>
      <c r="DV25" s="132"/>
      <c r="DW25" s="145">
        <v>0</v>
      </c>
      <c r="DX25" s="146"/>
      <c r="DY25" s="147">
        <f t="shared" si="62"/>
        <v>0</v>
      </c>
      <c r="DZ25" s="14"/>
      <c r="EA25" s="23"/>
      <c r="EB25" s="21"/>
      <c r="EC25" s="19"/>
      <c r="ED25" s="24">
        <v>0</v>
      </c>
      <c r="EE25" s="19"/>
      <c r="EF25" s="131">
        <f t="shared" ref="EF25:EF27" si="69">EC25+ED25+EE25</f>
        <v>0</v>
      </c>
      <c r="EG25" s="14"/>
      <c r="EH25" s="23"/>
      <c r="EI25" s="21"/>
      <c r="EJ25" s="19"/>
      <c r="EK25" s="24">
        <v>0</v>
      </c>
      <c r="EL25" s="19"/>
      <c r="EM25" s="131">
        <f t="shared" ref="EM25:EM27" si="70">EJ25+EK25+EL25</f>
        <v>0</v>
      </c>
      <c r="EN25" s="14"/>
      <c r="EO25" s="23"/>
      <c r="EP25" s="21"/>
      <c r="EQ25" s="132"/>
      <c r="ER25" s="24">
        <v>0</v>
      </c>
      <c r="ES25" s="19"/>
      <c r="ET25" s="131">
        <f t="shared" si="26"/>
        <v>0</v>
      </c>
      <c r="EU25" s="14"/>
      <c r="EV25" s="23"/>
      <c r="EW25" s="111" t="str">
        <f t="shared" si="31"/>
        <v>43=</v>
      </c>
      <c r="EX25" s="82">
        <f t="shared" si="66"/>
        <v>15</v>
      </c>
      <c r="EY25" s="82">
        <f t="shared" si="66"/>
        <v>0</v>
      </c>
      <c r="EZ25" s="82">
        <f t="shared" si="66"/>
        <v>5</v>
      </c>
      <c r="FA25" s="131">
        <f t="shared" si="28"/>
        <v>20</v>
      </c>
      <c r="FB25" s="14" t="str">
        <f t="shared" si="29"/>
        <v>David Peacock</v>
      </c>
      <c r="FC25" s="14"/>
      <c r="FD25" s="106" t="str">
        <f t="shared" si="32"/>
        <v>43=</v>
      </c>
      <c r="FE25" s="77">
        <v>17</v>
      </c>
      <c r="FF25" s="77">
        <v>22</v>
      </c>
      <c r="FG25" s="77">
        <v>25</v>
      </c>
      <c r="FH25" s="77">
        <v>31</v>
      </c>
      <c r="FI25" s="77">
        <v>35</v>
      </c>
      <c r="FJ25" s="77">
        <v>37</v>
      </c>
      <c r="FK25" s="77">
        <v>39</v>
      </c>
      <c r="FL25" s="77">
        <v>41</v>
      </c>
      <c r="FM25" s="77">
        <v>41</v>
      </c>
      <c r="FN25" s="77" t="s">
        <v>875</v>
      </c>
      <c r="FO25" s="77"/>
      <c r="FP25" s="77"/>
      <c r="FQ25" s="77"/>
      <c r="FR25" s="77"/>
      <c r="FS25" s="77"/>
      <c r="FT25" s="77"/>
      <c r="FU25" s="77"/>
      <c r="FV25" s="8">
        <f t="shared" si="33"/>
        <v>20</v>
      </c>
      <c r="FW25" s="8">
        <f t="shared" si="34"/>
        <v>20</v>
      </c>
      <c r="FX25" s="8">
        <f t="shared" si="35"/>
        <v>20</v>
      </c>
      <c r="FY25" s="8">
        <f t="shared" si="36"/>
        <v>20</v>
      </c>
      <c r="FZ25" s="8">
        <f t="shared" si="47"/>
        <v>20</v>
      </c>
      <c r="GA25" s="8">
        <f t="shared" si="37"/>
        <v>20</v>
      </c>
      <c r="GB25" s="8">
        <f t="shared" si="38"/>
        <v>20</v>
      </c>
      <c r="GC25" s="8">
        <f t="shared" si="39"/>
        <v>20</v>
      </c>
      <c r="GD25" s="8">
        <f t="shared" si="40"/>
        <v>20</v>
      </c>
      <c r="GE25" s="8">
        <f t="shared" si="41"/>
        <v>20</v>
      </c>
      <c r="GG25" s="159">
        <f t="shared" si="42"/>
        <v>20</v>
      </c>
      <c r="GH25" s="159">
        <f t="shared" si="43"/>
        <v>20</v>
      </c>
      <c r="GI25" s="159">
        <f t="shared" si="44"/>
        <v>20</v>
      </c>
      <c r="GJ25" s="159">
        <f t="shared" si="45"/>
        <v>20</v>
      </c>
      <c r="GK25" s="159">
        <f t="shared" si="46"/>
        <v>20</v>
      </c>
      <c r="GL25" s="159">
        <f t="shared" si="48"/>
        <v>20</v>
      </c>
      <c r="GM25" s="159">
        <f t="shared" si="49"/>
        <v>20</v>
      </c>
    </row>
    <row r="26" spans="1:195">
      <c r="A26" s="8">
        <v>18</v>
      </c>
      <c r="B26" s="14" t="s">
        <v>32</v>
      </c>
      <c r="C26" s="154">
        <v>3.6331018518518519E-2</v>
      </c>
      <c r="D26" s="154">
        <v>3.6331018518518519E-2</v>
      </c>
      <c r="E26" s="23">
        <v>3.6886574074074079E-2</v>
      </c>
      <c r="F26" s="139">
        <v>18</v>
      </c>
      <c r="G26" s="132">
        <f t="shared" si="0"/>
        <v>14</v>
      </c>
      <c r="H26" s="145">
        <v>0</v>
      </c>
      <c r="I26" s="146">
        <v>5</v>
      </c>
      <c r="J26" s="147">
        <f t="shared" si="50"/>
        <v>19</v>
      </c>
      <c r="K26" s="14"/>
      <c r="L26" s="23"/>
      <c r="M26" s="21"/>
      <c r="N26" s="19"/>
      <c r="O26" s="24"/>
      <c r="P26" s="19"/>
      <c r="Q26" s="131"/>
      <c r="R26" s="14"/>
      <c r="S26" s="23">
        <v>3.6331018518518519E-2</v>
      </c>
      <c r="T26" s="139">
        <v>10</v>
      </c>
      <c r="U26" s="132">
        <f t="shared" ref="U26:U31" si="71">((S$56)+10)-T26</f>
        <v>12</v>
      </c>
      <c r="V26" s="152">
        <v>15</v>
      </c>
      <c r="W26" s="146">
        <v>5</v>
      </c>
      <c r="X26" s="131">
        <f t="shared" si="52"/>
        <v>32</v>
      </c>
      <c r="Y26" s="14"/>
      <c r="Z26" s="23"/>
      <c r="AA26" s="21"/>
      <c r="AB26" s="19"/>
      <c r="AC26" s="24"/>
      <c r="AD26" s="19"/>
      <c r="AE26" s="131"/>
      <c r="AF26" s="14"/>
      <c r="AG26" s="23"/>
      <c r="AH26" s="21"/>
      <c r="AI26" s="56"/>
      <c r="AJ26" s="24"/>
      <c r="AK26" s="19"/>
      <c r="AL26" s="131"/>
      <c r="AM26" s="14"/>
      <c r="AN26" s="23"/>
      <c r="AO26" s="139"/>
      <c r="AP26" s="132"/>
      <c r="AQ26" s="145">
        <v>0</v>
      </c>
      <c r="AR26" s="146"/>
      <c r="AS26" s="147">
        <f t="shared" si="53"/>
        <v>0</v>
      </c>
      <c r="AT26" s="14"/>
      <c r="AU26" s="23"/>
      <c r="AV26" s="21"/>
      <c r="AW26" s="19"/>
      <c r="AX26" s="24"/>
      <c r="AY26" s="19"/>
      <c r="AZ26" s="131"/>
      <c r="BA26" s="14"/>
      <c r="BB26" s="23">
        <v>3.1099537037037037E-2</v>
      </c>
      <c r="BC26" s="139">
        <v>21</v>
      </c>
      <c r="BD26" s="132">
        <f t="shared" ref="BD26:BD31" si="72">((BB$56)+10)-BC26</f>
        <v>12</v>
      </c>
      <c r="BE26" s="145">
        <v>0</v>
      </c>
      <c r="BF26" s="146">
        <v>5</v>
      </c>
      <c r="BG26" s="147">
        <f t="shared" si="55"/>
        <v>17</v>
      </c>
      <c r="BH26" s="14"/>
      <c r="BI26" s="23"/>
      <c r="BJ26" s="21"/>
      <c r="BK26" s="19"/>
      <c r="BL26" s="24"/>
      <c r="BM26" s="19"/>
      <c r="BN26" s="131"/>
      <c r="BO26" s="14"/>
      <c r="BP26" s="23"/>
      <c r="BQ26" s="139"/>
      <c r="BR26" s="132"/>
      <c r="BS26" s="145">
        <v>0</v>
      </c>
      <c r="BT26" s="146"/>
      <c r="BU26" s="147">
        <f t="shared" si="56"/>
        <v>0</v>
      </c>
      <c r="BV26" s="14"/>
      <c r="BW26" s="23"/>
      <c r="BX26" s="21"/>
      <c r="BY26" s="19"/>
      <c r="BZ26" s="24"/>
      <c r="CA26" s="19"/>
      <c r="CB26" s="131"/>
      <c r="CC26" s="14"/>
      <c r="CD26" s="23"/>
      <c r="CE26" s="21"/>
      <c r="CF26" s="56">
        <f t="shared" si="30"/>
        <v>0</v>
      </c>
      <c r="CG26" s="24">
        <v>0</v>
      </c>
      <c r="CH26" s="19"/>
      <c r="CI26" s="131">
        <f t="shared" si="57"/>
        <v>0</v>
      </c>
      <c r="CJ26" s="14"/>
      <c r="CK26" s="23"/>
      <c r="CL26" s="21"/>
      <c r="CM26" s="19"/>
      <c r="CN26" s="24"/>
      <c r="CO26" s="19"/>
      <c r="CP26" s="131"/>
      <c r="CQ26" s="14"/>
      <c r="CR26" s="23">
        <v>3.829861111111111E-2</v>
      </c>
      <c r="CS26" s="139">
        <v>14</v>
      </c>
      <c r="CT26" s="132">
        <f>((CR$56)+10)-CS26</f>
        <v>10</v>
      </c>
      <c r="CU26" s="145">
        <v>0</v>
      </c>
      <c r="CV26" s="146">
        <v>5</v>
      </c>
      <c r="CW26" s="147">
        <f t="shared" si="58"/>
        <v>15</v>
      </c>
      <c r="CX26" s="14"/>
      <c r="CY26" s="23"/>
      <c r="CZ26" s="139"/>
      <c r="DA26" s="132"/>
      <c r="DB26" s="145">
        <v>0</v>
      </c>
      <c r="DC26" s="146"/>
      <c r="DD26" s="147">
        <f t="shared" si="59"/>
        <v>0</v>
      </c>
      <c r="DE26" s="14"/>
      <c r="DF26" s="23"/>
      <c r="DG26" s="139"/>
      <c r="DH26" s="132"/>
      <c r="DI26" s="145">
        <v>0</v>
      </c>
      <c r="DJ26" s="146"/>
      <c r="DK26" s="147">
        <f t="shared" si="60"/>
        <v>0</v>
      </c>
      <c r="DL26" s="75"/>
      <c r="DM26" s="23">
        <v>3.8738425925925926E-2</v>
      </c>
      <c r="DN26" s="139">
        <v>11</v>
      </c>
      <c r="DO26" s="132">
        <f>((DM$56)+10)-DN26</f>
        <v>10</v>
      </c>
      <c r="DP26" s="145">
        <v>0</v>
      </c>
      <c r="DQ26" s="146">
        <v>5</v>
      </c>
      <c r="DR26" s="147">
        <f t="shared" si="61"/>
        <v>15</v>
      </c>
      <c r="DS26" s="14"/>
      <c r="DT26" s="23"/>
      <c r="DU26" s="139"/>
      <c r="DV26" s="132"/>
      <c r="DW26" s="145">
        <v>0</v>
      </c>
      <c r="DX26" s="146"/>
      <c r="DY26" s="147">
        <f t="shared" si="62"/>
        <v>0</v>
      </c>
      <c r="DZ26" s="14"/>
      <c r="EA26" s="23"/>
      <c r="EB26" s="21"/>
      <c r="EC26" s="19"/>
      <c r="ED26" s="24"/>
      <c r="EE26" s="19"/>
      <c r="EF26" s="131"/>
      <c r="EG26" s="14"/>
      <c r="EH26" s="23"/>
      <c r="EI26" s="21"/>
      <c r="EJ26" s="19"/>
      <c r="EK26" s="24"/>
      <c r="EL26" s="19"/>
      <c r="EM26" s="131"/>
      <c r="EN26" s="14"/>
      <c r="EO26" s="23"/>
      <c r="EP26" s="21"/>
      <c r="EQ26" s="132"/>
      <c r="ER26" s="24">
        <v>0</v>
      </c>
      <c r="ES26" s="19"/>
      <c r="ET26" s="131">
        <f t="shared" si="26"/>
        <v>0</v>
      </c>
      <c r="EU26" s="14"/>
      <c r="EV26" s="23"/>
      <c r="EW26" s="111">
        <f t="shared" si="31"/>
        <v>15</v>
      </c>
      <c r="EX26" s="82">
        <f t="shared" si="66"/>
        <v>58</v>
      </c>
      <c r="EY26" s="82">
        <f t="shared" si="66"/>
        <v>15</v>
      </c>
      <c r="EZ26" s="82">
        <f t="shared" si="66"/>
        <v>25</v>
      </c>
      <c r="FA26" s="131">
        <f t="shared" si="28"/>
        <v>98</v>
      </c>
      <c r="FB26" s="14" t="str">
        <f t="shared" si="29"/>
        <v>Kevin Whitemore</v>
      </c>
      <c r="FC26" s="14"/>
      <c r="FD26" s="106">
        <f t="shared" si="32"/>
        <v>15</v>
      </c>
      <c r="FE26" s="77">
        <v>18</v>
      </c>
      <c r="FF26" s="77" t="s">
        <v>423</v>
      </c>
      <c r="FG26" s="77" t="s">
        <v>435</v>
      </c>
      <c r="FH26" s="77">
        <v>14</v>
      </c>
      <c r="FI26" s="77">
        <v>15</v>
      </c>
      <c r="FJ26" s="77">
        <v>12</v>
      </c>
      <c r="FK26" s="77">
        <v>14</v>
      </c>
      <c r="FL26" s="77">
        <v>15</v>
      </c>
      <c r="FM26" s="77">
        <v>15</v>
      </c>
      <c r="FN26" s="77">
        <v>15</v>
      </c>
      <c r="FO26" s="77"/>
      <c r="FP26" s="77"/>
      <c r="FQ26" s="77"/>
      <c r="FR26" s="77"/>
      <c r="FS26" s="77"/>
      <c r="FT26" s="77"/>
      <c r="FU26" s="77"/>
      <c r="FV26" s="8">
        <f t="shared" si="33"/>
        <v>19</v>
      </c>
      <c r="FW26" s="8">
        <f t="shared" si="34"/>
        <v>51</v>
      </c>
      <c r="FX26" s="8">
        <f t="shared" si="35"/>
        <v>51</v>
      </c>
      <c r="FY26" s="8">
        <f t="shared" si="36"/>
        <v>68</v>
      </c>
      <c r="FZ26" s="8">
        <f t="shared" si="47"/>
        <v>68</v>
      </c>
      <c r="GA26" s="8">
        <f t="shared" si="37"/>
        <v>83</v>
      </c>
      <c r="GB26" s="8">
        <f t="shared" si="38"/>
        <v>83</v>
      </c>
      <c r="GC26" s="8">
        <f t="shared" si="39"/>
        <v>83</v>
      </c>
      <c r="GD26" s="8">
        <f t="shared" si="40"/>
        <v>98</v>
      </c>
      <c r="GE26" s="8">
        <f t="shared" si="41"/>
        <v>98</v>
      </c>
      <c r="GG26" s="159">
        <f t="shared" si="42"/>
        <v>51</v>
      </c>
      <c r="GH26" s="159">
        <f t="shared" si="43"/>
        <v>68</v>
      </c>
      <c r="GI26" s="159">
        <f t="shared" si="44"/>
        <v>68</v>
      </c>
      <c r="GJ26" s="159">
        <f t="shared" si="45"/>
        <v>83</v>
      </c>
      <c r="GK26" s="159">
        <f t="shared" si="46"/>
        <v>83</v>
      </c>
      <c r="GL26" s="159">
        <f t="shared" si="48"/>
        <v>83</v>
      </c>
      <c r="GM26" s="159">
        <f t="shared" si="49"/>
        <v>98</v>
      </c>
    </row>
    <row r="27" spans="1:195">
      <c r="A27" s="8">
        <v>19</v>
      </c>
      <c r="B27" s="14" t="s">
        <v>738</v>
      </c>
      <c r="C27" s="154">
        <v>3.2164351851851854E-2</v>
      </c>
      <c r="D27" s="154">
        <v>3.2164351851851854E-2</v>
      </c>
      <c r="E27" s="23">
        <v>3.6990740740740741E-2</v>
      </c>
      <c r="F27" s="139">
        <v>19</v>
      </c>
      <c r="G27" s="132">
        <f t="shared" si="0"/>
        <v>13</v>
      </c>
      <c r="H27" s="145">
        <v>0</v>
      </c>
      <c r="I27" s="146">
        <v>5</v>
      </c>
      <c r="J27" s="147">
        <f t="shared" si="50"/>
        <v>18</v>
      </c>
      <c r="K27" s="14"/>
      <c r="L27" s="23"/>
      <c r="M27" s="21"/>
      <c r="N27" s="19"/>
      <c r="O27" s="24">
        <v>0</v>
      </c>
      <c r="P27" s="19"/>
      <c r="Q27" s="131">
        <f t="shared" si="67"/>
        <v>0</v>
      </c>
      <c r="R27" s="14"/>
      <c r="S27" s="23">
        <v>3.3171296296296296E-2</v>
      </c>
      <c r="T27" s="139">
        <v>6</v>
      </c>
      <c r="U27" s="132">
        <f t="shared" si="71"/>
        <v>16</v>
      </c>
      <c r="V27" s="152">
        <v>15</v>
      </c>
      <c r="W27" s="146">
        <v>5</v>
      </c>
      <c r="X27" s="131">
        <f t="shared" si="52"/>
        <v>36</v>
      </c>
      <c r="Y27" s="14"/>
      <c r="Z27" s="23"/>
      <c r="AA27" s="21"/>
      <c r="AB27" s="19"/>
      <c r="AC27" s="24"/>
      <c r="AD27" s="19"/>
      <c r="AE27" s="131"/>
      <c r="AF27" s="14"/>
      <c r="AG27" s="23"/>
      <c r="AH27" s="21"/>
      <c r="AI27" s="56"/>
      <c r="AJ27" s="24"/>
      <c r="AK27" s="19"/>
      <c r="AL27" s="131"/>
      <c r="AM27" s="14"/>
      <c r="AN27" s="23">
        <v>3.363425925925926E-2</v>
      </c>
      <c r="AO27" s="139">
        <v>10</v>
      </c>
      <c r="AP27" s="132">
        <f>((AN$56)+10)-AO27</f>
        <v>14</v>
      </c>
      <c r="AQ27" s="145">
        <v>0</v>
      </c>
      <c r="AR27" s="146">
        <v>5</v>
      </c>
      <c r="AS27" s="147">
        <f t="shared" si="53"/>
        <v>19</v>
      </c>
      <c r="AT27" s="14"/>
      <c r="AU27" s="23"/>
      <c r="AV27" s="21"/>
      <c r="AW27" s="19"/>
      <c r="AX27" s="24">
        <v>0</v>
      </c>
      <c r="AY27" s="19"/>
      <c r="AZ27" s="131">
        <f t="shared" si="68"/>
        <v>0</v>
      </c>
      <c r="BA27" s="14"/>
      <c r="BB27" s="23">
        <v>2.9930555555555557E-2</v>
      </c>
      <c r="BC27" s="139">
        <v>14</v>
      </c>
      <c r="BD27" s="132">
        <f t="shared" si="72"/>
        <v>19</v>
      </c>
      <c r="BE27" s="145">
        <v>0</v>
      </c>
      <c r="BF27" s="146">
        <v>5</v>
      </c>
      <c r="BG27" s="147">
        <f t="shared" si="55"/>
        <v>24</v>
      </c>
      <c r="BH27" s="14"/>
      <c r="BI27" s="23"/>
      <c r="BJ27" s="21"/>
      <c r="BK27" s="19"/>
      <c r="BL27" s="24">
        <v>0</v>
      </c>
      <c r="BM27" s="19"/>
      <c r="BN27" s="131">
        <f t="shared" si="10"/>
        <v>0</v>
      </c>
      <c r="BO27" s="14"/>
      <c r="BP27" s="23">
        <v>3.740740740740741E-2</v>
      </c>
      <c r="BQ27" s="139">
        <v>14</v>
      </c>
      <c r="BR27" s="132">
        <f>((BP$56)+10)-BQ27</f>
        <v>15</v>
      </c>
      <c r="BS27" s="145">
        <v>0</v>
      </c>
      <c r="BT27" s="146">
        <v>5</v>
      </c>
      <c r="BU27" s="147">
        <f t="shared" si="56"/>
        <v>20</v>
      </c>
      <c r="BV27" s="14"/>
      <c r="BW27" s="23"/>
      <c r="BX27" s="21"/>
      <c r="BY27" s="19"/>
      <c r="BZ27" s="24">
        <v>0</v>
      </c>
      <c r="CA27" s="19"/>
      <c r="CB27" s="131">
        <f t="shared" si="13"/>
        <v>0</v>
      </c>
      <c r="CC27" s="14"/>
      <c r="CD27" s="23"/>
      <c r="CE27" s="21"/>
      <c r="CF27" s="56">
        <f t="shared" si="30"/>
        <v>0</v>
      </c>
      <c r="CG27" s="24">
        <v>0</v>
      </c>
      <c r="CH27" s="19"/>
      <c r="CI27" s="131">
        <f t="shared" si="57"/>
        <v>0</v>
      </c>
      <c r="CJ27" s="14"/>
      <c r="CK27" s="23"/>
      <c r="CL27" s="21"/>
      <c r="CM27" s="19"/>
      <c r="CN27" s="24">
        <v>0</v>
      </c>
      <c r="CO27" s="19"/>
      <c r="CP27" s="131">
        <f t="shared" si="16"/>
        <v>0</v>
      </c>
      <c r="CQ27" s="14"/>
      <c r="CR27" s="133">
        <v>3.2164351851851854E-2</v>
      </c>
      <c r="CS27" s="139">
        <v>7</v>
      </c>
      <c r="CT27" s="132">
        <f>((CR$56)+10)-CS27</f>
        <v>17</v>
      </c>
      <c r="CU27" s="152">
        <v>15</v>
      </c>
      <c r="CV27" s="146">
        <v>5</v>
      </c>
      <c r="CW27" s="147">
        <f t="shared" si="58"/>
        <v>37</v>
      </c>
      <c r="CX27" s="14"/>
      <c r="CY27" s="23"/>
      <c r="CZ27" s="139"/>
      <c r="DA27" s="132"/>
      <c r="DB27" s="145">
        <v>0</v>
      </c>
      <c r="DC27" s="146"/>
      <c r="DD27" s="147">
        <f t="shared" si="59"/>
        <v>0</v>
      </c>
      <c r="DE27" s="14"/>
      <c r="DF27" s="23"/>
      <c r="DG27" s="139"/>
      <c r="DH27" s="132"/>
      <c r="DI27" s="145">
        <v>0</v>
      </c>
      <c r="DJ27" s="146"/>
      <c r="DK27" s="147">
        <f t="shared" si="60"/>
        <v>0</v>
      </c>
      <c r="DL27" s="75"/>
      <c r="DM27" s="23"/>
      <c r="DN27" s="139"/>
      <c r="DO27" s="132"/>
      <c r="DP27" s="145">
        <v>0</v>
      </c>
      <c r="DQ27" s="146"/>
      <c r="DR27" s="147">
        <f t="shared" si="61"/>
        <v>0</v>
      </c>
      <c r="DS27" s="14"/>
      <c r="DT27" s="23"/>
      <c r="DU27" s="139"/>
      <c r="DV27" s="132"/>
      <c r="DW27" s="145">
        <v>0</v>
      </c>
      <c r="DX27" s="146"/>
      <c r="DY27" s="147">
        <f t="shared" si="62"/>
        <v>0</v>
      </c>
      <c r="DZ27" s="14"/>
      <c r="EA27" s="23"/>
      <c r="EB27" s="21"/>
      <c r="EC27" s="19"/>
      <c r="ED27" s="24">
        <v>0</v>
      </c>
      <c r="EE27" s="19"/>
      <c r="EF27" s="131">
        <f t="shared" si="69"/>
        <v>0</v>
      </c>
      <c r="EG27" s="14"/>
      <c r="EH27" s="23"/>
      <c r="EI27" s="21"/>
      <c r="EJ27" s="19"/>
      <c r="EK27" s="24">
        <v>0</v>
      </c>
      <c r="EL27" s="19"/>
      <c r="EM27" s="131">
        <f t="shared" si="70"/>
        <v>0</v>
      </c>
      <c r="EN27" s="14"/>
      <c r="EO27" s="23"/>
      <c r="EP27" s="21"/>
      <c r="EQ27" s="132"/>
      <c r="ER27" s="24">
        <v>0</v>
      </c>
      <c r="ES27" s="19"/>
      <c r="ET27" s="131">
        <f t="shared" si="26"/>
        <v>0</v>
      </c>
      <c r="EU27" s="14"/>
      <c r="EV27" s="23"/>
      <c r="EW27" s="111">
        <f t="shared" si="31"/>
        <v>9</v>
      </c>
      <c r="EX27" s="82">
        <f t="shared" si="66"/>
        <v>94</v>
      </c>
      <c r="EY27" s="82">
        <f t="shared" si="66"/>
        <v>30</v>
      </c>
      <c r="EZ27" s="82">
        <f t="shared" si="66"/>
        <v>30</v>
      </c>
      <c r="FA27" s="131">
        <f t="shared" si="28"/>
        <v>154</v>
      </c>
      <c r="FB27" s="14" t="str">
        <f t="shared" si="29"/>
        <v>Tony Brooke</v>
      </c>
      <c r="FC27" s="14"/>
      <c r="FD27" s="106">
        <f t="shared" si="32"/>
        <v>9</v>
      </c>
      <c r="FE27" s="77">
        <v>19</v>
      </c>
      <c r="FF27" s="77">
        <v>6</v>
      </c>
      <c r="FG27" s="77">
        <v>7</v>
      </c>
      <c r="FH27" s="77" t="s">
        <v>422</v>
      </c>
      <c r="FI27" s="77">
        <v>5</v>
      </c>
      <c r="FJ27" s="77">
        <v>4</v>
      </c>
      <c r="FK27" s="77">
        <v>5</v>
      </c>
      <c r="FL27" s="77">
        <v>7</v>
      </c>
      <c r="FM27" s="77">
        <v>8</v>
      </c>
      <c r="FN27" s="77">
        <v>9</v>
      </c>
      <c r="FO27" s="77"/>
      <c r="FP27" s="77"/>
      <c r="FQ27" s="77"/>
      <c r="FR27" s="77"/>
      <c r="FS27" s="77"/>
      <c r="FT27" s="77"/>
      <c r="FU27" s="77"/>
      <c r="FV27" s="8">
        <f t="shared" si="33"/>
        <v>18</v>
      </c>
      <c r="FW27" s="8">
        <f t="shared" si="34"/>
        <v>54</v>
      </c>
      <c r="FX27" s="8">
        <f t="shared" si="35"/>
        <v>73</v>
      </c>
      <c r="FY27" s="8">
        <f t="shared" si="36"/>
        <v>97</v>
      </c>
      <c r="FZ27" s="8">
        <f t="shared" si="47"/>
        <v>117</v>
      </c>
      <c r="GA27" s="8">
        <f t="shared" si="37"/>
        <v>154</v>
      </c>
      <c r="GB27" s="8">
        <f t="shared" si="38"/>
        <v>154</v>
      </c>
      <c r="GC27" s="8">
        <f t="shared" si="39"/>
        <v>154</v>
      </c>
      <c r="GD27" s="8">
        <f t="shared" si="40"/>
        <v>154</v>
      </c>
      <c r="GE27" s="8">
        <f t="shared" si="41"/>
        <v>154</v>
      </c>
      <c r="GG27" s="159">
        <f t="shared" si="42"/>
        <v>73</v>
      </c>
      <c r="GH27" s="159">
        <f t="shared" si="43"/>
        <v>97</v>
      </c>
      <c r="GI27" s="159">
        <f t="shared" si="44"/>
        <v>117</v>
      </c>
      <c r="GJ27" s="159">
        <f t="shared" si="45"/>
        <v>154</v>
      </c>
      <c r="GK27" s="159">
        <f t="shared" si="46"/>
        <v>154</v>
      </c>
      <c r="GL27" s="159">
        <f t="shared" si="48"/>
        <v>154</v>
      </c>
      <c r="GM27" s="159">
        <f t="shared" si="49"/>
        <v>154</v>
      </c>
    </row>
    <row r="28" spans="1:195">
      <c r="A28" s="8">
        <v>20</v>
      </c>
      <c r="B28" s="14" t="s">
        <v>23</v>
      </c>
      <c r="C28" s="154">
        <v>3.5266203703703702E-2</v>
      </c>
      <c r="D28" s="154">
        <v>3.5266203703703702E-2</v>
      </c>
      <c r="E28" s="23">
        <v>3.7523148148148146E-2</v>
      </c>
      <c r="F28" s="139">
        <v>20</v>
      </c>
      <c r="G28" s="132">
        <f t="shared" si="0"/>
        <v>12</v>
      </c>
      <c r="H28" s="145">
        <v>0</v>
      </c>
      <c r="I28" s="146">
        <v>5</v>
      </c>
      <c r="J28" s="147">
        <f t="shared" si="50"/>
        <v>17</v>
      </c>
      <c r="K28" s="14"/>
      <c r="L28" s="23"/>
      <c r="M28" s="21"/>
      <c r="N28" s="19"/>
      <c r="O28" s="24"/>
      <c r="P28" s="19"/>
      <c r="Q28" s="131"/>
      <c r="R28" s="14"/>
      <c r="S28" s="23">
        <v>3.5266203703703702E-2</v>
      </c>
      <c r="T28" s="139">
        <v>8</v>
      </c>
      <c r="U28" s="132">
        <f t="shared" si="71"/>
        <v>14</v>
      </c>
      <c r="V28" s="152">
        <v>15</v>
      </c>
      <c r="W28" s="146">
        <v>5</v>
      </c>
      <c r="X28" s="131">
        <f t="shared" si="52"/>
        <v>34</v>
      </c>
      <c r="Y28" s="14"/>
      <c r="Z28" s="23"/>
      <c r="AA28" s="21"/>
      <c r="AB28" s="19"/>
      <c r="AC28" s="24"/>
      <c r="AD28" s="19"/>
      <c r="AE28" s="131"/>
      <c r="AF28" s="14"/>
      <c r="AG28" s="23"/>
      <c r="AH28" s="21"/>
      <c r="AI28" s="56"/>
      <c r="AJ28" s="24"/>
      <c r="AK28" s="19"/>
      <c r="AL28" s="131"/>
      <c r="AM28" s="14"/>
      <c r="AN28" s="23"/>
      <c r="AO28" s="139"/>
      <c r="AP28" s="132"/>
      <c r="AQ28" s="145">
        <v>0</v>
      </c>
      <c r="AR28" s="146"/>
      <c r="AS28" s="147">
        <f t="shared" si="53"/>
        <v>0</v>
      </c>
      <c r="AT28" s="14"/>
      <c r="AU28" s="23"/>
      <c r="AV28" s="21"/>
      <c r="AW28" s="19"/>
      <c r="AX28" s="24"/>
      <c r="AY28" s="19"/>
      <c r="AZ28" s="131"/>
      <c r="BA28" s="14"/>
      <c r="BB28" s="23">
        <v>3.0462962962962966E-2</v>
      </c>
      <c r="BC28" s="139">
        <v>17</v>
      </c>
      <c r="BD28" s="132">
        <f t="shared" si="72"/>
        <v>16</v>
      </c>
      <c r="BE28" s="145">
        <v>0</v>
      </c>
      <c r="BF28" s="146">
        <v>5</v>
      </c>
      <c r="BG28" s="147">
        <f t="shared" si="55"/>
        <v>21</v>
      </c>
      <c r="BH28" s="14"/>
      <c r="BI28" s="23"/>
      <c r="BJ28" s="21"/>
      <c r="BK28" s="19"/>
      <c r="BL28" s="24"/>
      <c r="BM28" s="19"/>
      <c r="BN28" s="131"/>
      <c r="BO28" s="14"/>
      <c r="BP28" s="23"/>
      <c r="BQ28" s="139"/>
      <c r="BR28" s="132"/>
      <c r="BS28" s="145">
        <v>0</v>
      </c>
      <c r="BT28" s="146"/>
      <c r="BU28" s="147">
        <f t="shared" si="56"/>
        <v>0</v>
      </c>
      <c r="BV28" s="14"/>
      <c r="BW28" s="23"/>
      <c r="BX28" s="21"/>
      <c r="BY28" s="19"/>
      <c r="BZ28" s="24"/>
      <c r="CA28" s="19"/>
      <c r="CB28" s="131"/>
      <c r="CC28" s="14"/>
      <c r="CD28" s="23"/>
      <c r="CE28" s="21"/>
      <c r="CF28" s="56">
        <f t="shared" si="30"/>
        <v>0</v>
      </c>
      <c r="CG28" s="24">
        <v>0</v>
      </c>
      <c r="CH28" s="19"/>
      <c r="CI28" s="131">
        <f t="shared" si="57"/>
        <v>0</v>
      </c>
      <c r="CJ28" s="14"/>
      <c r="CK28" s="23"/>
      <c r="CL28" s="21"/>
      <c r="CM28" s="19"/>
      <c r="CN28" s="24"/>
      <c r="CO28" s="19"/>
      <c r="CP28" s="131"/>
      <c r="CQ28" s="14"/>
      <c r="CR28" s="133"/>
      <c r="CS28" s="139"/>
      <c r="CT28" s="132"/>
      <c r="CU28" s="145">
        <v>0</v>
      </c>
      <c r="CV28" s="146"/>
      <c r="CW28" s="147">
        <f t="shared" si="58"/>
        <v>0</v>
      </c>
      <c r="CX28" s="14"/>
      <c r="CY28" s="23"/>
      <c r="CZ28" s="139"/>
      <c r="DA28" s="132"/>
      <c r="DB28" s="145">
        <v>0</v>
      </c>
      <c r="DC28" s="146"/>
      <c r="DD28" s="147">
        <f t="shared" si="59"/>
        <v>0</v>
      </c>
      <c r="DE28" s="14"/>
      <c r="DF28" s="23"/>
      <c r="DG28" s="139"/>
      <c r="DH28" s="132"/>
      <c r="DI28" s="145">
        <v>0</v>
      </c>
      <c r="DJ28" s="146"/>
      <c r="DK28" s="147">
        <f t="shared" si="60"/>
        <v>0</v>
      </c>
      <c r="DL28" s="75"/>
      <c r="DM28" s="23"/>
      <c r="DN28" s="139"/>
      <c r="DO28" s="132"/>
      <c r="DP28" s="145">
        <v>0</v>
      </c>
      <c r="DQ28" s="146"/>
      <c r="DR28" s="147">
        <f t="shared" si="61"/>
        <v>0</v>
      </c>
      <c r="DS28" s="14"/>
      <c r="DT28" s="23"/>
      <c r="DU28" s="139"/>
      <c r="DV28" s="132"/>
      <c r="DW28" s="145">
        <v>0</v>
      </c>
      <c r="DX28" s="146"/>
      <c r="DY28" s="147">
        <f t="shared" si="62"/>
        <v>0</v>
      </c>
      <c r="DZ28" s="14"/>
      <c r="EA28" s="23"/>
      <c r="EB28" s="21"/>
      <c r="EC28" s="19"/>
      <c r="ED28" s="24"/>
      <c r="EE28" s="19"/>
      <c r="EF28" s="131"/>
      <c r="EG28" s="14"/>
      <c r="EH28" s="23"/>
      <c r="EI28" s="21"/>
      <c r="EJ28" s="19"/>
      <c r="EK28" s="24"/>
      <c r="EL28" s="19"/>
      <c r="EM28" s="131"/>
      <c r="EN28" s="14"/>
      <c r="EO28" s="23"/>
      <c r="EP28" s="21"/>
      <c r="EQ28" s="132"/>
      <c r="ER28" s="24">
        <v>0</v>
      </c>
      <c r="ES28" s="19"/>
      <c r="ET28" s="131">
        <f t="shared" si="26"/>
        <v>0</v>
      </c>
      <c r="EU28" s="14"/>
      <c r="EV28" s="23"/>
      <c r="EW28" s="111">
        <f t="shared" si="31"/>
        <v>20</v>
      </c>
      <c r="EX28" s="82">
        <f t="shared" si="66"/>
        <v>42</v>
      </c>
      <c r="EY28" s="82">
        <f t="shared" si="66"/>
        <v>15</v>
      </c>
      <c r="EZ28" s="82">
        <f t="shared" si="66"/>
        <v>15</v>
      </c>
      <c r="FA28" s="131">
        <f t="shared" si="28"/>
        <v>72</v>
      </c>
      <c r="FB28" s="14" t="str">
        <f t="shared" si="29"/>
        <v>Tony Lowery</v>
      </c>
      <c r="FC28" s="14"/>
      <c r="FD28" s="106">
        <f t="shared" si="32"/>
        <v>20</v>
      </c>
      <c r="FE28" s="77">
        <v>20</v>
      </c>
      <c r="FF28" s="77" t="s">
        <v>423</v>
      </c>
      <c r="FG28" s="77" t="s">
        <v>435</v>
      </c>
      <c r="FH28" s="77" t="s">
        <v>131</v>
      </c>
      <c r="FI28" s="77">
        <v>13</v>
      </c>
      <c r="FJ28" s="77">
        <v>15</v>
      </c>
      <c r="FK28" s="77">
        <v>17</v>
      </c>
      <c r="FL28" s="77">
        <v>19</v>
      </c>
      <c r="FM28" s="77">
        <v>20</v>
      </c>
      <c r="FN28" s="77">
        <v>20</v>
      </c>
      <c r="FO28" s="77"/>
      <c r="FP28" s="77"/>
      <c r="FQ28" s="77"/>
      <c r="FR28" s="77"/>
      <c r="FS28" s="77"/>
      <c r="FT28" s="77"/>
      <c r="FU28" s="77"/>
      <c r="FV28" s="8">
        <f t="shared" si="33"/>
        <v>17</v>
      </c>
      <c r="FW28" s="8">
        <f t="shared" si="34"/>
        <v>51</v>
      </c>
      <c r="FX28" s="8">
        <f t="shared" si="35"/>
        <v>51</v>
      </c>
      <c r="FY28" s="8">
        <f t="shared" si="36"/>
        <v>72</v>
      </c>
      <c r="FZ28" s="8">
        <f t="shared" si="47"/>
        <v>72</v>
      </c>
      <c r="GA28" s="8">
        <f t="shared" si="37"/>
        <v>72</v>
      </c>
      <c r="GB28" s="8">
        <f t="shared" si="38"/>
        <v>72</v>
      </c>
      <c r="GC28" s="8">
        <f t="shared" si="39"/>
        <v>72</v>
      </c>
      <c r="GD28" s="8">
        <f t="shared" si="40"/>
        <v>72</v>
      </c>
      <c r="GE28" s="8">
        <f t="shared" si="41"/>
        <v>72</v>
      </c>
      <c r="GG28" s="159">
        <f t="shared" si="42"/>
        <v>51</v>
      </c>
      <c r="GH28" s="159">
        <f t="shared" si="43"/>
        <v>72</v>
      </c>
      <c r="GI28" s="159">
        <f t="shared" si="44"/>
        <v>72</v>
      </c>
      <c r="GJ28" s="159">
        <f t="shared" si="45"/>
        <v>72</v>
      </c>
      <c r="GK28" s="159">
        <f t="shared" si="46"/>
        <v>72</v>
      </c>
      <c r="GL28" s="159">
        <f t="shared" si="48"/>
        <v>72</v>
      </c>
      <c r="GM28" s="159">
        <f t="shared" si="49"/>
        <v>72</v>
      </c>
    </row>
    <row r="29" spans="1:195">
      <c r="A29" s="8">
        <v>21</v>
      </c>
      <c r="B29" s="14" t="s">
        <v>793</v>
      </c>
      <c r="C29" s="154">
        <v>3.5567129629629629E-2</v>
      </c>
      <c r="D29" s="154">
        <v>3.5567129629629629E-2</v>
      </c>
      <c r="E29" s="23">
        <v>4.0810185185185185E-2</v>
      </c>
      <c r="F29" s="139">
        <v>21</v>
      </c>
      <c r="G29" s="132">
        <f t="shared" si="0"/>
        <v>11</v>
      </c>
      <c r="H29" s="145">
        <v>0</v>
      </c>
      <c r="I29" s="146">
        <v>5</v>
      </c>
      <c r="J29" s="147">
        <f t="shared" si="50"/>
        <v>16</v>
      </c>
      <c r="K29" s="14"/>
      <c r="L29" s="23"/>
      <c r="M29" s="21"/>
      <c r="N29" s="19"/>
      <c r="O29" s="24"/>
      <c r="P29" s="19"/>
      <c r="Q29" s="131"/>
      <c r="R29" s="14"/>
      <c r="S29" s="23">
        <v>3.8275462962962963E-2</v>
      </c>
      <c r="T29" s="139">
        <v>11</v>
      </c>
      <c r="U29" s="132">
        <f t="shared" si="71"/>
        <v>11</v>
      </c>
      <c r="V29" s="152">
        <v>15</v>
      </c>
      <c r="W29" s="146">
        <v>5</v>
      </c>
      <c r="X29" s="131">
        <f t="shared" si="52"/>
        <v>31</v>
      </c>
      <c r="Y29" s="14"/>
      <c r="Z29" s="23"/>
      <c r="AA29" s="21"/>
      <c r="AB29" s="19"/>
      <c r="AC29" s="24"/>
      <c r="AD29" s="19"/>
      <c r="AE29" s="131"/>
      <c r="AF29" s="14"/>
      <c r="AG29" s="23"/>
      <c r="AH29" s="21"/>
      <c r="AI29" s="56"/>
      <c r="AJ29" s="24"/>
      <c r="AK29" s="19"/>
      <c r="AL29" s="131"/>
      <c r="AM29" s="14"/>
      <c r="AN29" s="23">
        <v>3.5567129629629629E-2</v>
      </c>
      <c r="AO29" s="139">
        <v>12</v>
      </c>
      <c r="AP29" s="132">
        <f t="shared" ref="AP29:AP35" si="73">((AN$56)+10)-AO29</f>
        <v>12</v>
      </c>
      <c r="AQ29" s="152">
        <v>15</v>
      </c>
      <c r="AR29" s="146">
        <v>5</v>
      </c>
      <c r="AS29" s="147">
        <f t="shared" si="53"/>
        <v>32</v>
      </c>
      <c r="AT29" s="14"/>
      <c r="AU29" s="23"/>
      <c r="AV29" s="21"/>
      <c r="AW29" s="19"/>
      <c r="AX29" s="24"/>
      <c r="AY29" s="19"/>
      <c r="AZ29" s="131"/>
      <c r="BA29" s="14"/>
      <c r="BB29" s="23">
        <v>3.1041666666666665E-2</v>
      </c>
      <c r="BC29" s="139">
        <v>20</v>
      </c>
      <c r="BD29" s="132">
        <f t="shared" si="72"/>
        <v>13</v>
      </c>
      <c r="BE29" s="145">
        <v>0</v>
      </c>
      <c r="BF29" s="146">
        <v>5</v>
      </c>
      <c r="BG29" s="147">
        <f t="shared" si="55"/>
        <v>18</v>
      </c>
      <c r="BH29" s="14"/>
      <c r="BI29" s="23"/>
      <c r="BJ29" s="21"/>
      <c r="BK29" s="19"/>
      <c r="BL29" s="24"/>
      <c r="BM29" s="19"/>
      <c r="BN29" s="131"/>
      <c r="BO29" s="14"/>
      <c r="BP29" s="23">
        <v>3.8090277777777778E-2</v>
      </c>
      <c r="BQ29" s="139">
        <v>16</v>
      </c>
      <c r="BR29" s="132">
        <f>((BP$56)+10)-BQ29</f>
        <v>13</v>
      </c>
      <c r="BS29" s="145">
        <v>0</v>
      </c>
      <c r="BT29" s="146">
        <v>5</v>
      </c>
      <c r="BU29" s="147">
        <f t="shared" si="56"/>
        <v>18</v>
      </c>
      <c r="BV29" s="14"/>
      <c r="BW29" s="23"/>
      <c r="BX29" s="21"/>
      <c r="BY29" s="19"/>
      <c r="BZ29" s="24"/>
      <c r="CA29" s="19"/>
      <c r="CB29" s="131"/>
      <c r="CC29" s="14"/>
      <c r="CD29" s="23"/>
      <c r="CE29" s="21"/>
      <c r="CF29" s="56">
        <f t="shared" si="30"/>
        <v>0</v>
      </c>
      <c r="CG29" s="24">
        <v>0</v>
      </c>
      <c r="CH29" s="19"/>
      <c r="CI29" s="131">
        <f t="shared" si="57"/>
        <v>0</v>
      </c>
      <c r="CJ29" s="14"/>
      <c r="CK29" s="23"/>
      <c r="CL29" s="21"/>
      <c r="CM29" s="19"/>
      <c r="CN29" s="24"/>
      <c r="CO29" s="19"/>
      <c r="CP29" s="131"/>
      <c r="CQ29" s="14"/>
      <c r="CR29" s="133">
        <v>3.6018518518518519E-2</v>
      </c>
      <c r="CS29" s="139">
        <v>11</v>
      </c>
      <c r="CT29" s="132">
        <f>((CR$56)+10)-CS29</f>
        <v>13</v>
      </c>
      <c r="CU29" s="145">
        <v>0</v>
      </c>
      <c r="CV29" s="146">
        <v>5</v>
      </c>
      <c r="CW29" s="147">
        <f t="shared" si="58"/>
        <v>18</v>
      </c>
      <c r="CX29" s="14"/>
      <c r="CY29" s="23"/>
      <c r="CZ29" s="139"/>
      <c r="DA29" s="132"/>
      <c r="DB29" s="145">
        <v>0</v>
      </c>
      <c r="DC29" s="146"/>
      <c r="DD29" s="147">
        <f t="shared" si="59"/>
        <v>0</v>
      </c>
      <c r="DE29" s="14"/>
      <c r="DF29" s="23">
        <v>3.7106481481481483E-2</v>
      </c>
      <c r="DG29" s="139">
        <v>13</v>
      </c>
      <c r="DH29" s="132">
        <f>((DF$56)+10)-DG29</f>
        <v>12</v>
      </c>
      <c r="DI29" s="145">
        <v>0</v>
      </c>
      <c r="DJ29" s="146">
        <v>5</v>
      </c>
      <c r="DK29" s="147">
        <f t="shared" si="60"/>
        <v>17</v>
      </c>
      <c r="DL29" s="75"/>
      <c r="DM29" s="23"/>
      <c r="DN29" s="139"/>
      <c r="DO29" s="132"/>
      <c r="DP29" s="145">
        <v>0</v>
      </c>
      <c r="DQ29" s="146"/>
      <c r="DR29" s="147">
        <f t="shared" si="61"/>
        <v>0</v>
      </c>
      <c r="DS29" s="14"/>
      <c r="DT29" s="23"/>
      <c r="DU29" s="139"/>
      <c r="DV29" s="132"/>
      <c r="DW29" s="145">
        <v>0</v>
      </c>
      <c r="DX29" s="146"/>
      <c r="DY29" s="147">
        <f t="shared" si="62"/>
        <v>0</v>
      </c>
      <c r="DZ29" s="14"/>
      <c r="EA29" s="23"/>
      <c r="EB29" s="21"/>
      <c r="EC29" s="19"/>
      <c r="ED29" s="24"/>
      <c r="EE29" s="19"/>
      <c r="EF29" s="131"/>
      <c r="EG29" s="14"/>
      <c r="EH29" s="23"/>
      <c r="EI29" s="21"/>
      <c r="EJ29" s="19"/>
      <c r="EK29" s="24"/>
      <c r="EL29" s="19"/>
      <c r="EM29" s="131"/>
      <c r="EN29" s="14"/>
      <c r="EO29" s="23"/>
      <c r="EP29" s="21"/>
      <c r="EQ29" s="132"/>
      <c r="ER29" s="24">
        <v>0</v>
      </c>
      <c r="ES29" s="19"/>
      <c r="ET29" s="131">
        <f t="shared" si="26"/>
        <v>0</v>
      </c>
      <c r="EU29" s="14"/>
      <c r="EV29" s="23"/>
      <c r="EW29" s="111">
        <f t="shared" si="31"/>
        <v>10</v>
      </c>
      <c r="EX29" s="82">
        <f t="shared" si="66"/>
        <v>85</v>
      </c>
      <c r="EY29" s="82">
        <f t="shared" si="66"/>
        <v>30</v>
      </c>
      <c r="EZ29" s="82">
        <f t="shared" si="66"/>
        <v>35</v>
      </c>
      <c r="FA29" s="131">
        <f t="shared" si="28"/>
        <v>150</v>
      </c>
      <c r="FB29" s="14" t="str">
        <f t="shared" si="29"/>
        <v>Mark Foudy</v>
      </c>
      <c r="FC29" s="14"/>
      <c r="FD29" s="106">
        <f t="shared" si="32"/>
        <v>10</v>
      </c>
      <c r="FE29" s="77">
        <v>21</v>
      </c>
      <c r="FF29" s="77">
        <v>10</v>
      </c>
      <c r="FG29" s="77">
        <v>6</v>
      </c>
      <c r="FH29" s="77" t="s">
        <v>422</v>
      </c>
      <c r="FI29" s="77">
        <v>6</v>
      </c>
      <c r="FJ29" s="77">
        <v>6</v>
      </c>
      <c r="FK29" s="77">
        <v>8</v>
      </c>
      <c r="FL29" s="77">
        <v>8</v>
      </c>
      <c r="FM29" s="77">
        <v>9</v>
      </c>
      <c r="FN29" s="77">
        <v>10</v>
      </c>
      <c r="FO29" s="77"/>
      <c r="FP29" s="77"/>
      <c r="FQ29" s="77"/>
      <c r="FR29" s="77"/>
      <c r="FS29" s="77"/>
      <c r="FT29" s="77"/>
      <c r="FU29" s="77"/>
      <c r="FV29" s="8">
        <f t="shared" si="33"/>
        <v>16</v>
      </c>
      <c r="FW29" s="8">
        <f t="shared" si="34"/>
        <v>47</v>
      </c>
      <c r="FX29" s="8">
        <f t="shared" si="35"/>
        <v>79</v>
      </c>
      <c r="FY29" s="8">
        <f t="shared" si="36"/>
        <v>97</v>
      </c>
      <c r="FZ29" s="8">
        <f t="shared" si="47"/>
        <v>115</v>
      </c>
      <c r="GA29" s="8">
        <f t="shared" si="37"/>
        <v>133</v>
      </c>
      <c r="GB29" s="8">
        <f t="shared" si="38"/>
        <v>133</v>
      </c>
      <c r="GC29" s="8">
        <f t="shared" si="39"/>
        <v>150</v>
      </c>
      <c r="GD29" s="8">
        <f t="shared" si="40"/>
        <v>150</v>
      </c>
      <c r="GE29" s="8">
        <f t="shared" si="41"/>
        <v>150</v>
      </c>
      <c r="GG29" s="159">
        <f t="shared" si="42"/>
        <v>79</v>
      </c>
      <c r="GH29" s="159">
        <f t="shared" si="43"/>
        <v>97</v>
      </c>
      <c r="GI29" s="159">
        <f t="shared" si="44"/>
        <v>115</v>
      </c>
      <c r="GJ29" s="159">
        <f t="shared" si="45"/>
        <v>133</v>
      </c>
      <c r="GK29" s="159">
        <f t="shared" si="46"/>
        <v>133</v>
      </c>
      <c r="GL29" s="159">
        <f t="shared" si="48"/>
        <v>150</v>
      </c>
      <c r="GM29" s="159">
        <f t="shared" si="49"/>
        <v>150</v>
      </c>
    </row>
    <row r="30" spans="1:195">
      <c r="A30" s="8">
        <v>22</v>
      </c>
      <c r="B30" s="14" t="s">
        <v>377</v>
      </c>
      <c r="C30" s="154">
        <v>4.7476851851851853E-2</v>
      </c>
      <c r="D30" s="154">
        <v>4.7476851851851853E-2</v>
      </c>
      <c r="E30" s="23">
        <v>4.9247685185185186E-2</v>
      </c>
      <c r="F30" s="139">
        <v>22</v>
      </c>
      <c r="G30" s="132">
        <f t="shared" si="0"/>
        <v>10</v>
      </c>
      <c r="H30" s="145">
        <v>0</v>
      </c>
      <c r="I30" s="146">
        <v>5</v>
      </c>
      <c r="J30" s="147">
        <f t="shared" si="50"/>
        <v>15</v>
      </c>
      <c r="K30" s="14"/>
      <c r="L30" s="23"/>
      <c r="M30" s="21"/>
      <c r="N30" s="19"/>
      <c r="O30" s="24"/>
      <c r="P30" s="19"/>
      <c r="Q30" s="131"/>
      <c r="R30" s="14"/>
      <c r="S30" s="23">
        <v>4.7476851851851853E-2</v>
      </c>
      <c r="T30" s="139">
        <v>12</v>
      </c>
      <c r="U30" s="132">
        <f t="shared" si="71"/>
        <v>10</v>
      </c>
      <c r="V30" s="152">
        <v>15</v>
      </c>
      <c r="W30" s="146">
        <v>5</v>
      </c>
      <c r="X30" s="131">
        <f t="shared" si="52"/>
        <v>30</v>
      </c>
      <c r="Y30" s="14"/>
      <c r="Z30" s="23"/>
      <c r="AA30" s="21"/>
      <c r="AB30" s="19"/>
      <c r="AC30" s="24"/>
      <c r="AD30" s="19"/>
      <c r="AE30" s="131"/>
      <c r="AF30" s="14"/>
      <c r="AG30" s="23"/>
      <c r="AH30" s="21"/>
      <c r="AI30" s="56"/>
      <c r="AJ30" s="24"/>
      <c r="AK30" s="19"/>
      <c r="AL30" s="131"/>
      <c r="AM30" s="14"/>
      <c r="AN30" s="23">
        <v>4.8055555555555553E-2</v>
      </c>
      <c r="AO30" s="139">
        <v>14</v>
      </c>
      <c r="AP30" s="132">
        <f t="shared" si="73"/>
        <v>10</v>
      </c>
      <c r="AQ30" s="145">
        <v>0</v>
      </c>
      <c r="AR30" s="146">
        <v>5</v>
      </c>
      <c r="AS30" s="147">
        <f t="shared" si="53"/>
        <v>15</v>
      </c>
      <c r="AT30" s="14"/>
      <c r="AU30" s="23"/>
      <c r="AV30" s="21"/>
      <c r="AW30" s="19"/>
      <c r="AX30" s="24"/>
      <c r="AY30" s="19"/>
      <c r="AZ30" s="131"/>
      <c r="BA30" s="14"/>
      <c r="BB30" s="23">
        <v>4.2407407407407401E-2</v>
      </c>
      <c r="BC30" s="139">
        <v>23</v>
      </c>
      <c r="BD30" s="132">
        <f t="shared" si="72"/>
        <v>10</v>
      </c>
      <c r="BE30" s="145">
        <v>0</v>
      </c>
      <c r="BF30" s="146">
        <v>5</v>
      </c>
      <c r="BG30" s="147">
        <f t="shared" si="55"/>
        <v>15</v>
      </c>
      <c r="BH30" s="14"/>
      <c r="BI30" s="23"/>
      <c r="BJ30" s="21"/>
      <c r="BK30" s="19"/>
      <c r="BL30" s="24"/>
      <c r="BM30" s="19"/>
      <c r="BN30" s="131"/>
      <c r="BO30" s="14"/>
      <c r="BP30" s="23"/>
      <c r="BQ30" s="139"/>
      <c r="BR30" s="132"/>
      <c r="BS30" s="145">
        <v>0</v>
      </c>
      <c r="BT30" s="146"/>
      <c r="BU30" s="147">
        <f t="shared" si="56"/>
        <v>0</v>
      </c>
      <c r="BV30" s="14"/>
      <c r="BW30" s="23"/>
      <c r="BX30" s="21"/>
      <c r="BY30" s="19"/>
      <c r="BZ30" s="24"/>
      <c r="CA30" s="19"/>
      <c r="CB30" s="131"/>
      <c r="CC30" s="14"/>
      <c r="CD30" s="23"/>
      <c r="CE30" s="21"/>
      <c r="CF30" s="56">
        <f t="shared" si="30"/>
        <v>0</v>
      </c>
      <c r="CG30" s="24">
        <v>0</v>
      </c>
      <c r="CH30" s="19"/>
      <c r="CI30" s="131">
        <f t="shared" si="57"/>
        <v>0</v>
      </c>
      <c r="CJ30" s="14"/>
      <c r="CK30" s="23"/>
      <c r="CL30" s="21"/>
      <c r="CM30" s="19"/>
      <c r="CN30" s="24"/>
      <c r="CO30" s="19"/>
      <c r="CP30" s="131"/>
      <c r="CQ30" s="14"/>
      <c r="CR30" s="133"/>
      <c r="CS30" s="139"/>
      <c r="CT30" s="132"/>
      <c r="CU30" s="145">
        <v>0</v>
      </c>
      <c r="CV30" s="146"/>
      <c r="CW30" s="147">
        <f t="shared" si="58"/>
        <v>0</v>
      </c>
      <c r="CX30" s="14"/>
      <c r="CY30" s="23">
        <v>5.3009259259259256E-2</v>
      </c>
      <c r="CZ30" s="139">
        <v>13</v>
      </c>
      <c r="DA30" s="132">
        <f>((CY$56)+10)-CZ30</f>
        <v>10</v>
      </c>
      <c r="DB30" s="145">
        <v>0</v>
      </c>
      <c r="DC30" s="146">
        <v>5</v>
      </c>
      <c r="DD30" s="147">
        <f t="shared" si="59"/>
        <v>15</v>
      </c>
      <c r="DE30" s="14"/>
      <c r="DF30" s="23">
        <v>5.1180555555555556E-2</v>
      </c>
      <c r="DG30" s="139">
        <v>15</v>
      </c>
      <c r="DH30" s="132">
        <f>((DF$56)+10)-DG30</f>
        <v>10</v>
      </c>
      <c r="DI30" s="145">
        <v>0</v>
      </c>
      <c r="DJ30" s="146">
        <v>5</v>
      </c>
      <c r="DK30" s="147">
        <f t="shared" si="60"/>
        <v>15</v>
      </c>
      <c r="DL30" s="75"/>
      <c r="DM30" s="23"/>
      <c r="DN30" s="139"/>
      <c r="DO30" s="132"/>
      <c r="DP30" s="145">
        <v>0</v>
      </c>
      <c r="DQ30" s="146"/>
      <c r="DR30" s="147">
        <f t="shared" si="61"/>
        <v>0</v>
      </c>
      <c r="DS30" s="14"/>
      <c r="DT30" s="23"/>
      <c r="DU30" s="139"/>
      <c r="DV30" s="132"/>
      <c r="DW30" s="145">
        <v>0</v>
      </c>
      <c r="DX30" s="146"/>
      <c r="DY30" s="147">
        <f t="shared" si="62"/>
        <v>0</v>
      </c>
      <c r="DZ30" s="14"/>
      <c r="EA30" s="23"/>
      <c r="EB30" s="21"/>
      <c r="EC30" s="19"/>
      <c r="ED30" s="24"/>
      <c r="EE30" s="19"/>
      <c r="EF30" s="131"/>
      <c r="EG30" s="14"/>
      <c r="EH30" s="23"/>
      <c r="EI30" s="21"/>
      <c r="EJ30" s="19"/>
      <c r="EK30" s="24"/>
      <c r="EL30" s="19"/>
      <c r="EM30" s="131"/>
      <c r="EN30" s="14"/>
      <c r="EO30" s="23"/>
      <c r="EP30" s="21"/>
      <c r="EQ30" s="132"/>
      <c r="ER30" s="24">
        <v>0</v>
      </c>
      <c r="ES30" s="19"/>
      <c r="ET30" s="131">
        <f t="shared" si="26"/>
        <v>0</v>
      </c>
      <c r="EU30" s="14"/>
      <c r="EV30" s="23"/>
      <c r="EW30" s="111">
        <f t="shared" si="31"/>
        <v>12</v>
      </c>
      <c r="EX30" s="82">
        <f t="shared" si="66"/>
        <v>60</v>
      </c>
      <c r="EY30" s="82">
        <f t="shared" si="66"/>
        <v>15</v>
      </c>
      <c r="EZ30" s="82">
        <f t="shared" si="66"/>
        <v>30</v>
      </c>
      <c r="FA30" s="131">
        <f t="shared" si="28"/>
        <v>105</v>
      </c>
      <c r="FB30" s="14" t="str">
        <f t="shared" si="29"/>
        <v>Shaun Silson</v>
      </c>
      <c r="FC30" s="14"/>
      <c r="FD30" s="106">
        <f t="shared" si="32"/>
        <v>12</v>
      </c>
      <c r="FE30" s="77">
        <v>22</v>
      </c>
      <c r="FF30" s="77">
        <v>11</v>
      </c>
      <c r="FG30" s="77">
        <v>9</v>
      </c>
      <c r="FH30" s="77">
        <v>10</v>
      </c>
      <c r="FI30" s="77">
        <v>12</v>
      </c>
      <c r="FJ30" s="77">
        <v>14</v>
      </c>
      <c r="FK30" s="77">
        <v>12</v>
      </c>
      <c r="FL30" s="77">
        <v>11</v>
      </c>
      <c r="FM30" s="77">
        <v>12</v>
      </c>
      <c r="FN30" s="77">
        <v>12</v>
      </c>
      <c r="FO30" s="77"/>
      <c r="FP30" s="77"/>
      <c r="FQ30" s="77"/>
      <c r="FR30" s="77"/>
      <c r="FS30" s="77"/>
      <c r="FT30" s="77"/>
      <c r="FU30" s="77"/>
      <c r="FV30" s="8">
        <f t="shared" si="33"/>
        <v>15</v>
      </c>
      <c r="FW30" s="8">
        <f t="shared" si="34"/>
        <v>45</v>
      </c>
      <c r="FX30" s="8">
        <f t="shared" si="35"/>
        <v>60</v>
      </c>
      <c r="FY30" s="8">
        <f t="shared" si="36"/>
        <v>75</v>
      </c>
      <c r="FZ30" s="8">
        <f t="shared" si="47"/>
        <v>75</v>
      </c>
      <c r="GA30" s="8">
        <f t="shared" si="37"/>
        <v>75</v>
      </c>
      <c r="GB30" s="8">
        <f t="shared" si="38"/>
        <v>90</v>
      </c>
      <c r="GC30" s="8">
        <f t="shared" si="39"/>
        <v>105</v>
      </c>
      <c r="GD30" s="8">
        <f t="shared" si="40"/>
        <v>105</v>
      </c>
      <c r="GE30" s="8">
        <f t="shared" si="41"/>
        <v>105</v>
      </c>
      <c r="GG30" s="159">
        <f t="shared" si="42"/>
        <v>60</v>
      </c>
      <c r="GH30" s="159">
        <f t="shared" si="43"/>
        <v>75</v>
      </c>
      <c r="GI30" s="159">
        <f t="shared" si="44"/>
        <v>75</v>
      </c>
      <c r="GJ30" s="159">
        <f t="shared" si="45"/>
        <v>75</v>
      </c>
      <c r="GK30" s="159">
        <f t="shared" si="46"/>
        <v>90</v>
      </c>
      <c r="GL30" s="159">
        <f t="shared" si="48"/>
        <v>105</v>
      </c>
      <c r="GM30" s="159">
        <f t="shared" si="49"/>
        <v>105</v>
      </c>
    </row>
    <row r="31" spans="1:195">
      <c r="A31" s="8">
        <v>23</v>
      </c>
      <c r="B31" s="14" t="s">
        <v>809</v>
      </c>
      <c r="C31" s="154">
        <v>3.2280092592592589E-2</v>
      </c>
      <c r="D31" s="154">
        <v>3.2280092592592589E-2</v>
      </c>
      <c r="E31" s="23"/>
      <c r="F31" s="139"/>
      <c r="G31" s="132"/>
      <c r="H31" s="145">
        <v>0</v>
      </c>
      <c r="I31" s="146"/>
      <c r="J31" s="147">
        <f t="shared" si="50"/>
        <v>0</v>
      </c>
      <c r="K31" s="14"/>
      <c r="L31" s="23"/>
      <c r="M31" s="21"/>
      <c r="N31" s="19"/>
      <c r="O31" s="24"/>
      <c r="P31" s="19"/>
      <c r="Q31" s="131"/>
      <c r="R31" s="14"/>
      <c r="S31" s="23">
        <v>3.5370370370370365E-2</v>
      </c>
      <c r="T31" s="139">
        <v>9</v>
      </c>
      <c r="U31" s="132">
        <f t="shared" si="71"/>
        <v>13</v>
      </c>
      <c r="V31" s="145">
        <v>0</v>
      </c>
      <c r="W31" s="146">
        <v>5</v>
      </c>
      <c r="X31" s="131">
        <f t="shared" si="52"/>
        <v>18</v>
      </c>
      <c r="Y31" s="14"/>
      <c r="Z31" s="23"/>
      <c r="AA31" s="21"/>
      <c r="AB31" s="19"/>
      <c r="AC31" s="24"/>
      <c r="AD31" s="19"/>
      <c r="AE31" s="131"/>
      <c r="AF31" s="14"/>
      <c r="AG31" s="23"/>
      <c r="AH31" s="21"/>
      <c r="AI31" s="56"/>
      <c r="AJ31" s="24"/>
      <c r="AK31" s="19"/>
      <c r="AL31" s="131"/>
      <c r="AM31" s="14"/>
      <c r="AN31" s="23">
        <v>3.2280092592592589E-2</v>
      </c>
      <c r="AO31" s="139">
        <v>7</v>
      </c>
      <c r="AP31" s="132">
        <f t="shared" si="73"/>
        <v>17</v>
      </c>
      <c r="AQ31" s="152">
        <v>15</v>
      </c>
      <c r="AR31" s="146">
        <v>5</v>
      </c>
      <c r="AS31" s="147">
        <f t="shared" si="53"/>
        <v>37</v>
      </c>
      <c r="AT31" s="14"/>
      <c r="AU31" s="23"/>
      <c r="AV31" s="21"/>
      <c r="AW31" s="19"/>
      <c r="AX31" s="24"/>
      <c r="AY31" s="19"/>
      <c r="AZ31" s="131"/>
      <c r="BA31" s="14"/>
      <c r="BB31" s="23">
        <v>2.9525462962962962E-2</v>
      </c>
      <c r="BC31" s="139">
        <v>13</v>
      </c>
      <c r="BD31" s="132">
        <f t="shared" si="72"/>
        <v>20</v>
      </c>
      <c r="BE31" s="145">
        <v>0</v>
      </c>
      <c r="BF31" s="146">
        <v>5</v>
      </c>
      <c r="BG31" s="147">
        <f t="shared" si="55"/>
        <v>25</v>
      </c>
      <c r="BH31" s="14"/>
      <c r="BI31" s="23"/>
      <c r="BJ31" s="21"/>
      <c r="BK31" s="19"/>
      <c r="BL31" s="24"/>
      <c r="BM31" s="19"/>
      <c r="BN31" s="131"/>
      <c r="BO31" s="14"/>
      <c r="BP31" s="23"/>
      <c r="BQ31" s="139"/>
      <c r="BR31" s="132"/>
      <c r="BS31" s="145">
        <v>0</v>
      </c>
      <c r="BT31" s="146"/>
      <c r="BU31" s="147">
        <f t="shared" si="56"/>
        <v>0</v>
      </c>
      <c r="BV31" s="14"/>
      <c r="BW31" s="23"/>
      <c r="BX31" s="21"/>
      <c r="BY31" s="19"/>
      <c r="BZ31" s="24"/>
      <c r="CA31" s="19"/>
      <c r="CB31" s="131"/>
      <c r="CC31" s="14"/>
      <c r="CD31" s="23"/>
      <c r="CE31" s="21"/>
      <c r="CF31" s="56">
        <f t="shared" si="30"/>
        <v>0</v>
      </c>
      <c r="CG31" s="24">
        <v>0</v>
      </c>
      <c r="CH31" s="19"/>
      <c r="CI31" s="131">
        <f t="shared" si="57"/>
        <v>0</v>
      </c>
      <c r="CJ31" s="14"/>
      <c r="CK31" s="23"/>
      <c r="CL31" s="21"/>
      <c r="CM31" s="19"/>
      <c r="CN31" s="24"/>
      <c r="CO31" s="19"/>
      <c r="CP31" s="131"/>
      <c r="CQ31" s="14"/>
      <c r="CR31" s="133"/>
      <c r="CS31" s="139"/>
      <c r="CT31" s="132"/>
      <c r="CU31" s="145">
        <v>0</v>
      </c>
      <c r="CV31" s="146"/>
      <c r="CW31" s="147">
        <f t="shared" si="58"/>
        <v>0</v>
      </c>
      <c r="CX31" s="14"/>
      <c r="CY31" s="23"/>
      <c r="CZ31" s="139"/>
      <c r="DA31" s="132"/>
      <c r="DB31" s="145">
        <v>0</v>
      </c>
      <c r="DC31" s="146"/>
      <c r="DD31" s="147">
        <f t="shared" si="59"/>
        <v>0</v>
      </c>
      <c r="DE31" s="14"/>
      <c r="DF31" s="23"/>
      <c r="DG31" s="139"/>
      <c r="DH31" s="132"/>
      <c r="DI31" s="145">
        <v>0</v>
      </c>
      <c r="DJ31" s="146"/>
      <c r="DK31" s="147">
        <f t="shared" si="60"/>
        <v>0</v>
      </c>
      <c r="DL31" s="75"/>
      <c r="DM31" s="23"/>
      <c r="DN31" s="139"/>
      <c r="DO31" s="132"/>
      <c r="DP31" s="145">
        <v>0</v>
      </c>
      <c r="DQ31" s="146"/>
      <c r="DR31" s="147">
        <f t="shared" si="61"/>
        <v>0</v>
      </c>
      <c r="DS31" s="14"/>
      <c r="DT31" s="23"/>
      <c r="DU31" s="139"/>
      <c r="DV31" s="132"/>
      <c r="DW31" s="145">
        <v>0</v>
      </c>
      <c r="DX31" s="146"/>
      <c r="DY31" s="147">
        <f t="shared" si="62"/>
        <v>0</v>
      </c>
      <c r="DZ31" s="14"/>
      <c r="EA31" s="23"/>
      <c r="EB31" s="21"/>
      <c r="EC31" s="19"/>
      <c r="ED31" s="24"/>
      <c r="EE31" s="19"/>
      <c r="EF31" s="131"/>
      <c r="EG31" s="14"/>
      <c r="EH31" s="23"/>
      <c r="EI31" s="21"/>
      <c r="EJ31" s="19"/>
      <c r="EK31" s="24"/>
      <c r="EL31" s="19"/>
      <c r="EM31" s="131"/>
      <c r="EN31" s="14"/>
      <c r="EO31" s="23"/>
      <c r="EP31" s="21"/>
      <c r="EQ31" s="132"/>
      <c r="ER31" s="24">
        <v>0</v>
      </c>
      <c r="ES31" s="19"/>
      <c r="ET31" s="131">
        <f t="shared" si="26"/>
        <v>0</v>
      </c>
      <c r="EU31" s="14"/>
      <c r="EV31" s="23"/>
      <c r="EW31" s="111">
        <f t="shared" si="31"/>
        <v>18</v>
      </c>
      <c r="EX31" s="82">
        <f t="shared" si="66"/>
        <v>50</v>
      </c>
      <c r="EY31" s="82">
        <f t="shared" si="66"/>
        <v>15</v>
      </c>
      <c r="EZ31" s="82">
        <f t="shared" si="66"/>
        <v>15</v>
      </c>
      <c r="FA31" s="131">
        <f t="shared" si="28"/>
        <v>80</v>
      </c>
      <c r="FB31" s="14" t="str">
        <f t="shared" si="29"/>
        <v>Steven Purdham</v>
      </c>
      <c r="FC31" s="14"/>
      <c r="FD31" s="106">
        <f t="shared" si="32"/>
        <v>18</v>
      </c>
      <c r="FE31" s="77"/>
      <c r="FF31" s="77">
        <v>23</v>
      </c>
      <c r="FG31" s="77" t="s">
        <v>440</v>
      </c>
      <c r="FH31" s="77">
        <v>9</v>
      </c>
      <c r="FI31" s="77">
        <v>11</v>
      </c>
      <c r="FJ31" s="77">
        <v>13</v>
      </c>
      <c r="FK31" s="77" t="s">
        <v>369</v>
      </c>
      <c r="FL31" s="77" t="s">
        <v>437</v>
      </c>
      <c r="FM31" s="77">
        <v>17</v>
      </c>
      <c r="FN31" s="77">
        <v>18</v>
      </c>
      <c r="FO31" s="80"/>
      <c r="FP31" s="77"/>
      <c r="FQ31" s="77"/>
      <c r="FR31" s="77"/>
      <c r="FS31" s="77"/>
      <c r="FT31" s="77"/>
      <c r="FU31" s="77"/>
      <c r="FV31" s="8">
        <f t="shared" si="33"/>
        <v>0</v>
      </c>
      <c r="FW31" s="8">
        <f t="shared" si="34"/>
        <v>18</v>
      </c>
      <c r="FX31" s="8">
        <f t="shared" si="35"/>
        <v>55</v>
      </c>
      <c r="FY31" s="8">
        <f t="shared" si="36"/>
        <v>80</v>
      </c>
      <c r="FZ31" s="8">
        <f t="shared" si="47"/>
        <v>80</v>
      </c>
      <c r="GA31" s="8">
        <f t="shared" si="37"/>
        <v>80</v>
      </c>
      <c r="GB31" s="8">
        <f t="shared" si="38"/>
        <v>80</v>
      </c>
      <c r="GC31" s="8">
        <f t="shared" si="39"/>
        <v>80</v>
      </c>
      <c r="GD31" s="8">
        <f t="shared" si="40"/>
        <v>80</v>
      </c>
      <c r="GE31" s="8">
        <f t="shared" si="41"/>
        <v>80</v>
      </c>
      <c r="GG31" s="159">
        <f t="shared" si="42"/>
        <v>55</v>
      </c>
      <c r="GH31" s="159">
        <f t="shared" si="43"/>
        <v>80</v>
      </c>
      <c r="GI31" s="159">
        <f t="shared" si="44"/>
        <v>80</v>
      </c>
      <c r="GJ31" s="159">
        <f t="shared" si="45"/>
        <v>80</v>
      </c>
      <c r="GK31" s="159">
        <f t="shared" si="46"/>
        <v>80</v>
      </c>
      <c r="GL31" s="159">
        <f t="shared" si="48"/>
        <v>80</v>
      </c>
      <c r="GM31" s="159">
        <f t="shared" si="49"/>
        <v>80</v>
      </c>
    </row>
    <row r="32" spans="1:195">
      <c r="A32" s="8">
        <v>24</v>
      </c>
      <c r="B32" s="14" t="s">
        <v>816</v>
      </c>
      <c r="C32" s="154">
        <v>3.15625E-2</v>
      </c>
      <c r="D32" s="154">
        <v>3.15625E-2</v>
      </c>
      <c r="E32" s="23"/>
      <c r="F32" s="139"/>
      <c r="G32" s="132"/>
      <c r="H32" s="145">
        <v>0</v>
      </c>
      <c r="I32" s="146"/>
      <c r="J32" s="147">
        <f t="shared" si="50"/>
        <v>0</v>
      </c>
      <c r="K32" s="14"/>
      <c r="L32" s="23"/>
      <c r="M32" s="21"/>
      <c r="N32" s="19"/>
      <c r="O32" s="24"/>
      <c r="P32" s="19"/>
      <c r="Q32" s="131"/>
      <c r="R32" s="14"/>
      <c r="S32" s="23"/>
      <c r="T32" s="139"/>
      <c r="U32" s="132"/>
      <c r="V32" s="145">
        <v>0</v>
      </c>
      <c r="W32" s="146"/>
      <c r="X32" s="131">
        <f t="shared" si="52"/>
        <v>0</v>
      </c>
      <c r="Y32" s="14"/>
      <c r="Z32" s="23"/>
      <c r="AA32" s="21"/>
      <c r="AB32" s="19"/>
      <c r="AC32" s="24"/>
      <c r="AD32" s="19"/>
      <c r="AE32" s="131"/>
      <c r="AF32" s="14"/>
      <c r="AG32" s="23"/>
      <c r="AH32" s="21"/>
      <c r="AI32" s="56"/>
      <c r="AJ32" s="24"/>
      <c r="AK32" s="19"/>
      <c r="AL32" s="131"/>
      <c r="AM32" s="14"/>
      <c r="AN32" s="23">
        <v>3.15625E-2</v>
      </c>
      <c r="AO32" s="139">
        <v>5</v>
      </c>
      <c r="AP32" s="132">
        <f t="shared" si="73"/>
        <v>19</v>
      </c>
      <c r="AQ32" s="145">
        <v>0</v>
      </c>
      <c r="AR32" s="146">
        <v>5</v>
      </c>
      <c r="AS32" s="147">
        <f t="shared" si="53"/>
        <v>24</v>
      </c>
      <c r="AT32" s="14"/>
      <c r="AU32" s="23"/>
      <c r="AV32" s="21"/>
      <c r="AW32" s="19"/>
      <c r="AX32" s="24"/>
      <c r="AY32" s="19"/>
      <c r="AZ32" s="131"/>
      <c r="BA32" s="14"/>
      <c r="BB32" s="23"/>
      <c r="BC32" s="139"/>
      <c r="BD32" s="132"/>
      <c r="BE32" s="145">
        <v>0</v>
      </c>
      <c r="BF32" s="146"/>
      <c r="BG32" s="147">
        <f t="shared" si="55"/>
        <v>0</v>
      </c>
      <c r="BH32" s="14"/>
      <c r="BI32" s="23"/>
      <c r="BJ32" s="21"/>
      <c r="BK32" s="19"/>
      <c r="BL32" s="24"/>
      <c r="BM32" s="19"/>
      <c r="BN32" s="131"/>
      <c r="BO32" s="14"/>
      <c r="BP32" s="23">
        <v>3.3460648148148149E-2</v>
      </c>
      <c r="BQ32" s="139">
        <v>10</v>
      </c>
      <c r="BR32" s="132">
        <f>((BP$56)+10)-BQ32</f>
        <v>19</v>
      </c>
      <c r="BS32" s="145">
        <v>0</v>
      </c>
      <c r="BT32" s="146">
        <v>5</v>
      </c>
      <c r="BU32" s="147">
        <f t="shared" si="56"/>
        <v>24</v>
      </c>
      <c r="BV32" s="14"/>
      <c r="BW32" s="23"/>
      <c r="BX32" s="21"/>
      <c r="BY32" s="19"/>
      <c r="BZ32" s="24"/>
      <c r="CA32" s="19"/>
      <c r="CB32" s="131"/>
      <c r="CC32" s="14"/>
      <c r="CD32" s="23"/>
      <c r="CE32" s="21"/>
      <c r="CF32" s="56">
        <f t="shared" si="30"/>
        <v>0</v>
      </c>
      <c r="CG32" s="24">
        <v>0</v>
      </c>
      <c r="CH32" s="19"/>
      <c r="CI32" s="131">
        <f t="shared" si="57"/>
        <v>0</v>
      </c>
      <c r="CJ32" s="14"/>
      <c r="CK32" s="23"/>
      <c r="CL32" s="21"/>
      <c r="CM32" s="19"/>
      <c r="CN32" s="24"/>
      <c r="CO32" s="19"/>
      <c r="CP32" s="131"/>
      <c r="CQ32" s="14"/>
      <c r="CR32" s="133">
        <v>3.4039351851851855E-2</v>
      </c>
      <c r="CS32" s="139">
        <v>9</v>
      </c>
      <c r="CT32" s="132">
        <f>((CR$56)+10)-CS32</f>
        <v>15</v>
      </c>
      <c r="CU32" s="145">
        <v>0</v>
      </c>
      <c r="CV32" s="146">
        <v>5</v>
      </c>
      <c r="CW32" s="147">
        <f t="shared" si="58"/>
        <v>20</v>
      </c>
      <c r="CX32" s="14"/>
      <c r="CY32" s="23"/>
      <c r="CZ32" s="139"/>
      <c r="DA32" s="132"/>
      <c r="DB32" s="145">
        <v>0</v>
      </c>
      <c r="DC32" s="146"/>
      <c r="DD32" s="147">
        <f t="shared" si="59"/>
        <v>0</v>
      </c>
      <c r="DE32" s="14"/>
      <c r="DF32" s="23"/>
      <c r="DG32" s="139"/>
      <c r="DH32" s="132"/>
      <c r="DI32" s="145">
        <v>0</v>
      </c>
      <c r="DJ32" s="146"/>
      <c r="DK32" s="147">
        <f t="shared" si="60"/>
        <v>0</v>
      </c>
      <c r="DL32" s="75"/>
      <c r="DM32" s="23"/>
      <c r="DN32" s="139"/>
      <c r="DO32" s="132"/>
      <c r="DP32" s="145">
        <v>0</v>
      </c>
      <c r="DQ32" s="146"/>
      <c r="DR32" s="147">
        <f t="shared" si="61"/>
        <v>0</v>
      </c>
      <c r="DS32" s="14"/>
      <c r="DT32" s="23"/>
      <c r="DU32" s="139"/>
      <c r="DV32" s="132"/>
      <c r="DW32" s="145">
        <v>0</v>
      </c>
      <c r="DX32" s="146"/>
      <c r="DY32" s="147">
        <f t="shared" si="62"/>
        <v>0</v>
      </c>
      <c r="DZ32" s="14"/>
      <c r="EA32" s="23"/>
      <c r="EB32" s="21"/>
      <c r="EC32" s="19"/>
      <c r="ED32" s="24"/>
      <c r="EE32" s="19"/>
      <c r="EF32" s="131"/>
      <c r="EG32" s="14"/>
      <c r="EH32" s="23"/>
      <c r="EI32" s="21"/>
      <c r="EJ32" s="19"/>
      <c r="EK32" s="24"/>
      <c r="EL32" s="19"/>
      <c r="EM32" s="131"/>
      <c r="EN32" s="14"/>
      <c r="EO32" s="23"/>
      <c r="EP32" s="21"/>
      <c r="EQ32" s="132"/>
      <c r="ER32" s="24">
        <v>0</v>
      </c>
      <c r="ES32" s="19"/>
      <c r="ET32" s="131">
        <f t="shared" si="26"/>
        <v>0</v>
      </c>
      <c r="EU32" s="14"/>
      <c r="EV32" s="23"/>
      <c r="EW32" s="111">
        <f t="shared" si="31"/>
        <v>23</v>
      </c>
      <c r="EX32" s="82">
        <f t="shared" si="66"/>
        <v>53</v>
      </c>
      <c r="EY32" s="82">
        <f t="shared" si="66"/>
        <v>0</v>
      </c>
      <c r="EZ32" s="82">
        <f t="shared" si="66"/>
        <v>15</v>
      </c>
      <c r="FA32" s="131">
        <f t="shared" si="28"/>
        <v>68</v>
      </c>
      <c r="FB32" s="14" t="str">
        <f t="shared" si="29"/>
        <v>James Simpson</v>
      </c>
      <c r="FC32" s="14"/>
      <c r="FD32" s="106">
        <f t="shared" si="32"/>
        <v>23</v>
      </c>
      <c r="FE32" s="77"/>
      <c r="FF32" s="77"/>
      <c r="FG32" s="77">
        <v>21</v>
      </c>
      <c r="FH32" s="77">
        <v>28</v>
      </c>
      <c r="FI32" s="77">
        <v>24</v>
      </c>
      <c r="FJ32" s="77">
        <v>17</v>
      </c>
      <c r="FK32" s="77">
        <v>19</v>
      </c>
      <c r="FL32" s="77">
        <v>22</v>
      </c>
      <c r="FM32" s="77">
        <v>23</v>
      </c>
      <c r="FN32" s="77">
        <v>23</v>
      </c>
      <c r="FO32" s="80"/>
      <c r="FP32" s="77"/>
      <c r="FQ32" s="77"/>
      <c r="FR32" s="77"/>
      <c r="FS32" s="77"/>
      <c r="FT32" s="77"/>
      <c r="FU32" s="77"/>
      <c r="FV32" s="8">
        <f t="shared" si="33"/>
        <v>0</v>
      </c>
      <c r="FW32" s="8">
        <f t="shared" si="34"/>
        <v>0</v>
      </c>
      <c r="FX32" s="8">
        <f t="shared" si="35"/>
        <v>24</v>
      </c>
      <c r="FY32" s="8">
        <f t="shared" si="36"/>
        <v>24</v>
      </c>
      <c r="FZ32" s="8">
        <f t="shared" si="47"/>
        <v>48</v>
      </c>
      <c r="GA32" s="8">
        <f t="shared" si="37"/>
        <v>68</v>
      </c>
      <c r="GB32" s="8">
        <f t="shared" si="38"/>
        <v>68</v>
      </c>
      <c r="GC32" s="8">
        <f t="shared" si="39"/>
        <v>68</v>
      </c>
      <c r="GD32" s="8">
        <f t="shared" si="40"/>
        <v>68</v>
      </c>
      <c r="GE32" s="8">
        <f t="shared" si="41"/>
        <v>68</v>
      </c>
      <c r="GG32" s="159">
        <f t="shared" si="42"/>
        <v>24</v>
      </c>
      <c r="GH32" s="159">
        <f t="shared" si="43"/>
        <v>24</v>
      </c>
      <c r="GI32" s="159">
        <f t="shared" si="44"/>
        <v>48</v>
      </c>
      <c r="GJ32" s="159">
        <f t="shared" si="45"/>
        <v>68</v>
      </c>
      <c r="GK32" s="159">
        <f t="shared" si="46"/>
        <v>68</v>
      </c>
      <c r="GL32" s="159">
        <f t="shared" si="48"/>
        <v>68</v>
      </c>
      <c r="GM32" s="159">
        <f t="shared" si="49"/>
        <v>68</v>
      </c>
    </row>
    <row r="33" spans="1:195">
      <c r="A33" s="8">
        <v>25</v>
      </c>
      <c r="B33" s="14" t="s">
        <v>817</v>
      </c>
      <c r="C33" s="154">
        <v>3.170138888888889E-2</v>
      </c>
      <c r="D33" s="155">
        <v>3.0983796296296297E-2</v>
      </c>
      <c r="E33" s="23"/>
      <c r="F33" s="139"/>
      <c r="G33" s="132"/>
      <c r="H33" s="145">
        <v>0</v>
      </c>
      <c r="I33" s="146"/>
      <c r="J33" s="147">
        <f t="shared" si="50"/>
        <v>0</v>
      </c>
      <c r="K33" s="14"/>
      <c r="L33" s="23"/>
      <c r="M33" s="21"/>
      <c r="N33" s="19"/>
      <c r="O33" s="24"/>
      <c r="P33" s="19"/>
      <c r="Q33" s="131"/>
      <c r="R33" s="14"/>
      <c r="S33" s="23"/>
      <c r="T33" s="139"/>
      <c r="U33" s="132"/>
      <c r="V33" s="145">
        <v>0</v>
      </c>
      <c r="W33" s="146"/>
      <c r="X33" s="131">
        <f t="shared" si="52"/>
        <v>0</v>
      </c>
      <c r="Y33" s="14"/>
      <c r="Z33" s="23"/>
      <c r="AA33" s="21"/>
      <c r="AB33" s="19"/>
      <c r="AC33" s="24"/>
      <c r="AD33" s="19"/>
      <c r="AE33" s="131"/>
      <c r="AF33" s="14"/>
      <c r="AG33" s="23"/>
      <c r="AH33" s="21"/>
      <c r="AI33" s="56"/>
      <c r="AJ33" s="24"/>
      <c r="AK33" s="19"/>
      <c r="AL33" s="131"/>
      <c r="AM33" s="14"/>
      <c r="AN33" s="23">
        <v>3.2025462962962964E-2</v>
      </c>
      <c r="AO33" s="139">
        <v>6</v>
      </c>
      <c r="AP33" s="132">
        <f t="shared" si="73"/>
        <v>18</v>
      </c>
      <c r="AQ33" s="145">
        <v>0</v>
      </c>
      <c r="AR33" s="146">
        <v>5</v>
      </c>
      <c r="AS33" s="147">
        <f t="shared" si="53"/>
        <v>23</v>
      </c>
      <c r="AT33" s="14"/>
      <c r="AU33" s="23"/>
      <c r="AV33" s="21"/>
      <c r="AW33" s="19"/>
      <c r="AX33" s="24"/>
      <c r="AY33" s="19"/>
      <c r="AZ33" s="131"/>
      <c r="BA33" s="14"/>
      <c r="BB33" s="23">
        <v>2.7013888888888889E-2</v>
      </c>
      <c r="BC33" s="139">
        <v>10</v>
      </c>
      <c r="BD33" s="132">
        <f t="shared" ref="BD33:BD39" si="74">((BB$56)+10)-BC33</f>
        <v>23</v>
      </c>
      <c r="BE33" s="145">
        <v>0</v>
      </c>
      <c r="BF33" s="146">
        <v>5</v>
      </c>
      <c r="BG33" s="147">
        <f t="shared" si="55"/>
        <v>28</v>
      </c>
      <c r="BH33" s="14"/>
      <c r="BI33" s="23"/>
      <c r="BJ33" s="21"/>
      <c r="BK33" s="19"/>
      <c r="BL33" s="24"/>
      <c r="BM33" s="19"/>
      <c r="BN33" s="131"/>
      <c r="BO33" s="14"/>
      <c r="BP33" s="23"/>
      <c r="BQ33" s="139"/>
      <c r="BR33" s="132"/>
      <c r="BS33" s="145">
        <v>0</v>
      </c>
      <c r="BT33" s="146"/>
      <c r="BU33" s="147">
        <f t="shared" si="56"/>
        <v>0</v>
      </c>
      <c r="BV33" s="14"/>
      <c r="BW33" s="23"/>
      <c r="BX33" s="21"/>
      <c r="BY33" s="19"/>
      <c r="BZ33" s="24"/>
      <c r="CA33" s="19"/>
      <c r="CB33" s="131"/>
      <c r="CC33" s="14"/>
      <c r="CD33" s="23"/>
      <c r="CE33" s="21"/>
      <c r="CF33" s="56">
        <f t="shared" si="30"/>
        <v>0</v>
      </c>
      <c r="CG33" s="24">
        <v>0</v>
      </c>
      <c r="CH33" s="19"/>
      <c r="CI33" s="131">
        <f t="shared" si="57"/>
        <v>0</v>
      </c>
      <c r="CJ33" s="14"/>
      <c r="CK33" s="23"/>
      <c r="CL33" s="21"/>
      <c r="CM33" s="19"/>
      <c r="CN33" s="24"/>
      <c r="CO33" s="19"/>
      <c r="CP33" s="131"/>
      <c r="CQ33" s="14"/>
      <c r="CR33" s="133"/>
      <c r="CS33" s="139"/>
      <c r="CT33" s="132"/>
      <c r="CU33" s="145">
        <v>0</v>
      </c>
      <c r="CV33" s="146"/>
      <c r="CW33" s="147">
        <f t="shared" si="58"/>
        <v>0</v>
      </c>
      <c r="CX33" s="14"/>
      <c r="CY33" s="133">
        <v>3.170138888888889E-2</v>
      </c>
      <c r="CZ33" s="139">
        <v>7</v>
      </c>
      <c r="DA33" s="132">
        <f>((CY$56)+10)-CZ33</f>
        <v>16</v>
      </c>
      <c r="DB33" s="152">
        <v>15</v>
      </c>
      <c r="DC33" s="146">
        <v>5</v>
      </c>
      <c r="DD33" s="147">
        <f t="shared" si="59"/>
        <v>36</v>
      </c>
      <c r="DE33" s="14"/>
      <c r="DF33" s="23"/>
      <c r="DG33" s="139"/>
      <c r="DH33" s="132"/>
      <c r="DI33" s="145">
        <v>0</v>
      </c>
      <c r="DJ33" s="146"/>
      <c r="DK33" s="147">
        <f t="shared" si="60"/>
        <v>0</v>
      </c>
      <c r="DL33" s="75"/>
      <c r="DM33" s="169">
        <v>3.0983796296296297E-2</v>
      </c>
      <c r="DN33" s="139">
        <v>5</v>
      </c>
      <c r="DO33" s="132">
        <f>((DM$56)+10)-DN33</f>
        <v>16</v>
      </c>
      <c r="DP33" s="152">
        <v>15</v>
      </c>
      <c r="DQ33" s="146">
        <v>5</v>
      </c>
      <c r="DR33" s="147">
        <f t="shared" si="61"/>
        <v>36</v>
      </c>
      <c r="DS33" s="14"/>
      <c r="DT33" s="23"/>
      <c r="DU33" s="139"/>
      <c r="DV33" s="132"/>
      <c r="DW33" s="145">
        <v>0</v>
      </c>
      <c r="DX33" s="146"/>
      <c r="DY33" s="147">
        <f t="shared" si="62"/>
        <v>0</v>
      </c>
      <c r="DZ33" s="14"/>
      <c r="EA33" s="23"/>
      <c r="EB33" s="21"/>
      <c r="EC33" s="19"/>
      <c r="ED33" s="24"/>
      <c r="EE33" s="19"/>
      <c r="EF33" s="131"/>
      <c r="EG33" s="14"/>
      <c r="EH33" s="23"/>
      <c r="EI33" s="21"/>
      <c r="EJ33" s="19"/>
      <c r="EK33" s="24"/>
      <c r="EL33" s="19"/>
      <c r="EM33" s="131"/>
      <c r="EN33" s="14"/>
      <c r="EO33" s="23"/>
      <c r="EP33" s="21"/>
      <c r="EQ33" s="132"/>
      <c r="ER33" s="24">
        <v>0</v>
      </c>
      <c r="ES33" s="19"/>
      <c r="ET33" s="131">
        <f t="shared" si="26"/>
        <v>0</v>
      </c>
      <c r="EU33" s="14"/>
      <c r="EV33" s="23"/>
      <c r="EW33" s="111">
        <f t="shared" si="31"/>
        <v>11</v>
      </c>
      <c r="EX33" s="82">
        <f t="shared" si="66"/>
        <v>73</v>
      </c>
      <c r="EY33" s="82">
        <f t="shared" si="66"/>
        <v>30</v>
      </c>
      <c r="EZ33" s="82">
        <f t="shared" si="66"/>
        <v>20</v>
      </c>
      <c r="FA33" s="131">
        <f t="shared" si="28"/>
        <v>123</v>
      </c>
      <c r="FB33" s="14" t="str">
        <f t="shared" si="29"/>
        <v>Nick Irlam</v>
      </c>
      <c r="FC33" s="14"/>
      <c r="FD33" s="106">
        <f t="shared" si="32"/>
        <v>11</v>
      </c>
      <c r="FE33" s="77"/>
      <c r="FF33" s="77"/>
      <c r="FG33" s="77" t="s">
        <v>646</v>
      </c>
      <c r="FH33" s="77">
        <v>18</v>
      </c>
      <c r="FI33" s="77">
        <v>22</v>
      </c>
      <c r="FJ33" s="77">
        <v>24</v>
      </c>
      <c r="FK33" s="77">
        <v>13</v>
      </c>
      <c r="FL33" s="77">
        <v>14</v>
      </c>
      <c r="FM33" s="77">
        <v>11</v>
      </c>
      <c r="FN33" s="77">
        <v>11</v>
      </c>
      <c r="FO33" s="77"/>
      <c r="FP33" s="77"/>
      <c r="FQ33" s="77"/>
      <c r="FR33" s="77"/>
      <c r="FS33" s="77"/>
      <c r="FT33" s="77"/>
      <c r="FU33" s="77"/>
      <c r="FV33" s="8">
        <f t="shared" si="33"/>
        <v>0</v>
      </c>
      <c r="FW33" s="8">
        <f t="shared" si="34"/>
        <v>0</v>
      </c>
      <c r="FX33" s="8">
        <f t="shared" si="35"/>
        <v>23</v>
      </c>
      <c r="FY33" s="8">
        <f t="shared" si="36"/>
        <v>51</v>
      </c>
      <c r="FZ33" s="8">
        <f t="shared" si="47"/>
        <v>51</v>
      </c>
      <c r="GA33" s="8">
        <f t="shared" si="37"/>
        <v>51</v>
      </c>
      <c r="GB33" s="8">
        <f t="shared" si="38"/>
        <v>87</v>
      </c>
      <c r="GC33" s="8">
        <f t="shared" si="39"/>
        <v>87</v>
      </c>
      <c r="GD33" s="8">
        <f t="shared" si="40"/>
        <v>123</v>
      </c>
      <c r="GE33" s="8">
        <f t="shared" si="41"/>
        <v>123</v>
      </c>
      <c r="GG33" s="159">
        <f t="shared" si="42"/>
        <v>23</v>
      </c>
      <c r="GH33" s="159">
        <f t="shared" si="43"/>
        <v>51</v>
      </c>
      <c r="GI33" s="159">
        <f t="shared" si="44"/>
        <v>51</v>
      </c>
      <c r="GJ33" s="159">
        <f t="shared" si="45"/>
        <v>51</v>
      </c>
      <c r="GK33" s="159">
        <f t="shared" si="46"/>
        <v>87</v>
      </c>
      <c r="GL33" s="159">
        <f t="shared" si="48"/>
        <v>87</v>
      </c>
      <c r="GM33" s="159">
        <f t="shared" si="49"/>
        <v>123</v>
      </c>
    </row>
    <row r="34" spans="1:195">
      <c r="A34" s="8">
        <v>26</v>
      </c>
      <c r="B34" s="14" t="s">
        <v>60</v>
      </c>
      <c r="C34" s="154">
        <v>3.4814814814814812E-2</v>
      </c>
      <c r="D34" s="154">
        <v>3.4814814814814812E-2</v>
      </c>
      <c r="E34" s="23"/>
      <c r="F34" s="139"/>
      <c r="G34" s="132"/>
      <c r="H34" s="145">
        <v>0</v>
      </c>
      <c r="I34" s="146"/>
      <c r="J34" s="147">
        <f t="shared" si="50"/>
        <v>0</v>
      </c>
      <c r="K34" s="14"/>
      <c r="L34" s="23"/>
      <c r="M34" s="21"/>
      <c r="N34" s="19"/>
      <c r="O34" s="24"/>
      <c r="P34" s="19"/>
      <c r="Q34" s="131"/>
      <c r="R34" s="14"/>
      <c r="S34" s="23"/>
      <c r="T34" s="139"/>
      <c r="U34" s="132"/>
      <c r="V34" s="145">
        <v>0</v>
      </c>
      <c r="W34" s="146"/>
      <c r="X34" s="131">
        <f t="shared" si="52"/>
        <v>0</v>
      </c>
      <c r="Y34" s="14"/>
      <c r="Z34" s="23"/>
      <c r="AA34" s="21"/>
      <c r="AB34" s="19"/>
      <c r="AC34" s="24"/>
      <c r="AD34" s="19"/>
      <c r="AE34" s="131"/>
      <c r="AF34" s="14"/>
      <c r="AG34" s="23"/>
      <c r="AH34" s="21"/>
      <c r="AI34" s="56"/>
      <c r="AJ34" s="24"/>
      <c r="AK34" s="19"/>
      <c r="AL34" s="131"/>
      <c r="AM34" s="14"/>
      <c r="AN34" s="23">
        <v>3.4814814814814812E-2</v>
      </c>
      <c r="AO34" s="139">
        <v>11</v>
      </c>
      <c r="AP34" s="132">
        <f t="shared" si="73"/>
        <v>13</v>
      </c>
      <c r="AQ34" s="145">
        <v>0</v>
      </c>
      <c r="AR34" s="146">
        <v>5</v>
      </c>
      <c r="AS34" s="147">
        <f t="shared" si="53"/>
        <v>18</v>
      </c>
      <c r="AT34" s="14"/>
      <c r="AU34" s="23"/>
      <c r="AV34" s="21"/>
      <c r="AW34" s="19"/>
      <c r="AX34" s="24"/>
      <c r="AY34" s="19"/>
      <c r="AZ34" s="131"/>
      <c r="BA34" s="14"/>
      <c r="BB34" s="23">
        <v>3.0729166666666669E-2</v>
      </c>
      <c r="BC34" s="139">
        <v>19</v>
      </c>
      <c r="BD34" s="132">
        <f t="shared" si="74"/>
        <v>14</v>
      </c>
      <c r="BE34" s="145">
        <v>0</v>
      </c>
      <c r="BF34" s="146">
        <v>5</v>
      </c>
      <c r="BG34" s="147">
        <f t="shared" si="55"/>
        <v>19</v>
      </c>
      <c r="BH34" s="14"/>
      <c r="BI34" s="23"/>
      <c r="BJ34" s="21"/>
      <c r="BK34" s="19"/>
      <c r="BL34" s="24"/>
      <c r="BM34" s="19"/>
      <c r="BN34" s="131"/>
      <c r="BO34" s="14"/>
      <c r="BP34" s="23">
        <v>4.0462962962962964E-2</v>
      </c>
      <c r="BQ34" s="139">
        <v>19</v>
      </c>
      <c r="BR34" s="132">
        <f>((BP$56)+10)-BQ34</f>
        <v>10</v>
      </c>
      <c r="BS34" s="145">
        <v>0</v>
      </c>
      <c r="BT34" s="146">
        <v>5</v>
      </c>
      <c r="BU34" s="147">
        <f t="shared" si="56"/>
        <v>15</v>
      </c>
      <c r="BV34" s="14"/>
      <c r="BW34" s="23"/>
      <c r="BX34" s="21"/>
      <c r="BY34" s="19"/>
      <c r="BZ34" s="24"/>
      <c r="CA34" s="19"/>
      <c r="CB34" s="131"/>
      <c r="CC34" s="14"/>
      <c r="CD34" s="23"/>
      <c r="CE34" s="21"/>
      <c r="CF34" s="56">
        <f t="shared" si="30"/>
        <v>0</v>
      </c>
      <c r="CG34" s="24">
        <v>0</v>
      </c>
      <c r="CH34" s="19"/>
      <c r="CI34" s="131">
        <f t="shared" si="57"/>
        <v>0</v>
      </c>
      <c r="CJ34" s="14"/>
      <c r="CK34" s="23"/>
      <c r="CL34" s="21"/>
      <c r="CM34" s="19"/>
      <c r="CN34" s="24"/>
      <c r="CO34" s="19"/>
      <c r="CP34" s="131"/>
      <c r="CQ34" s="14"/>
      <c r="CR34" s="133"/>
      <c r="CS34" s="139"/>
      <c r="CT34" s="132"/>
      <c r="CU34" s="145">
        <v>0</v>
      </c>
      <c r="CV34" s="146"/>
      <c r="CW34" s="147">
        <f t="shared" si="58"/>
        <v>0</v>
      </c>
      <c r="CX34" s="14"/>
      <c r="CY34" s="23"/>
      <c r="CZ34" s="139"/>
      <c r="DA34" s="132"/>
      <c r="DB34" s="145">
        <v>0</v>
      </c>
      <c r="DC34" s="146"/>
      <c r="DD34" s="147">
        <f t="shared" si="59"/>
        <v>0</v>
      </c>
      <c r="DE34" s="14"/>
      <c r="DF34" s="23">
        <v>3.6134259259259262E-2</v>
      </c>
      <c r="DG34" s="139">
        <v>12</v>
      </c>
      <c r="DH34" s="132">
        <f>((DF$56)+10)-DG34</f>
        <v>13</v>
      </c>
      <c r="DI34" s="145">
        <v>0</v>
      </c>
      <c r="DJ34" s="146">
        <v>5</v>
      </c>
      <c r="DK34" s="147">
        <f t="shared" si="60"/>
        <v>18</v>
      </c>
      <c r="DL34" s="75"/>
      <c r="DM34" s="23"/>
      <c r="DN34" s="139"/>
      <c r="DO34" s="132"/>
      <c r="DP34" s="145">
        <v>0</v>
      </c>
      <c r="DQ34" s="146"/>
      <c r="DR34" s="147">
        <f t="shared" si="61"/>
        <v>0</v>
      </c>
      <c r="DS34" s="14"/>
      <c r="DT34" s="23"/>
      <c r="DU34" s="139"/>
      <c r="DV34" s="132"/>
      <c r="DW34" s="145">
        <v>0</v>
      </c>
      <c r="DX34" s="146"/>
      <c r="DY34" s="147">
        <f t="shared" si="62"/>
        <v>0</v>
      </c>
      <c r="DZ34" s="14"/>
      <c r="EA34" s="23"/>
      <c r="EB34" s="21"/>
      <c r="EC34" s="19"/>
      <c r="ED34" s="24"/>
      <c r="EE34" s="19"/>
      <c r="EF34" s="131"/>
      <c r="EG34" s="14"/>
      <c r="EH34" s="23"/>
      <c r="EI34" s="21"/>
      <c r="EJ34" s="19"/>
      <c r="EK34" s="24"/>
      <c r="EL34" s="19"/>
      <c r="EM34" s="131"/>
      <c r="EN34" s="14"/>
      <c r="EO34" s="23"/>
      <c r="EP34" s="21"/>
      <c r="EQ34" s="132"/>
      <c r="ER34" s="24">
        <v>0</v>
      </c>
      <c r="ES34" s="19"/>
      <c r="ET34" s="131">
        <f t="shared" si="26"/>
        <v>0</v>
      </c>
      <c r="EU34" s="14"/>
      <c r="EV34" s="23"/>
      <c r="EW34" s="111">
        <f t="shared" si="31"/>
        <v>21</v>
      </c>
      <c r="EX34" s="82">
        <f t="shared" si="66"/>
        <v>50</v>
      </c>
      <c r="EY34" s="82">
        <f t="shared" si="66"/>
        <v>0</v>
      </c>
      <c r="EZ34" s="82">
        <f t="shared" si="66"/>
        <v>20</v>
      </c>
      <c r="FA34" s="131">
        <f t="shared" si="28"/>
        <v>70</v>
      </c>
      <c r="FB34" s="14" t="str">
        <f t="shared" si="29"/>
        <v>Paul Saager</v>
      </c>
      <c r="FC34" s="14"/>
      <c r="FD34" s="106">
        <f t="shared" si="32"/>
        <v>21</v>
      </c>
      <c r="FE34" s="77"/>
      <c r="FF34" s="77"/>
      <c r="FG34" s="77">
        <v>26</v>
      </c>
      <c r="FH34" s="77">
        <v>20</v>
      </c>
      <c r="FI34" s="77">
        <v>21</v>
      </c>
      <c r="FJ34" s="77">
        <v>23</v>
      </c>
      <c r="FK34" s="77">
        <v>25</v>
      </c>
      <c r="FL34" s="77">
        <v>20</v>
      </c>
      <c r="FM34" s="77">
        <v>21</v>
      </c>
      <c r="FN34" s="77">
        <v>21</v>
      </c>
      <c r="FO34" s="77"/>
      <c r="FP34" s="77"/>
      <c r="FQ34" s="77"/>
      <c r="FR34" s="77"/>
      <c r="FS34" s="77"/>
      <c r="FT34" s="77"/>
      <c r="FU34" s="77"/>
      <c r="FV34" s="8">
        <f t="shared" si="33"/>
        <v>0</v>
      </c>
      <c r="FW34" s="8">
        <f t="shared" si="34"/>
        <v>0</v>
      </c>
      <c r="FX34" s="8">
        <f t="shared" si="35"/>
        <v>18</v>
      </c>
      <c r="FY34" s="8">
        <f t="shared" si="36"/>
        <v>37</v>
      </c>
      <c r="FZ34" s="8">
        <f t="shared" si="47"/>
        <v>52</v>
      </c>
      <c r="GA34" s="8">
        <f t="shared" si="37"/>
        <v>52</v>
      </c>
      <c r="GB34" s="8">
        <f t="shared" si="38"/>
        <v>52</v>
      </c>
      <c r="GC34" s="8">
        <f t="shared" si="39"/>
        <v>70</v>
      </c>
      <c r="GD34" s="8">
        <f t="shared" si="40"/>
        <v>70</v>
      </c>
      <c r="GE34" s="8">
        <f t="shared" si="41"/>
        <v>70</v>
      </c>
      <c r="GG34" s="159">
        <f t="shared" si="42"/>
        <v>18</v>
      </c>
      <c r="GH34" s="159">
        <f t="shared" si="43"/>
        <v>37</v>
      </c>
      <c r="GI34" s="159">
        <f t="shared" si="44"/>
        <v>52</v>
      </c>
      <c r="GJ34" s="159">
        <f t="shared" si="45"/>
        <v>52</v>
      </c>
      <c r="GK34" s="159">
        <f t="shared" si="46"/>
        <v>52</v>
      </c>
      <c r="GL34" s="159">
        <f t="shared" si="48"/>
        <v>70</v>
      </c>
      <c r="GM34" s="159">
        <f t="shared" si="49"/>
        <v>70</v>
      </c>
    </row>
    <row r="35" spans="1:195">
      <c r="A35" s="8">
        <v>27</v>
      </c>
      <c r="B35" s="14" t="s">
        <v>818</v>
      </c>
      <c r="C35" s="154">
        <v>3.6238425925925924E-2</v>
      </c>
      <c r="D35" s="154">
        <v>3.6238425925925924E-2</v>
      </c>
      <c r="E35" s="23"/>
      <c r="F35" s="139"/>
      <c r="G35" s="132"/>
      <c r="H35" s="145">
        <v>0</v>
      </c>
      <c r="I35" s="146"/>
      <c r="J35" s="147">
        <f t="shared" si="50"/>
        <v>0</v>
      </c>
      <c r="K35" s="14"/>
      <c r="L35" s="23"/>
      <c r="M35" s="21"/>
      <c r="N35" s="19"/>
      <c r="O35" s="24"/>
      <c r="P35" s="19"/>
      <c r="Q35" s="131"/>
      <c r="R35" s="14"/>
      <c r="S35" s="23"/>
      <c r="T35" s="139"/>
      <c r="U35" s="132"/>
      <c r="V35" s="145">
        <v>0</v>
      </c>
      <c r="W35" s="146"/>
      <c r="X35" s="131">
        <f t="shared" si="52"/>
        <v>0</v>
      </c>
      <c r="Y35" s="14"/>
      <c r="Z35" s="23"/>
      <c r="AA35" s="21"/>
      <c r="AB35" s="19"/>
      <c r="AC35" s="24"/>
      <c r="AD35" s="19"/>
      <c r="AE35" s="131"/>
      <c r="AF35" s="14"/>
      <c r="AG35" s="23"/>
      <c r="AH35" s="21"/>
      <c r="AI35" s="56"/>
      <c r="AJ35" s="24"/>
      <c r="AK35" s="19"/>
      <c r="AL35" s="131"/>
      <c r="AM35" s="14"/>
      <c r="AN35" s="23">
        <v>4.1284722222222223E-2</v>
      </c>
      <c r="AO35" s="139">
        <v>13</v>
      </c>
      <c r="AP35" s="132">
        <f t="shared" si="73"/>
        <v>11</v>
      </c>
      <c r="AQ35" s="145">
        <v>0</v>
      </c>
      <c r="AR35" s="146">
        <v>5</v>
      </c>
      <c r="AS35" s="147">
        <f t="shared" si="53"/>
        <v>16</v>
      </c>
      <c r="AT35" s="14"/>
      <c r="AU35" s="23"/>
      <c r="AV35" s="21"/>
      <c r="AW35" s="19"/>
      <c r="AX35" s="24"/>
      <c r="AY35" s="19"/>
      <c r="AZ35" s="131"/>
      <c r="BA35" s="14"/>
      <c r="BB35" s="23">
        <v>3.3622685185185179E-2</v>
      </c>
      <c r="BC35" s="139">
        <v>22</v>
      </c>
      <c r="BD35" s="132">
        <f t="shared" si="74"/>
        <v>11</v>
      </c>
      <c r="BE35" s="145">
        <v>0</v>
      </c>
      <c r="BF35" s="146">
        <v>5</v>
      </c>
      <c r="BG35" s="147">
        <f t="shared" si="55"/>
        <v>16</v>
      </c>
      <c r="BH35" s="14"/>
      <c r="BI35" s="23"/>
      <c r="BJ35" s="21"/>
      <c r="BK35" s="19"/>
      <c r="BL35" s="24"/>
      <c r="BM35" s="19"/>
      <c r="BN35" s="131"/>
      <c r="BO35" s="14"/>
      <c r="BP35" s="133">
        <v>3.9571759259259258E-2</v>
      </c>
      <c r="BQ35" s="139">
        <v>18</v>
      </c>
      <c r="BR35" s="132">
        <f>((BP$56)+10)-BQ35</f>
        <v>11</v>
      </c>
      <c r="BS35" s="152">
        <v>15</v>
      </c>
      <c r="BT35" s="146">
        <v>5</v>
      </c>
      <c r="BU35" s="147">
        <f t="shared" si="56"/>
        <v>31</v>
      </c>
      <c r="BV35" s="14"/>
      <c r="BW35" s="23"/>
      <c r="BX35" s="21"/>
      <c r="BY35" s="19"/>
      <c r="BZ35" s="24"/>
      <c r="CA35" s="19"/>
      <c r="CB35" s="131"/>
      <c r="CC35" s="14"/>
      <c r="CD35" s="23"/>
      <c r="CE35" s="21"/>
      <c r="CF35" s="56">
        <f t="shared" si="30"/>
        <v>0</v>
      </c>
      <c r="CG35" s="24">
        <v>0</v>
      </c>
      <c r="CH35" s="19"/>
      <c r="CI35" s="131">
        <f t="shared" si="57"/>
        <v>0</v>
      </c>
      <c r="CJ35" s="14"/>
      <c r="CK35" s="23"/>
      <c r="CL35" s="21"/>
      <c r="CM35" s="19"/>
      <c r="CN35" s="24"/>
      <c r="CO35" s="19"/>
      <c r="CP35" s="131"/>
      <c r="CQ35" s="14"/>
      <c r="CR35" s="133">
        <v>3.6238425925925924E-2</v>
      </c>
      <c r="CS35" s="139">
        <v>12</v>
      </c>
      <c r="CT35" s="132">
        <f>((CR$56)+10)-CS35</f>
        <v>12</v>
      </c>
      <c r="CU35" s="152">
        <v>15</v>
      </c>
      <c r="CV35" s="146">
        <v>5</v>
      </c>
      <c r="CW35" s="147">
        <f t="shared" si="58"/>
        <v>32</v>
      </c>
      <c r="CX35" s="14"/>
      <c r="CY35" s="23">
        <v>3.8124999999999999E-2</v>
      </c>
      <c r="CZ35" s="139">
        <v>12</v>
      </c>
      <c r="DA35" s="132">
        <f>((CY$56)+10)-CZ35</f>
        <v>11</v>
      </c>
      <c r="DB35" s="145">
        <v>0</v>
      </c>
      <c r="DC35" s="146">
        <v>5</v>
      </c>
      <c r="DD35" s="147">
        <f t="shared" si="59"/>
        <v>16</v>
      </c>
      <c r="DE35" s="14"/>
      <c r="DF35" s="23">
        <v>3.7557870370370373E-2</v>
      </c>
      <c r="DG35" s="139">
        <v>14</v>
      </c>
      <c r="DH35" s="132">
        <f>((DF$56)+10)-DG35</f>
        <v>11</v>
      </c>
      <c r="DI35" s="145">
        <v>0</v>
      </c>
      <c r="DJ35" s="146">
        <v>5</v>
      </c>
      <c r="DK35" s="147">
        <f t="shared" si="60"/>
        <v>16</v>
      </c>
      <c r="DL35" s="75"/>
      <c r="DM35" s="23">
        <v>3.6828703703703704E-2</v>
      </c>
      <c r="DN35" s="139">
        <v>9</v>
      </c>
      <c r="DO35" s="132">
        <f>((DM$56)+10)-DN35</f>
        <v>12</v>
      </c>
      <c r="DP35" s="145">
        <v>0</v>
      </c>
      <c r="DQ35" s="146">
        <v>5</v>
      </c>
      <c r="DR35" s="147">
        <f t="shared" si="61"/>
        <v>17</v>
      </c>
      <c r="DS35" s="14"/>
      <c r="DT35" s="23">
        <v>3.5115740740740746E-2</v>
      </c>
      <c r="DU35" s="139">
        <v>9</v>
      </c>
      <c r="DV35" s="132">
        <f>((DT$56)+10)-DU35</f>
        <v>10</v>
      </c>
      <c r="DW35" s="152">
        <v>15</v>
      </c>
      <c r="DX35" s="146">
        <v>5</v>
      </c>
      <c r="DY35" s="147">
        <f t="shared" si="62"/>
        <v>30</v>
      </c>
      <c r="DZ35" s="14"/>
      <c r="EA35" s="23"/>
      <c r="EB35" s="21"/>
      <c r="EC35" s="19"/>
      <c r="ED35" s="24"/>
      <c r="EE35" s="19"/>
      <c r="EF35" s="131"/>
      <c r="EG35" s="14"/>
      <c r="EH35" s="23"/>
      <c r="EI35" s="21"/>
      <c r="EJ35" s="19"/>
      <c r="EK35" s="24"/>
      <c r="EL35" s="19"/>
      <c r="EM35" s="131"/>
      <c r="EN35" s="14"/>
      <c r="EO35" s="23"/>
      <c r="EP35" s="21"/>
      <c r="EQ35" s="132"/>
      <c r="ER35" s="24">
        <v>0</v>
      </c>
      <c r="ES35" s="19"/>
      <c r="ET35" s="131">
        <f t="shared" si="26"/>
        <v>0</v>
      </c>
      <c r="EU35" s="14"/>
      <c r="EV35" s="23"/>
      <c r="EW35" s="111">
        <f t="shared" si="31"/>
        <v>8</v>
      </c>
      <c r="EX35" s="82">
        <f t="shared" si="66"/>
        <v>89</v>
      </c>
      <c r="EY35" s="82">
        <f t="shared" si="66"/>
        <v>45</v>
      </c>
      <c r="EZ35" s="82">
        <f t="shared" si="66"/>
        <v>40</v>
      </c>
      <c r="FA35" s="131">
        <f t="shared" si="28"/>
        <v>174</v>
      </c>
      <c r="FB35" s="14" t="str">
        <f t="shared" si="29"/>
        <v>Nigel Hierons</v>
      </c>
      <c r="FC35" s="14"/>
      <c r="FD35" s="106">
        <f t="shared" si="32"/>
        <v>8</v>
      </c>
      <c r="FE35" s="77"/>
      <c r="FF35" s="77"/>
      <c r="FG35" s="77">
        <v>27</v>
      </c>
      <c r="FH35" s="77" t="s">
        <v>537</v>
      </c>
      <c r="FI35" s="77">
        <v>16</v>
      </c>
      <c r="FJ35" s="77">
        <v>11</v>
      </c>
      <c r="FK35" s="77">
        <v>10</v>
      </c>
      <c r="FL35" s="77">
        <v>10</v>
      </c>
      <c r="FM35" s="77">
        <v>10</v>
      </c>
      <c r="FN35" s="77">
        <v>8</v>
      </c>
      <c r="FO35" s="77"/>
      <c r="FP35" s="77"/>
      <c r="FQ35" s="77"/>
      <c r="FR35" s="77"/>
      <c r="FS35" s="77"/>
      <c r="FT35" s="77"/>
      <c r="FU35" s="77"/>
      <c r="FZ35" s="8">
        <f t="shared" si="47"/>
        <v>63</v>
      </c>
      <c r="GA35" s="8">
        <f t="shared" si="37"/>
        <v>95</v>
      </c>
      <c r="GB35" s="8">
        <f t="shared" si="38"/>
        <v>111</v>
      </c>
      <c r="GC35" s="8">
        <f t="shared" si="39"/>
        <v>127</v>
      </c>
      <c r="GD35" s="8">
        <f t="shared" si="40"/>
        <v>144</v>
      </c>
      <c r="GE35" s="8">
        <f t="shared" si="41"/>
        <v>174</v>
      </c>
      <c r="GG35" s="159">
        <f t="shared" si="42"/>
        <v>16</v>
      </c>
      <c r="GH35" s="159">
        <f t="shared" si="43"/>
        <v>32</v>
      </c>
      <c r="GI35" s="159">
        <f t="shared" si="44"/>
        <v>63</v>
      </c>
      <c r="GJ35" s="159">
        <f t="shared" si="45"/>
        <v>95</v>
      </c>
      <c r="GK35" s="159">
        <f t="shared" si="46"/>
        <v>111</v>
      </c>
      <c r="GL35" s="159">
        <f t="shared" si="48"/>
        <v>127</v>
      </c>
      <c r="GM35" s="159">
        <f t="shared" si="49"/>
        <v>144</v>
      </c>
    </row>
    <row r="36" spans="1:195">
      <c r="A36" s="8">
        <v>28</v>
      </c>
      <c r="B36" s="14" t="s">
        <v>823</v>
      </c>
      <c r="C36" s="80"/>
      <c r="D36" s="80"/>
      <c r="E36" s="23"/>
      <c r="F36" s="139"/>
      <c r="G36" s="132"/>
      <c r="H36" s="145">
        <v>0</v>
      </c>
      <c r="I36" s="146"/>
      <c r="J36" s="147">
        <f t="shared" si="50"/>
        <v>0</v>
      </c>
      <c r="K36" s="14"/>
      <c r="L36" s="23"/>
      <c r="M36" s="21"/>
      <c r="N36" s="19"/>
      <c r="O36" s="24"/>
      <c r="P36" s="19"/>
      <c r="Q36" s="131"/>
      <c r="R36" s="14"/>
      <c r="S36" s="23"/>
      <c r="T36" s="139"/>
      <c r="U36" s="132"/>
      <c r="V36" s="145">
        <v>0</v>
      </c>
      <c r="W36" s="146"/>
      <c r="X36" s="131">
        <f t="shared" si="52"/>
        <v>0</v>
      </c>
      <c r="Y36" s="14"/>
      <c r="Z36" s="23"/>
      <c r="AA36" s="21"/>
      <c r="AB36" s="19"/>
      <c r="AC36" s="24"/>
      <c r="AD36" s="19"/>
      <c r="AE36" s="131"/>
      <c r="AF36" s="14"/>
      <c r="AG36" s="23"/>
      <c r="AH36" s="21"/>
      <c r="AI36" s="56"/>
      <c r="AJ36" s="24"/>
      <c r="AK36" s="19"/>
      <c r="AL36" s="131"/>
      <c r="AM36" s="14"/>
      <c r="AN36" s="23"/>
      <c r="AO36" s="139"/>
      <c r="AP36" s="132"/>
      <c r="AQ36" s="145">
        <v>0</v>
      </c>
      <c r="AR36" s="146"/>
      <c r="AS36" s="147">
        <f t="shared" si="53"/>
        <v>0</v>
      </c>
      <c r="AT36" s="14"/>
      <c r="AU36" s="23"/>
      <c r="AV36" s="21"/>
      <c r="AW36" s="19"/>
      <c r="AX36" s="24"/>
      <c r="AY36" s="19"/>
      <c r="AZ36" s="131"/>
      <c r="BA36" s="14"/>
      <c r="BB36" s="23">
        <v>2.417824074074074E-2</v>
      </c>
      <c r="BC36" s="139">
        <v>3</v>
      </c>
      <c r="BD36" s="132">
        <f t="shared" si="74"/>
        <v>30</v>
      </c>
      <c r="BE36" s="145">
        <v>0</v>
      </c>
      <c r="BF36" s="146">
        <v>5</v>
      </c>
      <c r="BG36" s="147">
        <f t="shared" si="55"/>
        <v>35</v>
      </c>
      <c r="BH36" s="14"/>
      <c r="BI36" s="23"/>
      <c r="BJ36" s="21"/>
      <c r="BK36" s="19"/>
      <c r="BL36" s="24"/>
      <c r="BM36" s="19"/>
      <c r="BN36" s="131"/>
      <c r="BO36" s="66"/>
      <c r="BP36" s="23"/>
      <c r="BQ36" s="139"/>
      <c r="BR36" s="132"/>
      <c r="BS36" s="145">
        <v>0</v>
      </c>
      <c r="BT36" s="146"/>
      <c r="BU36" s="147">
        <f t="shared" si="56"/>
        <v>0</v>
      </c>
      <c r="BV36" s="14"/>
      <c r="BW36" s="23"/>
      <c r="BX36" s="21"/>
      <c r="BY36" s="19"/>
      <c r="BZ36" s="24"/>
      <c r="CA36" s="19"/>
      <c r="CB36" s="131"/>
      <c r="CC36" s="14"/>
      <c r="CD36" s="23"/>
      <c r="CE36" s="21"/>
      <c r="CF36" s="56">
        <f t="shared" si="30"/>
        <v>0</v>
      </c>
      <c r="CG36" s="24">
        <v>0</v>
      </c>
      <c r="CH36" s="19"/>
      <c r="CI36" s="131">
        <f t="shared" si="57"/>
        <v>0</v>
      </c>
      <c r="CJ36" s="14"/>
      <c r="CK36" s="23"/>
      <c r="CL36" s="21"/>
      <c r="CM36" s="19"/>
      <c r="CN36" s="24"/>
      <c r="CO36" s="19"/>
      <c r="CP36" s="131"/>
      <c r="CQ36" s="14"/>
      <c r="CR36" s="133"/>
      <c r="CS36" s="139"/>
      <c r="CT36" s="132"/>
      <c r="CU36" s="145">
        <v>0</v>
      </c>
      <c r="CV36" s="146"/>
      <c r="CW36" s="147">
        <f t="shared" si="58"/>
        <v>0</v>
      </c>
      <c r="CX36" s="14"/>
      <c r="CY36" s="23"/>
      <c r="CZ36" s="139"/>
      <c r="DA36" s="132"/>
      <c r="DB36" s="145">
        <v>0</v>
      </c>
      <c r="DC36" s="146"/>
      <c r="DD36" s="147">
        <f t="shared" si="59"/>
        <v>0</v>
      </c>
      <c r="DE36" s="14"/>
      <c r="DF36" s="23"/>
      <c r="DG36" s="139"/>
      <c r="DH36" s="132"/>
      <c r="DI36" s="145">
        <v>0</v>
      </c>
      <c r="DJ36" s="146"/>
      <c r="DK36" s="147">
        <f t="shared" si="60"/>
        <v>0</v>
      </c>
      <c r="DL36" s="75"/>
      <c r="DM36" s="23"/>
      <c r="DN36" s="139"/>
      <c r="DO36" s="132"/>
      <c r="DP36" s="145">
        <v>0</v>
      </c>
      <c r="DQ36" s="146"/>
      <c r="DR36" s="147">
        <f t="shared" si="61"/>
        <v>0</v>
      </c>
      <c r="DS36" s="14"/>
      <c r="DT36" s="23"/>
      <c r="DU36" s="139"/>
      <c r="DV36" s="132"/>
      <c r="DW36" s="145">
        <v>0</v>
      </c>
      <c r="DX36" s="146"/>
      <c r="DY36" s="147">
        <f t="shared" si="62"/>
        <v>0</v>
      </c>
      <c r="DZ36" s="14"/>
      <c r="EA36" s="23"/>
      <c r="EB36" s="21"/>
      <c r="EC36" s="19"/>
      <c r="ED36" s="24"/>
      <c r="EE36" s="19"/>
      <c r="EF36" s="131"/>
      <c r="EG36" s="14"/>
      <c r="EH36" s="23"/>
      <c r="EI36" s="21"/>
      <c r="EJ36" s="19"/>
      <c r="EK36" s="24"/>
      <c r="EL36" s="19"/>
      <c r="EM36" s="131"/>
      <c r="EN36" s="14"/>
      <c r="EO36" s="23"/>
      <c r="EP36" s="21"/>
      <c r="EQ36" s="132"/>
      <c r="ER36" s="24">
        <v>0</v>
      </c>
      <c r="ES36" s="19"/>
      <c r="ET36" s="131">
        <f t="shared" si="26"/>
        <v>0</v>
      </c>
      <c r="EU36" s="14"/>
      <c r="EV36" s="23"/>
      <c r="EW36" s="111">
        <f t="shared" si="31"/>
        <v>30</v>
      </c>
      <c r="EX36" s="82">
        <f t="shared" si="66"/>
        <v>30</v>
      </c>
      <c r="EY36" s="82">
        <f t="shared" si="66"/>
        <v>0</v>
      </c>
      <c r="EZ36" s="82">
        <f t="shared" si="66"/>
        <v>5</v>
      </c>
      <c r="FA36" s="131">
        <f t="shared" si="28"/>
        <v>35</v>
      </c>
      <c r="FB36" s="14" t="str">
        <f t="shared" si="29"/>
        <v>Jess Gillon</v>
      </c>
      <c r="FC36" s="14"/>
      <c r="FD36" s="106">
        <f t="shared" si="32"/>
        <v>30</v>
      </c>
      <c r="FE36" s="77"/>
      <c r="FF36" s="77"/>
      <c r="FG36" s="77"/>
      <c r="FH36" s="77">
        <v>22</v>
      </c>
      <c r="FI36" s="77">
        <v>25</v>
      </c>
      <c r="FJ36" s="77">
        <v>27</v>
      </c>
      <c r="FK36" s="77">
        <v>28</v>
      </c>
      <c r="FL36" s="77">
        <v>29</v>
      </c>
      <c r="FM36" s="77">
        <v>30</v>
      </c>
      <c r="FN36" s="77">
        <v>30</v>
      </c>
      <c r="FO36" s="77"/>
      <c r="FP36" s="77"/>
      <c r="FQ36" s="77"/>
      <c r="FR36" s="77"/>
      <c r="FS36" s="77"/>
      <c r="FT36" s="77"/>
      <c r="FU36" s="77"/>
      <c r="FZ36" s="8">
        <f t="shared" si="47"/>
        <v>35</v>
      </c>
      <c r="GA36" s="8">
        <f t="shared" si="37"/>
        <v>35</v>
      </c>
      <c r="GB36" s="8">
        <f>$J36+$X36+$AS36+$BG36+$BU36+$CW36+$DD36</f>
        <v>35</v>
      </c>
      <c r="GC36" s="8">
        <f t="shared" si="39"/>
        <v>35</v>
      </c>
      <c r="GD36" s="8">
        <f t="shared" si="40"/>
        <v>35</v>
      </c>
      <c r="GE36" s="8">
        <f t="shared" si="41"/>
        <v>35</v>
      </c>
      <c r="GH36" s="159">
        <f t="shared" si="43"/>
        <v>35</v>
      </c>
      <c r="GI36" s="159">
        <f t="shared" si="44"/>
        <v>35</v>
      </c>
      <c r="GJ36" s="159">
        <f t="shared" si="45"/>
        <v>35</v>
      </c>
      <c r="GK36" s="159">
        <f t="shared" si="46"/>
        <v>35</v>
      </c>
      <c r="GL36" s="159">
        <f t="shared" si="48"/>
        <v>35</v>
      </c>
      <c r="GM36" s="159">
        <f t="shared" si="49"/>
        <v>35</v>
      </c>
    </row>
    <row r="37" spans="1:195">
      <c r="A37" s="8">
        <v>29</v>
      </c>
      <c r="B37" s="14" t="s">
        <v>824</v>
      </c>
      <c r="C37" s="80"/>
      <c r="D37" s="80"/>
      <c r="E37" s="23"/>
      <c r="F37" s="139"/>
      <c r="G37" s="132"/>
      <c r="H37" s="145">
        <v>0</v>
      </c>
      <c r="I37" s="146"/>
      <c r="J37" s="147">
        <f t="shared" si="50"/>
        <v>0</v>
      </c>
      <c r="K37" s="14"/>
      <c r="L37" s="23"/>
      <c r="M37" s="21"/>
      <c r="N37" s="19"/>
      <c r="O37" s="24"/>
      <c r="P37" s="19"/>
      <c r="Q37" s="131"/>
      <c r="R37" s="14"/>
      <c r="S37" s="23"/>
      <c r="T37" s="139"/>
      <c r="U37" s="132"/>
      <c r="V37" s="145">
        <v>0</v>
      </c>
      <c r="W37" s="146"/>
      <c r="X37" s="131">
        <f t="shared" si="52"/>
        <v>0</v>
      </c>
      <c r="Y37" s="14"/>
      <c r="Z37" s="23"/>
      <c r="AA37" s="21"/>
      <c r="AB37" s="19"/>
      <c r="AC37" s="24"/>
      <c r="AD37" s="19"/>
      <c r="AE37" s="131"/>
      <c r="AF37" s="14"/>
      <c r="AG37" s="23"/>
      <c r="AH37" s="21"/>
      <c r="AI37" s="56"/>
      <c r="AJ37" s="24"/>
      <c r="AK37" s="19"/>
      <c r="AL37" s="131"/>
      <c r="AM37" s="14"/>
      <c r="AN37" s="23"/>
      <c r="AO37" s="139"/>
      <c r="AP37" s="132"/>
      <c r="AQ37" s="145">
        <v>0</v>
      </c>
      <c r="AR37" s="146"/>
      <c r="AS37" s="147">
        <f t="shared" si="53"/>
        <v>0</v>
      </c>
      <c r="AT37" s="14"/>
      <c r="AU37" s="23"/>
      <c r="AV37" s="21"/>
      <c r="AW37" s="19"/>
      <c r="AX37" s="24"/>
      <c r="AY37" s="19"/>
      <c r="AZ37" s="131"/>
      <c r="BA37" s="14"/>
      <c r="BB37" s="23">
        <v>2.5659722222222223E-2</v>
      </c>
      <c r="BC37" s="139">
        <v>6</v>
      </c>
      <c r="BD37" s="132">
        <f t="shared" si="74"/>
        <v>27</v>
      </c>
      <c r="BE37" s="145">
        <v>0</v>
      </c>
      <c r="BF37" s="146">
        <v>5</v>
      </c>
      <c r="BG37" s="147">
        <f t="shared" si="55"/>
        <v>32</v>
      </c>
      <c r="BH37" s="14"/>
      <c r="BI37" s="23"/>
      <c r="BJ37" s="21"/>
      <c r="BK37" s="19"/>
      <c r="BL37" s="24"/>
      <c r="BM37" s="19"/>
      <c r="BN37" s="131"/>
      <c r="BO37" s="14"/>
      <c r="BP37" s="23"/>
      <c r="BQ37" s="139"/>
      <c r="BR37" s="132"/>
      <c r="BS37" s="145">
        <v>0</v>
      </c>
      <c r="BT37" s="146"/>
      <c r="BU37" s="147">
        <f t="shared" si="56"/>
        <v>0</v>
      </c>
      <c r="BV37" s="14"/>
      <c r="BW37" s="23"/>
      <c r="BX37" s="21"/>
      <c r="BY37" s="19"/>
      <c r="BZ37" s="24"/>
      <c r="CA37" s="19"/>
      <c r="CB37" s="131"/>
      <c r="CC37" s="14"/>
      <c r="CD37" s="23"/>
      <c r="CE37" s="21"/>
      <c r="CF37" s="56">
        <f t="shared" si="30"/>
        <v>0</v>
      </c>
      <c r="CG37" s="24">
        <v>0</v>
      </c>
      <c r="CH37" s="19"/>
      <c r="CI37" s="131">
        <f t="shared" si="57"/>
        <v>0</v>
      </c>
      <c r="CJ37" s="14"/>
      <c r="CK37" s="23"/>
      <c r="CL37" s="21"/>
      <c r="CM37" s="19"/>
      <c r="CN37" s="24"/>
      <c r="CO37" s="19"/>
      <c r="CP37" s="131"/>
      <c r="CQ37" s="14"/>
      <c r="CR37" s="133"/>
      <c r="CS37" s="139"/>
      <c r="CT37" s="132"/>
      <c r="CU37" s="145">
        <v>0</v>
      </c>
      <c r="CV37" s="146"/>
      <c r="CW37" s="147">
        <f t="shared" si="58"/>
        <v>0</v>
      </c>
      <c r="CX37" s="14"/>
      <c r="CY37" s="23"/>
      <c r="CZ37" s="139"/>
      <c r="DA37" s="132"/>
      <c r="DB37" s="145">
        <v>0</v>
      </c>
      <c r="DC37" s="146"/>
      <c r="DD37" s="147">
        <f t="shared" si="59"/>
        <v>0</v>
      </c>
      <c r="DE37" s="14"/>
      <c r="DF37" s="23"/>
      <c r="DG37" s="139"/>
      <c r="DH37" s="132"/>
      <c r="DI37" s="145">
        <v>0</v>
      </c>
      <c r="DJ37" s="146"/>
      <c r="DK37" s="147">
        <f t="shared" si="60"/>
        <v>0</v>
      </c>
      <c r="DL37" s="75"/>
      <c r="DM37" s="23"/>
      <c r="DN37" s="139"/>
      <c r="DO37" s="132"/>
      <c r="DP37" s="145">
        <v>0</v>
      </c>
      <c r="DQ37" s="146"/>
      <c r="DR37" s="147">
        <f t="shared" si="61"/>
        <v>0</v>
      </c>
      <c r="DS37" s="14"/>
      <c r="DT37" s="23"/>
      <c r="DU37" s="139"/>
      <c r="DV37" s="132"/>
      <c r="DW37" s="145">
        <v>0</v>
      </c>
      <c r="DX37" s="146"/>
      <c r="DY37" s="147">
        <f t="shared" si="62"/>
        <v>0</v>
      </c>
      <c r="DZ37" s="14"/>
      <c r="EA37" s="23"/>
      <c r="EB37" s="21"/>
      <c r="EC37" s="19"/>
      <c r="ED37" s="24"/>
      <c r="EE37" s="19"/>
      <c r="EF37" s="131"/>
      <c r="EG37" s="14"/>
      <c r="EH37" s="23"/>
      <c r="EI37" s="21"/>
      <c r="EJ37" s="19"/>
      <c r="EK37" s="24"/>
      <c r="EL37" s="19"/>
      <c r="EM37" s="131"/>
      <c r="EN37" s="14"/>
      <c r="EO37" s="23"/>
      <c r="EP37" s="21"/>
      <c r="EQ37" s="132"/>
      <c r="ER37" s="24">
        <v>0</v>
      </c>
      <c r="ES37" s="19"/>
      <c r="ET37" s="131">
        <f t="shared" si="26"/>
        <v>0</v>
      </c>
      <c r="EU37" s="14"/>
      <c r="EV37" s="23"/>
      <c r="EW37" s="111">
        <f t="shared" si="31"/>
        <v>31</v>
      </c>
      <c r="EX37" s="82">
        <f t="shared" si="66"/>
        <v>27</v>
      </c>
      <c r="EY37" s="82">
        <f t="shared" si="66"/>
        <v>0</v>
      </c>
      <c r="EZ37" s="82">
        <f t="shared" si="66"/>
        <v>5</v>
      </c>
      <c r="FA37" s="131">
        <f t="shared" si="28"/>
        <v>32</v>
      </c>
      <c r="FB37" s="14" t="str">
        <f t="shared" si="29"/>
        <v>Rob Daley</v>
      </c>
      <c r="FC37" s="14"/>
      <c r="FD37" s="106">
        <f t="shared" si="32"/>
        <v>31</v>
      </c>
      <c r="FE37" s="77"/>
      <c r="FF37" s="77"/>
      <c r="FG37" s="77"/>
      <c r="FH37" s="77" t="s">
        <v>537</v>
      </c>
      <c r="FI37" s="77">
        <v>26</v>
      </c>
      <c r="FJ37" s="77">
        <v>28</v>
      </c>
      <c r="FK37" s="77">
        <v>29</v>
      </c>
      <c r="FL37" s="77">
        <v>30</v>
      </c>
      <c r="FM37" s="77">
        <v>31</v>
      </c>
      <c r="FN37" s="77">
        <v>31</v>
      </c>
      <c r="FO37" s="77"/>
      <c r="FP37" s="77"/>
      <c r="FQ37" s="77"/>
      <c r="FR37" s="77"/>
      <c r="FS37" s="77"/>
      <c r="FT37" s="77"/>
      <c r="FU37" s="77"/>
      <c r="GB37" s="8">
        <f>$J37+$X37+$AS37+$BG37+$BU37+$CW37+$DD37</f>
        <v>32</v>
      </c>
      <c r="GC37" s="8">
        <f t="shared" si="39"/>
        <v>32</v>
      </c>
      <c r="GD37" s="8">
        <f t="shared" si="40"/>
        <v>32</v>
      </c>
      <c r="GE37" s="8">
        <f t="shared" si="41"/>
        <v>32</v>
      </c>
      <c r="GH37" s="159">
        <f t="shared" si="43"/>
        <v>32</v>
      </c>
      <c r="GI37" s="159">
        <f t="shared" si="44"/>
        <v>32</v>
      </c>
      <c r="GJ37" s="159">
        <f t="shared" si="45"/>
        <v>32</v>
      </c>
      <c r="GK37" s="159">
        <f t="shared" si="46"/>
        <v>32</v>
      </c>
      <c r="GL37" s="159">
        <f t="shared" si="48"/>
        <v>32</v>
      </c>
      <c r="GM37" s="159">
        <f t="shared" si="49"/>
        <v>32</v>
      </c>
    </row>
    <row r="38" spans="1:195">
      <c r="A38" s="8">
        <v>30</v>
      </c>
      <c r="B38" s="14" t="s">
        <v>745</v>
      </c>
      <c r="C38" s="154">
        <v>3.0648148148148147E-2</v>
      </c>
      <c r="D38" s="154">
        <v>3.0648148148148147E-2</v>
      </c>
      <c r="E38" s="23"/>
      <c r="F38" s="139"/>
      <c r="G38" s="132"/>
      <c r="H38" s="145">
        <v>0</v>
      </c>
      <c r="I38" s="146"/>
      <c r="J38" s="147">
        <f t="shared" si="50"/>
        <v>0</v>
      </c>
      <c r="K38" s="14"/>
      <c r="L38" s="23"/>
      <c r="M38" s="21"/>
      <c r="N38" s="19"/>
      <c r="O38" s="24"/>
      <c r="P38" s="19"/>
      <c r="Q38" s="131"/>
      <c r="R38" s="14"/>
      <c r="S38" s="23"/>
      <c r="T38" s="139"/>
      <c r="U38" s="132"/>
      <c r="V38" s="145">
        <v>0</v>
      </c>
      <c r="W38" s="146"/>
      <c r="X38" s="131">
        <f t="shared" si="52"/>
        <v>0</v>
      </c>
      <c r="Y38" s="14"/>
      <c r="Z38" s="23"/>
      <c r="AA38" s="21"/>
      <c r="AB38" s="19"/>
      <c r="AC38" s="24"/>
      <c r="AD38" s="19"/>
      <c r="AE38" s="131"/>
      <c r="AF38" s="14"/>
      <c r="AG38" s="23"/>
      <c r="AH38" s="21"/>
      <c r="AI38" s="56"/>
      <c r="AJ38" s="24"/>
      <c r="AK38" s="19"/>
      <c r="AL38" s="131"/>
      <c r="AM38" s="14"/>
      <c r="AN38" s="23"/>
      <c r="AO38" s="139"/>
      <c r="AP38" s="132"/>
      <c r="AQ38" s="145">
        <v>0</v>
      </c>
      <c r="AR38" s="146"/>
      <c r="AS38" s="147">
        <f t="shared" si="53"/>
        <v>0</v>
      </c>
      <c r="AT38" s="14"/>
      <c r="AU38" s="23"/>
      <c r="AV38" s="21"/>
      <c r="AW38" s="19"/>
      <c r="AX38" s="24"/>
      <c r="AY38" s="19"/>
      <c r="AZ38" s="131"/>
      <c r="BA38" s="14"/>
      <c r="BB38" s="23">
        <v>2.6666666666666668E-2</v>
      </c>
      <c r="BC38" s="139">
        <v>9</v>
      </c>
      <c r="BD38" s="132">
        <f t="shared" si="74"/>
        <v>24</v>
      </c>
      <c r="BE38" s="145">
        <v>0</v>
      </c>
      <c r="BF38" s="146">
        <v>5</v>
      </c>
      <c r="BG38" s="147">
        <f t="shared" si="55"/>
        <v>29</v>
      </c>
      <c r="BH38" s="14"/>
      <c r="BI38" s="23"/>
      <c r="BJ38" s="21"/>
      <c r="BK38" s="19"/>
      <c r="BL38" s="24"/>
      <c r="BM38" s="19"/>
      <c r="BN38" s="131"/>
      <c r="BO38" s="14"/>
      <c r="BP38" s="23">
        <v>3.2002314814814817E-2</v>
      </c>
      <c r="BQ38" s="139">
        <v>9</v>
      </c>
      <c r="BR38" s="132">
        <f>((BP$56)+10)-BQ38</f>
        <v>20</v>
      </c>
      <c r="BS38" s="145">
        <v>0</v>
      </c>
      <c r="BT38" s="146">
        <v>5</v>
      </c>
      <c r="BU38" s="147">
        <f t="shared" si="56"/>
        <v>25</v>
      </c>
      <c r="BV38" s="14"/>
      <c r="BW38" s="23"/>
      <c r="BX38" s="21"/>
      <c r="BY38" s="19"/>
      <c r="BZ38" s="24"/>
      <c r="CA38" s="19"/>
      <c r="CB38" s="131"/>
      <c r="CC38" s="14"/>
      <c r="CD38" s="23"/>
      <c r="CE38" s="21"/>
      <c r="CF38" s="56">
        <f t="shared" si="30"/>
        <v>0</v>
      </c>
      <c r="CG38" s="24">
        <v>0</v>
      </c>
      <c r="CH38" s="19"/>
      <c r="CI38" s="131">
        <f t="shared" si="57"/>
        <v>0</v>
      </c>
      <c r="CJ38" s="14"/>
      <c r="CK38" s="23"/>
      <c r="CL38" s="21"/>
      <c r="CM38" s="19"/>
      <c r="CN38" s="24"/>
      <c r="CO38" s="19"/>
      <c r="CP38" s="131"/>
      <c r="CQ38" s="14"/>
      <c r="CR38" s="133"/>
      <c r="CS38" s="139"/>
      <c r="CT38" s="132"/>
      <c r="CU38" s="145">
        <v>0</v>
      </c>
      <c r="CV38" s="146"/>
      <c r="CW38" s="147">
        <f t="shared" si="58"/>
        <v>0</v>
      </c>
      <c r="CX38" s="14"/>
      <c r="CY38" s="23"/>
      <c r="CZ38" s="139"/>
      <c r="DA38" s="132"/>
      <c r="DB38" s="145">
        <v>0</v>
      </c>
      <c r="DC38" s="146"/>
      <c r="DD38" s="131">
        <f t="shared" si="59"/>
        <v>0</v>
      </c>
      <c r="DE38" s="14"/>
      <c r="DF38" s="23">
        <v>3.0648148148148147E-2</v>
      </c>
      <c r="DG38" s="139">
        <v>5</v>
      </c>
      <c r="DH38" s="132">
        <f>((DF$56)+10)-DG38</f>
        <v>20</v>
      </c>
      <c r="DI38" s="152">
        <v>15</v>
      </c>
      <c r="DJ38" s="146">
        <v>5</v>
      </c>
      <c r="DK38" s="147">
        <f t="shared" si="60"/>
        <v>40</v>
      </c>
      <c r="DL38" s="75"/>
      <c r="DM38" s="23"/>
      <c r="DN38" s="139"/>
      <c r="DO38" s="132"/>
      <c r="DP38" s="145">
        <v>0</v>
      </c>
      <c r="DQ38" s="146"/>
      <c r="DR38" s="147">
        <f t="shared" si="61"/>
        <v>0</v>
      </c>
      <c r="DS38" s="14"/>
      <c r="DT38" s="23"/>
      <c r="DU38" s="139"/>
      <c r="DV38" s="132"/>
      <c r="DW38" s="145">
        <v>0</v>
      </c>
      <c r="DX38" s="146"/>
      <c r="DY38" s="147">
        <f t="shared" si="62"/>
        <v>0</v>
      </c>
      <c r="DZ38" s="14"/>
      <c r="EA38" s="23"/>
      <c r="EB38" s="21"/>
      <c r="EC38" s="19"/>
      <c r="ED38" s="24"/>
      <c r="EE38" s="19"/>
      <c r="EF38" s="131"/>
      <c r="EG38" s="14"/>
      <c r="EH38" s="23"/>
      <c r="EI38" s="21"/>
      <c r="EJ38" s="19"/>
      <c r="EK38" s="24"/>
      <c r="EL38" s="19"/>
      <c r="EM38" s="131"/>
      <c r="EN38" s="14"/>
      <c r="EO38" s="23"/>
      <c r="EP38" s="21"/>
      <c r="EQ38" s="132"/>
      <c r="ER38" s="24"/>
      <c r="ES38" s="19"/>
      <c r="ET38" s="131"/>
      <c r="EU38" s="14"/>
      <c r="EV38" s="23"/>
      <c r="EW38" s="111">
        <f t="shared" si="31"/>
        <v>17</v>
      </c>
      <c r="EX38" s="82">
        <f t="shared" si="66"/>
        <v>64</v>
      </c>
      <c r="EY38" s="82">
        <f t="shared" si="66"/>
        <v>15</v>
      </c>
      <c r="EZ38" s="82">
        <f t="shared" si="66"/>
        <v>15</v>
      </c>
      <c r="FA38" s="131">
        <f t="shared" si="28"/>
        <v>94</v>
      </c>
      <c r="FB38" s="14" t="str">
        <f t="shared" si="29"/>
        <v>Andrew Hemsley</v>
      </c>
      <c r="FC38" s="14"/>
      <c r="FD38" s="106">
        <f t="shared" si="32"/>
        <v>17</v>
      </c>
      <c r="FE38" s="77"/>
      <c r="FF38" s="77"/>
      <c r="FG38" s="77"/>
      <c r="FH38" s="77">
        <v>25</v>
      </c>
      <c r="FI38" s="77">
        <v>20</v>
      </c>
      <c r="FJ38" s="77">
        <v>22</v>
      </c>
      <c r="FK38" s="77">
        <v>24</v>
      </c>
      <c r="FL38" s="80">
        <v>13</v>
      </c>
      <c r="FM38" s="77">
        <v>16</v>
      </c>
      <c r="FN38" s="77">
        <v>17</v>
      </c>
      <c r="FO38" s="77"/>
      <c r="FP38" s="77"/>
      <c r="FQ38" s="77"/>
      <c r="FR38" s="77"/>
      <c r="FS38" s="77"/>
      <c r="FT38" s="77"/>
      <c r="FU38" s="77"/>
      <c r="GC38" s="8">
        <f t="shared" si="39"/>
        <v>94</v>
      </c>
      <c r="GD38" s="8">
        <f t="shared" si="40"/>
        <v>94</v>
      </c>
      <c r="GE38" s="8">
        <f t="shared" si="41"/>
        <v>94</v>
      </c>
      <c r="GH38" s="159">
        <f t="shared" si="43"/>
        <v>29</v>
      </c>
      <c r="GI38" s="159">
        <f t="shared" si="44"/>
        <v>54</v>
      </c>
      <c r="GJ38" s="159">
        <f t="shared" si="45"/>
        <v>54</v>
      </c>
      <c r="GK38" s="159">
        <f t="shared" si="46"/>
        <v>54</v>
      </c>
      <c r="GL38" s="159">
        <f t="shared" si="48"/>
        <v>94</v>
      </c>
      <c r="GM38" s="159">
        <f t="shared" si="49"/>
        <v>94</v>
      </c>
    </row>
    <row r="39" spans="1:195">
      <c r="A39" s="8">
        <v>31</v>
      </c>
      <c r="B39" s="14" t="s">
        <v>78</v>
      </c>
      <c r="C39" s="80"/>
      <c r="D39" s="80"/>
      <c r="E39" s="23"/>
      <c r="F39" s="139"/>
      <c r="G39" s="132"/>
      <c r="H39" s="145">
        <v>0</v>
      </c>
      <c r="I39" s="146"/>
      <c r="J39" s="147">
        <f t="shared" si="50"/>
        <v>0</v>
      </c>
      <c r="K39" s="14"/>
      <c r="L39" s="23"/>
      <c r="M39" s="21"/>
      <c r="N39" s="19"/>
      <c r="O39" s="24"/>
      <c r="P39" s="19"/>
      <c r="Q39" s="131"/>
      <c r="R39" s="14"/>
      <c r="S39" s="23"/>
      <c r="T39" s="139"/>
      <c r="U39" s="132"/>
      <c r="V39" s="145">
        <v>0</v>
      </c>
      <c r="W39" s="146"/>
      <c r="X39" s="131">
        <f t="shared" si="52"/>
        <v>0</v>
      </c>
      <c r="Y39" s="14"/>
      <c r="Z39" s="23"/>
      <c r="AA39" s="21"/>
      <c r="AB39" s="19"/>
      <c r="AC39" s="24"/>
      <c r="AD39" s="19"/>
      <c r="AE39" s="131"/>
      <c r="AF39" s="14"/>
      <c r="AG39" s="23"/>
      <c r="AH39" s="21"/>
      <c r="AI39" s="56"/>
      <c r="AJ39" s="24"/>
      <c r="AK39" s="19"/>
      <c r="AL39" s="131"/>
      <c r="AM39" s="14"/>
      <c r="AN39" s="23"/>
      <c r="AO39" s="139"/>
      <c r="AP39" s="132"/>
      <c r="AQ39" s="145">
        <v>0</v>
      </c>
      <c r="AR39" s="146"/>
      <c r="AS39" s="147">
        <f t="shared" si="53"/>
        <v>0</v>
      </c>
      <c r="AT39" s="14"/>
      <c r="AU39" s="23"/>
      <c r="AV39" s="21"/>
      <c r="AW39" s="19"/>
      <c r="AX39" s="24"/>
      <c r="AY39" s="19"/>
      <c r="AZ39" s="131"/>
      <c r="BA39" s="14"/>
      <c r="BB39" s="23">
        <v>3.0266203703703708E-2</v>
      </c>
      <c r="BC39" s="139">
        <v>15</v>
      </c>
      <c r="BD39" s="132">
        <f t="shared" si="74"/>
        <v>18</v>
      </c>
      <c r="BE39" s="145">
        <v>0</v>
      </c>
      <c r="BF39" s="146">
        <v>5</v>
      </c>
      <c r="BG39" s="147">
        <f t="shared" si="55"/>
        <v>23</v>
      </c>
      <c r="BH39" s="14"/>
      <c r="BI39" s="23"/>
      <c r="BJ39" s="21"/>
      <c r="BK39" s="19"/>
      <c r="BL39" s="24"/>
      <c r="BM39" s="19"/>
      <c r="BN39" s="131"/>
      <c r="BO39" s="14"/>
      <c r="BP39" s="23"/>
      <c r="BQ39" s="139"/>
      <c r="BR39" s="132"/>
      <c r="BS39" s="145">
        <v>0</v>
      </c>
      <c r="BT39" s="146"/>
      <c r="BU39" s="147">
        <f t="shared" si="56"/>
        <v>0</v>
      </c>
      <c r="BV39" s="14"/>
      <c r="BW39" s="23"/>
      <c r="BX39" s="21"/>
      <c r="BY39" s="19"/>
      <c r="BZ39" s="24"/>
      <c r="CA39" s="19"/>
      <c r="CB39" s="131"/>
      <c r="CC39" s="14"/>
      <c r="CD39" s="23"/>
      <c r="CE39" s="21"/>
      <c r="CF39" s="56">
        <f t="shared" si="30"/>
        <v>0</v>
      </c>
      <c r="CG39" s="24">
        <v>0</v>
      </c>
      <c r="CH39" s="19"/>
      <c r="CI39" s="131">
        <f t="shared" si="57"/>
        <v>0</v>
      </c>
      <c r="CJ39" s="14"/>
      <c r="CK39" s="23"/>
      <c r="CL39" s="21"/>
      <c r="CM39" s="19"/>
      <c r="CN39" s="24"/>
      <c r="CO39" s="19"/>
      <c r="CP39" s="131"/>
      <c r="CQ39" s="14"/>
      <c r="CR39" s="133"/>
      <c r="CS39" s="139"/>
      <c r="CT39" s="132"/>
      <c r="CU39" s="145">
        <v>0</v>
      </c>
      <c r="CV39" s="146"/>
      <c r="CW39" s="147">
        <f t="shared" si="58"/>
        <v>0</v>
      </c>
      <c r="CX39" s="14"/>
      <c r="CY39" s="23"/>
      <c r="CZ39" s="139"/>
      <c r="DA39" s="132"/>
      <c r="DB39" s="145">
        <v>0</v>
      </c>
      <c r="DC39" s="146"/>
      <c r="DD39" s="131">
        <f t="shared" si="59"/>
        <v>0</v>
      </c>
      <c r="DE39" s="14"/>
      <c r="DF39" s="23"/>
      <c r="DG39" s="139"/>
      <c r="DH39" s="132"/>
      <c r="DI39" s="145">
        <v>0</v>
      </c>
      <c r="DJ39" s="146"/>
      <c r="DK39" s="147">
        <f t="shared" si="60"/>
        <v>0</v>
      </c>
      <c r="DL39" s="75"/>
      <c r="DM39" s="23"/>
      <c r="DN39" s="139"/>
      <c r="DO39" s="132"/>
      <c r="DP39" s="145">
        <v>0</v>
      </c>
      <c r="DQ39" s="146"/>
      <c r="DR39" s="147">
        <f t="shared" si="61"/>
        <v>0</v>
      </c>
      <c r="DS39" s="14"/>
      <c r="DT39" s="23"/>
      <c r="DU39" s="139"/>
      <c r="DV39" s="132"/>
      <c r="DW39" s="145">
        <v>0</v>
      </c>
      <c r="DX39" s="146"/>
      <c r="DY39" s="147">
        <f t="shared" si="62"/>
        <v>0</v>
      </c>
      <c r="DZ39" s="14"/>
      <c r="EA39" s="23"/>
      <c r="EB39" s="21"/>
      <c r="EC39" s="19"/>
      <c r="ED39" s="24"/>
      <c r="EE39" s="19"/>
      <c r="EF39" s="131"/>
      <c r="EG39" s="14"/>
      <c r="EH39" s="23"/>
      <c r="EI39" s="21"/>
      <c r="EJ39" s="19"/>
      <c r="EK39" s="24"/>
      <c r="EL39" s="19"/>
      <c r="EM39" s="131"/>
      <c r="EN39" s="14"/>
      <c r="EO39" s="23"/>
      <c r="EP39" s="21"/>
      <c r="EQ39" s="132"/>
      <c r="ER39" s="24"/>
      <c r="ES39" s="19"/>
      <c r="ET39" s="131"/>
      <c r="EU39" s="14"/>
      <c r="EV39" s="23"/>
      <c r="EW39" s="111" t="str">
        <f t="shared" si="31"/>
        <v>37=</v>
      </c>
      <c r="EX39" s="82">
        <f t="shared" ref="EX39:EZ49" si="75">SUM(G39+N39+U39+AB39+AI39+AP39+AW39+BD39+BK39+BR39+BY39+CF39+CM39+CT39+DA39+DH39+DO39+DV39+EC39+EJ39+EQ39)</f>
        <v>18</v>
      </c>
      <c r="EY39" s="82">
        <f t="shared" si="75"/>
        <v>0</v>
      </c>
      <c r="EZ39" s="82">
        <f t="shared" si="75"/>
        <v>5</v>
      </c>
      <c r="FA39" s="131">
        <f t="shared" si="28"/>
        <v>23</v>
      </c>
      <c r="FB39" s="14" t="str">
        <f t="shared" si="29"/>
        <v>John Nicholson</v>
      </c>
      <c r="FC39" s="14"/>
      <c r="FD39" s="106" t="str">
        <f t="shared" si="32"/>
        <v>37=</v>
      </c>
      <c r="FE39" s="77"/>
      <c r="FF39" s="77"/>
      <c r="FG39" s="77"/>
      <c r="FH39" s="77">
        <v>29</v>
      </c>
      <c r="FI39" s="77" t="s">
        <v>768</v>
      </c>
      <c r="FJ39" s="77" t="s">
        <v>812</v>
      </c>
      <c r="FK39" s="77" t="s">
        <v>835</v>
      </c>
      <c r="FL39" s="77" t="s">
        <v>827</v>
      </c>
      <c r="FM39" s="77" t="s">
        <v>827</v>
      </c>
      <c r="FN39" s="77" t="s">
        <v>827</v>
      </c>
      <c r="FO39" s="77"/>
      <c r="FP39" s="77"/>
      <c r="FQ39" s="77"/>
      <c r="FR39" s="77"/>
      <c r="FS39" s="77"/>
      <c r="FT39" s="77"/>
      <c r="FU39" s="77"/>
      <c r="GC39" s="8">
        <f t="shared" si="39"/>
        <v>23</v>
      </c>
      <c r="GD39" s="8">
        <f t="shared" si="40"/>
        <v>23</v>
      </c>
      <c r="GE39" s="8">
        <f t="shared" si="41"/>
        <v>23</v>
      </c>
      <c r="GH39" s="159">
        <f t="shared" si="43"/>
        <v>23</v>
      </c>
      <c r="GI39" s="159">
        <f t="shared" si="44"/>
        <v>23</v>
      </c>
      <c r="GJ39" s="159">
        <f t="shared" si="45"/>
        <v>23</v>
      </c>
      <c r="GK39" s="159">
        <f t="shared" si="46"/>
        <v>23</v>
      </c>
      <c r="GL39" s="159">
        <f t="shared" si="48"/>
        <v>23</v>
      </c>
      <c r="GM39" s="159">
        <f t="shared" si="49"/>
        <v>23</v>
      </c>
    </row>
    <row r="40" spans="1:195">
      <c r="A40" s="8">
        <v>32</v>
      </c>
      <c r="B40" s="14" t="s">
        <v>428</v>
      </c>
      <c r="C40" s="154">
        <v>2.8182870370370372E-2</v>
      </c>
      <c r="D40" s="154">
        <v>2.8182870370370372E-2</v>
      </c>
      <c r="E40" s="23"/>
      <c r="F40" s="139"/>
      <c r="G40" s="132"/>
      <c r="H40" s="145">
        <v>0</v>
      </c>
      <c r="I40" s="146"/>
      <c r="J40" s="147">
        <f t="shared" si="50"/>
        <v>0</v>
      </c>
      <c r="K40" s="14"/>
      <c r="L40" s="23"/>
      <c r="M40" s="21"/>
      <c r="N40" s="19"/>
      <c r="O40" s="24"/>
      <c r="P40" s="19"/>
      <c r="Q40" s="131"/>
      <c r="R40" s="14"/>
      <c r="S40" s="23"/>
      <c r="T40" s="139"/>
      <c r="U40" s="132"/>
      <c r="V40" s="145">
        <v>0</v>
      </c>
      <c r="W40" s="146"/>
      <c r="X40" s="131">
        <f t="shared" si="52"/>
        <v>0</v>
      </c>
      <c r="Y40" s="14"/>
      <c r="Z40" s="23"/>
      <c r="AA40" s="21"/>
      <c r="AB40" s="19"/>
      <c r="AC40" s="24"/>
      <c r="AD40" s="19"/>
      <c r="AE40" s="131"/>
      <c r="AF40" s="14"/>
      <c r="AG40" s="23"/>
      <c r="AH40" s="21"/>
      <c r="AI40" s="56"/>
      <c r="AJ40" s="24"/>
      <c r="AK40" s="19"/>
      <c r="AL40" s="131"/>
      <c r="AM40" s="14"/>
      <c r="AN40" s="23"/>
      <c r="AO40" s="139"/>
      <c r="AP40" s="132"/>
      <c r="AQ40" s="145">
        <v>0</v>
      </c>
      <c r="AR40" s="146"/>
      <c r="AS40" s="147">
        <f t="shared" si="53"/>
        <v>0</v>
      </c>
      <c r="AT40" s="14"/>
      <c r="AU40" s="23"/>
      <c r="AV40" s="21"/>
      <c r="AW40" s="19"/>
      <c r="AX40" s="24"/>
      <c r="AY40" s="19"/>
      <c r="AZ40" s="131"/>
      <c r="BA40" s="14"/>
      <c r="BB40" s="23"/>
      <c r="BC40" s="139"/>
      <c r="BD40" s="132"/>
      <c r="BE40" s="145">
        <v>0</v>
      </c>
      <c r="BF40" s="146"/>
      <c r="BG40" s="147">
        <f t="shared" si="55"/>
        <v>0</v>
      </c>
      <c r="BH40" s="14"/>
      <c r="BI40" s="23"/>
      <c r="BJ40" s="21"/>
      <c r="BK40" s="19"/>
      <c r="BL40" s="24"/>
      <c r="BM40" s="19"/>
      <c r="BN40" s="131"/>
      <c r="BO40" s="14"/>
      <c r="BP40" s="23">
        <v>2.8182870370370372E-2</v>
      </c>
      <c r="BQ40" s="139">
        <v>3</v>
      </c>
      <c r="BR40" s="132">
        <f>((BP$56)+10)-BQ40</f>
        <v>26</v>
      </c>
      <c r="BS40" s="145">
        <v>0</v>
      </c>
      <c r="BT40" s="146">
        <v>5</v>
      </c>
      <c r="BU40" s="147">
        <f t="shared" si="56"/>
        <v>31</v>
      </c>
      <c r="BV40" s="14"/>
      <c r="BW40" s="23"/>
      <c r="BX40" s="21"/>
      <c r="BY40" s="19"/>
      <c r="BZ40" s="24"/>
      <c r="CA40" s="19"/>
      <c r="CB40" s="131"/>
      <c r="CC40" s="14"/>
      <c r="CD40" s="23"/>
      <c r="CE40" s="21"/>
      <c r="CF40" s="56"/>
      <c r="CG40" s="24"/>
      <c r="CH40" s="19"/>
      <c r="CI40" s="131"/>
      <c r="CJ40" s="14"/>
      <c r="CK40" s="23"/>
      <c r="CL40" s="21"/>
      <c r="CM40" s="19"/>
      <c r="CN40" s="24"/>
      <c r="CO40" s="19"/>
      <c r="CP40" s="131"/>
      <c r="CQ40" s="14"/>
      <c r="CR40" s="133"/>
      <c r="CS40" s="139"/>
      <c r="CT40" s="132"/>
      <c r="CU40" s="145">
        <v>0</v>
      </c>
      <c r="CV40" s="146"/>
      <c r="CW40" s="147">
        <f t="shared" si="58"/>
        <v>0</v>
      </c>
      <c r="CX40" s="14"/>
      <c r="CY40" s="23"/>
      <c r="CZ40" s="139"/>
      <c r="DA40" s="132"/>
      <c r="DB40" s="145">
        <v>0</v>
      </c>
      <c r="DC40" s="146"/>
      <c r="DD40" s="131">
        <f t="shared" si="59"/>
        <v>0</v>
      </c>
      <c r="DE40" s="14"/>
      <c r="DF40" s="23"/>
      <c r="DG40" s="139"/>
      <c r="DH40" s="132"/>
      <c r="DI40" s="145">
        <v>0</v>
      </c>
      <c r="DJ40" s="146"/>
      <c r="DK40" s="147">
        <f t="shared" si="60"/>
        <v>0</v>
      </c>
      <c r="DL40" s="75"/>
      <c r="DM40" s="23"/>
      <c r="DN40" s="139"/>
      <c r="DO40" s="132"/>
      <c r="DP40" s="145">
        <v>0</v>
      </c>
      <c r="DQ40" s="146"/>
      <c r="DR40" s="147">
        <f t="shared" si="61"/>
        <v>0</v>
      </c>
      <c r="DS40" s="14"/>
      <c r="DT40" s="23"/>
      <c r="DU40" s="139"/>
      <c r="DV40" s="132"/>
      <c r="DW40" s="145">
        <v>0</v>
      </c>
      <c r="DX40" s="146"/>
      <c r="DY40" s="147">
        <f t="shared" si="62"/>
        <v>0</v>
      </c>
      <c r="DZ40" s="14"/>
      <c r="EA40" s="23"/>
      <c r="EB40" s="21"/>
      <c r="EC40" s="19"/>
      <c r="ED40" s="24"/>
      <c r="EE40" s="19"/>
      <c r="EF40" s="131"/>
      <c r="EG40" s="14"/>
      <c r="EH40" s="23"/>
      <c r="EI40" s="21"/>
      <c r="EJ40" s="19"/>
      <c r="EK40" s="24"/>
      <c r="EL40" s="19"/>
      <c r="EM40" s="131"/>
      <c r="EN40" s="14"/>
      <c r="EO40" s="23"/>
      <c r="EP40" s="21"/>
      <c r="EQ40" s="132"/>
      <c r="ER40" s="24"/>
      <c r="ES40" s="19"/>
      <c r="ET40" s="131"/>
      <c r="EU40" s="14"/>
      <c r="EV40" s="23"/>
      <c r="EW40" s="111">
        <f t="shared" si="31"/>
        <v>32</v>
      </c>
      <c r="EX40" s="82">
        <f t="shared" si="75"/>
        <v>26</v>
      </c>
      <c r="EY40" s="82">
        <f t="shared" si="75"/>
        <v>0</v>
      </c>
      <c r="EZ40" s="82">
        <f t="shared" si="75"/>
        <v>5</v>
      </c>
      <c r="FA40" s="131">
        <f t="shared" si="28"/>
        <v>31</v>
      </c>
      <c r="FB40" s="14" t="str">
        <f t="shared" si="29"/>
        <v>Martin Hepworth</v>
      </c>
      <c r="FC40" s="14"/>
      <c r="FD40" s="106">
        <f t="shared" si="32"/>
        <v>32</v>
      </c>
      <c r="FE40" s="77"/>
      <c r="FF40" s="77"/>
      <c r="FG40" s="77"/>
      <c r="FH40" s="77"/>
      <c r="FI40" s="77">
        <v>27</v>
      </c>
      <c r="FJ40" s="77">
        <v>29</v>
      </c>
      <c r="FK40" s="77">
        <v>30</v>
      </c>
      <c r="FL40" s="77">
        <v>31</v>
      </c>
      <c r="FM40" s="77">
        <v>32</v>
      </c>
      <c r="FN40" s="77">
        <v>32</v>
      </c>
      <c r="FO40" s="77"/>
      <c r="FP40" s="77"/>
      <c r="FQ40" s="77"/>
      <c r="FR40" s="77"/>
      <c r="FS40" s="77"/>
      <c r="FT40" s="77"/>
      <c r="FU40" s="77"/>
      <c r="GH40" s="159"/>
      <c r="GI40" s="159">
        <f t="shared" si="44"/>
        <v>31</v>
      </c>
      <c r="GJ40" s="159">
        <f t="shared" si="45"/>
        <v>31</v>
      </c>
      <c r="GK40" s="159">
        <f t="shared" si="46"/>
        <v>31</v>
      </c>
      <c r="GL40" s="159">
        <f t="shared" si="48"/>
        <v>31</v>
      </c>
      <c r="GM40" s="159">
        <f t="shared" si="49"/>
        <v>31</v>
      </c>
    </row>
    <row r="41" spans="1:195">
      <c r="A41" s="8">
        <v>33</v>
      </c>
      <c r="B41" s="14" t="s">
        <v>695</v>
      </c>
      <c r="C41" s="154">
        <v>3.3530092592592591E-2</v>
      </c>
      <c r="D41" s="154">
        <v>3.3530092592592591E-2</v>
      </c>
      <c r="E41" s="23"/>
      <c r="F41" s="139"/>
      <c r="G41" s="132"/>
      <c r="H41" s="145">
        <v>0</v>
      </c>
      <c r="I41" s="146"/>
      <c r="J41" s="147">
        <f t="shared" si="50"/>
        <v>0</v>
      </c>
      <c r="K41" s="14"/>
      <c r="L41" s="23"/>
      <c r="M41" s="21"/>
      <c r="N41" s="19"/>
      <c r="O41" s="24"/>
      <c r="P41" s="19"/>
      <c r="Q41" s="131"/>
      <c r="R41" s="14"/>
      <c r="S41" s="23"/>
      <c r="T41" s="139"/>
      <c r="U41" s="132"/>
      <c r="V41" s="145">
        <v>0</v>
      </c>
      <c r="W41" s="146"/>
      <c r="X41" s="131">
        <f t="shared" si="52"/>
        <v>0</v>
      </c>
      <c r="Y41" s="14"/>
      <c r="Z41" s="23"/>
      <c r="AA41" s="21"/>
      <c r="AB41" s="19"/>
      <c r="AC41" s="24"/>
      <c r="AD41" s="19"/>
      <c r="AE41" s="131"/>
      <c r="AF41" s="14"/>
      <c r="AG41" s="23"/>
      <c r="AH41" s="21"/>
      <c r="AI41" s="56"/>
      <c r="AJ41" s="24"/>
      <c r="AK41" s="19"/>
      <c r="AL41" s="131"/>
      <c r="AM41" s="14"/>
      <c r="AN41" s="23"/>
      <c r="AO41" s="139"/>
      <c r="AP41" s="132"/>
      <c r="AQ41" s="145">
        <v>0</v>
      </c>
      <c r="AR41" s="146"/>
      <c r="AS41" s="147">
        <f t="shared" si="53"/>
        <v>0</v>
      </c>
      <c r="AT41" s="14"/>
      <c r="AU41" s="23"/>
      <c r="AV41" s="21"/>
      <c r="AW41" s="19"/>
      <c r="AX41" s="24"/>
      <c r="AY41" s="19"/>
      <c r="AZ41" s="131"/>
      <c r="BA41" s="14"/>
      <c r="BB41" s="23"/>
      <c r="BC41" s="139"/>
      <c r="BD41" s="132"/>
      <c r="BE41" s="145">
        <v>0</v>
      </c>
      <c r="BF41" s="146"/>
      <c r="BG41" s="147">
        <f t="shared" si="55"/>
        <v>0</v>
      </c>
      <c r="BH41" s="14"/>
      <c r="BI41" s="23"/>
      <c r="BJ41" s="21"/>
      <c r="BK41" s="19"/>
      <c r="BL41" s="24"/>
      <c r="BM41" s="19"/>
      <c r="BN41" s="131"/>
      <c r="BO41" s="14"/>
      <c r="BP41" s="23">
        <v>3.3530092592592591E-2</v>
      </c>
      <c r="BQ41" s="139">
        <v>11</v>
      </c>
      <c r="BR41" s="132">
        <f>((BP$56)+10)-BQ41</f>
        <v>18</v>
      </c>
      <c r="BS41" s="145">
        <v>0</v>
      </c>
      <c r="BT41" s="146">
        <v>5</v>
      </c>
      <c r="BU41" s="147">
        <f t="shared" si="56"/>
        <v>23</v>
      </c>
      <c r="BV41" s="14"/>
      <c r="BW41" s="23"/>
      <c r="BX41" s="21"/>
      <c r="BY41" s="19"/>
      <c r="BZ41" s="24"/>
      <c r="CA41" s="19"/>
      <c r="CB41" s="131"/>
      <c r="CC41" s="14"/>
      <c r="CD41" s="23"/>
      <c r="CE41" s="21"/>
      <c r="CF41" s="56"/>
      <c r="CG41" s="24"/>
      <c r="CH41" s="19"/>
      <c r="CI41" s="131"/>
      <c r="CJ41" s="14"/>
      <c r="CK41" s="23"/>
      <c r="CL41" s="21"/>
      <c r="CM41" s="19"/>
      <c r="CN41" s="24"/>
      <c r="CO41" s="19"/>
      <c r="CP41" s="131"/>
      <c r="CQ41" s="14"/>
      <c r="CR41" s="133"/>
      <c r="CS41" s="139"/>
      <c r="CT41" s="132"/>
      <c r="CU41" s="145">
        <v>0</v>
      </c>
      <c r="CV41" s="146"/>
      <c r="CW41" s="147">
        <f t="shared" si="58"/>
        <v>0</v>
      </c>
      <c r="CX41" s="14"/>
      <c r="CY41" s="23"/>
      <c r="CZ41" s="139"/>
      <c r="DA41" s="132"/>
      <c r="DB41" s="145">
        <v>0</v>
      </c>
      <c r="DC41" s="146"/>
      <c r="DD41" s="131">
        <f t="shared" si="59"/>
        <v>0</v>
      </c>
      <c r="DE41" s="14"/>
      <c r="DF41" s="23"/>
      <c r="DG41" s="139"/>
      <c r="DH41" s="132"/>
      <c r="DI41" s="145">
        <v>0</v>
      </c>
      <c r="DJ41" s="146"/>
      <c r="DK41" s="147">
        <f t="shared" si="60"/>
        <v>0</v>
      </c>
      <c r="DL41" s="75"/>
      <c r="DM41" s="23"/>
      <c r="DN41" s="139"/>
      <c r="DO41" s="132"/>
      <c r="DP41" s="145">
        <v>0</v>
      </c>
      <c r="DQ41" s="146"/>
      <c r="DR41" s="147">
        <f t="shared" si="61"/>
        <v>0</v>
      </c>
      <c r="DS41" s="14"/>
      <c r="DT41" s="23"/>
      <c r="DU41" s="139"/>
      <c r="DV41" s="132"/>
      <c r="DW41" s="145">
        <v>0</v>
      </c>
      <c r="DX41" s="146"/>
      <c r="DY41" s="147">
        <f t="shared" si="62"/>
        <v>0</v>
      </c>
      <c r="DZ41" s="14"/>
      <c r="EA41" s="23"/>
      <c r="EB41" s="21"/>
      <c r="EC41" s="19"/>
      <c r="ED41" s="24"/>
      <c r="EE41" s="19"/>
      <c r="EF41" s="131"/>
      <c r="EG41" s="14"/>
      <c r="EH41" s="23"/>
      <c r="EI41" s="21"/>
      <c r="EJ41" s="19"/>
      <c r="EK41" s="24"/>
      <c r="EL41" s="19"/>
      <c r="EM41" s="131"/>
      <c r="EN41" s="14"/>
      <c r="EO41" s="23"/>
      <c r="EP41" s="21"/>
      <c r="EQ41" s="132"/>
      <c r="ER41" s="24"/>
      <c r="ES41" s="19"/>
      <c r="ET41" s="131"/>
      <c r="EU41" s="14"/>
      <c r="EV41" s="23"/>
      <c r="EW41" s="111" t="str">
        <f t="shared" si="31"/>
        <v>37=</v>
      </c>
      <c r="EX41" s="82">
        <f t="shared" si="75"/>
        <v>18</v>
      </c>
      <c r="EY41" s="82">
        <f t="shared" si="75"/>
        <v>0</v>
      </c>
      <c r="EZ41" s="82">
        <f t="shared" si="75"/>
        <v>5</v>
      </c>
      <c r="FA41" s="131">
        <f t="shared" si="28"/>
        <v>23</v>
      </c>
      <c r="FB41" s="14" t="str">
        <f t="shared" si="29"/>
        <v>Paul Renwick</v>
      </c>
      <c r="FC41" s="14"/>
      <c r="FD41" s="106" t="str">
        <f t="shared" si="32"/>
        <v>37=</v>
      </c>
      <c r="FE41" s="77"/>
      <c r="FF41" s="77"/>
      <c r="FG41" s="77"/>
      <c r="FH41" s="77"/>
      <c r="FI41" s="77" t="s">
        <v>768</v>
      </c>
      <c r="FJ41" s="77" t="s">
        <v>812</v>
      </c>
      <c r="FK41" s="77" t="s">
        <v>835</v>
      </c>
      <c r="FL41" s="77" t="s">
        <v>827</v>
      </c>
      <c r="FM41" s="77" t="s">
        <v>827</v>
      </c>
      <c r="FN41" s="77" t="s">
        <v>827</v>
      </c>
      <c r="FO41" s="77"/>
      <c r="FP41" s="77"/>
      <c r="FQ41" s="77"/>
      <c r="FR41" s="77"/>
      <c r="FS41" s="77"/>
      <c r="FT41" s="77"/>
      <c r="FU41" s="77"/>
      <c r="GH41" s="159"/>
      <c r="GI41" s="159">
        <f t="shared" si="44"/>
        <v>23</v>
      </c>
      <c r="GJ41" s="159">
        <f t="shared" si="45"/>
        <v>23</v>
      </c>
      <c r="GK41" s="159">
        <f t="shared" si="46"/>
        <v>23</v>
      </c>
      <c r="GL41" s="159">
        <f t="shared" si="48"/>
        <v>23</v>
      </c>
      <c r="GM41" s="159">
        <f t="shared" si="49"/>
        <v>23</v>
      </c>
    </row>
    <row r="42" spans="1:195">
      <c r="A42" s="8">
        <v>34</v>
      </c>
      <c r="B42" s="14" t="s">
        <v>828</v>
      </c>
      <c r="C42" s="161">
        <v>3.2650462962962964E-2</v>
      </c>
      <c r="D42" s="161">
        <v>3.2650462962962964E-2</v>
      </c>
      <c r="E42" s="23"/>
      <c r="F42" s="139"/>
      <c r="G42" s="132"/>
      <c r="H42" s="145">
        <v>0</v>
      </c>
      <c r="I42" s="146"/>
      <c r="J42" s="147">
        <f t="shared" si="50"/>
        <v>0</v>
      </c>
      <c r="K42" s="14"/>
      <c r="L42" s="23"/>
      <c r="M42" s="21"/>
      <c r="N42" s="19"/>
      <c r="O42" s="24"/>
      <c r="P42" s="19"/>
      <c r="Q42" s="131"/>
      <c r="R42" s="14"/>
      <c r="S42" s="23"/>
      <c r="T42" s="139"/>
      <c r="U42" s="132"/>
      <c r="V42" s="145">
        <v>0</v>
      </c>
      <c r="W42" s="146"/>
      <c r="X42" s="131">
        <f t="shared" si="52"/>
        <v>0</v>
      </c>
      <c r="Y42" s="14"/>
      <c r="Z42" s="23"/>
      <c r="AA42" s="21"/>
      <c r="AB42" s="19"/>
      <c r="AC42" s="24"/>
      <c r="AD42" s="19"/>
      <c r="AE42" s="131"/>
      <c r="AF42" s="14"/>
      <c r="AG42" s="23"/>
      <c r="AH42" s="21"/>
      <c r="AI42" s="56"/>
      <c r="AJ42" s="24"/>
      <c r="AK42" s="19"/>
      <c r="AL42" s="131"/>
      <c r="AM42" s="14"/>
      <c r="AN42" s="23"/>
      <c r="AO42" s="139"/>
      <c r="AP42" s="132"/>
      <c r="AQ42" s="145">
        <v>0</v>
      </c>
      <c r="AR42" s="146"/>
      <c r="AS42" s="147">
        <f t="shared" si="53"/>
        <v>0</v>
      </c>
      <c r="AT42" s="14"/>
      <c r="AU42" s="23"/>
      <c r="AV42" s="21"/>
      <c r="AW42" s="19"/>
      <c r="AX42" s="24"/>
      <c r="AY42" s="19"/>
      <c r="AZ42" s="131"/>
      <c r="BA42" s="14"/>
      <c r="BB42" s="23"/>
      <c r="BC42" s="139"/>
      <c r="BD42" s="132"/>
      <c r="BE42" s="145">
        <v>0</v>
      </c>
      <c r="BF42" s="146"/>
      <c r="BG42" s="147">
        <f t="shared" si="55"/>
        <v>0</v>
      </c>
      <c r="BH42" s="14"/>
      <c r="BI42" s="23"/>
      <c r="BJ42" s="21"/>
      <c r="BK42" s="19"/>
      <c r="BL42" s="24"/>
      <c r="BM42" s="19"/>
      <c r="BN42" s="131"/>
      <c r="BO42" s="14"/>
      <c r="BP42" s="23">
        <v>3.4791666666666672E-2</v>
      </c>
      <c r="BQ42" s="139">
        <v>12</v>
      </c>
      <c r="BR42" s="132">
        <f>((BP$56)+10)-BQ42</f>
        <v>17</v>
      </c>
      <c r="BS42" s="145">
        <v>0</v>
      </c>
      <c r="BT42" s="146">
        <v>5</v>
      </c>
      <c r="BU42" s="147">
        <f t="shared" si="56"/>
        <v>22</v>
      </c>
      <c r="BV42" s="14"/>
      <c r="BW42" s="23"/>
      <c r="BX42" s="21"/>
      <c r="BY42" s="19"/>
      <c r="BZ42" s="24"/>
      <c r="CA42" s="19"/>
      <c r="CB42" s="131"/>
      <c r="CC42" s="14"/>
      <c r="CD42" s="23"/>
      <c r="CE42" s="21"/>
      <c r="CF42" s="56"/>
      <c r="CG42" s="24"/>
      <c r="CH42" s="19"/>
      <c r="CI42" s="131"/>
      <c r="CJ42" s="14"/>
      <c r="CK42" s="23"/>
      <c r="CL42" s="21"/>
      <c r="CM42" s="19"/>
      <c r="CN42" s="24"/>
      <c r="CO42" s="19"/>
      <c r="CP42" s="131"/>
      <c r="CQ42" s="14"/>
      <c r="CR42" s="133">
        <v>3.2650462962962964E-2</v>
      </c>
      <c r="CS42" s="139">
        <v>8</v>
      </c>
      <c r="CT42" s="132">
        <f>((CR$56)+10)-CS42</f>
        <v>16</v>
      </c>
      <c r="CU42" s="152">
        <v>15</v>
      </c>
      <c r="CV42" s="146">
        <v>5</v>
      </c>
      <c r="CW42" s="147">
        <f t="shared" si="58"/>
        <v>36</v>
      </c>
      <c r="CX42" s="14"/>
      <c r="CY42" s="23"/>
      <c r="CZ42" s="139"/>
      <c r="DA42" s="132"/>
      <c r="DB42" s="145">
        <v>0</v>
      </c>
      <c r="DC42" s="146"/>
      <c r="DD42" s="131">
        <f t="shared" si="59"/>
        <v>0</v>
      </c>
      <c r="DE42" s="14"/>
      <c r="DF42" s="23">
        <v>3.3518518518518517E-2</v>
      </c>
      <c r="DG42" s="139">
        <v>9</v>
      </c>
      <c r="DH42" s="132">
        <f>((DF$56)+10)-DG42</f>
        <v>16</v>
      </c>
      <c r="DI42" s="145">
        <v>0</v>
      </c>
      <c r="DJ42" s="146">
        <v>5</v>
      </c>
      <c r="DK42" s="147">
        <f t="shared" si="60"/>
        <v>21</v>
      </c>
      <c r="DL42" s="75"/>
      <c r="DM42" s="23"/>
      <c r="DN42" s="139"/>
      <c r="DO42" s="132"/>
      <c r="DP42" s="145">
        <v>0</v>
      </c>
      <c r="DQ42" s="146"/>
      <c r="DR42" s="147">
        <f t="shared" si="61"/>
        <v>0</v>
      </c>
      <c r="DS42" s="14"/>
      <c r="DT42" s="23">
        <v>3.2847222222222222E-2</v>
      </c>
      <c r="DU42" s="139">
        <v>6</v>
      </c>
      <c r="DV42" s="132">
        <f>((DT$56)+10)-DU42</f>
        <v>13</v>
      </c>
      <c r="DW42" s="145">
        <v>0</v>
      </c>
      <c r="DX42" s="146">
        <v>5</v>
      </c>
      <c r="DY42" s="147">
        <f t="shared" si="62"/>
        <v>18</v>
      </c>
      <c r="DZ42" s="14"/>
      <c r="EA42" s="23"/>
      <c r="EB42" s="21"/>
      <c r="EC42" s="19"/>
      <c r="ED42" s="24"/>
      <c r="EE42" s="19"/>
      <c r="EF42" s="131"/>
      <c r="EG42" s="14"/>
      <c r="EH42" s="23"/>
      <c r="EI42" s="21"/>
      <c r="EJ42" s="19"/>
      <c r="EK42" s="24"/>
      <c r="EL42" s="19"/>
      <c r="EM42" s="131"/>
      <c r="EN42" s="14"/>
      <c r="EO42" s="23"/>
      <c r="EP42" s="21"/>
      <c r="EQ42" s="132"/>
      <c r="ER42" s="24"/>
      <c r="ES42" s="19"/>
      <c r="ET42" s="131"/>
      <c r="EU42" s="14"/>
      <c r="EV42" s="23"/>
      <c r="EW42" s="111">
        <f t="shared" si="31"/>
        <v>16</v>
      </c>
      <c r="EX42" s="82">
        <f t="shared" si="75"/>
        <v>62</v>
      </c>
      <c r="EY42" s="82">
        <f t="shared" si="75"/>
        <v>15</v>
      </c>
      <c r="EZ42" s="82">
        <f t="shared" si="75"/>
        <v>20</v>
      </c>
      <c r="FA42" s="131">
        <f t="shared" si="28"/>
        <v>97</v>
      </c>
      <c r="FB42" s="14" t="str">
        <f t="shared" si="29"/>
        <v>Alex Mitchell</v>
      </c>
      <c r="FC42" s="14"/>
      <c r="FD42" s="106">
        <f t="shared" si="32"/>
        <v>16</v>
      </c>
      <c r="FE42" s="77"/>
      <c r="FF42" s="77"/>
      <c r="FG42" s="77"/>
      <c r="FH42" s="77"/>
      <c r="FI42" s="77" t="s">
        <v>774</v>
      </c>
      <c r="FJ42" s="77" t="s">
        <v>442</v>
      </c>
      <c r="FK42" s="77" t="s">
        <v>547</v>
      </c>
      <c r="FL42" s="77">
        <v>18</v>
      </c>
      <c r="FM42" s="77">
        <v>18</v>
      </c>
      <c r="FN42" s="77">
        <v>16</v>
      </c>
      <c r="FO42" s="77"/>
      <c r="FP42" s="77"/>
      <c r="FQ42" s="77"/>
      <c r="FR42" s="77"/>
      <c r="FS42" s="77"/>
      <c r="FT42" s="77"/>
      <c r="FU42" s="77"/>
      <c r="GH42" s="159"/>
      <c r="GI42" s="159">
        <f t="shared" si="44"/>
        <v>22</v>
      </c>
      <c r="GJ42" s="159">
        <f t="shared" si="45"/>
        <v>58</v>
      </c>
      <c r="GK42" s="159">
        <f t="shared" si="46"/>
        <v>58</v>
      </c>
      <c r="GL42" s="159">
        <f t="shared" si="48"/>
        <v>79</v>
      </c>
      <c r="GM42" s="159">
        <f t="shared" si="49"/>
        <v>79</v>
      </c>
    </row>
    <row r="43" spans="1:195">
      <c r="A43" s="8">
        <v>35</v>
      </c>
      <c r="B43" s="14" t="s">
        <v>829</v>
      </c>
      <c r="C43" s="161">
        <v>3.4166666666666672E-2</v>
      </c>
      <c r="D43" s="161">
        <v>3.4166666666666672E-2</v>
      </c>
      <c r="E43" s="23"/>
      <c r="F43" s="139"/>
      <c r="G43" s="132"/>
      <c r="H43" s="145">
        <v>0</v>
      </c>
      <c r="I43" s="146"/>
      <c r="J43" s="147">
        <f t="shared" si="50"/>
        <v>0</v>
      </c>
      <c r="K43" s="14"/>
      <c r="L43" s="23"/>
      <c r="M43" s="21"/>
      <c r="N43" s="19"/>
      <c r="O43" s="24"/>
      <c r="P43" s="19"/>
      <c r="Q43" s="131"/>
      <c r="R43" s="14"/>
      <c r="S43" s="23"/>
      <c r="T43" s="139"/>
      <c r="U43" s="132"/>
      <c r="V43" s="145">
        <v>0</v>
      </c>
      <c r="W43" s="146"/>
      <c r="X43" s="131">
        <f t="shared" si="52"/>
        <v>0</v>
      </c>
      <c r="Y43" s="14"/>
      <c r="Z43" s="23"/>
      <c r="AA43" s="21"/>
      <c r="AB43" s="19"/>
      <c r="AC43" s="24"/>
      <c r="AD43" s="19"/>
      <c r="AE43" s="131"/>
      <c r="AF43" s="14"/>
      <c r="AG43" s="23"/>
      <c r="AH43" s="21"/>
      <c r="AI43" s="56"/>
      <c r="AJ43" s="24"/>
      <c r="AK43" s="19"/>
      <c r="AL43" s="131"/>
      <c r="AM43" s="14"/>
      <c r="AN43" s="23"/>
      <c r="AO43" s="139"/>
      <c r="AP43" s="132"/>
      <c r="AQ43" s="145">
        <v>0</v>
      </c>
      <c r="AR43" s="146"/>
      <c r="AS43" s="147">
        <f t="shared" si="53"/>
        <v>0</v>
      </c>
      <c r="AT43" s="14"/>
      <c r="AU43" s="23"/>
      <c r="AV43" s="21"/>
      <c r="AW43" s="19"/>
      <c r="AX43" s="24"/>
      <c r="AY43" s="19"/>
      <c r="AZ43" s="131"/>
      <c r="BA43" s="14"/>
      <c r="BB43" s="23"/>
      <c r="BC43" s="139"/>
      <c r="BD43" s="132"/>
      <c r="BE43" s="145">
        <v>0</v>
      </c>
      <c r="BF43" s="146"/>
      <c r="BG43" s="147">
        <f t="shared" si="55"/>
        <v>0</v>
      </c>
      <c r="BH43" s="14"/>
      <c r="BI43" s="23"/>
      <c r="BJ43" s="21"/>
      <c r="BK43" s="19"/>
      <c r="BL43" s="24"/>
      <c r="BM43" s="19"/>
      <c r="BN43" s="131"/>
      <c r="BO43" s="14"/>
      <c r="BP43" s="23">
        <v>3.6689814814814821E-2</v>
      </c>
      <c r="BQ43" s="139">
        <v>13</v>
      </c>
      <c r="BR43" s="132">
        <f>((BP$56)+10)-BQ43</f>
        <v>16</v>
      </c>
      <c r="BS43" s="145">
        <v>0</v>
      </c>
      <c r="BT43" s="146">
        <v>5</v>
      </c>
      <c r="BU43" s="147">
        <f t="shared" si="56"/>
        <v>21</v>
      </c>
      <c r="BV43" s="14"/>
      <c r="BW43" s="23"/>
      <c r="BX43" s="21"/>
      <c r="BY43" s="19"/>
      <c r="BZ43" s="24"/>
      <c r="CA43" s="19"/>
      <c r="CB43" s="131"/>
      <c r="CC43" s="14"/>
      <c r="CD43" s="23"/>
      <c r="CE43" s="21"/>
      <c r="CF43" s="56"/>
      <c r="CG43" s="24"/>
      <c r="CH43" s="19"/>
      <c r="CI43" s="131"/>
      <c r="CJ43" s="14"/>
      <c r="CK43" s="23"/>
      <c r="CL43" s="21"/>
      <c r="CM43" s="19"/>
      <c r="CN43" s="24"/>
      <c r="CO43" s="19"/>
      <c r="CP43" s="131"/>
      <c r="CQ43" s="14"/>
      <c r="CR43" s="133"/>
      <c r="CS43" s="139"/>
      <c r="CT43" s="132"/>
      <c r="CU43" s="145">
        <v>0</v>
      </c>
      <c r="CV43" s="146"/>
      <c r="CW43" s="147">
        <f t="shared" si="58"/>
        <v>0</v>
      </c>
      <c r="CX43" s="14"/>
      <c r="CY43" s="23">
        <v>3.4166666666666672E-2</v>
      </c>
      <c r="CZ43" s="139">
        <v>9</v>
      </c>
      <c r="DA43" s="132">
        <f>((CY$56)+10)-CZ43</f>
        <v>14</v>
      </c>
      <c r="DB43" s="152">
        <v>15</v>
      </c>
      <c r="DC43" s="146">
        <v>5</v>
      </c>
      <c r="DD43" s="131">
        <f t="shared" si="59"/>
        <v>34</v>
      </c>
      <c r="DE43" s="14"/>
      <c r="DF43" s="23"/>
      <c r="DG43" s="139"/>
      <c r="DH43" s="132"/>
      <c r="DI43" s="145">
        <v>0</v>
      </c>
      <c r="DJ43" s="146"/>
      <c r="DK43" s="147">
        <f t="shared" si="60"/>
        <v>0</v>
      </c>
      <c r="DL43" s="75"/>
      <c r="DM43" s="23">
        <v>3.4583333333333334E-2</v>
      </c>
      <c r="DN43" s="139">
        <v>8</v>
      </c>
      <c r="DO43" s="132">
        <f>((DM$56)+10)-DN43</f>
        <v>13</v>
      </c>
      <c r="DP43" s="145">
        <v>0</v>
      </c>
      <c r="DQ43" s="146">
        <v>5</v>
      </c>
      <c r="DR43" s="147">
        <f t="shared" si="61"/>
        <v>18</v>
      </c>
      <c r="DS43" s="14"/>
      <c r="DT43" s="23"/>
      <c r="DU43" s="139"/>
      <c r="DV43" s="132"/>
      <c r="DW43" s="145">
        <v>0</v>
      </c>
      <c r="DX43" s="146"/>
      <c r="DY43" s="147">
        <f t="shared" si="62"/>
        <v>0</v>
      </c>
      <c r="DZ43" s="14"/>
      <c r="EA43" s="23"/>
      <c r="EB43" s="21"/>
      <c r="EC43" s="19"/>
      <c r="ED43" s="24"/>
      <c r="EE43" s="19"/>
      <c r="EF43" s="131"/>
      <c r="EG43" s="14"/>
      <c r="EH43" s="23"/>
      <c r="EI43" s="21"/>
      <c r="EJ43" s="19"/>
      <c r="EK43" s="24"/>
      <c r="EL43" s="19"/>
      <c r="EM43" s="131"/>
      <c r="EN43" s="14"/>
      <c r="EO43" s="23"/>
      <c r="EP43" s="21"/>
      <c r="EQ43" s="132"/>
      <c r="ER43" s="24"/>
      <c r="ES43" s="19"/>
      <c r="ET43" s="131"/>
      <c r="EU43" s="14"/>
      <c r="EV43" s="23"/>
      <c r="EW43" s="111">
        <f t="shared" si="31"/>
        <v>19</v>
      </c>
      <c r="EX43" s="82">
        <f t="shared" si="75"/>
        <v>43</v>
      </c>
      <c r="EY43" s="82">
        <f t="shared" si="75"/>
        <v>15</v>
      </c>
      <c r="EZ43" s="82">
        <f t="shared" si="75"/>
        <v>15</v>
      </c>
      <c r="FA43" s="131">
        <f t="shared" si="28"/>
        <v>73</v>
      </c>
      <c r="FB43" s="14" t="str">
        <f t="shared" si="29"/>
        <v>Roy Bottomley</v>
      </c>
      <c r="FC43" s="14"/>
      <c r="FD43" s="106">
        <f t="shared" si="32"/>
        <v>19</v>
      </c>
      <c r="FE43" s="77"/>
      <c r="FF43" s="77"/>
      <c r="FG43" s="77"/>
      <c r="FH43" s="77"/>
      <c r="FI43" s="77">
        <v>34</v>
      </c>
      <c r="FJ43" s="77">
        <v>36</v>
      </c>
      <c r="FK43" s="77" t="s">
        <v>646</v>
      </c>
      <c r="FL43" s="77" t="s">
        <v>548</v>
      </c>
      <c r="FM43" s="77">
        <v>19</v>
      </c>
      <c r="FN43" s="77">
        <v>19</v>
      </c>
      <c r="FO43" s="77"/>
      <c r="FP43" s="77"/>
      <c r="FQ43" s="77"/>
      <c r="FR43" s="77"/>
      <c r="FS43" s="77"/>
      <c r="FT43" s="77"/>
      <c r="FU43" s="77"/>
      <c r="GH43" s="159"/>
      <c r="GI43" s="159">
        <f t="shared" si="44"/>
        <v>21</v>
      </c>
      <c r="GJ43" s="159">
        <f t="shared" si="45"/>
        <v>21</v>
      </c>
      <c r="GK43" s="159">
        <f t="shared" si="46"/>
        <v>55</v>
      </c>
      <c r="GL43" s="159">
        <f t="shared" si="48"/>
        <v>55</v>
      </c>
      <c r="GM43" s="159">
        <f t="shared" si="49"/>
        <v>73</v>
      </c>
    </row>
    <row r="44" spans="1:195">
      <c r="A44" s="8">
        <v>36</v>
      </c>
      <c r="B44" s="14" t="s">
        <v>830</v>
      </c>
      <c r="C44" s="154">
        <v>3.6319444444444439E-2</v>
      </c>
      <c r="D44" s="154">
        <v>3.6319444444444439E-2</v>
      </c>
      <c r="E44" s="160"/>
      <c r="F44" s="139"/>
      <c r="G44" s="132"/>
      <c r="H44" s="145">
        <v>0</v>
      </c>
      <c r="I44" s="146"/>
      <c r="J44" s="147">
        <f t="shared" si="50"/>
        <v>0</v>
      </c>
      <c r="K44" s="14"/>
      <c r="L44" s="23"/>
      <c r="M44" s="21"/>
      <c r="N44" s="19"/>
      <c r="O44" s="24"/>
      <c r="P44" s="19"/>
      <c r="Q44" s="131"/>
      <c r="R44" s="14"/>
      <c r="S44" s="23"/>
      <c r="T44" s="139"/>
      <c r="U44" s="132"/>
      <c r="V44" s="145">
        <v>0</v>
      </c>
      <c r="W44" s="146"/>
      <c r="X44" s="131">
        <f t="shared" si="52"/>
        <v>0</v>
      </c>
      <c r="Y44" s="14"/>
      <c r="Z44" s="23"/>
      <c r="AA44" s="21"/>
      <c r="AB44" s="19"/>
      <c r="AC44" s="24"/>
      <c r="AD44" s="19"/>
      <c r="AE44" s="131"/>
      <c r="AF44" s="14"/>
      <c r="AG44" s="23"/>
      <c r="AH44" s="21"/>
      <c r="AI44" s="56"/>
      <c r="AJ44" s="24"/>
      <c r="AK44" s="19"/>
      <c r="AL44" s="131"/>
      <c r="AM44" s="14"/>
      <c r="AN44" s="23"/>
      <c r="AO44" s="139"/>
      <c r="AP44" s="132"/>
      <c r="AQ44" s="145">
        <v>0</v>
      </c>
      <c r="AR44" s="146"/>
      <c r="AS44" s="147">
        <f t="shared" si="53"/>
        <v>0</v>
      </c>
      <c r="AT44" s="14"/>
      <c r="AU44" s="23"/>
      <c r="AV44" s="21"/>
      <c r="AW44" s="19"/>
      <c r="AX44" s="24"/>
      <c r="AY44" s="19"/>
      <c r="AZ44" s="131"/>
      <c r="BA44" s="14"/>
      <c r="BB44" s="23"/>
      <c r="BC44" s="139"/>
      <c r="BD44" s="132"/>
      <c r="BE44" s="145">
        <v>0</v>
      </c>
      <c r="BF44" s="146"/>
      <c r="BG44" s="147">
        <f t="shared" si="55"/>
        <v>0</v>
      </c>
      <c r="BH44" s="14"/>
      <c r="BI44" s="23"/>
      <c r="BJ44" s="21"/>
      <c r="BK44" s="19"/>
      <c r="BL44" s="24"/>
      <c r="BM44" s="19"/>
      <c r="BN44" s="131"/>
      <c r="BO44" s="14"/>
      <c r="BP44" s="23">
        <v>3.9189814814814809E-2</v>
      </c>
      <c r="BQ44" s="139">
        <v>17</v>
      </c>
      <c r="BR44" s="132">
        <f>((BP$56)+10)-BQ44</f>
        <v>12</v>
      </c>
      <c r="BS44" s="145">
        <v>0</v>
      </c>
      <c r="BT44" s="146">
        <v>5</v>
      </c>
      <c r="BU44" s="147">
        <f t="shared" si="56"/>
        <v>17</v>
      </c>
      <c r="BV44" s="14"/>
      <c r="BW44" s="23"/>
      <c r="BX44" s="21"/>
      <c r="BY44" s="19"/>
      <c r="BZ44" s="24"/>
      <c r="CA44" s="19"/>
      <c r="CB44" s="131"/>
      <c r="CC44" s="14"/>
      <c r="CD44" s="23"/>
      <c r="CE44" s="21"/>
      <c r="CF44" s="56"/>
      <c r="CG44" s="24"/>
      <c r="CH44" s="19"/>
      <c r="CI44" s="131"/>
      <c r="CJ44" s="14"/>
      <c r="CK44" s="23"/>
      <c r="CL44" s="21"/>
      <c r="CM44" s="19"/>
      <c r="CN44" s="24"/>
      <c r="CO44" s="19"/>
      <c r="CP44" s="131"/>
      <c r="CQ44" s="14"/>
      <c r="CR44" s="133">
        <v>3.6319444444444439E-2</v>
      </c>
      <c r="CS44" s="139">
        <v>13</v>
      </c>
      <c r="CT44" s="132">
        <f>((CR$56)+10)-CS44</f>
        <v>11</v>
      </c>
      <c r="CU44" s="152">
        <v>15</v>
      </c>
      <c r="CV44" s="146">
        <v>5</v>
      </c>
      <c r="CW44" s="147">
        <f t="shared" si="58"/>
        <v>31</v>
      </c>
      <c r="CX44" s="14"/>
      <c r="CY44" s="23"/>
      <c r="CZ44" s="139"/>
      <c r="DA44" s="132"/>
      <c r="DB44" s="145">
        <v>0</v>
      </c>
      <c r="DC44" s="146"/>
      <c r="DD44" s="131">
        <f t="shared" si="59"/>
        <v>0</v>
      </c>
      <c r="DE44" s="14"/>
      <c r="DF44" s="23"/>
      <c r="DG44" s="139"/>
      <c r="DH44" s="132"/>
      <c r="DI44" s="145">
        <v>0</v>
      </c>
      <c r="DJ44" s="146"/>
      <c r="DK44" s="147">
        <f t="shared" si="60"/>
        <v>0</v>
      </c>
      <c r="DL44" s="75"/>
      <c r="DM44" s="23">
        <v>3.7222222222222219E-2</v>
      </c>
      <c r="DN44" s="139">
        <v>10</v>
      </c>
      <c r="DO44" s="132">
        <f>((DM$56)+10)-DN44</f>
        <v>11</v>
      </c>
      <c r="DP44" s="145">
        <v>0</v>
      </c>
      <c r="DQ44" s="146">
        <v>5</v>
      </c>
      <c r="DR44" s="147">
        <f t="shared" si="61"/>
        <v>16</v>
      </c>
      <c r="DS44" s="14"/>
      <c r="DT44" s="23"/>
      <c r="DU44" s="139"/>
      <c r="DV44" s="132"/>
      <c r="DW44" s="145">
        <v>0</v>
      </c>
      <c r="DX44" s="146"/>
      <c r="DY44" s="147">
        <f t="shared" si="62"/>
        <v>0</v>
      </c>
      <c r="DZ44" s="14"/>
      <c r="EA44" s="23"/>
      <c r="EB44" s="21"/>
      <c r="EC44" s="19"/>
      <c r="ED44" s="24"/>
      <c r="EE44" s="19"/>
      <c r="EF44" s="131"/>
      <c r="EG44" s="14"/>
      <c r="EH44" s="23"/>
      <c r="EI44" s="21"/>
      <c r="EJ44" s="19"/>
      <c r="EK44" s="24"/>
      <c r="EL44" s="19"/>
      <c r="EM44" s="131"/>
      <c r="EN44" s="14"/>
      <c r="EO44" s="23"/>
      <c r="EP44" s="21"/>
      <c r="EQ44" s="132"/>
      <c r="ER44" s="24"/>
      <c r="ES44" s="19"/>
      <c r="ET44" s="131"/>
      <c r="EU44" s="14"/>
      <c r="EV44" s="23"/>
      <c r="EW44" s="111">
        <f>FD44</f>
        <v>24</v>
      </c>
      <c r="EX44" s="82">
        <f t="shared" si="75"/>
        <v>34</v>
      </c>
      <c r="EY44" s="82">
        <f t="shared" si="75"/>
        <v>15</v>
      </c>
      <c r="EZ44" s="82">
        <f t="shared" si="75"/>
        <v>15</v>
      </c>
      <c r="FA44" s="131">
        <f t="shared" si="28"/>
        <v>64</v>
      </c>
      <c r="FB44" s="14" t="str">
        <f t="shared" si="29"/>
        <v>Stuart Lowthian</v>
      </c>
      <c r="FC44" s="14"/>
      <c r="FD44" s="106">
        <f t="shared" si="32"/>
        <v>24</v>
      </c>
      <c r="FE44" s="77"/>
      <c r="FF44" s="77"/>
      <c r="FG44" s="77"/>
      <c r="FH44" s="77"/>
      <c r="FI44" s="77">
        <v>36</v>
      </c>
      <c r="FJ44" s="77">
        <v>26</v>
      </c>
      <c r="FK44" s="77">
        <v>27</v>
      </c>
      <c r="FL44" s="77">
        <v>28</v>
      </c>
      <c r="FM44" s="77">
        <v>24</v>
      </c>
      <c r="FN44" s="77">
        <v>24</v>
      </c>
      <c r="FO44" s="77"/>
      <c r="FP44" s="77"/>
      <c r="FQ44" s="77"/>
      <c r="FR44" s="77"/>
      <c r="FS44" s="77"/>
      <c r="FT44" s="77"/>
      <c r="FU44" s="77"/>
      <c r="GH44" s="159"/>
      <c r="GI44" s="159">
        <f t="shared" si="44"/>
        <v>17</v>
      </c>
      <c r="GJ44" s="159">
        <f t="shared" si="45"/>
        <v>48</v>
      </c>
      <c r="GK44" s="159">
        <f t="shared" si="46"/>
        <v>48</v>
      </c>
      <c r="GL44" s="159">
        <f t="shared" si="48"/>
        <v>48</v>
      </c>
      <c r="GM44" s="159">
        <f t="shared" si="49"/>
        <v>64</v>
      </c>
    </row>
    <row r="45" spans="1:195">
      <c r="A45" s="8">
        <v>37</v>
      </c>
      <c r="B45" s="14" t="s">
        <v>844</v>
      </c>
      <c r="C45" s="161">
        <v>2.7025462962962959E-2</v>
      </c>
      <c r="D45" s="161">
        <v>2.7025462962962959E-2</v>
      </c>
      <c r="E45" s="23"/>
      <c r="F45" s="139"/>
      <c r="G45" s="132"/>
      <c r="H45" s="145"/>
      <c r="I45" s="146"/>
      <c r="J45" s="147"/>
      <c r="K45" s="14"/>
      <c r="L45" s="23"/>
      <c r="M45" s="21"/>
      <c r="N45" s="19"/>
      <c r="O45" s="24"/>
      <c r="P45" s="19"/>
      <c r="Q45" s="131"/>
      <c r="R45" s="14"/>
      <c r="S45" s="23"/>
      <c r="T45" s="139"/>
      <c r="U45" s="132"/>
      <c r="V45" s="145"/>
      <c r="W45" s="146"/>
      <c r="X45" s="131"/>
      <c r="Y45" s="14"/>
      <c r="Z45" s="23"/>
      <c r="AA45" s="21"/>
      <c r="AB45" s="19"/>
      <c r="AC45" s="24"/>
      <c r="AD45" s="19"/>
      <c r="AE45" s="131"/>
      <c r="AF45" s="14"/>
      <c r="AG45" s="23"/>
      <c r="AH45" s="21"/>
      <c r="AI45" s="56"/>
      <c r="AJ45" s="24"/>
      <c r="AK45" s="19"/>
      <c r="AL45" s="131"/>
      <c r="AM45" s="14"/>
      <c r="AN45" s="23"/>
      <c r="AO45" s="139"/>
      <c r="AP45" s="132"/>
      <c r="AQ45" s="145"/>
      <c r="AR45" s="146"/>
      <c r="AS45" s="147"/>
      <c r="AT45" s="14"/>
      <c r="AU45" s="23"/>
      <c r="AV45" s="21"/>
      <c r="AW45" s="19"/>
      <c r="AX45" s="24"/>
      <c r="AY45" s="19"/>
      <c r="AZ45" s="131"/>
      <c r="BA45" s="14"/>
      <c r="BB45" s="23"/>
      <c r="BC45" s="139"/>
      <c r="BD45" s="132"/>
      <c r="BE45" s="145"/>
      <c r="BF45" s="146"/>
      <c r="BG45" s="147"/>
      <c r="BH45" s="14"/>
      <c r="BI45" s="23"/>
      <c r="BJ45" s="21"/>
      <c r="BK45" s="19"/>
      <c r="BL45" s="24"/>
      <c r="BM45" s="19"/>
      <c r="BN45" s="131"/>
      <c r="BO45" s="14"/>
      <c r="BP45" s="23"/>
      <c r="BQ45" s="139"/>
      <c r="BR45" s="132"/>
      <c r="BS45" s="145"/>
      <c r="BT45" s="146"/>
      <c r="BU45" s="147"/>
      <c r="BV45" s="14"/>
      <c r="BW45" s="23"/>
      <c r="BX45" s="21"/>
      <c r="BY45" s="19"/>
      <c r="BZ45" s="24"/>
      <c r="CA45" s="19"/>
      <c r="CB45" s="131"/>
      <c r="CC45" s="14"/>
      <c r="CD45" s="23"/>
      <c r="CE45" s="21"/>
      <c r="CF45" s="56"/>
      <c r="CG45" s="24"/>
      <c r="CH45" s="19"/>
      <c r="CI45" s="131"/>
      <c r="CJ45" s="14"/>
      <c r="CK45" s="23"/>
      <c r="CL45" s="21"/>
      <c r="CM45" s="19"/>
      <c r="CN45" s="24"/>
      <c r="CO45" s="19"/>
      <c r="CP45" s="131"/>
      <c r="CQ45" s="14"/>
      <c r="CR45" s="23">
        <v>2.7025462962962959E-2</v>
      </c>
      <c r="CS45" s="139">
        <v>2</v>
      </c>
      <c r="CT45" s="132">
        <f>((CR$56)+10)-CS45</f>
        <v>22</v>
      </c>
      <c r="CU45" s="145">
        <v>0</v>
      </c>
      <c r="CV45" s="146">
        <v>5</v>
      </c>
      <c r="CW45" s="147">
        <f t="shared" si="58"/>
        <v>27</v>
      </c>
      <c r="CX45" s="14"/>
      <c r="CY45" s="23"/>
      <c r="CZ45" s="139"/>
      <c r="DA45" s="132"/>
      <c r="DB45" s="145">
        <v>0</v>
      </c>
      <c r="DC45" s="146"/>
      <c r="DD45" s="131">
        <f t="shared" si="59"/>
        <v>0</v>
      </c>
      <c r="DE45" s="14"/>
      <c r="DF45" s="23"/>
      <c r="DG45" s="139"/>
      <c r="DH45" s="132"/>
      <c r="DI45" s="145">
        <v>0</v>
      </c>
      <c r="DJ45" s="146"/>
      <c r="DK45" s="147">
        <f t="shared" si="60"/>
        <v>0</v>
      </c>
      <c r="DL45" s="75"/>
      <c r="DM45" s="23"/>
      <c r="DN45" s="139"/>
      <c r="DO45" s="132"/>
      <c r="DP45" s="145">
        <v>0</v>
      </c>
      <c r="DQ45" s="146"/>
      <c r="DR45" s="147">
        <f t="shared" si="61"/>
        <v>0</v>
      </c>
      <c r="DS45" s="14"/>
      <c r="DT45" s="23"/>
      <c r="DU45" s="139"/>
      <c r="DV45" s="132"/>
      <c r="DW45" s="145">
        <v>0</v>
      </c>
      <c r="DX45" s="146"/>
      <c r="DY45" s="147">
        <f t="shared" si="62"/>
        <v>0</v>
      </c>
      <c r="DZ45" s="14"/>
      <c r="EA45" s="23"/>
      <c r="EB45" s="21"/>
      <c r="EC45" s="19"/>
      <c r="ED45" s="24"/>
      <c r="EE45" s="19"/>
      <c r="EF45" s="131"/>
      <c r="EG45" s="14"/>
      <c r="EH45" s="23"/>
      <c r="EI45" s="21"/>
      <c r="EJ45" s="19"/>
      <c r="EK45" s="24"/>
      <c r="EL45" s="19"/>
      <c r="EM45" s="131"/>
      <c r="EN45" s="14"/>
      <c r="EO45" s="23"/>
      <c r="EP45" s="21"/>
      <c r="EQ45" s="132"/>
      <c r="ER45" s="24"/>
      <c r="ES45" s="19"/>
      <c r="ET45" s="131"/>
      <c r="EU45" s="14"/>
      <c r="EV45" s="23"/>
      <c r="EW45" s="111" t="str">
        <f>FD45</f>
        <v>33=</v>
      </c>
      <c r="EX45" s="82">
        <f t="shared" si="75"/>
        <v>22</v>
      </c>
      <c r="EY45" s="82">
        <f t="shared" si="75"/>
        <v>0</v>
      </c>
      <c r="EZ45" s="82">
        <f t="shared" si="75"/>
        <v>5</v>
      </c>
      <c r="FA45" s="131">
        <f t="shared" si="28"/>
        <v>27</v>
      </c>
      <c r="FB45" s="14" t="str">
        <f t="shared" si="29"/>
        <v>Tim Natrajan</v>
      </c>
      <c r="FC45" s="14"/>
      <c r="FD45" s="106" t="str">
        <f t="shared" si="32"/>
        <v>33=</v>
      </c>
      <c r="FE45" s="77"/>
      <c r="FF45" s="77"/>
      <c r="FG45" s="77"/>
      <c r="FH45" s="77"/>
      <c r="FI45" s="77"/>
      <c r="FJ45" s="77" t="s">
        <v>768</v>
      </c>
      <c r="FK45" s="77" t="s">
        <v>826</v>
      </c>
      <c r="FL45" s="77" t="s">
        <v>774</v>
      </c>
      <c r="FM45" s="77" t="s">
        <v>812</v>
      </c>
      <c r="FN45" s="77" t="s">
        <v>812</v>
      </c>
      <c r="FO45" s="77"/>
      <c r="FP45" s="77"/>
      <c r="FQ45" s="77"/>
      <c r="FR45" s="77"/>
      <c r="FS45" s="77"/>
      <c r="FT45" s="77"/>
      <c r="FU45" s="77"/>
      <c r="GH45" s="159"/>
      <c r="GI45" s="159"/>
      <c r="GJ45" s="159">
        <f t="shared" si="45"/>
        <v>27</v>
      </c>
      <c r="GK45" s="159">
        <f t="shared" si="46"/>
        <v>27</v>
      </c>
      <c r="GL45" s="159">
        <f t="shared" si="48"/>
        <v>27</v>
      </c>
      <c r="GM45" s="159">
        <f t="shared" si="49"/>
        <v>27</v>
      </c>
    </row>
    <row r="46" spans="1:195">
      <c r="A46" s="8">
        <v>38</v>
      </c>
      <c r="B46" s="14" t="s">
        <v>853</v>
      </c>
      <c r="C46" s="161">
        <v>2.3634259259259258E-2</v>
      </c>
      <c r="D46" s="161">
        <v>2.3634259259259258E-2</v>
      </c>
      <c r="E46" s="23"/>
      <c r="F46" s="139"/>
      <c r="G46" s="132"/>
      <c r="H46" s="145">
        <v>0</v>
      </c>
      <c r="I46" s="146"/>
      <c r="J46" s="147">
        <f t="shared" si="50"/>
        <v>0</v>
      </c>
      <c r="K46" s="14"/>
      <c r="L46" s="23"/>
      <c r="M46" s="21"/>
      <c r="N46" s="19"/>
      <c r="O46" s="24"/>
      <c r="P46" s="19"/>
      <c r="Q46" s="131"/>
      <c r="R46" s="14"/>
      <c r="S46" s="23"/>
      <c r="T46" s="139"/>
      <c r="U46" s="132"/>
      <c r="V46" s="145">
        <v>0</v>
      </c>
      <c r="W46" s="146"/>
      <c r="X46" s="131">
        <f t="shared" si="52"/>
        <v>0</v>
      </c>
      <c r="Y46" s="14"/>
      <c r="Z46" s="23"/>
      <c r="AA46" s="21"/>
      <c r="AB46" s="19"/>
      <c r="AC46" s="24"/>
      <c r="AD46" s="19"/>
      <c r="AE46" s="131"/>
      <c r="AF46" s="14"/>
      <c r="AG46" s="23"/>
      <c r="AH46" s="21"/>
      <c r="AI46" s="56"/>
      <c r="AJ46" s="24"/>
      <c r="AK46" s="19"/>
      <c r="AL46" s="131"/>
      <c r="AM46" s="14"/>
      <c r="AN46" s="23"/>
      <c r="AO46" s="139"/>
      <c r="AP46" s="132"/>
      <c r="AQ46" s="145">
        <v>0</v>
      </c>
      <c r="AR46" s="146"/>
      <c r="AS46" s="147">
        <f t="shared" si="53"/>
        <v>0</v>
      </c>
      <c r="AT46" s="14"/>
      <c r="AU46" s="23"/>
      <c r="AV46" s="21"/>
      <c r="AW46" s="19"/>
      <c r="AX46" s="24"/>
      <c r="AY46" s="19"/>
      <c r="AZ46" s="131"/>
      <c r="BA46" s="14"/>
      <c r="BB46" s="23"/>
      <c r="BC46" s="139"/>
      <c r="BD46" s="132"/>
      <c r="BE46" s="145">
        <v>0</v>
      </c>
      <c r="BF46" s="146"/>
      <c r="BG46" s="147">
        <f t="shared" si="55"/>
        <v>0</v>
      </c>
      <c r="BH46" s="14"/>
      <c r="BI46" s="23"/>
      <c r="BJ46" s="21"/>
      <c r="BK46" s="19"/>
      <c r="BL46" s="24"/>
      <c r="BM46" s="19"/>
      <c r="BN46" s="131"/>
      <c r="BO46" s="14"/>
      <c r="BP46" s="23"/>
      <c r="BQ46" s="139"/>
      <c r="BR46" s="132"/>
      <c r="BS46" s="145">
        <v>0</v>
      </c>
      <c r="BT46" s="146"/>
      <c r="BU46" s="147">
        <f t="shared" si="56"/>
        <v>0</v>
      </c>
      <c r="BV46" s="14"/>
      <c r="BW46" s="23"/>
      <c r="BX46" s="21"/>
      <c r="BY46" s="19"/>
      <c r="BZ46" s="24"/>
      <c r="CA46" s="19"/>
      <c r="CB46" s="131"/>
      <c r="CC46" s="14"/>
      <c r="CD46" s="23"/>
      <c r="CE46" s="21"/>
      <c r="CF46" s="56">
        <f>((CD$56)+10)-CE46</f>
        <v>0</v>
      </c>
      <c r="CG46" s="24">
        <v>0</v>
      </c>
      <c r="CH46" s="19"/>
      <c r="CI46" s="131">
        <f t="shared" si="57"/>
        <v>0</v>
      </c>
      <c r="CJ46" s="14"/>
      <c r="CK46" s="23"/>
      <c r="CL46" s="21"/>
      <c r="CM46" s="19"/>
      <c r="CN46" s="24"/>
      <c r="CO46" s="19"/>
      <c r="CP46" s="131"/>
      <c r="CQ46" s="14"/>
      <c r="CR46" s="23"/>
      <c r="CS46" s="139"/>
      <c r="CT46" s="132"/>
      <c r="CU46" s="145">
        <v>0</v>
      </c>
      <c r="CV46" s="146"/>
      <c r="CW46" s="147">
        <f t="shared" si="58"/>
        <v>0</v>
      </c>
      <c r="CX46" s="14"/>
      <c r="CY46" s="23">
        <v>2.3634259259259258E-2</v>
      </c>
      <c r="CZ46" s="139">
        <v>1</v>
      </c>
      <c r="DA46" s="132">
        <f>((CY$56)+10)-CZ46</f>
        <v>22</v>
      </c>
      <c r="DB46" s="145">
        <v>0</v>
      </c>
      <c r="DC46" s="146">
        <v>5</v>
      </c>
      <c r="DD46" s="131">
        <f t="shared" si="59"/>
        <v>27</v>
      </c>
      <c r="DE46" s="14"/>
      <c r="DF46" s="23"/>
      <c r="DG46" s="139"/>
      <c r="DH46" s="132"/>
      <c r="DI46" s="145">
        <v>0</v>
      </c>
      <c r="DJ46" s="146"/>
      <c r="DK46" s="147">
        <f t="shared" si="60"/>
        <v>0</v>
      </c>
      <c r="DL46" s="75"/>
      <c r="DM46" s="23"/>
      <c r="DN46" s="139"/>
      <c r="DO46" s="132"/>
      <c r="DP46" s="145">
        <v>0</v>
      </c>
      <c r="DQ46" s="146"/>
      <c r="DR46" s="147">
        <f t="shared" si="61"/>
        <v>0</v>
      </c>
      <c r="DS46" s="14"/>
      <c r="DT46" s="23"/>
      <c r="DU46" s="139"/>
      <c r="DV46" s="132"/>
      <c r="DW46" s="145">
        <v>0</v>
      </c>
      <c r="DX46" s="146"/>
      <c r="DY46" s="147">
        <f t="shared" si="62"/>
        <v>0</v>
      </c>
      <c r="DZ46" s="14"/>
      <c r="EA46" s="23"/>
      <c r="EB46" s="21"/>
      <c r="EC46" s="19"/>
      <c r="ED46" s="24"/>
      <c r="EE46" s="19"/>
      <c r="EF46" s="131"/>
      <c r="EG46" s="14"/>
      <c r="EH46" s="23"/>
      <c r="EI46" s="21"/>
      <c r="EJ46" s="19"/>
      <c r="EK46" s="24"/>
      <c r="EL46" s="19"/>
      <c r="EM46" s="131"/>
      <c r="EN46" s="14"/>
      <c r="EO46" s="23"/>
      <c r="EP46" s="21"/>
      <c r="EQ46" s="132"/>
      <c r="ER46" s="24"/>
      <c r="ES46" s="19"/>
      <c r="ET46" s="131"/>
      <c r="EU46" s="14"/>
      <c r="EV46" s="23"/>
      <c r="EW46" s="111" t="str">
        <f t="shared" ref="EW46:EW49" si="76">FD46</f>
        <v>33=</v>
      </c>
      <c r="EX46" s="82">
        <f t="shared" si="75"/>
        <v>22</v>
      </c>
      <c r="EY46" s="82">
        <f t="shared" si="75"/>
        <v>0</v>
      </c>
      <c r="EZ46" s="82">
        <f t="shared" si="75"/>
        <v>5</v>
      </c>
      <c r="FA46" s="131">
        <f t="shared" si="28"/>
        <v>27</v>
      </c>
      <c r="FB46" s="14" t="str">
        <f t="shared" si="29"/>
        <v>Joe Bird</v>
      </c>
      <c r="FC46" s="14"/>
      <c r="FD46" s="106" t="str">
        <f t="shared" si="32"/>
        <v>33=</v>
      </c>
      <c r="FE46" s="77"/>
      <c r="FF46" s="77"/>
      <c r="FG46" s="77"/>
      <c r="FH46" s="77"/>
      <c r="FI46" s="77"/>
      <c r="FJ46" s="77"/>
      <c r="FK46" s="77" t="s">
        <v>826</v>
      </c>
      <c r="FL46" s="77" t="s">
        <v>774</v>
      </c>
      <c r="FM46" s="77" t="s">
        <v>812</v>
      </c>
      <c r="FN46" s="77" t="s">
        <v>812</v>
      </c>
      <c r="FO46" s="77"/>
      <c r="FP46" s="77"/>
      <c r="FQ46" s="77"/>
      <c r="FR46" s="77"/>
      <c r="FS46" s="77"/>
      <c r="FT46" s="77"/>
      <c r="FU46" s="77"/>
      <c r="GD46" s="8">
        <f t="shared" si="40"/>
        <v>27</v>
      </c>
      <c r="GE46" s="8">
        <f t="shared" si="41"/>
        <v>27</v>
      </c>
      <c r="GK46" s="159">
        <f t="shared" si="46"/>
        <v>27</v>
      </c>
      <c r="GL46" s="159">
        <f t="shared" si="48"/>
        <v>27</v>
      </c>
      <c r="GM46" s="159">
        <f t="shared" si="49"/>
        <v>27</v>
      </c>
    </row>
    <row r="47" spans="1:195">
      <c r="A47" s="8">
        <v>39</v>
      </c>
      <c r="B47" s="14" t="s">
        <v>766</v>
      </c>
      <c r="C47" s="161">
        <v>2.4849537037037035E-2</v>
      </c>
      <c r="D47" s="161">
        <v>2.4849537037037035E-2</v>
      </c>
      <c r="E47" s="23"/>
      <c r="F47" s="139"/>
      <c r="G47" s="132"/>
      <c r="H47" s="145">
        <v>0</v>
      </c>
      <c r="I47" s="19"/>
      <c r="J47" s="147">
        <f t="shared" si="50"/>
        <v>0</v>
      </c>
      <c r="K47" s="14"/>
      <c r="L47" s="23"/>
      <c r="M47" s="21"/>
      <c r="N47" s="19"/>
      <c r="O47" s="24"/>
      <c r="P47" s="19"/>
      <c r="Q47" s="131"/>
      <c r="R47" s="14"/>
      <c r="S47" s="23"/>
      <c r="T47" s="139"/>
      <c r="U47" s="132"/>
      <c r="V47" s="145">
        <v>0</v>
      </c>
      <c r="W47" s="19"/>
      <c r="X47" s="131">
        <f t="shared" si="52"/>
        <v>0</v>
      </c>
      <c r="Y47" s="14"/>
      <c r="Z47" s="23"/>
      <c r="AA47" s="21"/>
      <c r="AB47" s="19"/>
      <c r="AC47" s="24"/>
      <c r="AD47" s="19"/>
      <c r="AE47" s="131"/>
      <c r="AF47" s="14"/>
      <c r="AG47" s="23"/>
      <c r="AH47" s="21"/>
      <c r="AI47" s="56"/>
      <c r="AJ47" s="24"/>
      <c r="AK47" s="19"/>
      <c r="AL47" s="131"/>
      <c r="AM47" s="14"/>
      <c r="AN47" s="23"/>
      <c r="AO47" s="139"/>
      <c r="AP47" s="132"/>
      <c r="AQ47" s="145">
        <v>0</v>
      </c>
      <c r="AR47" s="19"/>
      <c r="AS47" s="131"/>
      <c r="AT47" s="14"/>
      <c r="AU47" s="23"/>
      <c r="AV47" s="21"/>
      <c r="AW47" s="19"/>
      <c r="AX47" s="24"/>
      <c r="AY47" s="19"/>
      <c r="AZ47" s="131"/>
      <c r="BA47" s="14"/>
      <c r="BB47" s="23"/>
      <c r="BC47" s="139"/>
      <c r="BD47" s="132"/>
      <c r="BE47" s="145">
        <v>0</v>
      </c>
      <c r="BF47" s="19"/>
      <c r="BG47" s="131"/>
      <c r="BH47" s="14"/>
      <c r="BI47" s="23"/>
      <c r="BJ47" s="21"/>
      <c r="BK47" s="19"/>
      <c r="BL47" s="24"/>
      <c r="BM47" s="19"/>
      <c r="BN47" s="131"/>
      <c r="BO47" s="14"/>
      <c r="BP47" s="23"/>
      <c r="BQ47" s="139"/>
      <c r="BR47" s="132"/>
      <c r="BS47" s="145">
        <v>0</v>
      </c>
      <c r="BT47" s="19"/>
      <c r="BU47" s="131"/>
      <c r="BV47" s="14"/>
      <c r="BW47" s="23"/>
      <c r="BX47" s="21"/>
      <c r="BY47" s="19"/>
      <c r="BZ47" s="24"/>
      <c r="CA47" s="19"/>
      <c r="CB47" s="131"/>
      <c r="CC47" s="14"/>
      <c r="CD47" s="23"/>
      <c r="CE47" s="21"/>
      <c r="CF47" s="56"/>
      <c r="CG47" s="24"/>
      <c r="CH47" s="19"/>
      <c r="CI47" s="131"/>
      <c r="CJ47" s="14"/>
      <c r="CK47" s="23"/>
      <c r="CL47" s="21"/>
      <c r="CM47" s="19"/>
      <c r="CN47" s="24"/>
      <c r="CO47" s="19"/>
      <c r="CP47" s="131"/>
      <c r="CQ47" s="14"/>
      <c r="CR47" s="23"/>
      <c r="CS47" s="139"/>
      <c r="CT47" s="132"/>
      <c r="CU47" s="145">
        <v>0</v>
      </c>
      <c r="CV47" s="19"/>
      <c r="CW47" s="131"/>
      <c r="CX47" s="14"/>
      <c r="CY47" s="23">
        <v>2.4849537037037035E-2</v>
      </c>
      <c r="CZ47" s="139">
        <v>3</v>
      </c>
      <c r="DA47" s="132">
        <f>((CY$56)+10)-CZ47</f>
        <v>20</v>
      </c>
      <c r="DB47" s="145">
        <v>0</v>
      </c>
      <c r="DC47" s="19">
        <v>5</v>
      </c>
      <c r="DD47" s="131">
        <f t="shared" si="59"/>
        <v>25</v>
      </c>
      <c r="DE47" s="14"/>
      <c r="DF47" s="23">
        <v>2.4988425925925928E-2</v>
      </c>
      <c r="DG47" s="139">
        <v>2</v>
      </c>
      <c r="DH47" s="132">
        <f>((DF$56)+10)-DG47</f>
        <v>23</v>
      </c>
      <c r="DI47" s="145">
        <v>0</v>
      </c>
      <c r="DJ47" s="146">
        <v>5</v>
      </c>
      <c r="DK47" s="147">
        <f t="shared" si="60"/>
        <v>28</v>
      </c>
      <c r="DL47" s="75"/>
      <c r="DM47" s="23"/>
      <c r="DN47" s="139"/>
      <c r="DO47" s="132"/>
      <c r="DP47" s="145">
        <v>0</v>
      </c>
      <c r="DQ47" s="146"/>
      <c r="DR47" s="147">
        <f t="shared" si="61"/>
        <v>0</v>
      </c>
      <c r="DS47" s="14"/>
      <c r="DT47" s="23"/>
      <c r="DU47" s="139"/>
      <c r="DV47" s="132"/>
      <c r="DW47" s="145">
        <v>0</v>
      </c>
      <c r="DX47" s="146"/>
      <c r="DY47" s="147">
        <f t="shared" si="62"/>
        <v>0</v>
      </c>
      <c r="DZ47" s="14"/>
      <c r="EA47" s="23"/>
      <c r="EB47" s="21"/>
      <c r="EC47" s="19"/>
      <c r="ED47" s="24"/>
      <c r="EE47" s="19"/>
      <c r="EF47" s="131"/>
      <c r="EG47" s="14"/>
      <c r="EH47" s="23"/>
      <c r="EI47" s="21"/>
      <c r="EJ47" s="19"/>
      <c r="EK47" s="24"/>
      <c r="EL47" s="19"/>
      <c r="EM47" s="131"/>
      <c r="EN47" s="14"/>
      <c r="EO47" s="23"/>
      <c r="EP47" s="21"/>
      <c r="EQ47" s="132"/>
      <c r="ER47" s="24"/>
      <c r="ES47" s="19"/>
      <c r="ET47" s="131"/>
      <c r="EU47" s="14"/>
      <c r="EV47" s="23"/>
      <c r="EW47" s="111">
        <f t="shared" si="76"/>
        <v>27</v>
      </c>
      <c r="EX47" s="82">
        <f t="shared" si="75"/>
        <v>43</v>
      </c>
      <c r="EY47" s="82">
        <f t="shared" si="75"/>
        <v>0</v>
      </c>
      <c r="EZ47" s="82">
        <f t="shared" si="75"/>
        <v>10</v>
      </c>
      <c r="FA47" s="131">
        <f t="shared" si="28"/>
        <v>53</v>
      </c>
      <c r="FB47" s="14" t="str">
        <f t="shared" si="29"/>
        <v>Jack Eyre</v>
      </c>
      <c r="FC47" s="14"/>
      <c r="FD47" s="106">
        <f t="shared" si="32"/>
        <v>27</v>
      </c>
      <c r="FE47" s="77"/>
      <c r="FF47" s="77"/>
      <c r="FG47" s="77"/>
      <c r="FH47" s="77"/>
      <c r="FI47" s="77"/>
      <c r="FJ47" s="77"/>
      <c r="FK47" s="77">
        <v>35</v>
      </c>
      <c r="FL47" s="77">
        <v>26</v>
      </c>
      <c r="FM47" s="77">
        <v>27</v>
      </c>
      <c r="FN47" s="77">
        <v>27</v>
      </c>
      <c r="FO47" s="77"/>
      <c r="FP47" s="77"/>
      <c r="FQ47" s="77"/>
      <c r="FR47" s="77"/>
      <c r="FS47" s="77"/>
      <c r="FT47" s="77"/>
      <c r="FU47" s="77"/>
      <c r="GD47" s="8">
        <f t="shared" si="40"/>
        <v>53</v>
      </c>
      <c r="GE47" s="8">
        <f t="shared" si="41"/>
        <v>53</v>
      </c>
      <c r="GK47" s="159">
        <f t="shared" si="46"/>
        <v>25</v>
      </c>
      <c r="GL47" s="159">
        <f t="shared" si="48"/>
        <v>53</v>
      </c>
      <c r="GM47" s="159">
        <f t="shared" si="49"/>
        <v>53</v>
      </c>
    </row>
    <row r="48" spans="1:195">
      <c r="A48" s="8">
        <v>40</v>
      </c>
      <c r="B48" s="14" t="s">
        <v>859</v>
      </c>
      <c r="C48" s="161">
        <v>2.7291666666666662E-2</v>
      </c>
      <c r="D48" s="161">
        <v>2.7291666666666662E-2</v>
      </c>
      <c r="E48" s="23"/>
      <c r="F48" s="139"/>
      <c r="G48" s="132"/>
      <c r="H48" s="145"/>
      <c r="I48" s="146"/>
      <c r="J48" s="147"/>
      <c r="K48" s="14"/>
      <c r="L48" s="23"/>
      <c r="M48" s="21"/>
      <c r="N48" s="19"/>
      <c r="O48" s="24"/>
      <c r="P48" s="19"/>
      <c r="Q48" s="131"/>
      <c r="R48" s="14"/>
      <c r="S48" s="23"/>
      <c r="T48" s="139"/>
      <c r="U48" s="132"/>
      <c r="V48" s="145"/>
      <c r="W48" s="146"/>
      <c r="X48" s="131"/>
      <c r="Y48" s="14"/>
      <c r="Z48" s="23"/>
      <c r="AA48" s="21"/>
      <c r="AB48" s="19"/>
      <c r="AC48" s="24"/>
      <c r="AD48" s="19"/>
      <c r="AE48" s="131"/>
      <c r="AF48" s="14"/>
      <c r="AG48" s="23"/>
      <c r="AH48" s="21"/>
      <c r="AI48" s="56"/>
      <c r="AJ48" s="24"/>
      <c r="AK48" s="19"/>
      <c r="AL48" s="131"/>
      <c r="AM48" s="14"/>
      <c r="AN48" s="23"/>
      <c r="AO48" s="139"/>
      <c r="AP48" s="132"/>
      <c r="AQ48" s="145"/>
      <c r="AR48" s="146"/>
      <c r="AS48" s="147"/>
      <c r="AT48" s="14"/>
      <c r="AU48" s="23"/>
      <c r="AV48" s="21"/>
      <c r="AW48" s="19"/>
      <c r="AX48" s="24"/>
      <c r="AY48" s="19"/>
      <c r="AZ48" s="131"/>
      <c r="BA48" s="14"/>
      <c r="BB48" s="23"/>
      <c r="BC48" s="139"/>
      <c r="BD48" s="132"/>
      <c r="BE48" s="145"/>
      <c r="BF48" s="146"/>
      <c r="BG48" s="147"/>
      <c r="BH48" s="14"/>
      <c r="BI48" s="23"/>
      <c r="BJ48" s="21"/>
      <c r="BK48" s="19"/>
      <c r="BL48" s="24"/>
      <c r="BM48" s="19"/>
      <c r="BN48" s="131"/>
      <c r="BO48" s="14"/>
      <c r="BP48" s="23"/>
      <c r="BQ48" s="139"/>
      <c r="BR48" s="132"/>
      <c r="BS48" s="145"/>
      <c r="BT48" s="146"/>
      <c r="BU48" s="147"/>
      <c r="BV48" s="14"/>
      <c r="BW48" s="23"/>
      <c r="BX48" s="21"/>
      <c r="BY48" s="19"/>
      <c r="BZ48" s="24"/>
      <c r="CA48" s="19"/>
      <c r="CB48" s="131"/>
      <c r="CC48" s="14"/>
      <c r="CD48" s="23"/>
      <c r="CE48" s="21"/>
      <c r="CF48" s="56"/>
      <c r="CG48" s="24"/>
      <c r="CH48" s="19"/>
      <c r="CI48" s="131"/>
      <c r="CJ48" s="14"/>
      <c r="CK48" s="23"/>
      <c r="CL48" s="21"/>
      <c r="CM48" s="19"/>
      <c r="CN48" s="24"/>
      <c r="CO48" s="19"/>
      <c r="CP48" s="131"/>
      <c r="CQ48" s="14"/>
      <c r="CR48" s="23"/>
      <c r="CS48" s="139"/>
      <c r="CT48" s="132"/>
      <c r="CU48" s="145"/>
      <c r="CV48" s="146"/>
      <c r="CW48" s="147"/>
      <c r="CX48" s="14"/>
      <c r="CY48" s="23"/>
      <c r="CZ48" s="139"/>
      <c r="DA48" s="132"/>
      <c r="DB48" s="145"/>
      <c r="DC48" s="146"/>
      <c r="DD48" s="131"/>
      <c r="DE48" s="14"/>
      <c r="DF48" s="23">
        <v>2.7291666666666662E-2</v>
      </c>
      <c r="DG48" s="139">
        <v>3</v>
      </c>
      <c r="DH48" s="132">
        <f>((DF$56)+10)-DG48</f>
        <v>22</v>
      </c>
      <c r="DI48" s="145">
        <v>0</v>
      </c>
      <c r="DJ48" s="146">
        <v>5</v>
      </c>
      <c r="DK48" s="147">
        <f t="shared" si="60"/>
        <v>27</v>
      </c>
      <c r="DL48" s="75"/>
      <c r="DM48" s="23"/>
      <c r="DN48" s="139"/>
      <c r="DO48" s="132"/>
      <c r="DP48" s="145">
        <v>0</v>
      </c>
      <c r="DQ48" s="146"/>
      <c r="DR48" s="147">
        <f t="shared" si="61"/>
        <v>0</v>
      </c>
      <c r="DS48" s="14"/>
      <c r="DT48" s="23"/>
      <c r="DU48" s="139"/>
      <c r="DV48" s="132"/>
      <c r="DW48" s="145">
        <v>0</v>
      </c>
      <c r="DX48" s="146"/>
      <c r="DY48" s="147">
        <f t="shared" si="62"/>
        <v>0</v>
      </c>
      <c r="DZ48" s="14"/>
      <c r="EA48" s="23"/>
      <c r="EB48" s="21"/>
      <c r="EC48" s="19"/>
      <c r="ED48" s="24"/>
      <c r="EE48" s="19"/>
      <c r="EF48" s="131"/>
      <c r="EG48" s="14"/>
      <c r="EH48" s="23"/>
      <c r="EI48" s="21"/>
      <c r="EJ48" s="19"/>
      <c r="EK48" s="24"/>
      <c r="EL48" s="19"/>
      <c r="EM48" s="131"/>
      <c r="EN48" s="14"/>
      <c r="EO48" s="23"/>
      <c r="EP48" s="21"/>
      <c r="EQ48" s="132"/>
      <c r="ER48" s="24"/>
      <c r="ES48" s="19"/>
      <c r="ET48" s="131"/>
      <c r="EU48" s="14"/>
      <c r="EV48" s="23"/>
      <c r="EW48" s="111" t="str">
        <f t="shared" si="76"/>
        <v>33=</v>
      </c>
      <c r="EX48" s="82">
        <f t="shared" si="75"/>
        <v>22</v>
      </c>
      <c r="EY48" s="82">
        <f t="shared" si="75"/>
        <v>0</v>
      </c>
      <c r="EZ48" s="82">
        <f t="shared" si="75"/>
        <v>5</v>
      </c>
      <c r="FA48" s="131">
        <f t="shared" si="28"/>
        <v>27</v>
      </c>
      <c r="FB48" s="14" t="str">
        <f t="shared" si="29"/>
        <v>Nigel McCombie</v>
      </c>
      <c r="FC48" s="14"/>
      <c r="FD48" s="106" t="str">
        <f t="shared" si="32"/>
        <v>33=</v>
      </c>
      <c r="FE48" s="77"/>
      <c r="FF48" s="77"/>
      <c r="FG48" s="77"/>
      <c r="FH48" s="77"/>
      <c r="FI48" s="77"/>
      <c r="FJ48" s="77"/>
      <c r="FK48" s="77"/>
      <c r="FL48" s="77" t="s">
        <v>774</v>
      </c>
      <c r="FM48" s="77" t="s">
        <v>812</v>
      </c>
      <c r="FN48" s="77" t="s">
        <v>812</v>
      </c>
      <c r="FO48" s="77"/>
      <c r="FP48" s="77"/>
      <c r="FQ48" s="77"/>
      <c r="FR48" s="77"/>
      <c r="FS48" s="77"/>
      <c r="FT48" s="77"/>
      <c r="FU48" s="77"/>
      <c r="GL48" s="159">
        <f t="shared" si="48"/>
        <v>27</v>
      </c>
      <c r="GM48" s="159">
        <f t="shared" si="49"/>
        <v>27</v>
      </c>
    </row>
    <row r="49" spans="1:195">
      <c r="A49" s="8">
        <v>41</v>
      </c>
      <c r="B49" s="14" t="s">
        <v>688</v>
      </c>
      <c r="C49" s="14"/>
      <c r="D49" s="161">
        <v>2.9710648148148149E-2</v>
      </c>
      <c r="E49" s="23"/>
      <c r="F49" s="139"/>
      <c r="G49" s="132"/>
      <c r="H49" s="145"/>
      <c r="I49" s="146"/>
      <c r="J49" s="147"/>
      <c r="K49" s="14"/>
      <c r="L49" s="23"/>
      <c r="M49" s="21"/>
      <c r="N49" s="19"/>
      <c r="O49" s="24"/>
      <c r="P49" s="19"/>
      <c r="Q49" s="131"/>
      <c r="R49" s="14"/>
      <c r="S49" s="23"/>
      <c r="T49" s="139"/>
      <c r="U49" s="132"/>
      <c r="V49" s="145"/>
      <c r="W49" s="146"/>
      <c r="X49" s="131"/>
      <c r="Y49" s="14"/>
      <c r="Z49" s="23"/>
      <c r="AA49" s="21"/>
      <c r="AB49" s="19"/>
      <c r="AC49" s="24"/>
      <c r="AD49" s="19"/>
      <c r="AE49" s="131"/>
      <c r="AF49" s="14"/>
      <c r="AG49" s="23"/>
      <c r="AH49" s="21"/>
      <c r="AI49" s="56"/>
      <c r="AJ49" s="24"/>
      <c r="AK49" s="19"/>
      <c r="AL49" s="131"/>
      <c r="AM49" s="14"/>
      <c r="AN49" s="23"/>
      <c r="AO49" s="139"/>
      <c r="AP49" s="132"/>
      <c r="AQ49" s="145"/>
      <c r="AR49" s="146"/>
      <c r="AS49" s="147"/>
      <c r="AT49" s="14"/>
      <c r="AU49" s="23"/>
      <c r="AV49" s="21"/>
      <c r="AW49" s="19"/>
      <c r="AX49" s="24"/>
      <c r="AY49" s="19"/>
      <c r="AZ49" s="131"/>
      <c r="BA49" s="14"/>
      <c r="BB49" s="23"/>
      <c r="BC49" s="139"/>
      <c r="BD49" s="132"/>
      <c r="BE49" s="145"/>
      <c r="BF49" s="146"/>
      <c r="BG49" s="147"/>
      <c r="BH49" s="14"/>
      <c r="BI49" s="23"/>
      <c r="BJ49" s="21"/>
      <c r="BK49" s="19"/>
      <c r="BL49" s="24"/>
      <c r="BM49" s="19"/>
      <c r="BN49" s="131"/>
      <c r="BO49" s="14"/>
      <c r="BP49" s="23"/>
      <c r="BQ49" s="139"/>
      <c r="BR49" s="132"/>
      <c r="BS49" s="145"/>
      <c r="BT49" s="146"/>
      <c r="BU49" s="147"/>
      <c r="BV49" s="14"/>
      <c r="BW49" s="23"/>
      <c r="BX49" s="21"/>
      <c r="BY49" s="19"/>
      <c r="BZ49" s="24"/>
      <c r="CA49" s="19"/>
      <c r="CB49" s="131"/>
      <c r="CC49" s="14"/>
      <c r="CD49" s="23"/>
      <c r="CE49" s="21"/>
      <c r="CF49" s="56"/>
      <c r="CG49" s="24"/>
      <c r="CH49" s="19"/>
      <c r="CI49" s="131"/>
      <c r="CJ49" s="14"/>
      <c r="CK49" s="23"/>
      <c r="CL49" s="21"/>
      <c r="CM49" s="19"/>
      <c r="CN49" s="24"/>
      <c r="CO49" s="19"/>
      <c r="CP49" s="131"/>
      <c r="CQ49" s="14"/>
      <c r="CR49" s="23"/>
      <c r="CS49" s="139"/>
      <c r="CT49" s="132"/>
      <c r="CU49" s="145"/>
      <c r="CV49" s="146"/>
      <c r="CW49" s="147"/>
      <c r="CX49" s="14"/>
      <c r="CY49" s="23"/>
      <c r="CZ49" s="139"/>
      <c r="DA49" s="132"/>
      <c r="DB49" s="145"/>
      <c r="DC49" s="146"/>
      <c r="DD49" s="131"/>
      <c r="DE49" s="14"/>
      <c r="DF49" s="23"/>
      <c r="DG49" s="139"/>
      <c r="DH49" s="132"/>
      <c r="DI49" s="145"/>
      <c r="DJ49" s="146"/>
      <c r="DK49" s="147"/>
      <c r="DL49" s="75"/>
      <c r="DM49" s="23">
        <v>2.9710648148148149E-2</v>
      </c>
      <c r="DN49" s="139">
        <v>3</v>
      </c>
      <c r="DO49" s="132">
        <f t="shared" ref="DO49" si="77">((DM$56)+10)-DN49</f>
        <v>18</v>
      </c>
      <c r="DP49" s="145">
        <v>0</v>
      </c>
      <c r="DQ49" s="146">
        <v>5</v>
      </c>
      <c r="DR49" s="147">
        <f t="shared" si="61"/>
        <v>23</v>
      </c>
      <c r="DS49" s="14"/>
      <c r="DT49" s="23"/>
      <c r="DU49" s="139"/>
      <c r="DV49" s="132"/>
      <c r="DW49" s="145">
        <v>0</v>
      </c>
      <c r="DX49" s="146"/>
      <c r="DY49" s="147">
        <f t="shared" si="62"/>
        <v>0</v>
      </c>
      <c r="DZ49" s="14"/>
      <c r="EA49" s="23"/>
      <c r="EB49" s="21"/>
      <c r="EC49" s="19"/>
      <c r="ED49" s="24"/>
      <c r="EE49" s="19"/>
      <c r="EF49" s="131"/>
      <c r="EG49" s="14"/>
      <c r="EH49" s="23"/>
      <c r="EI49" s="21"/>
      <c r="EJ49" s="19"/>
      <c r="EK49" s="24"/>
      <c r="EL49" s="19"/>
      <c r="EM49" s="131"/>
      <c r="EN49" s="14"/>
      <c r="EO49" s="23"/>
      <c r="EP49" s="21"/>
      <c r="EQ49" s="132"/>
      <c r="ER49" s="24"/>
      <c r="ES49" s="19"/>
      <c r="ET49" s="131"/>
      <c r="EU49" s="14"/>
      <c r="EV49" s="23"/>
      <c r="EW49" s="111" t="str">
        <f t="shared" si="76"/>
        <v>37=</v>
      </c>
      <c r="EX49" s="82">
        <f t="shared" si="75"/>
        <v>18</v>
      </c>
      <c r="EY49" s="82">
        <f t="shared" si="75"/>
        <v>0</v>
      </c>
      <c r="EZ49" s="82">
        <f t="shared" si="75"/>
        <v>5</v>
      </c>
      <c r="FA49" s="131">
        <f t="shared" si="28"/>
        <v>23</v>
      </c>
      <c r="FB49" s="14" t="str">
        <f t="shared" si="29"/>
        <v>Tim Slater</v>
      </c>
      <c r="FC49" s="14"/>
      <c r="FD49" s="106" t="str">
        <f t="shared" si="32"/>
        <v>37=</v>
      </c>
      <c r="FE49" s="77"/>
      <c r="FF49" s="77"/>
      <c r="FG49" s="77"/>
      <c r="FH49" s="77"/>
      <c r="FI49" s="77"/>
      <c r="FJ49" s="77"/>
      <c r="FK49" s="77"/>
      <c r="FL49" s="77"/>
      <c r="FM49" s="77" t="s">
        <v>827</v>
      </c>
      <c r="FN49" s="77" t="s">
        <v>827</v>
      </c>
      <c r="FO49" s="77"/>
      <c r="FP49" s="77"/>
      <c r="FQ49" s="77"/>
      <c r="FR49" s="77"/>
      <c r="FS49" s="77"/>
      <c r="FT49" s="77"/>
      <c r="FU49" s="77"/>
      <c r="GM49" s="159">
        <f t="shared" si="49"/>
        <v>23</v>
      </c>
    </row>
    <row r="50" spans="1:195">
      <c r="A50" s="8">
        <v>42</v>
      </c>
      <c r="B50" s="14" t="s">
        <v>871</v>
      </c>
      <c r="C50" s="14"/>
      <c r="D50" s="161"/>
      <c r="E50" s="23"/>
      <c r="F50" s="139"/>
      <c r="G50" s="132"/>
      <c r="H50" s="145"/>
      <c r="I50" s="146"/>
      <c r="J50" s="147"/>
      <c r="K50" s="14"/>
      <c r="L50" s="23"/>
      <c r="M50" s="21"/>
      <c r="N50" s="19"/>
      <c r="O50" s="24"/>
      <c r="P50" s="19"/>
      <c r="Q50" s="131"/>
      <c r="R50" s="14"/>
      <c r="S50" s="23"/>
      <c r="T50" s="139"/>
      <c r="U50" s="132"/>
      <c r="V50" s="145"/>
      <c r="W50" s="146"/>
      <c r="X50" s="131"/>
      <c r="Y50" s="14"/>
      <c r="Z50" s="23"/>
      <c r="AA50" s="21"/>
      <c r="AB50" s="19"/>
      <c r="AC50" s="24"/>
      <c r="AD50" s="19"/>
      <c r="AE50" s="131"/>
      <c r="AF50" s="14"/>
      <c r="AG50" s="23"/>
      <c r="AH50" s="21"/>
      <c r="AI50" s="56"/>
      <c r="AJ50" s="24"/>
      <c r="AK50" s="19"/>
      <c r="AL50" s="131"/>
      <c r="AM50" s="14"/>
      <c r="AN50" s="23"/>
      <c r="AO50" s="139"/>
      <c r="AP50" s="132"/>
      <c r="AQ50" s="145"/>
      <c r="AR50" s="146"/>
      <c r="AS50" s="147"/>
      <c r="AT50" s="14"/>
      <c r="AU50" s="23"/>
      <c r="AV50" s="21"/>
      <c r="AW50" s="19"/>
      <c r="AX50" s="24"/>
      <c r="AY50" s="19"/>
      <c r="AZ50" s="131"/>
      <c r="BA50" s="14"/>
      <c r="BB50" s="23"/>
      <c r="BC50" s="139"/>
      <c r="BD50" s="132"/>
      <c r="BE50" s="145"/>
      <c r="BF50" s="146"/>
      <c r="BG50" s="147"/>
      <c r="BH50" s="14"/>
      <c r="BI50" s="23"/>
      <c r="BJ50" s="21"/>
      <c r="BK50" s="19"/>
      <c r="BL50" s="24"/>
      <c r="BM50" s="19"/>
      <c r="BN50" s="131"/>
      <c r="BO50" s="14"/>
      <c r="BP50" s="23"/>
      <c r="BQ50" s="139"/>
      <c r="BR50" s="132"/>
      <c r="BS50" s="145"/>
      <c r="BT50" s="146"/>
      <c r="BU50" s="147"/>
      <c r="BV50" s="14"/>
      <c r="BW50" s="23"/>
      <c r="BX50" s="21"/>
      <c r="BY50" s="19"/>
      <c r="BZ50" s="24"/>
      <c r="CA50" s="19"/>
      <c r="CB50" s="131"/>
      <c r="CC50" s="14"/>
      <c r="CD50" s="23"/>
      <c r="CE50" s="21"/>
      <c r="CF50" s="56"/>
      <c r="CG50" s="24"/>
      <c r="CH50" s="19"/>
      <c r="CI50" s="131"/>
      <c r="CJ50" s="14"/>
      <c r="CK50" s="23"/>
      <c r="CL50" s="21"/>
      <c r="CM50" s="19"/>
      <c r="CN50" s="24"/>
      <c r="CO50" s="19"/>
      <c r="CP50" s="131"/>
      <c r="CQ50" s="14"/>
      <c r="CR50" s="23"/>
      <c r="CS50" s="139"/>
      <c r="CT50" s="132"/>
      <c r="CU50" s="145"/>
      <c r="CV50" s="146"/>
      <c r="CW50" s="147"/>
      <c r="CX50" s="14"/>
      <c r="CY50" s="23"/>
      <c r="CZ50" s="139"/>
      <c r="DA50" s="132"/>
      <c r="DB50" s="145"/>
      <c r="DC50" s="146"/>
      <c r="DD50" s="131"/>
      <c r="DE50" s="14"/>
      <c r="DF50" s="23"/>
      <c r="DG50" s="139"/>
      <c r="DH50" s="132"/>
      <c r="DI50" s="145"/>
      <c r="DJ50" s="146"/>
      <c r="DK50" s="147"/>
      <c r="DL50" s="75"/>
      <c r="DM50" s="23"/>
      <c r="DN50" s="139"/>
      <c r="DO50" s="132"/>
      <c r="DP50" s="145"/>
      <c r="DQ50" s="146"/>
      <c r="DR50" s="147"/>
      <c r="DS50" s="14"/>
      <c r="DT50" s="23">
        <v>2.9027777777777777E-2</v>
      </c>
      <c r="DU50" s="139">
        <v>2</v>
      </c>
      <c r="DV50" s="132">
        <f t="shared" ref="DV50" si="78">((DT$56)+10)-DU50</f>
        <v>17</v>
      </c>
      <c r="DW50" s="145">
        <v>0</v>
      </c>
      <c r="DX50" s="146">
        <v>5</v>
      </c>
      <c r="DY50" s="147">
        <f t="shared" ref="DY50" si="79">DV50+DW50+DX50</f>
        <v>22</v>
      </c>
      <c r="DZ50" s="14"/>
      <c r="EA50" s="23"/>
      <c r="EB50" s="21"/>
      <c r="EC50" s="19"/>
      <c r="ED50" s="24"/>
      <c r="EE50" s="19"/>
      <c r="EF50" s="131"/>
      <c r="EG50" s="14"/>
      <c r="EH50" s="23"/>
      <c r="EI50" s="21"/>
      <c r="EJ50" s="19"/>
      <c r="EK50" s="24"/>
      <c r="EL50" s="19"/>
      <c r="EM50" s="131"/>
      <c r="EN50" s="14"/>
      <c r="EO50" s="23"/>
      <c r="EP50" s="21"/>
      <c r="EQ50" s="132"/>
      <c r="ER50" s="24"/>
      <c r="ES50" s="19"/>
      <c r="ET50" s="131"/>
      <c r="EU50" s="14"/>
      <c r="EV50" s="23"/>
      <c r="EW50" s="111" t="str">
        <f t="shared" ref="EW50:EW53" si="80">FD50</f>
        <v>40=</v>
      </c>
      <c r="EX50" s="82">
        <f t="shared" ref="EX50:EX53" si="81">SUM(G50+N50+U50+AB50+AI50+AP50+AW50+BD50+BK50+BR50+BY50+CF50+CM50+CT50+DA50+DH50+DO50+DV50+EC50+EJ50+EQ50)</f>
        <v>17</v>
      </c>
      <c r="EY50" s="82">
        <f t="shared" ref="EY50:EY53" si="82">SUM(H50+O50+V50+AC50+AJ50+AQ50+AX50+BE50+BL50+BS50+BZ50+CG50+CN50+CU50+DB50+DI50+DP50+DW50+ED50+EK50+ER50)</f>
        <v>0</v>
      </c>
      <c r="EZ50" s="82">
        <f t="shared" ref="EZ50:EZ53" si="83">SUM(I50+P50+W50+AD50+AK50+AR50+AY50+BF50+BM50+BT50+CA50+CH50+CO50+CV50+DC50+DJ50+DQ50+DX50+EE50+EL50+ES50)</f>
        <v>5</v>
      </c>
      <c r="FA50" s="131">
        <f t="shared" ref="FA50:FA53" si="84">EX50+EY50+EZ50</f>
        <v>22</v>
      </c>
      <c r="FB50" s="14" t="str">
        <f t="shared" si="29"/>
        <v>Justin Tracey</v>
      </c>
      <c r="FC50" s="14"/>
      <c r="FD50" s="106" t="str">
        <f t="shared" si="32"/>
        <v>40=</v>
      </c>
      <c r="FE50" s="77"/>
      <c r="FF50" s="77"/>
      <c r="FG50" s="77"/>
      <c r="FH50" s="77"/>
      <c r="FI50" s="77"/>
      <c r="FJ50" s="77"/>
      <c r="FK50" s="77"/>
      <c r="FL50" s="77"/>
      <c r="FM50" s="77"/>
      <c r="FN50" s="77" t="s">
        <v>869</v>
      </c>
      <c r="FO50" s="77"/>
      <c r="FP50" s="77"/>
      <c r="FQ50" s="77"/>
      <c r="FR50" s="77"/>
      <c r="FS50" s="77"/>
      <c r="FT50" s="77"/>
      <c r="FU50" s="77"/>
      <c r="GM50" s="159"/>
    </row>
    <row r="51" spans="1:195">
      <c r="A51" s="8">
        <v>43</v>
      </c>
      <c r="B51" s="14" t="s">
        <v>872</v>
      </c>
      <c r="C51" s="14"/>
      <c r="D51" s="14"/>
      <c r="E51" s="23"/>
      <c r="F51" s="139"/>
      <c r="G51" s="132"/>
      <c r="H51" s="145"/>
      <c r="I51" s="146"/>
      <c r="J51" s="147"/>
      <c r="K51" s="14"/>
      <c r="L51" s="23"/>
      <c r="M51" s="21"/>
      <c r="N51" s="19"/>
      <c r="O51" s="24"/>
      <c r="P51" s="19"/>
      <c r="Q51" s="131"/>
      <c r="R51" s="14"/>
      <c r="S51" s="23"/>
      <c r="T51" s="139"/>
      <c r="U51" s="132"/>
      <c r="V51" s="145"/>
      <c r="W51" s="146"/>
      <c r="X51" s="131"/>
      <c r="Y51" s="14"/>
      <c r="Z51" s="23"/>
      <c r="AA51" s="21"/>
      <c r="AB51" s="19"/>
      <c r="AC51" s="24"/>
      <c r="AD51" s="19"/>
      <c r="AE51" s="131"/>
      <c r="AF51" s="14"/>
      <c r="AG51" s="23"/>
      <c r="AH51" s="21"/>
      <c r="AI51" s="56"/>
      <c r="AJ51" s="24"/>
      <c r="AK51" s="19"/>
      <c r="AL51" s="131"/>
      <c r="AM51" s="14"/>
      <c r="AN51" s="23"/>
      <c r="AO51" s="139"/>
      <c r="AP51" s="132"/>
      <c r="AQ51" s="145"/>
      <c r="AR51" s="146"/>
      <c r="AS51" s="147"/>
      <c r="AT51" s="14"/>
      <c r="AU51" s="23"/>
      <c r="AV51" s="21"/>
      <c r="AW51" s="19"/>
      <c r="AX51" s="24"/>
      <c r="AY51" s="19"/>
      <c r="AZ51" s="131"/>
      <c r="BA51" s="14"/>
      <c r="BB51" s="23"/>
      <c r="BC51" s="139"/>
      <c r="BD51" s="132"/>
      <c r="BE51" s="145"/>
      <c r="BF51" s="146"/>
      <c r="BG51" s="147"/>
      <c r="BH51" s="14"/>
      <c r="BI51" s="23"/>
      <c r="BJ51" s="21"/>
      <c r="BK51" s="19"/>
      <c r="BL51" s="24"/>
      <c r="BM51" s="19"/>
      <c r="BN51" s="131"/>
      <c r="BO51" s="14"/>
      <c r="BP51" s="23"/>
      <c r="BQ51" s="139"/>
      <c r="BR51" s="132"/>
      <c r="BS51" s="145"/>
      <c r="BT51" s="146"/>
      <c r="BU51" s="147"/>
      <c r="BV51" s="14"/>
      <c r="BW51" s="23"/>
      <c r="BX51" s="21"/>
      <c r="BY51" s="19"/>
      <c r="BZ51" s="24"/>
      <c r="CA51" s="19"/>
      <c r="CB51" s="131"/>
      <c r="CC51" s="14"/>
      <c r="CD51" s="23"/>
      <c r="CE51" s="21"/>
      <c r="CF51" s="56"/>
      <c r="CG51" s="24"/>
      <c r="CH51" s="19"/>
      <c r="CI51" s="131"/>
      <c r="CJ51" s="14"/>
      <c r="CK51" s="23"/>
      <c r="CL51" s="21"/>
      <c r="CM51" s="19"/>
      <c r="CN51" s="24"/>
      <c r="CO51" s="19"/>
      <c r="CP51" s="131"/>
      <c r="CQ51" s="14"/>
      <c r="CR51" s="23"/>
      <c r="CS51" s="139"/>
      <c r="CT51" s="132"/>
      <c r="CU51" s="145"/>
      <c r="CV51" s="146"/>
      <c r="CW51" s="147"/>
      <c r="CX51" s="14"/>
      <c r="CY51" s="23"/>
      <c r="CZ51" s="139"/>
      <c r="DA51" s="132"/>
      <c r="DB51" s="145"/>
      <c r="DC51" s="146"/>
      <c r="DD51" s="131"/>
      <c r="DE51" s="14"/>
      <c r="DF51" s="23"/>
      <c r="DG51" s="139"/>
      <c r="DH51" s="132"/>
      <c r="DI51" s="145"/>
      <c r="DJ51" s="146"/>
      <c r="DK51" s="147"/>
      <c r="DL51" s="75"/>
      <c r="DM51" s="23"/>
      <c r="DN51" s="139"/>
      <c r="DO51" s="132"/>
      <c r="DP51" s="145">
        <v>0</v>
      </c>
      <c r="DQ51" s="146"/>
      <c r="DR51" s="147">
        <f t="shared" si="61"/>
        <v>0</v>
      </c>
      <c r="DS51" s="14"/>
      <c r="DT51" s="23">
        <v>3.0520833333333334E-2</v>
      </c>
      <c r="DU51" s="139">
        <v>3</v>
      </c>
      <c r="DV51" s="132">
        <f>((DT$56)+10)-DU51</f>
        <v>16</v>
      </c>
      <c r="DW51" s="145">
        <v>0</v>
      </c>
      <c r="DX51" s="146">
        <v>5</v>
      </c>
      <c r="DY51" s="147">
        <f t="shared" si="62"/>
        <v>21</v>
      </c>
      <c r="DZ51" s="14"/>
      <c r="EA51" s="23"/>
      <c r="EB51" s="21"/>
      <c r="EC51" s="19"/>
      <c r="ED51" s="24"/>
      <c r="EE51" s="19"/>
      <c r="EF51" s="131"/>
      <c r="EG51" s="14"/>
      <c r="EH51" s="23"/>
      <c r="EI51" s="21"/>
      <c r="EJ51" s="19"/>
      <c r="EK51" s="24"/>
      <c r="EL51" s="19"/>
      <c r="EM51" s="131"/>
      <c r="EN51" s="14"/>
      <c r="EO51" s="23"/>
      <c r="EP51" s="21"/>
      <c r="EQ51" s="132"/>
      <c r="ER51" s="24"/>
      <c r="ES51" s="19"/>
      <c r="ET51" s="131"/>
      <c r="EU51" s="14"/>
      <c r="EV51" s="23"/>
      <c r="EW51" s="111">
        <f t="shared" si="80"/>
        <v>42</v>
      </c>
      <c r="EX51" s="82">
        <f t="shared" si="81"/>
        <v>16</v>
      </c>
      <c r="EY51" s="82">
        <f t="shared" si="82"/>
        <v>0</v>
      </c>
      <c r="EZ51" s="82">
        <f t="shared" si="83"/>
        <v>5</v>
      </c>
      <c r="FA51" s="131">
        <f t="shared" si="84"/>
        <v>21</v>
      </c>
      <c r="FB51" s="14" t="str">
        <f t="shared" si="29"/>
        <v>Pete Askins</v>
      </c>
      <c r="FC51" s="14"/>
      <c r="FD51" s="106">
        <f t="shared" si="32"/>
        <v>42</v>
      </c>
      <c r="FE51" s="77"/>
      <c r="FF51" s="77"/>
      <c r="FG51" s="77"/>
      <c r="FH51" s="77"/>
      <c r="FI51" s="77"/>
      <c r="FJ51" s="77"/>
      <c r="FK51" s="77"/>
      <c r="FL51" s="80"/>
      <c r="FM51" s="77"/>
      <c r="FN51" s="77">
        <v>42</v>
      </c>
      <c r="FO51" s="77"/>
      <c r="FP51" s="77"/>
      <c r="FQ51" s="77"/>
      <c r="FR51" s="77"/>
      <c r="FS51" s="77"/>
      <c r="FT51" s="77"/>
      <c r="FU51" s="77"/>
    </row>
    <row r="52" spans="1:195">
      <c r="A52" s="8">
        <v>44</v>
      </c>
      <c r="B52" s="14" t="s">
        <v>873</v>
      </c>
      <c r="C52" s="14"/>
      <c r="D52" s="14"/>
      <c r="E52" s="23"/>
      <c r="F52" s="139"/>
      <c r="G52" s="132"/>
      <c r="H52" s="145"/>
      <c r="I52" s="146"/>
      <c r="J52" s="147"/>
      <c r="K52" s="14"/>
      <c r="L52" s="23"/>
      <c r="M52" s="21"/>
      <c r="N52" s="19"/>
      <c r="O52" s="24"/>
      <c r="P52" s="19"/>
      <c r="Q52" s="131"/>
      <c r="R52" s="14"/>
      <c r="S52" s="23"/>
      <c r="T52" s="139"/>
      <c r="U52" s="132"/>
      <c r="V52" s="145"/>
      <c r="W52" s="146"/>
      <c r="X52" s="131"/>
      <c r="Y52" s="14"/>
      <c r="Z52" s="23"/>
      <c r="AA52" s="21"/>
      <c r="AB52" s="19"/>
      <c r="AC52" s="24"/>
      <c r="AD52" s="19"/>
      <c r="AE52" s="131"/>
      <c r="AF52" s="14"/>
      <c r="AG52" s="23"/>
      <c r="AH52" s="21"/>
      <c r="AI52" s="56"/>
      <c r="AJ52" s="24"/>
      <c r="AK52" s="19"/>
      <c r="AL52" s="131"/>
      <c r="AM52" s="14"/>
      <c r="AN52" s="23"/>
      <c r="AO52" s="139"/>
      <c r="AP52" s="132"/>
      <c r="AQ52" s="145"/>
      <c r="AR52" s="146"/>
      <c r="AS52" s="147"/>
      <c r="AT52" s="14"/>
      <c r="AU52" s="23"/>
      <c r="AV52" s="21"/>
      <c r="AW52" s="19"/>
      <c r="AX52" s="24"/>
      <c r="AY52" s="19"/>
      <c r="AZ52" s="131"/>
      <c r="BA52" s="14"/>
      <c r="BB52" s="23"/>
      <c r="BC52" s="139"/>
      <c r="BD52" s="132"/>
      <c r="BE52" s="145"/>
      <c r="BF52" s="146"/>
      <c r="BG52" s="147"/>
      <c r="BH52" s="14"/>
      <c r="BI52" s="23"/>
      <c r="BJ52" s="21"/>
      <c r="BK52" s="19"/>
      <c r="BL52" s="24"/>
      <c r="BM52" s="19"/>
      <c r="BN52" s="131"/>
      <c r="BO52" s="14"/>
      <c r="BP52" s="23"/>
      <c r="BQ52" s="139"/>
      <c r="BR52" s="132"/>
      <c r="BS52" s="145"/>
      <c r="BT52" s="146"/>
      <c r="BU52" s="147"/>
      <c r="BV52" s="14"/>
      <c r="BW52" s="23"/>
      <c r="BX52" s="21"/>
      <c r="BY52" s="19"/>
      <c r="BZ52" s="24"/>
      <c r="CA52" s="19"/>
      <c r="CB52" s="131"/>
      <c r="CC52" s="14"/>
      <c r="CD52" s="23"/>
      <c r="CE52" s="21"/>
      <c r="CF52" s="56"/>
      <c r="CG52" s="24"/>
      <c r="CH52" s="19"/>
      <c r="CI52" s="131"/>
      <c r="CJ52" s="14"/>
      <c r="CK52" s="23"/>
      <c r="CL52" s="21"/>
      <c r="CM52" s="19"/>
      <c r="CN52" s="24"/>
      <c r="CO52" s="19"/>
      <c r="CP52" s="131"/>
      <c r="CQ52" s="14"/>
      <c r="CR52" s="23"/>
      <c r="CS52" s="139"/>
      <c r="CT52" s="132"/>
      <c r="CU52" s="145"/>
      <c r="CV52" s="146"/>
      <c r="CW52" s="147"/>
      <c r="CX52" s="14"/>
      <c r="CY52" s="23"/>
      <c r="CZ52" s="139"/>
      <c r="DA52" s="132"/>
      <c r="DB52" s="145"/>
      <c r="DC52" s="146"/>
      <c r="DD52" s="131"/>
      <c r="DE52" s="14"/>
      <c r="DF52" s="23"/>
      <c r="DG52" s="139"/>
      <c r="DH52" s="132"/>
      <c r="DI52" s="145"/>
      <c r="DJ52" s="146"/>
      <c r="DK52" s="147"/>
      <c r="DL52" s="75"/>
      <c r="DM52" s="23"/>
      <c r="DN52" s="139"/>
      <c r="DO52" s="132"/>
      <c r="DP52" s="145"/>
      <c r="DQ52" s="146"/>
      <c r="DR52" s="147"/>
      <c r="DS52" s="14"/>
      <c r="DT52" s="23">
        <v>3.1886574074074074E-2</v>
      </c>
      <c r="DU52" s="139">
        <v>4</v>
      </c>
      <c r="DV52" s="132">
        <f>((DT$56)+10)-DU52</f>
        <v>15</v>
      </c>
      <c r="DW52" s="145">
        <v>0</v>
      </c>
      <c r="DX52" s="146">
        <v>5</v>
      </c>
      <c r="DY52" s="147">
        <f t="shared" ref="DY52" si="85">DV52+DW52+DX52</f>
        <v>20</v>
      </c>
      <c r="DZ52" s="14"/>
      <c r="EA52" s="23"/>
      <c r="EB52" s="21"/>
      <c r="EC52" s="19"/>
      <c r="ED52" s="24"/>
      <c r="EE52" s="19"/>
      <c r="EF52" s="131"/>
      <c r="EG52" s="14"/>
      <c r="EH52" s="23"/>
      <c r="EI52" s="21"/>
      <c r="EJ52" s="19"/>
      <c r="EK52" s="24"/>
      <c r="EL52" s="19"/>
      <c r="EM52" s="131"/>
      <c r="EN52" s="14"/>
      <c r="EO52" s="23"/>
      <c r="EP52" s="21"/>
      <c r="EQ52" s="132"/>
      <c r="ER52" s="24"/>
      <c r="ES52" s="19"/>
      <c r="ET52" s="131"/>
      <c r="EU52" s="14"/>
      <c r="EV52" s="23"/>
      <c r="EW52" s="111" t="str">
        <f t="shared" si="80"/>
        <v>43=</v>
      </c>
      <c r="EX52" s="82">
        <f t="shared" si="81"/>
        <v>15</v>
      </c>
      <c r="EY52" s="82">
        <f t="shared" si="82"/>
        <v>0</v>
      </c>
      <c r="EZ52" s="82">
        <f t="shared" si="83"/>
        <v>5</v>
      </c>
      <c r="FA52" s="131">
        <f t="shared" si="84"/>
        <v>20</v>
      </c>
      <c r="FB52" s="14" t="str">
        <f t="shared" si="29"/>
        <v>David Johnson</v>
      </c>
      <c r="FC52" s="14"/>
      <c r="FD52" s="106" t="str">
        <f t="shared" si="32"/>
        <v>43=</v>
      </c>
      <c r="FE52" s="77"/>
      <c r="FF52" s="77"/>
      <c r="FG52" s="77"/>
      <c r="FH52" s="77"/>
      <c r="FI52" s="77"/>
      <c r="FJ52" s="77"/>
      <c r="FK52" s="77"/>
      <c r="FL52" s="80"/>
      <c r="FM52" s="77"/>
      <c r="FN52" s="77" t="s">
        <v>875</v>
      </c>
      <c r="FO52" s="77"/>
      <c r="FP52" s="77"/>
      <c r="FQ52" s="77"/>
      <c r="FR52" s="77"/>
      <c r="FS52" s="77"/>
      <c r="FT52" s="77"/>
      <c r="FU52" s="77"/>
    </row>
    <row r="53" spans="1:195">
      <c r="A53" s="8">
        <v>45</v>
      </c>
      <c r="B53" s="14" t="s">
        <v>874</v>
      </c>
      <c r="C53" s="14"/>
      <c r="D53" s="14"/>
      <c r="E53" s="23"/>
      <c r="F53" s="139"/>
      <c r="G53" s="132"/>
      <c r="H53" s="145"/>
      <c r="I53" s="146"/>
      <c r="J53" s="147"/>
      <c r="K53" s="14"/>
      <c r="L53" s="23"/>
      <c r="M53" s="21"/>
      <c r="N53" s="19"/>
      <c r="O53" s="24"/>
      <c r="P53" s="19"/>
      <c r="Q53" s="131"/>
      <c r="R53" s="14"/>
      <c r="S53" s="23"/>
      <c r="T53" s="139"/>
      <c r="U53" s="132"/>
      <c r="V53" s="145"/>
      <c r="W53" s="146"/>
      <c r="X53" s="131"/>
      <c r="Y53" s="14"/>
      <c r="Z53" s="23"/>
      <c r="AA53" s="21"/>
      <c r="AB53" s="19"/>
      <c r="AC53" s="24"/>
      <c r="AD53" s="19"/>
      <c r="AE53" s="131"/>
      <c r="AF53" s="14"/>
      <c r="AG53" s="23"/>
      <c r="AH53" s="21"/>
      <c r="AI53" s="56"/>
      <c r="AJ53" s="24"/>
      <c r="AK53" s="19"/>
      <c r="AL53" s="131"/>
      <c r="AM53" s="14"/>
      <c r="AN53" s="23"/>
      <c r="AO53" s="139"/>
      <c r="AP53" s="132"/>
      <c r="AQ53" s="145"/>
      <c r="AR53" s="146"/>
      <c r="AS53" s="147"/>
      <c r="AT53" s="14"/>
      <c r="AU53" s="23"/>
      <c r="AV53" s="21"/>
      <c r="AW53" s="19"/>
      <c r="AX53" s="24"/>
      <c r="AY53" s="19"/>
      <c r="AZ53" s="131"/>
      <c r="BA53" s="14"/>
      <c r="BB53" s="23"/>
      <c r="BC53" s="139"/>
      <c r="BD53" s="132"/>
      <c r="BE53" s="145"/>
      <c r="BF53" s="146"/>
      <c r="BG53" s="147"/>
      <c r="BH53" s="14"/>
      <c r="BI53" s="23"/>
      <c r="BJ53" s="21"/>
      <c r="BK53" s="19"/>
      <c r="BL53" s="24"/>
      <c r="BM53" s="19"/>
      <c r="BN53" s="131"/>
      <c r="BO53" s="14"/>
      <c r="BP53" s="23"/>
      <c r="BQ53" s="139"/>
      <c r="BR53" s="132"/>
      <c r="BS53" s="145"/>
      <c r="BT53" s="146"/>
      <c r="BU53" s="147"/>
      <c r="BV53" s="14"/>
      <c r="BW53" s="23"/>
      <c r="BX53" s="21"/>
      <c r="BY53" s="19"/>
      <c r="BZ53" s="24"/>
      <c r="CA53" s="19"/>
      <c r="CB53" s="131"/>
      <c r="CC53" s="14"/>
      <c r="CD53" s="23"/>
      <c r="CE53" s="21"/>
      <c r="CF53" s="56"/>
      <c r="CG53" s="24"/>
      <c r="CH53" s="19"/>
      <c r="CI53" s="131"/>
      <c r="CJ53" s="14"/>
      <c r="CK53" s="23"/>
      <c r="CL53" s="21"/>
      <c r="CM53" s="19"/>
      <c r="CN53" s="24"/>
      <c r="CO53" s="19"/>
      <c r="CP53" s="131"/>
      <c r="CQ53" s="14"/>
      <c r="CR53" s="23"/>
      <c r="CS53" s="139"/>
      <c r="CT53" s="132"/>
      <c r="CU53" s="145"/>
      <c r="CV53" s="146"/>
      <c r="CW53" s="147"/>
      <c r="CX53" s="14"/>
      <c r="CY53" s="23"/>
      <c r="CZ53" s="139"/>
      <c r="DA53" s="132"/>
      <c r="DB53" s="145"/>
      <c r="DC53" s="146"/>
      <c r="DD53" s="131"/>
      <c r="DE53" s="14"/>
      <c r="DF53" s="23"/>
      <c r="DG53" s="139"/>
      <c r="DH53" s="132"/>
      <c r="DI53" s="145"/>
      <c r="DJ53" s="146"/>
      <c r="DK53" s="147"/>
      <c r="DL53" s="75"/>
      <c r="DM53" s="23"/>
      <c r="DN53" s="139"/>
      <c r="DO53" s="132"/>
      <c r="DP53" s="145"/>
      <c r="DQ53" s="146"/>
      <c r="DR53" s="147"/>
      <c r="DS53" s="14"/>
      <c r="DT53" s="23">
        <v>3.3136574074074075E-2</v>
      </c>
      <c r="DU53" s="139">
        <v>7</v>
      </c>
      <c r="DV53" s="132">
        <f>((DT$56)+10)-DU53</f>
        <v>12</v>
      </c>
      <c r="DW53" s="145">
        <v>0</v>
      </c>
      <c r="DX53" s="146">
        <v>5</v>
      </c>
      <c r="DY53" s="147">
        <f t="shared" ref="DY53" si="86">DV53+DW53+DX53</f>
        <v>17</v>
      </c>
      <c r="DZ53" s="14"/>
      <c r="EA53" s="23"/>
      <c r="EB53" s="21"/>
      <c r="EC53" s="19"/>
      <c r="ED53" s="24"/>
      <c r="EE53" s="19"/>
      <c r="EF53" s="131"/>
      <c r="EG53" s="14"/>
      <c r="EH53" s="23"/>
      <c r="EI53" s="21"/>
      <c r="EJ53" s="19"/>
      <c r="EK53" s="24"/>
      <c r="EL53" s="19"/>
      <c r="EM53" s="131"/>
      <c r="EN53" s="14"/>
      <c r="EO53" s="23"/>
      <c r="EP53" s="21"/>
      <c r="EQ53" s="132"/>
      <c r="ER53" s="24"/>
      <c r="ES53" s="19"/>
      <c r="ET53" s="131"/>
      <c r="EU53" s="14"/>
      <c r="EV53" s="23"/>
      <c r="EW53" s="111">
        <f t="shared" si="80"/>
        <v>45</v>
      </c>
      <c r="EX53" s="82">
        <f t="shared" si="81"/>
        <v>12</v>
      </c>
      <c r="EY53" s="82">
        <f t="shared" si="82"/>
        <v>0</v>
      </c>
      <c r="EZ53" s="82">
        <f t="shared" si="83"/>
        <v>5</v>
      </c>
      <c r="FA53" s="131">
        <f t="shared" si="84"/>
        <v>17</v>
      </c>
      <c r="FB53" s="14" t="str">
        <f t="shared" si="29"/>
        <v>Ryan Brennand</v>
      </c>
      <c r="FC53" s="14"/>
      <c r="FD53" s="106">
        <f t="shared" si="32"/>
        <v>45</v>
      </c>
      <c r="FE53" s="77"/>
      <c r="FF53" s="77"/>
      <c r="FG53" s="77"/>
      <c r="FH53" s="77"/>
      <c r="FI53" s="77"/>
      <c r="FJ53" s="77"/>
      <c r="FK53" s="77"/>
      <c r="FL53" s="80"/>
      <c r="FM53" s="77"/>
      <c r="FN53" s="80">
        <v>45</v>
      </c>
      <c r="FO53" s="77"/>
      <c r="FP53" s="77"/>
      <c r="FQ53" s="77"/>
      <c r="FR53" s="77"/>
      <c r="FS53" s="77"/>
      <c r="FT53" s="77"/>
      <c r="FU53" s="77"/>
    </row>
    <row r="54" spans="1:195">
      <c r="B54" s="14"/>
      <c r="C54" s="14"/>
      <c r="D54" s="14"/>
      <c r="E54" s="23"/>
      <c r="F54" s="139"/>
      <c r="G54" s="132"/>
      <c r="H54" s="145">
        <v>0</v>
      </c>
      <c r="I54" s="19"/>
      <c r="J54" s="147">
        <f t="shared" si="50"/>
        <v>0</v>
      </c>
      <c r="K54" s="14"/>
      <c r="L54" s="23"/>
      <c r="M54" s="21"/>
      <c r="N54" s="19"/>
      <c r="O54" s="24"/>
      <c r="P54" s="19"/>
      <c r="Q54" s="131"/>
      <c r="R54" s="14"/>
      <c r="S54" s="23"/>
      <c r="T54" s="139"/>
      <c r="U54" s="132"/>
      <c r="V54" s="145">
        <v>0</v>
      </c>
      <c r="W54" s="19"/>
      <c r="X54" s="131">
        <f t="shared" si="52"/>
        <v>0</v>
      </c>
      <c r="Y54" s="14"/>
      <c r="Z54" s="23"/>
      <c r="AA54" s="21"/>
      <c r="AB54" s="19"/>
      <c r="AC54" s="24"/>
      <c r="AD54" s="19"/>
      <c r="AE54" s="131"/>
      <c r="AF54" s="14"/>
      <c r="AG54" s="23"/>
      <c r="AH54" s="21"/>
      <c r="AI54" s="56"/>
      <c r="AJ54" s="24"/>
      <c r="AK54" s="19"/>
      <c r="AL54" s="131"/>
      <c r="AM54" s="14"/>
      <c r="AN54" s="23"/>
      <c r="AO54" s="139"/>
      <c r="AP54" s="132"/>
      <c r="AQ54" s="145">
        <v>0</v>
      </c>
      <c r="AR54" s="19"/>
      <c r="AS54" s="131"/>
      <c r="AT54" s="14"/>
      <c r="AU54" s="23"/>
      <c r="AV54" s="21"/>
      <c r="AW54" s="19"/>
      <c r="AX54" s="24"/>
      <c r="AY54" s="19"/>
      <c r="AZ54" s="131"/>
      <c r="BA54" s="14"/>
      <c r="BB54" s="23"/>
      <c r="BC54" s="139"/>
      <c r="BD54" s="132"/>
      <c r="BE54" s="145">
        <v>0</v>
      </c>
      <c r="BF54" s="19"/>
      <c r="BG54" s="131"/>
      <c r="BH54" s="14"/>
      <c r="BI54" s="23"/>
      <c r="BJ54" s="21"/>
      <c r="BK54" s="19"/>
      <c r="BL54" s="24"/>
      <c r="BM54" s="19"/>
      <c r="BN54" s="131"/>
      <c r="BO54" s="14"/>
      <c r="BP54" s="23"/>
      <c r="BQ54" s="139"/>
      <c r="BR54" s="132"/>
      <c r="BS54" s="145">
        <v>0</v>
      </c>
      <c r="BT54" s="19"/>
      <c r="BU54" s="131"/>
      <c r="BV54" s="14"/>
      <c r="BW54" s="23"/>
      <c r="BX54" s="21"/>
      <c r="BY54" s="19"/>
      <c r="BZ54" s="24"/>
      <c r="CA54" s="19"/>
      <c r="CB54" s="131"/>
      <c r="CC54" s="14"/>
      <c r="CD54" s="23"/>
      <c r="CE54" s="21"/>
      <c r="CF54" s="56"/>
      <c r="CG54" s="24"/>
      <c r="CH54" s="19"/>
      <c r="CI54" s="131"/>
      <c r="CJ54" s="14"/>
      <c r="CK54" s="23"/>
      <c r="CL54" s="21"/>
      <c r="CM54" s="19"/>
      <c r="CN54" s="24"/>
      <c r="CO54" s="19"/>
      <c r="CP54" s="131"/>
      <c r="CQ54" s="14"/>
      <c r="CR54" s="23"/>
      <c r="CS54" s="139"/>
      <c r="CT54" s="132"/>
      <c r="CU54" s="145">
        <v>0</v>
      </c>
      <c r="CV54" s="19"/>
      <c r="CW54" s="131"/>
      <c r="CX54" s="14"/>
      <c r="CY54" s="23"/>
      <c r="CZ54" s="139"/>
      <c r="DA54" s="132"/>
      <c r="DB54" s="145"/>
      <c r="DC54" s="19"/>
      <c r="DD54" s="131"/>
      <c r="DE54" s="14"/>
      <c r="DF54" s="23"/>
      <c r="DG54" s="139"/>
      <c r="DH54" s="132"/>
      <c r="DI54" s="145"/>
      <c r="DJ54" s="19"/>
      <c r="DK54" s="131"/>
      <c r="DL54" s="75"/>
      <c r="DM54" s="23"/>
      <c r="DN54" s="139"/>
      <c r="DO54" s="132"/>
      <c r="DP54" s="145"/>
      <c r="DQ54" s="19"/>
      <c r="DR54" s="147"/>
      <c r="DS54" s="14"/>
      <c r="DT54" s="23"/>
      <c r="DU54" s="139"/>
      <c r="DV54" s="132"/>
      <c r="DW54" s="145"/>
      <c r="DX54" s="19"/>
      <c r="DY54" s="147"/>
      <c r="DZ54" s="14"/>
      <c r="EA54" s="23"/>
      <c r="EB54" s="21"/>
      <c r="EC54" s="19"/>
      <c r="ED54" s="24"/>
      <c r="EE54" s="19"/>
      <c r="EF54" s="131"/>
      <c r="EG54" s="14"/>
      <c r="EH54" s="23"/>
      <c r="EI54" s="21"/>
      <c r="EJ54" s="19"/>
      <c r="EK54" s="24"/>
      <c r="EL54" s="19"/>
      <c r="EM54" s="131"/>
      <c r="EN54" s="14"/>
      <c r="EO54" s="23"/>
      <c r="EP54" s="21"/>
      <c r="EQ54" s="132"/>
      <c r="ER54" s="24"/>
      <c r="ES54" s="19"/>
      <c r="ET54" s="131"/>
      <c r="EU54" s="14"/>
      <c r="EV54" s="23"/>
      <c r="EW54" s="111"/>
      <c r="EX54" s="82"/>
      <c r="EY54" s="82"/>
      <c r="EZ54" s="82"/>
      <c r="FA54" s="131"/>
      <c r="FB54" s="14"/>
      <c r="FC54" s="14"/>
      <c r="FD54" s="106">
        <f t="shared" ref="FD54" si="87">FJ54</f>
        <v>0</v>
      </c>
      <c r="FE54" s="77"/>
      <c r="FF54" s="77"/>
      <c r="FG54" s="77"/>
      <c r="FH54" s="77"/>
      <c r="FI54" s="77"/>
      <c r="FJ54" s="77"/>
      <c r="FK54" s="77"/>
      <c r="FL54" s="80"/>
      <c r="FM54" s="77"/>
      <c r="FN54" s="80"/>
      <c r="FO54" s="77"/>
      <c r="FP54" s="77"/>
      <c r="FQ54" s="77"/>
      <c r="FR54" s="77"/>
      <c r="FS54" s="77"/>
      <c r="FT54" s="77"/>
      <c r="FU54" s="77"/>
      <c r="GD54" s="8">
        <f t="shared" si="40"/>
        <v>0</v>
      </c>
      <c r="GE54" s="8">
        <f t="shared" si="41"/>
        <v>0</v>
      </c>
    </row>
    <row r="55" spans="1:195">
      <c r="B55" s="14"/>
      <c r="C55" s="14"/>
      <c r="D55" s="14"/>
      <c r="E55" s="16"/>
      <c r="F55" s="143" t="s">
        <v>776</v>
      </c>
      <c r="G55" s="136" t="s">
        <v>776</v>
      </c>
      <c r="H55" s="136"/>
      <c r="I55" s="137" t="s">
        <v>777</v>
      </c>
      <c r="J55" s="131"/>
      <c r="K55" s="14"/>
      <c r="L55" s="16"/>
      <c r="M55" s="21"/>
      <c r="N55" s="19"/>
      <c r="O55" s="19">
        <v>0</v>
      </c>
      <c r="P55" s="19"/>
      <c r="Q55" s="131">
        <f t="shared" ref="Q55" si="88">N55+O55+P55</f>
        <v>0</v>
      </c>
      <c r="R55" s="14"/>
      <c r="S55" s="16"/>
      <c r="T55" s="143" t="s">
        <v>776</v>
      </c>
      <c r="U55" s="136" t="s">
        <v>776</v>
      </c>
      <c r="V55" s="136"/>
      <c r="W55" s="137" t="s">
        <v>777</v>
      </c>
      <c r="X55" s="131"/>
      <c r="Y55" s="14"/>
      <c r="Z55" s="16"/>
      <c r="AA55" s="21"/>
      <c r="AB55" s="19"/>
      <c r="AC55" s="19"/>
      <c r="AD55" s="19"/>
      <c r="AE55" s="131"/>
      <c r="AF55" s="14"/>
      <c r="AG55" s="16"/>
      <c r="AH55" s="21"/>
      <c r="AI55" s="19"/>
      <c r="AJ55" s="19"/>
      <c r="AK55" s="19"/>
      <c r="AL55" s="131"/>
      <c r="AM55" s="14"/>
      <c r="AN55" s="16"/>
      <c r="AO55" s="143" t="s">
        <v>776</v>
      </c>
      <c r="AP55" s="136" t="s">
        <v>776</v>
      </c>
      <c r="AQ55" s="136"/>
      <c r="AR55" s="137" t="s">
        <v>777</v>
      </c>
      <c r="AS55" s="131"/>
      <c r="AT55" s="14"/>
      <c r="AU55" s="16"/>
      <c r="AV55" s="21"/>
      <c r="AW55" s="19"/>
      <c r="AX55" s="19">
        <v>0</v>
      </c>
      <c r="AY55" s="19"/>
      <c r="AZ55" s="131">
        <f t="shared" ref="AZ55" si="89">AW55+AX55+AY55</f>
        <v>0</v>
      </c>
      <c r="BA55" s="14"/>
      <c r="BB55" s="16"/>
      <c r="BC55" s="143" t="s">
        <v>776</v>
      </c>
      <c r="BD55" s="136" t="s">
        <v>776</v>
      </c>
      <c r="BE55" s="136"/>
      <c r="BF55" s="137" t="s">
        <v>777</v>
      </c>
      <c r="BG55" s="131"/>
      <c r="BH55" s="14"/>
      <c r="BI55" s="16"/>
      <c r="BJ55" s="21"/>
      <c r="BK55" s="19"/>
      <c r="BL55" s="19">
        <v>0</v>
      </c>
      <c r="BM55" s="19"/>
      <c r="BN55" s="131">
        <f>BK55+BL55+BM55</f>
        <v>0</v>
      </c>
      <c r="BO55" s="14"/>
      <c r="BP55" s="16"/>
      <c r="BQ55" s="143" t="s">
        <v>776</v>
      </c>
      <c r="BR55" s="136" t="s">
        <v>776</v>
      </c>
      <c r="BS55" s="136"/>
      <c r="BT55" s="137" t="s">
        <v>777</v>
      </c>
      <c r="BU55" s="131"/>
      <c r="BV55" s="14"/>
      <c r="BW55" s="16"/>
      <c r="BX55" s="21"/>
      <c r="BY55" s="19"/>
      <c r="BZ55" s="19">
        <v>0</v>
      </c>
      <c r="CA55" s="19"/>
      <c r="CB55" s="131">
        <f>BY55+BZ55+CA55</f>
        <v>0</v>
      </c>
      <c r="CC55" s="14"/>
      <c r="CD55" s="16"/>
      <c r="CE55" s="21"/>
      <c r="CF55" s="19"/>
      <c r="CG55" s="19">
        <v>0</v>
      </c>
      <c r="CH55" s="19"/>
      <c r="CI55" s="131">
        <f t="shared" si="57"/>
        <v>0</v>
      </c>
      <c r="CJ55" s="14"/>
      <c r="CK55" s="16"/>
      <c r="CL55" s="21"/>
      <c r="CM55" s="19"/>
      <c r="CN55" s="19">
        <v>0</v>
      </c>
      <c r="CO55" s="19"/>
      <c r="CP55" s="131">
        <f>CM55+CN55+CO55</f>
        <v>0</v>
      </c>
      <c r="CQ55" s="14"/>
      <c r="CR55" s="16"/>
      <c r="CS55" s="143" t="s">
        <v>776</v>
      </c>
      <c r="CT55" s="136" t="s">
        <v>776</v>
      </c>
      <c r="CU55" s="136"/>
      <c r="CV55" s="137" t="s">
        <v>777</v>
      </c>
      <c r="CW55" s="131"/>
      <c r="CX55" s="14"/>
      <c r="CY55" s="16"/>
      <c r="CZ55" s="143" t="s">
        <v>776</v>
      </c>
      <c r="DA55" s="136" t="s">
        <v>776</v>
      </c>
      <c r="DB55" s="136"/>
      <c r="DC55" s="137" t="s">
        <v>777</v>
      </c>
      <c r="DD55" s="131"/>
      <c r="DE55" s="14"/>
      <c r="DF55" s="16"/>
      <c r="DG55" s="143" t="s">
        <v>776</v>
      </c>
      <c r="DH55" s="136" t="s">
        <v>776</v>
      </c>
      <c r="DI55" s="136"/>
      <c r="DJ55" s="137" t="s">
        <v>777</v>
      </c>
      <c r="DK55" s="131"/>
      <c r="DL55" s="75"/>
      <c r="DM55" s="16"/>
      <c r="DN55" s="143" t="s">
        <v>776</v>
      </c>
      <c r="DO55" s="136" t="s">
        <v>776</v>
      </c>
      <c r="DP55" s="136"/>
      <c r="DQ55" s="137" t="s">
        <v>777</v>
      </c>
      <c r="DR55" s="131"/>
      <c r="DS55" s="14"/>
      <c r="DT55" s="16"/>
      <c r="DU55" s="143" t="s">
        <v>776</v>
      </c>
      <c r="DV55" s="136" t="s">
        <v>776</v>
      </c>
      <c r="DW55" s="136"/>
      <c r="DX55" s="137" t="s">
        <v>777</v>
      </c>
      <c r="DY55" s="131"/>
      <c r="DZ55" s="14"/>
      <c r="EA55" s="16"/>
      <c r="EB55" s="21"/>
      <c r="EC55" s="19"/>
      <c r="ED55" s="19">
        <v>0</v>
      </c>
      <c r="EE55" s="19"/>
      <c r="EF55" s="131">
        <f t="shared" ref="EF55" si="90">EC55+ED55+EE55</f>
        <v>0</v>
      </c>
      <c r="EG55" s="14"/>
      <c r="EH55" s="16"/>
      <c r="EI55" s="21"/>
      <c r="EJ55" s="19"/>
      <c r="EK55" s="19">
        <v>0</v>
      </c>
      <c r="EL55" s="19"/>
      <c r="EM55" s="131">
        <f t="shared" ref="EM55" si="91">EJ55+EK55+EL55</f>
        <v>0</v>
      </c>
      <c r="EN55" s="14"/>
      <c r="EO55" s="16"/>
      <c r="EP55" s="21"/>
      <c r="EQ55" s="132"/>
      <c r="ER55" s="24">
        <v>0</v>
      </c>
      <c r="ES55" s="19"/>
      <c r="ET55" s="131">
        <f>EQ55+ER55+ES55</f>
        <v>0</v>
      </c>
      <c r="EU55" s="14"/>
      <c r="EV55" s="23"/>
      <c r="EW55" s="111"/>
      <c r="EX55" s="82"/>
      <c r="EY55" s="82"/>
      <c r="EZ55" s="82"/>
      <c r="FA55" s="131"/>
      <c r="FB55" s="14"/>
      <c r="FC55" s="14"/>
      <c r="FD55" s="106"/>
      <c r="FE55" s="77"/>
      <c r="FF55" s="77"/>
      <c r="FG55" s="77"/>
      <c r="FH55" s="77"/>
      <c r="FI55" s="77"/>
      <c r="FJ55" s="77"/>
      <c r="FK55" s="77"/>
      <c r="FL55" s="80"/>
      <c r="FM55" s="80"/>
      <c r="FN55" s="80"/>
      <c r="FO55" s="80"/>
      <c r="FP55" s="77"/>
      <c r="FQ55" s="80"/>
      <c r="FR55" s="80"/>
      <c r="FS55" s="77"/>
      <c r="FT55" s="77"/>
      <c r="FU55" s="77"/>
    </row>
    <row r="56" spans="1:195" ht="14.4" thickBot="1">
      <c r="B56" s="123" t="s">
        <v>62</v>
      </c>
      <c r="C56" s="123"/>
      <c r="D56" s="123"/>
      <c r="E56" s="148">
        <v>22</v>
      </c>
      <c r="F56" s="140">
        <f>SUM(F8:F54)/E56-(E56+1)/2</f>
        <v>0</v>
      </c>
      <c r="G56" s="141">
        <f>SUM(F8:F54)-SUM(G8:G54)+(E56*9)</f>
        <v>0</v>
      </c>
      <c r="H56" s="138"/>
      <c r="I56" s="142">
        <f>SUM(I6:I55)/E56</f>
        <v>5</v>
      </c>
      <c r="J56" s="135"/>
      <c r="K56" s="14"/>
      <c r="L56" s="26">
        <v>-10</v>
      </c>
      <c r="M56" s="27"/>
      <c r="N56" s="134"/>
      <c r="O56" s="134"/>
      <c r="P56" s="134"/>
      <c r="Q56" s="135"/>
      <c r="R56" s="14"/>
      <c r="S56" s="26">
        <v>12</v>
      </c>
      <c r="T56" s="140">
        <f>SUM(T8:T54)/S56-(S56+1)/2</f>
        <v>0</v>
      </c>
      <c r="U56" s="141">
        <f>SUM(T8:T54)-SUM(U8:U54)+(S56*9)</f>
        <v>0</v>
      </c>
      <c r="V56" s="134"/>
      <c r="W56" s="144">
        <f>SUM(W8:W54)/S56</f>
        <v>5</v>
      </c>
      <c r="X56" s="135"/>
      <c r="Y56" s="14"/>
      <c r="Z56" s="26"/>
      <c r="AA56" s="27"/>
      <c r="AB56" s="134"/>
      <c r="AC56" s="134"/>
      <c r="AD56" s="134"/>
      <c r="AE56" s="135"/>
      <c r="AF56" s="14"/>
      <c r="AG56" s="26"/>
      <c r="AH56" s="27"/>
      <c r="AI56" s="134"/>
      <c r="AJ56" s="134"/>
      <c r="AK56" s="134"/>
      <c r="AL56" s="135"/>
      <c r="AM56" s="14"/>
      <c r="AN56" s="26">
        <v>14</v>
      </c>
      <c r="AO56" s="140">
        <f>SUM(AO8:AO54)/AN56-(AN56+1)/2</f>
        <v>0</v>
      </c>
      <c r="AP56" s="141">
        <f>SUM(AO8:AO54)-SUM(AP8:AP54)+(AN56*9)</f>
        <v>0</v>
      </c>
      <c r="AQ56" s="134"/>
      <c r="AR56" s="144">
        <f>SUM(AR8:AR54)/AN56</f>
        <v>5</v>
      </c>
      <c r="AS56" s="135"/>
      <c r="AT56" s="14"/>
      <c r="AU56" s="26">
        <v>-10</v>
      </c>
      <c r="AV56" s="27"/>
      <c r="AW56" s="134"/>
      <c r="AX56" s="134"/>
      <c r="AY56" s="134"/>
      <c r="AZ56" s="135"/>
      <c r="BA56" s="14"/>
      <c r="BB56" s="26">
        <v>23</v>
      </c>
      <c r="BC56" s="140">
        <f>SUM(BC8:BC54)/BB56-(BB56+1)/2</f>
        <v>0</v>
      </c>
      <c r="BD56" s="141">
        <f>SUM(BC8:BC54)-SUM(BD8:BD54)+(BB56*9)</f>
        <v>0</v>
      </c>
      <c r="BE56" s="134"/>
      <c r="BF56" s="144">
        <f>SUM(BF8:BF54)/BB56</f>
        <v>5</v>
      </c>
      <c r="BG56" s="135"/>
      <c r="BH56" s="14"/>
      <c r="BI56" s="26">
        <v>-10</v>
      </c>
      <c r="BJ56" s="27"/>
      <c r="BK56" s="134"/>
      <c r="BL56" s="134"/>
      <c r="BM56" s="134"/>
      <c r="BN56" s="135"/>
      <c r="BO56" s="14"/>
      <c r="BP56" s="26">
        <v>19</v>
      </c>
      <c r="BQ56" s="140">
        <f>SUM(BQ8:BQ54)/BP56-(BP56+1)/2</f>
        <v>0</v>
      </c>
      <c r="BR56" s="141">
        <f>SUM(BQ8:BQ54)-SUM(BR8:BR54)+(BP56*9)</f>
        <v>0</v>
      </c>
      <c r="BS56" s="134"/>
      <c r="BT56" s="144">
        <f>SUM(BT8:BT54)/BP56</f>
        <v>5</v>
      </c>
      <c r="BU56" s="135"/>
      <c r="BV56" s="14"/>
      <c r="BW56" s="26">
        <v>-1</v>
      </c>
      <c r="BX56" s="27"/>
      <c r="BY56" s="134"/>
      <c r="BZ56" s="134"/>
      <c r="CA56" s="134"/>
      <c r="CB56" s="135"/>
      <c r="CC56" s="14"/>
      <c r="CD56" s="26">
        <v>-10</v>
      </c>
      <c r="CE56" s="27"/>
      <c r="CF56" s="134"/>
      <c r="CG56" s="134"/>
      <c r="CH56" s="134"/>
      <c r="CI56" s="135"/>
      <c r="CJ56" s="14"/>
      <c r="CK56" s="26">
        <v>-1</v>
      </c>
      <c r="CL56" s="27"/>
      <c r="CM56" s="134"/>
      <c r="CN56" s="134"/>
      <c r="CO56" s="134"/>
      <c r="CP56" s="135"/>
      <c r="CQ56" s="14"/>
      <c r="CR56" s="26">
        <v>14</v>
      </c>
      <c r="CS56" s="140">
        <f>SUM(CS8:CS54)/CR56-(CR56+1)/2</f>
        <v>0</v>
      </c>
      <c r="CT56" s="141">
        <f>SUM(CS8:CS54)-SUM(CT8:CT54)+(CR56*9)</f>
        <v>0</v>
      </c>
      <c r="CU56" s="134"/>
      <c r="CV56" s="144">
        <f>SUM(CV8:CV54)/CR56</f>
        <v>5</v>
      </c>
      <c r="CW56" s="135"/>
      <c r="CX56" s="14"/>
      <c r="CY56" s="26">
        <v>13</v>
      </c>
      <c r="CZ56" s="140">
        <f>SUM(CZ8:CZ54)/CY56-(CY56+1)/2</f>
        <v>0</v>
      </c>
      <c r="DA56" s="141">
        <f>SUM(CZ8:CZ54)-SUM(DA8:DA54)+(CY56*9)</f>
        <v>0</v>
      </c>
      <c r="DB56" s="134"/>
      <c r="DC56" s="144">
        <f>SUM(DC8:DC54)/CY56</f>
        <v>5</v>
      </c>
      <c r="DD56" s="135"/>
      <c r="DE56" s="14"/>
      <c r="DF56" s="26">
        <v>15</v>
      </c>
      <c r="DG56" s="140">
        <f>SUM(DG8:DG54)/DF56-(DF56+1)/2</f>
        <v>0</v>
      </c>
      <c r="DH56" s="141">
        <f>SUM(DG8:DG54)-SUM(DH8:DH54)+(DF56*9)</f>
        <v>0</v>
      </c>
      <c r="DI56" s="134"/>
      <c r="DJ56" s="144">
        <f>SUM(DJ8:DJ54)/DF56</f>
        <v>5</v>
      </c>
      <c r="DK56" s="135"/>
      <c r="DL56" s="75"/>
      <c r="DM56" s="26">
        <v>11</v>
      </c>
      <c r="DN56" s="140">
        <f>SUM(DN8:DN54)/DM56-(DM56+1)/2</f>
        <v>0</v>
      </c>
      <c r="DO56" s="141">
        <f>SUM(DN8:DN54)-SUM(DO8:DO54)+(DM56*9)</f>
        <v>0</v>
      </c>
      <c r="DP56" s="134"/>
      <c r="DQ56" s="144">
        <f>SUM(DQ8:DQ54)/DM56</f>
        <v>5</v>
      </c>
      <c r="DR56" s="135"/>
      <c r="DS56" s="14"/>
      <c r="DT56" s="26">
        <v>9</v>
      </c>
      <c r="DU56" s="140">
        <f>SUM(DU8:DU54)/DT56-(DT56+1)/2</f>
        <v>0</v>
      </c>
      <c r="DV56" s="141">
        <f>SUM(DU8:DU54)-SUM(DV8:DV54)+(DT56*9)</f>
        <v>0</v>
      </c>
      <c r="DW56" s="134"/>
      <c r="DX56" s="144">
        <f>SUM(DX8:DX54)/DT56</f>
        <v>5</v>
      </c>
      <c r="DY56" s="135"/>
      <c r="DZ56" s="14"/>
      <c r="EA56" s="26">
        <v>-10</v>
      </c>
      <c r="EB56" s="27"/>
      <c r="EC56" s="134"/>
      <c r="ED56" s="134"/>
      <c r="EE56" s="134"/>
      <c r="EF56" s="135"/>
      <c r="EG56" s="14"/>
      <c r="EH56" s="26">
        <v>-10</v>
      </c>
      <c r="EI56" s="27"/>
      <c r="EJ56" s="134"/>
      <c r="EK56" s="134"/>
      <c r="EL56" s="134"/>
      <c r="EM56" s="135"/>
      <c r="EN56" s="14"/>
      <c r="EO56" s="26">
        <v>-10</v>
      </c>
      <c r="EP56" s="27"/>
      <c r="EQ56" s="134"/>
      <c r="ER56" s="134"/>
      <c r="ES56" s="134"/>
      <c r="ET56" s="135"/>
      <c r="EU56" s="14"/>
      <c r="EV56" s="26">
        <v>45</v>
      </c>
      <c r="EW56" s="27"/>
      <c r="EX56" s="134"/>
      <c r="EY56" s="134"/>
      <c r="EZ56" s="134"/>
      <c r="FA56" s="135"/>
      <c r="FB56" s="107">
        <f>EV56</f>
        <v>45</v>
      </c>
      <c r="FC56" s="14"/>
      <c r="FD56" s="14"/>
    </row>
    <row r="57" spans="1:195">
      <c r="B57" s="14"/>
      <c r="C57" s="14"/>
      <c r="D57" s="14"/>
      <c r="E57" s="14"/>
      <c r="F57" s="15"/>
      <c r="G57" s="14"/>
      <c r="H57" s="14"/>
      <c r="I57" s="14"/>
      <c r="J57" s="14"/>
      <c r="K57" s="14"/>
      <c r="L57" s="14"/>
      <c r="M57" s="15"/>
      <c r="N57" s="14"/>
      <c r="O57" s="14"/>
      <c r="P57" s="14"/>
      <c r="Q57" s="14"/>
      <c r="R57" s="14"/>
      <c r="S57" s="14"/>
      <c r="T57" s="15"/>
      <c r="U57" s="14"/>
      <c r="V57" s="14"/>
      <c r="W57" s="14"/>
      <c r="X57" s="14"/>
      <c r="Y57" s="14"/>
      <c r="Z57" s="14"/>
      <c r="AA57" s="15"/>
      <c r="AB57" s="14"/>
      <c r="AC57" s="14"/>
      <c r="AD57" s="14"/>
      <c r="AE57" s="14"/>
      <c r="AF57" s="14"/>
      <c r="AG57" s="14"/>
      <c r="AH57" s="15"/>
      <c r="AI57" s="14"/>
      <c r="AJ57" s="14"/>
      <c r="AK57" s="14"/>
      <c r="AL57" s="14"/>
      <c r="AM57" s="14"/>
      <c r="AN57" s="14"/>
      <c r="AO57" s="15"/>
      <c r="AP57" s="14"/>
      <c r="AQ57" s="14"/>
      <c r="AR57" s="14"/>
      <c r="AS57" s="14"/>
      <c r="AT57" s="14"/>
      <c r="AU57" s="14"/>
      <c r="AV57" s="15"/>
      <c r="AW57" s="14"/>
      <c r="AX57" s="14"/>
      <c r="AY57" s="14"/>
      <c r="AZ57" s="14"/>
      <c r="BA57" s="14"/>
      <c r="BB57" s="14"/>
      <c r="BC57" s="15"/>
      <c r="BD57" s="14"/>
      <c r="BE57" s="14"/>
      <c r="BF57" s="14"/>
      <c r="BG57" s="14"/>
      <c r="BH57" s="14"/>
      <c r="BI57" s="14"/>
      <c r="BJ57" s="15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5"/>
      <c r="DA57" s="14"/>
      <c r="DB57" s="14"/>
      <c r="DC57" s="14"/>
      <c r="DD57" s="14"/>
      <c r="DE57" s="14"/>
      <c r="DF57" s="14"/>
      <c r="DG57" s="15"/>
      <c r="DH57" s="14"/>
      <c r="DI57" s="14"/>
      <c r="DJ57" s="14"/>
      <c r="DK57" s="14"/>
      <c r="DL57" s="14"/>
      <c r="DM57" s="14"/>
      <c r="DN57" s="15"/>
      <c r="DO57" s="14"/>
      <c r="DP57" s="14"/>
      <c r="DQ57" s="14"/>
      <c r="DR57" s="14"/>
      <c r="DS57" s="14"/>
      <c r="DT57" s="14"/>
      <c r="DU57" s="15"/>
      <c r="DV57" s="14"/>
      <c r="DW57" s="14"/>
      <c r="DX57" s="14"/>
      <c r="DY57" s="14"/>
      <c r="DZ57" s="14"/>
      <c r="EA57" s="14"/>
      <c r="EB57" s="15"/>
      <c r="EC57" s="14"/>
      <c r="ED57" s="14"/>
      <c r="EE57" s="14"/>
      <c r="EF57" s="14"/>
      <c r="EG57" s="14"/>
      <c r="EH57" s="14"/>
      <c r="EI57" s="15"/>
      <c r="EJ57" s="14"/>
      <c r="EK57" s="14"/>
      <c r="EL57" s="14"/>
      <c r="EM57" s="14"/>
      <c r="EN57" s="14"/>
      <c r="EO57" s="14"/>
      <c r="EP57" s="15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</row>
    <row r="58" spans="1:195">
      <c r="B58" s="12" t="s">
        <v>0</v>
      </c>
      <c r="C58" s="12"/>
      <c r="D58" s="12"/>
      <c r="E58" s="12" t="str">
        <f t="shared" ref="E58:E63" si="92">E1</f>
        <v>2017 Club Road Championships</v>
      </c>
      <c r="F58" s="13"/>
      <c r="G58" s="12"/>
      <c r="I58" s="14"/>
      <c r="J58" s="12" t="s">
        <v>25</v>
      </c>
      <c r="K58" s="14"/>
      <c r="L58" s="12"/>
      <c r="M58" s="13"/>
      <c r="N58" s="12"/>
      <c r="P58" s="14"/>
      <c r="Q58" s="12" t="s">
        <v>25</v>
      </c>
      <c r="R58" s="14"/>
      <c r="S58" s="12"/>
      <c r="T58" s="13"/>
      <c r="U58" s="12"/>
      <c r="W58" s="14"/>
      <c r="X58" s="12" t="s">
        <v>25</v>
      </c>
      <c r="Y58" s="14"/>
      <c r="Z58" s="12"/>
      <c r="AA58" s="13"/>
      <c r="AB58" s="12"/>
      <c r="AD58" s="14"/>
      <c r="AE58" s="12"/>
      <c r="AF58" s="14"/>
      <c r="AG58" s="12"/>
      <c r="AH58" s="13"/>
      <c r="AI58" s="12"/>
      <c r="AK58" s="14"/>
      <c r="AL58" s="12"/>
      <c r="AM58" s="14"/>
      <c r="AN58" s="12"/>
      <c r="AO58" s="13"/>
      <c r="AP58" s="12"/>
      <c r="AR58" s="14"/>
      <c r="AS58" s="12" t="s">
        <v>25</v>
      </c>
      <c r="AT58" s="14"/>
      <c r="AU58" s="12"/>
      <c r="AV58" s="13"/>
      <c r="AW58" s="12"/>
      <c r="AY58" s="14"/>
      <c r="AZ58" s="12" t="s">
        <v>25</v>
      </c>
      <c r="BA58" s="14"/>
      <c r="BB58" s="12"/>
      <c r="BC58" s="13"/>
      <c r="BD58" s="12"/>
      <c r="BF58" s="14"/>
      <c r="BG58" s="12" t="s">
        <v>25</v>
      </c>
      <c r="BH58" s="14"/>
      <c r="BI58" s="12">
        <f t="shared" ref="BI58:BI63" si="93">BI1</f>
        <v>0</v>
      </c>
      <c r="BJ58" s="13"/>
      <c r="BK58" s="12"/>
      <c r="BM58" s="14"/>
      <c r="BN58" s="12" t="s">
        <v>25</v>
      </c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2"/>
      <c r="CZ58" s="13"/>
      <c r="DA58" s="12"/>
      <c r="DC58" s="14"/>
      <c r="DD58" s="12" t="s">
        <v>25</v>
      </c>
      <c r="DE58" s="14"/>
      <c r="DF58" s="12"/>
      <c r="DG58" s="13"/>
      <c r="DH58" s="12"/>
      <c r="DJ58" s="14"/>
      <c r="DK58" s="12" t="s">
        <v>25</v>
      </c>
      <c r="DL58" s="14"/>
      <c r="DM58" s="12"/>
      <c r="DN58" s="13"/>
      <c r="DO58" s="12"/>
      <c r="DQ58" s="14"/>
      <c r="DR58" s="12" t="s">
        <v>25</v>
      </c>
      <c r="DS58" s="14"/>
      <c r="DT58" s="12"/>
      <c r="DU58" s="13"/>
      <c r="DV58" s="12"/>
      <c r="DX58" s="14"/>
      <c r="DY58" s="12" t="s">
        <v>25</v>
      </c>
      <c r="DZ58" s="14"/>
      <c r="EA58" s="12"/>
      <c r="EB58" s="13"/>
      <c r="EC58" s="12"/>
      <c r="EE58" s="14"/>
      <c r="EF58" s="12" t="s">
        <v>25</v>
      </c>
      <c r="EG58" s="14"/>
      <c r="EH58" s="12"/>
      <c r="EI58" s="13"/>
      <c r="EJ58" s="12"/>
      <c r="EL58" s="14"/>
      <c r="EM58" s="12" t="s">
        <v>25</v>
      </c>
      <c r="EN58" s="14"/>
      <c r="EO58" s="12"/>
      <c r="EP58" s="13"/>
      <c r="EQ58" s="12"/>
      <c r="ES58" s="14"/>
      <c r="ET58" s="12" t="s">
        <v>25</v>
      </c>
      <c r="EU58" s="14"/>
      <c r="EV58" s="192" t="str">
        <f>EV1</f>
        <v>2017 Road Championships</v>
      </c>
      <c r="EW58" s="192"/>
      <c r="EX58" s="192"/>
      <c r="EY58" s="192"/>
      <c r="EZ58" s="192"/>
      <c r="FA58" s="192"/>
      <c r="FB58" s="14"/>
      <c r="FC58" s="14"/>
      <c r="FD58" s="14"/>
    </row>
    <row r="59" spans="1:195" ht="14.4" thickBot="1">
      <c r="B59" s="14"/>
      <c r="C59" s="14"/>
      <c r="D59" s="14"/>
      <c r="E59" s="93" t="str">
        <f t="shared" si="92"/>
        <v>Race #1</v>
      </c>
      <c r="F59" s="15"/>
      <c r="G59" s="14"/>
      <c r="H59" s="14"/>
      <c r="I59" s="14"/>
      <c r="J59" s="14"/>
      <c r="K59" s="14"/>
      <c r="L59" s="14" t="str">
        <f>L2</f>
        <v>Race #</v>
      </c>
      <c r="M59" s="15"/>
      <c r="N59" s="14"/>
      <c r="O59" s="14"/>
      <c r="P59" s="14"/>
      <c r="Q59" s="14"/>
      <c r="R59" s="14"/>
      <c r="S59" s="93" t="str">
        <f>S2</f>
        <v>Race #2</v>
      </c>
      <c r="T59" s="15"/>
      <c r="U59" s="14"/>
      <c r="V59" s="14"/>
      <c r="W59" s="14"/>
      <c r="X59" s="14"/>
      <c r="Y59" s="14"/>
      <c r="Z59" s="14"/>
      <c r="AA59" s="15"/>
      <c r="AB59" s="14"/>
      <c r="AC59" s="14"/>
      <c r="AD59" s="14"/>
      <c r="AE59" s="14"/>
      <c r="AF59" s="14"/>
      <c r="AG59" s="93"/>
      <c r="AH59" s="15"/>
      <c r="AI59" s="14"/>
      <c r="AJ59" s="14"/>
      <c r="AK59" s="14"/>
      <c r="AL59" s="14"/>
      <c r="AM59" s="14"/>
      <c r="AN59" s="93" t="str">
        <f>AN2</f>
        <v>Race #3</v>
      </c>
      <c r="AO59" s="15"/>
      <c r="AP59" s="14"/>
      <c r="AQ59" s="14"/>
      <c r="AR59" s="14"/>
      <c r="AS59" s="14"/>
      <c r="AT59" s="14"/>
      <c r="AU59" s="14" t="str">
        <f>AU2</f>
        <v xml:space="preserve">Race </v>
      </c>
      <c r="AV59" s="15"/>
      <c r="AW59" s="14"/>
      <c r="AX59" s="14"/>
      <c r="AY59" s="14"/>
      <c r="AZ59" s="14"/>
      <c r="BA59" s="14"/>
      <c r="BB59" s="14" t="str">
        <f>BB2</f>
        <v>Race#4</v>
      </c>
      <c r="BC59" s="15"/>
      <c r="BD59" s="14"/>
      <c r="BE59" s="14"/>
      <c r="BF59" s="14"/>
      <c r="BG59" s="14"/>
      <c r="BH59" s="14"/>
      <c r="BI59" s="14" t="str">
        <f t="shared" si="93"/>
        <v>Race #</v>
      </c>
      <c r="BJ59" s="15"/>
      <c r="BK59" s="14"/>
      <c r="BL59" s="14"/>
      <c r="BM59" s="14"/>
      <c r="BN59" s="14"/>
      <c r="BO59" s="14"/>
      <c r="BP59" s="14" t="str">
        <f>BP2</f>
        <v>Race #5</v>
      </c>
      <c r="BQ59" s="14"/>
      <c r="BR59" s="14"/>
      <c r="BS59" s="14"/>
      <c r="BT59" s="14"/>
      <c r="BU59" s="14"/>
      <c r="BV59" s="14"/>
      <c r="BW59" s="14">
        <f>BW2</f>
        <v>0</v>
      </c>
      <c r="BX59" s="14"/>
      <c r="BY59" s="14"/>
      <c r="BZ59" s="14"/>
      <c r="CA59" s="14"/>
      <c r="CB59" s="14"/>
      <c r="CC59" s="14"/>
      <c r="CD59" s="14">
        <f>CD2</f>
        <v>0</v>
      </c>
      <c r="CE59" s="14"/>
      <c r="CF59" s="14"/>
      <c r="CG59" s="14"/>
      <c r="CH59" s="14"/>
      <c r="CI59" s="14"/>
      <c r="CJ59" s="14"/>
      <c r="CK59" s="14">
        <f>CK2</f>
        <v>0</v>
      </c>
      <c r="CL59" s="14"/>
      <c r="CM59" s="14"/>
      <c r="CN59" s="14"/>
      <c r="CO59" s="14"/>
      <c r="CP59" s="14"/>
      <c r="CQ59" s="14"/>
      <c r="CR59" s="14" t="str">
        <f>CR2</f>
        <v>Race #6</v>
      </c>
      <c r="CS59" s="14"/>
      <c r="CT59" s="14"/>
      <c r="CU59" s="14"/>
      <c r="CV59" s="14"/>
      <c r="CW59" s="14"/>
      <c r="CX59" s="14"/>
      <c r="CY59" s="14" t="str">
        <f>CY2</f>
        <v>Race #7</v>
      </c>
      <c r="CZ59" s="15"/>
      <c r="DA59" s="14"/>
      <c r="DB59" s="14"/>
      <c r="DC59" s="14"/>
      <c r="DD59" s="14"/>
      <c r="DE59" s="14"/>
      <c r="DF59" s="14" t="str">
        <f>DF2</f>
        <v>Race  #8</v>
      </c>
      <c r="DG59" s="15"/>
      <c r="DH59" s="14"/>
      <c r="DI59" s="14"/>
      <c r="DJ59" s="14"/>
      <c r="DK59" s="14"/>
      <c r="DL59" s="14"/>
      <c r="DM59" s="14" t="str">
        <f>DM2</f>
        <v>Race #9</v>
      </c>
      <c r="DN59" s="15"/>
      <c r="DO59" s="14"/>
      <c r="DP59" s="14"/>
      <c r="DQ59" s="14"/>
      <c r="DR59" s="14"/>
      <c r="DS59" s="14"/>
      <c r="DT59" s="14" t="str">
        <f>DT2</f>
        <v>Race #10</v>
      </c>
      <c r="DU59" s="15"/>
      <c r="DV59" s="14"/>
      <c r="DW59" s="14"/>
      <c r="DX59" s="14"/>
      <c r="DY59" s="14"/>
      <c r="DZ59" s="14"/>
      <c r="EA59" s="14" t="str">
        <f>EA2</f>
        <v xml:space="preserve">Race </v>
      </c>
      <c r="EB59" s="15"/>
      <c r="EC59" s="14"/>
      <c r="ED59" s="14"/>
      <c r="EE59" s="14"/>
      <c r="EF59" s="14"/>
      <c r="EG59" s="14"/>
      <c r="EH59" s="14" t="str">
        <f>EH2</f>
        <v xml:space="preserve">Race </v>
      </c>
      <c r="EI59" s="15"/>
      <c r="EJ59" s="14"/>
      <c r="EK59" s="14"/>
      <c r="EL59" s="14"/>
      <c r="EM59" s="14"/>
      <c r="EN59" s="14"/>
      <c r="EO59" s="14" t="str">
        <f>EO2</f>
        <v xml:space="preserve">Race </v>
      </c>
      <c r="EP59" s="15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</row>
    <row r="60" spans="1:195">
      <c r="B60" s="14" t="s">
        <v>2</v>
      </c>
      <c r="C60" s="14"/>
      <c r="D60" s="14"/>
      <c r="E60" s="193" t="str">
        <f t="shared" si="92"/>
        <v>Resolution 10k</v>
      </c>
      <c r="F60" s="194"/>
      <c r="G60" s="194"/>
      <c r="H60" s="194"/>
      <c r="I60" s="194"/>
      <c r="J60" s="195"/>
      <c r="K60" s="14"/>
      <c r="L60" s="193" t="str">
        <f>L3</f>
        <v>Welcome Tavern 10k</v>
      </c>
      <c r="M60" s="194"/>
      <c r="N60" s="194"/>
      <c r="O60" s="194"/>
      <c r="P60" s="194"/>
      <c r="Q60" s="195"/>
      <c r="R60" s="14"/>
      <c r="S60" s="193" t="str">
        <f>S3</f>
        <v>Valentines 10k</v>
      </c>
      <c r="T60" s="194"/>
      <c r="U60" s="194"/>
      <c r="V60" s="194"/>
      <c r="W60" s="194"/>
      <c r="X60" s="195"/>
      <c r="Y60" s="14"/>
      <c r="Z60" s="193"/>
      <c r="AA60" s="194"/>
      <c r="AB60" s="194"/>
      <c r="AC60" s="194"/>
      <c r="AD60" s="194"/>
      <c r="AE60" s="195"/>
      <c r="AF60" s="14"/>
      <c r="AG60" s="193"/>
      <c r="AH60" s="194"/>
      <c r="AI60" s="194"/>
      <c r="AJ60" s="194"/>
      <c r="AK60" s="194"/>
      <c r="AL60" s="195"/>
      <c r="AM60" s="14"/>
      <c r="AN60" s="193" t="str">
        <f>AN3</f>
        <v>Mothers Day 10k</v>
      </c>
      <c r="AO60" s="194"/>
      <c r="AP60" s="194"/>
      <c r="AQ60" s="194"/>
      <c r="AR60" s="194"/>
      <c r="AS60" s="195"/>
      <c r="AT60" s="14"/>
      <c r="AU60" s="193">
        <f>AU3</f>
        <v>0</v>
      </c>
      <c r="AV60" s="194"/>
      <c r="AW60" s="194"/>
      <c r="AX60" s="194"/>
      <c r="AY60" s="194"/>
      <c r="AZ60" s="195"/>
      <c r="BA60" s="14"/>
      <c r="BB60" s="193" t="str">
        <f>BB3</f>
        <v>Round The Houses</v>
      </c>
      <c r="BC60" s="194"/>
      <c r="BD60" s="194"/>
      <c r="BE60" s="194"/>
      <c r="BF60" s="194"/>
      <c r="BG60" s="195"/>
      <c r="BH60" s="14"/>
      <c r="BI60" s="193">
        <f t="shared" si="93"/>
        <v>0</v>
      </c>
      <c r="BJ60" s="194"/>
      <c r="BK60" s="194"/>
      <c r="BL60" s="194"/>
      <c r="BM60" s="194"/>
      <c r="BN60" s="195"/>
      <c r="BO60" s="14"/>
      <c r="BP60" s="193" t="str">
        <f>BP3</f>
        <v>Helm Winds 10k</v>
      </c>
      <c r="BQ60" s="194"/>
      <c r="BR60" s="194"/>
      <c r="BS60" s="194"/>
      <c r="BT60" s="194"/>
      <c r="BU60" s="195"/>
      <c r="BV60" s="14"/>
      <c r="BW60" s="193" t="str">
        <f>BW3</f>
        <v>St George's Day 10k</v>
      </c>
      <c r="BX60" s="194"/>
      <c r="BY60" s="194"/>
      <c r="BZ60" s="194"/>
      <c r="CA60" s="194"/>
      <c r="CB60" s="195"/>
      <c r="CC60" s="14"/>
      <c r="CD60" s="193" t="str">
        <f>CD3</f>
        <v>Moorclose 10k</v>
      </c>
      <c r="CE60" s="194"/>
      <c r="CF60" s="194"/>
      <c r="CG60" s="194"/>
      <c r="CH60" s="194"/>
      <c r="CI60" s="195"/>
      <c r="CJ60" s="14"/>
      <c r="CK60" s="193">
        <f>CK3</f>
        <v>0</v>
      </c>
      <c r="CL60" s="194"/>
      <c r="CM60" s="194"/>
      <c r="CN60" s="194"/>
      <c r="CO60" s="194"/>
      <c r="CP60" s="195"/>
      <c r="CQ60" s="14"/>
      <c r="CR60" s="232" t="str">
        <f>CR3</f>
        <v>Lazonby 10k</v>
      </c>
      <c r="CS60" s="233"/>
      <c r="CT60" s="233"/>
      <c r="CU60" s="233"/>
      <c r="CV60" s="233"/>
      <c r="CW60" s="234"/>
      <c r="CX60" s="14"/>
      <c r="CY60" s="193" t="str">
        <f>CY3</f>
        <v>Hawkshead 10k</v>
      </c>
      <c r="CZ60" s="194"/>
      <c r="DA60" s="194"/>
      <c r="DB60" s="194"/>
      <c r="DC60" s="194"/>
      <c r="DD60" s="195"/>
      <c r="DE60" s="14"/>
      <c r="DF60" s="193" t="str">
        <f>DF3</f>
        <v>Appleby Rotary 10k</v>
      </c>
      <c r="DG60" s="194"/>
      <c r="DH60" s="194"/>
      <c r="DI60" s="194"/>
      <c r="DJ60" s="194"/>
      <c r="DK60" s="195"/>
      <c r="DL60" s="163"/>
      <c r="DM60" s="193" t="str">
        <f>DM3</f>
        <v>Lambfoot Loop</v>
      </c>
      <c r="DN60" s="194"/>
      <c r="DO60" s="194"/>
      <c r="DP60" s="194"/>
      <c r="DQ60" s="194"/>
      <c r="DR60" s="195"/>
      <c r="DS60" s="14"/>
      <c r="DT60" s="193" t="str">
        <f>DT3</f>
        <v>Sport in Action 10k</v>
      </c>
      <c r="DU60" s="194"/>
      <c r="DV60" s="194"/>
      <c r="DW60" s="194"/>
      <c r="DX60" s="194"/>
      <c r="DY60" s="195"/>
      <c r="DZ60" s="163"/>
      <c r="EA60" s="193" t="str">
        <f>EA3</f>
        <v>Endmoor 10k</v>
      </c>
      <c r="EB60" s="194"/>
      <c r="EC60" s="194"/>
      <c r="ED60" s="194"/>
      <c r="EE60" s="194"/>
      <c r="EF60" s="195"/>
      <c r="EG60" s="14"/>
      <c r="EH60" s="193" t="str">
        <f>EH3</f>
        <v>Lancaster 10k</v>
      </c>
      <c r="EI60" s="194"/>
      <c r="EJ60" s="194"/>
      <c r="EK60" s="194"/>
      <c r="EL60" s="194"/>
      <c r="EM60" s="195"/>
      <c r="EN60" s="14"/>
      <c r="EO60" s="193" t="str">
        <f>EO3</f>
        <v>Coastal Run</v>
      </c>
      <c r="EP60" s="194"/>
      <c r="EQ60" s="194"/>
      <c r="ER60" s="194"/>
      <c r="ES60" s="194"/>
      <c r="ET60" s="195"/>
      <c r="EU60" s="14"/>
      <c r="EV60" s="193" t="s">
        <v>43</v>
      </c>
      <c r="EW60" s="194"/>
      <c r="EX60" s="194"/>
      <c r="EY60" s="194"/>
      <c r="EZ60" s="194"/>
      <c r="FA60" s="195"/>
      <c r="FB60" s="14"/>
      <c r="FC60" s="14"/>
      <c r="FD60" s="14"/>
    </row>
    <row r="61" spans="1:195">
      <c r="B61" s="14" t="s">
        <v>7</v>
      </c>
      <c r="C61" s="14"/>
      <c r="D61" s="14"/>
      <c r="E61" s="196" t="str">
        <f t="shared" si="92"/>
        <v>10k (1st of 9)</v>
      </c>
      <c r="F61" s="197"/>
      <c r="G61" s="197"/>
      <c r="H61" s="197"/>
      <c r="I61" s="197"/>
      <c r="J61" s="198"/>
      <c r="K61" s="14"/>
      <c r="L61" s="196" t="str">
        <f>L4</f>
        <v>10k (2nd of 8)</v>
      </c>
      <c r="M61" s="197"/>
      <c r="N61" s="197"/>
      <c r="O61" s="197"/>
      <c r="P61" s="197"/>
      <c r="Q61" s="198"/>
      <c r="R61" s="14"/>
      <c r="S61" s="196" t="str">
        <f>S4</f>
        <v>10k (2nd of 9)</v>
      </c>
      <c r="T61" s="197"/>
      <c r="U61" s="197"/>
      <c r="V61" s="197"/>
      <c r="W61" s="197"/>
      <c r="X61" s="198"/>
      <c r="Y61" s="14"/>
      <c r="Z61" s="196"/>
      <c r="AA61" s="197"/>
      <c r="AB61" s="197"/>
      <c r="AC61" s="197"/>
      <c r="AD61" s="197"/>
      <c r="AE61" s="198"/>
      <c r="AF61" s="14"/>
      <c r="AG61" s="196"/>
      <c r="AH61" s="197"/>
      <c r="AI61" s="197"/>
      <c r="AJ61" s="197"/>
      <c r="AK61" s="197"/>
      <c r="AL61" s="198"/>
      <c r="AM61" s="14"/>
      <c r="AN61" s="196" t="str">
        <f>AN4</f>
        <v>10k (#3 of 9)</v>
      </c>
      <c r="AO61" s="197"/>
      <c r="AP61" s="197"/>
      <c r="AQ61" s="197"/>
      <c r="AR61" s="197"/>
      <c r="AS61" s="198"/>
      <c r="AT61" s="14"/>
      <c r="AU61" s="196">
        <f>AU4</f>
        <v>0</v>
      </c>
      <c r="AV61" s="197"/>
      <c r="AW61" s="197"/>
      <c r="AX61" s="197"/>
      <c r="AY61" s="197"/>
      <c r="AZ61" s="198"/>
      <c r="BA61" s="14"/>
      <c r="BB61" s="196" t="str">
        <f>BB4</f>
        <v>5.3m</v>
      </c>
      <c r="BC61" s="197"/>
      <c r="BD61" s="197"/>
      <c r="BE61" s="197"/>
      <c r="BF61" s="197"/>
      <c r="BG61" s="198"/>
      <c r="BH61" s="14"/>
      <c r="BI61" s="196">
        <f t="shared" si="93"/>
        <v>0</v>
      </c>
      <c r="BJ61" s="197"/>
      <c r="BK61" s="197"/>
      <c r="BL61" s="197"/>
      <c r="BM61" s="197"/>
      <c r="BN61" s="198"/>
      <c r="BO61" s="14"/>
      <c r="BP61" s="196" t="str">
        <f>BP4</f>
        <v>10k (#4 of 9)</v>
      </c>
      <c r="BQ61" s="197"/>
      <c r="BR61" s="197"/>
      <c r="BS61" s="197"/>
      <c r="BT61" s="197"/>
      <c r="BU61" s="198"/>
      <c r="BV61" s="14"/>
      <c r="BW61" s="196" t="str">
        <f>BW4</f>
        <v>10k (4th of 7)</v>
      </c>
      <c r="BX61" s="197"/>
      <c r="BY61" s="197"/>
      <c r="BZ61" s="197"/>
      <c r="CA61" s="197"/>
      <c r="CB61" s="198"/>
      <c r="CC61" s="14"/>
      <c r="CD61" s="196" t="str">
        <f>CD4</f>
        <v>10km (5th of 7)</v>
      </c>
      <c r="CE61" s="197"/>
      <c r="CF61" s="197"/>
      <c r="CG61" s="197"/>
      <c r="CH61" s="197"/>
      <c r="CI61" s="198"/>
      <c r="CJ61" s="14"/>
      <c r="CK61" s="196">
        <f>CK4</f>
        <v>0</v>
      </c>
      <c r="CL61" s="197"/>
      <c r="CM61" s="197"/>
      <c r="CN61" s="197"/>
      <c r="CO61" s="197"/>
      <c r="CP61" s="198"/>
      <c r="CQ61" s="14"/>
      <c r="CR61" s="229" t="str">
        <f>CR4</f>
        <v>10k(#5 of 9)</v>
      </c>
      <c r="CS61" s="230"/>
      <c r="CT61" s="230"/>
      <c r="CU61" s="230"/>
      <c r="CV61" s="230"/>
      <c r="CW61" s="231"/>
      <c r="CX61" s="14"/>
      <c r="CY61" s="196" t="str">
        <f>CY4</f>
        <v>10k(#6 of 9)</v>
      </c>
      <c r="CZ61" s="197"/>
      <c r="DA61" s="197"/>
      <c r="DB61" s="197"/>
      <c r="DC61" s="197"/>
      <c r="DD61" s="198"/>
      <c r="DE61" s="14"/>
      <c r="DF61" s="196" t="str">
        <f>DF4</f>
        <v>10k (#7 of 9)</v>
      </c>
      <c r="DG61" s="197"/>
      <c r="DH61" s="197"/>
      <c r="DI61" s="197"/>
      <c r="DJ61" s="197"/>
      <c r="DK61" s="198"/>
      <c r="DL61" s="163"/>
      <c r="DM61" s="196" t="str">
        <f>DM4</f>
        <v>10k (#8 of 9)</v>
      </c>
      <c r="DN61" s="197"/>
      <c r="DO61" s="197"/>
      <c r="DP61" s="197"/>
      <c r="DQ61" s="197"/>
      <c r="DR61" s="198"/>
      <c r="DS61" s="14"/>
      <c r="DT61" s="196" t="str">
        <f>DT4</f>
        <v>10k (#9 of 9)</v>
      </c>
      <c r="DU61" s="197"/>
      <c r="DV61" s="197"/>
      <c r="DW61" s="197"/>
      <c r="DX61" s="197"/>
      <c r="DY61" s="198"/>
      <c r="DZ61" s="163"/>
      <c r="EA61" s="196" t="str">
        <f>EA4</f>
        <v>10k (7th of 8)</v>
      </c>
      <c r="EB61" s="197"/>
      <c r="EC61" s="197"/>
      <c r="ED61" s="197"/>
      <c r="EE61" s="197"/>
      <c r="EF61" s="198"/>
      <c r="EG61" s="14"/>
      <c r="EH61" s="196" t="str">
        <f>EH4</f>
        <v>10k (8th of 8)</v>
      </c>
      <c r="EI61" s="197"/>
      <c r="EJ61" s="197"/>
      <c r="EK61" s="197"/>
      <c r="EL61" s="197"/>
      <c r="EM61" s="198"/>
      <c r="EN61" s="14"/>
      <c r="EO61" s="196" t="str">
        <f>EO4</f>
        <v>13-14m</v>
      </c>
      <c r="EP61" s="197"/>
      <c r="EQ61" s="197"/>
      <c r="ER61" s="197"/>
      <c r="ES61" s="197"/>
      <c r="ET61" s="198"/>
      <c r="EU61" s="14"/>
      <c r="EV61" s="196" t="str">
        <f>EV4</f>
        <v>after</v>
      </c>
      <c r="EW61" s="197"/>
      <c r="EX61" s="197"/>
      <c r="EY61" s="197"/>
      <c r="EZ61" s="197"/>
      <c r="FA61" s="198"/>
      <c r="FB61" s="14"/>
      <c r="FC61" s="14"/>
      <c r="FD61" s="14"/>
    </row>
    <row r="62" spans="1:195">
      <c r="B62" s="14" t="s">
        <v>6</v>
      </c>
      <c r="C62" s="14"/>
      <c r="D62" s="14"/>
      <c r="E62" s="196" t="str">
        <f t="shared" si="92"/>
        <v>Carlisle</v>
      </c>
      <c r="F62" s="197"/>
      <c r="G62" s="197"/>
      <c r="H62" s="197"/>
      <c r="I62" s="197"/>
      <c r="J62" s="198"/>
      <c r="K62" s="14"/>
      <c r="L62" s="196" t="str">
        <f>L5</f>
        <v>Preston, Lancashire</v>
      </c>
      <c r="M62" s="197"/>
      <c r="N62" s="197"/>
      <c r="O62" s="197"/>
      <c r="P62" s="197"/>
      <c r="Q62" s="198"/>
      <c r="R62" s="14"/>
      <c r="S62" s="196" t="str">
        <f>S5</f>
        <v>Lancaster</v>
      </c>
      <c r="T62" s="197"/>
      <c r="U62" s="197"/>
      <c r="V62" s="197"/>
      <c r="W62" s="197"/>
      <c r="X62" s="198"/>
      <c r="Y62" s="14"/>
      <c r="Z62" s="196"/>
      <c r="AA62" s="197"/>
      <c r="AB62" s="197"/>
      <c r="AC62" s="197"/>
      <c r="AD62" s="197"/>
      <c r="AE62" s="198"/>
      <c r="AF62" s="14"/>
      <c r="AG62" s="196"/>
      <c r="AH62" s="197"/>
      <c r="AI62" s="197"/>
      <c r="AJ62" s="197"/>
      <c r="AK62" s="197"/>
      <c r="AL62" s="198"/>
      <c r="AM62" s="14"/>
      <c r="AN62" s="196" t="str">
        <f>AN5</f>
        <v>Lancaster</v>
      </c>
      <c r="AO62" s="197"/>
      <c r="AP62" s="197"/>
      <c r="AQ62" s="197"/>
      <c r="AR62" s="197"/>
      <c r="AS62" s="198"/>
      <c r="AT62" s="14"/>
      <c r="AU62" s="196">
        <f>AU5</f>
        <v>0</v>
      </c>
      <c r="AV62" s="197"/>
      <c r="AW62" s="197"/>
      <c r="AX62" s="197"/>
      <c r="AY62" s="197"/>
      <c r="AZ62" s="198"/>
      <c r="BA62" s="14"/>
      <c r="BB62" s="196" t="str">
        <f>BB5</f>
        <v>Keswick</v>
      </c>
      <c r="BC62" s="197"/>
      <c r="BD62" s="197"/>
      <c r="BE62" s="197"/>
      <c r="BF62" s="197"/>
      <c r="BG62" s="198"/>
      <c r="BH62" s="14"/>
      <c r="BI62" s="196">
        <f t="shared" si="93"/>
        <v>0</v>
      </c>
      <c r="BJ62" s="197"/>
      <c r="BK62" s="197"/>
      <c r="BL62" s="197"/>
      <c r="BM62" s="197"/>
      <c r="BN62" s="198"/>
      <c r="BO62" s="14"/>
      <c r="BP62" s="196" t="str">
        <f>BP5</f>
        <v xml:space="preserve">Long Marton </v>
      </c>
      <c r="BQ62" s="197"/>
      <c r="BR62" s="197"/>
      <c r="BS62" s="197"/>
      <c r="BT62" s="197"/>
      <c r="BU62" s="198"/>
      <c r="BV62" s="14"/>
      <c r="BW62" s="196" t="str">
        <f>BW5</f>
        <v>Langdale</v>
      </c>
      <c r="BX62" s="197"/>
      <c r="BY62" s="197"/>
      <c r="BZ62" s="197"/>
      <c r="CA62" s="197"/>
      <c r="CB62" s="198"/>
      <c r="CC62" s="14"/>
      <c r="CD62" s="196" t="str">
        <f>CD5</f>
        <v>Moorclose Leisure Centre, Workington</v>
      </c>
      <c r="CE62" s="197"/>
      <c r="CF62" s="197"/>
      <c r="CG62" s="197"/>
      <c r="CH62" s="197"/>
      <c r="CI62" s="198"/>
      <c r="CJ62" s="14"/>
      <c r="CK62" s="196">
        <f>CK5</f>
        <v>0</v>
      </c>
      <c r="CL62" s="197"/>
      <c r="CM62" s="197"/>
      <c r="CN62" s="197"/>
      <c r="CO62" s="197"/>
      <c r="CP62" s="198"/>
      <c r="CQ62" s="14"/>
      <c r="CR62" s="229" t="str">
        <f>CR5</f>
        <v>Lazonby Village School</v>
      </c>
      <c r="CS62" s="230"/>
      <c r="CT62" s="230"/>
      <c r="CU62" s="230"/>
      <c r="CV62" s="230"/>
      <c r="CW62" s="231"/>
      <c r="CX62" s="14"/>
      <c r="CY62" s="196" t="str">
        <f>CY5</f>
        <v>Hawkshead Village</v>
      </c>
      <c r="CZ62" s="197"/>
      <c r="DA62" s="197"/>
      <c r="DB62" s="197"/>
      <c r="DC62" s="197"/>
      <c r="DD62" s="198"/>
      <c r="DE62" s="14"/>
      <c r="DF62" s="196" t="str">
        <f>DF5</f>
        <v>Appleby Grammar School</v>
      </c>
      <c r="DG62" s="197"/>
      <c r="DH62" s="197"/>
      <c r="DI62" s="197"/>
      <c r="DJ62" s="197"/>
      <c r="DK62" s="198"/>
      <c r="DL62" s="163"/>
      <c r="DM62" s="196" t="str">
        <f>DM5</f>
        <v>Cockermouth</v>
      </c>
      <c r="DN62" s="197"/>
      <c r="DO62" s="197"/>
      <c r="DP62" s="197"/>
      <c r="DQ62" s="197"/>
      <c r="DR62" s="198"/>
      <c r="DS62" s="14"/>
      <c r="DT62" s="196" t="str">
        <f>DT5</f>
        <v>Carlisle, Bitts Park</v>
      </c>
      <c r="DU62" s="197"/>
      <c r="DV62" s="197"/>
      <c r="DW62" s="197"/>
      <c r="DX62" s="197"/>
      <c r="DY62" s="198"/>
      <c r="DZ62" s="163"/>
      <c r="EA62" s="196" t="str">
        <f>EA5</f>
        <v>Endmoor School, S Kendal</v>
      </c>
      <c r="EB62" s="197"/>
      <c r="EC62" s="197"/>
      <c r="ED62" s="197"/>
      <c r="EE62" s="197"/>
      <c r="EF62" s="198"/>
      <c r="EG62" s="14"/>
      <c r="EH62" s="196" t="str">
        <f>EH5</f>
        <v>Lancaster 10k</v>
      </c>
      <c r="EI62" s="197"/>
      <c r="EJ62" s="197"/>
      <c r="EK62" s="197"/>
      <c r="EL62" s="197"/>
      <c r="EM62" s="198"/>
      <c r="EN62" s="14"/>
      <c r="EO62" s="196" t="str">
        <f>EO5</f>
        <v>Beadnell-Alnmouth</v>
      </c>
      <c r="EP62" s="197"/>
      <c r="EQ62" s="197"/>
      <c r="ER62" s="197"/>
      <c r="ES62" s="197"/>
      <c r="ET62" s="198"/>
      <c r="EU62" s="14"/>
      <c r="EV62" s="235">
        <f>EV5</f>
        <v>10</v>
      </c>
      <c r="EW62" s="236"/>
      <c r="EX62" s="236"/>
      <c r="EY62" s="236"/>
      <c r="EZ62" s="236"/>
      <c r="FA62" s="237"/>
      <c r="FB62" s="14"/>
      <c r="FC62" s="14"/>
      <c r="FD62" s="14"/>
    </row>
    <row r="63" spans="1:195">
      <c r="B63" s="14" t="s">
        <v>5</v>
      </c>
      <c r="C63" s="14"/>
      <c r="D63" s="14"/>
      <c r="E63" s="199" t="str">
        <f t="shared" si="92"/>
        <v>Sun 15 January 2017</v>
      </c>
      <c r="F63" s="200"/>
      <c r="G63" s="200"/>
      <c r="H63" s="200"/>
      <c r="I63" s="200"/>
      <c r="J63" s="201"/>
      <c r="K63" s="14"/>
      <c r="L63" s="199" t="str">
        <f>L6</f>
        <v>Sun 26 January 2014</v>
      </c>
      <c r="M63" s="200"/>
      <c r="N63" s="200"/>
      <c r="O63" s="200"/>
      <c r="P63" s="200"/>
      <c r="Q63" s="201"/>
      <c r="R63" s="14"/>
      <c r="S63" s="199" t="str">
        <f>S6</f>
        <v>Sunday 12 Feb 2017</v>
      </c>
      <c r="T63" s="200"/>
      <c r="U63" s="200"/>
      <c r="V63" s="200"/>
      <c r="W63" s="200"/>
      <c r="X63" s="201"/>
      <c r="Y63" s="14"/>
      <c r="Z63" s="199"/>
      <c r="AA63" s="200"/>
      <c r="AB63" s="200"/>
      <c r="AC63" s="200"/>
      <c r="AD63" s="200"/>
      <c r="AE63" s="201"/>
      <c r="AF63" s="14"/>
      <c r="AG63" s="199"/>
      <c r="AH63" s="200"/>
      <c r="AI63" s="200"/>
      <c r="AJ63" s="200"/>
      <c r="AK63" s="200"/>
      <c r="AL63" s="201"/>
      <c r="AM63" s="14"/>
      <c r="AN63" s="199" t="str">
        <f>AN6</f>
        <v>Sat March 25 2017</v>
      </c>
      <c r="AO63" s="200"/>
      <c r="AP63" s="200"/>
      <c r="AQ63" s="200"/>
      <c r="AR63" s="200"/>
      <c r="AS63" s="201"/>
      <c r="AT63" s="14"/>
      <c r="AU63" s="199">
        <f>AU6</f>
        <v>0</v>
      </c>
      <c r="AV63" s="200"/>
      <c r="AW63" s="200"/>
      <c r="AX63" s="200"/>
      <c r="AY63" s="200"/>
      <c r="AZ63" s="201"/>
      <c r="BA63" s="14"/>
      <c r="BB63" s="199" t="str">
        <f>BB6</f>
        <v>Wed 19 Apr 2017</v>
      </c>
      <c r="BC63" s="200"/>
      <c r="BD63" s="200"/>
      <c r="BE63" s="200"/>
      <c r="BF63" s="200"/>
      <c r="BG63" s="201"/>
      <c r="BH63" s="14"/>
      <c r="BI63" s="199">
        <f t="shared" si="93"/>
        <v>0</v>
      </c>
      <c r="BJ63" s="200"/>
      <c r="BK63" s="200"/>
      <c r="BL63" s="200"/>
      <c r="BM63" s="200"/>
      <c r="BN63" s="201"/>
      <c r="BO63" s="14"/>
      <c r="BP63" s="199" t="str">
        <f>BP6</f>
        <v>Sun 7 May 2017</v>
      </c>
      <c r="BQ63" s="200"/>
      <c r="BR63" s="200"/>
      <c r="BS63" s="200"/>
      <c r="BT63" s="200"/>
      <c r="BU63" s="201"/>
      <c r="BV63" s="14"/>
      <c r="BW63" s="199">
        <f>BW6</f>
        <v>0</v>
      </c>
      <c r="BX63" s="200"/>
      <c r="BY63" s="200"/>
      <c r="BZ63" s="200"/>
      <c r="CA63" s="200"/>
      <c r="CB63" s="201"/>
      <c r="CC63" s="14"/>
      <c r="CD63" s="199">
        <f>CD6</f>
        <v>0</v>
      </c>
      <c r="CE63" s="200"/>
      <c r="CF63" s="200"/>
      <c r="CG63" s="200"/>
      <c r="CH63" s="200"/>
      <c r="CI63" s="201"/>
      <c r="CJ63" s="14"/>
      <c r="CK63" s="199">
        <f>CK6</f>
        <v>0</v>
      </c>
      <c r="CL63" s="200"/>
      <c r="CM63" s="200"/>
      <c r="CN63" s="200"/>
      <c r="CO63" s="200"/>
      <c r="CP63" s="201"/>
      <c r="CQ63" s="14"/>
      <c r="CR63" s="226" t="str">
        <f>CR6</f>
        <v xml:space="preserve">Sun 4 June 2017 </v>
      </c>
      <c r="CS63" s="227"/>
      <c r="CT63" s="227"/>
      <c r="CU63" s="227"/>
      <c r="CV63" s="227"/>
      <c r="CW63" s="228"/>
      <c r="CX63" s="14"/>
      <c r="CY63" s="199" t="str">
        <f>CY6</f>
        <v>Wed 14 June 2017</v>
      </c>
      <c r="CZ63" s="200"/>
      <c r="DA63" s="200"/>
      <c r="DB63" s="200"/>
      <c r="DC63" s="200"/>
      <c r="DD63" s="201"/>
      <c r="DE63" s="14"/>
      <c r="DF63" s="199" t="str">
        <f>DF6</f>
        <v xml:space="preserve">Sun 25 Jun 2017 </v>
      </c>
      <c r="DG63" s="200"/>
      <c r="DH63" s="200"/>
      <c r="DI63" s="200"/>
      <c r="DJ63" s="200"/>
      <c r="DK63" s="201"/>
      <c r="DL63" s="164"/>
      <c r="DM63" s="199" t="str">
        <f>DM6</f>
        <v xml:space="preserve">Tues 4 Jul 2017 </v>
      </c>
      <c r="DN63" s="200"/>
      <c r="DO63" s="200"/>
      <c r="DP63" s="200"/>
      <c r="DQ63" s="200"/>
      <c r="DR63" s="201"/>
      <c r="DS63" s="14"/>
      <c r="DT63" s="199" t="str">
        <f>DT6</f>
        <v>Sun 27 Aug  2017</v>
      </c>
      <c r="DU63" s="200"/>
      <c r="DV63" s="200"/>
      <c r="DW63" s="200"/>
      <c r="DX63" s="200"/>
      <c r="DY63" s="201"/>
      <c r="DZ63" s="164"/>
      <c r="EA63" s="199" t="str">
        <f>EA6</f>
        <v>Wed 9-7-14 7.30pm</v>
      </c>
      <c r="EB63" s="200"/>
      <c r="EC63" s="200"/>
      <c r="ED63" s="200"/>
      <c r="EE63" s="200"/>
      <c r="EF63" s="201"/>
      <c r="EG63" s="14"/>
      <c r="EH63" s="199" t="str">
        <f>EH6</f>
        <v>Wed 16-7-14</v>
      </c>
      <c r="EI63" s="200"/>
      <c r="EJ63" s="200"/>
      <c r="EK63" s="200"/>
      <c r="EL63" s="200"/>
      <c r="EM63" s="201"/>
      <c r="EN63" s="14"/>
      <c r="EO63" s="199" t="str">
        <f>EO6</f>
        <v>Sunday 20-7-2014 10.30</v>
      </c>
      <c r="EP63" s="200"/>
      <c r="EQ63" s="200"/>
      <c r="ER63" s="200"/>
      <c r="ES63" s="200"/>
      <c r="ET63" s="201"/>
      <c r="EU63" s="14"/>
      <c r="EV63" s="196" t="str">
        <f>EV6</f>
        <v>events</v>
      </c>
      <c r="EW63" s="197"/>
      <c r="EX63" s="197"/>
      <c r="EY63" s="197"/>
      <c r="EZ63" s="197"/>
      <c r="FA63" s="198"/>
      <c r="FB63" s="14"/>
      <c r="FC63" s="14"/>
      <c r="FD63" s="14"/>
      <c r="FE63" s="76" t="str">
        <f>FE6</f>
        <v xml:space="preserve">Positions after each race - </v>
      </c>
      <c r="FF63" s="76"/>
      <c r="FG63" s="76"/>
      <c r="FH63" s="76"/>
      <c r="FI63" s="76"/>
      <c r="FJ63" s="76"/>
      <c r="FK63" s="166"/>
      <c r="FL63" s="76"/>
      <c r="FM63" s="76"/>
      <c r="FN63" s="76"/>
      <c r="FO63" s="76"/>
      <c r="FP63" s="76"/>
      <c r="FQ63" s="76"/>
      <c r="FR63" s="76"/>
      <c r="FS63" s="76"/>
      <c r="FT63" s="76"/>
    </row>
    <row r="64" spans="1:195" ht="53.25" customHeight="1">
      <c r="B64" s="14"/>
      <c r="C64" s="153" t="s">
        <v>860</v>
      </c>
      <c r="D64" s="153" t="str">
        <f>D7</f>
        <v>Current champs 10k PB after Race #9</v>
      </c>
      <c r="E64" s="16" t="s">
        <v>8</v>
      </c>
      <c r="F64" s="34" t="s">
        <v>13</v>
      </c>
      <c r="G64" s="32" t="s">
        <v>11</v>
      </c>
      <c r="H64" s="33" t="s">
        <v>9</v>
      </c>
      <c r="I64" s="32" t="s">
        <v>14</v>
      </c>
      <c r="J64" s="20" t="s">
        <v>15</v>
      </c>
      <c r="K64" s="14"/>
      <c r="L64" s="16" t="s">
        <v>8</v>
      </c>
      <c r="M64" s="34" t="s">
        <v>13</v>
      </c>
      <c r="N64" s="32" t="s">
        <v>11</v>
      </c>
      <c r="O64" s="33" t="s">
        <v>9</v>
      </c>
      <c r="P64" s="32" t="s">
        <v>14</v>
      </c>
      <c r="Q64" s="20" t="s">
        <v>15</v>
      </c>
      <c r="R64" s="14"/>
      <c r="S64" s="16" t="s">
        <v>8</v>
      </c>
      <c r="T64" s="34" t="s">
        <v>13</v>
      </c>
      <c r="U64" s="32" t="s">
        <v>11</v>
      </c>
      <c r="V64" s="33" t="s">
        <v>9</v>
      </c>
      <c r="W64" s="32" t="s">
        <v>14</v>
      </c>
      <c r="X64" s="20" t="s">
        <v>15</v>
      </c>
      <c r="Y64" s="14"/>
      <c r="Z64" s="16"/>
      <c r="AA64" s="34"/>
      <c r="AB64" s="32"/>
      <c r="AC64" s="33"/>
      <c r="AD64" s="32"/>
      <c r="AE64" s="20"/>
      <c r="AF64" s="14"/>
      <c r="AG64" s="16"/>
      <c r="AH64" s="34"/>
      <c r="AI64" s="32"/>
      <c r="AJ64" s="33"/>
      <c r="AK64" s="32"/>
      <c r="AL64" s="20"/>
      <c r="AM64" s="14"/>
      <c r="AN64" s="16" t="s">
        <v>8</v>
      </c>
      <c r="AO64" s="34" t="s">
        <v>13</v>
      </c>
      <c r="AP64" s="32" t="s">
        <v>11</v>
      </c>
      <c r="AQ64" s="33" t="s">
        <v>9</v>
      </c>
      <c r="AR64" s="32" t="s">
        <v>14</v>
      </c>
      <c r="AS64" s="20" t="s">
        <v>15</v>
      </c>
      <c r="AT64" s="14"/>
      <c r="AU64" s="16" t="s">
        <v>8</v>
      </c>
      <c r="AV64" s="34" t="s">
        <v>13</v>
      </c>
      <c r="AW64" s="32" t="s">
        <v>11</v>
      </c>
      <c r="AX64" s="33" t="s">
        <v>9</v>
      </c>
      <c r="AY64" s="32" t="s">
        <v>14</v>
      </c>
      <c r="AZ64" s="20" t="s">
        <v>15</v>
      </c>
      <c r="BA64" s="14"/>
      <c r="BB64" s="16" t="s">
        <v>8</v>
      </c>
      <c r="BC64" s="34" t="s">
        <v>13</v>
      </c>
      <c r="BD64" s="32" t="s">
        <v>11</v>
      </c>
      <c r="BE64" s="33" t="s">
        <v>9</v>
      </c>
      <c r="BF64" s="32" t="s">
        <v>14</v>
      </c>
      <c r="BG64" s="20" t="s">
        <v>15</v>
      </c>
      <c r="BH64" s="14"/>
      <c r="BI64" s="16" t="s">
        <v>8</v>
      </c>
      <c r="BJ64" s="34" t="s">
        <v>13</v>
      </c>
      <c r="BK64" s="32" t="s">
        <v>11</v>
      </c>
      <c r="BL64" s="33" t="s">
        <v>9</v>
      </c>
      <c r="BM64" s="32" t="s">
        <v>14</v>
      </c>
      <c r="BN64" s="20" t="s">
        <v>15</v>
      </c>
      <c r="BO64" s="14"/>
      <c r="BP64" s="16" t="s">
        <v>8</v>
      </c>
      <c r="BQ64" s="34" t="s">
        <v>13</v>
      </c>
      <c r="BR64" s="32" t="s">
        <v>11</v>
      </c>
      <c r="BS64" s="33" t="s">
        <v>9</v>
      </c>
      <c r="BT64" s="32" t="s">
        <v>14</v>
      </c>
      <c r="BU64" s="20" t="s">
        <v>15</v>
      </c>
      <c r="BV64" s="14"/>
      <c r="BW64" s="16" t="s">
        <v>8</v>
      </c>
      <c r="BX64" s="34" t="s">
        <v>13</v>
      </c>
      <c r="BY64" s="32" t="s">
        <v>11</v>
      </c>
      <c r="BZ64" s="33" t="s">
        <v>9</v>
      </c>
      <c r="CA64" s="32" t="s">
        <v>14</v>
      </c>
      <c r="CB64" s="20" t="s">
        <v>15</v>
      </c>
      <c r="CC64" s="14"/>
      <c r="CD64" s="16" t="s">
        <v>8</v>
      </c>
      <c r="CE64" s="34" t="s">
        <v>13</v>
      </c>
      <c r="CF64" s="32" t="s">
        <v>11</v>
      </c>
      <c r="CG64" s="33" t="s">
        <v>9</v>
      </c>
      <c r="CH64" s="32" t="s">
        <v>14</v>
      </c>
      <c r="CI64" s="20" t="s">
        <v>15</v>
      </c>
      <c r="CJ64" s="14"/>
      <c r="CK64" s="16" t="s">
        <v>8</v>
      </c>
      <c r="CL64" s="34" t="s">
        <v>13</v>
      </c>
      <c r="CM64" s="32" t="s">
        <v>11</v>
      </c>
      <c r="CN64" s="33" t="s">
        <v>9</v>
      </c>
      <c r="CO64" s="32" t="s">
        <v>14</v>
      </c>
      <c r="CP64" s="20" t="s">
        <v>15</v>
      </c>
      <c r="CQ64" s="14"/>
      <c r="CR64" s="16" t="s">
        <v>8</v>
      </c>
      <c r="CS64" s="34" t="s">
        <v>13</v>
      </c>
      <c r="CT64" s="32" t="s">
        <v>11</v>
      </c>
      <c r="CU64" s="33" t="s">
        <v>9</v>
      </c>
      <c r="CV64" s="32" t="s">
        <v>14</v>
      </c>
      <c r="CW64" s="20" t="s">
        <v>15</v>
      </c>
      <c r="CX64" s="14"/>
      <c r="CY64" s="16" t="s">
        <v>8</v>
      </c>
      <c r="CZ64" s="34" t="s">
        <v>13</v>
      </c>
      <c r="DA64" s="32" t="s">
        <v>11</v>
      </c>
      <c r="DB64" s="33" t="s">
        <v>9</v>
      </c>
      <c r="DC64" s="32" t="s">
        <v>14</v>
      </c>
      <c r="DD64" s="20" t="s">
        <v>15</v>
      </c>
      <c r="DE64" s="14"/>
      <c r="DF64" s="16" t="s">
        <v>8</v>
      </c>
      <c r="DG64" s="34" t="s">
        <v>13</v>
      </c>
      <c r="DH64" s="32" t="s">
        <v>11</v>
      </c>
      <c r="DI64" s="33" t="s">
        <v>9</v>
      </c>
      <c r="DJ64" s="32" t="s">
        <v>14</v>
      </c>
      <c r="DK64" s="20" t="s">
        <v>15</v>
      </c>
      <c r="DL64" s="74"/>
      <c r="DM64" s="16" t="s">
        <v>8</v>
      </c>
      <c r="DN64" s="34" t="s">
        <v>13</v>
      </c>
      <c r="DO64" s="32" t="s">
        <v>11</v>
      </c>
      <c r="DP64" s="33" t="s">
        <v>9</v>
      </c>
      <c r="DQ64" s="32" t="s">
        <v>14</v>
      </c>
      <c r="DR64" s="20" t="s">
        <v>15</v>
      </c>
      <c r="DS64" s="14"/>
      <c r="DT64" s="16" t="s">
        <v>8</v>
      </c>
      <c r="DU64" s="34" t="s">
        <v>13</v>
      </c>
      <c r="DV64" s="32" t="s">
        <v>11</v>
      </c>
      <c r="DW64" s="33" t="s">
        <v>9</v>
      </c>
      <c r="DX64" s="32" t="s">
        <v>14</v>
      </c>
      <c r="DY64" s="20" t="s">
        <v>15</v>
      </c>
      <c r="DZ64" s="14"/>
      <c r="EA64" s="16" t="s">
        <v>8</v>
      </c>
      <c r="EB64" s="34" t="s">
        <v>13</v>
      </c>
      <c r="EC64" s="32" t="s">
        <v>11</v>
      </c>
      <c r="ED64" s="33" t="s">
        <v>9</v>
      </c>
      <c r="EE64" s="32" t="s">
        <v>14</v>
      </c>
      <c r="EF64" s="20" t="s">
        <v>15</v>
      </c>
      <c r="EG64" s="14"/>
      <c r="EH64" s="16" t="s">
        <v>8</v>
      </c>
      <c r="EI64" s="34" t="s">
        <v>13</v>
      </c>
      <c r="EJ64" s="32" t="s">
        <v>11</v>
      </c>
      <c r="EK64" s="33" t="s">
        <v>9</v>
      </c>
      <c r="EL64" s="32" t="s">
        <v>14</v>
      </c>
      <c r="EM64" s="20" t="s">
        <v>15</v>
      </c>
      <c r="EN64" s="14"/>
      <c r="EO64" s="16" t="s">
        <v>8</v>
      </c>
      <c r="EP64" s="34" t="s">
        <v>13</v>
      </c>
      <c r="EQ64" s="32" t="s">
        <v>11</v>
      </c>
      <c r="ER64" s="33" t="s">
        <v>9</v>
      </c>
      <c r="ES64" s="32" t="s">
        <v>14</v>
      </c>
      <c r="ET64" s="20" t="s">
        <v>15</v>
      </c>
      <c r="EU64" s="14"/>
      <c r="EV64" s="16" t="s">
        <v>8</v>
      </c>
      <c r="EW64" s="34" t="s">
        <v>13</v>
      </c>
      <c r="EX64" s="32" t="s">
        <v>11</v>
      </c>
      <c r="EY64" s="33" t="s">
        <v>9</v>
      </c>
      <c r="EZ64" s="32" t="s">
        <v>14</v>
      </c>
      <c r="FA64" s="20" t="s">
        <v>44</v>
      </c>
      <c r="FB64" s="14"/>
      <c r="FC64" s="14"/>
      <c r="FD64" s="122" t="s">
        <v>663</v>
      </c>
      <c r="FE64" s="76" t="str">
        <f>FE7</f>
        <v>Race no -</v>
      </c>
      <c r="FF64" s="76"/>
      <c r="FG64" s="76"/>
      <c r="FH64" s="76"/>
      <c r="FI64" s="76"/>
      <c r="FJ64" s="76"/>
      <c r="FK64" s="166"/>
      <c r="FL64" s="76"/>
      <c r="FM64" s="76"/>
      <c r="FN64" s="76"/>
      <c r="FO64" s="76"/>
      <c r="FP64" s="76"/>
      <c r="FQ64" s="76"/>
      <c r="FR64" s="76"/>
      <c r="FS64" s="76"/>
      <c r="FT64" s="76"/>
      <c r="FV64" s="8" t="s">
        <v>750</v>
      </c>
      <c r="FW64" s="8" t="s">
        <v>751</v>
      </c>
      <c r="FX64" s="8" t="s">
        <v>752</v>
      </c>
      <c r="FY64" s="8" t="s">
        <v>753</v>
      </c>
      <c r="FZ64" s="8" t="s">
        <v>754</v>
      </c>
      <c r="GA64" s="8" t="s">
        <v>755</v>
      </c>
      <c r="GB64" s="8" t="s">
        <v>756</v>
      </c>
      <c r="GC64" s="8" t="s">
        <v>757</v>
      </c>
      <c r="GD64" s="8" t="s">
        <v>758</v>
      </c>
      <c r="GE64" s="8" t="s">
        <v>759</v>
      </c>
      <c r="GF64" s="8" t="s">
        <v>760</v>
      </c>
      <c r="GG64" s="8" t="s">
        <v>815</v>
      </c>
      <c r="GH64" s="8" t="s">
        <v>753</v>
      </c>
      <c r="GI64" s="8" t="s">
        <v>837</v>
      </c>
      <c r="GJ64" s="8" t="s">
        <v>852</v>
      </c>
      <c r="GK64" s="8" t="s">
        <v>855</v>
      </c>
      <c r="GL64" s="8" t="s">
        <v>861</v>
      </c>
      <c r="GM64" s="8" t="s">
        <v>868</v>
      </c>
    </row>
    <row r="65" spans="1:195">
      <c r="B65" s="14"/>
      <c r="C65" s="80"/>
      <c r="D65" s="80"/>
      <c r="E65" s="16"/>
      <c r="F65" s="21"/>
      <c r="G65" s="19"/>
      <c r="H65" s="19"/>
      <c r="I65" s="19"/>
      <c r="J65" s="131"/>
      <c r="K65" s="14"/>
      <c r="L65" s="16"/>
      <c r="M65" s="21"/>
      <c r="N65" s="19"/>
      <c r="O65" s="19"/>
      <c r="P65" s="19"/>
      <c r="Q65" s="131"/>
      <c r="R65" s="14"/>
      <c r="S65" s="16"/>
      <c r="T65" s="21"/>
      <c r="U65" s="19"/>
      <c r="V65" s="19"/>
      <c r="W65" s="19"/>
      <c r="X65" s="131"/>
      <c r="Y65" s="14"/>
      <c r="Z65" s="16"/>
      <c r="AA65" s="21"/>
      <c r="AB65" s="19"/>
      <c r="AC65" s="19"/>
      <c r="AD65" s="19"/>
      <c r="AE65" s="131"/>
      <c r="AF65" s="14"/>
      <c r="AG65" s="16"/>
      <c r="AH65" s="21"/>
      <c r="AI65" s="19"/>
      <c r="AJ65" s="19"/>
      <c r="AK65" s="19"/>
      <c r="AL65" s="131"/>
      <c r="AM65" s="14"/>
      <c r="AN65" s="16"/>
      <c r="AO65" s="21"/>
      <c r="AP65" s="19"/>
      <c r="AQ65" s="19"/>
      <c r="AR65" s="19"/>
      <c r="AS65" s="131"/>
      <c r="AT65" s="14"/>
      <c r="AU65" s="16"/>
      <c r="AV65" s="21"/>
      <c r="AW65" s="19"/>
      <c r="AX65" s="19"/>
      <c r="AY65" s="19"/>
      <c r="AZ65" s="131"/>
      <c r="BA65" s="14"/>
      <c r="BB65" s="16"/>
      <c r="BC65" s="21"/>
      <c r="BD65" s="19"/>
      <c r="BE65" s="19"/>
      <c r="BF65" s="19"/>
      <c r="BG65" s="131"/>
      <c r="BH65" s="14"/>
      <c r="BI65" s="16"/>
      <c r="BJ65" s="21"/>
      <c r="BK65" s="19"/>
      <c r="BL65" s="19"/>
      <c r="BM65" s="19"/>
      <c r="BN65" s="131"/>
      <c r="BO65" s="14"/>
      <c r="BP65" s="16"/>
      <c r="BQ65" s="21"/>
      <c r="BR65" s="19"/>
      <c r="BS65" s="19"/>
      <c r="BT65" s="19"/>
      <c r="BU65" s="131"/>
      <c r="BV65" s="14"/>
      <c r="BW65" s="16"/>
      <c r="BX65" s="21"/>
      <c r="BY65" s="19"/>
      <c r="BZ65" s="19"/>
      <c r="CA65" s="19"/>
      <c r="CB65" s="131"/>
      <c r="CC65" s="14"/>
      <c r="CD65" s="16"/>
      <c r="CE65" s="21"/>
      <c r="CF65" s="19"/>
      <c r="CG65" s="19"/>
      <c r="CH65" s="19"/>
      <c r="CI65" s="131"/>
      <c r="CJ65" s="14"/>
      <c r="CK65" s="16"/>
      <c r="CL65" s="21"/>
      <c r="CM65" s="19"/>
      <c r="CN65" s="19"/>
      <c r="CO65" s="19"/>
      <c r="CP65" s="131"/>
      <c r="CQ65" s="14"/>
      <c r="CR65" s="16"/>
      <c r="CS65" s="21"/>
      <c r="CT65" s="19"/>
      <c r="CU65" s="19"/>
      <c r="CV65" s="19"/>
      <c r="CW65" s="131"/>
      <c r="CX65" s="14"/>
      <c r="CY65" s="16"/>
      <c r="CZ65" s="21"/>
      <c r="DA65" s="19"/>
      <c r="DB65" s="19"/>
      <c r="DC65" s="19"/>
      <c r="DD65" s="131"/>
      <c r="DE65" s="14"/>
      <c r="DF65" s="16"/>
      <c r="DG65" s="21"/>
      <c r="DH65" s="19"/>
      <c r="DI65" s="19"/>
      <c r="DJ65" s="19"/>
      <c r="DK65" s="131"/>
      <c r="DL65" s="75"/>
      <c r="DM65" s="16"/>
      <c r="DN65" s="21"/>
      <c r="DO65" s="19"/>
      <c r="DP65" s="19"/>
      <c r="DQ65" s="19"/>
      <c r="DR65" s="131"/>
      <c r="DS65" s="14"/>
      <c r="DT65" s="16"/>
      <c r="DU65" s="21"/>
      <c r="DV65" s="19"/>
      <c r="DW65" s="19"/>
      <c r="DX65" s="19"/>
      <c r="DY65" s="131"/>
      <c r="DZ65" s="14"/>
      <c r="EA65" s="16"/>
      <c r="EB65" s="21"/>
      <c r="EC65" s="19"/>
      <c r="ED65" s="19"/>
      <c r="EE65" s="19"/>
      <c r="EF65" s="131"/>
      <c r="EG65" s="14"/>
      <c r="EH65" s="16"/>
      <c r="EI65" s="21"/>
      <c r="EJ65" s="19"/>
      <c r="EK65" s="19"/>
      <c r="EL65" s="19"/>
      <c r="EM65" s="131"/>
      <c r="EN65" s="14"/>
      <c r="EO65" s="16"/>
      <c r="EP65" s="21"/>
      <c r="EQ65" s="19"/>
      <c r="ER65" s="19"/>
      <c r="ES65" s="19"/>
      <c r="ET65" s="131"/>
      <c r="EU65" s="14"/>
      <c r="EV65" s="16"/>
      <c r="EW65" s="21"/>
      <c r="EX65" s="19"/>
      <c r="EY65" s="19"/>
      <c r="EZ65" s="19"/>
      <c r="FA65" s="131"/>
      <c r="FB65" s="14"/>
      <c r="FC65" s="14"/>
      <c r="FD65" s="14">
        <f>FD8</f>
        <v>10</v>
      </c>
      <c r="FE65" s="79">
        <v>1</v>
      </c>
      <c r="FF65" s="79">
        <v>2</v>
      </c>
      <c r="FG65" s="79">
        <v>3</v>
      </c>
      <c r="FH65" s="79">
        <v>4</v>
      </c>
      <c r="FI65" s="79">
        <v>5</v>
      </c>
      <c r="FJ65" s="79">
        <v>6</v>
      </c>
      <c r="FK65" s="79">
        <v>7</v>
      </c>
      <c r="FL65" s="79">
        <v>8</v>
      </c>
      <c r="FM65" s="79">
        <v>9</v>
      </c>
      <c r="FN65" s="79">
        <v>10</v>
      </c>
      <c r="FO65" s="79">
        <v>11</v>
      </c>
      <c r="FP65" s="79">
        <v>12</v>
      </c>
      <c r="FQ65" s="79">
        <v>13</v>
      </c>
      <c r="FR65" s="79">
        <v>14</v>
      </c>
      <c r="FS65" s="79">
        <v>15</v>
      </c>
      <c r="FT65" s="79">
        <v>16</v>
      </c>
      <c r="FU65" s="79">
        <v>17</v>
      </c>
    </row>
    <row r="66" spans="1:195">
      <c r="A66" s="8">
        <v>1</v>
      </c>
      <c r="B66" s="14" t="s">
        <v>231</v>
      </c>
      <c r="C66" s="162">
        <v>2.7916666666666669E-2</v>
      </c>
      <c r="D66" s="162">
        <v>2.7916666666666669E-2</v>
      </c>
      <c r="E66" s="167">
        <v>2.9664351851851855E-2</v>
      </c>
      <c r="F66" s="139">
        <v>1</v>
      </c>
      <c r="G66" s="132">
        <f t="shared" ref="G66:G96" si="94">((E$120)+10)-F66</f>
        <v>40</v>
      </c>
      <c r="H66" s="145">
        <v>0</v>
      </c>
      <c r="I66" s="146">
        <v>5</v>
      </c>
      <c r="J66" s="147">
        <f t="shared" ref="J66:J108" si="95">G66+H66+I66</f>
        <v>45</v>
      </c>
      <c r="K66" s="14"/>
      <c r="L66" s="133"/>
      <c r="M66" s="21"/>
      <c r="N66" s="132">
        <f t="shared" ref="N66:N79" si="96">((L$120)+10)-M66</f>
        <v>0</v>
      </c>
      <c r="O66" s="24">
        <v>0</v>
      </c>
      <c r="P66" s="19"/>
      <c r="Q66" s="131">
        <f t="shared" ref="Q66:Q119" si="97">N66+O66+P66</f>
        <v>0</v>
      </c>
      <c r="R66" s="14"/>
      <c r="S66" s="133">
        <v>2.8622685185185185E-2</v>
      </c>
      <c r="T66" s="139">
        <v>1</v>
      </c>
      <c r="U66" s="132">
        <f>((S$120)+10)-T66</f>
        <v>31</v>
      </c>
      <c r="V66" s="152">
        <v>15</v>
      </c>
      <c r="W66" s="146">
        <v>5</v>
      </c>
      <c r="X66" s="151">
        <f t="shared" ref="X66:X108" si="98">U66+V66+W66</f>
        <v>51</v>
      </c>
      <c r="Y66" s="14"/>
      <c r="Z66" s="133"/>
      <c r="AA66" s="21"/>
      <c r="AB66" s="19"/>
      <c r="AC66" s="19"/>
      <c r="AD66" s="19"/>
      <c r="AE66" s="131"/>
      <c r="AF66" s="14"/>
      <c r="AG66" s="133"/>
      <c r="AH66" s="21"/>
      <c r="AI66" s="132"/>
      <c r="AJ66" s="24"/>
      <c r="AK66" s="19"/>
      <c r="AL66" s="131"/>
      <c r="AM66" s="14"/>
      <c r="AN66" s="133">
        <v>2.7916666666666669E-2</v>
      </c>
      <c r="AO66" s="139">
        <v>1</v>
      </c>
      <c r="AP66" s="132">
        <f>((AN$120)+10)-AO66</f>
        <v>23</v>
      </c>
      <c r="AQ66" s="152">
        <v>15</v>
      </c>
      <c r="AR66" s="146">
        <v>5</v>
      </c>
      <c r="AS66" s="147">
        <f t="shared" ref="AS66:AS108" si="99">AP66+AQ66+AR66</f>
        <v>43</v>
      </c>
      <c r="AT66" s="14"/>
      <c r="AU66" s="133"/>
      <c r="AV66" s="21"/>
      <c r="AW66" s="132">
        <f t="shared" ref="AW66:AW79" si="100">((AU$120)+10)-AV66</f>
        <v>0</v>
      </c>
      <c r="AX66" s="24">
        <v>0</v>
      </c>
      <c r="AY66" s="19"/>
      <c r="AZ66" s="131">
        <f t="shared" ref="AZ66:AZ119" si="101">AW66+AX66+AY66</f>
        <v>0</v>
      </c>
      <c r="BA66" s="14"/>
      <c r="BB66" s="133">
        <v>2.9594907407407407E-2</v>
      </c>
      <c r="BC66" s="139">
        <v>5</v>
      </c>
      <c r="BD66" s="132">
        <f>((BB$120)+10)-BC66</f>
        <v>23</v>
      </c>
      <c r="BE66" s="145">
        <v>0</v>
      </c>
      <c r="BF66" s="146">
        <v>5</v>
      </c>
      <c r="BG66" s="147">
        <f t="shared" ref="BG66:BG108" si="102">BD66+BE66+BF66</f>
        <v>28</v>
      </c>
      <c r="BH66" s="14"/>
      <c r="BI66" s="23"/>
      <c r="BJ66" s="21"/>
      <c r="BK66" s="132">
        <f t="shared" ref="BK66:BK71" si="103">((BI$120)+10)-BJ66</f>
        <v>0</v>
      </c>
      <c r="BL66" s="24">
        <v>0</v>
      </c>
      <c r="BM66" s="19"/>
      <c r="BN66" s="131">
        <f t="shared" ref="BN66:BN119" si="104">BK66+BL66+BM66</f>
        <v>0</v>
      </c>
      <c r="BO66" s="14"/>
      <c r="BP66" s="133">
        <v>2.9537037037037039E-2</v>
      </c>
      <c r="BQ66" s="139">
        <v>1</v>
      </c>
      <c r="BR66" s="132">
        <f>((BP$120)+10)-BQ66</f>
        <v>26</v>
      </c>
      <c r="BS66" s="145">
        <v>0</v>
      </c>
      <c r="BT66" s="146">
        <v>5</v>
      </c>
      <c r="BU66" s="147">
        <f t="shared" ref="BU66:BU108" si="105">BR66+BS66+BT66</f>
        <v>31</v>
      </c>
      <c r="BV66" s="14"/>
      <c r="BW66" s="23"/>
      <c r="BX66" s="21"/>
      <c r="BY66" s="132"/>
      <c r="BZ66" s="24"/>
      <c r="CA66" s="19"/>
      <c r="CB66" s="131">
        <f t="shared" ref="CB66:CB119" si="106">BY66+BZ66+CA66</f>
        <v>0</v>
      </c>
      <c r="CC66" s="14"/>
      <c r="CD66" s="133"/>
      <c r="CE66" s="21"/>
      <c r="CF66" s="132">
        <f t="shared" ref="CF66:CF99" si="107">((CD$120)+10)-CE66</f>
        <v>0</v>
      </c>
      <c r="CG66" s="24">
        <v>0</v>
      </c>
      <c r="CH66" s="19"/>
      <c r="CI66" s="131">
        <f t="shared" ref="CI66:CI119" si="108">CF66+CG66+CH66</f>
        <v>0</v>
      </c>
      <c r="CJ66" s="14"/>
      <c r="CK66" s="23"/>
      <c r="CL66" s="21"/>
      <c r="CM66" s="132"/>
      <c r="CN66" s="24"/>
      <c r="CO66" s="19"/>
      <c r="CP66" s="131">
        <f t="shared" ref="CP66:CP119" si="109">CM66+CN66+CO66</f>
        <v>0</v>
      </c>
      <c r="CQ66" s="14"/>
      <c r="CR66" s="133"/>
      <c r="CS66" s="139"/>
      <c r="CT66" s="132"/>
      <c r="CU66" s="145">
        <v>0</v>
      </c>
      <c r="CV66" s="146"/>
      <c r="CW66" s="147">
        <f t="shared" ref="CW66:CW113" si="110">CT66+CU66+CV66</f>
        <v>0</v>
      </c>
      <c r="CX66" s="14"/>
      <c r="CY66" s="133">
        <v>2.8402777777777777E-2</v>
      </c>
      <c r="CZ66" s="139">
        <v>1</v>
      </c>
      <c r="DA66" s="132">
        <f>((CY$120)+10)-CZ66</f>
        <v>22</v>
      </c>
      <c r="DB66" s="145">
        <v>0</v>
      </c>
      <c r="DC66" s="146">
        <v>5</v>
      </c>
      <c r="DD66" s="147">
        <f t="shared" ref="DD66:DD114" si="111">DA66+DB66+DC66</f>
        <v>27</v>
      </c>
      <c r="DE66" s="14"/>
      <c r="DF66" s="133"/>
      <c r="DG66" s="139"/>
      <c r="DH66" s="132"/>
      <c r="DI66" s="145">
        <v>0</v>
      </c>
      <c r="DJ66" s="146"/>
      <c r="DK66" s="147">
        <f t="shared" ref="DK66:DK114" si="112">DH66+DI66+DJ66</f>
        <v>0</v>
      </c>
      <c r="DL66" s="75"/>
      <c r="DM66" s="133">
        <v>2.8726851851851851E-2</v>
      </c>
      <c r="DN66" s="139">
        <v>1</v>
      </c>
      <c r="DO66" s="132">
        <f t="shared" ref="DO66:DO112" si="113">((DM$120)+10)-DN66</f>
        <v>19</v>
      </c>
      <c r="DP66" s="145">
        <v>0</v>
      </c>
      <c r="DQ66" s="146">
        <v>5</v>
      </c>
      <c r="DR66" s="147">
        <f t="shared" ref="DR66:DR114" si="114">DO66+DP66+DQ66</f>
        <v>24</v>
      </c>
      <c r="DS66" s="14"/>
      <c r="DT66" s="133">
        <v>2.8449074074074075E-2</v>
      </c>
      <c r="DU66" s="139">
        <v>1</v>
      </c>
      <c r="DV66" s="132">
        <f t="shared" ref="DV66:DV99" si="115">((DT$120)+10)-DU66</f>
        <v>20</v>
      </c>
      <c r="DW66" s="145">
        <v>0</v>
      </c>
      <c r="DX66" s="146">
        <v>5</v>
      </c>
      <c r="DY66" s="147">
        <f t="shared" ref="DY66:DY114" si="116">DV66+DW66+DX66</f>
        <v>25</v>
      </c>
      <c r="DZ66" s="14"/>
      <c r="EA66" s="133"/>
      <c r="EB66" s="21"/>
      <c r="EC66" s="132">
        <f t="shared" ref="EC66:EC79" si="117">((EA$120)+10)-EB66</f>
        <v>0</v>
      </c>
      <c r="ED66" s="24">
        <v>0</v>
      </c>
      <c r="EE66" s="19"/>
      <c r="EF66" s="131">
        <f t="shared" ref="EF66:EF119" si="118">EC66+ED66+EE66</f>
        <v>0</v>
      </c>
      <c r="EG66" s="14"/>
      <c r="EH66" s="133"/>
      <c r="EI66" s="21"/>
      <c r="EJ66" s="132">
        <f t="shared" ref="EJ66:EJ79" si="119">((EH$120)+10)-EI66</f>
        <v>0</v>
      </c>
      <c r="EK66" s="24">
        <v>0</v>
      </c>
      <c r="EL66" s="19"/>
      <c r="EM66" s="131">
        <f t="shared" ref="EM66:EM119" si="120">EJ66+EK66+EL66</f>
        <v>0</v>
      </c>
      <c r="EN66" s="14"/>
      <c r="EO66" s="133"/>
      <c r="EP66" s="21"/>
      <c r="EQ66" s="132">
        <f t="shared" ref="EQ66:EQ79" si="121">((EO$120)+10)-EP66</f>
        <v>0</v>
      </c>
      <c r="ER66" s="24">
        <v>0</v>
      </c>
      <c r="ES66" s="19"/>
      <c r="ET66" s="131">
        <f t="shared" ref="ET66:ET119" si="122">EQ66+ER66+ES66</f>
        <v>0</v>
      </c>
      <c r="EU66" s="14"/>
      <c r="EV66" s="23"/>
      <c r="EW66" s="111">
        <f t="shared" ref="EW66:EW114" si="123">FD66</f>
        <v>2</v>
      </c>
      <c r="EX66" s="82">
        <f t="shared" ref="EX66:EZ99" si="124">SUM(G66+N66+U66+AB66+AI66+AP66+AW66+BD66+BK66+BR66+BY66+CF66+CM66+CT66+DA66+DH66+DO66+DV66+EC66+EJ66+EQ66)</f>
        <v>204</v>
      </c>
      <c r="EY66" s="82">
        <f t="shared" si="124"/>
        <v>30</v>
      </c>
      <c r="EZ66" s="82">
        <f t="shared" si="124"/>
        <v>40</v>
      </c>
      <c r="FA66" s="131">
        <f t="shared" ref="FA66:FA114" si="125">EX66+EY66+EZ66</f>
        <v>274</v>
      </c>
      <c r="FB66" s="80" t="str">
        <f t="shared" ref="FB66:FB114" si="126">B66</f>
        <v>Karen Bridge</v>
      </c>
      <c r="FC66" s="80"/>
      <c r="FD66" s="77">
        <f>FN66</f>
        <v>2</v>
      </c>
      <c r="FE66" s="77">
        <v>1</v>
      </c>
      <c r="FF66" s="77">
        <v>1</v>
      </c>
      <c r="FG66" s="77">
        <v>1</v>
      </c>
      <c r="FH66" s="77">
        <v>1</v>
      </c>
      <c r="FI66" s="77">
        <v>1</v>
      </c>
      <c r="FJ66" s="77">
        <v>1</v>
      </c>
      <c r="FK66" s="77">
        <v>2</v>
      </c>
      <c r="FL66" s="80">
        <v>2</v>
      </c>
      <c r="FM66" s="77">
        <v>2</v>
      </c>
      <c r="FN66" s="77">
        <v>2</v>
      </c>
      <c r="FO66" s="77"/>
      <c r="FP66" s="77"/>
      <c r="FQ66" s="77"/>
      <c r="FR66" s="77"/>
      <c r="FS66" s="77"/>
      <c r="FT66" s="77"/>
      <c r="FU66" s="77"/>
      <c r="FV66" s="8">
        <f t="shared" ref="FV66:FV96" si="127">$J66</f>
        <v>45</v>
      </c>
      <c r="FW66" s="8">
        <f t="shared" ref="FW66:FW99" si="128">$J66+$X66</f>
        <v>96</v>
      </c>
      <c r="FX66" s="8">
        <f t="shared" ref="FX66:FX96" si="129">$J66+$X66+$AS66</f>
        <v>139</v>
      </c>
      <c r="FY66" s="8">
        <f t="shared" ref="FY66:FY96" si="130">$J66+$X66+$AS66+$BG66</f>
        <v>167</v>
      </c>
      <c r="FZ66" s="8">
        <f t="shared" ref="FZ66:FZ96" si="131">$J66+$X66+$AS66+$BG66+$BU66</f>
        <v>198</v>
      </c>
      <c r="GA66" s="8">
        <f>$J66+$X66+$AS66+$BG66+$BU66+$CW66</f>
        <v>198</v>
      </c>
      <c r="GB66" s="8">
        <f>$J66+$X66+$AS66+$BG66+$BU66+$CW66+$DD66</f>
        <v>225</v>
      </c>
      <c r="GC66" s="8">
        <f t="shared" ref="GC66:GC96" si="132">$J66+$X66+$AS66+$BG66+$BU66+$CW66+$DD66+$DK66</f>
        <v>225</v>
      </c>
      <c r="GD66" s="8">
        <f t="shared" ref="GD66:GD96" si="133">$J66+$X66+$AS66+$BG66+$BU66+$CW66+$DD66+$DK66+$DR66</f>
        <v>249</v>
      </c>
      <c r="GE66" s="8">
        <f>$J66+$X66+$AS66+$BG66+$BU66+$CW66+$DD66+$DK66+$DR66+$DY66</f>
        <v>274</v>
      </c>
      <c r="GG66" s="159">
        <f>$J66+$X66+$AS66</f>
        <v>139</v>
      </c>
      <c r="GH66" s="159">
        <f>$J66+$X66+$AS66+$BG66</f>
        <v>167</v>
      </c>
      <c r="GI66" s="159">
        <f t="shared" ref="GI66:GI108" si="134">$J66+$X66+$AS66+$BG66+$BU66</f>
        <v>198</v>
      </c>
      <c r="GJ66" s="159">
        <f>$J66+$X66+$AS66+$BG66+$BU66+$CW66</f>
        <v>198</v>
      </c>
      <c r="GK66" s="159">
        <f>$J66+$X66+$AS66+$BG66+$BU66+$CW66+$DD66</f>
        <v>225</v>
      </c>
      <c r="GL66" s="159">
        <f>$J66+$X66+$AS66+$BG66+$BU66+$CW66+$DD66+$DK66</f>
        <v>225</v>
      </c>
      <c r="GM66" s="159">
        <f t="shared" ref="GM66:GM114" si="135">$J66+$X66+$AS66+$BG66+$BU66+$CW66+$DD66+$DK66+$DR66</f>
        <v>249</v>
      </c>
    </row>
    <row r="67" spans="1:195">
      <c r="A67" s="8">
        <v>2</v>
      </c>
      <c r="B67" s="14" t="s">
        <v>782</v>
      </c>
      <c r="C67" s="162">
        <v>2.9849537037037036E-2</v>
      </c>
      <c r="D67" s="162">
        <v>2.9849537037037036E-2</v>
      </c>
      <c r="E67" s="167">
        <v>2.9849537037037036E-2</v>
      </c>
      <c r="F67" s="139">
        <v>2</v>
      </c>
      <c r="G67" s="132">
        <f t="shared" si="94"/>
        <v>39</v>
      </c>
      <c r="H67" s="145">
        <v>0</v>
      </c>
      <c r="I67" s="146">
        <v>5</v>
      </c>
      <c r="J67" s="147">
        <f t="shared" si="95"/>
        <v>44</v>
      </c>
      <c r="K67" s="14"/>
      <c r="L67" s="133"/>
      <c r="M67" s="21"/>
      <c r="N67" s="132">
        <f t="shared" si="96"/>
        <v>0</v>
      </c>
      <c r="O67" s="24">
        <v>0</v>
      </c>
      <c r="P67" s="19"/>
      <c r="Q67" s="131">
        <f t="shared" si="97"/>
        <v>0</v>
      </c>
      <c r="R67" s="14"/>
      <c r="S67" s="133"/>
      <c r="T67" s="139"/>
      <c r="U67" s="132"/>
      <c r="V67" s="145">
        <v>0</v>
      </c>
      <c r="W67" s="146"/>
      <c r="X67" s="151">
        <f t="shared" si="98"/>
        <v>0</v>
      </c>
      <c r="Y67" s="14"/>
      <c r="Z67" s="133"/>
      <c r="AA67" s="21"/>
      <c r="AB67" s="19"/>
      <c r="AC67" s="19"/>
      <c r="AD67" s="19"/>
      <c r="AE67" s="131"/>
      <c r="AF67" s="14"/>
      <c r="AG67" s="133"/>
      <c r="AH67" s="21"/>
      <c r="AI67" s="132"/>
      <c r="AJ67" s="24"/>
      <c r="AK67" s="19"/>
      <c r="AL67" s="131"/>
      <c r="AM67" s="14"/>
      <c r="AN67" s="133"/>
      <c r="AO67" s="139"/>
      <c r="AP67" s="132"/>
      <c r="AQ67" s="145">
        <v>0</v>
      </c>
      <c r="AR67" s="146"/>
      <c r="AS67" s="147">
        <f t="shared" si="99"/>
        <v>0</v>
      </c>
      <c r="AT67" s="14"/>
      <c r="AU67" s="133"/>
      <c r="AV67" s="21"/>
      <c r="AW67" s="132">
        <f t="shared" si="100"/>
        <v>0</v>
      </c>
      <c r="AX67" s="24">
        <v>0</v>
      </c>
      <c r="AY67" s="19"/>
      <c r="AZ67" s="131">
        <f t="shared" si="101"/>
        <v>0</v>
      </c>
      <c r="BA67" s="14"/>
      <c r="BB67" s="133">
        <v>2.6469907407407411E-2</v>
      </c>
      <c r="BC67" s="139">
        <v>1</v>
      </c>
      <c r="BD67" s="132">
        <f>((BB$120)+10)-BC67</f>
        <v>27</v>
      </c>
      <c r="BE67" s="145">
        <v>0</v>
      </c>
      <c r="BF67" s="146">
        <v>5</v>
      </c>
      <c r="BG67" s="147">
        <f t="shared" si="102"/>
        <v>32</v>
      </c>
      <c r="BH67" s="14"/>
      <c r="BI67" s="23"/>
      <c r="BJ67" s="21"/>
      <c r="BK67" s="132">
        <f t="shared" si="103"/>
        <v>0</v>
      </c>
      <c r="BL67" s="24">
        <v>0</v>
      </c>
      <c r="BM67" s="19"/>
      <c r="BN67" s="131">
        <f t="shared" si="104"/>
        <v>0</v>
      </c>
      <c r="BO67" s="14"/>
      <c r="BP67" s="133"/>
      <c r="BQ67" s="139"/>
      <c r="BR67" s="132"/>
      <c r="BS67" s="145">
        <v>0</v>
      </c>
      <c r="BT67" s="146"/>
      <c r="BU67" s="147">
        <f t="shared" si="105"/>
        <v>0</v>
      </c>
      <c r="BV67" s="14"/>
      <c r="BW67" s="23"/>
      <c r="BX67" s="21"/>
      <c r="BY67" s="132">
        <f t="shared" ref="BY67:BY78" si="136">(BW$120+1)-BX67</f>
        <v>0</v>
      </c>
      <c r="BZ67" s="24">
        <v>0</v>
      </c>
      <c r="CA67" s="19"/>
      <c r="CB67" s="131">
        <f t="shared" si="106"/>
        <v>0</v>
      </c>
      <c r="CC67" s="14"/>
      <c r="CD67" s="133"/>
      <c r="CE67" s="21"/>
      <c r="CF67" s="132">
        <f t="shared" si="107"/>
        <v>0</v>
      </c>
      <c r="CG67" s="24">
        <v>0</v>
      </c>
      <c r="CH67" s="19"/>
      <c r="CI67" s="131">
        <f t="shared" si="108"/>
        <v>0</v>
      </c>
      <c r="CJ67" s="14"/>
      <c r="CK67" s="23"/>
      <c r="CL67" s="21"/>
      <c r="CM67" s="132">
        <f t="shared" ref="CM67:CM78" si="137">(CK$120+1)-CL67</f>
        <v>0</v>
      </c>
      <c r="CN67" s="24">
        <v>0</v>
      </c>
      <c r="CO67" s="19"/>
      <c r="CP67" s="131">
        <f t="shared" si="109"/>
        <v>0</v>
      </c>
      <c r="CQ67" s="14"/>
      <c r="CR67" s="133"/>
      <c r="CS67" s="139"/>
      <c r="CT67" s="132"/>
      <c r="CU67" s="145">
        <v>0</v>
      </c>
      <c r="CV67" s="146"/>
      <c r="CW67" s="147">
        <f t="shared" si="110"/>
        <v>0</v>
      </c>
      <c r="CX67" s="14"/>
      <c r="CY67" s="133"/>
      <c r="CZ67" s="139"/>
      <c r="DA67" s="132"/>
      <c r="DB67" s="145">
        <v>0</v>
      </c>
      <c r="DC67" s="146"/>
      <c r="DD67" s="147">
        <f t="shared" si="111"/>
        <v>0</v>
      </c>
      <c r="DE67" s="14"/>
      <c r="DF67" s="133">
        <v>3.1412037037037037E-2</v>
      </c>
      <c r="DG67" s="139">
        <v>1</v>
      </c>
      <c r="DH67" s="132">
        <f>((DF$120)+10)-DG67</f>
        <v>24</v>
      </c>
      <c r="DI67" s="145">
        <v>0</v>
      </c>
      <c r="DJ67" s="146">
        <v>5</v>
      </c>
      <c r="DK67" s="147">
        <f t="shared" si="112"/>
        <v>29</v>
      </c>
      <c r="DL67" s="75"/>
      <c r="DM67" s="133"/>
      <c r="DN67" s="139"/>
      <c r="DO67" s="132"/>
      <c r="DP67" s="145">
        <v>0</v>
      </c>
      <c r="DQ67" s="146"/>
      <c r="DR67" s="147">
        <f t="shared" si="114"/>
        <v>0</v>
      </c>
      <c r="DS67" s="14"/>
      <c r="DT67" s="133"/>
      <c r="DU67" s="139"/>
      <c r="DV67" s="132"/>
      <c r="DW67" s="145">
        <v>0</v>
      </c>
      <c r="DX67" s="146"/>
      <c r="DY67" s="147">
        <f t="shared" si="116"/>
        <v>0</v>
      </c>
      <c r="DZ67" s="14"/>
      <c r="EA67" s="133"/>
      <c r="EB67" s="21"/>
      <c r="EC67" s="132">
        <f t="shared" si="117"/>
        <v>0</v>
      </c>
      <c r="ED67" s="24">
        <v>0</v>
      </c>
      <c r="EE67" s="19"/>
      <c r="EF67" s="131">
        <f t="shared" si="118"/>
        <v>0</v>
      </c>
      <c r="EG67" s="14"/>
      <c r="EH67" s="133"/>
      <c r="EI67" s="21"/>
      <c r="EJ67" s="132">
        <f t="shared" si="119"/>
        <v>0</v>
      </c>
      <c r="EK67" s="24">
        <v>0</v>
      </c>
      <c r="EL67" s="19"/>
      <c r="EM67" s="131">
        <f t="shared" si="120"/>
        <v>0</v>
      </c>
      <c r="EN67" s="14"/>
      <c r="EO67" s="133"/>
      <c r="EP67" s="21"/>
      <c r="EQ67" s="132">
        <f t="shared" si="121"/>
        <v>0</v>
      </c>
      <c r="ER67" s="24">
        <v>0</v>
      </c>
      <c r="ES67" s="19"/>
      <c r="ET67" s="131">
        <f t="shared" si="122"/>
        <v>0</v>
      </c>
      <c r="EU67" s="14"/>
      <c r="EV67" s="23"/>
      <c r="EW67" s="111">
        <f t="shared" si="123"/>
        <v>16</v>
      </c>
      <c r="EX67" s="82">
        <f t="shared" si="124"/>
        <v>90</v>
      </c>
      <c r="EY67" s="82">
        <f t="shared" si="124"/>
        <v>0</v>
      </c>
      <c r="EZ67" s="82">
        <f t="shared" si="124"/>
        <v>15</v>
      </c>
      <c r="FA67" s="131">
        <f t="shared" si="125"/>
        <v>105</v>
      </c>
      <c r="FB67" s="14" t="str">
        <f t="shared" si="126"/>
        <v>Emma Nielsen</v>
      </c>
      <c r="FC67" s="14"/>
      <c r="FD67" s="106">
        <f t="shared" ref="FD67:FD114" si="138">FN67</f>
        <v>16</v>
      </c>
      <c r="FE67" s="77">
        <v>2</v>
      </c>
      <c r="FF67" s="77">
        <v>20</v>
      </c>
      <c r="FG67" s="77">
        <v>21</v>
      </c>
      <c r="FH67" s="77">
        <v>16</v>
      </c>
      <c r="FI67" s="77">
        <v>18</v>
      </c>
      <c r="FJ67" s="77">
        <v>19</v>
      </c>
      <c r="FK67" s="77">
        <v>19</v>
      </c>
      <c r="FL67" s="77">
        <v>16</v>
      </c>
      <c r="FM67" s="77">
        <v>16</v>
      </c>
      <c r="FN67" s="77">
        <v>16</v>
      </c>
      <c r="FO67" s="77"/>
      <c r="FP67" s="77"/>
      <c r="FQ67" s="77"/>
      <c r="FR67" s="77"/>
      <c r="FS67" s="77"/>
      <c r="FT67" s="77"/>
      <c r="FU67" s="77"/>
      <c r="FV67" s="8">
        <f t="shared" si="127"/>
        <v>44</v>
      </c>
      <c r="FW67" s="8">
        <f t="shared" si="128"/>
        <v>44</v>
      </c>
      <c r="FX67" s="8">
        <f t="shared" si="129"/>
        <v>44</v>
      </c>
      <c r="FY67" s="8">
        <f t="shared" si="130"/>
        <v>76</v>
      </c>
      <c r="FZ67" s="8">
        <f t="shared" si="131"/>
        <v>76</v>
      </c>
      <c r="GA67" s="8">
        <f t="shared" ref="GA67:GA96" si="139">$J67+$X67+$AS67+$BG67+$BU67+$CW67</f>
        <v>76</v>
      </c>
      <c r="GB67" s="8">
        <f t="shared" ref="GB67:GB96" si="140">$J67+$X67+$AS67+$BG67+$BU67+$CW67+$DD67</f>
        <v>76</v>
      </c>
      <c r="GC67" s="8">
        <f t="shared" si="132"/>
        <v>105</v>
      </c>
      <c r="GD67" s="8">
        <f t="shared" si="133"/>
        <v>105</v>
      </c>
      <c r="GE67" s="8">
        <f t="shared" ref="GE67:GE96" si="141">$J67+$X67+$AS67+$BG67+$BU67+$CW67+$DD67+$DK67+$DR67+$DY67</f>
        <v>105</v>
      </c>
      <c r="GG67" s="159">
        <f t="shared" ref="GG67:GG99" si="142">$J67+$X67+$AS67</f>
        <v>44</v>
      </c>
      <c r="GH67" s="159">
        <f t="shared" ref="GH67:GH103" si="143">$J67+$X67+$AS67+$BG67</f>
        <v>76</v>
      </c>
      <c r="GI67" s="159">
        <f t="shared" si="134"/>
        <v>76</v>
      </c>
      <c r="GJ67" s="159">
        <f t="shared" ref="GJ67:GJ113" si="144">$J67+$X67+$AS67+$BG67+$BU67+$CW67</f>
        <v>76</v>
      </c>
      <c r="GK67" s="159">
        <f t="shared" ref="GK67:GK114" si="145">$J67+$X67+$AS67+$BG67+$BU67+$CW67+$DD67</f>
        <v>76</v>
      </c>
      <c r="GL67" s="159">
        <f t="shared" ref="GL67:GL114" si="146">$J67+$X67+$AS67+$BG67+$BU67+$CW67+$DD67+$DK67</f>
        <v>105</v>
      </c>
      <c r="GM67" s="159">
        <f t="shared" si="135"/>
        <v>105</v>
      </c>
    </row>
    <row r="68" spans="1:195">
      <c r="A68" s="8">
        <v>3</v>
      </c>
      <c r="B68" s="14" t="s">
        <v>669</v>
      </c>
      <c r="C68" s="162">
        <v>3.0486111111111113E-2</v>
      </c>
      <c r="D68" s="162">
        <v>3.0486111111111113E-2</v>
      </c>
      <c r="E68" s="167">
        <v>3.0486111111111113E-2</v>
      </c>
      <c r="F68" s="139">
        <v>3</v>
      </c>
      <c r="G68" s="132">
        <f t="shared" si="94"/>
        <v>38</v>
      </c>
      <c r="H68" s="145">
        <v>0</v>
      </c>
      <c r="I68" s="146">
        <v>5</v>
      </c>
      <c r="J68" s="147">
        <f t="shared" si="95"/>
        <v>43</v>
      </c>
      <c r="K68" s="14"/>
      <c r="L68" s="133"/>
      <c r="M68" s="21"/>
      <c r="N68" s="132">
        <f t="shared" si="96"/>
        <v>0</v>
      </c>
      <c r="O68" s="24">
        <v>0</v>
      </c>
      <c r="P68" s="19"/>
      <c r="Q68" s="131">
        <f t="shared" si="97"/>
        <v>0</v>
      </c>
      <c r="R68" s="14"/>
      <c r="S68" s="133">
        <v>3.0636574074074076E-2</v>
      </c>
      <c r="T68" s="139">
        <v>3</v>
      </c>
      <c r="U68" s="132">
        <f>((S$120)+10)-T68</f>
        <v>29</v>
      </c>
      <c r="V68" s="145">
        <v>0</v>
      </c>
      <c r="W68" s="146">
        <v>5</v>
      </c>
      <c r="X68" s="151">
        <f t="shared" si="98"/>
        <v>34</v>
      </c>
      <c r="Y68" s="14"/>
      <c r="Z68" s="133"/>
      <c r="AA68" s="21"/>
      <c r="AB68" s="19"/>
      <c r="AC68" s="19"/>
      <c r="AD68" s="19"/>
      <c r="AE68" s="131"/>
      <c r="AF68" s="14"/>
      <c r="AG68" s="133"/>
      <c r="AH68" s="21"/>
      <c r="AI68" s="132"/>
      <c r="AJ68" s="24"/>
      <c r="AK68" s="19"/>
      <c r="AL68" s="131"/>
      <c r="AM68" s="14"/>
      <c r="AN68" s="133">
        <v>3.0601851851851852E-2</v>
      </c>
      <c r="AO68" s="139">
        <v>3</v>
      </c>
      <c r="AP68" s="132">
        <f>((AN$120)+10)-AO68</f>
        <v>21</v>
      </c>
      <c r="AQ68" s="145">
        <v>0</v>
      </c>
      <c r="AR68" s="146">
        <v>5</v>
      </c>
      <c r="AS68" s="147">
        <f t="shared" si="99"/>
        <v>26</v>
      </c>
      <c r="AT68" s="14"/>
      <c r="AU68" s="133"/>
      <c r="AV68" s="21"/>
      <c r="AW68" s="132">
        <f t="shared" si="100"/>
        <v>0</v>
      </c>
      <c r="AX68" s="24">
        <v>0</v>
      </c>
      <c r="AY68" s="19"/>
      <c r="AZ68" s="131">
        <f t="shared" si="101"/>
        <v>0</v>
      </c>
      <c r="BA68" s="14"/>
      <c r="BB68" s="133">
        <v>3.363425925925926E-2</v>
      </c>
      <c r="BC68" s="139">
        <v>12</v>
      </c>
      <c r="BD68" s="132">
        <f>((BB$120)+10)-BC68</f>
        <v>16</v>
      </c>
      <c r="BE68" s="145">
        <v>0</v>
      </c>
      <c r="BF68" s="146">
        <v>5</v>
      </c>
      <c r="BG68" s="147">
        <f t="shared" si="102"/>
        <v>21</v>
      </c>
      <c r="BH68" s="14"/>
      <c r="BI68" s="23"/>
      <c r="BJ68" s="21"/>
      <c r="BK68" s="132">
        <f t="shared" si="103"/>
        <v>0</v>
      </c>
      <c r="BL68" s="24">
        <v>0</v>
      </c>
      <c r="BM68" s="19"/>
      <c r="BN68" s="131">
        <f t="shared" si="104"/>
        <v>0</v>
      </c>
      <c r="BO68" s="14"/>
      <c r="BP68" s="133">
        <v>3.4155092592592591E-2</v>
      </c>
      <c r="BQ68" s="139">
        <v>5</v>
      </c>
      <c r="BR68" s="132">
        <f>((BP$120)+10)-BQ68</f>
        <v>22</v>
      </c>
      <c r="BS68" s="145">
        <v>0</v>
      </c>
      <c r="BT68" s="146">
        <v>5</v>
      </c>
      <c r="BU68" s="147">
        <f t="shared" si="105"/>
        <v>27</v>
      </c>
      <c r="BV68" s="14"/>
      <c r="BW68" s="23"/>
      <c r="BX68" s="21"/>
      <c r="BY68" s="132">
        <f t="shared" si="136"/>
        <v>0</v>
      </c>
      <c r="BZ68" s="24">
        <v>0</v>
      </c>
      <c r="CA68" s="19"/>
      <c r="CB68" s="131">
        <f t="shared" si="106"/>
        <v>0</v>
      </c>
      <c r="CC68" s="14"/>
      <c r="CD68" s="133"/>
      <c r="CE68" s="21"/>
      <c r="CF68" s="132">
        <f t="shared" si="107"/>
        <v>0</v>
      </c>
      <c r="CG68" s="24">
        <v>0</v>
      </c>
      <c r="CH68" s="19"/>
      <c r="CI68" s="131">
        <f t="shared" si="108"/>
        <v>0</v>
      </c>
      <c r="CJ68" s="14"/>
      <c r="CK68" s="23"/>
      <c r="CL68" s="21"/>
      <c r="CM68" s="132">
        <f t="shared" si="137"/>
        <v>0</v>
      </c>
      <c r="CN68" s="24">
        <v>0</v>
      </c>
      <c r="CO68" s="19"/>
      <c r="CP68" s="131">
        <f t="shared" si="109"/>
        <v>0</v>
      </c>
      <c r="CQ68" s="14"/>
      <c r="CR68" s="133">
        <v>3.2187500000000001E-2</v>
      </c>
      <c r="CS68" s="139">
        <v>3</v>
      </c>
      <c r="CT68" s="132">
        <f>((CR$120)+10)-CS68</f>
        <v>22</v>
      </c>
      <c r="CU68" s="145">
        <v>0</v>
      </c>
      <c r="CV68" s="146">
        <v>5</v>
      </c>
      <c r="CW68" s="147">
        <f t="shared" si="110"/>
        <v>27</v>
      </c>
      <c r="CX68" s="14"/>
      <c r="CY68" s="133">
        <v>3.3101851851851848E-2</v>
      </c>
      <c r="CZ68" s="139">
        <v>2</v>
      </c>
      <c r="DA68" s="132">
        <f>((CY$120)+10)-CZ68</f>
        <v>21</v>
      </c>
      <c r="DB68" s="145">
        <v>0</v>
      </c>
      <c r="DC68" s="146">
        <v>5</v>
      </c>
      <c r="DD68" s="147">
        <f t="shared" si="111"/>
        <v>26</v>
      </c>
      <c r="DE68" s="14"/>
      <c r="DF68" s="133"/>
      <c r="DG68" s="139"/>
      <c r="DH68" s="132"/>
      <c r="DI68" s="145">
        <v>0</v>
      </c>
      <c r="DJ68" s="146"/>
      <c r="DK68" s="147">
        <f t="shared" si="112"/>
        <v>0</v>
      </c>
      <c r="DL68" s="75"/>
      <c r="DM68" s="133">
        <v>3.3530092592592591E-2</v>
      </c>
      <c r="DN68" s="139">
        <v>2</v>
      </c>
      <c r="DO68" s="132">
        <f t="shared" si="113"/>
        <v>18</v>
      </c>
      <c r="DP68" s="145">
        <v>0</v>
      </c>
      <c r="DQ68" s="146">
        <v>5</v>
      </c>
      <c r="DR68" s="147">
        <f t="shared" si="114"/>
        <v>23</v>
      </c>
      <c r="DS68" s="14"/>
      <c r="DT68" s="133">
        <v>3.0844907407407404E-2</v>
      </c>
      <c r="DU68" s="139">
        <v>2</v>
      </c>
      <c r="DV68" s="132">
        <f t="shared" si="115"/>
        <v>19</v>
      </c>
      <c r="DW68" s="145">
        <v>0</v>
      </c>
      <c r="DX68" s="146">
        <v>5</v>
      </c>
      <c r="DY68" s="147">
        <f t="shared" si="116"/>
        <v>24</v>
      </c>
      <c r="DZ68" s="14"/>
      <c r="EA68" s="133"/>
      <c r="EB68" s="21"/>
      <c r="EC68" s="132">
        <f t="shared" si="117"/>
        <v>0</v>
      </c>
      <c r="ED68" s="24">
        <v>0</v>
      </c>
      <c r="EE68" s="19"/>
      <c r="EF68" s="131">
        <f t="shared" si="118"/>
        <v>0</v>
      </c>
      <c r="EG68" s="14"/>
      <c r="EH68" s="133"/>
      <c r="EI68" s="21"/>
      <c r="EJ68" s="132">
        <f t="shared" si="119"/>
        <v>0</v>
      </c>
      <c r="EK68" s="24">
        <v>0</v>
      </c>
      <c r="EL68" s="19"/>
      <c r="EM68" s="131">
        <f t="shared" si="120"/>
        <v>0</v>
      </c>
      <c r="EN68" s="14"/>
      <c r="EO68" s="133"/>
      <c r="EP68" s="21"/>
      <c r="EQ68" s="132">
        <f t="shared" si="121"/>
        <v>0</v>
      </c>
      <c r="ER68" s="24">
        <v>0</v>
      </c>
      <c r="ES68" s="19"/>
      <c r="ET68" s="131">
        <f t="shared" si="122"/>
        <v>0</v>
      </c>
      <c r="EU68" s="14"/>
      <c r="EV68" s="23"/>
      <c r="EW68" s="111">
        <f t="shared" si="123"/>
        <v>3</v>
      </c>
      <c r="EX68" s="82">
        <f t="shared" si="124"/>
        <v>206</v>
      </c>
      <c r="EY68" s="82">
        <f t="shared" si="124"/>
        <v>0</v>
      </c>
      <c r="EZ68" s="82">
        <f t="shared" si="124"/>
        <v>45</v>
      </c>
      <c r="FA68" s="131">
        <f t="shared" si="125"/>
        <v>251</v>
      </c>
      <c r="FB68" s="93" t="str">
        <f t="shared" si="126"/>
        <v>Kerry Grinbergs</v>
      </c>
      <c r="FC68" s="93"/>
      <c r="FD68" s="108">
        <f t="shared" si="138"/>
        <v>3</v>
      </c>
      <c r="FE68" s="77">
        <v>3</v>
      </c>
      <c r="FF68" s="77">
        <v>7</v>
      </c>
      <c r="FG68" s="77" t="s">
        <v>588</v>
      </c>
      <c r="FH68" s="77">
        <v>4</v>
      </c>
      <c r="FI68" s="77">
        <v>4</v>
      </c>
      <c r="FJ68" s="77">
        <v>3</v>
      </c>
      <c r="FK68" s="77">
        <v>3</v>
      </c>
      <c r="FL68" s="77">
        <v>3</v>
      </c>
      <c r="FM68" s="77">
        <v>3</v>
      </c>
      <c r="FN68" s="77">
        <v>3</v>
      </c>
      <c r="FO68" s="77"/>
      <c r="FP68" s="77"/>
      <c r="FQ68" s="77"/>
      <c r="FR68" s="77"/>
      <c r="FS68" s="77"/>
      <c r="FT68" s="77"/>
      <c r="FU68" s="77"/>
      <c r="FV68" s="8">
        <f t="shared" si="127"/>
        <v>43</v>
      </c>
      <c r="FW68" s="8">
        <f t="shared" si="128"/>
        <v>77</v>
      </c>
      <c r="FX68" s="8">
        <f t="shared" si="129"/>
        <v>103</v>
      </c>
      <c r="FY68" s="8">
        <f t="shared" si="130"/>
        <v>124</v>
      </c>
      <c r="FZ68" s="8">
        <f t="shared" si="131"/>
        <v>151</v>
      </c>
      <c r="GA68" s="8">
        <f t="shared" si="139"/>
        <v>178</v>
      </c>
      <c r="GB68" s="8">
        <f t="shared" si="140"/>
        <v>204</v>
      </c>
      <c r="GC68" s="8">
        <f t="shared" si="132"/>
        <v>204</v>
      </c>
      <c r="GD68" s="8">
        <f t="shared" si="133"/>
        <v>227</v>
      </c>
      <c r="GE68" s="8">
        <f t="shared" si="141"/>
        <v>251</v>
      </c>
      <c r="GG68" s="159">
        <f t="shared" si="142"/>
        <v>103</v>
      </c>
      <c r="GH68" s="159">
        <f t="shared" si="143"/>
        <v>124</v>
      </c>
      <c r="GI68" s="159">
        <f t="shared" si="134"/>
        <v>151</v>
      </c>
      <c r="GJ68" s="159">
        <f t="shared" si="144"/>
        <v>178</v>
      </c>
      <c r="GK68" s="159">
        <f t="shared" si="145"/>
        <v>204</v>
      </c>
      <c r="GL68" s="159">
        <f t="shared" si="146"/>
        <v>204</v>
      </c>
      <c r="GM68" s="159">
        <f t="shared" si="135"/>
        <v>227</v>
      </c>
    </row>
    <row r="69" spans="1:195">
      <c r="A69" s="8">
        <v>4</v>
      </c>
      <c r="B69" s="14" t="s">
        <v>483</v>
      </c>
      <c r="C69" s="162">
        <v>2.8807870370370373E-2</v>
      </c>
      <c r="D69" s="162">
        <v>2.8807870370370373E-2</v>
      </c>
      <c r="E69" s="167">
        <v>3.2025462962962964E-2</v>
      </c>
      <c r="F69" s="139">
        <v>4</v>
      </c>
      <c r="G69" s="132">
        <f t="shared" si="94"/>
        <v>37</v>
      </c>
      <c r="H69" s="145">
        <v>0</v>
      </c>
      <c r="I69" s="146">
        <v>5</v>
      </c>
      <c r="J69" s="147">
        <f t="shared" si="95"/>
        <v>42</v>
      </c>
      <c r="K69" s="14"/>
      <c r="L69" s="133"/>
      <c r="M69" s="21"/>
      <c r="N69" s="132">
        <f t="shared" si="96"/>
        <v>0</v>
      </c>
      <c r="O69" s="24">
        <v>0</v>
      </c>
      <c r="P69" s="19"/>
      <c r="Q69" s="131">
        <f t="shared" si="97"/>
        <v>0</v>
      </c>
      <c r="R69" s="14"/>
      <c r="S69" s="133">
        <v>2.900462962962963E-2</v>
      </c>
      <c r="T69" s="139">
        <v>2</v>
      </c>
      <c r="U69" s="132">
        <f>((S$120)+10)-T69</f>
        <v>30</v>
      </c>
      <c r="V69" s="152">
        <v>15</v>
      </c>
      <c r="W69" s="146">
        <v>5</v>
      </c>
      <c r="X69" s="151">
        <f t="shared" si="98"/>
        <v>50</v>
      </c>
      <c r="Y69" s="14"/>
      <c r="Z69" s="133"/>
      <c r="AA69" s="21"/>
      <c r="AB69" s="19"/>
      <c r="AC69" s="19"/>
      <c r="AD69" s="19"/>
      <c r="AE69" s="131"/>
      <c r="AF69" s="14"/>
      <c r="AG69" s="133"/>
      <c r="AH69" s="21"/>
      <c r="AI69" s="132"/>
      <c r="AJ69" s="24"/>
      <c r="AK69" s="19"/>
      <c r="AL69" s="131"/>
      <c r="AM69" s="14"/>
      <c r="AN69" s="133">
        <v>2.8807870370370373E-2</v>
      </c>
      <c r="AO69" s="139">
        <v>2</v>
      </c>
      <c r="AP69" s="132">
        <f>((AN$120)+10)-AO69</f>
        <v>22</v>
      </c>
      <c r="AQ69" s="152">
        <v>15</v>
      </c>
      <c r="AR69" s="146">
        <v>5</v>
      </c>
      <c r="AS69" s="147">
        <f t="shared" si="99"/>
        <v>42</v>
      </c>
      <c r="AT69" s="14"/>
      <c r="AU69" s="133"/>
      <c r="AV69" s="21"/>
      <c r="AW69" s="132">
        <f t="shared" si="100"/>
        <v>0</v>
      </c>
      <c r="AX69" s="24">
        <v>0</v>
      </c>
      <c r="AY69" s="19"/>
      <c r="AZ69" s="131">
        <f t="shared" si="101"/>
        <v>0</v>
      </c>
      <c r="BA69" s="14"/>
      <c r="BB69" s="133"/>
      <c r="BC69" s="139"/>
      <c r="BD69" s="132"/>
      <c r="BE69" s="145">
        <v>0</v>
      </c>
      <c r="BF69" s="146"/>
      <c r="BG69" s="147">
        <f t="shared" si="102"/>
        <v>0</v>
      </c>
      <c r="BH69" s="14"/>
      <c r="BI69" s="23"/>
      <c r="BJ69" s="21"/>
      <c r="BK69" s="132">
        <f t="shared" si="103"/>
        <v>0</v>
      </c>
      <c r="BL69" s="24">
        <v>0</v>
      </c>
      <c r="BM69" s="19"/>
      <c r="BN69" s="131">
        <f t="shared" si="104"/>
        <v>0</v>
      </c>
      <c r="BO69" s="14"/>
      <c r="BP69" s="133">
        <v>3.0104166666666668E-2</v>
      </c>
      <c r="BQ69" s="139">
        <v>2</v>
      </c>
      <c r="BR69" s="132">
        <f>((BP$120)+10)-BQ69</f>
        <v>25</v>
      </c>
      <c r="BS69" s="145">
        <v>0</v>
      </c>
      <c r="BT69" s="146">
        <v>5</v>
      </c>
      <c r="BU69" s="147">
        <f t="shared" si="105"/>
        <v>30</v>
      </c>
      <c r="BV69" s="14"/>
      <c r="BW69" s="23"/>
      <c r="BX69" s="21"/>
      <c r="BY69" s="132">
        <f t="shared" si="136"/>
        <v>0</v>
      </c>
      <c r="BZ69" s="24">
        <v>0</v>
      </c>
      <c r="CA69" s="19"/>
      <c r="CB69" s="131">
        <f t="shared" si="106"/>
        <v>0</v>
      </c>
      <c r="CC69" s="14"/>
      <c r="CD69" s="133"/>
      <c r="CE69" s="21"/>
      <c r="CF69" s="132">
        <f t="shared" si="107"/>
        <v>0</v>
      </c>
      <c r="CG69" s="24">
        <v>0</v>
      </c>
      <c r="CH69" s="19"/>
      <c r="CI69" s="131">
        <f t="shared" si="108"/>
        <v>0</v>
      </c>
      <c r="CJ69" s="14"/>
      <c r="CK69" s="23"/>
      <c r="CL69" s="21"/>
      <c r="CM69" s="132">
        <f t="shared" si="137"/>
        <v>0</v>
      </c>
      <c r="CN69" s="24">
        <v>0</v>
      </c>
      <c r="CO69" s="19"/>
      <c r="CP69" s="131">
        <f t="shared" si="109"/>
        <v>0</v>
      </c>
      <c r="CQ69" s="14"/>
      <c r="CR69" s="133"/>
      <c r="CS69" s="139"/>
      <c r="CT69" s="132"/>
      <c r="CU69" s="145">
        <v>0</v>
      </c>
      <c r="CV69" s="146"/>
      <c r="CW69" s="147">
        <f t="shared" si="110"/>
        <v>0</v>
      </c>
      <c r="CX69" s="14"/>
      <c r="CY69" s="133"/>
      <c r="CZ69" s="139"/>
      <c r="DA69" s="132"/>
      <c r="DB69" s="145">
        <v>0</v>
      </c>
      <c r="DC69" s="146"/>
      <c r="DD69" s="147">
        <f t="shared" si="111"/>
        <v>0</v>
      </c>
      <c r="DE69" s="14"/>
      <c r="DF69" s="133"/>
      <c r="DG69" s="139"/>
      <c r="DH69" s="132"/>
      <c r="DI69" s="145">
        <v>0</v>
      </c>
      <c r="DJ69" s="146"/>
      <c r="DK69" s="147">
        <f t="shared" si="112"/>
        <v>0</v>
      </c>
      <c r="DL69" s="75"/>
      <c r="DM69" s="133"/>
      <c r="DN69" s="139"/>
      <c r="DO69" s="132"/>
      <c r="DP69" s="145">
        <v>0</v>
      </c>
      <c r="DQ69" s="146"/>
      <c r="DR69" s="147">
        <f t="shared" si="114"/>
        <v>0</v>
      </c>
      <c r="DS69" s="14"/>
      <c r="DT69" s="133"/>
      <c r="DU69" s="139"/>
      <c r="DV69" s="132"/>
      <c r="DW69" s="145">
        <v>0</v>
      </c>
      <c r="DX69" s="146"/>
      <c r="DY69" s="147">
        <f t="shared" si="116"/>
        <v>0</v>
      </c>
      <c r="DZ69" s="14"/>
      <c r="EA69" s="133"/>
      <c r="EB69" s="21"/>
      <c r="EC69" s="132">
        <f t="shared" si="117"/>
        <v>0</v>
      </c>
      <c r="ED69" s="24">
        <v>0</v>
      </c>
      <c r="EE69" s="19"/>
      <c r="EF69" s="131">
        <f t="shared" si="118"/>
        <v>0</v>
      </c>
      <c r="EG69" s="14"/>
      <c r="EH69" s="133"/>
      <c r="EI69" s="21"/>
      <c r="EJ69" s="132">
        <f t="shared" si="119"/>
        <v>0</v>
      </c>
      <c r="EK69" s="24">
        <v>0</v>
      </c>
      <c r="EL69" s="19"/>
      <c r="EM69" s="131">
        <f t="shared" si="120"/>
        <v>0</v>
      </c>
      <c r="EN69" s="14"/>
      <c r="EO69" s="133"/>
      <c r="EP69" s="21"/>
      <c r="EQ69" s="132">
        <f t="shared" si="121"/>
        <v>0</v>
      </c>
      <c r="ER69" s="24">
        <v>0</v>
      </c>
      <c r="ES69" s="19"/>
      <c r="ET69" s="131">
        <f t="shared" si="122"/>
        <v>0</v>
      </c>
      <c r="EU69" s="14"/>
      <c r="EV69" s="23"/>
      <c r="EW69" s="111">
        <f t="shared" si="123"/>
        <v>8</v>
      </c>
      <c r="EX69" s="82">
        <f t="shared" si="124"/>
        <v>114</v>
      </c>
      <c r="EY69" s="82">
        <f t="shared" si="124"/>
        <v>30</v>
      </c>
      <c r="EZ69" s="82">
        <f t="shared" si="124"/>
        <v>20</v>
      </c>
      <c r="FA69" s="131">
        <f t="shared" si="125"/>
        <v>164</v>
      </c>
      <c r="FB69" s="14" t="str">
        <f t="shared" si="126"/>
        <v>Ruth Hetherington</v>
      </c>
      <c r="FC69" s="14"/>
      <c r="FD69" s="106">
        <f t="shared" si="138"/>
        <v>8</v>
      </c>
      <c r="FE69" s="77">
        <v>4</v>
      </c>
      <c r="FF69" s="77">
        <v>2</v>
      </c>
      <c r="FG69" s="77">
        <v>2</v>
      </c>
      <c r="FH69" s="77">
        <v>2</v>
      </c>
      <c r="FI69" s="77">
        <v>2</v>
      </c>
      <c r="FJ69" s="77">
        <v>4</v>
      </c>
      <c r="FK69" s="77">
        <v>5</v>
      </c>
      <c r="FL69" s="77">
        <v>7</v>
      </c>
      <c r="FM69" s="77">
        <v>7</v>
      </c>
      <c r="FN69" s="77">
        <v>8</v>
      </c>
      <c r="FO69" s="77"/>
      <c r="FP69" s="77"/>
      <c r="FQ69" s="77"/>
      <c r="FR69" s="77"/>
      <c r="FS69" s="77"/>
      <c r="FT69" s="77"/>
      <c r="FU69" s="77"/>
      <c r="FV69" s="8">
        <f t="shared" si="127"/>
        <v>42</v>
      </c>
      <c r="FW69" s="8">
        <f t="shared" si="128"/>
        <v>92</v>
      </c>
      <c r="FX69" s="8">
        <f t="shared" si="129"/>
        <v>134</v>
      </c>
      <c r="FY69" s="8">
        <f t="shared" si="130"/>
        <v>134</v>
      </c>
      <c r="FZ69" s="8">
        <f t="shared" si="131"/>
        <v>164</v>
      </c>
      <c r="GA69" s="8">
        <f t="shared" si="139"/>
        <v>164</v>
      </c>
      <c r="GB69" s="8">
        <f t="shared" si="140"/>
        <v>164</v>
      </c>
      <c r="GC69" s="8">
        <f t="shared" si="132"/>
        <v>164</v>
      </c>
      <c r="GD69" s="8">
        <f t="shared" si="133"/>
        <v>164</v>
      </c>
      <c r="GE69" s="8">
        <f t="shared" si="141"/>
        <v>164</v>
      </c>
      <c r="GG69" s="159">
        <f t="shared" si="142"/>
        <v>134</v>
      </c>
      <c r="GH69" s="159">
        <f t="shared" si="143"/>
        <v>134</v>
      </c>
      <c r="GI69" s="159">
        <f t="shared" si="134"/>
        <v>164</v>
      </c>
      <c r="GJ69" s="159">
        <f t="shared" si="144"/>
        <v>164</v>
      </c>
      <c r="GK69" s="159">
        <f t="shared" si="145"/>
        <v>164</v>
      </c>
      <c r="GL69" s="159">
        <f t="shared" si="146"/>
        <v>164</v>
      </c>
      <c r="GM69" s="159">
        <f t="shared" si="135"/>
        <v>164</v>
      </c>
    </row>
    <row r="70" spans="1:195">
      <c r="A70" s="8">
        <v>5</v>
      </c>
      <c r="B70" s="14" t="s">
        <v>559</v>
      </c>
      <c r="C70" s="162">
        <v>3.1770833333333331E-2</v>
      </c>
      <c r="D70" s="162">
        <v>3.1770833333333331E-2</v>
      </c>
      <c r="E70" s="167">
        <v>3.2349537037037038E-2</v>
      </c>
      <c r="F70" s="139">
        <v>5</v>
      </c>
      <c r="G70" s="132">
        <f t="shared" si="94"/>
        <v>36</v>
      </c>
      <c r="H70" s="145">
        <v>0</v>
      </c>
      <c r="I70" s="146">
        <v>5</v>
      </c>
      <c r="J70" s="147">
        <f t="shared" si="95"/>
        <v>41</v>
      </c>
      <c r="K70" s="14"/>
      <c r="L70" s="133"/>
      <c r="M70" s="21"/>
      <c r="N70" s="132">
        <f t="shared" si="96"/>
        <v>0</v>
      </c>
      <c r="O70" s="24">
        <v>0</v>
      </c>
      <c r="P70" s="19"/>
      <c r="Q70" s="131">
        <f t="shared" si="97"/>
        <v>0</v>
      </c>
      <c r="R70" s="14"/>
      <c r="S70" s="133">
        <v>3.1770833333333331E-2</v>
      </c>
      <c r="T70" s="139">
        <v>4</v>
      </c>
      <c r="U70" s="132">
        <f>((S$120)+10)-T70</f>
        <v>28</v>
      </c>
      <c r="V70" s="152">
        <v>15</v>
      </c>
      <c r="W70" s="146">
        <v>5</v>
      </c>
      <c r="X70" s="151">
        <f t="shared" si="98"/>
        <v>48</v>
      </c>
      <c r="Y70" s="14"/>
      <c r="Z70" s="133"/>
      <c r="AA70" s="21"/>
      <c r="AB70" s="19"/>
      <c r="AC70" s="19"/>
      <c r="AD70" s="19"/>
      <c r="AE70" s="131"/>
      <c r="AF70" s="14"/>
      <c r="AG70" s="133"/>
      <c r="AH70" s="21"/>
      <c r="AI70" s="132"/>
      <c r="AJ70" s="24"/>
      <c r="AK70" s="19"/>
      <c r="AL70" s="131"/>
      <c r="AM70" s="14"/>
      <c r="AN70" s="133"/>
      <c r="AO70" s="139"/>
      <c r="AP70" s="132"/>
      <c r="AQ70" s="145">
        <v>0</v>
      </c>
      <c r="AR70" s="146"/>
      <c r="AS70" s="147">
        <f t="shared" si="99"/>
        <v>0</v>
      </c>
      <c r="AT70" s="14"/>
      <c r="AU70" s="133"/>
      <c r="AV70" s="21"/>
      <c r="AW70" s="132">
        <f t="shared" si="100"/>
        <v>0</v>
      </c>
      <c r="AX70" s="24">
        <v>0</v>
      </c>
      <c r="AY70" s="19"/>
      <c r="AZ70" s="131">
        <f t="shared" si="101"/>
        <v>0</v>
      </c>
      <c r="BA70" s="14"/>
      <c r="BB70" s="133">
        <v>2.736111111111111E-2</v>
      </c>
      <c r="BC70" s="139">
        <v>2</v>
      </c>
      <c r="BD70" s="132">
        <f t="shared" ref="BD70" si="147">((BB$120)+10)-BC70</f>
        <v>26</v>
      </c>
      <c r="BE70" s="145">
        <v>0</v>
      </c>
      <c r="BF70" s="146">
        <v>5</v>
      </c>
      <c r="BG70" s="147">
        <f t="shared" si="102"/>
        <v>31</v>
      </c>
      <c r="BH70" s="14"/>
      <c r="BI70" s="23"/>
      <c r="BJ70" s="21"/>
      <c r="BK70" s="132">
        <f t="shared" si="103"/>
        <v>0</v>
      </c>
      <c r="BL70" s="24">
        <v>0</v>
      </c>
      <c r="BM70" s="19"/>
      <c r="BN70" s="131">
        <f t="shared" si="104"/>
        <v>0</v>
      </c>
      <c r="BO70" s="14"/>
      <c r="BP70" s="133">
        <v>3.3703703703703701E-2</v>
      </c>
      <c r="BQ70" s="139">
        <v>4</v>
      </c>
      <c r="BR70" s="132">
        <f>((BP$120)+10)-BQ70</f>
        <v>23</v>
      </c>
      <c r="BS70" s="145">
        <v>0</v>
      </c>
      <c r="BT70" s="146">
        <v>5</v>
      </c>
      <c r="BU70" s="147">
        <f t="shared" si="105"/>
        <v>28</v>
      </c>
      <c r="BV70" s="14"/>
      <c r="BW70" s="23"/>
      <c r="BX70" s="21"/>
      <c r="BY70" s="132">
        <f t="shared" si="136"/>
        <v>0</v>
      </c>
      <c r="BZ70" s="24">
        <v>0</v>
      </c>
      <c r="CA70" s="19"/>
      <c r="CB70" s="131">
        <f t="shared" si="106"/>
        <v>0</v>
      </c>
      <c r="CC70" s="14"/>
      <c r="CD70" s="133"/>
      <c r="CE70" s="21"/>
      <c r="CF70" s="132">
        <f t="shared" si="107"/>
        <v>0</v>
      </c>
      <c r="CG70" s="24">
        <v>0</v>
      </c>
      <c r="CH70" s="19"/>
      <c r="CI70" s="131">
        <f t="shared" si="108"/>
        <v>0</v>
      </c>
      <c r="CJ70" s="14"/>
      <c r="CK70" s="23"/>
      <c r="CL70" s="21"/>
      <c r="CM70" s="132">
        <f t="shared" si="137"/>
        <v>0</v>
      </c>
      <c r="CN70" s="24">
        <v>0</v>
      </c>
      <c r="CO70" s="19"/>
      <c r="CP70" s="131">
        <f t="shared" si="109"/>
        <v>0</v>
      </c>
      <c r="CQ70" s="14"/>
      <c r="CR70" s="133"/>
      <c r="CS70" s="139"/>
      <c r="CT70" s="132"/>
      <c r="CU70" s="145">
        <v>0</v>
      </c>
      <c r="CV70" s="146"/>
      <c r="CW70" s="147">
        <f t="shared" si="110"/>
        <v>0</v>
      </c>
      <c r="CX70" s="14"/>
      <c r="CY70" s="133"/>
      <c r="CZ70" s="139"/>
      <c r="DA70" s="132"/>
      <c r="DB70" s="145">
        <v>0</v>
      </c>
      <c r="DC70" s="146"/>
      <c r="DD70" s="147">
        <f t="shared" si="111"/>
        <v>0</v>
      </c>
      <c r="DE70" s="14"/>
      <c r="DF70" s="133"/>
      <c r="DG70" s="139"/>
      <c r="DH70" s="132"/>
      <c r="DI70" s="145">
        <v>0</v>
      </c>
      <c r="DJ70" s="146"/>
      <c r="DK70" s="147">
        <f t="shared" si="112"/>
        <v>0</v>
      </c>
      <c r="DL70" s="75"/>
      <c r="DM70" s="133"/>
      <c r="DN70" s="139"/>
      <c r="DO70" s="132"/>
      <c r="DP70" s="145">
        <v>0</v>
      </c>
      <c r="DQ70" s="146"/>
      <c r="DR70" s="147">
        <f t="shared" si="114"/>
        <v>0</v>
      </c>
      <c r="DS70" s="14"/>
      <c r="DT70" s="133"/>
      <c r="DU70" s="139"/>
      <c r="DV70" s="132"/>
      <c r="DW70" s="145">
        <v>0</v>
      </c>
      <c r="DX70" s="146"/>
      <c r="DY70" s="147">
        <f t="shared" si="116"/>
        <v>0</v>
      </c>
      <c r="DZ70" s="14"/>
      <c r="EA70" s="133"/>
      <c r="EB70" s="21"/>
      <c r="EC70" s="132">
        <f t="shared" si="117"/>
        <v>0</v>
      </c>
      <c r="ED70" s="24">
        <v>0</v>
      </c>
      <c r="EE70" s="19"/>
      <c r="EF70" s="131">
        <f t="shared" si="118"/>
        <v>0</v>
      </c>
      <c r="EG70" s="14"/>
      <c r="EH70" s="133"/>
      <c r="EI70" s="21"/>
      <c r="EJ70" s="132">
        <f t="shared" si="119"/>
        <v>0</v>
      </c>
      <c r="EK70" s="24">
        <v>0</v>
      </c>
      <c r="EL70" s="19"/>
      <c r="EM70" s="131">
        <f t="shared" si="120"/>
        <v>0</v>
      </c>
      <c r="EN70" s="14"/>
      <c r="EO70" s="133"/>
      <c r="EP70" s="21"/>
      <c r="EQ70" s="132">
        <f t="shared" si="121"/>
        <v>0</v>
      </c>
      <c r="ER70" s="24">
        <v>0</v>
      </c>
      <c r="ES70" s="19"/>
      <c r="ET70" s="131">
        <f t="shared" si="122"/>
        <v>0</v>
      </c>
      <c r="EU70" s="14"/>
      <c r="EV70" s="23"/>
      <c r="EW70" s="111">
        <f t="shared" si="123"/>
        <v>10</v>
      </c>
      <c r="EX70" s="82">
        <f t="shared" si="124"/>
        <v>113</v>
      </c>
      <c r="EY70" s="82">
        <f t="shared" si="124"/>
        <v>15</v>
      </c>
      <c r="EZ70" s="82">
        <f t="shared" si="124"/>
        <v>20</v>
      </c>
      <c r="FA70" s="131">
        <f t="shared" si="125"/>
        <v>148</v>
      </c>
      <c r="FB70" s="14" t="str">
        <f t="shared" si="126"/>
        <v>Samantha Sugden</v>
      </c>
      <c r="FC70" s="14"/>
      <c r="FD70" s="106">
        <f t="shared" si="138"/>
        <v>10</v>
      </c>
      <c r="FE70" s="77">
        <v>5</v>
      </c>
      <c r="FF70" s="77">
        <v>3</v>
      </c>
      <c r="FG70" s="77">
        <v>8</v>
      </c>
      <c r="FH70" s="77">
        <v>5</v>
      </c>
      <c r="FI70" s="77">
        <v>5</v>
      </c>
      <c r="FJ70" s="77">
        <v>6</v>
      </c>
      <c r="FK70" s="77" t="s">
        <v>132</v>
      </c>
      <c r="FL70" s="77">
        <v>8</v>
      </c>
      <c r="FM70" s="77">
        <v>9</v>
      </c>
      <c r="FN70" s="77">
        <v>10</v>
      </c>
      <c r="FO70" s="77"/>
      <c r="FP70" s="77"/>
      <c r="FQ70" s="77"/>
      <c r="FR70" s="77"/>
      <c r="FS70" s="77"/>
      <c r="FT70" s="77"/>
      <c r="FU70" s="77"/>
      <c r="FV70" s="8">
        <f t="shared" si="127"/>
        <v>41</v>
      </c>
      <c r="FW70" s="8">
        <f t="shared" si="128"/>
        <v>89</v>
      </c>
      <c r="FX70" s="8">
        <f t="shared" si="129"/>
        <v>89</v>
      </c>
      <c r="FY70" s="8">
        <f t="shared" si="130"/>
        <v>120</v>
      </c>
      <c r="FZ70" s="8">
        <f t="shared" si="131"/>
        <v>148</v>
      </c>
      <c r="GA70" s="8">
        <f t="shared" si="139"/>
        <v>148</v>
      </c>
      <c r="GB70" s="8">
        <f t="shared" si="140"/>
        <v>148</v>
      </c>
      <c r="GC70" s="8">
        <f t="shared" si="132"/>
        <v>148</v>
      </c>
      <c r="GD70" s="8">
        <f t="shared" si="133"/>
        <v>148</v>
      </c>
      <c r="GE70" s="8">
        <f t="shared" si="141"/>
        <v>148</v>
      </c>
      <c r="GG70" s="159">
        <f t="shared" si="142"/>
        <v>89</v>
      </c>
      <c r="GH70" s="159">
        <f t="shared" si="143"/>
        <v>120</v>
      </c>
      <c r="GI70" s="159">
        <f t="shared" si="134"/>
        <v>148</v>
      </c>
      <c r="GJ70" s="159">
        <f t="shared" si="144"/>
        <v>148</v>
      </c>
      <c r="GK70" s="159">
        <f t="shared" si="145"/>
        <v>148</v>
      </c>
      <c r="GL70" s="159">
        <f t="shared" si="146"/>
        <v>148</v>
      </c>
      <c r="GM70" s="159">
        <f t="shared" si="135"/>
        <v>148</v>
      </c>
    </row>
    <row r="71" spans="1:195">
      <c r="A71" s="8">
        <v>6</v>
      </c>
      <c r="B71" s="14" t="s">
        <v>685</v>
      </c>
      <c r="C71" s="162">
        <v>3.243055555555556E-2</v>
      </c>
      <c r="D71" s="162">
        <v>3.243055555555556E-2</v>
      </c>
      <c r="E71" s="167">
        <v>3.243055555555556E-2</v>
      </c>
      <c r="F71" s="139">
        <v>6</v>
      </c>
      <c r="G71" s="132">
        <f t="shared" si="94"/>
        <v>35</v>
      </c>
      <c r="H71" s="145">
        <v>0</v>
      </c>
      <c r="I71" s="146">
        <v>5</v>
      </c>
      <c r="J71" s="147">
        <f t="shared" si="95"/>
        <v>40</v>
      </c>
      <c r="K71" s="14"/>
      <c r="L71" s="133"/>
      <c r="M71" s="21"/>
      <c r="N71" s="132">
        <f t="shared" si="96"/>
        <v>0</v>
      </c>
      <c r="O71" s="24">
        <v>0</v>
      </c>
      <c r="P71" s="19"/>
      <c r="Q71" s="131">
        <f t="shared" si="97"/>
        <v>0</v>
      </c>
      <c r="R71" s="14"/>
      <c r="S71" s="133"/>
      <c r="T71" s="139"/>
      <c r="U71" s="132"/>
      <c r="V71" s="145">
        <v>0</v>
      </c>
      <c r="W71" s="146"/>
      <c r="X71" s="151">
        <f t="shared" si="98"/>
        <v>0</v>
      </c>
      <c r="Y71" s="14"/>
      <c r="Z71" s="133"/>
      <c r="AA71" s="21"/>
      <c r="AB71" s="19"/>
      <c r="AC71" s="19"/>
      <c r="AD71" s="19"/>
      <c r="AE71" s="131"/>
      <c r="AF71" s="14"/>
      <c r="AG71" s="133"/>
      <c r="AH71" s="21"/>
      <c r="AI71" s="132"/>
      <c r="AJ71" s="24"/>
      <c r="AK71" s="19"/>
      <c r="AL71" s="131"/>
      <c r="AM71" s="14"/>
      <c r="AN71" s="133"/>
      <c r="AO71" s="139"/>
      <c r="AP71" s="132"/>
      <c r="AQ71" s="145">
        <v>0</v>
      </c>
      <c r="AR71" s="146"/>
      <c r="AS71" s="147">
        <f t="shared" si="99"/>
        <v>0</v>
      </c>
      <c r="AT71" s="14"/>
      <c r="AU71" s="133"/>
      <c r="AV71" s="21"/>
      <c r="AW71" s="132">
        <f t="shared" si="100"/>
        <v>0</v>
      </c>
      <c r="AX71" s="24">
        <v>0</v>
      </c>
      <c r="AY71" s="19"/>
      <c r="AZ71" s="131">
        <f t="shared" si="101"/>
        <v>0</v>
      </c>
      <c r="BA71" s="14"/>
      <c r="BB71" s="133"/>
      <c r="BC71" s="139"/>
      <c r="BD71" s="132"/>
      <c r="BE71" s="145">
        <v>0</v>
      </c>
      <c r="BF71" s="146"/>
      <c r="BG71" s="147">
        <f t="shared" si="102"/>
        <v>0</v>
      </c>
      <c r="BH71" s="14"/>
      <c r="BI71" s="23"/>
      <c r="BJ71" s="21"/>
      <c r="BK71" s="132">
        <f t="shared" si="103"/>
        <v>0</v>
      </c>
      <c r="BL71" s="24">
        <v>0</v>
      </c>
      <c r="BM71" s="19"/>
      <c r="BN71" s="131">
        <f t="shared" si="104"/>
        <v>0</v>
      </c>
      <c r="BO71" s="14"/>
      <c r="BP71" s="133"/>
      <c r="BQ71" s="139"/>
      <c r="BR71" s="132"/>
      <c r="BS71" s="145">
        <v>0</v>
      </c>
      <c r="BT71" s="146"/>
      <c r="BU71" s="147">
        <f t="shared" si="105"/>
        <v>0</v>
      </c>
      <c r="BV71" s="14"/>
      <c r="BW71" s="23"/>
      <c r="BX71" s="21"/>
      <c r="BY71" s="132">
        <f t="shared" si="136"/>
        <v>0</v>
      </c>
      <c r="BZ71" s="24">
        <v>0</v>
      </c>
      <c r="CA71" s="19"/>
      <c r="CB71" s="131">
        <f t="shared" si="106"/>
        <v>0</v>
      </c>
      <c r="CC71" s="14"/>
      <c r="CD71" s="133"/>
      <c r="CE71" s="21"/>
      <c r="CF71" s="132">
        <f t="shared" si="107"/>
        <v>0</v>
      </c>
      <c r="CG71" s="24">
        <v>0</v>
      </c>
      <c r="CH71" s="19"/>
      <c r="CI71" s="131">
        <f t="shared" si="108"/>
        <v>0</v>
      </c>
      <c r="CJ71" s="14"/>
      <c r="CK71" s="23"/>
      <c r="CL71" s="21"/>
      <c r="CM71" s="132">
        <f t="shared" si="137"/>
        <v>0</v>
      </c>
      <c r="CN71" s="24">
        <v>0</v>
      </c>
      <c r="CO71" s="19"/>
      <c r="CP71" s="131">
        <f t="shared" si="109"/>
        <v>0</v>
      </c>
      <c r="CQ71" s="14"/>
      <c r="CR71" s="133">
        <v>3.2442129629629633E-2</v>
      </c>
      <c r="CS71" s="139">
        <v>4</v>
      </c>
      <c r="CT71" s="132">
        <f>((CR$120)+10)-CS71</f>
        <v>21</v>
      </c>
      <c r="CU71" s="145">
        <v>0</v>
      </c>
      <c r="CV71" s="146">
        <v>5</v>
      </c>
      <c r="CW71" s="147">
        <f t="shared" si="110"/>
        <v>26</v>
      </c>
      <c r="CX71" s="14"/>
      <c r="CY71" s="133"/>
      <c r="CZ71" s="139"/>
      <c r="DA71" s="132"/>
      <c r="DB71" s="145">
        <v>0</v>
      </c>
      <c r="DC71" s="146"/>
      <c r="DD71" s="147">
        <f t="shared" si="111"/>
        <v>0</v>
      </c>
      <c r="DE71" s="14"/>
      <c r="DF71" s="133"/>
      <c r="DG71" s="139"/>
      <c r="DH71" s="132"/>
      <c r="DI71" s="145">
        <v>0</v>
      </c>
      <c r="DJ71" s="146"/>
      <c r="DK71" s="147">
        <f t="shared" si="112"/>
        <v>0</v>
      </c>
      <c r="DL71" s="75"/>
      <c r="DM71" s="133"/>
      <c r="DN71" s="139"/>
      <c r="DO71" s="132"/>
      <c r="DP71" s="145">
        <v>0</v>
      </c>
      <c r="DQ71" s="146"/>
      <c r="DR71" s="147">
        <f t="shared" si="114"/>
        <v>0</v>
      </c>
      <c r="DS71" s="14"/>
      <c r="DT71" s="133"/>
      <c r="DU71" s="139"/>
      <c r="DV71" s="132"/>
      <c r="DW71" s="145">
        <v>0</v>
      </c>
      <c r="DX71" s="146"/>
      <c r="DY71" s="147">
        <f t="shared" si="116"/>
        <v>0</v>
      </c>
      <c r="DZ71" s="14"/>
      <c r="EA71" s="133"/>
      <c r="EB71" s="21"/>
      <c r="EC71" s="132">
        <f t="shared" si="117"/>
        <v>0</v>
      </c>
      <c r="ED71" s="24">
        <v>0</v>
      </c>
      <c r="EE71" s="19"/>
      <c r="EF71" s="131">
        <f t="shared" si="118"/>
        <v>0</v>
      </c>
      <c r="EG71" s="14"/>
      <c r="EH71" s="133"/>
      <c r="EI71" s="21"/>
      <c r="EJ71" s="132">
        <f t="shared" si="119"/>
        <v>0</v>
      </c>
      <c r="EK71" s="24">
        <v>0</v>
      </c>
      <c r="EL71" s="19"/>
      <c r="EM71" s="131">
        <f t="shared" si="120"/>
        <v>0</v>
      </c>
      <c r="EN71" s="14"/>
      <c r="EO71" s="133"/>
      <c r="EP71" s="21"/>
      <c r="EQ71" s="132">
        <f t="shared" si="121"/>
        <v>0</v>
      </c>
      <c r="ER71" s="24">
        <v>0</v>
      </c>
      <c r="ES71" s="19"/>
      <c r="ET71" s="131">
        <f t="shared" si="122"/>
        <v>0</v>
      </c>
      <c r="EU71" s="14"/>
      <c r="EV71" s="23"/>
      <c r="EW71" s="111">
        <f t="shared" si="123"/>
        <v>22</v>
      </c>
      <c r="EX71" s="82">
        <f t="shared" si="124"/>
        <v>56</v>
      </c>
      <c r="EY71" s="82">
        <f t="shared" si="124"/>
        <v>0</v>
      </c>
      <c r="EZ71" s="82">
        <f t="shared" si="124"/>
        <v>10</v>
      </c>
      <c r="FA71" s="131">
        <f t="shared" si="125"/>
        <v>66</v>
      </c>
      <c r="FB71" s="14" t="str">
        <f t="shared" si="126"/>
        <v>Kerry Davies</v>
      </c>
      <c r="FC71" s="14"/>
      <c r="FD71" s="106">
        <f t="shared" si="138"/>
        <v>22</v>
      </c>
      <c r="FE71" s="77">
        <v>6</v>
      </c>
      <c r="FF71" s="77">
        <v>21</v>
      </c>
      <c r="FG71" s="77">
        <v>22</v>
      </c>
      <c r="FH71" s="77">
        <v>25</v>
      </c>
      <c r="FI71" s="77">
        <v>25</v>
      </c>
      <c r="FJ71" s="77">
        <v>20</v>
      </c>
      <c r="FK71" s="77">
        <v>20</v>
      </c>
      <c r="FL71" s="77">
        <v>21</v>
      </c>
      <c r="FM71" s="77">
        <v>22</v>
      </c>
      <c r="FN71" s="77">
        <v>22</v>
      </c>
      <c r="FO71" s="77"/>
      <c r="FP71" s="77"/>
      <c r="FQ71" s="77"/>
      <c r="FR71" s="77"/>
      <c r="FS71" s="77"/>
      <c r="FT71" s="77"/>
      <c r="FU71" s="77"/>
      <c r="FV71" s="8">
        <f t="shared" si="127"/>
        <v>40</v>
      </c>
      <c r="FW71" s="8">
        <f t="shared" si="128"/>
        <v>40</v>
      </c>
      <c r="FX71" s="8">
        <f t="shared" si="129"/>
        <v>40</v>
      </c>
      <c r="FY71" s="8">
        <f t="shared" si="130"/>
        <v>40</v>
      </c>
      <c r="FZ71" s="8">
        <f t="shared" si="131"/>
        <v>40</v>
      </c>
      <c r="GA71" s="8">
        <f t="shared" si="139"/>
        <v>66</v>
      </c>
      <c r="GB71" s="8">
        <f t="shared" si="140"/>
        <v>66</v>
      </c>
      <c r="GC71" s="8">
        <f t="shared" si="132"/>
        <v>66</v>
      </c>
      <c r="GD71" s="8">
        <f t="shared" si="133"/>
        <v>66</v>
      </c>
      <c r="GE71" s="8">
        <f t="shared" si="141"/>
        <v>66</v>
      </c>
      <c r="GG71" s="159">
        <f t="shared" si="142"/>
        <v>40</v>
      </c>
      <c r="GH71" s="159">
        <f t="shared" si="143"/>
        <v>40</v>
      </c>
      <c r="GI71" s="159">
        <f t="shared" si="134"/>
        <v>40</v>
      </c>
      <c r="GJ71" s="159">
        <f t="shared" si="144"/>
        <v>66</v>
      </c>
      <c r="GK71" s="159">
        <f t="shared" si="145"/>
        <v>66</v>
      </c>
      <c r="GL71" s="159">
        <f t="shared" si="146"/>
        <v>66</v>
      </c>
      <c r="GM71" s="159">
        <f t="shared" si="135"/>
        <v>66</v>
      </c>
    </row>
    <row r="72" spans="1:195">
      <c r="A72" s="8">
        <v>7</v>
      </c>
      <c r="B72" s="14" t="s">
        <v>765</v>
      </c>
      <c r="C72" s="162">
        <v>3.2546296296296295E-2</v>
      </c>
      <c r="D72" s="162">
        <v>3.2546296296296295E-2</v>
      </c>
      <c r="E72" s="167">
        <v>3.2546296296296295E-2</v>
      </c>
      <c r="F72" s="139">
        <v>7</v>
      </c>
      <c r="G72" s="132">
        <f t="shared" si="94"/>
        <v>34</v>
      </c>
      <c r="H72" s="145">
        <v>0</v>
      </c>
      <c r="I72" s="150">
        <v>5</v>
      </c>
      <c r="J72" s="147">
        <f t="shared" si="95"/>
        <v>39</v>
      </c>
      <c r="K72" s="14"/>
      <c r="L72" s="133"/>
      <c r="M72" s="21"/>
      <c r="N72" s="132">
        <f t="shared" si="96"/>
        <v>0</v>
      </c>
      <c r="O72" s="24">
        <v>0</v>
      </c>
      <c r="P72" s="25"/>
      <c r="Q72" s="131">
        <f t="shared" si="97"/>
        <v>0</v>
      </c>
      <c r="R72" s="14"/>
      <c r="S72" s="133"/>
      <c r="T72" s="139"/>
      <c r="U72" s="132"/>
      <c r="V72" s="145">
        <v>0</v>
      </c>
      <c r="W72" s="150"/>
      <c r="X72" s="151">
        <f t="shared" si="98"/>
        <v>0</v>
      </c>
      <c r="Y72" s="14"/>
      <c r="Z72" s="133"/>
      <c r="AA72" s="21"/>
      <c r="AB72" s="19"/>
      <c r="AC72" s="19"/>
      <c r="AD72" s="25"/>
      <c r="AE72" s="131"/>
      <c r="AF72" s="14"/>
      <c r="AG72" s="133"/>
      <c r="AH72" s="21"/>
      <c r="AI72" s="132"/>
      <c r="AJ72" s="24"/>
      <c r="AK72" s="25"/>
      <c r="AL72" s="131"/>
      <c r="AM72" s="14"/>
      <c r="AN72" s="133"/>
      <c r="AO72" s="139"/>
      <c r="AP72" s="132"/>
      <c r="AQ72" s="145">
        <v>0</v>
      </c>
      <c r="AR72" s="150"/>
      <c r="AS72" s="147">
        <f t="shared" si="99"/>
        <v>0</v>
      </c>
      <c r="AT72" s="14"/>
      <c r="AU72" s="133"/>
      <c r="AV72" s="21"/>
      <c r="AW72" s="132">
        <f t="shared" si="100"/>
        <v>0</v>
      </c>
      <c r="AX72" s="24">
        <v>0</v>
      </c>
      <c r="AY72" s="25"/>
      <c r="AZ72" s="131">
        <f t="shared" si="101"/>
        <v>0</v>
      </c>
      <c r="BA72" s="14"/>
      <c r="BB72" s="133">
        <v>3.3935185185185186E-2</v>
      </c>
      <c r="BC72" s="139">
        <v>16</v>
      </c>
      <c r="BD72" s="132">
        <f>((BB$120)+10)-BC72</f>
        <v>12</v>
      </c>
      <c r="BE72" s="145">
        <v>0</v>
      </c>
      <c r="BF72" s="150">
        <v>5</v>
      </c>
      <c r="BG72" s="147">
        <f t="shared" si="102"/>
        <v>17</v>
      </c>
      <c r="BH72" s="14"/>
      <c r="BI72" s="23"/>
      <c r="BJ72" s="21"/>
      <c r="BK72" s="132"/>
      <c r="BL72" s="24">
        <v>0</v>
      </c>
      <c r="BM72" s="25"/>
      <c r="BN72" s="131">
        <f t="shared" si="104"/>
        <v>0</v>
      </c>
      <c r="BO72" s="14"/>
      <c r="BP72" s="133">
        <v>3.6331018518518519E-2</v>
      </c>
      <c r="BQ72" s="139">
        <v>6</v>
      </c>
      <c r="BR72" s="132">
        <f>((BP$120)+10)-BQ72</f>
        <v>21</v>
      </c>
      <c r="BS72" s="145">
        <v>0</v>
      </c>
      <c r="BT72" s="150">
        <v>5</v>
      </c>
      <c r="BU72" s="147">
        <f t="shared" si="105"/>
        <v>26</v>
      </c>
      <c r="BV72" s="14"/>
      <c r="BW72" s="23"/>
      <c r="BX72" s="21"/>
      <c r="BY72" s="132">
        <f t="shared" si="136"/>
        <v>0</v>
      </c>
      <c r="BZ72" s="24">
        <v>0</v>
      </c>
      <c r="CA72" s="25"/>
      <c r="CB72" s="131">
        <f t="shared" si="106"/>
        <v>0</v>
      </c>
      <c r="CC72" s="14"/>
      <c r="CD72" s="133"/>
      <c r="CE72" s="21"/>
      <c r="CF72" s="132">
        <f t="shared" si="107"/>
        <v>0</v>
      </c>
      <c r="CG72" s="24">
        <v>0</v>
      </c>
      <c r="CH72" s="25"/>
      <c r="CI72" s="131">
        <f t="shared" si="108"/>
        <v>0</v>
      </c>
      <c r="CJ72" s="14"/>
      <c r="CK72" s="23"/>
      <c r="CL72" s="21"/>
      <c r="CM72" s="132">
        <f t="shared" si="137"/>
        <v>0</v>
      </c>
      <c r="CN72" s="24">
        <v>0</v>
      </c>
      <c r="CO72" s="25"/>
      <c r="CP72" s="131">
        <f t="shared" si="109"/>
        <v>0</v>
      </c>
      <c r="CQ72" s="14"/>
      <c r="CR72" s="133"/>
      <c r="CS72" s="139"/>
      <c r="CT72" s="132"/>
      <c r="CU72" s="145">
        <v>0</v>
      </c>
      <c r="CV72" s="150"/>
      <c r="CW72" s="147">
        <f t="shared" si="110"/>
        <v>0</v>
      </c>
      <c r="CX72" s="14"/>
      <c r="CY72" s="133">
        <v>3.4108796296296297E-2</v>
      </c>
      <c r="CZ72" s="139">
        <v>3</v>
      </c>
      <c r="DA72" s="132">
        <f>((CY$120)+10)-CZ72</f>
        <v>20</v>
      </c>
      <c r="DB72" s="145">
        <v>0</v>
      </c>
      <c r="DC72" s="150">
        <v>5</v>
      </c>
      <c r="DD72" s="147">
        <f t="shared" si="111"/>
        <v>25</v>
      </c>
      <c r="DE72" s="14"/>
      <c r="DF72" s="133"/>
      <c r="DG72" s="139"/>
      <c r="DH72" s="132"/>
      <c r="DI72" s="145">
        <v>0</v>
      </c>
      <c r="DJ72" s="150"/>
      <c r="DK72" s="147">
        <f t="shared" si="112"/>
        <v>0</v>
      </c>
      <c r="DL72" s="75"/>
      <c r="DM72" s="133"/>
      <c r="DN72" s="139"/>
      <c r="DO72" s="132"/>
      <c r="DP72" s="145">
        <v>0</v>
      </c>
      <c r="DQ72" s="150"/>
      <c r="DR72" s="147">
        <f t="shared" si="114"/>
        <v>0</v>
      </c>
      <c r="DS72" s="14"/>
      <c r="DT72" s="133"/>
      <c r="DU72" s="139"/>
      <c r="DV72" s="132"/>
      <c r="DW72" s="145">
        <v>0</v>
      </c>
      <c r="DX72" s="150"/>
      <c r="DY72" s="147">
        <f t="shared" si="116"/>
        <v>0</v>
      </c>
      <c r="DZ72" s="14"/>
      <c r="EA72" s="133"/>
      <c r="EB72" s="21"/>
      <c r="EC72" s="132">
        <f t="shared" si="117"/>
        <v>0</v>
      </c>
      <c r="ED72" s="24">
        <v>0</v>
      </c>
      <c r="EE72" s="25"/>
      <c r="EF72" s="131">
        <f t="shared" si="118"/>
        <v>0</v>
      </c>
      <c r="EG72" s="14"/>
      <c r="EH72" s="133"/>
      <c r="EI72" s="21"/>
      <c r="EJ72" s="132">
        <f t="shared" si="119"/>
        <v>0</v>
      </c>
      <c r="EK72" s="24">
        <v>0</v>
      </c>
      <c r="EL72" s="25"/>
      <c r="EM72" s="131">
        <f t="shared" si="120"/>
        <v>0</v>
      </c>
      <c r="EN72" s="14"/>
      <c r="EO72" s="133"/>
      <c r="EP72" s="21"/>
      <c r="EQ72" s="132">
        <f t="shared" si="121"/>
        <v>0</v>
      </c>
      <c r="ER72" s="24">
        <v>0</v>
      </c>
      <c r="ES72" s="25"/>
      <c r="ET72" s="131">
        <f t="shared" si="122"/>
        <v>0</v>
      </c>
      <c r="EU72" s="14"/>
      <c r="EV72" s="23"/>
      <c r="EW72" s="111">
        <f t="shared" si="123"/>
        <v>15</v>
      </c>
      <c r="EX72" s="82">
        <f t="shared" si="124"/>
        <v>87</v>
      </c>
      <c r="EY72" s="82">
        <f t="shared" si="124"/>
        <v>0</v>
      </c>
      <c r="EZ72" s="82">
        <f t="shared" si="124"/>
        <v>20</v>
      </c>
      <c r="FA72" s="131">
        <f t="shared" si="125"/>
        <v>107</v>
      </c>
      <c r="FB72" s="14" t="str">
        <f t="shared" si="126"/>
        <v>Alison Phillips</v>
      </c>
      <c r="FC72" s="14"/>
      <c r="FD72" s="106">
        <f t="shared" si="138"/>
        <v>15</v>
      </c>
      <c r="FE72" s="77">
        <v>7</v>
      </c>
      <c r="FF72" s="77">
        <v>22</v>
      </c>
      <c r="FG72" s="77">
        <v>23</v>
      </c>
      <c r="FH72" s="77">
        <v>21</v>
      </c>
      <c r="FI72" s="77" t="s">
        <v>369</v>
      </c>
      <c r="FJ72" s="77" t="s">
        <v>437</v>
      </c>
      <c r="FK72" s="77" t="s">
        <v>435</v>
      </c>
      <c r="FL72" s="77">
        <v>15</v>
      </c>
      <c r="FM72" s="77">
        <v>15</v>
      </c>
      <c r="FN72" s="77">
        <v>15</v>
      </c>
      <c r="FO72" s="77"/>
      <c r="FP72" s="77"/>
      <c r="FQ72" s="77"/>
      <c r="FR72" s="77"/>
      <c r="FS72" s="77"/>
      <c r="FT72" s="77"/>
      <c r="FU72" s="77"/>
      <c r="FV72" s="8">
        <f t="shared" si="127"/>
        <v>39</v>
      </c>
      <c r="FW72" s="8">
        <f t="shared" si="128"/>
        <v>39</v>
      </c>
      <c r="FX72" s="8">
        <f t="shared" si="129"/>
        <v>39</v>
      </c>
      <c r="FY72" s="8">
        <f t="shared" si="130"/>
        <v>56</v>
      </c>
      <c r="FZ72" s="8">
        <f t="shared" si="131"/>
        <v>82</v>
      </c>
      <c r="GA72" s="8">
        <f t="shared" si="139"/>
        <v>82</v>
      </c>
      <c r="GB72" s="8">
        <f t="shared" si="140"/>
        <v>107</v>
      </c>
      <c r="GC72" s="8">
        <f t="shared" si="132"/>
        <v>107</v>
      </c>
      <c r="GD72" s="8">
        <f t="shared" si="133"/>
        <v>107</v>
      </c>
      <c r="GE72" s="8">
        <f t="shared" si="141"/>
        <v>107</v>
      </c>
      <c r="GG72" s="159">
        <f t="shared" si="142"/>
        <v>39</v>
      </c>
      <c r="GH72" s="159">
        <f t="shared" si="143"/>
        <v>56</v>
      </c>
      <c r="GI72" s="159">
        <f t="shared" si="134"/>
        <v>82</v>
      </c>
      <c r="GJ72" s="159">
        <f t="shared" si="144"/>
        <v>82</v>
      </c>
      <c r="GK72" s="159">
        <f t="shared" si="145"/>
        <v>107</v>
      </c>
      <c r="GL72" s="159">
        <f t="shared" si="146"/>
        <v>107</v>
      </c>
      <c r="GM72" s="159">
        <f t="shared" si="135"/>
        <v>107</v>
      </c>
    </row>
    <row r="73" spans="1:195">
      <c r="A73" s="8">
        <v>8</v>
      </c>
      <c r="B73" s="14" t="s">
        <v>784</v>
      </c>
      <c r="C73" s="162">
        <v>3.1817129629629633E-2</v>
      </c>
      <c r="D73" s="162">
        <v>3.1817129629629633E-2</v>
      </c>
      <c r="E73" s="167">
        <v>3.2627314814814817E-2</v>
      </c>
      <c r="F73" s="139">
        <v>8</v>
      </c>
      <c r="G73" s="132">
        <f t="shared" si="94"/>
        <v>33</v>
      </c>
      <c r="H73" s="145">
        <v>0</v>
      </c>
      <c r="I73" s="146">
        <v>5</v>
      </c>
      <c r="J73" s="147">
        <f t="shared" si="95"/>
        <v>38</v>
      </c>
      <c r="K73" s="14"/>
      <c r="L73" s="133"/>
      <c r="M73" s="21"/>
      <c r="N73" s="132">
        <f t="shared" si="96"/>
        <v>0</v>
      </c>
      <c r="O73" s="24">
        <v>0</v>
      </c>
      <c r="P73" s="19"/>
      <c r="Q73" s="131">
        <f t="shared" si="97"/>
        <v>0</v>
      </c>
      <c r="R73" s="14"/>
      <c r="S73" s="133">
        <v>3.1817129629629633E-2</v>
      </c>
      <c r="T73" s="139">
        <v>5</v>
      </c>
      <c r="U73" s="132">
        <f>((S$120)+10)-T73</f>
        <v>27</v>
      </c>
      <c r="V73" s="152">
        <v>15</v>
      </c>
      <c r="W73" s="146">
        <v>5</v>
      </c>
      <c r="X73" s="151">
        <f t="shared" si="98"/>
        <v>47</v>
      </c>
      <c r="Y73" s="14"/>
      <c r="Z73" s="133"/>
      <c r="AA73" s="21"/>
      <c r="AB73" s="19"/>
      <c r="AC73" s="19"/>
      <c r="AD73" s="19"/>
      <c r="AE73" s="131"/>
      <c r="AF73" s="14"/>
      <c r="AG73" s="133"/>
      <c r="AH73" s="21"/>
      <c r="AI73" s="132"/>
      <c r="AJ73" s="24"/>
      <c r="AK73" s="19"/>
      <c r="AL73" s="131"/>
      <c r="AM73" s="14"/>
      <c r="AN73" s="133"/>
      <c r="AO73" s="139"/>
      <c r="AP73" s="132"/>
      <c r="AQ73" s="145">
        <v>0</v>
      </c>
      <c r="AR73" s="146"/>
      <c r="AS73" s="147">
        <f t="shared" si="99"/>
        <v>0</v>
      </c>
      <c r="AT73" s="14"/>
      <c r="AU73" s="133"/>
      <c r="AV73" s="21"/>
      <c r="AW73" s="132">
        <f t="shared" si="100"/>
        <v>0</v>
      </c>
      <c r="AX73" s="24">
        <v>0</v>
      </c>
      <c r="AY73" s="19"/>
      <c r="AZ73" s="131">
        <f t="shared" si="101"/>
        <v>0</v>
      </c>
      <c r="BA73" s="14"/>
      <c r="BB73" s="133"/>
      <c r="BC73" s="139"/>
      <c r="BD73" s="132"/>
      <c r="BE73" s="145">
        <v>0</v>
      </c>
      <c r="BF73" s="146"/>
      <c r="BG73" s="147">
        <f t="shared" si="102"/>
        <v>0</v>
      </c>
      <c r="BH73" s="14"/>
      <c r="BI73" s="23"/>
      <c r="BJ73" s="21"/>
      <c r="BK73" s="132"/>
      <c r="BL73" s="24">
        <v>0</v>
      </c>
      <c r="BM73" s="19"/>
      <c r="BN73" s="131">
        <f t="shared" si="104"/>
        <v>0</v>
      </c>
      <c r="BO73" s="14"/>
      <c r="BP73" s="133"/>
      <c r="BQ73" s="139"/>
      <c r="BR73" s="132"/>
      <c r="BS73" s="145">
        <v>0</v>
      </c>
      <c r="BT73" s="146"/>
      <c r="BU73" s="147">
        <f t="shared" si="105"/>
        <v>0</v>
      </c>
      <c r="BV73" s="14"/>
      <c r="BW73" s="23"/>
      <c r="BX73" s="21"/>
      <c r="BY73" s="132">
        <f t="shared" si="136"/>
        <v>0</v>
      </c>
      <c r="BZ73" s="24">
        <v>0</v>
      </c>
      <c r="CA73" s="19"/>
      <c r="CB73" s="131">
        <f t="shared" si="106"/>
        <v>0</v>
      </c>
      <c r="CC73" s="14"/>
      <c r="CD73" s="133"/>
      <c r="CE73" s="21"/>
      <c r="CF73" s="132">
        <f t="shared" si="107"/>
        <v>0</v>
      </c>
      <c r="CG73" s="24">
        <v>0</v>
      </c>
      <c r="CH73" s="19"/>
      <c r="CI73" s="131">
        <f t="shared" si="108"/>
        <v>0</v>
      </c>
      <c r="CJ73" s="14"/>
      <c r="CK73" s="23"/>
      <c r="CL73" s="21"/>
      <c r="CM73" s="132">
        <f t="shared" si="137"/>
        <v>0</v>
      </c>
      <c r="CN73" s="24">
        <v>0</v>
      </c>
      <c r="CO73" s="19"/>
      <c r="CP73" s="131">
        <f t="shared" si="109"/>
        <v>0</v>
      </c>
      <c r="CQ73" s="14"/>
      <c r="CR73" s="133"/>
      <c r="CS73" s="139"/>
      <c r="CT73" s="132"/>
      <c r="CU73" s="145">
        <v>0</v>
      </c>
      <c r="CV73" s="146"/>
      <c r="CW73" s="147">
        <f t="shared" si="110"/>
        <v>0</v>
      </c>
      <c r="CX73" s="14"/>
      <c r="CY73" s="133"/>
      <c r="CZ73" s="139"/>
      <c r="DA73" s="132"/>
      <c r="DB73" s="145">
        <v>0</v>
      </c>
      <c r="DC73" s="146"/>
      <c r="DD73" s="147">
        <f t="shared" si="111"/>
        <v>0</v>
      </c>
      <c r="DE73" s="14"/>
      <c r="DF73" s="133"/>
      <c r="DG73" s="139"/>
      <c r="DH73" s="132"/>
      <c r="DI73" s="145">
        <v>0</v>
      </c>
      <c r="DJ73" s="146"/>
      <c r="DK73" s="147">
        <f t="shared" si="112"/>
        <v>0</v>
      </c>
      <c r="DL73" s="75"/>
      <c r="DM73" s="133"/>
      <c r="DN73" s="139"/>
      <c r="DO73" s="132"/>
      <c r="DP73" s="145">
        <v>0</v>
      </c>
      <c r="DQ73" s="146"/>
      <c r="DR73" s="147">
        <f t="shared" si="114"/>
        <v>0</v>
      </c>
      <c r="DS73" s="14"/>
      <c r="DT73" s="133"/>
      <c r="DU73" s="139"/>
      <c r="DV73" s="132"/>
      <c r="DW73" s="145">
        <v>0</v>
      </c>
      <c r="DX73" s="146"/>
      <c r="DY73" s="147">
        <f t="shared" si="116"/>
        <v>0</v>
      </c>
      <c r="DZ73" s="14"/>
      <c r="EA73" s="133"/>
      <c r="EB73" s="21"/>
      <c r="EC73" s="132">
        <f t="shared" si="117"/>
        <v>0</v>
      </c>
      <c r="ED73" s="24">
        <v>0</v>
      </c>
      <c r="EE73" s="19"/>
      <c r="EF73" s="131">
        <f t="shared" si="118"/>
        <v>0</v>
      </c>
      <c r="EG73" s="14"/>
      <c r="EH73" s="133"/>
      <c r="EI73" s="21"/>
      <c r="EJ73" s="132">
        <f t="shared" si="119"/>
        <v>0</v>
      </c>
      <c r="EK73" s="24">
        <v>0</v>
      </c>
      <c r="EL73" s="19"/>
      <c r="EM73" s="131">
        <f t="shared" si="120"/>
        <v>0</v>
      </c>
      <c r="EN73" s="14"/>
      <c r="EO73" s="133"/>
      <c r="EP73" s="21"/>
      <c r="EQ73" s="132">
        <f t="shared" si="121"/>
        <v>0</v>
      </c>
      <c r="ER73" s="24">
        <v>0</v>
      </c>
      <c r="ES73" s="19"/>
      <c r="ET73" s="131">
        <f t="shared" si="122"/>
        <v>0</v>
      </c>
      <c r="EU73" s="14"/>
      <c r="EV73" s="23"/>
      <c r="EW73" s="111">
        <f t="shared" si="123"/>
        <v>20</v>
      </c>
      <c r="EX73" s="82">
        <f t="shared" si="124"/>
        <v>60</v>
      </c>
      <c r="EY73" s="82">
        <f t="shared" si="124"/>
        <v>15</v>
      </c>
      <c r="EZ73" s="82">
        <f t="shared" si="124"/>
        <v>10</v>
      </c>
      <c r="FA73" s="131">
        <f t="shared" si="125"/>
        <v>85</v>
      </c>
      <c r="FB73" s="14" t="str">
        <f t="shared" si="126"/>
        <v>Mhairi Wear</v>
      </c>
      <c r="FC73" s="14"/>
      <c r="FD73" s="106">
        <f t="shared" si="138"/>
        <v>20</v>
      </c>
      <c r="FE73" s="77">
        <v>8</v>
      </c>
      <c r="FF73" s="77">
        <v>4</v>
      </c>
      <c r="FG73" s="77">
        <v>9</v>
      </c>
      <c r="FH73" s="77">
        <v>13</v>
      </c>
      <c r="FI73" s="77">
        <v>14</v>
      </c>
      <c r="FJ73" s="77">
        <v>15</v>
      </c>
      <c r="FK73" s="77">
        <v>18</v>
      </c>
      <c r="FL73" s="77">
        <v>19</v>
      </c>
      <c r="FM73" s="77">
        <v>20</v>
      </c>
      <c r="FN73" s="77">
        <v>20</v>
      </c>
      <c r="FO73" s="77"/>
      <c r="FP73" s="77"/>
      <c r="FQ73" s="77"/>
      <c r="FR73" s="77"/>
      <c r="FS73" s="77"/>
      <c r="FT73" s="77"/>
      <c r="FU73" s="77"/>
      <c r="FV73" s="8">
        <f t="shared" si="127"/>
        <v>38</v>
      </c>
      <c r="FW73" s="8">
        <f t="shared" si="128"/>
        <v>85</v>
      </c>
      <c r="FX73" s="8">
        <f t="shared" si="129"/>
        <v>85</v>
      </c>
      <c r="FY73" s="8">
        <f t="shared" si="130"/>
        <v>85</v>
      </c>
      <c r="FZ73" s="8">
        <f t="shared" si="131"/>
        <v>85</v>
      </c>
      <c r="GA73" s="8">
        <f t="shared" si="139"/>
        <v>85</v>
      </c>
      <c r="GB73" s="8">
        <f t="shared" si="140"/>
        <v>85</v>
      </c>
      <c r="GC73" s="8">
        <f t="shared" si="132"/>
        <v>85</v>
      </c>
      <c r="GD73" s="8">
        <f t="shared" si="133"/>
        <v>85</v>
      </c>
      <c r="GE73" s="8">
        <f t="shared" si="141"/>
        <v>85</v>
      </c>
      <c r="GG73" s="159">
        <f t="shared" si="142"/>
        <v>85</v>
      </c>
      <c r="GH73" s="159">
        <f t="shared" si="143"/>
        <v>85</v>
      </c>
      <c r="GI73" s="159">
        <f t="shared" si="134"/>
        <v>85</v>
      </c>
      <c r="GJ73" s="159">
        <f t="shared" si="144"/>
        <v>85</v>
      </c>
      <c r="GK73" s="159">
        <f t="shared" si="145"/>
        <v>85</v>
      </c>
      <c r="GL73" s="159">
        <f t="shared" si="146"/>
        <v>85</v>
      </c>
      <c r="GM73" s="159">
        <f t="shared" si="135"/>
        <v>85</v>
      </c>
    </row>
    <row r="74" spans="1:195">
      <c r="A74" s="8">
        <v>9</v>
      </c>
      <c r="B74" s="14" t="s">
        <v>786</v>
      </c>
      <c r="C74" s="162">
        <v>3.3113425925925928E-2</v>
      </c>
      <c r="D74" s="162">
        <v>3.3113425925925928E-2</v>
      </c>
      <c r="E74" s="160">
        <v>3.3113425925925928E-2</v>
      </c>
      <c r="F74" s="139">
        <v>9</v>
      </c>
      <c r="G74" s="132">
        <f t="shared" si="94"/>
        <v>32</v>
      </c>
      <c r="H74" s="145">
        <v>0</v>
      </c>
      <c r="I74" s="146">
        <v>5</v>
      </c>
      <c r="J74" s="147">
        <f t="shared" si="95"/>
        <v>37</v>
      </c>
      <c r="K74" s="14"/>
      <c r="L74" s="16"/>
      <c r="M74" s="21"/>
      <c r="N74" s="132">
        <f t="shared" si="96"/>
        <v>0</v>
      </c>
      <c r="O74" s="24">
        <v>0</v>
      </c>
      <c r="P74" s="19"/>
      <c r="Q74" s="131">
        <f t="shared" si="97"/>
        <v>0</v>
      </c>
      <c r="R74" s="14"/>
      <c r="S74" s="23"/>
      <c r="T74" s="139"/>
      <c r="U74" s="132"/>
      <c r="V74" s="145">
        <v>0</v>
      </c>
      <c r="W74" s="146"/>
      <c r="X74" s="151">
        <f t="shared" si="98"/>
        <v>0</v>
      </c>
      <c r="Y74" s="14"/>
      <c r="Z74" s="16"/>
      <c r="AA74" s="21"/>
      <c r="AB74" s="19"/>
      <c r="AC74" s="19"/>
      <c r="AD74" s="19"/>
      <c r="AE74" s="131"/>
      <c r="AF74" s="14"/>
      <c r="AG74" s="23"/>
      <c r="AH74" s="21"/>
      <c r="AI74" s="132"/>
      <c r="AJ74" s="24"/>
      <c r="AK74" s="19"/>
      <c r="AL74" s="131"/>
      <c r="AM74" s="14"/>
      <c r="AN74" s="23"/>
      <c r="AO74" s="139"/>
      <c r="AP74" s="132"/>
      <c r="AQ74" s="145">
        <v>0</v>
      </c>
      <c r="AR74" s="146"/>
      <c r="AS74" s="147">
        <f t="shared" si="99"/>
        <v>0</v>
      </c>
      <c r="AT74" s="14"/>
      <c r="AU74" s="16"/>
      <c r="AV74" s="21"/>
      <c r="AW74" s="132">
        <f t="shared" si="100"/>
        <v>0</v>
      </c>
      <c r="AX74" s="24">
        <v>0</v>
      </c>
      <c r="AY74" s="19"/>
      <c r="AZ74" s="131">
        <f t="shared" si="101"/>
        <v>0</v>
      </c>
      <c r="BA74" s="14"/>
      <c r="BB74" s="23"/>
      <c r="BC74" s="139"/>
      <c r="BD74" s="132"/>
      <c r="BE74" s="145">
        <v>0</v>
      </c>
      <c r="BF74" s="146"/>
      <c r="BG74" s="147">
        <f t="shared" si="102"/>
        <v>0</v>
      </c>
      <c r="BH74" s="14"/>
      <c r="BI74" s="16"/>
      <c r="BJ74" s="21"/>
      <c r="BK74" s="19"/>
      <c r="BL74" s="24">
        <v>0</v>
      </c>
      <c r="BM74" s="19"/>
      <c r="BN74" s="131">
        <f t="shared" si="104"/>
        <v>0</v>
      </c>
      <c r="BO74" s="14"/>
      <c r="BP74" s="23"/>
      <c r="BQ74" s="139"/>
      <c r="BR74" s="132"/>
      <c r="BS74" s="145">
        <v>0</v>
      </c>
      <c r="BT74" s="146"/>
      <c r="BU74" s="147">
        <f t="shared" si="105"/>
        <v>0</v>
      </c>
      <c r="BV74" s="14"/>
      <c r="BW74" s="16"/>
      <c r="BX74" s="21"/>
      <c r="BY74" s="132">
        <f t="shared" si="136"/>
        <v>0</v>
      </c>
      <c r="BZ74" s="24">
        <v>0</v>
      </c>
      <c r="CA74" s="19"/>
      <c r="CB74" s="131">
        <f t="shared" si="106"/>
        <v>0</v>
      </c>
      <c r="CC74" s="14"/>
      <c r="CD74" s="23"/>
      <c r="CE74" s="21"/>
      <c r="CF74" s="132">
        <f t="shared" si="107"/>
        <v>0</v>
      </c>
      <c r="CG74" s="24">
        <v>0</v>
      </c>
      <c r="CH74" s="19"/>
      <c r="CI74" s="131">
        <f t="shared" si="108"/>
        <v>0</v>
      </c>
      <c r="CJ74" s="14"/>
      <c r="CK74" s="16"/>
      <c r="CL74" s="21"/>
      <c r="CM74" s="132">
        <f t="shared" si="137"/>
        <v>0</v>
      </c>
      <c r="CN74" s="24">
        <v>0</v>
      </c>
      <c r="CO74" s="19"/>
      <c r="CP74" s="131">
        <f t="shared" si="109"/>
        <v>0</v>
      </c>
      <c r="CQ74" s="14"/>
      <c r="CR74" s="23"/>
      <c r="CS74" s="139"/>
      <c r="CT74" s="132"/>
      <c r="CU74" s="145">
        <v>0</v>
      </c>
      <c r="CV74" s="146"/>
      <c r="CW74" s="147">
        <f t="shared" si="110"/>
        <v>0</v>
      </c>
      <c r="CX74" s="14"/>
      <c r="CY74" s="23"/>
      <c r="CZ74" s="139"/>
      <c r="DA74" s="132"/>
      <c r="DB74" s="145">
        <v>0</v>
      </c>
      <c r="DC74" s="146"/>
      <c r="DD74" s="147">
        <f t="shared" si="111"/>
        <v>0</v>
      </c>
      <c r="DE74" s="14"/>
      <c r="DF74" s="23"/>
      <c r="DG74" s="139"/>
      <c r="DH74" s="132"/>
      <c r="DI74" s="145">
        <v>0</v>
      </c>
      <c r="DJ74" s="146"/>
      <c r="DK74" s="147">
        <f t="shared" si="112"/>
        <v>0</v>
      </c>
      <c r="DL74" s="75"/>
      <c r="DM74" s="23"/>
      <c r="DN74" s="139"/>
      <c r="DO74" s="132"/>
      <c r="DP74" s="145">
        <v>0</v>
      </c>
      <c r="DQ74" s="146"/>
      <c r="DR74" s="147">
        <f t="shared" si="114"/>
        <v>0</v>
      </c>
      <c r="DS74" s="14"/>
      <c r="DT74" s="23">
        <v>3.3761574074074076E-2</v>
      </c>
      <c r="DU74" s="139">
        <v>4</v>
      </c>
      <c r="DV74" s="132">
        <f t="shared" si="115"/>
        <v>17</v>
      </c>
      <c r="DW74" s="145">
        <v>0</v>
      </c>
      <c r="DX74" s="146">
        <v>5</v>
      </c>
      <c r="DY74" s="147">
        <f t="shared" si="116"/>
        <v>22</v>
      </c>
      <c r="DZ74" s="14"/>
      <c r="EA74" s="16"/>
      <c r="EB74" s="21"/>
      <c r="EC74" s="132">
        <f t="shared" si="117"/>
        <v>0</v>
      </c>
      <c r="ED74" s="24">
        <v>0</v>
      </c>
      <c r="EE74" s="19"/>
      <c r="EF74" s="131">
        <f t="shared" si="118"/>
        <v>0</v>
      </c>
      <c r="EG74" s="14"/>
      <c r="EH74" s="16"/>
      <c r="EI74" s="21"/>
      <c r="EJ74" s="132">
        <f t="shared" si="119"/>
        <v>0</v>
      </c>
      <c r="EK74" s="24">
        <v>0</v>
      </c>
      <c r="EL74" s="19"/>
      <c r="EM74" s="131">
        <f t="shared" si="120"/>
        <v>0</v>
      </c>
      <c r="EN74" s="14"/>
      <c r="EO74" s="16"/>
      <c r="EP74" s="21"/>
      <c r="EQ74" s="132">
        <f t="shared" si="121"/>
        <v>0</v>
      </c>
      <c r="ER74" s="24">
        <v>0</v>
      </c>
      <c r="ES74" s="19"/>
      <c r="ET74" s="131">
        <f t="shared" si="122"/>
        <v>0</v>
      </c>
      <c r="EU74" s="14"/>
      <c r="EV74" s="23"/>
      <c r="EW74" s="111">
        <f t="shared" si="123"/>
        <v>25</v>
      </c>
      <c r="EX74" s="82">
        <f t="shared" si="124"/>
        <v>49</v>
      </c>
      <c r="EY74" s="82">
        <f t="shared" si="124"/>
        <v>0</v>
      </c>
      <c r="EZ74" s="82">
        <f t="shared" si="124"/>
        <v>10</v>
      </c>
      <c r="FA74" s="131">
        <f t="shared" si="125"/>
        <v>59</v>
      </c>
      <c r="FB74" s="14" t="str">
        <f t="shared" si="126"/>
        <v>Lisa Askins</v>
      </c>
      <c r="FC74" s="14"/>
      <c r="FD74" s="106">
        <f t="shared" si="138"/>
        <v>25</v>
      </c>
      <c r="FE74" s="77">
        <v>9</v>
      </c>
      <c r="FF74" s="77">
        <v>23</v>
      </c>
      <c r="FG74" s="77">
        <v>24</v>
      </c>
      <c r="FH74" s="77">
        <v>26</v>
      </c>
      <c r="FI74" s="77">
        <v>26</v>
      </c>
      <c r="FJ74" s="77">
        <v>28</v>
      </c>
      <c r="FK74" s="77">
        <v>29</v>
      </c>
      <c r="FL74" s="77">
        <v>34</v>
      </c>
      <c r="FM74" s="77">
        <v>35</v>
      </c>
      <c r="FN74" s="77">
        <v>25</v>
      </c>
      <c r="FO74" s="77"/>
      <c r="FP74" s="77"/>
      <c r="FQ74" s="77"/>
      <c r="FR74" s="77"/>
      <c r="FS74" s="77"/>
      <c r="FT74" s="77"/>
      <c r="FU74" s="77"/>
      <c r="FV74" s="8">
        <f t="shared" si="127"/>
        <v>37</v>
      </c>
      <c r="FW74" s="8">
        <f t="shared" si="128"/>
        <v>37</v>
      </c>
      <c r="FX74" s="8">
        <f t="shared" si="129"/>
        <v>37</v>
      </c>
      <c r="FY74" s="8">
        <f t="shared" si="130"/>
        <v>37</v>
      </c>
      <c r="FZ74" s="8">
        <f t="shared" si="131"/>
        <v>37</v>
      </c>
      <c r="GA74" s="8">
        <f t="shared" si="139"/>
        <v>37</v>
      </c>
      <c r="GB74" s="8">
        <f t="shared" si="140"/>
        <v>37</v>
      </c>
      <c r="GC74" s="8">
        <f t="shared" si="132"/>
        <v>37</v>
      </c>
      <c r="GD74" s="8">
        <f t="shared" si="133"/>
        <v>37</v>
      </c>
      <c r="GE74" s="8">
        <f t="shared" si="141"/>
        <v>59</v>
      </c>
      <c r="GG74" s="159">
        <f t="shared" si="142"/>
        <v>37</v>
      </c>
      <c r="GH74" s="159">
        <f t="shared" si="143"/>
        <v>37</v>
      </c>
      <c r="GI74" s="159">
        <f t="shared" si="134"/>
        <v>37</v>
      </c>
      <c r="GJ74" s="159">
        <f t="shared" si="144"/>
        <v>37</v>
      </c>
      <c r="GK74" s="159">
        <f t="shared" si="145"/>
        <v>37</v>
      </c>
      <c r="GL74" s="159">
        <f t="shared" si="146"/>
        <v>37</v>
      </c>
      <c r="GM74" s="159">
        <f t="shared" si="135"/>
        <v>37</v>
      </c>
    </row>
    <row r="75" spans="1:195">
      <c r="A75" s="8">
        <v>10</v>
      </c>
      <c r="B75" s="14" t="s">
        <v>744</v>
      </c>
      <c r="C75" s="162">
        <v>3.3113425925925928E-2</v>
      </c>
      <c r="D75" s="162">
        <v>3.3113425925925928E-2</v>
      </c>
      <c r="E75" s="160">
        <v>3.3113425925925928E-2</v>
      </c>
      <c r="F75" s="139">
        <v>10</v>
      </c>
      <c r="G75" s="132">
        <f t="shared" si="94"/>
        <v>31</v>
      </c>
      <c r="H75" s="145">
        <v>0</v>
      </c>
      <c r="I75" s="146">
        <v>5</v>
      </c>
      <c r="J75" s="147">
        <f t="shared" si="95"/>
        <v>36</v>
      </c>
      <c r="K75" s="14"/>
      <c r="L75" s="16"/>
      <c r="M75" s="21"/>
      <c r="N75" s="132">
        <f t="shared" si="96"/>
        <v>0</v>
      </c>
      <c r="O75" s="24">
        <v>0</v>
      </c>
      <c r="P75" s="19"/>
      <c r="Q75" s="131">
        <f t="shared" si="97"/>
        <v>0</v>
      </c>
      <c r="R75" s="14"/>
      <c r="S75" s="23"/>
      <c r="T75" s="139"/>
      <c r="U75" s="132"/>
      <c r="V75" s="145">
        <v>0</v>
      </c>
      <c r="W75" s="146"/>
      <c r="X75" s="151">
        <f t="shared" si="98"/>
        <v>0</v>
      </c>
      <c r="Y75" s="14"/>
      <c r="Z75" s="16"/>
      <c r="AA75" s="21"/>
      <c r="AB75" s="19"/>
      <c r="AC75" s="19"/>
      <c r="AD75" s="19"/>
      <c r="AE75" s="131"/>
      <c r="AF75" s="14"/>
      <c r="AG75" s="23"/>
      <c r="AH75" s="21"/>
      <c r="AI75" s="132"/>
      <c r="AJ75" s="24"/>
      <c r="AK75" s="19"/>
      <c r="AL75" s="131"/>
      <c r="AM75" s="14"/>
      <c r="AN75" s="23"/>
      <c r="AO75" s="139"/>
      <c r="AP75" s="132"/>
      <c r="AQ75" s="145">
        <v>0</v>
      </c>
      <c r="AR75" s="146"/>
      <c r="AS75" s="147">
        <f t="shared" si="99"/>
        <v>0</v>
      </c>
      <c r="AT75" s="14"/>
      <c r="AU75" s="16"/>
      <c r="AV75" s="21"/>
      <c r="AW75" s="132">
        <f t="shared" si="100"/>
        <v>0</v>
      </c>
      <c r="AX75" s="24">
        <v>0</v>
      </c>
      <c r="AY75" s="19"/>
      <c r="AZ75" s="131">
        <f t="shared" si="101"/>
        <v>0</v>
      </c>
      <c r="BA75" s="14"/>
      <c r="BB75" s="23"/>
      <c r="BC75" s="139"/>
      <c r="BD75" s="132"/>
      <c r="BE75" s="145">
        <v>0</v>
      </c>
      <c r="BF75" s="146"/>
      <c r="BG75" s="147">
        <f t="shared" si="102"/>
        <v>0</v>
      </c>
      <c r="BH75" s="14"/>
      <c r="BI75" s="16"/>
      <c r="BJ75" s="21"/>
      <c r="BK75" s="19"/>
      <c r="BL75" s="19"/>
      <c r="BM75" s="19"/>
      <c r="BN75" s="131">
        <f t="shared" si="104"/>
        <v>0</v>
      </c>
      <c r="BO75" s="14"/>
      <c r="BP75" s="23"/>
      <c r="BQ75" s="139"/>
      <c r="BR75" s="132"/>
      <c r="BS75" s="145">
        <v>0</v>
      </c>
      <c r="BT75" s="146"/>
      <c r="BU75" s="147">
        <f t="shared" si="105"/>
        <v>0</v>
      </c>
      <c r="BV75" s="14"/>
      <c r="BW75" s="16"/>
      <c r="BX75" s="21"/>
      <c r="BY75" s="132">
        <f t="shared" si="136"/>
        <v>0</v>
      </c>
      <c r="BZ75" s="19"/>
      <c r="CA75" s="19"/>
      <c r="CB75" s="131">
        <f t="shared" si="106"/>
        <v>0</v>
      </c>
      <c r="CC75" s="14"/>
      <c r="CD75" s="23"/>
      <c r="CE75" s="21"/>
      <c r="CF75" s="132">
        <f t="shared" si="107"/>
        <v>0</v>
      </c>
      <c r="CG75" s="24">
        <v>0</v>
      </c>
      <c r="CH75" s="19"/>
      <c r="CI75" s="131">
        <f t="shared" si="108"/>
        <v>0</v>
      </c>
      <c r="CJ75" s="14"/>
      <c r="CK75" s="16"/>
      <c r="CL75" s="21"/>
      <c r="CM75" s="132">
        <f t="shared" si="137"/>
        <v>0</v>
      </c>
      <c r="CN75" s="19"/>
      <c r="CO75" s="19"/>
      <c r="CP75" s="131">
        <f t="shared" si="109"/>
        <v>0</v>
      </c>
      <c r="CQ75" s="14"/>
      <c r="CR75" s="23"/>
      <c r="CS75" s="139"/>
      <c r="CT75" s="132"/>
      <c r="CU75" s="145">
        <v>0</v>
      </c>
      <c r="CV75" s="146"/>
      <c r="CW75" s="147">
        <f t="shared" si="110"/>
        <v>0</v>
      </c>
      <c r="CX75" s="14"/>
      <c r="CY75" s="23"/>
      <c r="CZ75" s="139"/>
      <c r="DA75" s="132"/>
      <c r="DB75" s="145">
        <v>0</v>
      </c>
      <c r="DC75" s="146"/>
      <c r="DD75" s="147">
        <f t="shared" si="111"/>
        <v>0</v>
      </c>
      <c r="DE75" s="14"/>
      <c r="DF75" s="23"/>
      <c r="DG75" s="139"/>
      <c r="DH75" s="132"/>
      <c r="DI75" s="145">
        <v>0</v>
      </c>
      <c r="DJ75" s="146"/>
      <c r="DK75" s="147">
        <f t="shared" si="112"/>
        <v>0</v>
      </c>
      <c r="DL75" s="75"/>
      <c r="DM75" s="23"/>
      <c r="DN75" s="139"/>
      <c r="DO75" s="132"/>
      <c r="DP75" s="145">
        <v>0</v>
      </c>
      <c r="DQ75" s="146"/>
      <c r="DR75" s="147">
        <f t="shared" si="114"/>
        <v>0</v>
      </c>
      <c r="DS75" s="14"/>
      <c r="DT75" s="23"/>
      <c r="DU75" s="139"/>
      <c r="DV75" s="132"/>
      <c r="DW75" s="145">
        <v>0</v>
      </c>
      <c r="DX75" s="146"/>
      <c r="DY75" s="147">
        <f t="shared" si="116"/>
        <v>0</v>
      </c>
      <c r="DZ75" s="14"/>
      <c r="EA75" s="16"/>
      <c r="EB75" s="21"/>
      <c r="EC75" s="132">
        <f t="shared" si="117"/>
        <v>0</v>
      </c>
      <c r="ED75" s="24">
        <v>0</v>
      </c>
      <c r="EE75" s="19"/>
      <c r="EF75" s="131">
        <f t="shared" si="118"/>
        <v>0</v>
      </c>
      <c r="EG75" s="14"/>
      <c r="EH75" s="16"/>
      <c r="EI75" s="21"/>
      <c r="EJ75" s="132">
        <f t="shared" si="119"/>
        <v>0</v>
      </c>
      <c r="EK75" s="24">
        <v>0</v>
      </c>
      <c r="EL75" s="19"/>
      <c r="EM75" s="131">
        <f t="shared" si="120"/>
        <v>0</v>
      </c>
      <c r="EN75" s="14"/>
      <c r="EO75" s="16"/>
      <c r="EP75" s="21"/>
      <c r="EQ75" s="132">
        <f t="shared" si="121"/>
        <v>0</v>
      </c>
      <c r="ER75" s="24">
        <v>0</v>
      </c>
      <c r="ES75" s="19"/>
      <c r="ET75" s="131">
        <f t="shared" si="122"/>
        <v>0</v>
      </c>
      <c r="EU75" s="14"/>
      <c r="EV75" s="23"/>
      <c r="EW75" s="111">
        <f t="shared" si="123"/>
        <v>37</v>
      </c>
      <c r="EX75" s="82">
        <f t="shared" si="124"/>
        <v>31</v>
      </c>
      <c r="EY75" s="82">
        <f t="shared" si="124"/>
        <v>0</v>
      </c>
      <c r="EZ75" s="82">
        <f t="shared" si="124"/>
        <v>5</v>
      </c>
      <c r="FA75" s="131">
        <f t="shared" si="125"/>
        <v>36</v>
      </c>
      <c r="FB75" s="14" t="str">
        <f t="shared" si="126"/>
        <v>Rachel Poynter</v>
      </c>
      <c r="FC75" s="14"/>
      <c r="FD75" s="106">
        <f t="shared" si="138"/>
        <v>37</v>
      </c>
      <c r="FE75" s="77">
        <v>10</v>
      </c>
      <c r="FF75" s="77">
        <v>24</v>
      </c>
      <c r="FG75" s="77">
        <v>25</v>
      </c>
      <c r="FH75" s="77">
        <v>27</v>
      </c>
      <c r="FI75" s="77">
        <v>27</v>
      </c>
      <c r="FJ75" s="77">
        <v>29</v>
      </c>
      <c r="FK75" s="77">
        <v>30</v>
      </c>
      <c r="FL75" s="77">
        <v>35</v>
      </c>
      <c r="FM75" s="77">
        <v>36</v>
      </c>
      <c r="FN75" s="77">
        <v>37</v>
      </c>
      <c r="FO75" s="77"/>
      <c r="FP75" s="77"/>
      <c r="FQ75" s="77"/>
      <c r="FR75" s="77"/>
      <c r="FS75" s="77"/>
      <c r="FT75" s="77"/>
      <c r="FU75" s="77"/>
      <c r="FV75" s="8">
        <f t="shared" si="127"/>
        <v>36</v>
      </c>
      <c r="FW75" s="8">
        <f t="shared" si="128"/>
        <v>36</v>
      </c>
      <c r="FX75" s="8">
        <f t="shared" si="129"/>
        <v>36</v>
      </c>
      <c r="FY75" s="8">
        <f t="shared" si="130"/>
        <v>36</v>
      </c>
      <c r="FZ75" s="8">
        <f t="shared" si="131"/>
        <v>36</v>
      </c>
      <c r="GA75" s="8">
        <f t="shared" si="139"/>
        <v>36</v>
      </c>
      <c r="GB75" s="8">
        <f t="shared" si="140"/>
        <v>36</v>
      </c>
      <c r="GC75" s="8">
        <f t="shared" si="132"/>
        <v>36</v>
      </c>
      <c r="GD75" s="8">
        <f t="shared" si="133"/>
        <v>36</v>
      </c>
      <c r="GE75" s="8">
        <f t="shared" si="141"/>
        <v>36</v>
      </c>
      <c r="GG75" s="159">
        <f t="shared" si="142"/>
        <v>36</v>
      </c>
      <c r="GH75" s="159">
        <f t="shared" si="143"/>
        <v>36</v>
      </c>
      <c r="GI75" s="159">
        <f t="shared" si="134"/>
        <v>36</v>
      </c>
      <c r="GJ75" s="159">
        <f t="shared" si="144"/>
        <v>36</v>
      </c>
      <c r="GK75" s="159">
        <f t="shared" si="145"/>
        <v>36</v>
      </c>
      <c r="GL75" s="159">
        <f t="shared" si="146"/>
        <v>36</v>
      </c>
      <c r="GM75" s="159">
        <f t="shared" si="135"/>
        <v>36</v>
      </c>
    </row>
    <row r="76" spans="1:195">
      <c r="A76" s="8">
        <v>11</v>
      </c>
      <c r="B76" s="14" t="s">
        <v>787</v>
      </c>
      <c r="C76" s="162">
        <v>3.3252314814814811E-2</v>
      </c>
      <c r="D76" s="162">
        <v>3.3252314814814811E-2</v>
      </c>
      <c r="E76" s="160">
        <v>3.3252314814814811E-2</v>
      </c>
      <c r="F76" s="139">
        <v>11</v>
      </c>
      <c r="G76" s="132">
        <f t="shared" si="94"/>
        <v>30</v>
      </c>
      <c r="H76" s="145">
        <v>0</v>
      </c>
      <c r="I76" s="146">
        <v>5</v>
      </c>
      <c r="J76" s="147">
        <f t="shared" si="95"/>
        <v>35</v>
      </c>
      <c r="K76" s="14"/>
      <c r="L76" s="16"/>
      <c r="M76" s="21"/>
      <c r="N76" s="132">
        <f t="shared" si="96"/>
        <v>0</v>
      </c>
      <c r="O76" s="24">
        <v>0</v>
      </c>
      <c r="P76" s="19"/>
      <c r="Q76" s="131">
        <f t="shared" si="97"/>
        <v>0</v>
      </c>
      <c r="R76" s="14"/>
      <c r="S76" s="23"/>
      <c r="T76" s="139"/>
      <c r="U76" s="132"/>
      <c r="V76" s="145">
        <v>0</v>
      </c>
      <c r="W76" s="146"/>
      <c r="X76" s="151">
        <f t="shared" si="98"/>
        <v>0</v>
      </c>
      <c r="Y76" s="14"/>
      <c r="Z76" s="16"/>
      <c r="AA76" s="21"/>
      <c r="AB76" s="19"/>
      <c r="AC76" s="19"/>
      <c r="AD76" s="19"/>
      <c r="AE76" s="131"/>
      <c r="AF76" s="14"/>
      <c r="AG76" s="23"/>
      <c r="AH76" s="21"/>
      <c r="AI76" s="132"/>
      <c r="AJ76" s="24"/>
      <c r="AK76" s="19"/>
      <c r="AL76" s="131"/>
      <c r="AM76" s="14"/>
      <c r="AN76" s="23"/>
      <c r="AO76" s="139"/>
      <c r="AP76" s="132"/>
      <c r="AQ76" s="145">
        <v>0</v>
      </c>
      <c r="AR76" s="146"/>
      <c r="AS76" s="147">
        <f t="shared" si="99"/>
        <v>0</v>
      </c>
      <c r="AT76" s="14"/>
      <c r="AU76" s="16"/>
      <c r="AV76" s="21"/>
      <c r="AW76" s="132">
        <f t="shared" si="100"/>
        <v>0</v>
      </c>
      <c r="AX76" s="24">
        <v>0</v>
      </c>
      <c r="AY76" s="19"/>
      <c r="AZ76" s="131">
        <f t="shared" si="101"/>
        <v>0</v>
      </c>
      <c r="BA76" s="14"/>
      <c r="BB76" s="23">
        <v>2.9791666666666664E-2</v>
      </c>
      <c r="BC76" s="139">
        <v>6</v>
      </c>
      <c r="BD76" s="132">
        <f>((BB$120)+10)-BC76</f>
        <v>22</v>
      </c>
      <c r="BE76" s="145">
        <v>0</v>
      </c>
      <c r="BF76" s="146">
        <v>5</v>
      </c>
      <c r="BG76" s="147">
        <f t="shared" si="102"/>
        <v>27</v>
      </c>
      <c r="BH76" s="14"/>
      <c r="BI76" s="16"/>
      <c r="BJ76" s="21"/>
      <c r="BK76" s="19"/>
      <c r="BL76" s="19"/>
      <c r="BM76" s="19"/>
      <c r="BN76" s="131">
        <f t="shared" si="104"/>
        <v>0</v>
      </c>
      <c r="BO76" s="14"/>
      <c r="BP76" s="23"/>
      <c r="BQ76" s="139"/>
      <c r="BR76" s="132"/>
      <c r="BS76" s="145">
        <v>0</v>
      </c>
      <c r="BT76" s="146"/>
      <c r="BU76" s="147">
        <f t="shared" si="105"/>
        <v>0</v>
      </c>
      <c r="BV76" s="14"/>
      <c r="BW76" s="16"/>
      <c r="BX76" s="21"/>
      <c r="BY76" s="132">
        <f t="shared" si="136"/>
        <v>0</v>
      </c>
      <c r="BZ76" s="19"/>
      <c r="CA76" s="19"/>
      <c r="CB76" s="131">
        <f t="shared" si="106"/>
        <v>0</v>
      </c>
      <c r="CC76" s="14"/>
      <c r="CD76" s="23"/>
      <c r="CE76" s="21"/>
      <c r="CF76" s="132">
        <f t="shared" si="107"/>
        <v>0</v>
      </c>
      <c r="CG76" s="24">
        <v>0</v>
      </c>
      <c r="CH76" s="19"/>
      <c r="CI76" s="131">
        <f t="shared" si="108"/>
        <v>0</v>
      </c>
      <c r="CJ76" s="14"/>
      <c r="CK76" s="16"/>
      <c r="CL76" s="21"/>
      <c r="CM76" s="132">
        <f t="shared" si="137"/>
        <v>0</v>
      </c>
      <c r="CN76" s="19"/>
      <c r="CO76" s="19"/>
      <c r="CP76" s="131">
        <f t="shared" si="109"/>
        <v>0</v>
      </c>
      <c r="CQ76" s="14"/>
      <c r="CR76" s="23"/>
      <c r="CS76" s="139"/>
      <c r="CT76" s="132"/>
      <c r="CU76" s="145">
        <v>0</v>
      </c>
      <c r="CV76" s="146"/>
      <c r="CW76" s="147">
        <f t="shared" si="110"/>
        <v>0</v>
      </c>
      <c r="CX76" s="14"/>
      <c r="CY76" s="23"/>
      <c r="CZ76" s="139"/>
      <c r="DA76" s="132"/>
      <c r="DB76" s="145">
        <v>0</v>
      </c>
      <c r="DC76" s="146"/>
      <c r="DD76" s="147">
        <f t="shared" si="111"/>
        <v>0</v>
      </c>
      <c r="DE76" s="14"/>
      <c r="DF76" s="23"/>
      <c r="DG76" s="139"/>
      <c r="DH76" s="132"/>
      <c r="DI76" s="145">
        <v>0</v>
      </c>
      <c r="DJ76" s="146"/>
      <c r="DK76" s="147">
        <f t="shared" si="112"/>
        <v>0</v>
      </c>
      <c r="DL76" s="75"/>
      <c r="DM76" s="23"/>
      <c r="DN76" s="139"/>
      <c r="DO76" s="132"/>
      <c r="DP76" s="145">
        <v>0</v>
      </c>
      <c r="DQ76" s="146"/>
      <c r="DR76" s="147">
        <f t="shared" si="114"/>
        <v>0</v>
      </c>
      <c r="DS76" s="14"/>
      <c r="DT76" s="23"/>
      <c r="DU76" s="139"/>
      <c r="DV76" s="132"/>
      <c r="DW76" s="145">
        <v>0</v>
      </c>
      <c r="DX76" s="146"/>
      <c r="DY76" s="147">
        <f t="shared" si="116"/>
        <v>0</v>
      </c>
      <c r="DZ76" s="14"/>
      <c r="EA76" s="16"/>
      <c r="EB76" s="21"/>
      <c r="EC76" s="132">
        <f t="shared" si="117"/>
        <v>0</v>
      </c>
      <c r="ED76" s="24">
        <v>0</v>
      </c>
      <c r="EE76" s="19"/>
      <c r="EF76" s="131">
        <f t="shared" si="118"/>
        <v>0</v>
      </c>
      <c r="EG76" s="14"/>
      <c r="EH76" s="16"/>
      <c r="EI76" s="21"/>
      <c r="EJ76" s="132">
        <f t="shared" si="119"/>
        <v>0</v>
      </c>
      <c r="EK76" s="24">
        <v>0</v>
      </c>
      <c r="EL76" s="19"/>
      <c r="EM76" s="131">
        <f t="shared" si="120"/>
        <v>0</v>
      </c>
      <c r="EN76" s="14"/>
      <c r="EO76" s="16"/>
      <c r="EP76" s="21"/>
      <c r="EQ76" s="132">
        <f t="shared" si="121"/>
        <v>0</v>
      </c>
      <c r="ER76" s="24">
        <v>0</v>
      </c>
      <c r="ES76" s="19"/>
      <c r="ET76" s="131">
        <f t="shared" si="122"/>
        <v>0</v>
      </c>
      <c r="EU76" s="14"/>
      <c r="EV76" s="23"/>
      <c r="EW76" s="111">
        <f t="shared" si="123"/>
        <v>23</v>
      </c>
      <c r="EX76" s="82">
        <f t="shared" si="124"/>
        <v>52</v>
      </c>
      <c r="EY76" s="82">
        <f t="shared" si="124"/>
        <v>0</v>
      </c>
      <c r="EZ76" s="82">
        <f t="shared" si="124"/>
        <v>10</v>
      </c>
      <c r="FA76" s="131">
        <f t="shared" si="125"/>
        <v>62</v>
      </c>
      <c r="FB76" s="14" t="str">
        <f t="shared" si="126"/>
        <v>Lizzie Mason</v>
      </c>
      <c r="FC76" s="14"/>
      <c r="FD76" s="106">
        <f t="shared" si="138"/>
        <v>23</v>
      </c>
      <c r="FE76" s="77">
        <v>11</v>
      </c>
      <c r="FF76" s="77">
        <v>25</v>
      </c>
      <c r="FG76" s="77" t="s">
        <v>659</v>
      </c>
      <c r="FH76" s="77">
        <v>18</v>
      </c>
      <c r="FI76" s="77">
        <v>20</v>
      </c>
      <c r="FJ76" s="77">
        <v>21</v>
      </c>
      <c r="FK76" s="77">
        <v>21</v>
      </c>
      <c r="FL76" s="77">
        <v>22</v>
      </c>
      <c r="FM76" s="77">
        <v>23</v>
      </c>
      <c r="FN76" s="77">
        <v>23</v>
      </c>
      <c r="FO76" s="77"/>
      <c r="FP76" s="77"/>
      <c r="FQ76" s="77"/>
      <c r="FR76" s="77"/>
      <c r="FS76" s="77"/>
      <c r="FT76" s="77"/>
      <c r="FU76" s="77"/>
      <c r="FV76" s="8">
        <f t="shared" si="127"/>
        <v>35</v>
      </c>
      <c r="FW76" s="8">
        <f t="shared" si="128"/>
        <v>35</v>
      </c>
      <c r="FX76" s="8">
        <f t="shared" si="129"/>
        <v>35</v>
      </c>
      <c r="FY76" s="8">
        <f t="shared" si="130"/>
        <v>62</v>
      </c>
      <c r="FZ76" s="8">
        <f t="shared" si="131"/>
        <v>62</v>
      </c>
      <c r="GA76" s="8">
        <f t="shared" si="139"/>
        <v>62</v>
      </c>
      <c r="GB76" s="8">
        <f t="shared" si="140"/>
        <v>62</v>
      </c>
      <c r="GC76" s="8">
        <f t="shared" si="132"/>
        <v>62</v>
      </c>
      <c r="GD76" s="8">
        <f t="shared" si="133"/>
        <v>62</v>
      </c>
      <c r="GE76" s="8">
        <f t="shared" si="141"/>
        <v>62</v>
      </c>
      <c r="GG76" s="159">
        <f t="shared" si="142"/>
        <v>35</v>
      </c>
      <c r="GH76" s="159">
        <f t="shared" si="143"/>
        <v>62</v>
      </c>
      <c r="GI76" s="159">
        <f t="shared" si="134"/>
        <v>62</v>
      </c>
      <c r="GJ76" s="159">
        <f t="shared" si="144"/>
        <v>62</v>
      </c>
      <c r="GK76" s="159">
        <f t="shared" si="145"/>
        <v>62</v>
      </c>
      <c r="GL76" s="159">
        <f t="shared" si="146"/>
        <v>62</v>
      </c>
      <c r="GM76" s="159">
        <f t="shared" si="135"/>
        <v>62</v>
      </c>
    </row>
    <row r="77" spans="1:195">
      <c r="A77" s="8">
        <v>12</v>
      </c>
      <c r="B77" s="14" t="s">
        <v>430</v>
      </c>
      <c r="C77" s="162">
        <v>3.2986111111111112E-2</v>
      </c>
      <c r="D77" s="162">
        <v>3.2986111111111112E-2</v>
      </c>
      <c r="E77" s="160">
        <v>3.3437500000000002E-2</v>
      </c>
      <c r="F77" s="139">
        <v>12</v>
      </c>
      <c r="G77" s="132">
        <f t="shared" si="94"/>
        <v>29</v>
      </c>
      <c r="H77" s="145">
        <v>0</v>
      </c>
      <c r="I77" s="146">
        <v>5</v>
      </c>
      <c r="J77" s="147">
        <f t="shared" si="95"/>
        <v>34</v>
      </c>
      <c r="K77" s="14"/>
      <c r="L77" s="16"/>
      <c r="M77" s="21"/>
      <c r="N77" s="132">
        <f t="shared" si="96"/>
        <v>0</v>
      </c>
      <c r="O77" s="24">
        <v>0</v>
      </c>
      <c r="P77" s="19"/>
      <c r="Q77" s="131">
        <f t="shared" si="97"/>
        <v>0</v>
      </c>
      <c r="R77" s="14"/>
      <c r="S77" s="23">
        <v>3.2986111111111112E-2</v>
      </c>
      <c r="T77" s="139">
        <v>7</v>
      </c>
      <c r="U77" s="132">
        <f>((S$120)+10)-T77</f>
        <v>25</v>
      </c>
      <c r="V77" s="152">
        <v>15</v>
      </c>
      <c r="W77" s="146">
        <v>5</v>
      </c>
      <c r="X77" s="151">
        <f t="shared" si="98"/>
        <v>45</v>
      </c>
      <c r="Y77" s="14"/>
      <c r="Z77" s="16"/>
      <c r="AA77" s="21"/>
      <c r="AB77" s="19"/>
      <c r="AC77" s="19"/>
      <c r="AD77" s="19"/>
      <c r="AE77" s="131"/>
      <c r="AF77" s="14"/>
      <c r="AG77" s="23"/>
      <c r="AH77" s="21"/>
      <c r="AI77" s="132"/>
      <c r="AJ77" s="24"/>
      <c r="AK77" s="19"/>
      <c r="AL77" s="131"/>
      <c r="AM77" s="14"/>
      <c r="AN77" s="23"/>
      <c r="AO77" s="139"/>
      <c r="AP77" s="132"/>
      <c r="AQ77" s="145">
        <v>0</v>
      </c>
      <c r="AR77" s="146"/>
      <c r="AS77" s="147">
        <f t="shared" si="99"/>
        <v>0</v>
      </c>
      <c r="AT77" s="14"/>
      <c r="AU77" s="16"/>
      <c r="AV77" s="21"/>
      <c r="AW77" s="132">
        <f t="shared" si="100"/>
        <v>0</v>
      </c>
      <c r="AX77" s="24">
        <v>0</v>
      </c>
      <c r="AY77" s="19"/>
      <c r="AZ77" s="131">
        <f t="shared" si="101"/>
        <v>0</v>
      </c>
      <c r="BA77" s="14"/>
      <c r="BB77" s="23">
        <v>2.9594907407407407E-2</v>
      </c>
      <c r="BC77" s="139">
        <v>4</v>
      </c>
      <c r="BD77" s="132">
        <f>((BB$120)+10)-BC77</f>
        <v>24</v>
      </c>
      <c r="BE77" s="145">
        <v>0</v>
      </c>
      <c r="BF77" s="146">
        <v>5</v>
      </c>
      <c r="BG77" s="147">
        <f t="shared" si="102"/>
        <v>29</v>
      </c>
      <c r="BH77" s="14"/>
      <c r="BI77" s="16"/>
      <c r="BJ77" s="21"/>
      <c r="BK77" s="19"/>
      <c r="BL77" s="19"/>
      <c r="BM77" s="19"/>
      <c r="BN77" s="131">
        <f t="shared" si="104"/>
        <v>0</v>
      </c>
      <c r="BO77" s="14"/>
      <c r="BP77" s="23"/>
      <c r="BQ77" s="139"/>
      <c r="BR77" s="132"/>
      <c r="BS77" s="145">
        <v>0</v>
      </c>
      <c r="BT77" s="146"/>
      <c r="BU77" s="147">
        <f t="shared" si="105"/>
        <v>0</v>
      </c>
      <c r="BV77" s="14"/>
      <c r="BW77" s="16"/>
      <c r="BX77" s="21"/>
      <c r="BY77" s="132">
        <f t="shared" si="136"/>
        <v>0</v>
      </c>
      <c r="BZ77" s="19"/>
      <c r="CA77" s="19"/>
      <c r="CB77" s="131">
        <f t="shared" si="106"/>
        <v>0</v>
      </c>
      <c r="CC77" s="14"/>
      <c r="CD77" s="23"/>
      <c r="CE77" s="21"/>
      <c r="CF77" s="132">
        <f t="shared" si="107"/>
        <v>0</v>
      </c>
      <c r="CG77" s="24">
        <v>0</v>
      </c>
      <c r="CH77" s="19"/>
      <c r="CI77" s="131">
        <f t="shared" si="108"/>
        <v>0</v>
      </c>
      <c r="CJ77" s="14"/>
      <c r="CK77" s="16"/>
      <c r="CL77" s="21"/>
      <c r="CM77" s="132">
        <f t="shared" si="137"/>
        <v>0</v>
      </c>
      <c r="CN77" s="19"/>
      <c r="CO77" s="19"/>
      <c r="CP77" s="131">
        <f t="shared" si="109"/>
        <v>0</v>
      </c>
      <c r="CQ77" s="14"/>
      <c r="CR77" s="23"/>
      <c r="CS77" s="139"/>
      <c r="CT77" s="132"/>
      <c r="CU77" s="145">
        <v>0</v>
      </c>
      <c r="CV77" s="146"/>
      <c r="CW77" s="147">
        <f t="shared" si="110"/>
        <v>0</v>
      </c>
      <c r="CX77" s="14"/>
      <c r="CY77" s="23">
        <v>3.619212962962963E-2</v>
      </c>
      <c r="CZ77" s="139">
        <v>5</v>
      </c>
      <c r="DA77" s="132">
        <f>((CY$120)+10)-CZ77</f>
        <v>18</v>
      </c>
      <c r="DB77" s="145">
        <v>0</v>
      </c>
      <c r="DC77" s="146">
        <v>5</v>
      </c>
      <c r="DD77" s="147">
        <f t="shared" si="111"/>
        <v>23</v>
      </c>
      <c r="DE77" s="14"/>
      <c r="DF77" s="23"/>
      <c r="DG77" s="139"/>
      <c r="DH77" s="132"/>
      <c r="DI77" s="145">
        <v>0</v>
      </c>
      <c r="DJ77" s="146"/>
      <c r="DK77" s="147">
        <f t="shared" si="112"/>
        <v>0</v>
      </c>
      <c r="DL77" s="75"/>
      <c r="DM77" s="23"/>
      <c r="DN77" s="139"/>
      <c r="DO77" s="132"/>
      <c r="DP77" s="145">
        <v>0</v>
      </c>
      <c r="DQ77" s="146"/>
      <c r="DR77" s="147">
        <f t="shared" si="114"/>
        <v>0</v>
      </c>
      <c r="DS77" s="14"/>
      <c r="DT77" s="23"/>
      <c r="DU77" s="139"/>
      <c r="DV77" s="132"/>
      <c r="DW77" s="145">
        <v>0</v>
      </c>
      <c r="DX77" s="146"/>
      <c r="DY77" s="147">
        <f t="shared" si="116"/>
        <v>0</v>
      </c>
      <c r="DZ77" s="14"/>
      <c r="EA77" s="16"/>
      <c r="EB77" s="21"/>
      <c r="EC77" s="132">
        <f t="shared" si="117"/>
        <v>0</v>
      </c>
      <c r="ED77" s="24">
        <v>0</v>
      </c>
      <c r="EE77" s="19"/>
      <c r="EF77" s="131">
        <f t="shared" si="118"/>
        <v>0</v>
      </c>
      <c r="EG77" s="14"/>
      <c r="EH77" s="16"/>
      <c r="EI77" s="21"/>
      <c r="EJ77" s="132">
        <f t="shared" si="119"/>
        <v>0</v>
      </c>
      <c r="EK77" s="24">
        <v>0</v>
      </c>
      <c r="EL77" s="19"/>
      <c r="EM77" s="131">
        <f t="shared" si="120"/>
        <v>0</v>
      </c>
      <c r="EN77" s="14"/>
      <c r="EO77" s="16"/>
      <c r="EP77" s="21"/>
      <c r="EQ77" s="132">
        <f t="shared" si="121"/>
        <v>0</v>
      </c>
      <c r="ER77" s="24">
        <v>0</v>
      </c>
      <c r="ES77" s="19"/>
      <c r="ET77" s="131">
        <f t="shared" si="122"/>
        <v>0</v>
      </c>
      <c r="EU77" s="14"/>
      <c r="EV77" s="23"/>
      <c r="EW77" s="111">
        <f t="shared" si="123"/>
        <v>14</v>
      </c>
      <c r="EX77" s="82">
        <f t="shared" si="124"/>
        <v>96</v>
      </c>
      <c r="EY77" s="82">
        <f t="shared" si="124"/>
        <v>15</v>
      </c>
      <c r="EZ77" s="82">
        <f t="shared" si="124"/>
        <v>20</v>
      </c>
      <c r="FA77" s="131">
        <f t="shared" si="125"/>
        <v>131</v>
      </c>
      <c r="FB77" s="14" t="str">
        <f t="shared" si="126"/>
        <v>Amanda Singleton</v>
      </c>
      <c r="FC77" s="14"/>
      <c r="FD77" s="106">
        <f t="shared" si="138"/>
        <v>14</v>
      </c>
      <c r="FE77" s="77">
        <v>12</v>
      </c>
      <c r="FF77" s="77" t="s">
        <v>434</v>
      </c>
      <c r="FG77" s="77">
        <v>12</v>
      </c>
      <c r="FH77" s="77">
        <v>8</v>
      </c>
      <c r="FI77" s="77">
        <v>10</v>
      </c>
      <c r="FJ77" s="77" t="s">
        <v>440</v>
      </c>
      <c r="FK77" s="77">
        <v>10</v>
      </c>
      <c r="FL77" s="77">
        <v>11</v>
      </c>
      <c r="FM77" s="77">
        <v>12</v>
      </c>
      <c r="FN77" s="77">
        <v>14</v>
      </c>
      <c r="FO77" s="77"/>
      <c r="FP77" s="77"/>
      <c r="FQ77" s="77"/>
      <c r="FR77" s="77"/>
      <c r="FS77" s="77"/>
      <c r="FT77" s="77"/>
      <c r="FU77" s="77"/>
      <c r="FV77" s="8">
        <f t="shared" si="127"/>
        <v>34</v>
      </c>
      <c r="FW77" s="8">
        <f t="shared" si="128"/>
        <v>79</v>
      </c>
      <c r="FX77" s="8">
        <f t="shared" si="129"/>
        <v>79</v>
      </c>
      <c r="FY77" s="8">
        <f t="shared" si="130"/>
        <v>108</v>
      </c>
      <c r="FZ77" s="8">
        <f t="shared" si="131"/>
        <v>108</v>
      </c>
      <c r="GA77" s="8">
        <f t="shared" si="139"/>
        <v>108</v>
      </c>
      <c r="GB77" s="8">
        <f t="shared" si="140"/>
        <v>131</v>
      </c>
      <c r="GC77" s="8">
        <f t="shared" si="132"/>
        <v>131</v>
      </c>
      <c r="GD77" s="8">
        <f t="shared" si="133"/>
        <v>131</v>
      </c>
      <c r="GE77" s="8">
        <f t="shared" si="141"/>
        <v>131</v>
      </c>
      <c r="GG77" s="159">
        <f t="shared" si="142"/>
        <v>79</v>
      </c>
      <c r="GH77" s="159">
        <f t="shared" si="143"/>
        <v>108</v>
      </c>
      <c r="GI77" s="159">
        <f t="shared" si="134"/>
        <v>108</v>
      </c>
      <c r="GJ77" s="159">
        <f t="shared" si="144"/>
        <v>108</v>
      </c>
      <c r="GK77" s="159">
        <f t="shared" si="145"/>
        <v>131</v>
      </c>
      <c r="GL77" s="159">
        <f t="shared" si="146"/>
        <v>131</v>
      </c>
      <c r="GM77" s="159">
        <f t="shared" si="135"/>
        <v>131</v>
      </c>
    </row>
    <row r="78" spans="1:195">
      <c r="A78" s="8">
        <v>13</v>
      </c>
      <c r="B78" s="14" t="s">
        <v>762</v>
      </c>
      <c r="C78" s="162">
        <v>3.2106481481481479E-2</v>
      </c>
      <c r="D78" s="162">
        <v>3.2106481481481479E-2</v>
      </c>
      <c r="E78" s="160">
        <v>3.3750000000000002E-2</v>
      </c>
      <c r="F78" s="139">
        <v>13</v>
      </c>
      <c r="G78" s="132">
        <f t="shared" si="94"/>
        <v>28</v>
      </c>
      <c r="H78" s="145">
        <v>0</v>
      </c>
      <c r="I78" s="146">
        <v>5</v>
      </c>
      <c r="J78" s="147">
        <f t="shared" si="95"/>
        <v>33</v>
      </c>
      <c r="K78" s="14"/>
      <c r="L78" s="16"/>
      <c r="M78" s="21"/>
      <c r="N78" s="132">
        <f t="shared" si="96"/>
        <v>0</v>
      </c>
      <c r="O78" s="24">
        <v>0</v>
      </c>
      <c r="P78" s="19"/>
      <c r="Q78" s="131">
        <f t="shared" si="97"/>
        <v>0</v>
      </c>
      <c r="R78" s="14"/>
      <c r="S78" s="23">
        <v>3.2106481481481479E-2</v>
      </c>
      <c r="T78" s="139">
        <v>6</v>
      </c>
      <c r="U78" s="132">
        <f>((S$120)+10)-T78</f>
        <v>26</v>
      </c>
      <c r="V78" s="152">
        <v>15</v>
      </c>
      <c r="W78" s="146">
        <v>5</v>
      </c>
      <c r="X78" s="151">
        <f t="shared" si="98"/>
        <v>46</v>
      </c>
      <c r="Y78" s="14"/>
      <c r="Z78" s="16"/>
      <c r="AA78" s="21"/>
      <c r="AB78" s="19"/>
      <c r="AC78" s="19"/>
      <c r="AD78" s="19"/>
      <c r="AE78" s="131"/>
      <c r="AF78" s="14"/>
      <c r="AG78" s="23"/>
      <c r="AH78" s="21"/>
      <c r="AI78" s="132"/>
      <c r="AJ78" s="24"/>
      <c r="AK78" s="19"/>
      <c r="AL78" s="131"/>
      <c r="AM78" s="14"/>
      <c r="AN78" s="23">
        <v>3.5115740740740746E-2</v>
      </c>
      <c r="AO78" s="139">
        <v>4</v>
      </c>
      <c r="AP78" s="132">
        <f>((AN$120)+10)-AO78</f>
        <v>20</v>
      </c>
      <c r="AQ78" s="145">
        <v>0</v>
      </c>
      <c r="AR78" s="146">
        <v>5</v>
      </c>
      <c r="AS78" s="147">
        <f t="shared" si="99"/>
        <v>25</v>
      </c>
      <c r="AT78" s="14"/>
      <c r="AU78" s="16"/>
      <c r="AV78" s="21"/>
      <c r="AW78" s="132">
        <f t="shared" si="100"/>
        <v>0</v>
      </c>
      <c r="AX78" s="24">
        <v>0</v>
      </c>
      <c r="AY78" s="19"/>
      <c r="AZ78" s="131">
        <f t="shared" si="101"/>
        <v>0</v>
      </c>
      <c r="BA78" s="14"/>
      <c r="BB78" s="23"/>
      <c r="BC78" s="139"/>
      <c r="BD78" s="132"/>
      <c r="BE78" s="145">
        <v>0</v>
      </c>
      <c r="BF78" s="146"/>
      <c r="BG78" s="147">
        <f t="shared" si="102"/>
        <v>0</v>
      </c>
      <c r="BH78" s="14"/>
      <c r="BI78" s="16"/>
      <c r="BJ78" s="21"/>
      <c r="BK78" s="19"/>
      <c r="BL78" s="19"/>
      <c r="BM78" s="19"/>
      <c r="BN78" s="131">
        <f t="shared" si="104"/>
        <v>0</v>
      </c>
      <c r="BO78" s="14"/>
      <c r="BP78" s="23"/>
      <c r="BQ78" s="139"/>
      <c r="BR78" s="132"/>
      <c r="BS78" s="145">
        <v>0</v>
      </c>
      <c r="BT78" s="146"/>
      <c r="BU78" s="147">
        <f t="shared" si="105"/>
        <v>0</v>
      </c>
      <c r="BV78" s="14"/>
      <c r="BW78" s="16"/>
      <c r="BX78" s="21"/>
      <c r="BY78" s="132">
        <f t="shared" si="136"/>
        <v>0</v>
      </c>
      <c r="BZ78" s="19"/>
      <c r="CA78" s="19"/>
      <c r="CB78" s="131">
        <f t="shared" si="106"/>
        <v>0</v>
      </c>
      <c r="CC78" s="14"/>
      <c r="CD78" s="23"/>
      <c r="CE78" s="21"/>
      <c r="CF78" s="132">
        <f t="shared" si="107"/>
        <v>0</v>
      </c>
      <c r="CG78" s="24">
        <v>0</v>
      </c>
      <c r="CH78" s="19"/>
      <c r="CI78" s="131">
        <f t="shared" si="108"/>
        <v>0</v>
      </c>
      <c r="CJ78" s="14"/>
      <c r="CK78" s="16"/>
      <c r="CL78" s="21"/>
      <c r="CM78" s="132">
        <f t="shared" si="137"/>
        <v>0</v>
      </c>
      <c r="CN78" s="19"/>
      <c r="CO78" s="19"/>
      <c r="CP78" s="131">
        <f t="shared" si="109"/>
        <v>0</v>
      </c>
      <c r="CQ78" s="14"/>
      <c r="CR78" s="23"/>
      <c r="CS78" s="139"/>
      <c r="CT78" s="132"/>
      <c r="CU78" s="145">
        <v>0</v>
      </c>
      <c r="CV78" s="146"/>
      <c r="CW78" s="147">
        <f t="shared" si="110"/>
        <v>0</v>
      </c>
      <c r="CX78" s="14"/>
      <c r="CY78" s="23"/>
      <c r="CZ78" s="139"/>
      <c r="DA78" s="132"/>
      <c r="DB78" s="145">
        <v>0</v>
      </c>
      <c r="DC78" s="146"/>
      <c r="DD78" s="147">
        <f t="shared" si="111"/>
        <v>0</v>
      </c>
      <c r="DE78" s="14"/>
      <c r="DF78" s="23"/>
      <c r="DG78" s="139"/>
      <c r="DH78" s="132"/>
      <c r="DI78" s="145">
        <v>0</v>
      </c>
      <c r="DJ78" s="146"/>
      <c r="DK78" s="147">
        <f t="shared" si="112"/>
        <v>0</v>
      </c>
      <c r="DL78" s="75"/>
      <c r="DM78" s="23"/>
      <c r="DN78" s="139"/>
      <c r="DO78" s="132"/>
      <c r="DP78" s="145">
        <v>0</v>
      </c>
      <c r="DQ78" s="146"/>
      <c r="DR78" s="147">
        <f t="shared" si="114"/>
        <v>0</v>
      </c>
      <c r="DS78" s="14"/>
      <c r="DT78" s="23"/>
      <c r="DU78" s="139"/>
      <c r="DV78" s="132"/>
      <c r="DW78" s="145">
        <v>0</v>
      </c>
      <c r="DX78" s="146"/>
      <c r="DY78" s="147">
        <f t="shared" si="116"/>
        <v>0</v>
      </c>
      <c r="DZ78" s="14"/>
      <c r="EA78" s="16"/>
      <c r="EB78" s="21"/>
      <c r="EC78" s="132">
        <f t="shared" si="117"/>
        <v>0</v>
      </c>
      <c r="ED78" s="24">
        <v>0</v>
      </c>
      <c r="EE78" s="19"/>
      <c r="EF78" s="131">
        <f t="shared" si="118"/>
        <v>0</v>
      </c>
      <c r="EG78" s="14"/>
      <c r="EH78" s="16"/>
      <c r="EI78" s="21"/>
      <c r="EJ78" s="132">
        <f t="shared" si="119"/>
        <v>0</v>
      </c>
      <c r="EK78" s="24">
        <v>0</v>
      </c>
      <c r="EL78" s="19"/>
      <c r="EM78" s="131">
        <f t="shared" si="120"/>
        <v>0</v>
      </c>
      <c r="EN78" s="14"/>
      <c r="EO78" s="16"/>
      <c r="EP78" s="21"/>
      <c r="EQ78" s="132">
        <f t="shared" si="121"/>
        <v>0</v>
      </c>
      <c r="ER78" s="24">
        <v>0</v>
      </c>
      <c r="ES78" s="19"/>
      <c r="ET78" s="131">
        <f t="shared" si="122"/>
        <v>0</v>
      </c>
      <c r="EU78" s="14"/>
      <c r="EV78" s="23"/>
      <c r="EW78" s="111">
        <f t="shared" si="123"/>
        <v>17</v>
      </c>
      <c r="EX78" s="82">
        <f t="shared" si="124"/>
        <v>74</v>
      </c>
      <c r="EY78" s="82">
        <f t="shared" si="124"/>
        <v>15</v>
      </c>
      <c r="EZ78" s="82">
        <f t="shared" si="124"/>
        <v>15</v>
      </c>
      <c r="FA78" s="131">
        <f t="shared" si="125"/>
        <v>104</v>
      </c>
      <c r="FB78" s="14" t="str">
        <f t="shared" si="126"/>
        <v>Kate Turner</v>
      </c>
      <c r="FC78" s="14"/>
      <c r="FD78" s="106">
        <f t="shared" si="138"/>
        <v>17</v>
      </c>
      <c r="FE78" s="77">
        <v>13</v>
      </c>
      <c r="FF78" s="77" t="s">
        <v>434</v>
      </c>
      <c r="FG78" s="77">
        <v>3</v>
      </c>
      <c r="FH78" s="77">
        <v>9</v>
      </c>
      <c r="FI78" s="77">
        <v>12</v>
      </c>
      <c r="FJ78" s="77">
        <v>13</v>
      </c>
      <c r="FK78" s="77">
        <v>14</v>
      </c>
      <c r="FL78" s="77">
        <v>17</v>
      </c>
      <c r="FM78" s="77">
        <v>17</v>
      </c>
      <c r="FN78" s="77">
        <v>17</v>
      </c>
      <c r="FO78" s="77"/>
      <c r="FP78" s="77"/>
      <c r="FQ78" s="77"/>
      <c r="FR78" s="77"/>
      <c r="FS78" s="77"/>
      <c r="FT78" s="77"/>
      <c r="FU78" s="77"/>
      <c r="FV78" s="8">
        <f t="shared" si="127"/>
        <v>33</v>
      </c>
      <c r="FW78" s="8">
        <f t="shared" si="128"/>
        <v>79</v>
      </c>
      <c r="FX78" s="8">
        <f t="shared" si="129"/>
        <v>104</v>
      </c>
      <c r="FY78" s="8">
        <f t="shared" si="130"/>
        <v>104</v>
      </c>
      <c r="FZ78" s="8">
        <f t="shared" si="131"/>
        <v>104</v>
      </c>
      <c r="GA78" s="8">
        <f t="shared" si="139"/>
        <v>104</v>
      </c>
      <c r="GB78" s="8">
        <f t="shared" si="140"/>
        <v>104</v>
      </c>
      <c r="GC78" s="8">
        <f t="shared" si="132"/>
        <v>104</v>
      </c>
      <c r="GD78" s="8">
        <f t="shared" si="133"/>
        <v>104</v>
      </c>
      <c r="GE78" s="8">
        <f t="shared" si="141"/>
        <v>104</v>
      </c>
      <c r="GG78" s="159">
        <f t="shared" si="142"/>
        <v>104</v>
      </c>
      <c r="GH78" s="159">
        <f t="shared" si="143"/>
        <v>104</v>
      </c>
      <c r="GI78" s="159">
        <f t="shared" si="134"/>
        <v>104</v>
      </c>
      <c r="GJ78" s="159">
        <f t="shared" si="144"/>
        <v>104</v>
      </c>
      <c r="GK78" s="159">
        <f t="shared" si="145"/>
        <v>104</v>
      </c>
      <c r="GL78" s="159">
        <f t="shared" si="146"/>
        <v>104</v>
      </c>
      <c r="GM78" s="159">
        <f t="shared" si="135"/>
        <v>104</v>
      </c>
    </row>
    <row r="79" spans="1:195">
      <c r="A79" s="8">
        <v>14</v>
      </c>
      <c r="B79" s="14" t="s">
        <v>749</v>
      </c>
      <c r="C79" s="162">
        <v>3.3877314814814811E-2</v>
      </c>
      <c r="D79" s="162">
        <v>3.3877314814814811E-2</v>
      </c>
      <c r="E79" s="160">
        <v>3.3877314814814811E-2</v>
      </c>
      <c r="F79" s="139">
        <v>14</v>
      </c>
      <c r="G79" s="132">
        <f t="shared" si="94"/>
        <v>27</v>
      </c>
      <c r="H79" s="145">
        <v>0</v>
      </c>
      <c r="I79" s="146">
        <v>5</v>
      </c>
      <c r="J79" s="147">
        <f t="shared" si="95"/>
        <v>32</v>
      </c>
      <c r="K79" s="14"/>
      <c r="L79" s="16"/>
      <c r="M79" s="21"/>
      <c r="N79" s="132">
        <f t="shared" si="96"/>
        <v>0</v>
      </c>
      <c r="O79" s="24">
        <v>0</v>
      </c>
      <c r="P79" s="19"/>
      <c r="Q79" s="131">
        <f t="shared" si="97"/>
        <v>0</v>
      </c>
      <c r="R79" s="14"/>
      <c r="S79" s="23"/>
      <c r="T79" s="139"/>
      <c r="U79" s="132"/>
      <c r="V79" s="145">
        <v>0</v>
      </c>
      <c r="W79" s="146"/>
      <c r="X79" s="151">
        <f t="shared" si="98"/>
        <v>0</v>
      </c>
      <c r="Y79" s="14"/>
      <c r="Z79" s="16"/>
      <c r="AA79" s="21"/>
      <c r="AB79" s="19"/>
      <c r="AC79" s="19"/>
      <c r="AD79" s="19"/>
      <c r="AE79" s="131"/>
      <c r="AF79" s="14"/>
      <c r="AG79" s="23"/>
      <c r="AH79" s="21"/>
      <c r="AI79" s="132"/>
      <c r="AJ79" s="24"/>
      <c r="AK79" s="19"/>
      <c r="AL79" s="131"/>
      <c r="AM79" s="14"/>
      <c r="AN79" s="23"/>
      <c r="AO79" s="139"/>
      <c r="AP79" s="132"/>
      <c r="AQ79" s="145">
        <v>0</v>
      </c>
      <c r="AR79" s="146"/>
      <c r="AS79" s="147">
        <f t="shared" si="99"/>
        <v>0</v>
      </c>
      <c r="AT79" s="14"/>
      <c r="AU79" s="16"/>
      <c r="AV79" s="21"/>
      <c r="AW79" s="132">
        <f t="shared" si="100"/>
        <v>0</v>
      </c>
      <c r="AX79" s="24">
        <v>0</v>
      </c>
      <c r="AY79" s="19"/>
      <c r="AZ79" s="131">
        <f t="shared" si="101"/>
        <v>0</v>
      </c>
      <c r="BA79" s="14"/>
      <c r="BB79" s="23"/>
      <c r="BC79" s="139"/>
      <c r="BD79" s="132"/>
      <c r="BE79" s="145">
        <v>0</v>
      </c>
      <c r="BF79" s="146"/>
      <c r="BG79" s="147">
        <f t="shared" si="102"/>
        <v>0</v>
      </c>
      <c r="BH79" s="14"/>
      <c r="BI79" s="16"/>
      <c r="BJ79" s="21"/>
      <c r="BK79" s="19"/>
      <c r="BL79" s="19"/>
      <c r="BM79" s="19"/>
      <c r="BN79" s="131">
        <f t="shared" si="104"/>
        <v>0</v>
      </c>
      <c r="BO79" s="14"/>
      <c r="BP79" s="23"/>
      <c r="BQ79" s="139"/>
      <c r="BR79" s="132"/>
      <c r="BS79" s="145">
        <v>0</v>
      </c>
      <c r="BT79" s="146"/>
      <c r="BU79" s="147">
        <f t="shared" si="105"/>
        <v>0</v>
      </c>
      <c r="BV79" s="14"/>
      <c r="BW79" s="16"/>
      <c r="BX79" s="21"/>
      <c r="BY79" s="19"/>
      <c r="BZ79" s="19"/>
      <c r="CA79" s="19"/>
      <c r="CB79" s="131">
        <f t="shared" si="106"/>
        <v>0</v>
      </c>
      <c r="CC79" s="14"/>
      <c r="CD79" s="23"/>
      <c r="CE79" s="21"/>
      <c r="CF79" s="132">
        <f t="shared" si="107"/>
        <v>0</v>
      </c>
      <c r="CG79" s="24">
        <v>0</v>
      </c>
      <c r="CH79" s="19"/>
      <c r="CI79" s="131">
        <f t="shared" si="108"/>
        <v>0</v>
      </c>
      <c r="CJ79" s="14"/>
      <c r="CK79" s="16"/>
      <c r="CL79" s="21"/>
      <c r="CM79" s="19"/>
      <c r="CN79" s="19"/>
      <c r="CO79" s="19"/>
      <c r="CP79" s="131">
        <f t="shared" si="109"/>
        <v>0</v>
      </c>
      <c r="CQ79" s="14"/>
      <c r="CR79" s="23"/>
      <c r="CS79" s="139"/>
      <c r="CT79" s="132"/>
      <c r="CU79" s="145">
        <v>0</v>
      </c>
      <c r="CV79" s="146"/>
      <c r="CW79" s="147">
        <f t="shared" si="110"/>
        <v>0</v>
      </c>
      <c r="CX79" s="14"/>
      <c r="CY79" s="23"/>
      <c r="CZ79" s="139"/>
      <c r="DA79" s="132"/>
      <c r="DB79" s="145">
        <v>0</v>
      </c>
      <c r="DC79" s="146"/>
      <c r="DD79" s="147">
        <f t="shared" si="111"/>
        <v>0</v>
      </c>
      <c r="DE79" s="14"/>
      <c r="DF79" s="23"/>
      <c r="DG79" s="139"/>
      <c r="DH79" s="132"/>
      <c r="DI79" s="145">
        <v>0</v>
      </c>
      <c r="DJ79" s="146"/>
      <c r="DK79" s="147">
        <f t="shared" si="112"/>
        <v>0</v>
      </c>
      <c r="DL79" s="75"/>
      <c r="DM79" s="23"/>
      <c r="DN79" s="139"/>
      <c r="DO79" s="132"/>
      <c r="DP79" s="145">
        <v>0</v>
      </c>
      <c r="DQ79" s="146"/>
      <c r="DR79" s="147">
        <f t="shared" si="114"/>
        <v>0</v>
      </c>
      <c r="DS79" s="14"/>
      <c r="DT79" s="23"/>
      <c r="DU79" s="139"/>
      <c r="DV79" s="132"/>
      <c r="DW79" s="145">
        <v>0</v>
      </c>
      <c r="DX79" s="146"/>
      <c r="DY79" s="147">
        <f t="shared" si="116"/>
        <v>0</v>
      </c>
      <c r="DZ79" s="14"/>
      <c r="EA79" s="16"/>
      <c r="EB79" s="21"/>
      <c r="EC79" s="132">
        <f t="shared" si="117"/>
        <v>0</v>
      </c>
      <c r="ED79" s="24">
        <v>0</v>
      </c>
      <c r="EE79" s="19"/>
      <c r="EF79" s="131">
        <f t="shared" si="118"/>
        <v>0</v>
      </c>
      <c r="EG79" s="14"/>
      <c r="EH79" s="16"/>
      <c r="EI79" s="21"/>
      <c r="EJ79" s="132">
        <f t="shared" si="119"/>
        <v>0</v>
      </c>
      <c r="EK79" s="24">
        <v>0</v>
      </c>
      <c r="EL79" s="19"/>
      <c r="EM79" s="131">
        <f t="shared" si="120"/>
        <v>0</v>
      </c>
      <c r="EN79" s="14"/>
      <c r="EO79" s="16"/>
      <c r="EP79" s="21"/>
      <c r="EQ79" s="132">
        <f t="shared" si="121"/>
        <v>0</v>
      </c>
      <c r="ER79" s="24">
        <v>0</v>
      </c>
      <c r="ES79" s="19"/>
      <c r="ET79" s="131">
        <f t="shared" si="122"/>
        <v>0</v>
      </c>
      <c r="EU79" s="14"/>
      <c r="EV79" s="23"/>
      <c r="EW79" s="111">
        <f t="shared" si="123"/>
        <v>39</v>
      </c>
      <c r="EX79" s="82">
        <f t="shared" si="124"/>
        <v>27</v>
      </c>
      <c r="EY79" s="82">
        <f t="shared" si="124"/>
        <v>0</v>
      </c>
      <c r="EZ79" s="82">
        <f t="shared" si="124"/>
        <v>5</v>
      </c>
      <c r="FA79" s="131">
        <f t="shared" si="125"/>
        <v>32</v>
      </c>
      <c r="FB79" s="14" t="str">
        <f t="shared" si="126"/>
        <v>Hannah Mason</v>
      </c>
      <c r="FC79" s="14"/>
      <c r="FD79" s="106">
        <f t="shared" si="138"/>
        <v>39</v>
      </c>
      <c r="FE79" s="77">
        <v>14</v>
      </c>
      <c r="FF79" s="77">
        <v>26</v>
      </c>
      <c r="FG79" s="77">
        <v>28</v>
      </c>
      <c r="FH79" s="77">
        <v>29</v>
      </c>
      <c r="FI79" s="77">
        <v>29</v>
      </c>
      <c r="FJ79" s="77">
        <v>31</v>
      </c>
      <c r="FK79" s="77">
        <v>32</v>
      </c>
      <c r="FL79" s="77">
        <v>36</v>
      </c>
      <c r="FM79" s="77">
        <v>38</v>
      </c>
      <c r="FN79" s="77">
        <v>39</v>
      </c>
      <c r="FO79" s="77"/>
      <c r="FP79" s="77"/>
      <c r="FQ79" s="77"/>
      <c r="FR79" s="77"/>
      <c r="FS79" s="77"/>
      <c r="FT79" s="77"/>
      <c r="FU79" s="77"/>
      <c r="FV79" s="8">
        <f t="shared" si="127"/>
        <v>32</v>
      </c>
      <c r="FW79" s="8">
        <f t="shared" si="128"/>
        <v>32</v>
      </c>
      <c r="FX79" s="8">
        <f t="shared" si="129"/>
        <v>32</v>
      </c>
      <c r="FY79" s="8">
        <f t="shared" si="130"/>
        <v>32</v>
      </c>
      <c r="FZ79" s="8">
        <f t="shared" si="131"/>
        <v>32</v>
      </c>
      <c r="GA79" s="8">
        <f t="shared" si="139"/>
        <v>32</v>
      </c>
      <c r="GB79" s="8">
        <f t="shared" si="140"/>
        <v>32</v>
      </c>
      <c r="GC79" s="8">
        <f t="shared" si="132"/>
        <v>32</v>
      </c>
      <c r="GD79" s="8">
        <f t="shared" si="133"/>
        <v>32</v>
      </c>
      <c r="GE79" s="8">
        <f t="shared" si="141"/>
        <v>32</v>
      </c>
      <c r="GG79" s="159">
        <f t="shared" si="142"/>
        <v>32</v>
      </c>
      <c r="GH79" s="159">
        <f t="shared" si="143"/>
        <v>32</v>
      </c>
      <c r="GI79" s="159">
        <f t="shared" si="134"/>
        <v>32</v>
      </c>
      <c r="GJ79" s="159">
        <f t="shared" si="144"/>
        <v>32</v>
      </c>
      <c r="GK79" s="159">
        <f t="shared" si="145"/>
        <v>32</v>
      </c>
      <c r="GL79" s="159">
        <f t="shared" si="146"/>
        <v>32</v>
      </c>
      <c r="GM79" s="159">
        <f t="shared" si="135"/>
        <v>32</v>
      </c>
    </row>
    <row r="80" spans="1:195">
      <c r="A80" s="8">
        <v>15</v>
      </c>
      <c r="B80" s="14" t="s">
        <v>772</v>
      </c>
      <c r="C80" s="162">
        <v>3.3969907407407407E-2</v>
      </c>
      <c r="D80" s="162">
        <v>3.3969907407407407E-2</v>
      </c>
      <c r="E80" s="160">
        <v>3.3969907407407407E-2</v>
      </c>
      <c r="F80" s="139">
        <v>15</v>
      </c>
      <c r="G80" s="132">
        <f t="shared" si="94"/>
        <v>26</v>
      </c>
      <c r="H80" s="145">
        <v>0</v>
      </c>
      <c r="I80" s="146">
        <v>5</v>
      </c>
      <c r="J80" s="147">
        <f t="shared" si="95"/>
        <v>31</v>
      </c>
      <c r="K80" s="14"/>
      <c r="L80" s="16"/>
      <c r="M80" s="21"/>
      <c r="N80" s="132"/>
      <c r="O80" s="24"/>
      <c r="P80" s="19"/>
      <c r="Q80" s="131"/>
      <c r="R80" s="14"/>
      <c r="S80" s="23"/>
      <c r="T80" s="139"/>
      <c r="U80" s="132"/>
      <c r="V80" s="145">
        <v>0</v>
      </c>
      <c r="W80" s="146"/>
      <c r="X80" s="151">
        <f t="shared" si="98"/>
        <v>0</v>
      </c>
      <c r="Y80" s="14"/>
      <c r="Z80" s="16"/>
      <c r="AA80" s="21"/>
      <c r="AB80" s="19"/>
      <c r="AC80" s="19"/>
      <c r="AD80" s="19"/>
      <c r="AE80" s="131"/>
      <c r="AF80" s="14"/>
      <c r="AG80" s="23"/>
      <c r="AH80" s="21"/>
      <c r="AI80" s="132"/>
      <c r="AJ80" s="24"/>
      <c r="AK80" s="19"/>
      <c r="AL80" s="131"/>
      <c r="AM80" s="14"/>
      <c r="AN80" s="23"/>
      <c r="AO80" s="139"/>
      <c r="AP80" s="132"/>
      <c r="AQ80" s="145">
        <v>0</v>
      </c>
      <c r="AR80" s="146"/>
      <c r="AS80" s="147">
        <f t="shared" si="99"/>
        <v>0</v>
      </c>
      <c r="AT80" s="14"/>
      <c r="AU80" s="16"/>
      <c r="AV80" s="21"/>
      <c r="AW80" s="132"/>
      <c r="AX80" s="24"/>
      <c r="AY80" s="19"/>
      <c r="AZ80" s="131"/>
      <c r="BA80" s="14"/>
      <c r="BB80" s="23"/>
      <c r="BC80" s="139"/>
      <c r="BD80" s="132"/>
      <c r="BE80" s="145">
        <v>0</v>
      </c>
      <c r="BF80" s="146"/>
      <c r="BG80" s="147">
        <f t="shared" si="102"/>
        <v>0</v>
      </c>
      <c r="BH80" s="14"/>
      <c r="BI80" s="16"/>
      <c r="BJ80" s="21"/>
      <c r="BK80" s="19"/>
      <c r="BL80" s="19"/>
      <c r="BM80" s="19"/>
      <c r="BN80" s="131"/>
      <c r="BO80" s="14"/>
      <c r="BP80" s="23"/>
      <c r="BQ80" s="139"/>
      <c r="BR80" s="132"/>
      <c r="BS80" s="145">
        <v>0</v>
      </c>
      <c r="BT80" s="146"/>
      <c r="BU80" s="147">
        <f t="shared" si="105"/>
        <v>0</v>
      </c>
      <c r="BV80" s="14"/>
      <c r="BW80" s="16"/>
      <c r="BX80" s="21"/>
      <c r="BY80" s="132"/>
      <c r="BZ80" s="19"/>
      <c r="CA80" s="19"/>
      <c r="CB80" s="131"/>
      <c r="CC80" s="14"/>
      <c r="CD80" s="23"/>
      <c r="CE80" s="21"/>
      <c r="CF80" s="132">
        <f t="shared" si="107"/>
        <v>0</v>
      </c>
      <c r="CG80" s="24">
        <v>0</v>
      </c>
      <c r="CH80" s="19"/>
      <c r="CI80" s="131">
        <f t="shared" si="108"/>
        <v>0</v>
      </c>
      <c r="CJ80" s="14"/>
      <c r="CK80" s="16"/>
      <c r="CL80" s="21"/>
      <c r="CM80" s="132"/>
      <c r="CN80" s="19"/>
      <c r="CO80" s="19"/>
      <c r="CP80" s="131"/>
      <c r="CQ80" s="14"/>
      <c r="CR80" s="23"/>
      <c r="CS80" s="139"/>
      <c r="CT80" s="132"/>
      <c r="CU80" s="145">
        <v>0</v>
      </c>
      <c r="CV80" s="146"/>
      <c r="CW80" s="147">
        <f t="shared" si="110"/>
        <v>0</v>
      </c>
      <c r="CX80" s="14"/>
      <c r="CY80" s="23"/>
      <c r="CZ80" s="139"/>
      <c r="DA80" s="132"/>
      <c r="DB80" s="145">
        <v>0</v>
      </c>
      <c r="DC80" s="146"/>
      <c r="DD80" s="147">
        <f t="shared" si="111"/>
        <v>0</v>
      </c>
      <c r="DE80" s="14"/>
      <c r="DF80" s="23"/>
      <c r="DG80" s="139"/>
      <c r="DH80" s="132"/>
      <c r="DI80" s="145">
        <v>0</v>
      </c>
      <c r="DJ80" s="146"/>
      <c r="DK80" s="147">
        <f t="shared" si="112"/>
        <v>0</v>
      </c>
      <c r="DL80" s="75"/>
      <c r="DM80" s="23"/>
      <c r="DN80" s="139"/>
      <c r="DO80" s="132"/>
      <c r="DP80" s="145">
        <v>0</v>
      </c>
      <c r="DQ80" s="146"/>
      <c r="DR80" s="147">
        <f t="shared" si="114"/>
        <v>0</v>
      </c>
      <c r="DS80" s="14"/>
      <c r="DT80" s="23"/>
      <c r="DU80" s="139"/>
      <c r="DV80" s="132"/>
      <c r="DW80" s="145">
        <v>0</v>
      </c>
      <c r="DX80" s="146"/>
      <c r="DY80" s="147">
        <f t="shared" si="116"/>
        <v>0</v>
      </c>
      <c r="DZ80" s="14"/>
      <c r="EA80" s="16"/>
      <c r="EB80" s="21"/>
      <c r="EC80" s="132"/>
      <c r="ED80" s="24"/>
      <c r="EE80" s="19"/>
      <c r="EF80" s="131"/>
      <c r="EG80" s="14"/>
      <c r="EH80" s="16"/>
      <c r="EI80" s="21"/>
      <c r="EJ80" s="132"/>
      <c r="EK80" s="24"/>
      <c r="EL80" s="19"/>
      <c r="EM80" s="131"/>
      <c r="EN80" s="14"/>
      <c r="EO80" s="16"/>
      <c r="EP80" s="21"/>
      <c r="EQ80" s="132"/>
      <c r="ER80" s="24"/>
      <c r="ES80" s="19"/>
      <c r="ET80" s="131"/>
      <c r="EU80" s="14"/>
      <c r="EV80" s="23"/>
      <c r="EW80" s="111">
        <f t="shared" si="123"/>
        <v>40</v>
      </c>
      <c r="EX80" s="82">
        <f t="shared" si="124"/>
        <v>26</v>
      </c>
      <c r="EY80" s="82">
        <f t="shared" si="124"/>
        <v>0</v>
      </c>
      <c r="EZ80" s="82">
        <f t="shared" si="124"/>
        <v>5</v>
      </c>
      <c r="FA80" s="131">
        <f t="shared" si="125"/>
        <v>31</v>
      </c>
      <c r="FB80" s="14" t="str">
        <f t="shared" si="126"/>
        <v>Claire Hebdige</v>
      </c>
      <c r="FC80" s="14"/>
      <c r="FD80" s="106">
        <f t="shared" si="138"/>
        <v>40</v>
      </c>
      <c r="FE80" s="77">
        <v>15</v>
      </c>
      <c r="FF80" s="77">
        <v>27</v>
      </c>
      <c r="FG80" s="77">
        <v>29</v>
      </c>
      <c r="FH80" s="77">
        <v>30</v>
      </c>
      <c r="FI80" s="77">
        <v>30</v>
      </c>
      <c r="FJ80" s="77">
        <v>32</v>
      </c>
      <c r="FK80" s="77">
        <v>33</v>
      </c>
      <c r="FL80" s="77">
        <v>38</v>
      </c>
      <c r="FM80" s="77">
        <v>39</v>
      </c>
      <c r="FN80" s="77">
        <v>40</v>
      </c>
      <c r="FO80" s="77"/>
      <c r="FP80" s="77"/>
      <c r="FQ80" s="77"/>
      <c r="FR80" s="77"/>
      <c r="FS80" s="77"/>
      <c r="FT80" s="77"/>
      <c r="FU80" s="77"/>
      <c r="FV80" s="8">
        <f t="shared" si="127"/>
        <v>31</v>
      </c>
      <c r="FW80" s="8">
        <f t="shared" si="128"/>
        <v>31</v>
      </c>
      <c r="FX80" s="8">
        <f t="shared" si="129"/>
        <v>31</v>
      </c>
      <c r="FY80" s="8">
        <f t="shared" si="130"/>
        <v>31</v>
      </c>
      <c r="FZ80" s="8">
        <f t="shared" si="131"/>
        <v>31</v>
      </c>
      <c r="GA80" s="8">
        <f t="shared" si="139"/>
        <v>31</v>
      </c>
      <c r="GB80" s="8">
        <f t="shared" si="140"/>
        <v>31</v>
      </c>
      <c r="GC80" s="8">
        <f t="shared" si="132"/>
        <v>31</v>
      </c>
      <c r="GD80" s="8">
        <f t="shared" si="133"/>
        <v>31</v>
      </c>
      <c r="GE80" s="8">
        <f t="shared" si="141"/>
        <v>31</v>
      </c>
      <c r="GG80" s="159">
        <f t="shared" si="142"/>
        <v>31</v>
      </c>
      <c r="GH80" s="159">
        <f t="shared" si="143"/>
        <v>31</v>
      </c>
      <c r="GI80" s="159">
        <f t="shared" si="134"/>
        <v>31</v>
      </c>
      <c r="GJ80" s="159">
        <f t="shared" si="144"/>
        <v>31</v>
      </c>
      <c r="GK80" s="159">
        <f t="shared" si="145"/>
        <v>31</v>
      </c>
      <c r="GL80" s="159">
        <f t="shared" si="146"/>
        <v>31</v>
      </c>
      <c r="GM80" s="159">
        <f t="shared" si="135"/>
        <v>31</v>
      </c>
    </row>
    <row r="81" spans="1:195">
      <c r="A81" s="8">
        <v>16</v>
      </c>
      <c r="B81" s="14" t="s">
        <v>788</v>
      </c>
      <c r="C81" s="162">
        <v>3.3599537037037039E-2</v>
      </c>
      <c r="D81" s="162">
        <v>3.3599537037037039E-2</v>
      </c>
      <c r="E81" s="160">
        <v>3.4548611111111113E-2</v>
      </c>
      <c r="F81" s="139">
        <v>16</v>
      </c>
      <c r="G81" s="132">
        <f t="shared" si="94"/>
        <v>25</v>
      </c>
      <c r="H81" s="145">
        <v>0</v>
      </c>
      <c r="I81" s="146">
        <v>5</v>
      </c>
      <c r="J81" s="147">
        <f t="shared" si="95"/>
        <v>30</v>
      </c>
      <c r="K81" s="14"/>
      <c r="L81" s="16"/>
      <c r="M81" s="21"/>
      <c r="N81" s="132">
        <f>((L$120)+10)-M81</f>
        <v>0</v>
      </c>
      <c r="O81" s="24">
        <v>0</v>
      </c>
      <c r="P81" s="19"/>
      <c r="Q81" s="131">
        <f t="shared" si="97"/>
        <v>0</v>
      </c>
      <c r="R81" s="14"/>
      <c r="S81" s="23">
        <v>3.3599537037037039E-2</v>
      </c>
      <c r="T81" s="139">
        <v>8</v>
      </c>
      <c r="U81" s="132">
        <f>((S$120)+10)-T81</f>
        <v>24</v>
      </c>
      <c r="V81" s="152">
        <v>15</v>
      </c>
      <c r="W81" s="146">
        <v>5</v>
      </c>
      <c r="X81" s="151">
        <f t="shared" si="98"/>
        <v>44</v>
      </c>
      <c r="Y81" s="14"/>
      <c r="Z81" s="16"/>
      <c r="AA81" s="21"/>
      <c r="AB81" s="19"/>
      <c r="AC81" s="19"/>
      <c r="AD81" s="19"/>
      <c r="AE81" s="131"/>
      <c r="AF81" s="14"/>
      <c r="AG81" s="16"/>
      <c r="AH81" s="21"/>
      <c r="AI81" s="132"/>
      <c r="AJ81" s="24"/>
      <c r="AK81" s="19"/>
      <c r="AL81" s="131"/>
      <c r="AM81" s="14"/>
      <c r="AN81" s="16"/>
      <c r="AO81" s="139"/>
      <c r="AP81" s="132"/>
      <c r="AQ81" s="145">
        <v>0</v>
      </c>
      <c r="AR81" s="146"/>
      <c r="AS81" s="147">
        <f t="shared" si="99"/>
        <v>0</v>
      </c>
      <c r="AT81" s="14"/>
      <c r="AU81" s="16"/>
      <c r="AV81" s="21"/>
      <c r="AW81" s="132">
        <f>((AU$120)+10)-AV81</f>
        <v>0</v>
      </c>
      <c r="AX81" s="24">
        <v>0</v>
      </c>
      <c r="AY81" s="19"/>
      <c r="AZ81" s="131">
        <f t="shared" si="101"/>
        <v>0</v>
      </c>
      <c r="BA81" s="14"/>
      <c r="BB81" s="16"/>
      <c r="BC81" s="139"/>
      <c r="BD81" s="132"/>
      <c r="BE81" s="145">
        <v>0</v>
      </c>
      <c r="BF81" s="146"/>
      <c r="BG81" s="147">
        <f t="shared" si="102"/>
        <v>0</v>
      </c>
      <c r="BH81" s="14"/>
      <c r="BI81" s="16"/>
      <c r="BJ81" s="21"/>
      <c r="BK81" s="19"/>
      <c r="BL81" s="19"/>
      <c r="BM81" s="19"/>
      <c r="BN81" s="131">
        <f t="shared" si="104"/>
        <v>0</v>
      </c>
      <c r="BO81" s="14"/>
      <c r="BP81" s="16"/>
      <c r="BQ81" s="139"/>
      <c r="BR81" s="132"/>
      <c r="BS81" s="145">
        <v>0</v>
      </c>
      <c r="BT81" s="146"/>
      <c r="BU81" s="147">
        <f t="shared" si="105"/>
        <v>0</v>
      </c>
      <c r="BV81" s="14"/>
      <c r="BW81" s="16"/>
      <c r="BX81" s="21"/>
      <c r="BY81" s="132">
        <f>(BW$120+1)-BX81</f>
        <v>0</v>
      </c>
      <c r="BZ81" s="19"/>
      <c r="CA81" s="19"/>
      <c r="CB81" s="131">
        <f t="shared" si="106"/>
        <v>0</v>
      </c>
      <c r="CC81" s="14"/>
      <c r="CD81" s="16"/>
      <c r="CE81" s="21"/>
      <c r="CF81" s="132">
        <f t="shared" si="107"/>
        <v>0</v>
      </c>
      <c r="CG81" s="24">
        <v>0</v>
      </c>
      <c r="CH81" s="19"/>
      <c r="CI81" s="131">
        <f t="shared" si="108"/>
        <v>0</v>
      </c>
      <c r="CJ81" s="14"/>
      <c r="CK81" s="16"/>
      <c r="CL81" s="21"/>
      <c r="CM81" s="132">
        <f>(CK$120+1)-CL81</f>
        <v>0</v>
      </c>
      <c r="CN81" s="19"/>
      <c r="CO81" s="19"/>
      <c r="CP81" s="131">
        <f t="shared" si="109"/>
        <v>0</v>
      </c>
      <c r="CQ81" s="14"/>
      <c r="CR81" s="23">
        <v>3.5034722222222224E-2</v>
      </c>
      <c r="CS81" s="139">
        <v>6</v>
      </c>
      <c r="CT81" s="132">
        <f>((CR$120)+10)-CS81</f>
        <v>19</v>
      </c>
      <c r="CU81" s="145">
        <v>0</v>
      </c>
      <c r="CV81" s="146">
        <v>5</v>
      </c>
      <c r="CW81" s="147">
        <f t="shared" si="110"/>
        <v>24</v>
      </c>
      <c r="CX81" s="14"/>
      <c r="CY81" s="16"/>
      <c r="CZ81" s="139"/>
      <c r="DA81" s="132"/>
      <c r="DB81" s="145">
        <v>0</v>
      </c>
      <c r="DC81" s="146"/>
      <c r="DD81" s="147">
        <f t="shared" si="111"/>
        <v>0</v>
      </c>
      <c r="DE81" s="14"/>
      <c r="DF81" s="16"/>
      <c r="DG81" s="139"/>
      <c r="DH81" s="132"/>
      <c r="DI81" s="145">
        <v>0</v>
      </c>
      <c r="DJ81" s="146"/>
      <c r="DK81" s="147">
        <f t="shared" si="112"/>
        <v>0</v>
      </c>
      <c r="DL81" s="75"/>
      <c r="DM81" s="16"/>
      <c r="DN81" s="139"/>
      <c r="DO81" s="132"/>
      <c r="DP81" s="145">
        <v>0</v>
      </c>
      <c r="DQ81" s="146"/>
      <c r="DR81" s="147">
        <f t="shared" si="114"/>
        <v>0</v>
      </c>
      <c r="DS81" s="14"/>
      <c r="DT81" s="16"/>
      <c r="DU81" s="139"/>
      <c r="DV81" s="132"/>
      <c r="DW81" s="145">
        <v>0</v>
      </c>
      <c r="DX81" s="146"/>
      <c r="DY81" s="147">
        <f t="shared" si="116"/>
        <v>0</v>
      </c>
      <c r="DZ81" s="14"/>
      <c r="EA81" s="16"/>
      <c r="EB81" s="21"/>
      <c r="EC81" s="132">
        <f>((EA$120)+10)-EB81</f>
        <v>0</v>
      </c>
      <c r="ED81" s="24">
        <v>0</v>
      </c>
      <c r="EE81" s="19"/>
      <c r="EF81" s="131">
        <f t="shared" si="118"/>
        <v>0</v>
      </c>
      <c r="EG81" s="14"/>
      <c r="EH81" s="16"/>
      <c r="EI81" s="21"/>
      <c r="EJ81" s="132">
        <f>((EH$120)+10)-EI81</f>
        <v>0</v>
      </c>
      <c r="EK81" s="24">
        <v>0</v>
      </c>
      <c r="EL81" s="19"/>
      <c r="EM81" s="131">
        <f t="shared" si="120"/>
        <v>0</v>
      </c>
      <c r="EN81" s="14"/>
      <c r="EO81" s="16"/>
      <c r="EP81" s="21"/>
      <c r="EQ81" s="132">
        <f>((EO$120)+10)-EP81</f>
        <v>0</v>
      </c>
      <c r="ER81" s="24">
        <v>0</v>
      </c>
      <c r="ES81" s="19"/>
      <c r="ET81" s="131">
        <f t="shared" si="122"/>
        <v>0</v>
      </c>
      <c r="EU81" s="14"/>
      <c r="EV81" s="23"/>
      <c r="EW81" s="111">
        <f t="shared" si="123"/>
        <v>19</v>
      </c>
      <c r="EX81" s="82">
        <f t="shared" si="124"/>
        <v>68</v>
      </c>
      <c r="EY81" s="82">
        <f t="shared" si="124"/>
        <v>15</v>
      </c>
      <c r="EZ81" s="82">
        <f t="shared" si="124"/>
        <v>15</v>
      </c>
      <c r="FA81" s="131">
        <f t="shared" si="125"/>
        <v>98</v>
      </c>
      <c r="FB81" s="14" t="str">
        <f t="shared" si="126"/>
        <v>Donna Raeburn</v>
      </c>
      <c r="FC81" s="14"/>
      <c r="FD81" s="106">
        <f t="shared" si="138"/>
        <v>19</v>
      </c>
      <c r="FE81" s="77">
        <v>16</v>
      </c>
      <c r="FF81" s="77">
        <v>8</v>
      </c>
      <c r="FG81" s="77">
        <v>14</v>
      </c>
      <c r="FH81" s="77">
        <v>17</v>
      </c>
      <c r="FI81" s="77">
        <v>19</v>
      </c>
      <c r="FJ81" s="77">
        <v>14</v>
      </c>
      <c r="FK81" s="77" t="s">
        <v>437</v>
      </c>
      <c r="FL81" s="77">
        <v>18</v>
      </c>
      <c r="FM81" s="77">
        <v>19</v>
      </c>
      <c r="FN81" s="77">
        <v>19</v>
      </c>
      <c r="FO81" s="77"/>
      <c r="FP81" s="77"/>
      <c r="FQ81" s="77"/>
      <c r="FR81" s="77"/>
      <c r="FS81" s="77"/>
      <c r="FT81" s="77"/>
      <c r="FU81" s="77"/>
      <c r="FV81" s="8">
        <f t="shared" si="127"/>
        <v>30</v>
      </c>
      <c r="FW81" s="8">
        <f t="shared" si="128"/>
        <v>74</v>
      </c>
      <c r="FX81" s="8">
        <f t="shared" si="129"/>
        <v>74</v>
      </c>
      <c r="FY81" s="8">
        <f t="shared" si="130"/>
        <v>74</v>
      </c>
      <c r="FZ81" s="8">
        <f t="shared" si="131"/>
        <v>74</v>
      </c>
      <c r="GA81" s="8">
        <f t="shared" si="139"/>
        <v>98</v>
      </c>
      <c r="GB81" s="8">
        <f t="shared" si="140"/>
        <v>98</v>
      </c>
      <c r="GC81" s="8">
        <f t="shared" si="132"/>
        <v>98</v>
      </c>
      <c r="GD81" s="8">
        <f t="shared" si="133"/>
        <v>98</v>
      </c>
      <c r="GE81" s="8">
        <f t="shared" si="141"/>
        <v>98</v>
      </c>
      <c r="GG81" s="159">
        <f t="shared" si="142"/>
        <v>74</v>
      </c>
      <c r="GH81" s="159">
        <f t="shared" si="143"/>
        <v>74</v>
      </c>
      <c r="GI81" s="159">
        <f t="shared" si="134"/>
        <v>74</v>
      </c>
      <c r="GJ81" s="159">
        <f t="shared" si="144"/>
        <v>98</v>
      </c>
      <c r="GK81" s="159">
        <f t="shared" si="145"/>
        <v>98</v>
      </c>
      <c r="GL81" s="159">
        <f t="shared" si="146"/>
        <v>98</v>
      </c>
      <c r="GM81" s="159">
        <f t="shared" si="135"/>
        <v>98</v>
      </c>
    </row>
    <row r="82" spans="1:195">
      <c r="A82" s="8">
        <v>17</v>
      </c>
      <c r="B82" s="14" t="s">
        <v>789</v>
      </c>
      <c r="C82" s="162">
        <v>3.5405092592592592E-2</v>
      </c>
      <c r="D82" s="162">
        <v>3.5405092592592592E-2</v>
      </c>
      <c r="E82" s="160">
        <v>3.5405092592592592E-2</v>
      </c>
      <c r="F82" s="139">
        <v>17</v>
      </c>
      <c r="G82" s="132">
        <f t="shared" si="94"/>
        <v>24</v>
      </c>
      <c r="H82" s="145">
        <v>0</v>
      </c>
      <c r="I82" s="146">
        <v>5</v>
      </c>
      <c r="J82" s="147">
        <f t="shared" si="95"/>
        <v>29</v>
      </c>
      <c r="K82" s="14"/>
      <c r="L82" s="16"/>
      <c r="M82" s="21"/>
      <c r="N82" s="132">
        <f>((L$120)+10)-M82</f>
        <v>0</v>
      </c>
      <c r="O82" s="24">
        <v>0</v>
      </c>
      <c r="P82" s="19"/>
      <c r="Q82" s="131">
        <f t="shared" si="97"/>
        <v>0</v>
      </c>
      <c r="R82" s="14"/>
      <c r="S82" s="23">
        <v>3.7557870370370373E-2</v>
      </c>
      <c r="T82" s="139">
        <v>13</v>
      </c>
      <c r="U82" s="132">
        <f>((S$120)+10)-T82</f>
        <v>19</v>
      </c>
      <c r="V82" s="145">
        <v>0</v>
      </c>
      <c r="W82" s="146">
        <v>5</v>
      </c>
      <c r="X82" s="151">
        <f t="shared" si="98"/>
        <v>24</v>
      </c>
      <c r="Y82" s="14"/>
      <c r="Z82" s="16"/>
      <c r="AA82" s="21"/>
      <c r="AB82" s="19"/>
      <c r="AC82" s="19"/>
      <c r="AD82" s="19"/>
      <c r="AE82" s="131"/>
      <c r="AF82" s="14"/>
      <c r="AG82" s="16"/>
      <c r="AH82" s="21"/>
      <c r="AI82" s="132"/>
      <c r="AJ82" s="24"/>
      <c r="AK82" s="19"/>
      <c r="AL82" s="131"/>
      <c r="AM82" s="14"/>
      <c r="AN82" s="16"/>
      <c r="AO82" s="139"/>
      <c r="AP82" s="132"/>
      <c r="AQ82" s="145">
        <v>0</v>
      </c>
      <c r="AR82" s="146"/>
      <c r="AS82" s="147">
        <f t="shared" si="99"/>
        <v>0</v>
      </c>
      <c r="AT82" s="14"/>
      <c r="AU82" s="16"/>
      <c r="AV82" s="21"/>
      <c r="AW82" s="132">
        <f>((AU$120)+10)-AV82</f>
        <v>0</v>
      </c>
      <c r="AX82" s="24">
        <v>0</v>
      </c>
      <c r="AY82" s="19"/>
      <c r="AZ82" s="131">
        <f t="shared" si="101"/>
        <v>0</v>
      </c>
      <c r="BA82" s="14"/>
      <c r="BB82" s="16"/>
      <c r="BC82" s="139"/>
      <c r="BD82" s="132"/>
      <c r="BE82" s="145">
        <v>0</v>
      </c>
      <c r="BF82" s="146"/>
      <c r="BG82" s="147">
        <f t="shared" si="102"/>
        <v>0</v>
      </c>
      <c r="BH82" s="14"/>
      <c r="BI82" s="16"/>
      <c r="BJ82" s="21"/>
      <c r="BK82" s="19"/>
      <c r="BL82" s="19"/>
      <c r="BM82" s="19"/>
      <c r="BN82" s="131">
        <f t="shared" si="104"/>
        <v>0</v>
      </c>
      <c r="BO82" s="14"/>
      <c r="BP82" s="16"/>
      <c r="BQ82" s="139"/>
      <c r="BR82" s="132"/>
      <c r="BS82" s="145">
        <v>0</v>
      </c>
      <c r="BT82" s="146"/>
      <c r="BU82" s="147">
        <f t="shared" si="105"/>
        <v>0</v>
      </c>
      <c r="BV82" s="14"/>
      <c r="BW82" s="16"/>
      <c r="BX82" s="21"/>
      <c r="BY82" s="132">
        <f>(BW$120+1)-BX82</f>
        <v>0</v>
      </c>
      <c r="BZ82" s="19"/>
      <c r="CA82" s="19"/>
      <c r="CB82" s="131">
        <f t="shared" si="106"/>
        <v>0</v>
      </c>
      <c r="CC82" s="14"/>
      <c r="CD82" s="16"/>
      <c r="CE82" s="21"/>
      <c r="CF82" s="132">
        <f t="shared" si="107"/>
        <v>0</v>
      </c>
      <c r="CG82" s="24">
        <v>0</v>
      </c>
      <c r="CH82" s="19"/>
      <c r="CI82" s="131">
        <f t="shared" si="108"/>
        <v>0</v>
      </c>
      <c r="CJ82" s="14"/>
      <c r="CK82" s="16"/>
      <c r="CL82" s="21"/>
      <c r="CM82" s="132">
        <f>(CK$120+1)-CL82</f>
        <v>0</v>
      </c>
      <c r="CN82" s="19"/>
      <c r="CO82" s="19"/>
      <c r="CP82" s="131">
        <f t="shared" si="109"/>
        <v>0</v>
      </c>
      <c r="CQ82" s="14"/>
      <c r="CR82" s="16"/>
      <c r="CS82" s="139"/>
      <c r="CT82" s="132"/>
      <c r="CU82" s="145">
        <v>0</v>
      </c>
      <c r="CV82" s="146"/>
      <c r="CW82" s="147">
        <f t="shared" si="110"/>
        <v>0</v>
      </c>
      <c r="CX82" s="14"/>
      <c r="CY82" s="16"/>
      <c r="CZ82" s="139"/>
      <c r="DA82" s="132"/>
      <c r="DB82" s="145">
        <v>0</v>
      </c>
      <c r="DC82" s="146"/>
      <c r="DD82" s="147">
        <f t="shared" si="111"/>
        <v>0</v>
      </c>
      <c r="DE82" s="14"/>
      <c r="DF82" s="16"/>
      <c r="DG82" s="139"/>
      <c r="DH82" s="132"/>
      <c r="DI82" s="145">
        <v>0</v>
      </c>
      <c r="DJ82" s="146"/>
      <c r="DK82" s="147">
        <f t="shared" si="112"/>
        <v>0</v>
      </c>
      <c r="DL82" s="75"/>
      <c r="DM82" s="16"/>
      <c r="DN82" s="139"/>
      <c r="DO82" s="132"/>
      <c r="DP82" s="145">
        <v>0</v>
      </c>
      <c r="DQ82" s="146"/>
      <c r="DR82" s="147">
        <f t="shared" si="114"/>
        <v>0</v>
      </c>
      <c r="DS82" s="14"/>
      <c r="DT82" s="16"/>
      <c r="DU82" s="139"/>
      <c r="DV82" s="132"/>
      <c r="DW82" s="145">
        <v>0</v>
      </c>
      <c r="DX82" s="146"/>
      <c r="DY82" s="147">
        <f t="shared" si="116"/>
        <v>0</v>
      </c>
      <c r="DZ82" s="14"/>
      <c r="EA82" s="16"/>
      <c r="EB82" s="21"/>
      <c r="EC82" s="132">
        <f>((EA$120)+10)-EB82</f>
        <v>0</v>
      </c>
      <c r="ED82" s="24">
        <v>0</v>
      </c>
      <c r="EE82" s="19"/>
      <c r="EF82" s="131">
        <f t="shared" si="118"/>
        <v>0</v>
      </c>
      <c r="EG82" s="14"/>
      <c r="EH82" s="16"/>
      <c r="EI82" s="21"/>
      <c r="EJ82" s="132">
        <f>((EH$120)+10)-EI82</f>
        <v>0</v>
      </c>
      <c r="EK82" s="24">
        <v>0</v>
      </c>
      <c r="EL82" s="19"/>
      <c r="EM82" s="131">
        <f t="shared" si="120"/>
        <v>0</v>
      </c>
      <c r="EN82" s="14"/>
      <c r="EO82" s="16"/>
      <c r="EP82" s="21"/>
      <c r="EQ82" s="132">
        <f>((EO$120)+10)-EP82</f>
        <v>0</v>
      </c>
      <c r="ER82" s="24">
        <v>0</v>
      </c>
      <c r="ES82" s="19"/>
      <c r="ET82" s="131">
        <f t="shared" si="122"/>
        <v>0</v>
      </c>
      <c r="EU82" s="14"/>
      <c r="EV82" s="23"/>
      <c r="EW82" s="111" t="str">
        <f t="shared" si="123"/>
        <v>29=</v>
      </c>
      <c r="EX82" s="82">
        <f t="shared" si="124"/>
        <v>43</v>
      </c>
      <c r="EY82" s="82">
        <f t="shared" si="124"/>
        <v>0</v>
      </c>
      <c r="EZ82" s="82">
        <f t="shared" si="124"/>
        <v>10</v>
      </c>
      <c r="FA82" s="131">
        <f t="shared" si="125"/>
        <v>53</v>
      </c>
      <c r="FB82" s="14" t="str">
        <f t="shared" si="126"/>
        <v>Fiona Stuart</v>
      </c>
      <c r="FC82" s="14"/>
      <c r="FD82" s="106" t="str">
        <f t="shared" si="138"/>
        <v>29=</v>
      </c>
      <c r="FE82" s="77">
        <v>17</v>
      </c>
      <c r="FF82" s="77" t="s">
        <v>439</v>
      </c>
      <c r="FG82" s="77" t="s">
        <v>442</v>
      </c>
      <c r="FH82" s="77" t="s">
        <v>646</v>
      </c>
      <c r="FI82" s="77" t="s">
        <v>646</v>
      </c>
      <c r="FJ82" s="77" t="s">
        <v>548</v>
      </c>
      <c r="FK82" s="77" t="s">
        <v>548</v>
      </c>
      <c r="FL82" s="77" t="s">
        <v>773</v>
      </c>
      <c r="FM82" s="77" t="s">
        <v>773</v>
      </c>
      <c r="FN82" s="77" t="s">
        <v>876</v>
      </c>
      <c r="FO82" s="77"/>
      <c r="FP82" s="77"/>
      <c r="FQ82" s="77"/>
      <c r="FR82" s="77"/>
      <c r="FS82" s="77"/>
      <c r="FT82" s="77"/>
      <c r="FU82" s="77"/>
      <c r="FV82" s="8">
        <f t="shared" si="127"/>
        <v>29</v>
      </c>
      <c r="FW82" s="8">
        <f t="shared" si="128"/>
        <v>53</v>
      </c>
      <c r="FX82" s="8">
        <f t="shared" si="129"/>
        <v>53</v>
      </c>
      <c r="FY82" s="8">
        <f t="shared" si="130"/>
        <v>53</v>
      </c>
      <c r="FZ82" s="8">
        <f t="shared" si="131"/>
        <v>53</v>
      </c>
      <c r="GA82" s="8">
        <f t="shared" si="139"/>
        <v>53</v>
      </c>
      <c r="GB82" s="8">
        <f t="shared" si="140"/>
        <v>53</v>
      </c>
      <c r="GC82" s="8">
        <f t="shared" si="132"/>
        <v>53</v>
      </c>
      <c r="GD82" s="8">
        <f t="shared" si="133"/>
        <v>53</v>
      </c>
      <c r="GE82" s="8">
        <f t="shared" si="141"/>
        <v>53</v>
      </c>
      <c r="GG82" s="159">
        <f t="shared" si="142"/>
        <v>53</v>
      </c>
      <c r="GH82" s="159">
        <f t="shared" si="143"/>
        <v>53</v>
      </c>
      <c r="GI82" s="159">
        <f t="shared" si="134"/>
        <v>53</v>
      </c>
      <c r="GJ82" s="159">
        <f t="shared" si="144"/>
        <v>53</v>
      </c>
      <c r="GK82" s="159">
        <f t="shared" si="145"/>
        <v>53</v>
      </c>
      <c r="GL82" s="159">
        <f t="shared" si="146"/>
        <v>53</v>
      </c>
      <c r="GM82" s="159">
        <f t="shared" si="135"/>
        <v>53</v>
      </c>
    </row>
    <row r="83" spans="1:195">
      <c r="A83" s="8">
        <v>18</v>
      </c>
      <c r="B83" s="14" t="s">
        <v>26</v>
      </c>
      <c r="C83" s="162">
        <v>3.5509259259259261E-2</v>
      </c>
      <c r="D83" s="162">
        <v>3.5509259259259261E-2</v>
      </c>
      <c r="E83" s="160">
        <v>3.5833333333333335E-2</v>
      </c>
      <c r="F83" s="139">
        <v>18</v>
      </c>
      <c r="G83" s="132">
        <f t="shared" si="94"/>
        <v>23</v>
      </c>
      <c r="H83" s="145">
        <v>0</v>
      </c>
      <c r="I83" s="146">
        <v>5</v>
      </c>
      <c r="J83" s="147">
        <f t="shared" si="95"/>
        <v>28</v>
      </c>
      <c r="K83" s="14"/>
      <c r="L83" s="16"/>
      <c r="M83" s="21"/>
      <c r="N83" s="132"/>
      <c r="O83" s="24"/>
      <c r="P83" s="19"/>
      <c r="Q83" s="131"/>
      <c r="R83" s="14"/>
      <c r="S83" s="23">
        <v>3.6249999999999998E-2</v>
      </c>
      <c r="T83" s="139">
        <v>10</v>
      </c>
      <c r="U83" s="132">
        <f>((S$120)+10)-T83</f>
        <v>22</v>
      </c>
      <c r="V83" s="145">
        <v>0</v>
      </c>
      <c r="W83" s="146">
        <v>5</v>
      </c>
      <c r="X83" s="151">
        <f t="shared" si="98"/>
        <v>27</v>
      </c>
      <c r="Y83" s="14"/>
      <c r="Z83" s="16"/>
      <c r="AA83" s="21"/>
      <c r="AB83" s="19"/>
      <c r="AC83" s="19"/>
      <c r="AD83" s="19"/>
      <c r="AE83" s="131"/>
      <c r="AF83" s="14"/>
      <c r="AG83" s="23"/>
      <c r="AH83" s="21"/>
      <c r="AI83" s="132"/>
      <c r="AJ83" s="24"/>
      <c r="AK83" s="19"/>
      <c r="AL83" s="131"/>
      <c r="AM83" s="14"/>
      <c r="AN83" s="23">
        <v>3.5509259259259261E-2</v>
      </c>
      <c r="AO83" s="139">
        <v>5</v>
      </c>
      <c r="AP83" s="132">
        <f>((AN$120)+10)-AO83</f>
        <v>19</v>
      </c>
      <c r="AQ83" s="152">
        <v>15</v>
      </c>
      <c r="AR83" s="146">
        <v>5</v>
      </c>
      <c r="AS83" s="147">
        <f t="shared" si="99"/>
        <v>39</v>
      </c>
      <c r="AT83" s="14"/>
      <c r="AU83" s="16"/>
      <c r="AV83" s="21"/>
      <c r="AW83" s="132"/>
      <c r="AX83" s="24"/>
      <c r="AY83" s="19"/>
      <c r="AZ83" s="131"/>
      <c r="BA83" s="14"/>
      <c r="BB83" s="23">
        <v>3.2175925925925927E-2</v>
      </c>
      <c r="BC83" s="139">
        <v>11</v>
      </c>
      <c r="BD83" s="132">
        <f>((BB$120)+10)-BC83</f>
        <v>17</v>
      </c>
      <c r="BE83" s="145">
        <v>0</v>
      </c>
      <c r="BF83" s="146">
        <v>5</v>
      </c>
      <c r="BG83" s="147">
        <f t="shared" si="102"/>
        <v>22</v>
      </c>
      <c r="BH83" s="14"/>
      <c r="BI83" s="16"/>
      <c r="BJ83" s="21"/>
      <c r="BK83" s="19"/>
      <c r="BL83" s="19"/>
      <c r="BM83" s="19"/>
      <c r="BN83" s="131"/>
      <c r="BO83" s="14"/>
      <c r="BP83" s="23"/>
      <c r="BQ83" s="139"/>
      <c r="BR83" s="132"/>
      <c r="BS83" s="145">
        <v>0</v>
      </c>
      <c r="BT83" s="146"/>
      <c r="BU83" s="147">
        <f t="shared" si="105"/>
        <v>0</v>
      </c>
      <c r="BV83" s="14"/>
      <c r="BW83" s="16"/>
      <c r="BX83" s="21"/>
      <c r="BY83" s="19"/>
      <c r="BZ83" s="19"/>
      <c r="CA83" s="19"/>
      <c r="CB83" s="131"/>
      <c r="CC83" s="14"/>
      <c r="CD83" s="23"/>
      <c r="CE83" s="21"/>
      <c r="CF83" s="132">
        <f t="shared" si="107"/>
        <v>0</v>
      </c>
      <c r="CG83" s="24">
        <v>0</v>
      </c>
      <c r="CH83" s="19"/>
      <c r="CI83" s="131">
        <f t="shared" si="108"/>
        <v>0</v>
      </c>
      <c r="CJ83" s="14"/>
      <c r="CK83" s="16"/>
      <c r="CL83" s="21"/>
      <c r="CM83" s="19"/>
      <c r="CN83" s="19"/>
      <c r="CO83" s="19"/>
      <c r="CP83" s="131"/>
      <c r="CQ83" s="14"/>
      <c r="CR83" s="23"/>
      <c r="CS83" s="139"/>
      <c r="CT83" s="132"/>
      <c r="CU83" s="145">
        <v>0</v>
      </c>
      <c r="CV83" s="146"/>
      <c r="CW83" s="147">
        <f t="shared" si="110"/>
        <v>0</v>
      </c>
      <c r="CX83" s="14"/>
      <c r="CY83" s="23">
        <v>3.7118055555555557E-2</v>
      </c>
      <c r="CZ83" s="139">
        <v>6</v>
      </c>
      <c r="DA83" s="132">
        <f>((CY$120)+10)-CZ83</f>
        <v>17</v>
      </c>
      <c r="DB83" s="145">
        <v>0</v>
      </c>
      <c r="DC83" s="146">
        <v>5</v>
      </c>
      <c r="DD83" s="147">
        <f t="shared" si="111"/>
        <v>22</v>
      </c>
      <c r="DE83" s="14"/>
      <c r="DF83" s="23"/>
      <c r="DG83" s="139"/>
      <c r="DH83" s="132"/>
      <c r="DI83" s="145">
        <v>0</v>
      </c>
      <c r="DJ83" s="146"/>
      <c r="DK83" s="147">
        <f t="shared" si="112"/>
        <v>0</v>
      </c>
      <c r="DL83" s="75"/>
      <c r="DM83" s="23"/>
      <c r="DN83" s="139"/>
      <c r="DO83" s="132"/>
      <c r="DP83" s="145">
        <v>0</v>
      </c>
      <c r="DQ83" s="146"/>
      <c r="DR83" s="147">
        <f t="shared" si="114"/>
        <v>0</v>
      </c>
      <c r="DS83" s="14"/>
      <c r="DT83" s="23">
        <v>3.7106481481481483E-2</v>
      </c>
      <c r="DU83" s="139">
        <v>6</v>
      </c>
      <c r="DV83" s="132">
        <f t="shared" si="115"/>
        <v>15</v>
      </c>
      <c r="DW83" s="145">
        <v>0</v>
      </c>
      <c r="DX83" s="146">
        <v>5</v>
      </c>
      <c r="DY83" s="147">
        <f t="shared" si="116"/>
        <v>20</v>
      </c>
      <c r="DZ83" s="14"/>
      <c r="EA83" s="16"/>
      <c r="EB83" s="21"/>
      <c r="EC83" s="132"/>
      <c r="ED83" s="24"/>
      <c r="EE83" s="19"/>
      <c r="EF83" s="131"/>
      <c r="EG83" s="14"/>
      <c r="EH83" s="16"/>
      <c r="EI83" s="21"/>
      <c r="EJ83" s="132"/>
      <c r="EK83" s="24"/>
      <c r="EL83" s="19"/>
      <c r="EM83" s="131"/>
      <c r="EN83" s="14"/>
      <c r="EO83" s="16"/>
      <c r="EP83" s="21"/>
      <c r="EQ83" s="132"/>
      <c r="ER83" s="24"/>
      <c r="ES83" s="19"/>
      <c r="ET83" s="131"/>
      <c r="EU83" s="14"/>
      <c r="EV83" s="23"/>
      <c r="EW83" s="111">
        <f t="shared" si="123"/>
        <v>9</v>
      </c>
      <c r="EX83" s="82">
        <f t="shared" si="124"/>
        <v>113</v>
      </c>
      <c r="EY83" s="82">
        <f t="shared" si="124"/>
        <v>15</v>
      </c>
      <c r="EZ83" s="82">
        <f t="shared" si="124"/>
        <v>30</v>
      </c>
      <c r="FA83" s="131">
        <f t="shared" si="125"/>
        <v>158</v>
      </c>
      <c r="FB83" s="14" t="str">
        <f t="shared" si="126"/>
        <v>Julia King</v>
      </c>
      <c r="FC83" s="14"/>
      <c r="FD83" s="106">
        <f t="shared" si="138"/>
        <v>9</v>
      </c>
      <c r="FE83" s="77">
        <v>18</v>
      </c>
      <c r="FF83" s="77">
        <v>13</v>
      </c>
      <c r="FG83" s="77">
        <v>7</v>
      </c>
      <c r="FH83" s="77" t="s">
        <v>422</v>
      </c>
      <c r="FI83" s="77">
        <v>8</v>
      </c>
      <c r="FJ83" s="77">
        <v>9</v>
      </c>
      <c r="FK83" s="77">
        <v>9</v>
      </c>
      <c r="FL83" s="77">
        <v>10</v>
      </c>
      <c r="FM83" s="77">
        <v>10</v>
      </c>
      <c r="FN83" s="77">
        <v>9</v>
      </c>
      <c r="FO83" s="77"/>
      <c r="FP83" s="77"/>
      <c r="FQ83" s="77"/>
      <c r="FR83" s="77"/>
      <c r="FS83" s="77"/>
      <c r="FT83" s="77"/>
      <c r="FU83" s="77"/>
      <c r="FV83" s="8">
        <f t="shared" si="127"/>
        <v>28</v>
      </c>
      <c r="FW83" s="8">
        <f t="shared" si="128"/>
        <v>55</v>
      </c>
      <c r="FX83" s="8">
        <f t="shared" si="129"/>
        <v>94</v>
      </c>
      <c r="FY83" s="8">
        <f t="shared" si="130"/>
        <v>116</v>
      </c>
      <c r="FZ83" s="8">
        <f t="shared" si="131"/>
        <v>116</v>
      </c>
      <c r="GA83" s="8">
        <f t="shared" si="139"/>
        <v>116</v>
      </c>
      <c r="GB83" s="8">
        <f t="shared" si="140"/>
        <v>138</v>
      </c>
      <c r="GC83" s="8">
        <f t="shared" si="132"/>
        <v>138</v>
      </c>
      <c r="GD83" s="8">
        <f t="shared" si="133"/>
        <v>138</v>
      </c>
      <c r="GE83" s="8">
        <f t="shared" si="141"/>
        <v>158</v>
      </c>
      <c r="GG83" s="159">
        <f t="shared" si="142"/>
        <v>94</v>
      </c>
      <c r="GH83" s="159">
        <f t="shared" si="143"/>
        <v>116</v>
      </c>
      <c r="GI83" s="159">
        <f t="shared" si="134"/>
        <v>116</v>
      </c>
      <c r="GJ83" s="159">
        <f t="shared" si="144"/>
        <v>116</v>
      </c>
      <c r="GK83" s="159">
        <f t="shared" si="145"/>
        <v>138</v>
      </c>
      <c r="GL83" s="159">
        <f t="shared" si="146"/>
        <v>138</v>
      </c>
      <c r="GM83" s="159">
        <f t="shared" si="135"/>
        <v>138</v>
      </c>
    </row>
    <row r="84" spans="1:195">
      <c r="A84" s="8">
        <v>19</v>
      </c>
      <c r="B84" s="14" t="s">
        <v>560</v>
      </c>
      <c r="C84" s="162">
        <v>3.6122685185185181E-2</v>
      </c>
      <c r="D84" s="162">
        <v>3.6122685185185181E-2</v>
      </c>
      <c r="E84" s="160">
        <v>3.6122685185185181E-2</v>
      </c>
      <c r="F84" s="139">
        <v>19</v>
      </c>
      <c r="G84" s="132">
        <f t="shared" si="94"/>
        <v>22</v>
      </c>
      <c r="H84" s="145">
        <v>0</v>
      </c>
      <c r="I84" s="146">
        <v>5</v>
      </c>
      <c r="J84" s="147">
        <f t="shared" si="95"/>
        <v>27</v>
      </c>
      <c r="K84" s="14"/>
      <c r="L84" s="16"/>
      <c r="M84" s="21"/>
      <c r="N84" s="19"/>
      <c r="O84" s="19"/>
      <c r="P84" s="19"/>
      <c r="Q84" s="131">
        <f t="shared" si="97"/>
        <v>0</v>
      </c>
      <c r="R84" s="14"/>
      <c r="S84" s="16"/>
      <c r="T84" s="139"/>
      <c r="U84" s="132"/>
      <c r="V84" s="145">
        <v>0</v>
      </c>
      <c r="W84" s="146"/>
      <c r="X84" s="151">
        <f t="shared" si="98"/>
        <v>0</v>
      </c>
      <c r="Y84" s="14"/>
      <c r="Z84" s="16"/>
      <c r="AA84" s="21"/>
      <c r="AB84" s="19"/>
      <c r="AC84" s="19"/>
      <c r="AD84" s="19"/>
      <c r="AE84" s="131"/>
      <c r="AF84" s="14"/>
      <c r="AG84" s="16"/>
      <c r="AH84" s="21"/>
      <c r="AI84" s="132"/>
      <c r="AJ84" s="24"/>
      <c r="AK84" s="19"/>
      <c r="AL84" s="131"/>
      <c r="AM84" s="14"/>
      <c r="AN84" s="16"/>
      <c r="AO84" s="139"/>
      <c r="AP84" s="132"/>
      <c r="AQ84" s="145">
        <v>0</v>
      </c>
      <c r="AR84" s="146"/>
      <c r="AS84" s="147">
        <f t="shared" si="99"/>
        <v>0</v>
      </c>
      <c r="AT84" s="14"/>
      <c r="AU84" s="16"/>
      <c r="AV84" s="21"/>
      <c r="AW84" s="19"/>
      <c r="AX84" s="19"/>
      <c r="AY84" s="19"/>
      <c r="AZ84" s="131">
        <f t="shared" si="101"/>
        <v>0</v>
      </c>
      <c r="BA84" s="14"/>
      <c r="BB84" s="23">
        <v>3.0902777777777779E-2</v>
      </c>
      <c r="BC84" s="139">
        <v>9</v>
      </c>
      <c r="BD84" s="132">
        <f>((BB$120)+10)-BC84</f>
        <v>19</v>
      </c>
      <c r="BE84" s="145">
        <v>0</v>
      </c>
      <c r="BF84" s="146">
        <v>5</v>
      </c>
      <c r="BG84" s="147">
        <f t="shared" si="102"/>
        <v>24</v>
      </c>
      <c r="BH84" s="14"/>
      <c r="BI84" s="16"/>
      <c r="BJ84" s="21"/>
      <c r="BK84" s="19"/>
      <c r="BL84" s="19"/>
      <c r="BM84" s="19"/>
      <c r="BN84" s="131">
        <f t="shared" si="104"/>
        <v>0</v>
      </c>
      <c r="BO84" s="14"/>
      <c r="BP84" s="16"/>
      <c r="BQ84" s="139"/>
      <c r="BR84" s="132"/>
      <c r="BS84" s="145">
        <v>0</v>
      </c>
      <c r="BT84" s="146"/>
      <c r="BU84" s="147">
        <f t="shared" si="105"/>
        <v>0</v>
      </c>
      <c r="BV84" s="14"/>
      <c r="BW84" s="16"/>
      <c r="BX84" s="21"/>
      <c r="BY84" s="19"/>
      <c r="BZ84" s="19"/>
      <c r="CA84" s="19"/>
      <c r="CB84" s="131">
        <f t="shared" si="106"/>
        <v>0</v>
      </c>
      <c r="CC84" s="14"/>
      <c r="CD84" s="16"/>
      <c r="CE84" s="21"/>
      <c r="CF84" s="132">
        <f t="shared" si="107"/>
        <v>0</v>
      </c>
      <c r="CG84" s="24">
        <v>0</v>
      </c>
      <c r="CH84" s="19"/>
      <c r="CI84" s="131">
        <f t="shared" si="108"/>
        <v>0</v>
      </c>
      <c r="CJ84" s="14"/>
      <c r="CK84" s="16"/>
      <c r="CL84" s="21"/>
      <c r="CM84" s="19"/>
      <c r="CN84" s="19"/>
      <c r="CO84" s="19"/>
      <c r="CP84" s="131">
        <f t="shared" si="109"/>
        <v>0</v>
      </c>
      <c r="CQ84" s="14"/>
      <c r="CR84" s="16"/>
      <c r="CS84" s="139"/>
      <c r="CT84" s="132"/>
      <c r="CU84" s="145">
        <v>0</v>
      </c>
      <c r="CV84" s="146"/>
      <c r="CW84" s="147">
        <f t="shared" si="110"/>
        <v>0</v>
      </c>
      <c r="CX84" s="14"/>
      <c r="CY84" s="16"/>
      <c r="CZ84" s="139"/>
      <c r="DA84" s="132"/>
      <c r="DB84" s="145">
        <v>0</v>
      </c>
      <c r="DC84" s="146"/>
      <c r="DD84" s="147">
        <f t="shared" si="111"/>
        <v>0</v>
      </c>
      <c r="DE84" s="14"/>
      <c r="DF84" s="16"/>
      <c r="DG84" s="139"/>
      <c r="DH84" s="132"/>
      <c r="DI84" s="145">
        <v>0</v>
      </c>
      <c r="DJ84" s="146"/>
      <c r="DK84" s="147">
        <f t="shared" si="112"/>
        <v>0</v>
      </c>
      <c r="DL84" s="75"/>
      <c r="DM84" s="16"/>
      <c r="DN84" s="139"/>
      <c r="DO84" s="132"/>
      <c r="DP84" s="145">
        <v>0</v>
      </c>
      <c r="DQ84" s="146"/>
      <c r="DR84" s="147">
        <f t="shared" si="114"/>
        <v>0</v>
      </c>
      <c r="DS84" s="14"/>
      <c r="DT84" s="16"/>
      <c r="DU84" s="139"/>
      <c r="DV84" s="132"/>
      <c r="DW84" s="145">
        <v>0</v>
      </c>
      <c r="DX84" s="146"/>
      <c r="DY84" s="147">
        <f t="shared" si="116"/>
        <v>0</v>
      </c>
      <c r="DZ84" s="14"/>
      <c r="EA84" s="16"/>
      <c r="EB84" s="21"/>
      <c r="EC84" s="19"/>
      <c r="ED84" s="19"/>
      <c r="EE84" s="19"/>
      <c r="EF84" s="131">
        <f t="shared" si="118"/>
        <v>0</v>
      </c>
      <c r="EG84" s="14"/>
      <c r="EH84" s="16"/>
      <c r="EI84" s="21"/>
      <c r="EJ84" s="19"/>
      <c r="EK84" s="19"/>
      <c r="EL84" s="19"/>
      <c r="EM84" s="131">
        <f t="shared" si="120"/>
        <v>0</v>
      </c>
      <c r="EN84" s="14"/>
      <c r="EO84" s="16"/>
      <c r="EP84" s="21"/>
      <c r="EQ84" s="19"/>
      <c r="ER84" s="19"/>
      <c r="ES84" s="19"/>
      <c r="ET84" s="131">
        <f t="shared" si="122"/>
        <v>0</v>
      </c>
      <c r="EU84" s="14"/>
      <c r="EV84" s="23"/>
      <c r="EW84" s="111">
        <f t="shared" si="123"/>
        <v>32</v>
      </c>
      <c r="EX84" s="82">
        <f t="shared" si="124"/>
        <v>41</v>
      </c>
      <c r="EY84" s="82">
        <f t="shared" si="124"/>
        <v>0</v>
      </c>
      <c r="EZ84" s="82">
        <f t="shared" si="124"/>
        <v>10</v>
      </c>
      <c r="FA84" s="131">
        <f t="shared" si="125"/>
        <v>51</v>
      </c>
      <c r="FB84" s="14" t="str">
        <f t="shared" si="126"/>
        <v>Audrey Turnbull</v>
      </c>
      <c r="FC84" s="14"/>
      <c r="FD84" s="106">
        <f t="shared" si="138"/>
        <v>32</v>
      </c>
      <c r="FE84" s="77">
        <v>19</v>
      </c>
      <c r="FF84" s="77">
        <v>28</v>
      </c>
      <c r="FG84" s="77">
        <v>31</v>
      </c>
      <c r="FH84" s="77">
        <v>24</v>
      </c>
      <c r="FI84" s="77">
        <v>24</v>
      </c>
      <c r="FJ84" s="77">
        <v>26</v>
      </c>
      <c r="FK84" s="77">
        <v>26</v>
      </c>
      <c r="FL84" s="77">
        <v>31</v>
      </c>
      <c r="FM84" s="77">
        <v>31</v>
      </c>
      <c r="FN84" s="77">
        <v>32</v>
      </c>
      <c r="FO84" s="77"/>
      <c r="FP84" s="77"/>
      <c r="FQ84" s="77"/>
      <c r="FR84" s="77"/>
      <c r="FS84" s="77"/>
      <c r="FT84" s="77"/>
      <c r="FV84" s="8">
        <f t="shared" si="127"/>
        <v>27</v>
      </c>
      <c r="FW84" s="8">
        <f t="shared" si="128"/>
        <v>27</v>
      </c>
      <c r="FX84" s="8">
        <f t="shared" si="129"/>
        <v>27</v>
      </c>
      <c r="FY84" s="8">
        <f t="shared" si="130"/>
        <v>51</v>
      </c>
      <c r="FZ84" s="8">
        <f t="shared" si="131"/>
        <v>51</v>
      </c>
      <c r="GA84" s="8">
        <f t="shared" si="139"/>
        <v>51</v>
      </c>
      <c r="GB84" s="8">
        <f t="shared" si="140"/>
        <v>51</v>
      </c>
      <c r="GC84" s="8">
        <f t="shared" si="132"/>
        <v>51</v>
      </c>
      <c r="GD84" s="8">
        <f t="shared" si="133"/>
        <v>51</v>
      </c>
      <c r="GE84" s="8">
        <f t="shared" si="141"/>
        <v>51</v>
      </c>
      <c r="GG84" s="159">
        <f t="shared" si="142"/>
        <v>27</v>
      </c>
      <c r="GH84" s="159">
        <f t="shared" si="143"/>
        <v>51</v>
      </c>
      <c r="GI84" s="159">
        <f t="shared" si="134"/>
        <v>51</v>
      </c>
      <c r="GJ84" s="159">
        <f t="shared" si="144"/>
        <v>51</v>
      </c>
      <c r="GK84" s="159">
        <f t="shared" si="145"/>
        <v>51</v>
      </c>
      <c r="GL84" s="159">
        <f t="shared" si="146"/>
        <v>51</v>
      </c>
      <c r="GM84" s="159">
        <f t="shared" si="135"/>
        <v>51</v>
      </c>
    </row>
    <row r="85" spans="1:195">
      <c r="A85" s="8">
        <v>20</v>
      </c>
      <c r="B85" s="14" t="s">
        <v>797</v>
      </c>
      <c r="C85" s="162">
        <v>3.6180555555555556E-2</v>
      </c>
      <c r="D85" s="162">
        <v>3.6180555555555556E-2</v>
      </c>
      <c r="E85" s="160">
        <v>3.6180555555555556E-2</v>
      </c>
      <c r="F85" s="139">
        <v>20</v>
      </c>
      <c r="G85" s="132">
        <f t="shared" si="94"/>
        <v>21</v>
      </c>
      <c r="H85" s="145">
        <v>0</v>
      </c>
      <c r="I85" s="146">
        <v>5</v>
      </c>
      <c r="J85" s="147">
        <f t="shared" si="95"/>
        <v>26</v>
      </c>
      <c r="K85" s="14"/>
      <c r="L85" s="16"/>
      <c r="M85" s="21"/>
      <c r="N85" s="19"/>
      <c r="O85" s="19"/>
      <c r="P85" s="19"/>
      <c r="Q85" s="131"/>
      <c r="R85" s="14"/>
      <c r="S85" s="16"/>
      <c r="T85" s="139"/>
      <c r="U85" s="132"/>
      <c r="V85" s="145">
        <v>0</v>
      </c>
      <c r="W85" s="146"/>
      <c r="X85" s="151">
        <f t="shared" si="98"/>
        <v>0</v>
      </c>
      <c r="Y85" s="14"/>
      <c r="Z85" s="16"/>
      <c r="AA85" s="21"/>
      <c r="AB85" s="19"/>
      <c r="AC85" s="19"/>
      <c r="AD85" s="19"/>
      <c r="AE85" s="131"/>
      <c r="AF85" s="14"/>
      <c r="AG85" s="16"/>
      <c r="AH85" s="21"/>
      <c r="AI85" s="132"/>
      <c r="AJ85" s="24"/>
      <c r="AK85" s="19"/>
      <c r="AL85" s="131"/>
      <c r="AM85" s="14"/>
      <c r="AN85" s="16"/>
      <c r="AO85" s="139"/>
      <c r="AP85" s="132"/>
      <c r="AQ85" s="145">
        <v>0</v>
      </c>
      <c r="AR85" s="146"/>
      <c r="AS85" s="147">
        <f t="shared" si="99"/>
        <v>0</v>
      </c>
      <c r="AT85" s="14"/>
      <c r="AU85" s="16"/>
      <c r="AV85" s="21"/>
      <c r="AW85" s="19"/>
      <c r="AX85" s="19"/>
      <c r="AY85" s="19"/>
      <c r="AZ85" s="131">
        <f t="shared" si="101"/>
        <v>0</v>
      </c>
      <c r="BA85" s="14"/>
      <c r="BB85" s="16"/>
      <c r="BC85" s="139"/>
      <c r="BD85" s="132"/>
      <c r="BE85" s="145">
        <v>0</v>
      </c>
      <c r="BF85" s="146"/>
      <c r="BG85" s="147">
        <f t="shared" si="102"/>
        <v>0</v>
      </c>
      <c r="BH85" s="14"/>
      <c r="BI85" s="16"/>
      <c r="BJ85" s="21"/>
      <c r="BK85" s="19"/>
      <c r="BL85" s="19"/>
      <c r="BM85" s="19"/>
      <c r="BN85" s="131">
        <f t="shared" si="104"/>
        <v>0</v>
      </c>
      <c r="BO85" s="14"/>
      <c r="BP85" s="16"/>
      <c r="BQ85" s="139"/>
      <c r="BR85" s="132"/>
      <c r="BS85" s="145">
        <v>0</v>
      </c>
      <c r="BT85" s="146"/>
      <c r="BU85" s="147">
        <f t="shared" si="105"/>
        <v>0</v>
      </c>
      <c r="BV85" s="14"/>
      <c r="BW85" s="16"/>
      <c r="BX85" s="21"/>
      <c r="BY85" s="19"/>
      <c r="BZ85" s="19"/>
      <c r="CA85" s="19"/>
      <c r="CB85" s="131">
        <f t="shared" si="106"/>
        <v>0</v>
      </c>
      <c r="CC85" s="14"/>
      <c r="CD85" s="16"/>
      <c r="CE85" s="21"/>
      <c r="CF85" s="132">
        <f t="shared" si="107"/>
        <v>0</v>
      </c>
      <c r="CG85" s="24"/>
      <c r="CH85" s="19"/>
      <c r="CI85" s="131">
        <f t="shared" si="108"/>
        <v>0</v>
      </c>
      <c r="CJ85" s="14"/>
      <c r="CK85" s="16"/>
      <c r="CL85" s="21"/>
      <c r="CM85" s="19"/>
      <c r="CN85" s="19"/>
      <c r="CO85" s="19"/>
      <c r="CP85" s="131">
        <f t="shared" si="109"/>
        <v>0</v>
      </c>
      <c r="CQ85" s="14"/>
      <c r="CR85" s="16"/>
      <c r="CS85" s="139"/>
      <c r="CT85" s="132"/>
      <c r="CU85" s="145">
        <v>0</v>
      </c>
      <c r="CV85" s="146"/>
      <c r="CW85" s="147">
        <f t="shared" si="110"/>
        <v>0</v>
      </c>
      <c r="CX85" s="14"/>
      <c r="CY85" s="23">
        <v>4.1180555555555554E-2</v>
      </c>
      <c r="CZ85" s="139">
        <v>12</v>
      </c>
      <c r="DA85" s="132">
        <f>((CY$120)+10)-CZ85</f>
        <v>11</v>
      </c>
      <c r="DB85" s="145">
        <v>0</v>
      </c>
      <c r="DC85" s="146">
        <v>5</v>
      </c>
      <c r="DD85" s="147">
        <f t="shared" si="111"/>
        <v>16</v>
      </c>
      <c r="DE85" s="14"/>
      <c r="DF85" s="16"/>
      <c r="DG85" s="139"/>
      <c r="DH85" s="132"/>
      <c r="DI85" s="145">
        <v>0</v>
      </c>
      <c r="DJ85" s="146"/>
      <c r="DK85" s="147">
        <f t="shared" si="112"/>
        <v>0</v>
      </c>
      <c r="DL85" s="75"/>
      <c r="DM85" s="16"/>
      <c r="DN85" s="139"/>
      <c r="DO85" s="132"/>
      <c r="DP85" s="145">
        <v>0</v>
      </c>
      <c r="DQ85" s="146"/>
      <c r="DR85" s="147">
        <f t="shared" si="114"/>
        <v>0</v>
      </c>
      <c r="DS85" s="14"/>
      <c r="DT85" s="16"/>
      <c r="DU85" s="139"/>
      <c r="DV85" s="132"/>
      <c r="DW85" s="145">
        <v>0</v>
      </c>
      <c r="DX85" s="146"/>
      <c r="DY85" s="147">
        <f t="shared" si="116"/>
        <v>0</v>
      </c>
      <c r="DZ85" s="14"/>
      <c r="EA85" s="16"/>
      <c r="EB85" s="21"/>
      <c r="EC85" s="19"/>
      <c r="ED85" s="19"/>
      <c r="EE85" s="19"/>
      <c r="EF85" s="131">
        <f t="shared" si="118"/>
        <v>0</v>
      </c>
      <c r="EG85" s="14"/>
      <c r="EH85" s="16"/>
      <c r="EI85" s="21"/>
      <c r="EJ85" s="19"/>
      <c r="EK85" s="19"/>
      <c r="EL85" s="19"/>
      <c r="EM85" s="131">
        <f t="shared" si="120"/>
        <v>0</v>
      </c>
      <c r="EN85" s="14"/>
      <c r="EO85" s="16"/>
      <c r="EP85" s="21"/>
      <c r="EQ85" s="19"/>
      <c r="ER85" s="19"/>
      <c r="ES85" s="19"/>
      <c r="ET85" s="131">
        <f t="shared" si="122"/>
        <v>0</v>
      </c>
      <c r="EU85" s="14"/>
      <c r="EV85" s="23"/>
      <c r="EW85" s="111">
        <f t="shared" si="123"/>
        <v>36</v>
      </c>
      <c r="EX85" s="82">
        <f t="shared" si="124"/>
        <v>32</v>
      </c>
      <c r="EY85" s="82">
        <f t="shared" si="124"/>
        <v>0</v>
      </c>
      <c r="EZ85" s="82">
        <f t="shared" si="124"/>
        <v>10</v>
      </c>
      <c r="FA85" s="131">
        <f t="shared" si="125"/>
        <v>42</v>
      </c>
      <c r="FB85" s="14" t="str">
        <f t="shared" si="126"/>
        <v>Claire Cannon-Park</v>
      </c>
      <c r="FC85" s="14"/>
      <c r="FD85" s="106">
        <f t="shared" si="138"/>
        <v>36</v>
      </c>
      <c r="FE85" s="77">
        <v>20</v>
      </c>
      <c r="FF85" s="77">
        <v>29</v>
      </c>
      <c r="FG85" s="77">
        <v>32</v>
      </c>
      <c r="FH85" s="77">
        <v>33</v>
      </c>
      <c r="FI85" s="77">
        <v>34</v>
      </c>
      <c r="FJ85" s="77">
        <v>38</v>
      </c>
      <c r="FK85" s="77">
        <v>28</v>
      </c>
      <c r="FL85" s="77">
        <v>33</v>
      </c>
      <c r="FM85" s="77">
        <v>34</v>
      </c>
      <c r="FN85" s="77">
        <v>36</v>
      </c>
      <c r="FO85" s="77"/>
      <c r="FP85" s="77"/>
      <c r="FQ85" s="77"/>
      <c r="FR85" s="77"/>
      <c r="FS85" s="77"/>
      <c r="FT85" s="77"/>
      <c r="FV85" s="8">
        <f t="shared" si="127"/>
        <v>26</v>
      </c>
      <c r="FW85" s="8">
        <f t="shared" si="128"/>
        <v>26</v>
      </c>
      <c r="FX85" s="8">
        <f t="shared" si="129"/>
        <v>26</v>
      </c>
      <c r="FY85" s="8">
        <f t="shared" si="130"/>
        <v>26</v>
      </c>
      <c r="FZ85" s="8">
        <f t="shared" si="131"/>
        <v>26</v>
      </c>
      <c r="GA85" s="8">
        <f t="shared" si="139"/>
        <v>26</v>
      </c>
      <c r="GB85" s="8">
        <f t="shared" si="140"/>
        <v>42</v>
      </c>
      <c r="GC85" s="8">
        <f t="shared" si="132"/>
        <v>42</v>
      </c>
      <c r="GD85" s="8">
        <f t="shared" si="133"/>
        <v>42</v>
      </c>
      <c r="GE85" s="8">
        <f t="shared" si="141"/>
        <v>42</v>
      </c>
      <c r="GG85" s="159">
        <f t="shared" si="142"/>
        <v>26</v>
      </c>
      <c r="GH85" s="159">
        <f t="shared" si="143"/>
        <v>26</v>
      </c>
      <c r="GI85" s="159">
        <f t="shared" si="134"/>
        <v>26</v>
      </c>
      <c r="GJ85" s="159">
        <f t="shared" si="144"/>
        <v>26</v>
      </c>
      <c r="GK85" s="159">
        <f t="shared" si="145"/>
        <v>42</v>
      </c>
      <c r="GL85" s="159">
        <f t="shared" si="146"/>
        <v>42</v>
      </c>
      <c r="GM85" s="159">
        <f t="shared" si="135"/>
        <v>42</v>
      </c>
    </row>
    <row r="86" spans="1:195">
      <c r="A86" s="8">
        <v>21</v>
      </c>
      <c r="B86" s="14" t="s">
        <v>330</v>
      </c>
      <c r="C86" s="162">
        <v>3.5972222222222218E-2</v>
      </c>
      <c r="D86" s="162">
        <v>3.5972222222222218E-2</v>
      </c>
      <c r="E86" s="160">
        <v>3.6412037037037034E-2</v>
      </c>
      <c r="F86" s="139">
        <v>21</v>
      </c>
      <c r="G86" s="132">
        <f t="shared" si="94"/>
        <v>20</v>
      </c>
      <c r="H86" s="145">
        <v>0</v>
      </c>
      <c r="I86" s="146">
        <v>5</v>
      </c>
      <c r="J86" s="147">
        <f t="shared" si="95"/>
        <v>25</v>
      </c>
      <c r="K86" s="14"/>
      <c r="L86" s="16"/>
      <c r="M86" s="21"/>
      <c r="N86" s="19"/>
      <c r="O86" s="19"/>
      <c r="P86" s="19"/>
      <c r="Q86" s="131"/>
      <c r="R86" s="14"/>
      <c r="S86" s="23">
        <v>3.5972222222222218E-2</v>
      </c>
      <c r="T86" s="139">
        <v>9</v>
      </c>
      <c r="U86" s="132">
        <f>((S$120)+10)-T86</f>
        <v>23</v>
      </c>
      <c r="V86" s="152">
        <v>15</v>
      </c>
      <c r="W86" s="146">
        <v>5</v>
      </c>
      <c r="X86" s="151">
        <f t="shared" si="98"/>
        <v>43</v>
      </c>
      <c r="Y86" s="14"/>
      <c r="Z86" s="16"/>
      <c r="AA86" s="21"/>
      <c r="AB86" s="19"/>
      <c r="AC86" s="19"/>
      <c r="AD86" s="19"/>
      <c r="AE86" s="131"/>
      <c r="AF86" s="14"/>
      <c r="AG86" s="16"/>
      <c r="AH86" s="21"/>
      <c r="AI86" s="132"/>
      <c r="AJ86" s="24"/>
      <c r="AK86" s="19"/>
      <c r="AL86" s="131"/>
      <c r="AM86" s="14"/>
      <c r="AN86" s="16"/>
      <c r="AO86" s="139"/>
      <c r="AP86" s="132"/>
      <c r="AQ86" s="145">
        <v>0</v>
      </c>
      <c r="AR86" s="146"/>
      <c r="AS86" s="147">
        <f t="shared" si="99"/>
        <v>0</v>
      </c>
      <c r="AT86" s="14"/>
      <c r="AU86" s="16"/>
      <c r="AV86" s="21"/>
      <c r="AW86" s="19"/>
      <c r="AX86" s="19"/>
      <c r="AY86" s="19"/>
      <c r="AZ86" s="131">
        <f t="shared" si="101"/>
        <v>0</v>
      </c>
      <c r="BA86" s="14"/>
      <c r="BB86" s="23">
        <v>3.3645833333333333E-2</v>
      </c>
      <c r="BC86" s="139">
        <v>13</v>
      </c>
      <c r="BD86" s="132">
        <f>((BB$120)+10)-BC86</f>
        <v>15</v>
      </c>
      <c r="BE86" s="145">
        <v>0</v>
      </c>
      <c r="BF86" s="146">
        <v>5</v>
      </c>
      <c r="BG86" s="147">
        <f t="shared" si="102"/>
        <v>20</v>
      </c>
      <c r="BH86" s="14"/>
      <c r="BI86" s="16"/>
      <c r="BJ86" s="21"/>
      <c r="BK86" s="19"/>
      <c r="BL86" s="19"/>
      <c r="BM86" s="19"/>
      <c r="BN86" s="131">
        <f t="shared" si="104"/>
        <v>0</v>
      </c>
      <c r="BO86" s="14"/>
      <c r="BP86" s="23">
        <v>4.0462962962962964E-2</v>
      </c>
      <c r="BQ86" s="139">
        <v>10</v>
      </c>
      <c r="BR86" s="132">
        <f>((BP$120)+10)-BQ86</f>
        <v>17</v>
      </c>
      <c r="BS86" s="145">
        <v>0</v>
      </c>
      <c r="BT86" s="146">
        <v>5</v>
      </c>
      <c r="BU86" s="147">
        <f t="shared" si="105"/>
        <v>22</v>
      </c>
      <c r="BV86" s="14"/>
      <c r="BW86" s="16"/>
      <c r="BX86" s="21"/>
      <c r="BY86" s="19"/>
      <c r="BZ86" s="19"/>
      <c r="CA86" s="19"/>
      <c r="CB86" s="131">
        <f t="shared" si="106"/>
        <v>0</v>
      </c>
      <c r="CC86" s="14"/>
      <c r="CD86" s="16"/>
      <c r="CE86" s="21"/>
      <c r="CF86" s="132">
        <f t="shared" si="107"/>
        <v>0</v>
      </c>
      <c r="CG86" s="24"/>
      <c r="CH86" s="19"/>
      <c r="CI86" s="131">
        <f t="shared" si="108"/>
        <v>0</v>
      </c>
      <c r="CJ86" s="14"/>
      <c r="CK86" s="16"/>
      <c r="CL86" s="21"/>
      <c r="CM86" s="19"/>
      <c r="CN86" s="19"/>
      <c r="CO86" s="19"/>
      <c r="CP86" s="131">
        <f t="shared" si="109"/>
        <v>0</v>
      </c>
      <c r="CQ86" s="14"/>
      <c r="CR86" s="23">
        <v>3.7094907407407403E-2</v>
      </c>
      <c r="CS86" s="139">
        <v>10</v>
      </c>
      <c r="CT86" s="132">
        <f>((CR$120)+10)-CS86</f>
        <v>15</v>
      </c>
      <c r="CU86" s="145">
        <v>0</v>
      </c>
      <c r="CV86" s="146">
        <v>5</v>
      </c>
      <c r="CW86" s="147">
        <f t="shared" si="110"/>
        <v>20</v>
      </c>
      <c r="CX86" s="14"/>
      <c r="CY86" s="23">
        <v>3.9340277777777773E-2</v>
      </c>
      <c r="CZ86" s="139">
        <v>10</v>
      </c>
      <c r="DA86" s="132">
        <f>((CY$120)+10)-CZ86</f>
        <v>13</v>
      </c>
      <c r="DB86" s="145">
        <v>0</v>
      </c>
      <c r="DC86" s="146">
        <v>5</v>
      </c>
      <c r="DD86" s="147">
        <f t="shared" si="111"/>
        <v>18</v>
      </c>
      <c r="DE86" s="14"/>
      <c r="DF86" s="23">
        <v>3.8402777777777779E-2</v>
      </c>
      <c r="DG86" s="139">
        <v>7</v>
      </c>
      <c r="DH86" s="132">
        <f>((DF$120)+10)-DG86</f>
        <v>18</v>
      </c>
      <c r="DI86" s="145">
        <v>0</v>
      </c>
      <c r="DJ86" s="146">
        <v>5</v>
      </c>
      <c r="DK86" s="147">
        <f t="shared" si="112"/>
        <v>23</v>
      </c>
      <c r="DL86" s="75"/>
      <c r="DM86" s="23">
        <v>3.8668981481481478E-2</v>
      </c>
      <c r="DN86" s="139">
        <v>6</v>
      </c>
      <c r="DO86" s="132">
        <f t="shared" si="113"/>
        <v>14</v>
      </c>
      <c r="DP86" s="145">
        <v>0</v>
      </c>
      <c r="DQ86" s="146">
        <v>5</v>
      </c>
      <c r="DR86" s="147">
        <f t="shared" si="114"/>
        <v>19</v>
      </c>
      <c r="DS86" s="14"/>
      <c r="DT86" s="23">
        <v>3.8113425925925926E-2</v>
      </c>
      <c r="DU86" s="139">
        <v>7</v>
      </c>
      <c r="DV86" s="132">
        <f t="shared" si="115"/>
        <v>14</v>
      </c>
      <c r="DW86" s="145">
        <v>0</v>
      </c>
      <c r="DX86" s="146">
        <v>5</v>
      </c>
      <c r="DY86" s="147">
        <f t="shared" si="116"/>
        <v>19</v>
      </c>
      <c r="DZ86" s="14"/>
      <c r="EA86" s="16"/>
      <c r="EB86" s="21"/>
      <c r="EC86" s="19"/>
      <c r="ED86" s="19"/>
      <c r="EE86" s="19"/>
      <c r="EF86" s="131">
        <f t="shared" si="118"/>
        <v>0</v>
      </c>
      <c r="EG86" s="14"/>
      <c r="EH86" s="16"/>
      <c r="EI86" s="21"/>
      <c r="EJ86" s="19"/>
      <c r="EK86" s="19"/>
      <c r="EL86" s="19"/>
      <c r="EM86" s="131">
        <f t="shared" si="120"/>
        <v>0</v>
      </c>
      <c r="EN86" s="14"/>
      <c r="EO86" s="16"/>
      <c r="EP86" s="21"/>
      <c r="EQ86" s="19"/>
      <c r="ER86" s="19"/>
      <c r="ES86" s="19"/>
      <c r="ET86" s="131">
        <f t="shared" si="122"/>
        <v>0</v>
      </c>
      <c r="EU86" s="14"/>
      <c r="EV86" s="23"/>
      <c r="EW86" s="111">
        <f t="shared" si="123"/>
        <v>6</v>
      </c>
      <c r="EX86" s="82">
        <f t="shared" si="124"/>
        <v>149</v>
      </c>
      <c r="EY86" s="82">
        <f t="shared" si="124"/>
        <v>15</v>
      </c>
      <c r="EZ86" s="82">
        <f t="shared" si="124"/>
        <v>45</v>
      </c>
      <c r="FA86" s="131">
        <f t="shared" si="125"/>
        <v>209</v>
      </c>
      <c r="FB86" s="14" t="str">
        <f t="shared" si="126"/>
        <v>Angela Watson</v>
      </c>
      <c r="FC86" s="14"/>
      <c r="FD86" s="106">
        <f t="shared" si="138"/>
        <v>6</v>
      </c>
      <c r="FE86" s="77">
        <v>21</v>
      </c>
      <c r="FF86" s="77">
        <v>9</v>
      </c>
      <c r="FG86" s="77">
        <v>16</v>
      </c>
      <c r="FH86" s="77" t="s">
        <v>131</v>
      </c>
      <c r="FI86" s="77">
        <v>9</v>
      </c>
      <c r="FJ86" s="77">
        <v>8</v>
      </c>
      <c r="FK86" s="77" t="s">
        <v>132</v>
      </c>
      <c r="FL86" s="77">
        <v>5</v>
      </c>
      <c r="FM86" s="77">
        <v>5</v>
      </c>
      <c r="FN86" s="77">
        <v>6</v>
      </c>
      <c r="FO86" s="77"/>
      <c r="FP86" s="77"/>
      <c r="FQ86" s="77"/>
      <c r="FR86" s="77"/>
      <c r="FS86" s="77"/>
      <c r="FT86" s="77"/>
      <c r="FV86" s="8">
        <f t="shared" si="127"/>
        <v>25</v>
      </c>
      <c r="FW86" s="8">
        <f t="shared" si="128"/>
        <v>68</v>
      </c>
      <c r="FX86" s="8">
        <f t="shared" si="129"/>
        <v>68</v>
      </c>
      <c r="FY86" s="8">
        <f t="shared" si="130"/>
        <v>88</v>
      </c>
      <c r="FZ86" s="8">
        <f t="shared" si="131"/>
        <v>110</v>
      </c>
      <c r="GA86" s="8">
        <f t="shared" si="139"/>
        <v>130</v>
      </c>
      <c r="GB86" s="8">
        <f t="shared" si="140"/>
        <v>148</v>
      </c>
      <c r="GC86" s="8">
        <f t="shared" si="132"/>
        <v>171</v>
      </c>
      <c r="GD86" s="8">
        <f t="shared" si="133"/>
        <v>190</v>
      </c>
      <c r="GE86" s="8">
        <f t="shared" si="141"/>
        <v>209</v>
      </c>
      <c r="GG86" s="159">
        <f t="shared" si="142"/>
        <v>68</v>
      </c>
      <c r="GH86" s="159">
        <f t="shared" si="143"/>
        <v>88</v>
      </c>
      <c r="GI86" s="159">
        <f t="shared" si="134"/>
        <v>110</v>
      </c>
      <c r="GJ86" s="159">
        <f t="shared" si="144"/>
        <v>130</v>
      </c>
      <c r="GK86" s="159">
        <f t="shared" si="145"/>
        <v>148</v>
      </c>
      <c r="GL86" s="159">
        <f t="shared" si="146"/>
        <v>171</v>
      </c>
      <c r="GM86" s="159">
        <f t="shared" si="135"/>
        <v>190</v>
      </c>
    </row>
    <row r="87" spans="1:195">
      <c r="A87" s="8">
        <v>22</v>
      </c>
      <c r="B87" s="14" t="s">
        <v>675</v>
      </c>
      <c r="C87" s="162">
        <v>3.5069444444444445E-2</v>
      </c>
      <c r="D87" s="162">
        <v>3.5069444444444445E-2</v>
      </c>
      <c r="E87" s="160">
        <v>3.6631944444444446E-2</v>
      </c>
      <c r="F87" s="139">
        <v>22</v>
      </c>
      <c r="G87" s="132">
        <f t="shared" si="94"/>
        <v>19</v>
      </c>
      <c r="H87" s="145">
        <v>0</v>
      </c>
      <c r="I87" s="146">
        <v>5</v>
      </c>
      <c r="J87" s="147">
        <f t="shared" si="95"/>
        <v>24</v>
      </c>
      <c r="K87" s="14"/>
      <c r="L87" s="16"/>
      <c r="M87" s="21"/>
      <c r="N87" s="19"/>
      <c r="O87" s="19"/>
      <c r="P87" s="19"/>
      <c r="Q87" s="131"/>
      <c r="R87" s="14"/>
      <c r="S87" s="23">
        <v>3.6319444444444439E-2</v>
      </c>
      <c r="T87" s="139">
        <v>11</v>
      </c>
      <c r="U87" s="132">
        <f>((S$120)+10)-T87</f>
        <v>21</v>
      </c>
      <c r="V87" s="152">
        <v>15</v>
      </c>
      <c r="W87" s="146">
        <v>5</v>
      </c>
      <c r="X87" s="151">
        <f t="shared" si="98"/>
        <v>41</v>
      </c>
      <c r="Y87" s="14"/>
      <c r="Z87" s="16"/>
      <c r="AA87" s="21"/>
      <c r="AB87" s="19"/>
      <c r="AC87" s="19"/>
      <c r="AD87" s="19"/>
      <c r="AE87" s="131"/>
      <c r="AF87" s="14"/>
      <c r="AG87" s="16"/>
      <c r="AH87" s="21"/>
      <c r="AI87" s="132"/>
      <c r="AJ87" s="24"/>
      <c r="AK87" s="19"/>
      <c r="AL87" s="131"/>
      <c r="AM87" s="14"/>
      <c r="AN87" s="23">
        <v>3.5555555555555556E-2</v>
      </c>
      <c r="AO87" s="139">
        <v>6</v>
      </c>
      <c r="AP87" s="132">
        <f>((AN$120)+10)-AO87</f>
        <v>18</v>
      </c>
      <c r="AQ87" s="152">
        <v>15</v>
      </c>
      <c r="AR87" s="146">
        <v>5</v>
      </c>
      <c r="AS87" s="147">
        <f t="shared" si="99"/>
        <v>38</v>
      </c>
      <c r="AT87" s="14"/>
      <c r="AU87" s="16"/>
      <c r="AV87" s="21"/>
      <c r="AW87" s="19"/>
      <c r="AX87" s="19"/>
      <c r="AY87" s="19"/>
      <c r="AZ87" s="131">
        <f t="shared" si="101"/>
        <v>0</v>
      </c>
      <c r="BA87" s="14"/>
      <c r="BB87" s="23">
        <v>3.0624999999999999E-2</v>
      </c>
      <c r="BC87" s="139">
        <v>7</v>
      </c>
      <c r="BD87" s="132">
        <f>((BB$120)+10)-BC87</f>
        <v>21</v>
      </c>
      <c r="BE87" s="145">
        <v>0</v>
      </c>
      <c r="BF87" s="146">
        <v>5</v>
      </c>
      <c r="BG87" s="147">
        <f t="shared" si="102"/>
        <v>26</v>
      </c>
      <c r="BH87" s="14"/>
      <c r="BI87" s="16"/>
      <c r="BJ87" s="21"/>
      <c r="BK87" s="19"/>
      <c r="BL87" s="19"/>
      <c r="BM87" s="19"/>
      <c r="BN87" s="131">
        <f t="shared" si="104"/>
        <v>0</v>
      </c>
      <c r="BO87" s="14"/>
      <c r="BP87" s="23">
        <v>3.78587962962963E-2</v>
      </c>
      <c r="BQ87" s="139">
        <v>7</v>
      </c>
      <c r="BR87" s="132">
        <f>((BP$120)+10)-BQ87</f>
        <v>20</v>
      </c>
      <c r="BS87" s="145">
        <v>0</v>
      </c>
      <c r="BT87" s="146">
        <v>5</v>
      </c>
      <c r="BU87" s="147">
        <f t="shared" si="105"/>
        <v>25</v>
      </c>
      <c r="BV87" s="14"/>
      <c r="BW87" s="16"/>
      <c r="BX87" s="21"/>
      <c r="BY87" s="19"/>
      <c r="BZ87" s="19"/>
      <c r="CA87" s="19"/>
      <c r="CB87" s="131">
        <f t="shared" si="106"/>
        <v>0</v>
      </c>
      <c r="CC87" s="14"/>
      <c r="CD87" s="16"/>
      <c r="CE87" s="21"/>
      <c r="CF87" s="132">
        <f t="shared" si="107"/>
        <v>0</v>
      </c>
      <c r="CG87" s="24"/>
      <c r="CH87" s="19"/>
      <c r="CI87" s="131">
        <f t="shared" si="108"/>
        <v>0</v>
      </c>
      <c r="CJ87" s="14"/>
      <c r="CK87" s="16"/>
      <c r="CL87" s="21"/>
      <c r="CM87" s="19"/>
      <c r="CN87" s="19"/>
      <c r="CO87" s="19"/>
      <c r="CP87" s="131">
        <f t="shared" si="109"/>
        <v>0</v>
      </c>
      <c r="CQ87" s="14"/>
      <c r="CR87" s="133">
        <v>3.5370370370370365E-2</v>
      </c>
      <c r="CS87" s="139">
        <v>7</v>
      </c>
      <c r="CT87" s="132">
        <f>((CR$120)+10)-CS87</f>
        <v>18</v>
      </c>
      <c r="CU87" s="152">
        <v>15</v>
      </c>
      <c r="CV87" s="146">
        <v>5</v>
      </c>
      <c r="CW87" s="147">
        <f t="shared" si="110"/>
        <v>38</v>
      </c>
      <c r="CX87" s="14"/>
      <c r="CY87" s="23">
        <v>3.5069444444444445E-2</v>
      </c>
      <c r="CZ87" s="139">
        <v>4</v>
      </c>
      <c r="DA87" s="132">
        <f>((CY$120)+10)-CZ87</f>
        <v>19</v>
      </c>
      <c r="DB87" s="152">
        <v>15</v>
      </c>
      <c r="DC87" s="146">
        <v>5</v>
      </c>
      <c r="DD87" s="147">
        <f t="shared" si="111"/>
        <v>39</v>
      </c>
      <c r="DE87" s="14"/>
      <c r="DF87" s="23">
        <v>3.6747685185185182E-2</v>
      </c>
      <c r="DG87" s="139">
        <v>6</v>
      </c>
      <c r="DH87" s="132">
        <f>((DF$120)+10)-DG87</f>
        <v>19</v>
      </c>
      <c r="DI87" s="145">
        <v>0</v>
      </c>
      <c r="DJ87" s="146">
        <v>5</v>
      </c>
      <c r="DK87" s="147">
        <f t="shared" si="112"/>
        <v>24</v>
      </c>
      <c r="DL87" s="75"/>
      <c r="DM87" s="23">
        <v>3.5763888888888887E-2</v>
      </c>
      <c r="DN87" s="139">
        <v>4</v>
      </c>
      <c r="DO87" s="132">
        <f t="shared" si="113"/>
        <v>16</v>
      </c>
      <c r="DP87" s="145">
        <v>0</v>
      </c>
      <c r="DQ87" s="146">
        <v>5</v>
      </c>
      <c r="DR87" s="147">
        <f t="shared" si="114"/>
        <v>21</v>
      </c>
      <c r="DS87" s="14"/>
      <c r="DT87" s="23">
        <v>3.681712962962963E-2</v>
      </c>
      <c r="DU87" s="139">
        <v>5</v>
      </c>
      <c r="DV87" s="132">
        <f t="shared" si="115"/>
        <v>16</v>
      </c>
      <c r="DW87" s="145">
        <v>0</v>
      </c>
      <c r="DX87" s="146">
        <v>5</v>
      </c>
      <c r="DY87" s="147">
        <f t="shared" si="116"/>
        <v>21</v>
      </c>
      <c r="DZ87" s="14"/>
      <c r="EA87" s="16"/>
      <c r="EB87" s="21"/>
      <c r="EC87" s="19"/>
      <c r="ED87" s="19"/>
      <c r="EE87" s="19"/>
      <c r="EF87" s="131">
        <f t="shared" si="118"/>
        <v>0</v>
      </c>
      <c r="EG87" s="14"/>
      <c r="EH87" s="16"/>
      <c r="EI87" s="21"/>
      <c r="EJ87" s="19"/>
      <c r="EK87" s="19"/>
      <c r="EL87" s="19"/>
      <c r="EM87" s="131">
        <f t="shared" si="120"/>
        <v>0</v>
      </c>
      <c r="EN87" s="14"/>
      <c r="EO87" s="16"/>
      <c r="EP87" s="21"/>
      <c r="EQ87" s="19"/>
      <c r="ER87" s="19"/>
      <c r="ES87" s="19"/>
      <c r="ET87" s="131">
        <f t="shared" si="122"/>
        <v>0</v>
      </c>
      <c r="EU87" s="14"/>
      <c r="EV87" s="23"/>
      <c r="EW87" s="111">
        <f t="shared" si="123"/>
        <v>1</v>
      </c>
      <c r="EX87" s="82">
        <f t="shared" si="124"/>
        <v>187</v>
      </c>
      <c r="EY87" s="82">
        <f t="shared" si="124"/>
        <v>60</v>
      </c>
      <c r="EZ87" s="82">
        <f t="shared" si="124"/>
        <v>50</v>
      </c>
      <c r="FA87" s="131">
        <f t="shared" si="125"/>
        <v>297</v>
      </c>
      <c r="FB87" s="68" t="str">
        <f t="shared" si="126"/>
        <v>Sarah Wright</v>
      </c>
      <c r="FC87" s="68"/>
      <c r="FD87" s="170">
        <f t="shared" si="138"/>
        <v>1</v>
      </c>
      <c r="FE87" s="77">
        <v>22</v>
      </c>
      <c r="FF87" s="77">
        <v>10</v>
      </c>
      <c r="FG87" s="77" t="s">
        <v>588</v>
      </c>
      <c r="FH87" s="77">
        <v>3</v>
      </c>
      <c r="FI87" s="77">
        <v>3</v>
      </c>
      <c r="FJ87" s="77">
        <v>2</v>
      </c>
      <c r="FK87" s="77">
        <v>1</v>
      </c>
      <c r="FL87" s="77">
        <v>1</v>
      </c>
      <c r="FM87" s="77">
        <v>1</v>
      </c>
      <c r="FN87" s="77">
        <v>1</v>
      </c>
      <c r="FO87" s="77"/>
      <c r="FP87" s="77"/>
      <c r="FQ87" s="77"/>
      <c r="FR87" s="77"/>
      <c r="FS87" s="77"/>
      <c r="FT87" s="77"/>
      <c r="FV87" s="8">
        <f t="shared" si="127"/>
        <v>24</v>
      </c>
      <c r="FW87" s="8">
        <f t="shared" si="128"/>
        <v>65</v>
      </c>
      <c r="FX87" s="8">
        <f t="shared" si="129"/>
        <v>103</v>
      </c>
      <c r="FY87" s="8">
        <f t="shared" si="130"/>
        <v>129</v>
      </c>
      <c r="FZ87" s="8">
        <f t="shared" si="131"/>
        <v>154</v>
      </c>
      <c r="GA87" s="8">
        <f t="shared" si="139"/>
        <v>192</v>
      </c>
      <c r="GB87" s="8">
        <f t="shared" si="140"/>
        <v>231</v>
      </c>
      <c r="GC87" s="8">
        <f t="shared" si="132"/>
        <v>255</v>
      </c>
      <c r="GD87" s="8">
        <f t="shared" si="133"/>
        <v>276</v>
      </c>
      <c r="GE87" s="8">
        <f t="shared" si="141"/>
        <v>297</v>
      </c>
      <c r="GG87" s="159">
        <f t="shared" si="142"/>
        <v>103</v>
      </c>
      <c r="GH87" s="159">
        <f t="shared" si="143"/>
        <v>129</v>
      </c>
      <c r="GI87" s="159">
        <f t="shared" si="134"/>
        <v>154</v>
      </c>
      <c r="GJ87" s="159">
        <f t="shared" si="144"/>
        <v>192</v>
      </c>
      <c r="GK87" s="159">
        <f t="shared" si="145"/>
        <v>231</v>
      </c>
      <c r="GL87" s="159">
        <f t="shared" si="146"/>
        <v>255</v>
      </c>
      <c r="GM87" s="159">
        <f t="shared" si="135"/>
        <v>276</v>
      </c>
    </row>
    <row r="88" spans="1:195">
      <c r="A88" s="8">
        <v>23</v>
      </c>
      <c r="B88" s="14" t="s">
        <v>380</v>
      </c>
      <c r="C88" s="162">
        <v>3.6701388888888888E-2</v>
      </c>
      <c r="D88" s="162">
        <v>3.6701388888888888E-2</v>
      </c>
      <c r="E88" s="160">
        <v>3.7870370370370367E-2</v>
      </c>
      <c r="F88" s="139">
        <v>23</v>
      </c>
      <c r="G88" s="132">
        <f t="shared" si="94"/>
        <v>18</v>
      </c>
      <c r="H88" s="145">
        <v>0</v>
      </c>
      <c r="I88" s="146">
        <v>5</v>
      </c>
      <c r="J88" s="147">
        <f t="shared" si="95"/>
        <v>23</v>
      </c>
      <c r="K88" s="14"/>
      <c r="L88" s="16"/>
      <c r="M88" s="21"/>
      <c r="N88" s="19"/>
      <c r="O88" s="19"/>
      <c r="P88" s="19"/>
      <c r="Q88" s="131">
        <f t="shared" si="97"/>
        <v>0</v>
      </c>
      <c r="R88" s="14"/>
      <c r="S88" s="23">
        <v>3.8344907407407411E-2</v>
      </c>
      <c r="T88" s="139">
        <v>15</v>
      </c>
      <c r="U88" s="132">
        <f>((S$120)+10)-T88</f>
        <v>17</v>
      </c>
      <c r="V88" s="145">
        <v>0</v>
      </c>
      <c r="W88" s="146">
        <v>5</v>
      </c>
      <c r="X88" s="151">
        <f t="shared" si="98"/>
        <v>22</v>
      </c>
      <c r="Y88" s="14"/>
      <c r="Z88" s="16"/>
      <c r="AA88" s="21"/>
      <c r="AB88" s="19"/>
      <c r="AC88" s="19"/>
      <c r="AD88" s="19"/>
      <c r="AE88" s="131"/>
      <c r="AF88" s="14"/>
      <c r="AG88" s="16"/>
      <c r="AH88" s="21"/>
      <c r="AI88" s="132"/>
      <c r="AJ88" s="24"/>
      <c r="AK88" s="19"/>
      <c r="AL88" s="131"/>
      <c r="AM88" s="14"/>
      <c r="AN88" s="23">
        <v>3.6701388888888888E-2</v>
      </c>
      <c r="AO88" s="139">
        <v>8</v>
      </c>
      <c r="AP88" s="132">
        <f>((AN$120)+10)-AO88</f>
        <v>16</v>
      </c>
      <c r="AQ88" s="152">
        <v>15</v>
      </c>
      <c r="AR88" s="146">
        <v>5</v>
      </c>
      <c r="AS88" s="147">
        <f t="shared" si="99"/>
        <v>36</v>
      </c>
      <c r="AT88" s="14"/>
      <c r="AU88" s="16"/>
      <c r="AV88" s="21"/>
      <c r="AW88" s="19"/>
      <c r="AX88" s="19"/>
      <c r="AY88" s="19"/>
      <c r="AZ88" s="131">
        <f t="shared" si="101"/>
        <v>0</v>
      </c>
      <c r="BA88" s="14"/>
      <c r="BB88" s="16"/>
      <c r="BC88" s="139"/>
      <c r="BD88" s="132"/>
      <c r="BE88" s="145">
        <v>0</v>
      </c>
      <c r="BF88" s="146"/>
      <c r="BG88" s="147">
        <f t="shared" si="102"/>
        <v>0</v>
      </c>
      <c r="BH88" s="14"/>
      <c r="BI88" s="16"/>
      <c r="BJ88" s="21"/>
      <c r="BK88" s="19"/>
      <c r="BL88" s="19"/>
      <c r="BM88" s="19"/>
      <c r="BN88" s="131">
        <f t="shared" si="104"/>
        <v>0</v>
      </c>
      <c r="BO88" s="14"/>
      <c r="BP88" s="16"/>
      <c r="BQ88" s="139"/>
      <c r="BR88" s="132"/>
      <c r="BS88" s="145">
        <v>0</v>
      </c>
      <c r="BT88" s="146"/>
      <c r="BU88" s="147">
        <f t="shared" si="105"/>
        <v>0</v>
      </c>
      <c r="BV88" s="14"/>
      <c r="BW88" s="16"/>
      <c r="BX88" s="21"/>
      <c r="BY88" s="19"/>
      <c r="BZ88" s="19"/>
      <c r="CA88" s="19"/>
      <c r="CB88" s="131">
        <f t="shared" si="106"/>
        <v>0</v>
      </c>
      <c r="CC88" s="14"/>
      <c r="CD88" s="16"/>
      <c r="CE88" s="21"/>
      <c r="CF88" s="132">
        <f t="shared" si="107"/>
        <v>0</v>
      </c>
      <c r="CG88" s="24"/>
      <c r="CH88" s="19"/>
      <c r="CI88" s="131">
        <f t="shared" si="108"/>
        <v>0</v>
      </c>
      <c r="CJ88" s="14"/>
      <c r="CK88" s="16"/>
      <c r="CL88" s="21"/>
      <c r="CM88" s="19"/>
      <c r="CN88" s="19"/>
      <c r="CO88" s="19"/>
      <c r="CP88" s="131">
        <f t="shared" si="109"/>
        <v>0</v>
      </c>
      <c r="CQ88" s="14"/>
      <c r="CR88" s="55"/>
      <c r="CS88" s="139"/>
      <c r="CT88" s="132"/>
      <c r="CU88" s="145">
        <v>0</v>
      </c>
      <c r="CV88" s="146"/>
      <c r="CW88" s="147">
        <f t="shared" si="110"/>
        <v>0</v>
      </c>
      <c r="CX88" s="14"/>
      <c r="CY88" s="23">
        <v>4.0775462962962965E-2</v>
      </c>
      <c r="CZ88" s="139">
        <v>11</v>
      </c>
      <c r="DA88" s="132">
        <f>((CY$120)+10)-CZ88</f>
        <v>12</v>
      </c>
      <c r="DB88" s="145">
        <v>0</v>
      </c>
      <c r="DC88" s="146">
        <v>5</v>
      </c>
      <c r="DD88" s="147">
        <f t="shared" si="111"/>
        <v>17</v>
      </c>
      <c r="DE88" s="14"/>
      <c r="DF88" s="23">
        <v>4.0775462962962965E-2</v>
      </c>
      <c r="DG88" s="139">
        <v>11</v>
      </c>
      <c r="DH88" s="132">
        <f>((DF$120)+10)-DG88</f>
        <v>14</v>
      </c>
      <c r="DI88" s="145">
        <v>0</v>
      </c>
      <c r="DJ88" s="146">
        <v>5</v>
      </c>
      <c r="DK88" s="147">
        <f t="shared" si="112"/>
        <v>19</v>
      </c>
      <c r="DL88" s="75"/>
      <c r="DM88" s="23">
        <v>4.027777777777778E-2</v>
      </c>
      <c r="DN88" s="139">
        <v>7</v>
      </c>
      <c r="DO88" s="132">
        <f t="shared" si="113"/>
        <v>13</v>
      </c>
      <c r="DP88" s="145">
        <v>0</v>
      </c>
      <c r="DQ88" s="146">
        <v>5</v>
      </c>
      <c r="DR88" s="147">
        <f t="shared" si="114"/>
        <v>18</v>
      </c>
      <c r="DS88" s="14"/>
      <c r="DT88" s="16"/>
      <c r="DU88" s="139"/>
      <c r="DV88" s="132"/>
      <c r="DW88" s="145">
        <v>0</v>
      </c>
      <c r="DX88" s="146"/>
      <c r="DY88" s="147">
        <f t="shared" si="116"/>
        <v>0</v>
      </c>
      <c r="DZ88" s="14"/>
      <c r="EA88" s="16"/>
      <c r="EB88" s="21"/>
      <c r="EC88" s="19"/>
      <c r="ED88" s="19"/>
      <c r="EE88" s="19"/>
      <c r="EF88" s="131">
        <f t="shared" si="118"/>
        <v>0</v>
      </c>
      <c r="EG88" s="14"/>
      <c r="EH88" s="16"/>
      <c r="EI88" s="21"/>
      <c r="EJ88" s="19"/>
      <c r="EK88" s="19"/>
      <c r="EL88" s="19"/>
      <c r="EM88" s="131">
        <f t="shared" si="120"/>
        <v>0</v>
      </c>
      <c r="EN88" s="14"/>
      <c r="EO88" s="16"/>
      <c r="EP88" s="21"/>
      <c r="EQ88" s="19"/>
      <c r="ER88" s="19"/>
      <c r="ES88" s="19"/>
      <c r="ET88" s="131">
        <f t="shared" si="122"/>
        <v>0</v>
      </c>
      <c r="EU88" s="14"/>
      <c r="EV88" s="23"/>
      <c r="EW88" s="111">
        <f t="shared" si="123"/>
        <v>13</v>
      </c>
      <c r="EX88" s="82">
        <f t="shared" si="124"/>
        <v>90</v>
      </c>
      <c r="EY88" s="82">
        <f t="shared" si="124"/>
        <v>15</v>
      </c>
      <c r="EZ88" s="82">
        <f t="shared" si="124"/>
        <v>30</v>
      </c>
      <c r="FA88" s="131">
        <f t="shared" si="125"/>
        <v>135</v>
      </c>
      <c r="FB88" s="14" t="str">
        <f t="shared" si="126"/>
        <v>Gill Silson</v>
      </c>
      <c r="FC88" s="14"/>
      <c r="FD88" s="106">
        <f t="shared" si="138"/>
        <v>13</v>
      </c>
      <c r="FE88" s="77">
        <v>23</v>
      </c>
      <c r="FF88" s="77">
        <v>19</v>
      </c>
      <c r="FG88" s="77">
        <v>11</v>
      </c>
      <c r="FH88" s="77">
        <v>14</v>
      </c>
      <c r="FI88" s="77">
        <v>17</v>
      </c>
      <c r="FJ88" s="77">
        <v>18</v>
      </c>
      <c r="FK88" s="77" t="s">
        <v>437</v>
      </c>
      <c r="FL88" s="77">
        <v>14</v>
      </c>
      <c r="FM88" s="77">
        <v>11</v>
      </c>
      <c r="FN88" s="77">
        <v>13</v>
      </c>
      <c r="FO88" s="77"/>
      <c r="FP88" s="77"/>
      <c r="FQ88" s="77"/>
      <c r="FR88" s="77"/>
      <c r="FS88" s="77"/>
      <c r="FT88" s="77"/>
      <c r="FV88" s="8">
        <f t="shared" si="127"/>
        <v>23</v>
      </c>
      <c r="FW88" s="8">
        <f t="shared" si="128"/>
        <v>45</v>
      </c>
      <c r="FX88" s="8">
        <f t="shared" si="129"/>
        <v>81</v>
      </c>
      <c r="FY88" s="8">
        <f t="shared" si="130"/>
        <v>81</v>
      </c>
      <c r="FZ88" s="8">
        <f t="shared" si="131"/>
        <v>81</v>
      </c>
      <c r="GA88" s="8">
        <f t="shared" si="139"/>
        <v>81</v>
      </c>
      <c r="GB88" s="8">
        <f t="shared" si="140"/>
        <v>98</v>
      </c>
      <c r="GC88" s="8">
        <f t="shared" si="132"/>
        <v>117</v>
      </c>
      <c r="GD88" s="8">
        <f t="shared" si="133"/>
        <v>135</v>
      </c>
      <c r="GE88" s="8">
        <f t="shared" si="141"/>
        <v>135</v>
      </c>
      <c r="GG88" s="159">
        <f t="shared" si="142"/>
        <v>81</v>
      </c>
      <c r="GH88" s="159">
        <f t="shared" si="143"/>
        <v>81</v>
      </c>
      <c r="GI88" s="159">
        <f t="shared" si="134"/>
        <v>81</v>
      </c>
      <c r="GJ88" s="159">
        <f t="shared" si="144"/>
        <v>81</v>
      </c>
      <c r="GK88" s="159">
        <f t="shared" si="145"/>
        <v>98</v>
      </c>
      <c r="GL88" s="159">
        <f t="shared" si="146"/>
        <v>117</v>
      </c>
      <c r="GM88" s="159">
        <f t="shared" si="135"/>
        <v>135</v>
      </c>
    </row>
    <row r="89" spans="1:195">
      <c r="A89" s="8">
        <v>24</v>
      </c>
      <c r="B89" s="14" t="s">
        <v>746</v>
      </c>
      <c r="C89" s="162">
        <v>3.6990740740740741E-2</v>
      </c>
      <c r="D89" s="162">
        <v>3.6990740740740741E-2</v>
      </c>
      <c r="E89" s="160">
        <v>3.8252314814814815E-2</v>
      </c>
      <c r="F89" s="139">
        <v>24</v>
      </c>
      <c r="G89" s="132">
        <f t="shared" si="94"/>
        <v>17</v>
      </c>
      <c r="H89" s="145">
        <v>0</v>
      </c>
      <c r="I89" s="146">
        <v>5</v>
      </c>
      <c r="J89" s="147">
        <f t="shared" si="95"/>
        <v>22</v>
      </c>
      <c r="K89" s="14"/>
      <c r="L89" s="16"/>
      <c r="M89" s="21"/>
      <c r="N89" s="19"/>
      <c r="O89" s="19"/>
      <c r="P89" s="19"/>
      <c r="Q89" s="131"/>
      <c r="R89" s="14"/>
      <c r="S89" s="23">
        <v>3.7384259259259263E-2</v>
      </c>
      <c r="T89" s="139">
        <v>12</v>
      </c>
      <c r="U89" s="132">
        <f>((S$120)+10)-T89</f>
        <v>20</v>
      </c>
      <c r="V89" s="152">
        <v>15</v>
      </c>
      <c r="W89" s="146">
        <v>5</v>
      </c>
      <c r="X89" s="151">
        <f t="shared" si="98"/>
        <v>40</v>
      </c>
      <c r="Y89" s="14"/>
      <c r="Z89" s="16"/>
      <c r="AA89" s="21"/>
      <c r="AB89" s="19"/>
      <c r="AC89" s="19"/>
      <c r="AD89" s="19"/>
      <c r="AE89" s="131"/>
      <c r="AF89" s="14"/>
      <c r="AG89" s="16"/>
      <c r="AH89" s="21"/>
      <c r="AI89" s="132"/>
      <c r="AJ89" s="24"/>
      <c r="AK89" s="19"/>
      <c r="AL89" s="131"/>
      <c r="AM89" s="14"/>
      <c r="AN89" s="23">
        <v>3.6990740740740741E-2</v>
      </c>
      <c r="AO89" s="139">
        <v>9</v>
      </c>
      <c r="AP89" s="132">
        <f>((AN$120)+10)-AO89</f>
        <v>15</v>
      </c>
      <c r="AQ89" s="152">
        <v>15</v>
      </c>
      <c r="AR89" s="146">
        <v>5</v>
      </c>
      <c r="AS89" s="147">
        <f t="shared" si="99"/>
        <v>35</v>
      </c>
      <c r="AT89" s="14"/>
      <c r="AU89" s="16"/>
      <c r="AV89" s="21"/>
      <c r="AW89" s="19"/>
      <c r="AX89" s="19"/>
      <c r="AY89" s="19"/>
      <c r="AZ89" s="131">
        <f t="shared" si="101"/>
        <v>0</v>
      </c>
      <c r="BA89" s="14"/>
      <c r="BB89" s="23">
        <v>3.3773148148148149E-2</v>
      </c>
      <c r="BC89" s="139">
        <v>14</v>
      </c>
      <c r="BD89" s="132">
        <f>((BB$120)+10)-BC89</f>
        <v>14</v>
      </c>
      <c r="BE89" s="145">
        <v>0</v>
      </c>
      <c r="BF89" s="146">
        <v>5</v>
      </c>
      <c r="BG89" s="147">
        <f t="shared" si="102"/>
        <v>19</v>
      </c>
      <c r="BH89" s="14"/>
      <c r="BI89" s="16"/>
      <c r="BJ89" s="21"/>
      <c r="BK89" s="19"/>
      <c r="BL89" s="19"/>
      <c r="BM89" s="19"/>
      <c r="BN89" s="131">
        <f t="shared" si="104"/>
        <v>0</v>
      </c>
      <c r="BO89" s="14"/>
      <c r="BP89" s="23">
        <v>4.0879629629629634E-2</v>
      </c>
      <c r="BQ89" s="139">
        <v>11</v>
      </c>
      <c r="BR89" s="132">
        <f>((BP$120)+10)-BQ89</f>
        <v>16</v>
      </c>
      <c r="BS89" s="145">
        <v>0</v>
      </c>
      <c r="BT89" s="146">
        <v>5</v>
      </c>
      <c r="BU89" s="147">
        <f t="shared" si="105"/>
        <v>21</v>
      </c>
      <c r="BV89" s="14"/>
      <c r="BW89" s="16"/>
      <c r="BX89" s="21"/>
      <c r="BY89" s="19"/>
      <c r="BZ89" s="19"/>
      <c r="CA89" s="19"/>
      <c r="CB89" s="131">
        <f t="shared" si="106"/>
        <v>0</v>
      </c>
      <c r="CC89" s="14"/>
      <c r="CD89" s="16"/>
      <c r="CE89" s="21"/>
      <c r="CF89" s="132">
        <f t="shared" si="107"/>
        <v>0</v>
      </c>
      <c r="CG89" s="24"/>
      <c r="CH89" s="19"/>
      <c r="CI89" s="131">
        <f t="shared" si="108"/>
        <v>0</v>
      </c>
      <c r="CJ89" s="14"/>
      <c r="CK89" s="16"/>
      <c r="CL89" s="21"/>
      <c r="CM89" s="19"/>
      <c r="CN89" s="19"/>
      <c r="CO89" s="19"/>
      <c r="CP89" s="131">
        <f t="shared" si="109"/>
        <v>0</v>
      </c>
      <c r="CQ89" s="14"/>
      <c r="CR89" s="133">
        <v>3.7962962962962962E-2</v>
      </c>
      <c r="CS89" s="139">
        <v>12</v>
      </c>
      <c r="CT89" s="132">
        <f>((CR$120)+10)-CS89</f>
        <v>13</v>
      </c>
      <c r="CU89" s="145">
        <v>0</v>
      </c>
      <c r="CV89" s="146">
        <v>5</v>
      </c>
      <c r="CW89" s="147">
        <f t="shared" si="110"/>
        <v>18</v>
      </c>
      <c r="CX89" s="14"/>
      <c r="CY89" s="23">
        <v>3.8726851851851853E-2</v>
      </c>
      <c r="CZ89" s="139">
        <v>9</v>
      </c>
      <c r="DA89" s="132">
        <f>((CY$120)+10)-CZ89</f>
        <v>14</v>
      </c>
      <c r="DB89" s="145">
        <v>0</v>
      </c>
      <c r="DC89" s="146">
        <v>5</v>
      </c>
      <c r="DD89" s="147">
        <f t="shared" si="111"/>
        <v>19</v>
      </c>
      <c r="DE89" s="14"/>
      <c r="DF89" s="23">
        <v>3.9340277777777773E-2</v>
      </c>
      <c r="DG89" s="139">
        <v>9</v>
      </c>
      <c r="DH89" s="132">
        <f>((DF$120)+10)-DG89</f>
        <v>16</v>
      </c>
      <c r="DI89" s="145">
        <v>0</v>
      </c>
      <c r="DJ89" s="146">
        <v>5</v>
      </c>
      <c r="DK89" s="147">
        <f t="shared" si="112"/>
        <v>21</v>
      </c>
      <c r="DL89" s="75"/>
      <c r="DM89" s="23">
        <v>4.05787037037037E-2</v>
      </c>
      <c r="DN89" s="139">
        <v>8</v>
      </c>
      <c r="DO89" s="132">
        <f t="shared" si="113"/>
        <v>12</v>
      </c>
      <c r="DP89" s="145">
        <v>0</v>
      </c>
      <c r="DQ89" s="146">
        <v>5</v>
      </c>
      <c r="DR89" s="147">
        <f t="shared" si="114"/>
        <v>17</v>
      </c>
      <c r="DS89" s="14"/>
      <c r="DT89" s="16"/>
      <c r="DU89" s="139"/>
      <c r="DV89" s="132"/>
      <c r="DW89" s="145">
        <v>0</v>
      </c>
      <c r="DX89" s="146"/>
      <c r="DY89" s="147">
        <f t="shared" si="116"/>
        <v>0</v>
      </c>
      <c r="DZ89" s="14"/>
      <c r="EA89" s="16"/>
      <c r="EB89" s="21"/>
      <c r="EC89" s="19"/>
      <c r="ED89" s="19"/>
      <c r="EE89" s="19"/>
      <c r="EF89" s="131">
        <f t="shared" si="118"/>
        <v>0</v>
      </c>
      <c r="EG89" s="14"/>
      <c r="EH89" s="16"/>
      <c r="EI89" s="21"/>
      <c r="EJ89" s="19"/>
      <c r="EK89" s="19"/>
      <c r="EL89" s="19"/>
      <c r="EM89" s="131">
        <f t="shared" si="120"/>
        <v>0</v>
      </c>
      <c r="EN89" s="14"/>
      <c r="EO89" s="16"/>
      <c r="EP89" s="21"/>
      <c r="EQ89" s="19"/>
      <c r="ER89" s="19"/>
      <c r="ES89" s="19"/>
      <c r="ET89" s="131">
        <f t="shared" si="122"/>
        <v>0</v>
      </c>
      <c r="EU89" s="14"/>
      <c r="EV89" s="23"/>
      <c r="EW89" s="111">
        <f t="shared" si="123"/>
        <v>5</v>
      </c>
      <c r="EX89" s="82">
        <f t="shared" si="124"/>
        <v>137</v>
      </c>
      <c r="EY89" s="82">
        <f t="shared" si="124"/>
        <v>30</v>
      </c>
      <c r="EZ89" s="82">
        <f t="shared" si="124"/>
        <v>45</v>
      </c>
      <c r="FA89" s="131">
        <f t="shared" si="125"/>
        <v>212</v>
      </c>
      <c r="FB89" s="14" t="str">
        <f t="shared" si="126"/>
        <v>Carolyn Burns</v>
      </c>
      <c r="FC89" s="14"/>
      <c r="FD89" s="106">
        <f t="shared" si="138"/>
        <v>5</v>
      </c>
      <c r="FE89" s="77">
        <v>24</v>
      </c>
      <c r="FF89" s="77">
        <v>11</v>
      </c>
      <c r="FG89" s="77">
        <v>6</v>
      </c>
      <c r="FH89" s="77" t="s">
        <v>422</v>
      </c>
      <c r="FI89" s="77">
        <v>6</v>
      </c>
      <c r="FJ89" s="77">
        <v>5</v>
      </c>
      <c r="FK89" s="77">
        <v>4</v>
      </c>
      <c r="FL89" s="77">
        <v>4</v>
      </c>
      <c r="FM89" s="77">
        <v>4</v>
      </c>
      <c r="FN89" s="77">
        <v>5</v>
      </c>
      <c r="FO89" s="77"/>
      <c r="FP89" s="77"/>
      <c r="FQ89" s="77"/>
      <c r="FR89" s="77"/>
      <c r="FS89" s="77"/>
      <c r="FT89" s="77"/>
      <c r="FV89" s="8">
        <f t="shared" si="127"/>
        <v>22</v>
      </c>
      <c r="FW89" s="8">
        <f t="shared" si="128"/>
        <v>62</v>
      </c>
      <c r="FX89" s="8">
        <f t="shared" si="129"/>
        <v>97</v>
      </c>
      <c r="FY89" s="8">
        <f t="shared" si="130"/>
        <v>116</v>
      </c>
      <c r="FZ89" s="8">
        <f t="shared" si="131"/>
        <v>137</v>
      </c>
      <c r="GA89" s="8">
        <f t="shared" si="139"/>
        <v>155</v>
      </c>
      <c r="GB89" s="8">
        <f t="shared" si="140"/>
        <v>174</v>
      </c>
      <c r="GC89" s="8">
        <f t="shared" si="132"/>
        <v>195</v>
      </c>
      <c r="GD89" s="8">
        <f t="shared" si="133"/>
        <v>212</v>
      </c>
      <c r="GE89" s="8">
        <f t="shared" si="141"/>
        <v>212</v>
      </c>
      <c r="GG89" s="159">
        <f t="shared" si="142"/>
        <v>97</v>
      </c>
      <c r="GH89" s="159">
        <f t="shared" si="143"/>
        <v>116</v>
      </c>
      <c r="GI89" s="159">
        <f t="shared" si="134"/>
        <v>137</v>
      </c>
      <c r="GJ89" s="159">
        <f t="shared" si="144"/>
        <v>155</v>
      </c>
      <c r="GK89" s="159">
        <f t="shared" si="145"/>
        <v>174</v>
      </c>
      <c r="GL89" s="159">
        <f t="shared" si="146"/>
        <v>195</v>
      </c>
      <c r="GM89" s="159">
        <f t="shared" si="135"/>
        <v>212</v>
      </c>
    </row>
    <row r="90" spans="1:195">
      <c r="A90" s="8">
        <v>25</v>
      </c>
      <c r="B90" s="14" t="s">
        <v>790</v>
      </c>
      <c r="C90" s="162">
        <v>3.9016203703703699E-2</v>
      </c>
      <c r="D90" s="162">
        <v>3.9016203703703699E-2</v>
      </c>
      <c r="E90" s="160">
        <v>3.9016203703703699E-2</v>
      </c>
      <c r="F90" s="139">
        <v>25</v>
      </c>
      <c r="G90" s="132">
        <f t="shared" si="94"/>
        <v>16</v>
      </c>
      <c r="H90" s="145">
        <v>0</v>
      </c>
      <c r="I90" s="146">
        <v>5</v>
      </c>
      <c r="J90" s="147">
        <f t="shared" si="95"/>
        <v>21</v>
      </c>
      <c r="K90" s="14"/>
      <c r="L90" s="16"/>
      <c r="M90" s="21"/>
      <c r="N90" s="19"/>
      <c r="O90" s="19"/>
      <c r="P90" s="19"/>
      <c r="Q90" s="131"/>
      <c r="R90" s="14"/>
      <c r="S90" s="16"/>
      <c r="T90" s="139"/>
      <c r="U90" s="132"/>
      <c r="V90" s="145">
        <v>0</v>
      </c>
      <c r="W90" s="146"/>
      <c r="X90" s="151">
        <f t="shared" si="98"/>
        <v>0</v>
      </c>
      <c r="Y90" s="14"/>
      <c r="Z90" s="16"/>
      <c r="AA90" s="21"/>
      <c r="AB90" s="19"/>
      <c r="AC90" s="19"/>
      <c r="AD90" s="19"/>
      <c r="AE90" s="131"/>
      <c r="AF90" s="14"/>
      <c r="AG90" s="16"/>
      <c r="AH90" s="21"/>
      <c r="AI90" s="132"/>
      <c r="AJ90" s="24"/>
      <c r="AK90" s="19"/>
      <c r="AL90" s="131"/>
      <c r="AM90" s="14"/>
      <c r="AN90" s="16"/>
      <c r="AO90" s="139"/>
      <c r="AP90" s="132"/>
      <c r="AQ90" s="145">
        <v>0</v>
      </c>
      <c r="AR90" s="146"/>
      <c r="AS90" s="147">
        <f t="shared" si="99"/>
        <v>0</v>
      </c>
      <c r="AT90" s="14"/>
      <c r="AU90" s="16"/>
      <c r="AV90" s="21"/>
      <c r="AW90" s="19"/>
      <c r="AX90" s="19"/>
      <c r="AY90" s="19"/>
      <c r="AZ90" s="131">
        <f t="shared" si="101"/>
        <v>0</v>
      </c>
      <c r="BA90" s="14"/>
      <c r="BB90" s="16"/>
      <c r="BC90" s="139"/>
      <c r="BD90" s="132"/>
      <c r="BE90" s="145">
        <v>0</v>
      </c>
      <c r="BF90" s="146"/>
      <c r="BG90" s="147">
        <f t="shared" si="102"/>
        <v>0</v>
      </c>
      <c r="BH90" s="14"/>
      <c r="BI90" s="16"/>
      <c r="BJ90" s="21"/>
      <c r="BK90" s="19"/>
      <c r="BL90" s="19"/>
      <c r="BM90" s="19"/>
      <c r="BN90" s="131">
        <f t="shared" si="104"/>
        <v>0</v>
      </c>
      <c r="BO90" s="14"/>
      <c r="BP90" s="16"/>
      <c r="BQ90" s="139"/>
      <c r="BR90" s="132"/>
      <c r="BS90" s="145">
        <v>0</v>
      </c>
      <c r="BT90" s="146"/>
      <c r="BU90" s="147">
        <f t="shared" si="105"/>
        <v>0</v>
      </c>
      <c r="BV90" s="14"/>
      <c r="BW90" s="16"/>
      <c r="BX90" s="21"/>
      <c r="BY90" s="19"/>
      <c r="BZ90" s="19"/>
      <c r="CA90" s="19"/>
      <c r="CB90" s="131">
        <f t="shared" si="106"/>
        <v>0</v>
      </c>
      <c r="CC90" s="14"/>
      <c r="CD90" s="16"/>
      <c r="CE90" s="21"/>
      <c r="CF90" s="132">
        <f t="shared" si="107"/>
        <v>0</v>
      </c>
      <c r="CG90" s="24"/>
      <c r="CH90" s="19"/>
      <c r="CI90" s="131">
        <f t="shared" si="108"/>
        <v>0</v>
      </c>
      <c r="CJ90" s="14"/>
      <c r="CK90" s="16"/>
      <c r="CL90" s="21"/>
      <c r="CM90" s="19"/>
      <c r="CN90" s="19"/>
      <c r="CO90" s="19"/>
      <c r="CP90" s="131">
        <f t="shared" si="109"/>
        <v>0</v>
      </c>
      <c r="CQ90" s="14"/>
      <c r="CR90" s="55"/>
      <c r="CS90" s="139"/>
      <c r="CT90" s="132"/>
      <c r="CU90" s="145">
        <v>0</v>
      </c>
      <c r="CV90" s="146"/>
      <c r="CW90" s="147">
        <f t="shared" si="110"/>
        <v>0</v>
      </c>
      <c r="CX90" s="14"/>
      <c r="CY90" s="16"/>
      <c r="CZ90" s="139"/>
      <c r="DA90" s="132"/>
      <c r="DB90" s="145">
        <v>0</v>
      </c>
      <c r="DC90" s="146"/>
      <c r="DD90" s="147">
        <f t="shared" si="111"/>
        <v>0</v>
      </c>
      <c r="DE90" s="14"/>
      <c r="DF90" s="16"/>
      <c r="DG90" s="139"/>
      <c r="DH90" s="132"/>
      <c r="DI90" s="145">
        <v>0</v>
      </c>
      <c r="DJ90" s="146"/>
      <c r="DK90" s="147">
        <f t="shared" si="112"/>
        <v>0</v>
      </c>
      <c r="DL90" s="75"/>
      <c r="DM90" s="16"/>
      <c r="DN90" s="139"/>
      <c r="DO90" s="132"/>
      <c r="DP90" s="145">
        <v>0</v>
      </c>
      <c r="DQ90" s="146"/>
      <c r="DR90" s="147">
        <f t="shared" si="114"/>
        <v>0</v>
      </c>
      <c r="DS90" s="14"/>
      <c r="DT90" s="16"/>
      <c r="DU90" s="139"/>
      <c r="DV90" s="132"/>
      <c r="DW90" s="145">
        <v>0</v>
      </c>
      <c r="DX90" s="146"/>
      <c r="DY90" s="147">
        <f t="shared" si="116"/>
        <v>0</v>
      </c>
      <c r="DZ90" s="14"/>
      <c r="EA90" s="16"/>
      <c r="EB90" s="21"/>
      <c r="EC90" s="19"/>
      <c r="ED90" s="19"/>
      <c r="EE90" s="19"/>
      <c r="EF90" s="131">
        <f t="shared" si="118"/>
        <v>0</v>
      </c>
      <c r="EG90" s="14"/>
      <c r="EH90" s="16"/>
      <c r="EI90" s="21"/>
      <c r="EJ90" s="19"/>
      <c r="EK90" s="19"/>
      <c r="EL90" s="19"/>
      <c r="EM90" s="131">
        <f t="shared" si="120"/>
        <v>0</v>
      </c>
      <c r="EN90" s="14"/>
      <c r="EO90" s="16"/>
      <c r="EP90" s="21"/>
      <c r="EQ90" s="19"/>
      <c r="ER90" s="19"/>
      <c r="ES90" s="19"/>
      <c r="ET90" s="131">
        <f t="shared" si="122"/>
        <v>0</v>
      </c>
      <c r="EU90" s="14"/>
      <c r="EV90" s="23"/>
      <c r="EW90" s="111">
        <f t="shared" si="123"/>
        <v>46</v>
      </c>
      <c r="EX90" s="82">
        <f t="shared" si="124"/>
        <v>16</v>
      </c>
      <c r="EY90" s="82">
        <f t="shared" si="124"/>
        <v>0</v>
      </c>
      <c r="EZ90" s="82">
        <f t="shared" si="124"/>
        <v>5</v>
      </c>
      <c r="FA90" s="131">
        <f t="shared" si="125"/>
        <v>21</v>
      </c>
      <c r="FB90" s="14" t="str">
        <f t="shared" si="126"/>
        <v>Lesley Allison</v>
      </c>
      <c r="FC90" s="14"/>
      <c r="FD90" s="106">
        <f t="shared" si="138"/>
        <v>46</v>
      </c>
      <c r="FE90" s="77">
        <v>25</v>
      </c>
      <c r="FF90" s="77" t="s">
        <v>768</v>
      </c>
      <c r="FG90" s="77">
        <v>33</v>
      </c>
      <c r="FH90" s="77">
        <v>36</v>
      </c>
      <c r="FI90" s="77">
        <v>38</v>
      </c>
      <c r="FJ90" s="77">
        <v>42</v>
      </c>
      <c r="FK90" s="77" t="s">
        <v>836</v>
      </c>
      <c r="FL90" s="77">
        <v>45</v>
      </c>
      <c r="FM90" s="77">
        <v>46</v>
      </c>
      <c r="FN90" s="77">
        <v>46</v>
      </c>
      <c r="FO90" s="77"/>
      <c r="FP90" s="77"/>
      <c r="FQ90" s="77"/>
      <c r="FR90" s="77"/>
      <c r="FS90" s="77"/>
      <c r="FT90" s="77"/>
      <c r="FV90" s="8">
        <f t="shared" si="127"/>
        <v>21</v>
      </c>
      <c r="FW90" s="8">
        <f t="shared" si="128"/>
        <v>21</v>
      </c>
      <c r="FX90" s="8">
        <f t="shared" si="129"/>
        <v>21</v>
      </c>
      <c r="FY90" s="8">
        <f t="shared" si="130"/>
        <v>21</v>
      </c>
      <c r="FZ90" s="8">
        <f t="shared" si="131"/>
        <v>21</v>
      </c>
      <c r="GA90" s="8">
        <f t="shared" si="139"/>
        <v>21</v>
      </c>
      <c r="GB90" s="8">
        <f t="shared" si="140"/>
        <v>21</v>
      </c>
      <c r="GC90" s="8">
        <f t="shared" si="132"/>
        <v>21</v>
      </c>
      <c r="GD90" s="8">
        <f t="shared" si="133"/>
        <v>21</v>
      </c>
      <c r="GE90" s="8">
        <f t="shared" si="141"/>
        <v>21</v>
      </c>
      <c r="GG90" s="159">
        <f t="shared" si="142"/>
        <v>21</v>
      </c>
      <c r="GH90" s="159">
        <f t="shared" si="143"/>
        <v>21</v>
      </c>
      <c r="GI90" s="159">
        <f t="shared" si="134"/>
        <v>21</v>
      </c>
      <c r="GJ90" s="159">
        <f t="shared" si="144"/>
        <v>21</v>
      </c>
      <c r="GK90" s="159">
        <f t="shared" si="145"/>
        <v>21</v>
      </c>
      <c r="GL90" s="159">
        <f t="shared" si="146"/>
        <v>21</v>
      </c>
      <c r="GM90" s="159">
        <f t="shared" si="135"/>
        <v>21</v>
      </c>
    </row>
    <row r="91" spans="1:195">
      <c r="A91" s="8">
        <v>26</v>
      </c>
      <c r="B91" s="14" t="s">
        <v>791</v>
      </c>
      <c r="C91" s="162">
        <v>3.7615740740740741E-2</v>
      </c>
      <c r="D91" s="162">
        <v>3.7615740740740741E-2</v>
      </c>
      <c r="E91" s="160">
        <v>3.9953703703703707E-2</v>
      </c>
      <c r="F91" s="139">
        <v>26</v>
      </c>
      <c r="G91" s="132">
        <f t="shared" si="94"/>
        <v>15</v>
      </c>
      <c r="H91" s="145">
        <v>0</v>
      </c>
      <c r="I91" s="146">
        <v>5</v>
      </c>
      <c r="J91" s="147">
        <f t="shared" si="95"/>
        <v>20</v>
      </c>
      <c r="K91" s="14"/>
      <c r="L91" s="16"/>
      <c r="M91" s="21"/>
      <c r="N91" s="19"/>
      <c r="O91" s="19"/>
      <c r="P91" s="19"/>
      <c r="Q91" s="131"/>
      <c r="R91" s="14"/>
      <c r="S91" s="23">
        <v>3.7615740740740741E-2</v>
      </c>
      <c r="T91" s="139">
        <v>14</v>
      </c>
      <c r="U91" s="132">
        <f>((S$120)+10)-T91</f>
        <v>18</v>
      </c>
      <c r="V91" s="152">
        <v>15</v>
      </c>
      <c r="W91" s="146">
        <v>5</v>
      </c>
      <c r="X91" s="151">
        <f t="shared" si="98"/>
        <v>38</v>
      </c>
      <c r="Y91" s="14"/>
      <c r="Z91" s="16"/>
      <c r="AA91" s="21"/>
      <c r="AB91" s="19"/>
      <c r="AC91" s="19"/>
      <c r="AD91" s="19"/>
      <c r="AE91" s="131"/>
      <c r="AF91" s="14"/>
      <c r="AG91" s="16"/>
      <c r="AH91" s="21"/>
      <c r="AI91" s="132"/>
      <c r="AJ91" s="24"/>
      <c r="AK91" s="19"/>
      <c r="AL91" s="131"/>
      <c r="AM91" s="14"/>
      <c r="AN91" s="16"/>
      <c r="AO91" s="139"/>
      <c r="AP91" s="132"/>
      <c r="AQ91" s="145">
        <v>0</v>
      </c>
      <c r="AR91" s="146"/>
      <c r="AS91" s="147">
        <f t="shared" si="99"/>
        <v>0</v>
      </c>
      <c r="AT91" s="14"/>
      <c r="AU91" s="16"/>
      <c r="AV91" s="21"/>
      <c r="AW91" s="19"/>
      <c r="AX91" s="19"/>
      <c r="AY91" s="19"/>
      <c r="AZ91" s="131">
        <f t="shared" si="101"/>
        <v>0</v>
      </c>
      <c r="BA91" s="14"/>
      <c r="BB91" s="16"/>
      <c r="BC91" s="139"/>
      <c r="BD91" s="132"/>
      <c r="BE91" s="145">
        <v>0</v>
      </c>
      <c r="BF91" s="146"/>
      <c r="BG91" s="147">
        <f t="shared" si="102"/>
        <v>0</v>
      </c>
      <c r="BH91" s="14"/>
      <c r="BI91" s="16"/>
      <c r="BJ91" s="21"/>
      <c r="BK91" s="19"/>
      <c r="BL91" s="19"/>
      <c r="BM91" s="19"/>
      <c r="BN91" s="131">
        <f t="shared" si="104"/>
        <v>0</v>
      </c>
      <c r="BO91" s="14"/>
      <c r="BP91" s="16"/>
      <c r="BQ91" s="139"/>
      <c r="BR91" s="132"/>
      <c r="BS91" s="145">
        <v>0</v>
      </c>
      <c r="BT91" s="146"/>
      <c r="BU91" s="147">
        <f t="shared" si="105"/>
        <v>0</v>
      </c>
      <c r="BV91" s="14"/>
      <c r="BW91" s="16"/>
      <c r="BX91" s="21"/>
      <c r="BY91" s="19"/>
      <c r="BZ91" s="19"/>
      <c r="CA91" s="19"/>
      <c r="CB91" s="131">
        <f t="shared" si="106"/>
        <v>0</v>
      </c>
      <c r="CC91" s="14"/>
      <c r="CD91" s="16"/>
      <c r="CE91" s="21"/>
      <c r="CF91" s="132">
        <f t="shared" si="107"/>
        <v>0</v>
      </c>
      <c r="CG91" s="24"/>
      <c r="CH91" s="19"/>
      <c r="CI91" s="131">
        <f t="shared" si="108"/>
        <v>0</v>
      </c>
      <c r="CJ91" s="14"/>
      <c r="CK91" s="16"/>
      <c r="CL91" s="21"/>
      <c r="CM91" s="19"/>
      <c r="CN91" s="19"/>
      <c r="CO91" s="19"/>
      <c r="CP91" s="131">
        <f t="shared" si="109"/>
        <v>0</v>
      </c>
      <c r="CQ91" s="14"/>
      <c r="CR91" s="55"/>
      <c r="CS91" s="139"/>
      <c r="CT91" s="132"/>
      <c r="CU91" s="145">
        <v>0</v>
      </c>
      <c r="CV91" s="146"/>
      <c r="CW91" s="147">
        <f t="shared" si="110"/>
        <v>0</v>
      </c>
      <c r="CX91" s="14"/>
      <c r="CY91" s="16"/>
      <c r="CZ91" s="139"/>
      <c r="DA91" s="132"/>
      <c r="DB91" s="145">
        <v>0</v>
      </c>
      <c r="DC91" s="146"/>
      <c r="DD91" s="147">
        <f t="shared" si="111"/>
        <v>0</v>
      </c>
      <c r="DE91" s="14"/>
      <c r="DF91" s="23">
        <v>4.0787037037037038E-2</v>
      </c>
      <c r="DG91" s="139">
        <v>12</v>
      </c>
      <c r="DH91" s="132">
        <f>((DF$120)+10)-DG91</f>
        <v>13</v>
      </c>
      <c r="DI91" s="145">
        <v>0</v>
      </c>
      <c r="DJ91" s="146">
        <v>5</v>
      </c>
      <c r="DK91" s="147">
        <f t="shared" si="112"/>
        <v>18</v>
      </c>
      <c r="DL91" s="75"/>
      <c r="DM91" s="16"/>
      <c r="DN91" s="139"/>
      <c r="DO91" s="132"/>
      <c r="DP91" s="145">
        <v>0</v>
      </c>
      <c r="DQ91" s="146"/>
      <c r="DR91" s="147">
        <f t="shared" si="114"/>
        <v>0</v>
      </c>
      <c r="DS91" s="14"/>
      <c r="DT91" s="16"/>
      <c r="DU91" s="139"/>
      <c r="DV91" s="132"/>
      <c r="DW91" s="145">
        <v>0</v>
      </c>
      <c r="DX91" s="146"/>
      <c r="DY91" s="147">
        <f t="shared" si="116"/>
        <v>0</v>
      </c>
      <c r="DZ91" s="14"/>
      <c r="EA91" s="16"/>
      <c r="EB91" s="21"/>
      <c r="EC91" s="19"/>
      <c r="ED91" s="19"/>
      <c r="EE91" s="19"/>
      <c r="EF91" s="131">
        <f t="shared" si="118"/>
        <v>0</v>
      </c>
      <c r="EG91" s="14"/>
      <c r="EH91" s="16"/>
      <c r="EI91" s="21"/>
      <c r="EJ91" s="19"/>
      <c r="EK91" s="19"/>
      <c r="EL91" s="19"/>
      <c r="EM91" s="131">
        <f t="shared" si="120"/>
        <v>0</v>
      </c>
      <c r="EN91" s="14"/>
      <c r="EO91" s="16"/>
      <c r="EP91" s="21"/>
      <c r="EQ91" s="19"/>
      <c r="ER91" s="19"/>
      <c r="ES91" s="19"/>
      <c r="ET91" s="131">
        <f t="shared" si="122"/>
        <v>0</v>
      </c>
      <c r="EU91" s="14"/>
      <c r="EV91" s="23"/>
      <c r="EW91" s="111">
        <f t="shared" si="123"/>
        <v>21</v>
      </c>
      <c r="EX91" s="82">
        <f t="shared" si="124"/>
        <v>46</v>
      </c>
      <c r="EY91" s="82">
        <f t="shared" si="124"/>
        <v>15</v>
      </c>
      <c r="EZ91" s="82">
        <f t="shared" si="124"/>
        <v>15</v>
      </c>
      <c r="FA91" s="131">
        <f t="shared" si="125"/>
        <v>76</v>
      </c>
      <c r="FB91" s="14" t="str">
        <f t="shared" si="126"/>
        <v>Katy Livingston-Bray</v>
      </c>
      <c r="FC91" s="14"/>
      <c r="FD91" s="106">
        <f t="shared" si="138"/>
        <v>21</v>
      </c>
      <c r="FE91" s="77">
        <v>26</v>
      </c>
      <c r="FF91" s="77">
        <v>12</v>
      </c>
      <c r="FG91" s="77" t="s">
        <v>370</v>
      </c>
      <c r="FH91" s="77">
        <v>20</v>
      </c>
      <c r="FI91" s="77">
        <v>21</v>
      </c>
      <c r="FJ91" s="77">
        <v>22</v>
      </c>
      <c r="FK91" s="77">
        <v>22</v>
      </c>
      <c r="FL91" s="77">
        <v>20</v>
      </c>
      <c r="FM91" s="77">
        <v>21</v>
      </c>
      <c r="FN91" s="77">
        <v>21</v>
      </c>
      <c r="FO91" s="77"/>
      <c r="FP91" s="77"/>
      <c r="FQ91" s="77"/>
      <c r="FR91" s="77"/>
      <c r="FS91" s="77"/>
      <c r="FT91" s="77"/>
      <c r="FV91" s="8">
        <f t="shared" si="127"/>
        <v>20</v>
      </c>
      <c r="FW91" s="8">
        <f t="shared" si="128"/>
        <v>58</v>
      </c>
      <c r="FX91" s="8">
        <f t="shared" si="129"/>
        <v>58</v>
      </c>
      <c r="FY91" s="8">
        <f t="shared" si="130"/>
        <v>58</v>
      </c>
      <c r="FZ91" s="8">
        <f t="shared" si="131"/>
        <v>58</v>
      </c>
      <c r="GA91" s="8">
        <f t="shared" si="139"/>
        <v>58</v>
      </c>
      <c r="GB91" s="8">
        <f t="shared" si="140"/>
        <v>58</v>
      </c>
      <c r="GC91" s="8">
        <f t="shared" si="132"/>
        <v>76</v>
      </c>
      <c r="GD91" s="8">
        <f t="shared" si="133"/>
        <v>76</v>
      </c>
      <c r="GE91" s="8">
        <f t="shared" si="141"/>
        <v>76</v>
      </c>
      <c r="GG91" s="159">
        <f t="shared" si="142"/>
        <v>58</v>
      </c>
      <c r="GH91" s="159">
        <f t="shared" si="143"/>
        <v>58</v>
      </c>
      <c r="GI91" s="159">
        <f t="shared" si="134"/>
        <v>58</v>
      </c>
      <c r="GJ91" s="159">
        <f t="shared" si="144"/>
        <v>58</v>
      </c>
      <c r="GK91" s="159">
        <f t="shared" si="145"/>
        <v>58</v>
      </c>
      <c r="GL91" s="159">
        <f t="shared" si="146"/>
        <v>76</v>
      </c>
      <c r="GM91" s="159">
        <f t="shared" si="135"/>
        <v>76</v>
      </c>
    </row>
    <row r="92" spans="1:195">
      <c r="A92" s="8">
        <v>27</v>
      </c>
      <c r="B92" s="14" t="s">
        <v>792</v>
      </c>
      <c r="C92" s="162">
        <v>3.9849537037037037E-2</v>
      </c>
      <c r="D92" s="162">
        <v>3.9849537037037037E-2</v>
      </c>
      <c r="E92" s="160">
        <v>4.0844907407407406E-2</v>
      </c>
      <c r="F92" s="139">
        <v>27</v>
      </c>
      <c r="G92" s="132">
        <f t="shared" si="94"/>
        <v>14</v>
      </c>
      <c r="H92" s="145">
        <v>0</v>
      </c>
      <c r="I92" s="146">
        <v>5</v>
      </c>
      <c r="J92" s="147">
        <f t="shared" si="95"/>
        <v>19</v>
      </c>
      <c r="K92" s="14"/>
      <c r="L92" s="16"/>
      <c r="M92" s="21"/>
      <c r="N92" s="19"/>
      <c r="O92" s="19"/>
      <c r="P92" s="19"/>
      <c r="Q92" s="131"/>
      <c r="R92" s="14"/>
      <c r="S92" s="23">
        <v>3.9849537037037037E-2</v>
      </c>
      <c r="T92" s="139">
        <v>18</v>
      </c>
      <c r="U92" s="132">
        <f>((S$120)+10)-T92</f>
        <v>14</v>
      </c>
      <c r="V92" s="152">
        <v>15</v>
      </c>
      <c r="W92" s="146">
        <v>5</v>
      </c>
      <c r="X92" s="151">
        <f t="shared" si="98"/>
        <v>34</v>
      </c>
      <c r="Y92" s="14"/>
      <c r="Z92" s="16"/>
      <c r="AA92" s="21"/>
      <c r="AB92" s="19"/>
      <c r="AC92" s="19"/>
      <c r="AD92" s="19"/>
      <c r="AE92" s="131"/>
      <c r="AF92" s="14"/>
      <c r="AG92" s="16"/>
      <c r="AH92" s="21"/>
      <c r="AI92" s="132"/>
      <c r="AJ92" s="24"/>
      <c r="AK92" s="19"/>
      <c r="AL92" s="131"/>
      <c r="AM92" s="14"/>
      <c r="AN92" s="16"/>
      <c r="AO92" s="139"/>
      <c r="AP92" s="132"/>
      <c r="AQ92" s="145">
        <v>0</v>
      </c>
      <c r="AR92" s="146"/>
      <c r="AS92" s="147">
        <f t="shared" si="99"/>
        <v>0</v>
      </c>
      <c r="AT92" s="14"/>
      <c r="AU92" s="16"/>
      <c r="AV92" s="21"/>
      <c r="AW92" s="19"/>
      <c r="AX92" s="19"/>
      <c r="AY92" s="19"/>
      <c r="AZ92" s="131">
        <f t="shared" si="101"/>
        <v>0</v>
      </c>
      <c r="BA92" s="14"/>
      <c r="BB92" s="16"/>
      <c r="BC92" s="139"/>
      <c r="BD92" s="132"/>
      <c r="BE92" s="145">
        <v>0</v>
      </c>
      <c r="BF92" s="146"/>
      <c r="BG92" s="147">
        <f t="shared" si="102"/>
        <v>0</v>
      </c>
      <c r="BH92" s="14"/>
      <c r="BI92" s="16"/>
      <c r="BJ92" s="21"/>
      <c r="BK92" s="19"/>
      <c r="BL92" s="19"/>
      <c r="BM92" s="19"/>
      <c r="BN92" s="131">
        <f t="shared" si="104"/>
        <v>0</v>
      </c>
      <c r="BO92" s="14"/>
      <c r="BP92" s="16"/>
      <c r="BQ92" s="139"/>
      <c r="BR92" s="132"/>
      <c r="BS92" s="145">
        <v>0</v>
      </c>
      <c r="BT92" s="146"/>
      <c r="BU92" s="147">
        <f t="shared" si="105"/>
        <v>0</v>
      </c>
      <c r="BV92" s="14"/>
      <c r="BW92" s="16"/>
      <c r="BX92" s="21"/>
      <c r="BY92" s="19"/>
      <c r="BZ92" s="19"/>
      <c r="CA92" s="19"/>
      <c r="CB92" s="131">
        <f t="shared" si="106"/>
        <v>0</v>
      </c>
      <c r="CC92" s="14"/>
      <c r="CD92" s="16"/>
      <c r="CE92" s="21"/>
      <c r="CF92" s="132">
        <f t="shared" si="107"/>
        <v>0</v>
      </c>
      <c r="CG92" s="24"/>
      <c r="CH92" s="19"/>
      <c r="CI92" s="131">
        <f t="shared" si="108"/>
        <v>0</v>
      </c>
      <c r="CJ92" s="14"/>
      <c r="CK92" s="16"/>
      <c r="CL92" s="21"/>
      <c r="CM92" s="19"/>
      <c r="CN92" s="19"/>
      <c r="CO92" s="19"/>
      <c r="CP92" s="131">
        <f t="shared" si="109"/>
        <v>0</v>
      </c>
      <c r="CQ92" s="14"/>
      <c r="CR92" s="55"/>
      <c r="CS92" s="139"/>
      <c r="CT92" s="132"/>
      <c r="CU92" s="145">
        <v>0</v>
      </c>
      <c r="CV92" s="146"/>
      <c r="CW92" s="147">
        <f t="shared" si="110"/>
        <v>0</v>
      </c>
      <c r="CX92" s="14"/>
      <c r="CY92" s="16"/>
      <c r="CZ92" s="139"/>
      <c r="DA92" s="132"/>
      <c r="DB92" s="145">
        <v>0</v>
      </c>
      <c r="DC92" s="146"/>
      <c r="DD92" s="147">
        <f t="shared" si="111"/>
        <v>0</v>
      </c>
      <c r="DE92" s="14"/>
      <c r="DF92" s="16"/>
      <c r="DG92" s="139"/>
      <c r="DH92" s="132"/>
      <c r="DI92" s="145">
        <v>0</v>
      </c>
      <c r="DJ92" s="146"/>
      <c r="DK92" s="147">
        <f t="shared" si="112"/>
        <v>0</v>
      </c>
      <c r="DL92" s="75"/>
      <c r="DM92" s="16"/>
      <c r="DN92" s="139"/>
      <c r="DO92" s="132"/>
      <c r="DP92" s="145">
        <v>0</v>
      </c>
      <c r="DQ92" s="146"/>
      <c r="DR92" s="147">
        <f t="shared" si="114"/>
        <v>0</v>
      </c>
      <c r="DS92" s="14"/>
      <c r="DT92" s="16"/>
      <c r="DU92" s="139"/>
      <c r="DV92" s="132"/>
      <c r="DW92" s="145">
        <v>0</v>
      </c>
      <c r="DX92" s="146"/>
      <c r="DY92" s="147">
        <f t="shared" si="116"/>
        <v>0</v>
      </c>
      <c r="DZ92" s="14"/>
      <c r="EA92" s="16"/>
      <c r="EB92" s="21"/>
      <c r="EC92" s="19"/>
      <c r="ED92" s="19"/>
      <c r="EE92" s="19"/>
      <c r="EF92" s="131">
        <f t="shared" si="118"/>
        <v>0</v>
      </c>
      <c r="EG92" s="14"/>
      <c r="EH92" s="16"/>
      <c r="EI92" s="21"/>
      <c r="EJ92" s="19"/>
      <c r="EK92" s="19"/>
      <c r="EL92" s="19"/>
      <c r="EM92" s="131">
        <f t="shared" si="120"/>
        <v>0</v>
      </c>
      <c r="EN92" s="14"/>
      <c r="EO92" s="16"/>
      <c r="EP92" s="21"/>
      <c r="EQ92" s="19"/>
      <c r="ER92" s="19"/>
      <c r="ES92" s="19"/>
      <c r="ET92" s="131">
        <f t="shared" si="122"/>
        <v>0</v>
      </c>
      <c r="EU92" s="14"/>
      <c r="EV92" s="23"/>
      <c r="EW92" s="111" t="str">
        <f t="shared" si="123"/>
        <v>29=</v>
      </c>
      <c r="EX92" s="82">
        <f t="shared" si="124"/>
        <v>28</v>
      </c>
      <c r="EY92" s="82">
        <f t="shared" si="124"/>
        <v>15</v>
      </c>
      <c r="EZ92" s="82">
        <f t="shared" si="124"/>
        <v>10</v>
      </c>
      <c r="FA92" s="131">
        <f t="shared" si="125"/>
        <v>53</v>
      </c>
      <c r="FB92" s="14" t="str">
        <f t="shared" si="126"/>
        <v>Lucy Tonkin</v>
      </c>
      <c r="FC92" s="14"/>
      <c r="FD92" s="106" t="str">
        <f t="shared" si="138"/>
        <v>29=</v>
      </c>
      <c r="FE92" s="77">
        <v>27</v>
      </c>
      <c r="FF92" s="77" t="s">
        <v>439</v>
      </c>
      <c r="FG92" s="77" t="s">
        <v>442</v>
      </c>
      <c r="FH92" s="77" t="s">
        <v>646</v>
      </c>
      <c r="FI92" s="77" t="s">
        <v>646</v>
      </c>
      <c r="FJ92" s="77" t="s">
        <v>548</v>
      </c>
      <c r="FK92" s="77" t="s">
        <v>548</v>
      </c>
      <c r="FL92" s="77" t="s">
        <v>773</v>
      </c>
      <c r="FM92" s="77" t="s">
        <v>773</v>
      </c>
      <c r="FN92" s="77" t="s">
        <v>876</v>
      </c>
      <c r="FO92" s="77"/>
      <c r="FP92" s="77"/>
      <c r="FQ92" s="77"/>
      <c r="FR92" s="77"/>
      <c r="FS92" s="77"/>
      <c r="FT92" s="77"/>
      <c r="FV92" s="8">
        <f t="shared" si="127"/>
        <v>19</v>
      </c>
      <c r="FW92" s="8">
        <f t="shared" si="128"/>
        <v>53</v>
      </c>
      <c r="FX92" s="8">
        <f t="shared" si="129"/>
        <v>53</v>
      </c>
      <c r="FY92" s="8">
        <f t="shared" si="130"/>
        <v>53</v>
      </c>
      <c r="FZ92" s="8">
        <f t="shared" si="131"/>
        <v>53</v>
      </c>
      <c r="GA92" s="8">
        <f t="shared" si="139"/>
        <v>53</v>
      </c>
      <c r="GB92" s="8">
        <f t="shared" si="140"/>
        <v>53</v>
      </c>
      <c r="GC92" s="8">
        <f t="shared" si="132"/>
        <v>53</v>
      </c>
      <c r="GD92" s="8">
        <f t="shared" si="133"/>
        <v>53</v>
      </c>
      <c r="GE92" s="8">
        <f t="shared" si="141"/>
        <v>53</v>
      </c>
      <c r="GG92" s="159">
        <f t="shared" si="142"/>
        <v>53</v>
      </c>
      <c r="GH92" s="159">
        <f t="shared" si="143"/>
        <v>53</v>
      </c>
      <c r="GI92" s="159">
        <f t="shared" si="134"/>
        <v>53</v>
      </c>
      <c r="GJ92" s="159">
        <f t="shared" si="144"/>
        <v>53</v>
      </c>
      <c r="GK92" s="159">
        <f t="shared" si="145"/>
        <v>53</v>
      </c>
      <c r="GL92" s="159">
        <f t="shared" si="146"/>
        <v>53</v>
      </c>
      <c r="GM92" s="159">
        <f t="shared" si="135"/>
        <v>53</v>
      </c>
    </row>
    <row r="93" spans="1:195">
      <c r="A93" s="8">
        <v>28</v>
      </c>
      <c r="B93" s="14" t="s">
        <v>794</v>
      </c>
      <c r="C93" s="162">
        <v>3.9351851851851853E-2</v>
      </c>
      <c r="D93" s="162">
        <v>3.9351851851851853E-2</v>
      </c>
      <c r="E93" s="160">
        <v>4.2152777777777782E-2</v>
      </c>
      <c r="F93" s="139">
        <v>28</v>
      </c>
      <c r="G93" s="132">
        <f t="shared" si="94"/>
        <v>13</v>
      </c>
      <c r="H93" s="145">
        <v>0</v>
      </c>
      <c r="I93" s="146">
        <v>5</v>
      </c>
      <c r="J93" s="147">
        <f t="shared" si="95"/>
        <v>18</v>
      </c>
      <c r="K93" s="14"/>
      <c r="L93" s="16"/>
      <c r="M93" s="21"/>
      <c r="N93" s="19"/>
      <c r="O93" s="19"/>
      <c r="P93" s="19"/>
      <c r="Q93" s="131"/>
      <c r="R93" s="14"/>
      <c r="S93" s="23">
        <v>3.9351851851851853E-2</v>
      </c>
      <c r="T93" s="139">
        <v>17</v>
      </c>
      <c r="U93" s="132">
        <f>((S$120)+10)-T93</f>
        <v>15</v>
      </c>
      <c r="V93" s="152">
        <v>15</v>
      </c>
      <c r="W93" s="146">
        <v>5</v>
      </c>
      <c r="X93" s="151">
        <f t="shared" si="98"/>
        <v>35</v>
      </c>
      <c r="Y93" s="14"/>
      <c r="Z93" s="16"/>
      <c r="AA93" s="21"/>
      <c r="AB93" s="19"/>
      <c r="AC93" s="19"/>
      <c r="AD93" s="19"/>
      <c r="AE93" s="131"/>
      <c r="AF93" s="14"/>
      <c r="AG93" s="16"/>
      <c r="AH93" s="21"/>
      <c r="AI93" s="132"/>
      <c r="AJ93" s="24"/>
      <c r="AK93" s="19"/>
      <c r="AL93" s="131"/>
      <c r="AM93" s="14"/>
      <c r="AN93" s="23">
        <v>4.0150462962962964E-2</v>
      </c>
      <c r="AO93" s="139">
        <v>10</v>
      </c>
      <c r="AP93" s="132">
        <f>((AN$120)+10)-AO93</f>
        <v>14</v>
      </c>
      <c r="AQ93" s="145">
        <v>0</v>
      </c>
      <c r="AR93" s="146">
        <v>5</v>
      </c>
      <c r="AS93" s="147">
        <f t="shared" si="99"/>
        <v>19</v>
      </c>
      <c r="AT93" s="14"/>
      <c r="AU93" s="16"/>
      <c r="AV93" s="21"/>
      <c r="AW93" s="19"/>
      <c r="AX93" s="19"/>
      <c r="AY93" s="19"/>
      <c r="AZ93" s="131">
        <f t="shared" si="101"/>
        <v>0</v>
      </c>
      <c r="BA93" s="14"/>
      <c r="BB93" s="23">
        <v>3.5046296296296298E-2</v>
      </c>
      <c r="BC93" s="139">
        <v>17</v>
      </c>
      <c r="BD93" s="132">
        <f>((BB$120)+10)-BC93</f>
        <v>11</v>
      </c>
      <c r="BE93" s="145">
        <v>0</v>
      </c>
      <c r="BF93" s="146">
        <v>5</v>
      </c>
      <c r="BG93" s="147">
        <f t="shared" si="102"/>
        <v>16</v>
      </c>
      <c r="BH93" s="14"/>
      <c r="BI93" s="16"/>
      <c r="BJ93" s="21"/>
      <c r="BK93" s="19"/>
      <c r="BL93" s="19"/>
      <c r="BM93" s="19"/>
      <c r="BN93" s="131">
        <f t="shared" si="104"/>
        <v>0</v>
      </c>
      <c r="BO93" s="14"/>
      <c r="BP93" s="23">
        <v>4.2997685185185187E-2</v>
      </c>
      <c r="BQ93" s="139">
        <v>13</v>
      </c>
      <c r="BR93" s="132">
        <f>((BP$120)+10)-BQ93</f>
        <v>14</v>
      </c>
      <c r="BS93" s="145">
        <v>0</v>
      </c>
      <c r="BT93" s="146">
        <v>5</v>
      </c>
      <c r="BU93" s="147">
        <f t="shared" si="105"/>
        <v>19</v>
      </c>
      <c r="BV93" s="14"/>
      <c r="BW93" s="16"/>
      <c r="BX93" s="21"/>
      <c r="BY93" s="19"/>
      <c r="BZ93" s="19"/>
      <c r="CA93" s="19"/>
      <c r="CB93" s="131">
        <f t="shared" si="106"/>
        <v>0</v>
      </c>
      <c r="CC93" s="14"/>
      <c r="CD93" s="16"/>
      <c r="CE93" s="21"/>
      <c r="CF93" s="132">
        <f t="shared" si="107"/>
        <v>0</v>
      </c>
      <c r="CG93" s="24"/>
      <c r="CH93" s="19"/>
      <c r="CI93" s="131">
        <f t="shared" si="108"/>
        <v>0</v>
      </c>
      <c r="CJ93" s="14"/>
      <c r="CK93" s="16"/>
      <c r="CL93" s="21"/>
      <c r="CM93" s="19"/>
      <c r="CN93" s="19"/>
      <c r="CO93" s="19"/>
      <c r="CP93" s="131">
        <f t="shared" si="109"/>
        <v>0</v>
      </c>
      <c r="CQ93" s="14"/>
      <c r="CR93" s="55"/>
      <c r="CS93" s="139"/>
      <c r="CT93" s="132"/>
      <c r="CU93" s="145">
        <v>0</v>
      </c>
      <c r="CV93" s="146"/>
      <c r="CW93" s="147">
        <f t="shared" si="110"/>
        <v>0</v>
      </c>
      <c r="CX93" s="14"/>
      <c r="CY93" s="16"/>
      <c r="CZ93" s="139"/>
      <c r="DA93" s="132"/>
      <c r="DB93" s="145">
        <v>0</v>
      </c>
      <c r="DC93" s="146"/>
      <c r="DD93" s="147">
        <f t="shared" si="111"/>
        <v>0</v>
      </c>
      <c r="DE93" s="14"/>
      <c r="DF93" s="23">
        <v>4.3298611111111107E-2</v>
      </c>
      <c r="DG93" s="139">
        <v>14</v>
      </c>
      <c r="DH93" s="132">
        <f>((DF$120)+10)-DG93</f>
        <v>11</v>
      </c>
      <c r="DI93" s="145">
        <v>0</v>
      </c>
      <c r="DJ93" s="146">
        <v>5</v>
      </c>
      <c r="DK93" s="147">
        <f t="shared" si="112"/>
        <v>16</v>
      </c>
      <c r="DL93" s="75"/>
      <c r="DM93" s="16"/>
      <c r="DN93" s="139"/>
      <c r="DO93" s="132"/>
      <c r="DP93" s="145">
        <v>0</v>
      </c>
      <c r="DQ93" s="146"/>
      <c r="DR93" s="147">
        <f t="shared" si="114"/>
        <v>0</v>
      </c>
      <c r="DS93" s="14"/>
      <c r="DT93" s="23">
        <v>4.1469907407407407E-2</v>
      </c>
      <c r="DU93" s="139">
        <v>9</v>
      </c>
      <c r="DV93" s="132">
        <f t="shared" si="115"/>
        <v>12</v>
      </c>
      <c r="DW93" s="145">
        <v>0</v>
      </c>
      <c r="DX93" s="146">
        <v>5</v>
      </c>
      <c r="DY93" s="147">
        <f t="shared" si="116"/>
        <v>17</v>
      </c>
      <c r="DZ93" s="14"/>
      <c r="EA93" s="16"/>
      <c r="EB93" s="21"/>
      <c r="EC93" s="19"/>
      <c r="ED93" s="19"/>
      <c r="EE93" s="19"/>
      <c r="EF93" s="131">
        <f t="shared" si="118"/>
        <v>0</v>
      </c>
      <c r="EG93" s="14"/>
      <c r="EH93" s="16"/>
      <c r="EI93" s="21"/>
      <c r="EJ93" s="19"/>
      <c r="EK93" s="19"/>
      <c r="EL93" s="19"/>
      <c r="EM93" s="131">
        <f t="shared" si="120"/>
        <v>0</v>
      </c>
      <c r="EN93" s="14"/>
      <c r="EO93" s="16"/>
      <c r="EP93" s="21"/>
      <c r="EQ93" s="19"/>
      <c r="ER93" s="19"/>
      <c r="ES93" s="19"/>
      <c r="ET93" s="131">
        <f t="shared" si="122"/>
        <v>0</v>
      </c>
      <c r="EU93" s="14"/>
      <c r="EV93" s="23"/>
      <c r="EW93" s="111">
        <f t="shared" si="123"/>
        <v>11</v>
      </c>
      <c r="EX93" s="82">
        <f t="shared" si="124"/>
        <v>90</v>
      </c>
      <c r="EY93" s="82">
        <f t="shared" si="124"/>
        <v>15</v>
      </c>
      <c r="EZ93" s="82">
        <f t="shared" si="124"/>
        <v>35</v>
      </c>
      <c r="FA93" s="131">
        <f t="shared" si="125"/>
        <v>140</v>
      </c>
      <c r="FB93" s="14" t="str">
        <f t="shared" si="126"/>
        <v>Steph Foudy</v>
      </c>
      <c r="FC93" s="14"/>
      <c r="FD93" s="106">
        <f t="shared" si="138"/>
        <v>11</v>
      </c>
      <c r="FE93" s="77">
        <v>28</v>
      </c>
      <c r="FF93" s="77" t="s">
        <v>439</v>
      </c>
      <c r="FG93" s="77">
        <v>15</v>
      </c>
      <c r="FH93" s="77" t="s">
        <v>131</v>
      </c>
      <c r="FI93" s="77">
        <v>11</v>
      </c>
      <c r="FJ93" s="77">
        <v>12</v>
      </c>
      <c r="FK93" s="77" t="s">
        <v>435</v>
      </c>
      <c r="FL93" s="77" t="s">
        <v>435</v>
      </c>
      <c r="FM93" s="77" t="s">
        <v>368</v>
      </c>
      <c r="FN93" s="77">
        <v>11</v>
      </c>
      <c r="FO93" s="77"/>
      <c r="FP93" s="77"/>
      <c r="FQ93" s="77"/>
      <c r="FR93" s="77"/>
      <c r="FS93" s="77"/>
      <c r="FT93" s="77"/>
      <c r="FV93" s="8">
        <f t="shared" si="127"/>
        <v>18</v>
      </c>
      <c r="FW93" s="8">
        <f t="shared" si="128"/>
        <v>53</v>
      </c>
      <c r="FX93" s="8">
        <f t="shared" si="129"/>
        <v>72</v>
      </c>
      <c r="FY93" s="8">
        <f t="shared" si="130"/>
        <v>88</v>
      </c>
      <c r="FZ93" s="8">
        <f t="shared" si="131"/>
        <v>107</v>
      </c>
      <c r="GA93" s="8">
        <f t="shared" si="139"/>
        <v>107</v>
      </c>
      <c r="GB93" s="8">
        <f t="shared" si="140"/>
        <v>107</v>
      </c>
      <c r="GC93" s="8">
        <f t="shared" si="132"/>
        <v>123</v>
      </c>
      <c r="GD93" s="8">
        <f t="shared" si="133"/>
        <v>123</v>
      </c>
      <c r="GE93" s="8">
        <f t="shared" si="141"/>
        <v>140</v>
      </c>
      <c r="GG93" s="159">
        <f t="shared" si="142"/>
        <v>72</v>
      </c>
      <c r="GH93" s="159">
        <f t="shared" si="143"/>
        <v>88</v>
      </c>
      <c r="GI93" s="159">
        <f t="shared" si="134"/>
        <v>107</v>
      </c>
      <c r="GJ93" s="159">
        <f t="shared" si="144"/>
        <v>107</v>
      </c>
      <c r="GK93" s="159">
        <f t="shared" si="145"/>
        <v>107</v>
      </c>
      <c r="GL93" s="159">
        <f t="shared" si="146"/>
        <v>123</v>
      </c>
      <c r="GM93" s="159">
        <f t="shared" si="135"/>
        <v>123</v>
      </c>
    </row>
    <row r="94" spans="1:195">
      <c r="A94" s="8">
        <v>29</v>
      </c>
      <c r="B94" s="14" t="s">
        <v>795</v>
      </c>
      <c r="C94" s="162">
        <v>4.0451388888888891E-2</v>
      </c>
      <c r="D94" s="162">
        <v>4.0451388888888891E-2</v>
      </c>
      <c r="E94" s="160">
        <v>4.372685185185185E-2</v>
      </c>
      <c r="F94" s="139">
        <v>29</v>
      </c>
      <c r="G94" s="132">
        <f t="shared" si="94"/>
        <v>12</v>
      </c>
      <c r="H94" s="145">
        <v>0</v>
      </c>
      <c r="I94" s="146">
        <v>5</v>
      </c>
      <c r="J94" s="147">
        <f t="shared" si="95"/>
        <v>17</v>
      </c>
      <c r="K94" s="14"/>
      <c r="L94" s="16"/>
      <c r="M94" s="21"/>
      <c r="N94" s="19"/>
      <c r="O94" s="19"/>
      <c r="P94" s="19"/>
      <c r="Q94" s="131"/>
      <c r="R94" s="14"/>
      <c r="S94" s="23">
        <v>4.355324074074074E-2</v>
      </c>
      <c r="T94" s="139">
        <v>20</v>
      </c>
      <c r="U94" s="132">
        <f>((S$120)+10)-T94</f>
        <v>12</v>
      </c>
      <c r="V94" s="152">
        <v>15</v>
      </c>
      <c r="W94" s="146">
        <v>5</v>
      </c>
      <c r="X94" s="151">
        <f t="shared" si="98"/>
        <v>32</v>
      </c>
      <c r="Y94" s="14"/>
      <c r="Z94" s="16"/>
      <c r="AA94" s="21"/>
      <c r="AB94" s="19"/>
      <c r="AC94" s="19"/>
      <c r="AD94" s="19"/>
      <c r="AE94" s="131"/>
      <c r="AF94" s="14"/>
      <c r="AG94" s="16"/>
      <c r="AH94" s="21"/>
      <c r="AI94" s="132"/>
      <c r="AJ94" s="24"/>
      <c r="AK94" s="19"/>
      <c r="AL94" s="131"/>
      <c r="AM94" s="14"/>
      <c r="AN94" s="23">
        <v>4.0451388888888891E-2</v>
      </c>
      <c r="AO94" s="139">
        <v>11</v>
      </c>
      <c r="AP94" s="132">
        <f>((AN$120)+10)-AO94</f>
        <v>13</v>
      </c>
      <c r="AQ94" s="152">
        <v>15</v>
      </c>
      <c r="AR94" s="146">
        <v>5</v>
      </c>
      <c r="AS94" s="147">
        <f t="shared" si="99"/>
        <v>33</v>
      </c>
      <c r="AT94" s="14"/>
      <c r="AU94" s="16"/>
      <c r="AV94" s="21"/>
      <c r="AW94" s="19"/>
      <c r="AX94" s="19"/>
      <c r="AY94" s="19"/>
      <c r="AZ94" s="131">
        <f t="shared" si="101"/>
        <v>0</v>
      </c>
      <c r="BA94" s="14"/>
      <c r="BB94" s="23">
        <v>3.3865740740740738E-2</v>
      </c>
      <c r="BC94" s="139">
        <v>15</v>
      </c>
      <c r="BD94" s="132">
        <f>((BB$120)+10)-BC94</f>
        <v>13</v>
      </c>
      <c r="BE94" s="145">
        <v>0</v>
      </c>
      <c r="BF94" s="146">
        <v>5</v>
      </c>
      <c r="BG94" s="147">
        <f t="shared" si="102"/>
        <v>18</v>
      </c>
      <c r="BH94" s="14"/>
      <c r="BI94" s="16"/>
      <c r="BJ94" s="21"/>
      <c r="BK94" s="19"/>
      <c r="BL94" s="19"/>
      <c r="BM94" s="19"/>
      <c r="BN94" s="131">
        <f t="shared" si="104"/>
        <v>0</v>
      </c>
      <c r="BO94" s="14"/>
      <c r="BP94" s="23">
        <v>4.4791666666666667E-2</v>
      </c>
      <c r="BQ94" s="139">
        <v>14</v>
      </c>
      <c r="BR94" s="132">
        <f>((BP$120)+10)-BQ94</f>
        <v>13</v>
      </c>
      <c r="BS94" s="145">
        <v>0</v>
      </c>
      <c r="BT94" s="146">
        <v>5</v>
      </c>
      <c r="BU94" s="147">
        <f t="shared" si="105"/>
        <v>18</v>
      </c>
      <c r="BV94" s="14"/>
      <c r="BW94" s="16"/>
      <c r="BX94" s="21"/>
      <c r="BY94" s="19"/>
      <c r="BZ94" s="19"/>
      <c r="CA94" s="19"/>
      <c r="CB94" s="131">
        <f t="shared" si="106"/>
        <v>0</v>
      </c>
      <c r="CC94" s="14"/>
      <c r="CD94" s="16"/>
      <c r="CE94" s="21"/>
      <c r="CF94" s="132">
        <f t="shared" si="107"/>
        <v>0</v>
      </c>
      <c r="CG94" s="24"/>
      <c r="CH94" s="19"/>
      <c r="CI94" s="131">
        <f t="shared" si="108"/>
        <v>0</v>
      </c>
      <c r="CJ94" s="14"/>
      <c r="CK94" s="16"/>
      <c r="CL94" s="21"/>
      <c r="CM94" s="19"/>
      <c r="CN94" s="19"/>
      <c r="CO94" s="19"/>
      <c r="CP94" s="131">
        <f t="shared" si="109"/>
        <v>0</v>
      </c>
      <c r="CQ94" s="14"/>
      <c r="CR94" s="133">
        <v>4.4710648148148152E-2</v>
      </c>
      <c r="CS94" s="139">
        <v>14</v>
      </c>
      <c r="CT94" s="132">
        <f>((CR$120)+10)-CS94</f>
        <v>11</v>
      </c>
      <c r="CU94" s="145">
        <v>0</v>
      </c>
      <c r="CV94" s="146">
        <v>5</v>
      </c>
      <c r="CW94" s="147">
        <f t="shared" si="110"/>
        <v>16</v>
      </c>
      <c r="CX94" s="14"/>
      <c r="CY94" s="23">
        <v>4.5138888888888888E-2</v>
      </c>
      <c r="CZ94" s="139">
        <v>13</v>
      </c>
      <c r="DA94" s="132">
        <f>((CY$120)+10)-CZ94</f>
        <v>10</v>
      </c>
      <c r="DB94" s="145">
        <v>0</v>
      </c>
      <c r="DC94" s="146">
        <v>5</v>
      </c>
      <c r="DD94" s="147">
        <f t="shared" si="111"/>
        <v>15</v>
      </c>
      <c r="DE94" s="14"/>
      <c r="DF94" s="23">
        <v>4.2673611111111114E-2</v>
      </c>
      <c r="DG94" s="139">
        <v>13</v>
      </c>
      <c r="DH94" s="132">
        <f>((DF$120)+10)-DG94</f>
        <v>12</v>
      </c>
      <c r="DI94" s="145">
        <v>0</v>
      </c>
      <c r="DJ94" s="146">
        <v>5</v>
      </c>
      <c r="DK94" s="147">
        <f t="shared" si="112"/>
        <v>17</v>
      </c>
      <c r="DL94" s="75"/>
      <c r="DM94" s="23">
        <v>4.2534722222222217E-2</v>
      </c>
      <c r="DN94" s="139">
        <v>9</v>
      </c>
      <c r="DO94" s="132">
        <f t="shared" si="113"/>
        <v>11</v>
      </c>
      <c r="DP94" s="145">
        <v>0</v>
      </c>
      <c r="DQ94" s="146">
        <v>5</v>
      </c>
      <c r="DR94" s="147">
        <f t="shared" si="114"/>
        <v>16</v>
      </c>
      <c r="DS94" s="14"/>
      <c r="DT94" s="23">
        <v>3.9849537037037037E-2</v>
      </c>
      <c r="DU94" s="139">
        <v>8</v>
      </c>
      <c r="DV94" s="132">
        <f t="shared" si="115"/>
        <v>13</v>
      </c>
      <c r="DW94" s="152">
        <v>15</v>
      </c>
      <c r="DX94" s="146">
        <v>5</v>
      </c>
      <c r="DY94" s="147">
        <f t="shared" si="116"/>
        <v>33</v>
      </c>
      <c r="DZ94" s="14"/>
      <c r="EA94" s="16"/>
      <c r="EB94" s="21"/>
      <c r="EC94" s="19"/>
      <c r="ED94" s="19"/>
      <c r="EE94" s="19"/>
      <c r="EF94" s="131">
        <f t="shared" si="118"/>
        <v>0</v>
      </c>
      <c r="EG94" s="14"/>
      <c r="EH94" s="16"/>
      <c r="EI94" s="21"/>
      <c r="EJ94" s="19"/>
      <c r="EK94" s="19"/>
      <c r="EL94" s="19"/>
      <c r="EM94" s="131">
        <f t="shared" si="120"/>
        <v>0</v>
      </c>
      <c r="EN94" s="14"/>
      <c r="EO94" s="16"/>
      <c r="EP94" s="21"/>
      <c r="EQ94" s="19"/>
      <c r="ER94" s="19"/>
      <c r="ES94" s="19"/>
      <c r="ET94" s="131">
        <f t="shared" si="122"/>
        <v>0</v>
      </c>
      <c r="EU94" s="14"/>
      <c r="EV94" s="23"/>
      <c r="EW94" s="111">
        <f t="shared" si="123"/>
        <v>4</v>
      </c>
      <c r="EX94" s="82">
        <f t="shared" si="124"/>
        <v>120</v>
      </c>
      <c r="EY94" s="82">
        <f t="shared" si="124"/>
        <v>45</v>
      </c>
      <c r="EZ94" s="82">
        <f t="shared" si="124"/>
        <v>50</v>
      </c>
      <c r="FA94" s="131">
        <f t="shared" si="125"/>
        <v>215</v>
      </c>
      <c r="FB94" s="14" t="str">
        <f t="shared" si="126"/>
        <v>Laura Kinnard</v>
      </c>
      <c r="FC94" s="14"/>
      <c r="FD94" s="106">
        <f t="shared" si="138"/>
        <v>4</v>
      </c>
      <c r="FE94" s="77">
        <v>29</v>
      </c>
      <c r="FF94" s="77">
        <v>17</v>
      </c>
      <c r="FG94" s="77">
        <v>10</v>
      </c>
      <c r="FH94" s="77">
        <v>10</v>
      </c>
      <c r="FI94" s="77">
        <v>7</v>
      </c>
      <c r="FJ94" s="77">
        <v>7</v>
      </c>
      <c r="FK94" s="77">
        <v>6</v>
      </c>
      <c r="FL94" s="77">
        <v>6</v>
      </c>
      <c r="FM94" s="77">
        <v>6</v>
      </c>
      <c r="FN94" s="77">
        <v>4</v>
      </c>
      <c r="FO94" s="77"/>
      <c r="FP94" s="77"/>
      <c r="FQ94" s="77"/>
      <c r="FR94" s="77"/>
      <c r="FS94" s="77"/>
      <c r="FT94" s="77"/>
      <c r="FV94" s="8">
        <f t="shared" si="127"/>
        <v>17</v>
      </c>
      <c r="FW94" s="8">
        <f t="shared" si="128"/>
        <v>49</v>
      </c>
      <c r="FX94" s="8">
        <f t="shared" si="129"/>
        <v>82</v>
      </c>
      <c r="FY94" s="8">
        <f t="shared" si="130"/>
        <v>100</v>
      </c>
      <c r="FZ94" s="8">
        <f t="shared" si="131"/>
        <v>118</v>
      </c>
      <c r="GA94" s="8">
        <f t="shared" si="139"/>
        <v>134</v>
      </c>
      <c r="GB94" s="8">
        <f t="shared" si="140"/>
        <v>149</v>
      </c>
      <c r="GC94" s="8">
        <f t="shared" si="132"/>
        <v>166</v>
      </c>
      <c r="GD94" s="8">
        <f t="shared" si="133"/>
        <v>182</v>
      </c>
      <c r="GE94" s="8">
        <f t="shared" si="141"/>
        <v>215</v>
      </c>
      <c r="GG94" s="159">
        <f t="shared" si="142"/>
        <v>82</v>
      </c>
      <c r="GH94" s="159">
        <f t="shared" si="143"/>
        <v>100</v>
      </c>
      <c r="GI94" s="159">
        <f t="shared" si="134"/>
        <v>118</v>
      </c>
      <c r="GJ94" s="159">
        <f t="shared" si="144"/>
        <v>134</v>
      </c>
      <c r="GK94" s="159">
        <f t="shared" si="145"/>
        <v>149</v>
      </c>
      <c r="GL94" s="159">
        <f t="shared" si="146"/>
        <v>166</v>
      </c>
      <c r="GM94" s="159">
        <f t="shared" si="135"/>
        <v>182</v>
      </c>
    </row>
    <row r="95" spans="1:195">
      <c r="A95" s="8">
        <v>30</v>
      </c>
      <c r="B95" s="14" t="s">
        <v>796</v>
      </c>
      <c r="C95" s="162">
        <v>4.5428240740740734E-2</v>
      </c>
      <c r="D95" s="162">
        <v>4.5428240740740734E-2</v>
      </c>
      <c r="E95" s="160">
        <v>4.6377314814814809E-2</v>
      </c>
      <c r="F95" s="139">
        <v>30</v>
      </c>
      <c r="G95" s="132">
        <f t="shared" si="94"/>
        <v>11</v>
      </c>
      <c r="H95" s="145">
        <v>0</v>
      </c>
      <c r="I95" s="146">
        <v>5</v>
      </c>
      <c r="J95" s="147">
        <f t="shared" si="95"/>
        <v>16</v>
      </c>
      <c r="K95" s="14"/>
      <c r="L95" s="16"/>
      <c r="M95" s="21"/>
      <c r="N95" s="19"/>
      <c r="O95" s="19"/>
      <c r="P95" s="19"/>
      <c r="Q95" s="131"/>
      <c r="R95" s="14"/>
      <c r="S95" s="23">
        <v>4.5520833333333337E-2</v>
      </c>
      <c r="T95" s="139">
        <v>21</v>
      </c>
      <c r="U95" s="132">
        <f>((S$120)+10)-T95</f>
        <v>11</v>
      </c>
      <c r="V95" s="152">
        <v>15</v>
      </c>
      <c r="W95" s="146">
        <v>5</v>
      </c>
      <c r="X95" s="151">
        <f t="shared" si="98"/>
        <v>31</v>
      </c>
      <c r="Y95" s="14"/>
      <c r="Z95" s="16"/>
      <c r="AA95" s="21"/>
      <c r="AB95" s="19"/>
      <c r="AC95" s="19"/>
      <c r="AD95" s="19"/>
      <c r="AE95" s="131"/>
      <c r="AF95" s="14"/>
      <c r="AG95" s="16"/>
      <c r="AH95" s="21"/>
      <c r="AI95" s="132"/>
      <c r="AJ95" s="24"/>
      <c r="AK95" s="19"/>
      <c r="AL95" s="131"/>
      <c r="AM95" s="14"/>
      <c r="AN95" s="23">
        <v>4.5428240740740734E-2</v>
      </c>
      <c r="AO95" s="139">
        <v>13</v>
      </c>
      <c r="AP95" s="132">
        <f>((AN$120)+10)-AO95</f>
        <v>11</v>
      </c>
      <c r="AQ95" s="152">
        <v>15</v>
      </c>
      <c r="AR95" s="146">
        <v>5</v>
      </c>
      <c r="AS95" s="147">
        <f t="shared" si="99"/>
        <v>31</v>
      </c>
      <c r="AT95" s="14"/>
      <c r="AU95" s="16"/>
      <c r="AV95" s="21"/>
      <c r="AW95" s="19"/>
      <c r="AX95" s="19"/>
      <c r="AY95" s="19"/>
      <c r="AZ95" s="131">
        <f t="shared" si="101"/>
        <v>0</v>
      </c>
      <c r="BA95" s="14"/>
      <c r="BB95" s="16"/>
      <c r="BC95" s="139"/>
      <c r="BD95" s="132"/>
      <c r="BE95" s="145">
        <v>0</v>
      </c>
      <c r="BF95" s="146"/>
      <c r="BG95" s="147">
        <f t="shared" si="102"/>
        <v>0</v>
      </c>
      <c r="BH95" s="14"/>
      <c r="BI95" s="16"/>
      <c r="BJ95" s="21"/>
      <c r="BK95" s="19"/>
      <c r="BL95" s="19"/>
      <c r="BM95" s="19"/>
      <c r="BN95" s="131">
        <f t="shared" si="104"/>
        <v>0</v>
      </c>
      <c r="BO95" s="14"/>
      <c r="BP95" s="23">
        <v>5.1388888888888894E-2</v>
      </c>
      <c r="BQ95" s="139">
        <v>17</v>
      </c>
      <c r="BR95" s="132">
        <f>((BP$120)+10)-BQ95</f>
        <v>10</v>
      </c>
      <c r="BS95" s="145">
        <v>0</v>
      </c>
      <c r="BT95" s="146">
        <v>5</v>
      </c>
      <c r="BU95" s="147">
        <f t="shared" si="105"/>
        <v>15</v>
      </c>
      <c r="BV95" s="14"/>
      <c r="BW95" s="16"/>
      <c r="BX95" s="21"/>
      <c r="BY95" s="19"/>
      <c r="BZ95" s="19"/>
      <c r="CA95" s="19"/>
      <c r="CB95" s="131">
        <f t="shared" si="106"/>
        <v>0</v>
      </c>
      <c r="CC95" s="14"/>
      <c r="CD95" s="16"/>
      <c r="CE95" s="21"/>
      <c r="CF95" s="132">
        <f t="shared" si="107"/>
        <v>0</v>
      </c>
      <c r="CG95" s="24"/>
      <c r="CH95" s="19"/>
      <c r="CI95" s="131">
        <f t="shared" si="108"/>
        <v>0</v>
      </c>
      <c r="CJ95" s="14"/>
      <c r="CK95" s="16"/>
      <c r="CL95" s="21"/>
      <c r="CM95" s="19"/>
      <c r="CN95" s="19"/>
      <c r="CO95" s="19"/>
      <c r="CP95" s="131">
        <f t="shared" si="109"/>
        <v>0</v>
      </c>
      <c r="CQ95" s="14"/>
      <c r="CR95" s="133">
        <v>4.7615740740740743E-2</v>
      </c>
      <c r="CS95" s="139">
        <v>15</v>
      </c>
      <c r="CT95" s="132">
        <f>((CR$120)+10)-CS95</f>
        <v>10</v>
      </c>
      <c r="CU95" s="145">
        <v>0</v>
      </c>
      <c r="CV95" s="146">
        <v>5</v>
      </c>
      <c r="CW95" s="147">
        <f t="shared" si="110"/>
        <v>15</v>
      </c>
      <c r="CX95" s="14"/>
      <c r="CY95" s="16"/>
      <c r="CZ95" s="139"/>
      <c r="DA95" s="132"/>
      <c r="DB95" s="145">
        <v>0</v>
      </c>
      <c r="DC95" s="146"/>
      <c r="DD95" s="147">
        <f t="shared" si="111"/>
        <v>0</v>
      </c>
      <c r="DE95" s="14"/>
      <c r="DF95" s="23">
        <v>4.8993055555555554E-2</v>
      </c>
      <c r="DG95" s="139">
        <v>15</v>
      </c>
      <c r="DH95" s="132">
        <f>((DF$120)+10)-DG95</f>
        <v>10</v>
      </c>
      <c r="DI95" s="145">
        <v>0</v>
      </c>
      <c r="DJ95" s="146">
        <v>5</v>
      </c>
      <c r="DK95" s="147">
        <f t="shared" si="112"/>
        <v>15</v>
      </c>
      <c r="DL95" s="75"/>
      <c r="DM95" s="16"/>
      <c r="DN95" s="139"/>
      <c r="DO95" s="132"/>
      <c r="DP95" s="145">
        <v>0</v>
      </c>
      <c r="DQ95" s="146"/>
      <c r="DR95" s="147">
        <f t="shared" si="114"/>
        <v>0</v>
      </c>
      <c r="DS95" s="14"/>
      <c r="DT95" s="23">
        <v>4.6238425925925926E-2</v>
      </c>
      <c r="DU95" s="139">
        <v>10</v>
      </c>
      <c r="DV95" s="132">
        <f t="shared" si="115"/>
        <v>11</v>
      </c>
      <c r="DW95" s="145">
        <v>0</v>
      </c>
      <c r="DX95" s="146">
        <v>5</v>
      </c>
      <c r="DY95" s="147">
        <f t="shared" si="116"/>
        <v>16</v>
      </c>
      <c r="DZ95" s="14"/>
      <c r="EA95" s="16"/>
      <c r="EB95" s="21"/>
      <c r="EC95" s="19"/>
      <c r="ED95" s="19"/>
      <c r="EE95" s="19"/>
      <c r="EF95" s="131">
        <f t="shared" si="118"/>
        <v>0</v>
      </c>
      <c r="EG95" s="14"/>
      <c r="EH95" s="16"/>
      <c r="EI95" s="21"/>
      <c r="EJ95" s="19"/>
      <c r="EK95" s="19"/>
      <c r="EL95" s="19"/>
      <c r="EM95" s="131">
        <f t="shared" si="120"/>
        <v>0</v>
      </c>
      <c r="EN95" s="14"/>
      <c r="EO95" s="16"/>
      <c r="EP95" s="21"/>
      <c r="EQ95" s="19"/>
      <c r="ER95" s="19"/>
      <c r="ES95" s="19"/>
      <c r="ET95" s="131">
        <f t="shared" si="122"/>
        <v>0</v>
      </c>
      <c r="EU95" s="14"/>
      <c r="EV95" s="23"/>
      <c r="EW95" s="111">
        <f t="shared" si="123"/>
        <v>12</v>
      </c>
      <c r="EX95" s="82">
        <f t="shared" si="124"/>
        <v>74</v>
      </c>
      <c r="EY95" s="82">
        <f t="shared" si="124"/>
        <v>30</v>
      </c>
      <c r="EZ95" s="82">
        <f t="shared" si="124"/>
        <v>35</v>
      </c>
      <c r="FA95" s="131">
        <f t="shared" si="125"/>
        <v>139</v>
      </c>
      <c r="FB95" s="14" t="str">
        <f t="shared" si="126"/>
        <v>Fiona Tidbury</v>
      </c>
      <c r="FC95" s="14"/>
      <c r="FD95" s="106">
        <f t="shared" si="138"/>
        <v>12</v>
      </c>
      <c r="FE95" s="77">
        <v>30</v>
      </c>
      <c r="FF95" s="77">
        <v>18</v>
      </c>
      <c r="FG95" s="77">
        <v>13</v>
      </c>
      <c r="FH95" s="77">
        <v>15</v>
      </c>
      <c r="FI95" s="77">
        <v>13</v>
      </c>
      <c r="FJ95" s="77" t="s">
        <v>440</v>
      </c>
      <c r="FK95" s="77">
        <v>11</v>
      </c>
      <c r="FL95" s="77" t="s">
        <v>435</v>
      </c>
      <c r="FM95" s="77" t="s">
        <v>368</v>
      </c>
      <c r="FN95" s="77">
        <v>12</v>
      </c>
      <c r="FO95" s="77"/>
      <c r="FP95" s="77"/>
      <c r="FQ95" s="77"/>
      <c r="FR95" s="77"/>
      <c r="FS95" s="77"/>
      <c r="FT95" s="77"/>
      <c r="FV95" s="8">
        <f t="shared" si="127"/>
        <v>16</v>
      </c>
      <c r="FW95" s="8">
        <f t="shared" si="128"/>
        <v>47</v>
      </c>
      <c r="FX95" s="8">
        <f t="shared" si="129"/>
        <v>78</v>
      </c>
      <c r="FY95" s="8">
        <f t="shared" si="130"/>
        <v>78</v>
      </c>
      <c r="FZ95" s="8">
        <f t="shared" si="131"/>
        <v>93</v>
      </c>
      <c r="GA95" s="8">
        <f t="shared" si="139"/>
        <v>108</v>
      </c>
      <c r="GB95" s="8">
        <f t="shared" si="140"/>
        <v>108</v>
      </c>
      <c r="GC95" s="8">
        <f t="shared" si="132"/>
        <v>123</v>
      </c>
      <c r="GD95" s="8">
        <f t="shared" si="133"/>
        <v>123</v>
      </c>
      <c r="GE95" s="8">
        <f t="shared" si="141"/>
        <v>139</v>
      </c>
      <c r="GG95" s="159">
        <f t="shared" si="142"/>
        <v>78</v>
      </c>
      <c r="GH95" s="159">
        <f t="shared" si="143"/>
        <v>78</v>
      </c>
      <c r="GI95" s="159">
        <f t="shared" si="134"/>
        <v>93</v>
      </c>
      <c r="GJ95" s="159">
        <f t="shared" si="144"/>
        <v>108</v>
      </c>
      <c r="GK95" s="159">
        <f t="shared" si="145"/>
        <v>108</v>
      </c>
      <c r="GL95" s="159">
        <f t="shared" si="146"/>
        <v>123</v>
      </c>
      <c r="GM95" s="159">
        <f t="shared" si="135"/>
        <v>123</v>
      </c>
    </row>
    <row r="96" spans="1:195">
      <c r="A96" s="8">
        <v>31</v>
      </c>
      <c r="B96" s="14" t="s">
        <v>676</v>
      </c>
      <c r="C96" s="162">
        <v>4.6446759259259257E-2</v>
      </c>
      <c r="D96" s="162">
        <v>4.6446759259259257E-2</v>
      </c>
      <c r="E96" s="160">
        <v>4.6446759259259257E-2</v>
      </c>
      <c r="F96" s="139">
        <v>31</v>
      </c>
      <c r="G96" s="132">
        <f t="shared" si="94"/>
        <v>10</v>
      </c>
      <c r="H96" s="145">
        <v>0</v>
      </c>
      <c r="I96" s="146">
        <v>5</v>
      </c>
      <c r="J96" s="147">
        <f t="shared" si="95"/>
        <v>15</v>
      </c>
      <c r="K96" s="14"/>
      <c r="L96" s="16"/>
      <c r="M96" s="21"/>
      <c r="N96" s="19"/>
      <c r="O96" s="19"/>
      <c r="P96" s="19"/>
      <c r="Q96" s="131"/>
      <c r="R96" s="14"/>
      <c r="S96" s="16"/>
      <c r="T96" s="139"/>
      <c r="U96" s="132"/>
      <c r="V96" s="145">
        <v>0</v>
      </c>
      <c r="W96" s="146"/>
      <c r="X96" s="151">
        <f t="shared" si="98"/>
        <v>0</v>
      </c>
      <c r="Y96" s="14"/>
      <c r="Z96" s="16"/>
      <c r="AA96" s="21"/>
      <c r="AB96" s="19"/>
      <c r="AC96" s="19"/>
      <c r="AD96" s="19"/>
      <c r="AE96" s="131"/>
      <c r="AF96" s="14"/>
      <c r="AG96" s="16"/>
      <c r="AH96" s="21"/>
      <c r="AI96" s="132"/>
      <c r="AJ96" s="24"/>
      <c r="AK96" s="19"/>
      <c r="AL96" s="131"/>
      <c r="AM96" s="14"/>
      <c r="AN96" s="16"/>
      <c r="AO96" s="139"/>
      <c r="AP96" s="132"/>
      <c r="AQ96" s="145">
        <v>0</v>
      </c>
      <c r="AR96" s="146"/>
      <c r="AS96" s="147">
        <f t="shared" si="99"/>
        <v>0</v>
      </c>
      <c r="AT96" s="14"/>
      <c r="AU96" s="16"/>
      <c r="AV96" s="21"/>
      <c r="AW96" s="19"/>
      <c r="AX96" s="19"/>
      <c r="AY96" s="19"/>
      <c r="AZ96" s="131">
        <f t="shared" si="101"/>
        <v>0</v>
      </c>
      <c r="BA96" s="14"/>
      <c r="BB96" s="16"/>
      <c r="BC96" s="139"/>
      <c r="BD96" s="132"/>
      <c r="BE96" s="145">
        <v>0</v>
      </c>
      <c r="BF96" s="146"/>
      <c r="BG96" s="147">
        <f t="shared" si="102"/>
        <v>0</v>
      </c>
      <c r="BH96" s="14"/>
      <c r="BI96" s="16"/>
      <c r="BJ96" s="21"/>
      <c r="BK96" s="19"/>
      <c r="BL96" s="19"/>
      <c r="BM96" s="19"/>
      <c r="BN96" s="131">
        <f t="shared" si="104"/>
        <v>0</v>
      </c>
      <c r="BO96" s="14"/>
      <c r="BP96" s="16"/>
      <c r="BQ96" s="139"/>
      <c r="BR96" s="132"/>
      <c r="BS96" s="145">
        <v>0</v>
      </c>
      <c r="BT96" s="146"/>
      <c r="BU96" s="147">
        <f t="shared" si="105"/>
        <v>0</v>
      </c>
      <c r="BV96" s="14"/>
      <c r="BW96" s="16"/>
      <c r="BX96" s="21"/>
      <c r="BY96" s="19"/>
      <c r="BZ96" s="19"/>
      <c r="CA96" s="19"/>
      <c r="CB96" s="131">
        <f t="shared" si="106"/>
        <v>0</v>
      </c>
      <c r="CC96" s="14"/>
      <c r="CD96" s="16"/>
      <c r="CE96" s="21"/>
      <c r="CF96" s="132">
        <f t="shared" si="107"/>
        <v>0</v>
      </c>
      <c r="CG96" s="24"/>
      <c r="CH96" s="19"/>
      <c r="CI96" s="131">
        <f t="shared" si="108"/>
        <v>0</v>
      </c>
      <c r="CJ96" s="14"/>
      <c r="CK96" s="16"/>
      <c r="CL96" s="21"/>
      <c r="CM96" s="19"/>
      <c r="CN96" s="19"/>
      <c r="CO96" s="19"/>
      <c r="CP96" s="131">
        <f t="shared" si="109"/>
        <v>0</v>
      </c>
      <c r="CQ96" s="14"/>
      <c r="CR96" s="55"/>
      <c r="CS96" s="139"/>
      <c r="CT96" s="132"/>
      <c r="CU96" s="145">
        <v>0</v>
      </c>
      <c r="CV96" s="146"/>
      <c r="CW96" s="147">
        <f t="shared" si="110"/>
        <v>0</v>
      </c>
      <c r="CX96" s="14"/>
      <c r="CY96" s="16"/>
      <c r="CZ96" s="139"/>
      <c r="DA96" s="132"/>
      <c r="DB96" s="145">
        <v>0</v>
      </c>
      <c r="DC96" s="146"/>
      <c r="DD96" s="147">
        <f t="shared" si="111"/>
        <v>0</v>
      </c>
      <c r="DE96" s="14"/>
      <c r="DF96" s="16"/>
      <c r="DG96" s="139"/>
      <c r="DH96" s="132"/>
      <c r="DI96" s="145">
        <v>0</v>
      </c>
      <c r="DJ96" s="146"/>
      <c r="DK96" s="147">
        <f t="shared" si="112"/>
        <v>0</v>
      </c>
      <c r="DL96" s="75"/>
      <c r="DM96" s="16"/>
      <c r="DN96" s="139"/>
      <c r="DO96" s="132"/>
      <c r="DP96" s="145">
        <v>0</v>
      </c>
      <c r="DQ96" s="146"/>
      <c r="DR96" s="147">
        <f t="shared" si="114"/>
        <v>0</v>
      </c>
      <c r="DS96" s="14"/>
      <c r="DT96" s="16"/>
      <c r="DU96" s="139"/>
      <c r="DV96" s="132"/>
      <c r="DW96" s="145">
        <v>0</v>
      </c>
      <c r="DX96" s="146"/>
      <c r="DY96" s="147">
        <f t="shared" si="116"/>
        <v>0</v>
      </c>
      <c r="DZ96" s="14"/>
      <c r="EA96" s="16"/>
      <c r="EB96" s="21"/>
      <c r="EC96" s="19"/>
      <c r="ED96" s="19"/>
      <c r="EE96" s="19"/>
      <c r="EF96" s="131">
        <f t="shared" si="118"/>
        <v>0</v>
      </c>
      <c r="EG96" s="14"/>
      <c r="EH96" s="16"/>
      <c r="EI96" s="21"/>
      <c r="EJ96" s="19"/>
      <c r="EK96" s="19"/>
      <c r="EL96" s="19"/>
      <c r="EM96" s="131">
        <f t="shared" si="120"/>
        <v>0</v>
      </c>
      <c r="EN96" s="14"/>
      <c r="EO96" s="16"/>
      <c r="EP96" s="21"/>
      <c r="EQ96" s="19"/>
      <c r="ER96" s="19"/>
      <c r="ES96" s="19"/>
      <c r="ET96" s="131">
        <f t="shared" si="122"/>
        <v>0</v>
      </c>
      <c r="EU96" s="14"/>
      <c r="EV96" s="23"/>
      <c r="EW96" s="111" t="str">
        <f t="shared" si="123"/>
        <v>48=</v>
      </c>
      <c r="EX96" s="82">
        <f t="shared" si="124"/>
        <v>10</v>
      </c>
      <c r="EY96" s="82">
        <f t="shared" si="124"/>
        <v>0</v>
      </c>
      <c r="EZ96" s="82">
        <f t="shared" si="124"/>
        <v>5</v>
      </c>
      <c r="FA96" s="131">
        <f t="shared" si="125"/>
        <v>15</v>
      </c>
      <c r="FB96" s="14" t="str">
        <f t="shared" si="126"/>
        <v>Diane Peacock</v>
      </c>
      <c r="FC96" s="14"/>
      <c r="FD96" s="106" t="str">
        <f t="shared" si="138"/>
        <v>48=</v>
      </c>
      <c r="FE96" s="77">
        <v>31</v>
      </c>
      <c r="FF96" s="77" t="s">
        <v>812</v>
      </c>
      <c r="FG96" s="77">
        <v>34</v>
      </c>
      <c r="FH96" s="77" t="s">
        <v>827</v>
      </c>
      <c r="FI96" s="77" t="s">
        <v>836</v>
      </c>
      <c r="FJ96" s="77" t="s">
        <v>851</v>
      </c>
      <c r="FK96" s="77" t="s">
        <v>858</v>
      </c>
      <c r="FL96" s="77" t="s">
        <v>858</v>
      </c>
      <c r="FM96" s="77" t="s">
        <v>858</v>
      </c>
      <c r="FN96" s="77" t="s">
        <v>858</v>
      </c>
      <c r="FO96" s="77"/>
      <c r="FP96" s="77"/>
      <c r="FQ96" s="77"/>
      <c r="FR96" s="77"/>
      <c r="FS96" s="77"/>
      <c r="FT96" s="77"/>
      <c r="FV96" s="8">
        <f t="shared" si="127"/>
        <v>15</v>
      </c>
      <c r="FW96" s="8">
        <f t="shared" si="128"/>
        <v>15</v>
      </c>
      <c r="FX96" s="8">
        <f t="shared" si="129"/>
        <v>15</v>
      </c>
      <c r="FY96" s="8">
        <f t="shared" si="130"/>
        <v>15</v>
      </c>
      <c r="FZ96" s="8">
        <f t="shared" si="131"/>
        <v>15</v>
      </c>
      <c r="GA96" s="8">
        <f t="shared" si="139"/>
        <v>15</v>
      </c>
      <c r="GB96" s="8">
        <f t="shared" si="140"/>
        <v>15</v>
      </c>
      <c r="GC96" s="8">
        <f t="shared" si="132"/>
        <v>15</v>
      </c>
      <c r="GD96" s="8">
        <f t="shared" si="133"/>
        <v>15</v>
      </c>
      <c r="GE96" s="8">
        <f t="shared" si="141"/>
        <v>15</v>
      </c>
      <c r="GG96" s="159">
        <f t="shared" si="142"/>
        <v>15</v>
      </c>
      <c r="GH96" s="159">
        <f t="shared" si="143"/>
        <v>15</v>
      </c>
      <c r="GI96" s="159">
        <f t="shared" si="134"/>
        <v>15</v>
      </c>
      <c r="GJ96" s="159">
        <f t="shared" si="144"/>
        <v>15</v>
      </c>
      <c r="GK96" s="159">
        <f t="shared" si="145"/>
        <v>15</v>
      </c>
      <c r="GL96" s="159">
        <f t="shared" si="146"/>
        <v>15</v>
      </c>
      <c r="GM96" s="159">
        <f t="shared" si="135"/>
        <v>15</v>
      </c>
    </row>
    <row r="97" spans="1:195">
      <c r="A97" s="8">
        <v>32</v>
      </c>
      <c r="B97" s="14" t="s">
        <v>810</v>
      </c>
      <c r="C97" s="162">
        <v>3.5937500000000004E-2</v>
      </c>
      <c r="D97" s="162">
        <v>3.5937500000000004E-2</v>
      </c>
      <c r="E97" s="19"/>
      <c r="F97" s="139"/>
      <c r="G97" s="132"/>
      <c r="H97" s="145">
        <v>0</v>
      </c>
      <c r="I97" s="146"/>
      <c r="J97" s="147">
        <f t="shared" si="95"/>
        <v>0</v>
      </c>
      <c r="K97" s="14"/>
      <c r="L97" s="16"/>
      <c r="M97" s="21"/>
      <c r="N97" s="19"/>
      <c r="O97" s="19"/>
      <c r="P97" s="19"/>
      <c r="Q97" s="131"/>
      <c r="R97" s="14"/>
      <c r="S97" s="23">
        <v>3.8368055555555551E-2</v>
      </c>
      <c r="T97" s="139">
        <v>16</v>
      </c>
      <c r="U97" s="132">
        <f>((S$120)+10)-T97</f>
        <v>16</v>
      </c>
      <c r="V97" s="145">
        <v>0</v>
      </c>
      <c r="W97" s="146">
        <v>5</v>
      </c>
      <c r="X97" s="151">
        <f t="shared" si="98"/>
        <v>21</v>
      </c>
      <c r="Y97" s="14"/>
      <c r="Z97" s="16"/>
      <c r="AA97" s="21"/>
      <c r="AB97" s="19"/>
      <c r="AC97" s="19"/>
      <c r="AD97" s="19"/>
      <c r="AE97" s="131"/>
      <c r="AF97" s="14"/>
      <c r="AG97" s="16"/>
      <c r="AH97" s="21"/>
      <c r="AI97" s="132"/>
      <c r="AJ97" s="24"/>
      <c r="AK97" s="19"/>
      <c r="AL97" s="131"/>
      <c r="AM97" s="14"/>
      <c r="AN97" s="23">
        <v>3.5972222222222218E-2</v>
      </c>
      <c r="AO97" s="139">
        <v>7</v>
      </c>
      <c r="AP97" s="132">
        <f>((AN$120)+10)-AO97</f>
        <v>17</v>
      </c>
      <c r="AQ97" s="152">
        <v>15</v>
      </c>
      <c r="AR97" s="146">
        <v>5</v>
      </c>
      <c r="AS97" s="147">
        <f t="shared" si="99"/>
        <v>37</v>
      </c>
      <c r="AT97" s="14"/>
      <c r="AU97" s="16"/>
      <c r="AV97" s="21"/>
      <c r="AW97" s="19"/>
      <c r="AX97" s="19"/>
      <c r="AY97" s="19"/>
      <c r="AZ97" s="131"/>
      <c r="BA97" s="14"/>
      <c r="BB97" s="16"/>
      <c r="BC97" s="139"/>
      <c r="BD97" s="132"/>
      <c r="BE97" s="145">
        <v>0</v>
      </c>
      <c r="BF97" s="146"/>
      <c r="BG97" s="147">
        <f t="shared" si="102"/>
        <v>0</v>
      </c>
      <c r="BH97" s="14"/>
      <c r="BI97" s="16"/>
      <c r="BJ97" s="21"/>
      <c r="BK97" s="19"/>
      <c r="BL97" s="19"/>
      <c r="BM97" s="19"/>
      <c r="BN97" s="131">
        <f t="shared" si="104"/>
        <v>0</v>
      </c>
      <c r="BO97" s="14"/>
      <c r="BP97" s="23">
        <v>4.0462962962962964E-2</v>
      </c>
      <c r="BQ97" s="139">
        <v>8</v>
      </c>
      <c r="BR97" s="132">
        <f>((BP$120)+10)-BQ97</f>
        <v>19</v>
      </c>
      <c r="BS97" s="145">
        <v>0</v>
      </c>
      <c r="BT97" s="146">
        <v>5</v>
      </c>
      <c r="BU97" s="147">
        <f t="shared" si="105"/>
        <v>24</v>
      </c>
      <c r="BV97" s="14"/>
      <c r="BW97" s="16"/>
      <c r="BX97" s="21"/>
      <c r="BY97" s="19"/>
      <c r="BZ97" s="19"/>
      <c r="CA97" s="19"/>
      <c r="CB97" s="131">
        <f t="shared" si="106"/>
        <v>0</v>
      </c>
      <c r="CC97" s="14"/>
      <c r="CD97" s="16"/>
      <c r="CE97" s="21"/>
      <c r="CF97" s="132">
        <f t="shared" si="107"/>
        <v>0</v>
      </c>
      <c r="CG97" s="24"/>
      <c r="CH97" s="19"/>
      <c r="CI97" s="131">
        <f t="shared" si="108"/>
        <v>0</v>
      </c>
      <c r="CJ97" s="14"/>
      <c r="CK97" s="16"/>
      <c r="CL97" s="21"/>
      <c r="CM97" s="19"/>
      <c r="CN97" s="19"/>
      <c r="CO97" s="19"/>
      <c r="CP97" s="131">
        <f t="shared" si="109"/>
        <v>0</v>
      </c>
      <c r="CQ97" s="14"/>
      <c r="CR97" s="55"/>
      <c r="CS97" s="139"/>
      <c r="CT97" s="132"/>
      <c r="CU97" s="145">
        <v>0</v>
      </c>
      <c r="CV97" s="146"/>
      <c r="CW97" s="147">
        <f t="shared" si="110"/>
        <v>0</v>
      </c>
      <c r="CX97" s="14"/>
      <c r="CY97" s="23">
        <v>3.8124999999999999E-2</v>
      </c>
      <c r="CZ97" s="139">
        <v>8</v>
      </c>
      <c r="DA97" s="132">
        <f>((CY$120)+10)-CZ97</f>
        <v>15</v>
      </c>
      <c r="DB97" s="145">
        <v>0</v>
      </c>
      <c r="DC97" s="146">
        <v>5</v>
      </c>
      <c r="DD97" s="147">
        <f t="shared" si="111"/>
        <v>20</v>
      </c>
      <c r="DE97" s="14"/>
      <c r="DF97" s="23">
        <v>3.5937500000000004E-2</v>
      </c>
      <c r="DG97" s="139">
        <v>4</v>
      </c>
      <c r="DH97" s="132">
        <f>((DF$120)+10)-DG97</f>
        <v>21</v>
      </c>
      <c r="DI97" s="152">
        <v>15</v>
      </c>
      <c r="DJ97" s="146">
        <v>5</v>
      </c>
      <c r="DK97" s="147">
        <f t="shared" si="112"/>
        <v>41</v>
      </c>
      <c r="DL97" s="75"/>
      <c r="DM97" s="23">
        <v>3.6921296296296292E-2</v>
      </c>
      <c r="DN97" s="139">
        <v>5</v>
      </c>
      <c r="DO97" s="132">
        <f t="shared" si="113"/>
        <v>15</v>
      </c>
      <c r="DP97" s="145">
        <v>0</v>
      </c>
      <c r="DQ97" s="146">
        <v>5</v>
      </c>
      <c r="DR97" s="147">
        <f t="shared" si="114"/>
        <v>20</v>
      </c>
      <c r="DS97" s="14"/>
      <c r="DT97" s="23">
        <v>3.3680555555555554E-2</v>
      </c>
      <c r="DU97" s="139">
        <v>3</v>
      </c>
      <c r="DV97" s="132">
        <f t="shared" si="115"/>
        <v>18</v>
      </c>
      <c r="DW97" s="152">
        <v>15</v>
      </c>
      <c r="DX97" s="146">
        <v>5</v>
      </c>
      <c r="DY97" s="147">
        <f t="shared" si="116"/>
        <v>38</v>
      </c>
      <c r="DZ97" s="14"/>
      <c r="EA97" s="16"/>
      <c r="EB97" s="21"/>
      <c r="EC97" s="19"/>
      <c r="ED97" s="19"/>
      <c r="EE97" s="19"/>
      <c r="EF97" s="131"/>
      <c r="EG97" s="14"/>
      <c r="EH97" s="16"/>
      <c r="EI97" s="21"/>
      <c r="EJ97" s="19"/>
      <c r="EK97" s="19"/>
      <c r="EL97" s="19"/>
      <c r="EM97" s="131"/>
      <c r="EN97" s="14"/>
      <c r="EO97" s="16"/>
      <c r="EP97" s="21"/>
      <c r="EQ97" s="19"/>
      <c r="ER97" s="19"/>
      <c r="ES97" s="19"/>
      <c r="ET97" s="131"/>
      <c r="EU97" s="14"/>
      <c r="EV97" s="23"/>
      <c r="EW97" s="111">
        <f t="shared" si="123"/>
        <v>7</v>
      </c>
      <c r="EX97" s="82">
        <f t="shared" si="124"/>
        <v>121</v>
      </c>
      <c r="EY97" s="82">
        <f t="shared" si="124"/>
        <v>45</v>
      </c>
      <c r="EZ97" s="82">
        <f t="shared" si="124"/>
        <v>35</v>
      </c>
      <c r="FA97" s="131">
        <f t="shared" si="125"/>
        <v>201</v>
      </c>
      <c r="FB97" s="14" t="str">
        <f t="shared" si="126"/>
        <v>Charlotte Treloar</v>
      </c>
      <c r="FC97" s="14"/>
      <c r="FD97" s="106">
        <f t="shared" si="138"/>
        <v>7</v>
      </c>
      <c r="FE97" s="77"/>
      <c r="FF97" s="77" t="s">
        <v>768</v>
      </c>
      <c r="FG97" s="77" t="s">
        <v>370</v>
      </c>
      <c r="FH97" s="77">
        <v>19</v>
      </c>
      <c r="FI97" s="77" t="s">
        <v>369</v>
      </c>
      <c r="FJ97" s="77" t="s">
        <v>437</v>
      </c>
      <c r="FK97" s="77">
        <v>15</v>
      </c>
      <c r="FL97" s="77">
        <v>9</v>
      </c>
      <c r="FM97" s="77">
        <v>8</v>
      </c>
      <c r="FN97" s="77">
        <v>7</v>
      </c>
      <c r="FO97" s="77"/>
      <c r="FP97" s="77"/>
      <c r="FQ97" s="77"/>
      <c r="FR97" s="77"/>
      <c r="FS97" s="77"/>
      <c r="FT97" s="77"/>
      <c r="FW97" s="8">
        <f t="shared" si="128"/>
        <v>21</v>
      </c>
      <c r="GG97" s="159">
        <f t="shared" si="142"/>
        <v>58</v>
      </c>
      <c r="GH97" s="159">
        <f t="shared" si="143"/>
        <v>58</v>
      </c>
      <c r="GI97" s="159">
        <f t="shared" si="134"/>
        <v>82</v>
      </c>
      <c r="GJ97" s="159">
        <f t="shared" si="144"/>
        <v>82</v>
      </c>
      <c r="GK97" s="159">
        <f t="shared" si="145"/>
        <v>102</v>
      </c>
      <c r="GL97" s="159">
        <f t="shared" si="146"/>
        <v>143</v>
      </c>
      <c r="GM97" s="159">
        <f t="shared" si="135"/>
        <v>163</v>
      </c>
    </row>
    <row r="98" spans="1:195">
      <c r="A98" s="8">
        <v>33</v>
      </c>
      <c r="B98" s="14" t="s">
        <v>811</v>
      </c>
      <c r="C98" s="162">
        <v>4.1701388888888885E-2</v>
      </c>
      <c r="D98" s="162">
        <v>4.1701388888888885E-2</v>
      </c>
      <c r="E98" s="19"/>
      <c r="F98" s="139"/>
      <c r="G98" s="132"/>
      <c r="H98" s="145">
        <v>0</v>
      </c>
      <c r="I98" s="146"/>
      <c r="J98" s="147">
        <f t="shared" si="95"/>
        <v>0</v>
      </c>
      <c r="K98" s="14"/>
      <c r="L98" s="16"/>
      <c r="M98" s="21"/>
      <c r="N98" s="19"/>
      <c r="O98" s="19"/>
      <c r="P98" s="19"/>
      <c r="Q98" s="131"/>
      <c r="R98" s="14"/>
      <c r="S98" s="23">
        <v>4.1701388888888885E-2</v>
      </c>
      <c r="T98" s="139">
        <v>19</v>
      </c>
      <c r="U98" s="132">
        <f>((S$120)+10)-T98</f>
        <v>13</v>
      </c>
      <c r="V98" s="145">
        <v>0</v>
      </c>
      <c r="W98" s="146">
        <v>5</v>
      </c>
      <c r="X98" s="151">
        <f t="shared" si="98"/>
        <v>18</v>
      </c>
      <c r="Y98" s="14"/>
      <c r="Z98" s="16"/>
      <c r="AA98" s="21"/>
      <c r="AB98" s="19"/>
      <c r="AC98" s="19"/>
      <c r="AD98" s="19"/>
      <c r="AE98" s="131"/>
      <c r="AF98" s="14"/>
      <c r="AG98" s="16"/>
      <c r="AH98" s="21"/>
      <c r="AI98" s="132"/>
      <c r="AJ98" s="24"/>
      <c r="AK98" s="19"/>
      <c r="AL98" s="131"/>
      <c r="AM98" s="14"/>
      <c r="AN98" s="23">
        <v>4.1909722222222223E-2</v>
      </c>
      <c r="AO98" s="139">
        <v>12</v>
      </c>
      <c r="AP98" s="132">
        <f>((AN$120)+10)-AO98</f>
        <v>12</v>
      </c>
      <c r="AQ98" s="145">
        <v>0</v>
      </c>
      <c r="AR98" s="146">
        <v>5</v>
      </c>
      <c r="AS98" s="147">
        <f t="shared" si="99"/>
        <v>17</v>
      </c>
      <c r="AT98" s="14"/>
      <c r="AU98" s="16"/>
      <c r="AV98" s="21"/>
      <c r="AW98" s="19"/>
      <c r="AX98" s="19"/>
      <c r="AY98" s="19"/>
      <c r="AZ98" s="131"/>
      <c r="BA98" s="14"/>
      <c r="BB98" s="16"/>
      <c r="BC98" s="139"/>
      <c r="BD98" s="132"/>
      <c r="BE98" s="145">
        <v>0</v>
      </c>
      <c r="BF98" s="146"/>
      <c r="BG98" s="147">
        <f t="shared" si="102"/>
        <v>0</v>
      </c>
      <c r="BH98" s="14"/>
      <c r="BI98" s="16"/>
      <c r="BJ98" s="21"/>
      <c r="BK98" s="19"/>
      <c r="BL98" s="19"/>
      <c r="BM98" s="19"/>
      <c r="BN98" s="131">
        <f t="shared" si="104"/>
        <v>0</v>
      </c>
      <c r="BO98" s="14"/>
      <c r="BP98" s="16"/>
      <c r="BQ98" s="139"/>
      <c r="BR98" s="132"/>
      <c r="BS98" s="145">
        <v>0</v>
      </c>
      <c r="BT98" s="146"/>
      <c r="BU98" s="147">
        <f t="shared" si="105"/>
        <v>0</v>
      </c>
      <c r="BV98" s="14"/>
      <c r="BW98" s="16"/>
      <c r="BX98" s="21"/>
      <c r="BY98" s="19"/>
      <c r="BZ98" s="19"/>
      <c r="CA98" s="19"/>
      <c r="CB98" s="131">
        <f t="shared" si="106"/>
        <v>0</v>
      </c>
      <c r="CC98" s="14"/>
      <c r="CD98" s="16"/>
      <c r="CE98" s="21"/>
      <c r="CF98" s="132">
        <f t="shared" si="107"/>
        <v>0</v>
      </c>
      <c r="CG98" s="24"/>
      <c r="CH98" s="19"/>
      <c r="CI98" s="131">
        <f t="shared" si="108"/>
        <v>0</v>
      </c>
      <c r="CJ98" s="14"/>
      <c r="CK98" s="16"/>
      <c r="CL98" s="21"/>
      <c r="CM98" s="19"/>
      <c r="CN98" s="19"/>
      <c r="CO98" s="19"/>
      <c r="CP98" s="131">
        <f t="shared" si="109"/>
        <v>0</v>
      </c>
      <c r="CQ98" s="14"/>
      <c r="CR98" s="55"/>
      <c r="CS98" s="139"/>
      <c r="CT98" s="132"/>
      <c r="CU98" s="145">
        <v>0</v>
      </c>
      <c r="CV98" s="146"/>
      <c r="CW98" s="147">
        <f t="shared" si="110"/>
        <v>0</v>
      </c>
      <c r="CX98" s="14"/>
      <c r="CY98" s="16"/>
      <c r="CZ98" s="139"/>
      <c r="DA98" s="132"/>
      <c r="DB98" s="145">
        <v>0</v>
      </c>
      <c r="DC98" s="146"/>
      <c r="DD98" s="147">
        <f t="shared" si="111"/>
        <v>0</v>
      </c>
      <c r="DE98" s="14"/>
      <c r="DF98" s="16"/>
      <c r="DG98" s="139"/>
      <c r="DH98" s="132"/>
      <c r="DI98" s="145">
        <v>0</v>
      </c>
      <c r="DJ98" s="146"/>
      <c r="DK98" s="147">
        <f t="shared" si="112"/>
        <v>0</v>
      </c>
      <c r="DL98" s="75"/>
      <c r="DM98" s="16"/>
      <c r="DN98" s="139"/>
      <c r="DO98" s="132"/>
      <c r="DP98" s="145">
        <v>0</v>
      </c>
      <c r="DQ98" s="146"/>
      <c r="DR98" s="147">
        <f t="shared" si="114"/>
        <v>0</v>
      </c>
      <c r="DS98" s="14"/>
      <c r="DT98" s="16"/>
      <c r="DU98" s="139"/>
      <c r="DV98" s="132"/>
      <c r="DW98" s="145">
        <v>0</v>
      </c>
      <c r="DX98" s="146"/>
      <c r="DY98" s="147">
        <f t="shared" si="116"/>
        <v>0</v>
      </c>
      <c r="DZ98" s="14"/>
      <c r="EA98" s="16"/>
      <c r="EB98" s="21"/>
      <c r="EC98" s="19"/>
      <c r="ED98" s="19"/>
      <c r="EE98" s="19"/>
      <c r="EF98" s="131"/>
      <c r="EG98" s="14"/>
      <c r="EH98" s="16"/>
      <c r="EI98" s="21"/>
      <c r="EJ98" s="19"/>
      <c r="EK98" s="19"/>
      <c r="EL98" s="19"/>
      <c r="EM98" s="131"/>
      <c r="EN98" s="14"/>
      <c r="EO98" s="16"/>
      <c r="EP98" s="21"/>
      <c r="EQ98" s="19"/>
      <c r="ER98" s="19"/>
      <c r="ES98" s="19"/>
      <c r="ET98" s="131"/>
      <c r="EU98" s="14"/>
      <c r="EV98" s="23"/>
      <c r="EW98" s="111">
        <f t="shared" si="123"/>
        <v>38</v>
      </c>
      <c r="EX98" s="82">
        <f t="shared" si="124"/>
        <v>25</v>
      </c>
      <c r="EY98" s="82">
        <f t="shared" si="124"/>
        <v>0</v>
      </c>
      <c r="EZ98" s="82">
        <f t="shared" si="124"/>
        <v>10</v>
      </c>
      <c r="FA98" s="131">
        <f t="shared" si="125"/>
        <v>35</v>
      </c>
      <c r="FB98" s="14" t="str">
        <f t="shared" si="126"/>
        <v>Emma Oakey</v>
      </c>
      <c r="FC98" s="14"/>
      <c r="FD98" s="106">
        <f t="shared" si="138"/>
        <v>38</v>
      </c>
      <c r="FE98" s="77"/>
      <c r="FF98" s="77">
        <v>32</v>
      </c>
      <c r="FG98" s="77" t="s">
        <v>659</v>
      </c>
      <c r="FH98" s="77">
        <v>28</v>
      </c>
      <c r="FI98" s="77">
        <v>28</v>
      </c>
      <c r="FJ98" s="77">
        <v>30</v>
      </c>
      <c r="FK98" s="77">
        <v>31</v>
      </c>
      <c r="FL98" s="77">
        <v>36</v>
      </c>
      <c r="FM98" s="77">
        <v>37</v>
      </c>
      <c r="FN98" s="77">
        <v>38</v>
      </c>
      <c r="FO98" s="77"/>
      <c r="FP98" s="77"/>
      <c r="FQ98" s="77"/>
      <c r="FR98" s="77"/>
      <c r="FS98" s="77"/>
      <c r="FT98" s="77"/>
      <c r="FW98" s="8">
        <f t="shared" si="128"/>
        <v>18</v>
      </c>
      <c r="GG98" s="159">
        <f t="shared" si="142"/>
        <v>35</v>
      </c>
      <c r="GH98" s="159">
        <f t="shared" si="143"/>
        <v>35</v>
      </c>
      <c r="GI98" s="159">
        <f t="shared" si="134"/>
        <v>35</v>
      </c>
      <c r="GJ98" s="159">
        <f t="shared" si="144"/>
        <v>35</v>
      </c>
      <c r="GK98" s="159">
        <f t="shared" si="145"/>
        <v>35</v>
      </c>
      <c r="GL98" s="159">
        <f t="shared" si="146"/>
        <v>35</v>
      </c>
      <c r="GM98" s="159">
        <f t="shared" si="135"/>
        <v>35</v>
      </c>
    </row>
    <row r="99" spans="1:195">
      <c r="A99" s="8">
        <v>34</v>
      </c>
      <c r="B99" s="14" t="s">
        <v>775</v>
      </c>
      <c r="C99" s="162">
        <v>4.7939814814814817E-2</v>
      </c>
      <c r="D99" s="162">
        <v>4.7939814814814817E-2</v>
      </c>
      <c r="E99" s="19"/>
      <c r="F99" s="139"/>
      <c r="G99" s="132"/>
      <c r="H99" s="145">
        <v>0</v>
      </c>
      <c r="I99" s="146"/>
      <c r="J99" s="147">
        <f t="shared" si="95"/>
        <v>0</v>
      </c>
      <c r="K99" s="14"/>
      <c r="L99" s="16"/>
      <c r="M99" s="21"/>
      <c r="N99" s="19"/>
      <c r="O99" s="19"/>
      <c r="P99" s="19"/>
      <c r="Q99" s="131"/>
      <c r="R99" s="14"/>
      <c r="S99" s="23">
        <v>4.7939814814814817E-2</v>
      </c>
      <c r="T99" s="139">
        <v>22</v>
      </c>
      <c r="U99" s="132">
        <f>((S$120)+10)-T99</f>
        <v>10</v>
      </c>
      <c r="V99" s="145">
        <v>0</v>
      </c>
      <c r="W99" s="146">
        <v>5</v>
      </c>
      <c r="X99" s="151">
        <f t="shared" si="98"/>
        <v>15</v>
      </c>
      <c r="Y99" s="14"/>
      <c r="Z99" s="16"/>
      <c r="AA99" s="21"/>
      <c r="AB99" s="19"/>
      <c r="AC99" s="19"/>
      <c r="AD99" s="19"/>
      <c r="AE99" s="131"/>
      <c r="AF99" s="14"/>
      <c r="AG99" s="16"/>
      <c r="AH99" s="21"/>
      <c r="AI99" s="132"/>
      <c r="AJ99" s="24"/>
      <c r="AK99" s="19"/>
      <c r="AL99" s="131"/>
      <c r="AM99" s="14"/>
      <c r="AN99" s="23">
        <v>4.943287037037037E-2</v>
      </c>
      <c r="AO99" s="139">
        <v>14</v>
      </c>
      <c r="AP99" s="132">
        <f>((AN$120)+10)-AO99</f>
        <v>10</v>
      </c>
      <c r="AQ99" s="145">
        <v>0</v>
      </c>
      <c r="AR99" s="146">
        <v>5</v>
      </c>
      <c r="AS99" s="147">
        <f t="shared" si="99"/>
        <v>15</v>
      </c>
      <c r="AT99" s="14"/>
      <c r="AU99" s="16"/>
      <c r="AV99" s="21"/>
      <c r="AW99" s="19"/>
      <c r="AX99" s="19"/>
      <c r="AY99" s="19"/>
      <c r="AZ99" s="131"/>
      <c r="BA99" s="14"/>
      <c r="BB99" s="16"/>
      <c r="BC99" s="139"/>
      <c r="BD99" s="132"/>
      <c r="BE99" s="145">
        <v>0</v>
      </c>
      <c r="BF99" s="146"/>
      <c r="BG99" s="147">
        <f t="shared" si="102"/>
        <v>0</v>
      </c>
      <c r="BH99" s="14"/>
      <c r="BI99" s="16"/>
      <c r="BJ99" s="21"/>
      <c r="BK99" s="19"/>
      <c r="BL99" s="19"/>
      <c r="BM99" s="19"/>
      <c r="BN99" s="131">
        <f t="shared" si="104"/>
        <v>0</v>
      </c>
      <c r="BO99" s="14"/>
      <c r="BP99" s="16"/>
      <c r="BQ99" s="139"/>
      <c r="BR99" s="132"/>
      <c r="BS99" s="145">
        <v>0</v>
      </c>
      <c r="BT99" s="146"/>
      <c r="BU99" s="147">
        <f t="shared" si="105"/>
        <v>0</v>
      </c>
      <c r="BV99" s="14"/>
      <c r="BW99" s="16"/>
      <c r="BX99" s="21"/>
      <c r="BY99" s="19"/>
      <c r="BZ99" s="19"/>
      <c r="CA99" s="19"/>
      <c r="CB99" s="131">
        <f t="shared" si="106"/>
        <v>0</v>
      </c>
      <c r="CC99" s="14"/>
      <c r="CD99" s="16"/>
      <c r="CE99" s="21"/>
      <c r="CF99" s="132">
        <f t="shared" si="107"/>
        <v>0</v>
      </c>
      <c r="CG99" s="24"/>
      <c r="CH99" s="19"/>
      <c r="CI99" s="131">
        <f t="shared" si="108"/>
        <v>0</v>
      </c>
      <c r="CJ99" s="14"/>
      <c r="CK99" s="16"/>
      <c r="CL99" s="21"/>
      <c r="CM99" s="19"/>
      <c r="CN99" s="19"/>
      <c r="CO99" s="19"/>
      <c r="CP99" s="131">
        <f t="shared" si="109"/>
        <v>0</v>
      </c>
      <c r="CQ99" s="14"/>
      <c r="CR99" s="55"/>
      <c r="CS99" s="139"/>
      <c r="CT99" s="132"/>
      <c r="CU99" s="145">
        <v>0</v>
      </c>
      <c r="CV99" s="146"/>
      <c r="CW99" s="147">
        <f t="shared" si="110"/>
        <v>0</v>
      </c>
      <c r="CX99" s="14"/>
      <c r="CY99" s="16"/>
      <c r="CZ99" s="139"/>
      <c r="DA99" s="132"/>
      <c r="DB99" s="145">
        <v>0</v>
      </c>
      <c r="DC99" s="146"/>
      <c r="DD99" s="147">
        <f t="shared" si="111"/>
        <v>0</v>
      </c>
      <c r="DE99" s="14"/>
      <c r="DF99" s="16"/>
      <c r="DG99" s="139"/>
      <c r="DH99" s="132"/>
      <c r="DI99" s="145">
        <v>0</v>
      </c>
      <c r="DJ99" s="146"/>
      <c r="DK99" s="147">
        <f t="shared" si="112"/>
        <v>0</v>
      </c>
      <c r="DL99" s="75"/>
      <c r="DM99" s="16"/>
      <c r="DN99" s="139"/>
      <c r="DO99" s="132"/>
      <c r="DP99" s="145">
        <v>0</v>
      </c>
      <c r="DQ99" s="146"/>
      <c r="DR99" s="147">
        <f t="shared" si="114"/>
        <v>0</v>
      </c>
      <c r="DS99" s="14"/>
      <c r="DT99" s="23">
        <v>4.853009259259259E-2</v>
      </c>
      <c r="DU99" s="139">
        <v>11</v>
      </c>
      <c r="DV99" s="132">
        <f t="shared" si="115"/>
        <v>10</v>
      </c>
      <c r="DW99" s="145">
        <v>0</v>
      </c>
      <c r="DX99" s="146">
        <v>5</v>
      </c>
      <c r="DY99" s="147">
        <f t="shared" si="116"/>
        <v>15</v>
      </c>
      <c r="DZ99" s="14"/>
      <c r="EA99" s="16"/>
      <c r="EB99" s="21"/>
      <c r="EC99" s="19"/>
      <c r="ED99" s="19"/>
      <c r="EE99" s="19"/>
      <c r="EF99" s="131"/>
      <c r="EG99" s="14"/>
      <c r="EH99" s="16"/>
      <c r="EI99" s="21"/>
      <c r="EJ99" s="19"/>
      <c r="EK99" s="19"/>
      <c r="EL99" s="19"/>
      <c r="EM99" s="131"/>
      <c r="EN99" s="14"/>
      <c r="EO99" s="16"/>
      <c r="EP99" s="21"/>
      <c r="EQ99" s="19"/>
      <c r="ER99" s="19"/>
      <c r="ES99" s="19"/>
      <c r="ET99" s="131"/>
      <c r="EU99" s="14"/>
      <c r="EV99" s="23"/>
      <c r="EW99" s="111">
        <f t="shared" si="123"/>
        <v>34</v>
      </c>
      <c r="EX99" s="82">
        <f t="shared" si="124"/>
        <v>30</v>
      </c>
      <c r="EY99" s="82">
        <f t="shared" si="124"/>
        <v>0</v>
      </c>
      <c r="EZ99" s="82">
        <f t="shared" si="124"/>
        <v>15</v>
      </c>
      <c r="FA99" s="131">
        <f t="shared" si="125"/>
        <v>45</v>
      </c>
      <c r="FB99" s="14" t="str">
        <f t="shared" si="126"/>
        <v>Linda Lee</v>
      </c>
      <c r="FC99" s="14"/>
      <c r="FD99" s="106">
        <f t="shared" si="138"/>
        <v>34</v>
      </c>
      <c r="FE99" s="77"/>
      <c r="FF99" s="77" t="s">
        <v>812</v>
      </c>
      <c r="FG99" s="77">
        <v>30</v>
      </c>
      <c r="FH99" s="77" t="s">
        <v>826</v>
      </c>
      <c r="FI99" s="77" t="s">
        <v>826</v>
      </c>
      <c r="FJ99" s="77" t="s">
        <v>812</v>
      </c>
      <c r="FK99" s="77" t="s">
        <v>856</v>
      </c>
      <c r="FL99" s="77" t="s">
        <v>849</v>
      </c>
      <c r="FM99" s="77" t="s">
        <v>869</v>
      </c>
      <c r="FN99" s="77">
        <v>34</v>
      </c>
      <c r="FO99" s="77"/>
      <c r="FP99" s="77"/>
      <c r="FQ99" s="77"/>
      <c r="FR99" s="77"/>
      <c r="FS99" s="77"/>
      <c r="FT99" s="77"/>
      <c r="FW99" s="8">
        <f t="shared" si="128"/>
        <v>15</v>
      </c>
      <c r="GG99" s="159">
        <f t="shared" si="142"/>
        <v>30</v>
      </c>
      <c r="GH99" s="159">
        <f t="shared" si="143"/>
        <v>30</v>
      </c>
      <c r="GI99" s="159">
        <f t="shared" si="134"/>
        <v>30</v>
      </c>
      <c r="GJ99" s="159">
        <f t="shared" si="144"/>
        <v>30</v>
      </c>
      <c r="GK99" s="159">
        <f t="shared" si="145"/>
        <v>30</v>
      </c>
      <c r="GL99" s="159">
        <f t="shared" si="146"/>
        <v>30</v>
      </c>
      <c r="GM99" s="159">
        <f t="shared" si="135"/>
        <v>30</v>
      </c>
    </row>
    <row r="100" spans="1:195">
      <c r="A100" s="8">
        <v>35</v>
      </c>
      <c r="B100" s="14" t="s">
        <v>671</v>
      </c>
      <c r="C100" s="162"/>
      <c r="D100" s="162"/>
      <c r="E100" s="19"/>
      <c r="F100" s="139"/>
      <c r="G100" s="132"/>
      <c r="H100" s="145">
        <v>0</v>
      </c>
      <c r="I100" s="146"/>
      <c r="J100" s="147">
        <f t="shared" si="95"/>
        <v>0</v>
      </c>
      <c r="K100" s="14"/>
      <c r="L100" s="16"/>
      <c r="M100" s="21"/>
      <c r="N100" s="19"/>
      <c r="O100" s="19"/>
      <c r="P100" s="19"/>
      <c r="Q100" s="131"/>
      <c r="R100" s="14"/>
      <c r="S100" s="16"/>
      <c r="T100" s="139"/>
      <c r="U100" s="132"/>
      <c r="V100" s="145">
        <v>0</v>
      </c>
      <c r="W100" s="146"/>
      <c r="X100" s="147">
        <f t="shared" si="98"/>
        <v>0</v>
      </c>
      <c r="Y100" s="14"/>
      <c r="Z100" s="16"/>
      <c r="AA100" s="21"/>
      <c r="AB100" s="19"/>
      <c r="AC100" s="19"/>
      <c r="AD100" s="19"/>
      <c r="AE100" s="131"/>
      <c r="AF100" s="14"/>
      <c r="AG100" s="16"/>
      <c r="AH100" s="21"/>
      <c r="AI100" s="132"/>
      <c r="AJ100" s="24"/>
      <c r="AK100" s="19"/>
      <c r="AL100" s="131"/>
      <c r="AM100" s="14"/>
      <c r="AN100" s="16"/>
      <c r="AO100" s="139"/>
      <c r="AP100" s="132"/>
      <c r="AQ100" s="145">
        <v>0</v>
      </c>
      <c r="AR100" s="146"/>
      <c r="AS100" s="147">
        <f t="shared" si="99"/>
        <v>0</v>
      </c>
      <c r="AT100" s="14"/>
      <c r="AU100" s="16"/>
      <c r="AV100" s="21"/>
      <c r="AW100" s="19"/>
      <c r="AX100" s="19"/>
      <c r="AY100" s="19"/>
      <c r="AZ100" s="131"/>
      <c r="BA100" s="14"/>
      <c r="BB100" s="23">
        <v>2.8182870370370372E-2</v>
      </c>
      <c r="BC100" s="139">
        <v>3</v>
      </c>
      <c r="BD100" s="132">
        <f>((BB$120)+10)-BC100</f>
        <v>25</v>
      </c>
      <c r="BE100" s="145">
        <v>0</v>
      </c>
      <c r="BF100" s="146">
        <v>5</v>
      </c>
      <c r="BG100" s="147">
        <f t="shared" si="102"/>
        <v>30</v>
      </c>
      <c r="BH100" s="14"/>
      <c r="BI100" s="16"/>
      <c r="BJ100" s="21"/>
      <c r="BK100" s="19"/>
      <c r="BL100" s="19"/>
      <c r="BM100" s="19"/>
      <c r="BN100" s="131"/>
      <c r="BO100" s="14"/>
      <c r="BP100" s="16"/>
      <c r="BQ100" s="139"/>
      <c r="BR100" s="132"/>
      <c r="BS100" s="145">
        <v>0</v>
      </c>
      <c r="BT100" s="146"/>
      <c r="BU100" s="147">
        <f t="shared" si="105"/>
        <v>0</v>
      </c>
      <c r="BV100" s="14"/>
      <c r="BW100" s="16"/>
      <c r="BX100" s="21"/>
      <c r="BY100" s="19"/>
      <c r="BZ100" s="19"/>
      <c r="CA100" s="19"/>
      <c r="CB100" s="131"/>
      <c r="CC100" s="14"/>
      <c r="CD100" s="16"/>
      <c r="CE100" s="21"/>
      <c r="CF100" s="132"/>
      <c r="CG100" s="24"/>
      <c r="CH100" s="19"/>
      <c r="CI100" s="131"/>
      <c r="CJ100" s="14"/>
      <c r="CK100" s="16"/>
      <c r="CL100" s="21"/>
      <c r="CM100" s="19"/>
      <c r="CN100" s="19"/>
      <c r="CO100" s="19"/>
      <c r="CP100" s="131"/>
      <c r="CQ100" s="14"/>
      <c r="CR100" s="55"/>
      <c r="CS100" s="139"/>
      <c r="CT100" s="132"/>
      <c r="CU100" s="145">
        <v>0</v>
      </c>
      <c r="CV100" s="146"/>
      <c r="CW100" s="147">
        <f t="shared" si="110"/>
        <v>0</v>
      </c>
      <c r="CX100" s="14"/>
      <c r="CY100" s="16"/>
      <c r="CZ100" s="139"/>
      <c r="DA100" s="132"/>
      <c r="DB100" s="145">
        <v>0</v>
      </c>
      <c r="DC100" s="146"/>
      <c r="DD100" s="147">
        <f t="shared" si="111"/>
        <v>0</v>
      </c>
      <c r="DE100" s="14"/>
      <c r="DF100" s="16"/>
      <c r="DG100" s="139"/>
      <c r="DH100" s="132"/>
      <c r="DI100" s="145">
        <v>0</v>
      </c>
      <c r="DJ100" s="146"/>
      <c r="DK100" s="147">
        <f t="shared" si="112"/>
        <v>0</v>
      </c>
      <c r="DL100" s="75"/>
      <c r="DM100" s="16"/>
      <c r="DN100" s="139"/>
      <c r="DO100" s="132"/>
      <c r="DP100" s="145">
        <v>0</v>
      </c>
      <c r="DQ100" s="146"/>
      <c r="DR100" s="147">
        <f t="shared" si="114"/>
        <v>0</v>
      </c>
      <c r="DS100" s="14"/>
      <c r="DT100" s="16"/>
      <c r="DU100" s="139"/>
      <c r="DV100" s="132"/>
      <c r="DW100" s="145">
        <v>0</v>
      </c>
      <c r="DX100" s="146"/>
      <c r="DY100" s="147">
        <f t="shared" si="116"/>
        <v>0</v>
      </c>
      <c r="DZ100" s="14"/>
      <c r="EA100" s="16"/>
      <c r="EB100" s="21"/>
      <c r="EC100" s="19"/>
      <c r="ED100" s="19"/>
      <c r="EE100" s="19"/>
      <c r="EF100" s="131"/>
      <c r="EG100" s="14"/>
      <c r="EH100" s="16"/>
      <c r="EI100" s="21"/>
      <c r="EJ100" s="19"/>
      <c r="EK100" s="19"/>
      <c r="EL100" s="19"/>
      <c r="EM100" s="131"/>
      <c r="EN100" s="14"/>
      <c r="EO100" s="16"/>
      <c r="EP100" s="21"/>
      <c r="EQ100" s="19"/>
      <c r="ER100" s="19"/>
      <c r="ES100" s="19"/>
      <c r="ET100" s="131"/>
      <c r="EU100" s="14"/>
      <c r="EV100" s="23"/>
      <c r="EW100" s="111">
        <f t="shared" si="123"/>
        <v>41</v>
      </c>
      <c r="EX100" s="82">
        <f t="shared" ref="EX100:EZ114" si="148">SUM(G100+N100+U100+AB100+AI100+AP100+AW100+BD100+BK100+BR100+BY100+CF100+CM100+CT100+DA100+DH100+DO100+DV100+EC100+EJ100+EQ100)</f>
        <v>25</v>
      </c>
      <c r="EY100" s="82">
        <f t="shared" si="148"/>
        <v>0</v>
      </c>
      <c r="EZ100" s="82">
        <f t="shared" si="148"/>
        <v>5</v>
      </c>
      <c r="FA100" s="131">
        <f t="shared" si="125"/>
        <v>30</v>
      </c>
      <c r="FB100" s="14" t="str">
        <f t="shared" si="126"/>
        <v>Mary Beckett</v>
      </c>
      <c r="FC100" s="14"/>
      <c r="FD100" s="106">
        <f t="shared" si="138"/>
        <v>41</v>
      </c>
      <c r="FE100" s="77"/>
      <c r="FF100" s="77"/>
      <c r="FG100" s="77"/>
      <c r="FH100" s="77" t="s">
        <v>826</v>
      </c>
      <c r="FI100" s="77" t="s">
        <v>826</v>
      </c>
      <c r="FJ100" s="77" t="s">
        <v>812</v>
      </c>
      <c r="FK100" s="77" t="s">
        <v>856</v>
      </c>
      <c r="FL100" s="77" t="s">
        <v>849</v>
      </c>
      <c r="FM100" s="77" t="s">
        <v>869</v>
      </c>
      <c r="FN100" s="77">
        <v>41</v>
      </c>
      <c r="FO100" s="77"/>
      <c r="FP100" s="77"/>
      <c r="FQ100" s="77"/>
      <c r="FR100" s="77"/>
      <c r="FS100" s="77"/>
      <c r="FT100" s="77"/>
      <c r="GG100" s="159"/>
      <c r="GH100" s="159">
        <f t="shared" si="143"/>
        <v>30</v>
      </c>
      <c r="GI100" s="159">
        <f t="shared" si="134"/>
        <v>30</v>
      </c>
      <c r="GJ100" s="159">
        <f t="shared" si="144"/>
        <v>30</v>
      </c>
      <c r="GK100" s="159">
        <f t="shared" si="145"/>
        <v>30</v>
      </c>
      <c r="GL100" s="159">
        <f t="shared" si="146"/>
        <v>30</v>
      </c>
      <c r="GM100" s="159">
        <f t="shared" si="135"/>
        <v>30</v>
      </c>
    </row>
    <row r="101" spans="1:195">
      <c r="A101" s="8">
        <v>36</v>
      </c>
      <c r="B101" s="14" t="s">
        <v>825</v>
      </c>
      <c r="C101" s="162"/>
      <c r="D101" s="162"/>
      <c r="E101" s="19"/>
      <c r="F101" s="139"/>
      <c r="G101" s="132"/>
      <c r="H101" s="145">
        <v>0</v>
      </c>
      <c r="I101" s="146"/>
      <c r="J101" s="147">
        <f t="shared" si="95"/>
        <v>0</v>
      </c>
      <c r="K101" s="14"/>
      <c r="L101" s="16"/>
      <c r="M101" s="21"/>
      <c r="N101" s="19"/>
      <c r="O101" s="19"/>
      <c r="P101" s="19"/>
      <c r="Q101" s="131"/>
      <c r="R101" s="14"/>
      <c r="S101" s="16"/>
      <c r="T101" s="139"/>
      <c r="U101" s="132"/>
      <c r="V101" s="145">
        <v>0</v>
      </c>
      <c r="W101" s="146"/>
      <c r="X101" s="147">
        <f t="shared" si="98"/>
        <v>0</v>
      </c>
      <c r="Y101" s="14"/>
      <c r="Z101" s="16"/>
      <c r="AA101" s="21"/>
      <c r="AB101" s="19"/>
      <c r="AC101" s="19"/>
      <c r="AD101" s="19"/>
      <c r="AE101" s="131"/>
      <c r="AF101" s="14"/>
      <c r="AG101" s="16"/>
      <c r="AH101" s="21"/>
      <c r="AI101" s="132"/>
      <c r="AJ101" s="24"/>
      <c r="AK101" s="19"/>
      <c r="AL101" s="131"/>
      <c r="AM101" s="14"/>
      <c r="AN101" s="16"/>
      <c r="AO101" s="139"/>
      <c r="AP101" s="132"/>
      <c r="AQ101" s="145">
        <v>0</v>
      </c>
      <c r="AR101" s="146"/>
      <c r="AS101" s="147">
        <f t="shared" si="99"/>
        <v>0</v>
      </c>
      <c r="AT101" s="14"/>
      <c r="AU101" s="16"/>
      <c r="AV101" s="21"/>
      <c r="AW101" s="19"/>
      <c r="AX101" s="19"/>
      <c r="AY101" s="19"/>
      <c r="AZ101" s="131"/>
      <c r="BA101" s="14"/>
      <c r="BB101" s="23">
        <v>3.0740740740740739E-2</v>
      </c>
      <c r="BC101" s="139">
        <v>8</v>
      </c>
      <c r="BD101" s="132">
        <f>((BB$120)+10)-BC101</f>
        <v>20</v>
      </c>
      <c r="BE101" s="145">
        <v>0</v>
      </c>
      <c r="BF101" s="146">
        <v>5</v>
      </c>
      <c r="BG101" s="147">
        <f t="shared" si="102"/>
        <v>25</v>
      </c>
      <c r="BH101" s="14"/>
      <c r="BI101" s="16"/>
      <c r="BJ101" s="21"/>
      <c r="BK101" s="19"/>
      <c r="BL101" s="19"/>
      <c r="BM101" s="19"/>
      <c r="BN101" s="131"/>
      <c r="BO101" s="14"/>
      <c r="BP101" s="16"/>
      <c r="BQ101" s="139"/>
      <c r="BR101" s="132"/>
      <c r="BS101" s="145">
        <v>0</v>
      </c>
      <c r="BT101" s="146"/>
      <c r="BU101" s="147">
        <f t="shared" si="105"/>
        <v>0</v>
      </c>
      <c r="BV101" s="14"/>
      <c r="BW101" s="16"/>
      <c r="BX101" s="21"/>
      <c r="BY101" s="19"/>
      <c r="BZ101" s="19"/>
      <c r="CA101" s="19"/>
      <c r="CB101" s="131"/>
      <c r="CC101" s="14"/>
      <c r="CD101" s="16"/>
      <c r="CE101" s="21"/>
      <c r="CF101" s="132"/>
      <c r="CG101" s="24"/>
      <c r="CH101" s="19"/>
      <c r="CI101" s="131"/>
      <c r="CJ101" s="14"/>
      <c r="CK101" s="16"/>
      <c r="CL101" s="21"/>
      <c r="CM101" s="19"/>
      <c r="CN101" s="19"/>
      <c r="CO101" s="19"/>
      <c r="CP101" s="131"/>
      <c r="CQ101" s="14"/>
      <c r="CR101" s="55"/>
      <c r="CS101" s="139"/>
      <c r="CT101" s="132"/>
      <c r="CU101" s="145">
        <v>0</v>
      </c>
      <c r="CV101" s="146"/>
      <c r="CW101" s="147">
        <f t="shared" si="110"/>
        <v>0</v>
      </c>
      <c r="CX101" s="14"/>
      <c r="CY101" s="16"/>
      <c r="CZ101" s="139"/>
      <c r="DA101" s="132"/>
      <c r="DB101" s="145">
        <v>0</v>
      </c>
      <c r="DC101" s="146"/>
      <c r="DD101" s="147">
        <f t="shared" si="111"/>
        <v>0</v>
      </c>
      <c r="DE101" s="14"/>
      <c r="DF101" s="16"/>
      <c r="DG101" s="139"/>
      <c r="DH101" s="132"/>
      <c r="DI101" s="145">
        <v>0</v>
      </c>
      <c r="DJ101" s="146"/>
      <c r="DK101" s="147">
        <f t="shared" si="112"/>
        <v>0</v>
      </c>
      <c r="DL101" s="75"/>
      <c r="DM101" s="16"/>
      <c r="DN101" s="139"/>
      <c r="DO101" s="132"/>
      <c r="DP101" s="145">
        <v>0</v>
      </c>
      <c r="DQ101" s="146"/>
      <c r="DR101" s="147">
        <f t="shared" si="114"/>
        <v>0</v>
      </c>
      <c r="DS101" s="14"/>
      <c r="DT101" s="16"/>
      <c r="DU101" s="139"/>
      <c r="DV101" s="132"/>
      <c r="DW101" s="145">
        <v>0</v>
      </c>
      <c r="DX101" s="146"/>
      <c r="DY101" s="147">
        <f t="shared" si="116"/>
        <v>0</v>
      </c>
      <c r="DZ101" s="14"/>
      <c r="EA101" s="16"/>
      <c r="EB101" s="21"/>
      <c r="EC101" s="19"/>
      <c r="ED101" s="19"/>
      <c r="EE101" s="19"/>
      <c r="EF101" s="131"/>
      <c r="EG101" s="14"/>
      <c r="EH101" s="16"/>
      <c r="EI101" s="21"/>
      <c r="EJ101" s="19"/>
      <c r="EK101" s="19"/>
      <c r="EL101" s="19"/>
      <c r="EM101" s="131"/>
      <c r="EN101" s="14"/>
      <c r="EO101" s="16"/>
      <c r="EP101" s="21"/>
      <c r="EQ101" s="19"/>
      <c r="ER101" s="19"/>
      <c r="ES101" s="19"/>
      <c r="ET101" s="131"/>
      <c r="EU101" s="14"/>
      <c r="EV101" s="23"/>
      <c r="EW101" s="111">
        <f t="shared" si="123"/>
        <v>45</v>
      </c>
      <c r="EX101" s="82">
        <f t="shared" si="148"/>
        <v>20</v>
      </c>
      <c r="EY101" s="82">
        <f t="shared" si="148"/>
        <v>0</v>
      </c>
      <c r="EZ101" s="82">
        <f t="shared" si="148"/>
        <v>5</v>
      </c>
      <c r="FA101" s="131">
        <f t="shared" si="125"/>
        <v>25</v>
      </c>
      <c r="FB101" s="14" t="str">
        <f t="shared" si="126"/>
        <v>Victoria Watson</v>
      </c>
      <c r="FC101" s="14"/>
      <c r="FD101" s="106">
        <f t="shared" si="138"/>
        <v>45</v>
      </c>
      <c r="FE101" s="77"/>
      <c r="FF101" s="77"/>
      <c r="FG101" s="77"/>
      <c r="FH101" s="77">
        <v>34</v>
      </c>
      <c r="FI101" s="77">
        <v>35</v>
      </c>
      <c r="FJ101" s="77" t="s">
        <v>849</v>
      </c>
      <c r="FK101" s="77" t="s">
        <v>849</v>
      </c>
      <c r="FL101" s="77">
        <v>44</v>
      </c>
      <c r="FM101" s="77">
        <v>45</v>
      </c>
      <c r="FN101" s="77">
        <v>45</v>
      </c>
      <c r="FO101" s="77"/>
      <c r="FP101" s="77"/>
      <c r="FQ101" s="77"/>
      <c r="FR101" s="77"/>
      <c r="FS101" s="77"/>
      <c r="FT101" s="77"/>
      <c r="GG101" s="159"/>
      <c r="GH101" s="159">
        <f t="shared" si="143"/>
        <v>25</v>
      </c>
      <c r="GI101" s="159">
        <f t="shared" si="134"/>
        <v>25</v>
      </c>
      <c r="GJ101" s="159">
        <f t="shared" si="144"/>
        <v>25</v>
      </c>
      <c r="GK101" s="159">
        <f t="shared" si="145"/>
        <v>25</v>
      </c>
      <c r="GL101" s="159">
        <f t="shared" si="146"/>
        <v>25</v>
      </c>
      <c r="GM101" s="159">
        <f t="shared" si="135"/>
        <v>25</v>
      </c>
    </row>
    <row r="102" spans="1:195">
      <c r="A102" s="8">
        <v>37</v>
      </c>
      <c r="B102" s="14" t="s">
        <v>273</v>
      </c>
      <c r="C102" s="162">
        <v>3.6238425925925924E-2</v>
      </c>
      <c r="D102" s="162">
        <v>3.6238425925925924E-2</v>
      </c>
      <c r="E102" s="19"/>
      <c r="F102" s="139"/>
      <c r="G102" s="132"/>
      <c r="H102" s="145">
        <v>0</v>
      </c>
      <c r="I102" s="146"/>
      <c r="J102" s="147">
        <f t="shared" si="95"/>
        <v>0</v>
      </c>
      <c r="K102" s="14"/>
      <c r="L102" s="16"/>
      <c r="M102" s="21"/>
      <c r="N102" s="19"/>
      <c r="O102" s="19"/>
      <c r="P102" s="19"/>
      <c r="Q102" s="131"/>
      <c r="R102" s="14"/>
      <c r="S102" s="16"/>
      <c r="T102" s="139"/>
      <c r="U102" s="132"/>
      <c r="V102" s="145">
        <v>0</v>
      </c>
      <c r="W102" s="146"/>
      <c r="X102" s="147">
        <f t="shared" si="98"/>
        <v>0</v>
      </c>
      <c r="Y102" s="14"/>
      <c r="Z102" s="16"/>
      <c r="AA102" s="21"/>
      <c r="AB102" s="19"/>
      <c r="AC102" s="19"/>
      <c r="AD102" s="19"/>
      <c r="AE102" s="131"/>
      <c r="AF102" s="14"/>
      <c r="AG102" s="16"/>
      <c r="AH102" s="21"/>
      <c r="AI102" s="132"/>
      <c r="AJ102" s="24"/>
      <c r="AK102" s="19"/>
      <c r="AL102" s="131"/>
      <c r="AM102" s="14"/>
      <c r="AN102" s="16"/>
      <c r="AO102" s="139"/>
      <c r="AP102" s="132"/>
      <c r="AQ102" s="145">
        <v>0</v>
      </c>
      <c r="AR102" s="146"/>
      <c r="AS102" s="147">
        <f t="shared" si="99"/>
        <v>0</v>
      </c>
      <c r="AT102" s="14"/>
      <c r="AU102" s="16"/>
      <c r="AV102" s="21"/>
      <c r="AW102" s="19"/>
      <c r="AX102" s="19"/>
      <c r="AY102" s="19"/>
      <c r="AZ102" s="131"/>
      <c r="BA102" s="14"/>
      <c r="BB102" s="23">
        <v>3.1030092592592592E-2</v>
      </c>
      <c r="BC102" s="139">
        <v>10</v>
      </c>
      <c r="BD102" s="132">
        <f>((BB$120)+10)-BC102</f>
        <v>18</v>
      </c>
      <c r="BE102" s="145">
        <v>0</v>
      </c>
      <c r="BF102" s="146">
        <v>5</v>
      </c>
      <c r="BG102" s="147">
        <f t="shared" si="102"/>
        <v>23</v>
      </c>
      <c r="BH102" s="14"/>
      <c r="BI102" s="16"/>
      <c r="BJ102" s="21"/>
      <c r="BK102" s="19"/>
      <c r="BL102" s="19"/>
      <c r="BM102" s="19"/>
      <c r="BN102" s="131"/>
      <c r="BO102" s="14"/>
      <c r="BP102" s="16"/>
      <c r="BQ102" s="139"/>
      <c r="BR102" s="132"/>
      <c r="BS102" s="145">
        <v>0</v>
      </c>
      <c r="BT102" s="146"/>
      <c r="BU102" s="147">
        <f t="shared" si="105"/>
        <v>0</v>
      </c>
      <c r="BV102" s="14"/>
      <c r="BW102" s="16"/>
      <c r="BX102" s="21"/>
      <c r="BY102" s="19"/>
      <c r="BZ102" s="19"/>
      <c r="CA102" s="19"/>
      <c r="CB102" s="131"/>
      <c r="CC102" s="14"/>
      <c r="CD102" s="16"/>
      <c r="CE102" s="21"/>
      <c r="CF102" s="132"/>
      <c r="CG102" s="24"/>
      <c r="CH102" s="19"/>
      <c r="CI102" s="131"/>
      <c r="CJ102" s="14"/>
      <c r="CK102" s="16"/>
      <c r="CL102" s="21"/>
      <c r="CM102" s="19"/>
      <c r="CN102" s="19"/>
      <c r="CO102" s="19"/>
      <c r="CP102" s="131"/>
      <c r="CQ102" s="14"/>
      <c r="CR102" s="133">
        <v>3.6238425925925924E-2</v>
      </c>
      <c r="CS102" s="139">
        <v>9</v>
      </c>
      <c r="CT102" s="132">
        <f>((CR$120)+10)-CS102</f>
        <v>16</v>
      </c>
      <c r="CU102" s="145">
        <v>0</v>
      </c>
      <c r="CV102" s="146">
        <v>5</v>
      </c>
      <c r="CW102" s="147">
        <f t="shared" si="110"/>
        <v>21</v>
      </c>
      <c r="CX102" s="14"/>
      <c r="CY102" s="16"/>
      <c r="CZ102" s="139"/>
      <c r="DA102" s="132"/>
      <c r="DB102" s="145">
        <v>0</v>
      </c>
      <c r="DC102" s="146"/>
      <c r="DD102" s="147">
        <f t="shared" si="111"/>
        <v>0</v>
      </c>
      <c r="DE102" s="14"/>
      <c r="DF102" s="16"/>
      <c r="DG102" s="139"/>
      <c r="DH102" s="132"/>
      <c r="DI102" s="145">
        <v>0</v>
      </c>
      <c r="DJ102" s="146"/>
      <c r="DK102" s="147">
        <f t="shared" si="112"/>
        <v>0</v>
      </c>
      <c r="DL102" s="75"/>
      <c r="DM102" s="16"/>
      <c r="DN102" s="139"/>
      <c r="DO102" s="132"/>
      <c r="DP102" s="145">
        <v>0</v>
      </c>
      <c r="DQ102" s="146"/>
      <c r="DR102" s="147">
        <f t="shared" si="114"/>
        <v>0</v>
      </c>
      <c r="DS102" s="14"/>
      <c r="DT102" s="16"/>
      <c r="DU102" s="139"/>
      <c r="DV102" s="132"/>
      <c r="DW102" s="145">
        <v>0</v>
      </c>
      <c r="DX102" s="146"/>
      <c r="DY102" s="147">
        <f t="shared" si="116"/>
        <v>0</v>
      </c>
      <c r="DZ102" s="14"/>
      <c r="EA102" s="16"/>
      <c r="EB102" s="21"/>
      <c r="EC102" s="19"/>
      <c r="ED102" s="19"/>
      <c r="EE102" s="19"/>
      <c r="EF102" s="131"/>
      <c r="EG102" s="14"/>
      <c r="EH102" s="16"/>
      <c r="EI102" s="21"/>
      <c r="EJ102" s="19"/>
      <c r="EK102" s="19"/>
      <c r="EL102" s="19"/>
      <c r="EM102" s="131"/>
      <c r="EN102" s="14"/>
      <c r="EO102" s="16"/>
      <c r="EP102" s="21"/>
      <c r="EQ102" s="19"/>
      <c r="ER102" s="19"/>
      <c r="ES102" s="19"/>
      <c r="ET102" s="131"/>
      <c r="EU102" s="14"/>
      <c r="EV102" s="23"/>
      <c r="EW102" s="111">
        <f t="shared" si="123"/>
        <v>35</v>
      </c>
      <c r="EX102" s="82">
        <f t="shared" si="148"/>
        <v>34</v>
      </c>
      <c r="EY102" s="82">
        <f t="shared" si="148"/>
        <v>0</v>
      </c>
      <c r="EZ102" s="82">
        <f t="shared" si="148"/>
        <v>10</v>
      </c>
      <c r="FA102" s="131">
        <f t="shared" si="125"/>
        <v>44</v>
      </c>
      <c r="FB102" s="14" t="str">
        <f t="shared" si="126"/>
        <v>Teresa Douglas</v>
      </c>
      <c r="FC102" s="14"/>
      <c r="FD102" s="106">
        <f t="shared" si="138"/>
        <v>35</v>
      </c>
      <c r="FE102" s="77"/>
      <c r="FF102" s="77"/>
      <c r="FG102" s="77"/>
      <c r="FH102" s="77">
        <v>35</v>
      </c>
      <c r="FI102" s="77" t="s">
        <v>835</v>
      </c>
      <c r="FJ102" s="77">
        <v>27</v>
      </c>
      <c r="FK102" s="77">
        <v>27</v>
      </c>
      <c r="FL102" s="77">
        <v>32</v>
      </c>
      <c r="FM102" s="77">
        <v>33</v>
      </c>
      <c r="FN102" s="77">
        <v>35</v>
      </c>
      <c r="FO102" s="77"/>
      <c r="FP102" s="77"/>
      <c r="FQ102" s="77"/>
      <c r="FR102" s="77"/>
      <c r="FS102" s="77"/>
      <c r="FT102" s="77"/>
      <c r="GG102" s="159"/>
      <c r="GH102" s="159">
        <f t="shared" si="143"/>
        <v>23</v>
      </c>
      <c r="GI102" s="159">
        <f t="shared" si="134"/>
        <v>23</v>
      </c>
      <c r="GJ102" s="159">
        <f t="shared" si="144"/>
        <v>44</v>
      </c>
      <c r="GK102" s="159">
        <f t="shared" si="145"/>
        <v>44</v>
      </c>
      <c r="GL102" s="159">
        <f t="shared" si="146"/>
        <v>44</v>
      </c>
      <c r="GM102" s="159">
        <f t="shared" si="135"/>
        <v>44</v>
      </c>
    </row>
    <row r="103" spans="1:195">
      <c r="A103" s="8">
        <v>38</v>
      </c>
      <c r="B103" s="14" t="s">
        <v>333</v>
      </c>
      <c r="C103" s="162"/>
      <c r="D103" s="162"/>
      <c r="E103" s="19"/>
      <c r="F103" s="139"/>
      <c r="G103" s="132"/>
      <c r="H103" s="145">
        <v>0</v>
      </c>
      <c r="I103" s="146"/>
      <c r="J103" s="147">
        <f t="shared" si="95"/>
        <v>0</v>
      </c>
      <c r="K103" s="14"/>
      <c r="L103" s="16"/>
      <c r="M103" s="21"/>
      <c r="N103" s="19"/>
      <c r="O103" s="19"/>
      <c r="P103" s="19"/>
      <c r="Q103" s="131"/>
      <c r="R103" s="14"/>
      <c r="S103" s="16"/>
      <c r="T103" s="139"/>
      <c r="U103" s="132"/>
      <c r="V103" s="145">
        <v>0</v>
      </c>
      <c r="W103" s="146"/>
      <c r="X103" s="147">
        <f t="shared" si="98"/>
        <v>0</v>
      </c>
      <c r="Y103" s="14"/>
      <c r="Z103" s="16"/>
      <c r="AA103" s="21"/>
      <c r="AB103" s="19"/>
      <c r="AC103" s="19"/>
      <c r="AD103" s="19"/>
      <c r="AE103" s="131"/>
      <c r="AF103" s="14"/>
      <c r="AG103" s="16"/>
      <c r="AH103" s="21"/>
      <c r="AI103" s="132"/>
      <c r="AJ103" s="24"/>
      <c r="AK103" s="19"/>
      <c r="AL103" s="131"/>
      <c r="AM103" s="14"/>
      <c r="AN103" s="16"/>
      <c r="AO103" s="139"/>
      <c r="AP103" s="132"/>
      <c r="AQ103" s="145">
        <v>0</v>
      </c>
      <c r="AR103" s="146"/>
      <c r="AS103" s="147">
        <f t="shared" si="99"/>
        <v>0</v>
      </c>
      <c r="AT103" s="14"/>
      <c r="AU103" s="16"/>
      <c r="AV103" s="21"/>
      <c r="AW103" s="19"/>
      <c r="AX103" s="19"/>
      <c r="AY103" s="19"/>
      <c r="AZ103" s="131"/>
      <c r="BA103" s="14"/>
      <c r="BB103" s="23">
        <v>3.5648148148148151E-2</v>
      </c>
      <c r="BC103" s="139">
        <v>18</v>
      </c>
      <c r="BD103" s="132">
        <f>((BB$120)+10)-BC103</f>
        <v>10</v>
      </c>
      <c r="BE103" s="145">
        <v>0</v>
      </c>
      <c r="BF103" s="146">
        <v>5</v>
      </c>
      <c r="BG103" s="147">
        <f t="shared" si="102"/>
        <v>15</v>
      </c>
      <c r="BH103" s="14"/>
      <c r="BI103" s="16"/>
      <c r="BJ103" s="21"/>
      <c r="BK103" s="19"/>
      <c r="BL103" s="19"/>
      <c r="BM103" s="19"/>
      <c r="BN103" s="131"/>
      <c r="BO103" s="14"/>
      <c r="BP103" s="16"/>
      <c r="BQ103" s="139"/>
      <c r="BR103" s="132"/>
      <c r="BS103" s="145">
        <v>0</v>
      </c>
      <c r="BT103" s="146"/>
      <c r="BU103" s="147">
        <f t="shared" si="105"/>
        <v>0</v>
      </c>
      <c r="BV103" s="14"/>
      <c r="BW103" s="16"/>
      <c r="BX103" s="21"/>
      <c r="BY103" s="19"/>
      <c r="BZ103" s="19"/>
      <c r="CA103" s="19"/>
      <c r="CB103" s="131"/>
      <c r="CC103" s="14"/>
      <c r="CD103" s="16"/>
      <c r="CE103" s="21"/>
      <c r="CF103" s="132"/>
      <c r="CG103" s="24"/>
      <c r="CH103" s="19"/>
      <c r="CI103" s="131"/>
      <c r="CJ103" s="14"/>
      <c r="CK103" s="16"/>
      <c r="CL103" s="21"/>
      <c r="CM103" s="19"/>
      <c r="CN103" s="19"/>
      <c r="CO103" s="19"/>
      <c r="CP103" s="131"/>
      <c r="CQ103" s="14"/>
      <c r="CR103" s="55"/>
      <c r="CS103" s="139"/>
      <c r="CT103" s="132"/>
      <c r="CU103" s="145">
        <v>0</v>
      </c>
      <c r="CV103" s="146"/>
      <c r="CW103" s="147">
        <f t="shared" si="110"/>
        <v>0</v>
      </c>
      <c r="CX103" s="14"/>
      <c r="CY103" s="16"/>
      <c r="CZ103" s="139"/>
      <c r="DA103" s="132"/>
      <c r="DB103" s="145">
        <v>0</v>
      </c>
      <c r="DC103" s="146"/>
      <c r="DD103" s="147">
        <f t="shared" si="111"/>
        <v>0</v>
      </c>
      <c r="DE103" s="14"/>
      <c r="DF103" s="16"/>
      <c r="DG103" s="139"/>
      <c r="DH103" s="132"/>
      <c r="DI103" s="145">
        <v>0</v>
      </c>
      <c r="DJ103" s="146"/>
      <c r="DK103" s="147">
        <f t="shared" si="112"/>
        <v>0</v>
      </c>
      <c r="DL103" s="75"/>
      <c r="DM103" s="16"/>
      <c r="DN103" s="139"/>
      <c r="DO103" s="132"/>
      <c r="DP103" s="145">
        <v>0</v>
      </c>
      <c r="DQ103" s="146"/>
      <c r="DR103" s="147">
        <f t="shared" si="114"/>
        <v>0</v>
      </c>
      <c r="DS103" s="14"/>
      <c r="DT103" s="16"/>
      <c r="DU103" s="139"/>
      <c r="DV103" s="132"/>
      <c r="DW103" s="145">
        <v>0</v>
      </c>
      <c r="DX103" s="146"/>
      <c r="DY103" s="147">
        <f t="shared" si="116"/>
        <v>0</v>
      </c>
      <c r="DZ103" s="14"/>
      <c r="EA103" s="16"/>
      <c r="EB103" s="21"/>
      <c r="EC103" s="19"/>
      <c r="ED103" s="19"/>
      <c r="EE103" s="19"/>
      <c r="EF103" s="131"/>
      <c r="EG103" s="14"/>
      <c r="EH103" s="16"/>
      <c r="EI103" s="21"/>
      <c r="EJ103" s="19"/>
      <c r="EK103" s="19"/>
      <c r="EL103" s="19"/>
      <c r="EM103" s="131"/>
      <c r="EN103" s="14"/>
      <c r="EO103" s="16"/>
      <c r="EP103" s="21"/>
      <c r="EQ103" s="19"/>
      <c r="ER103" s="19"/>
      <c r="ES103" s="19"/>
      <c r="ET103" s="131"/>
      <c r="EU103" s="14"/>
      <c r="EV103" s="23"/>
      <c r="EW103" s="111" t="str">
        <f t="shared" si="123"/>
        <v>48=</v>
      </c>
      <c r="EX103" s="82">
        <f t="shared" si="148"/>
        <v>10</v>
      </c>
      <c r="EY103" s="82">
        <f t="shared" si="148"/>
        <v>0</v>
      </c>
      <c r="EZ103" s="82">
        <f t="shared" si="148"/>
        <v>5</v>
      </c>
      <c r="FA103" s="131">
        <f t="shared" si="125"/>
        <v>15</v>
      </c>
      <c r="FB103" s="14" t="str">
        <f t="shared" si="126"/>
        <v>Mary Chappelhow</v>
      </c>
      <c r="FC103" s="14"/>
      <c r="FD103" s="106" t="str">
        <f t="shared" si="138"/>
        <v>48=</v>
      </c>
      <c r="FE103" s="77"/>
      <c r="FF103" s="77"/>
      <c r="FG103" s="77"/>
      <c r="FH103" s="77" t="s">
        <v>827</v>
      </c>
      <c r="FI103" s="77" t="s">
        <v>836</v>
      </c>
      <c r="FJ103" s="77" t="s">
        <v>851</v>
      </c>
      <c r="FK103" s="77" t="s">
        <v>858</v>
      </c>
      <c r="FL103" s="77" t="s">
        <v>858</v>
      </c>
      <c r="FM103" s="77" t="s">
        <v>858</v>
      </c>
      <c r="FN103" s="77" t="s">
        <v>858</v>
      </c>
      <c r="FO103" s="77"/>
      <c r="FP103" s="77"/>
      <c r="FQ103" s="77"/>
      <c r="FR103" s="77"/>
      <c r="FS103" s="77"/>
      <c r="FT103" s="77"/>
      <c r="GG103" s="159"/>
      <c r="GH103" s="159">
        <f t="shared" si="143"/>
        <v>15</v>
      </c>
      <c r="GI103" s="159">
        <f t="shared" si="134"/>
        <v>15</v>
      </c>
      <c r="GJ103" s="159">
        <f t="shared" si="144"/>
        <v>15</v>
      </c>
      <c r="GK103" s="159">
        <f t="shared" si="145"/>
        <v>15</v>
      </c>
      <c r="GL103" s="159">
        <f t="shared" si="146"/>
        <v>15</v>
      </c>
      <c r="GM103" s="159">
        <f t="shared" si="135"/>
        <v>15</v>
      </c>
    </row>
    <row r="104" spans="1:195">
      <c r="A104" s="8">
        <v>39</v>
      </c>
      <c r="B104" s="14" t="s">
        <v>741</v>
      </c>
      <c r="C104" s="162">
        <v>3.125E-2</v>
      </c>
      <c r="D104" s="162">
        <v>3.125E-2</v>
      </c>
      <c r="E104" s="19"/>
      <c r="F104" s="139"/>
      <c r="G104" s="132"/>
      <c r="H104" s="145">
        <v>0</v>
      </c>
      <c r="I104" s="146"/>
      <c r="J104" s="147">
        <f t="shared" si="95"/>
        <v>0</v>
      </c>
      <c r="K104" s="14"/>
      <c r="L104" s="16"/>
      <c r="M104" s="21"/>
      <c r="N104" s="19"/>
      <c r="O104" s="19"/>
      <c r="P104" s="19"/>
      <c r="Q104" s="131"/>
      <c r="R104" s="14"/>
      <c r="S104" s="16"/>
      <c r="T104" s="139"/>
      <c r="U104" s="132"/>
      <c r="V104" s="145">
        <v>0</v>
      </c>
      <c r="W104" s="146"/>
      <c r="X104" s="147">
        <f t="shared" si="98"/>
        <v>0</v>
      </c>
      <c r="Y104" s="14"/>
      <c r="Z104" s="16"/>
      <c r="AA104" s="21"/>
      <c r="AB104" s="19"/>
      <c r="AC104" s="19"/>
      <c r="AD104" s="19"/>
      <c r="AE104" s="131"/>
      <c r="AF104" s="14"/>
      <c r="AG104" s="16"/>
      <c r="AH104" s="21"/>
      <c r="AI104" s="132"/>
      <c r="AJ104" s="24"/>
      <c r="AK104" s="19"/>
      <c r="AL104" s="131"/>
      <c r="AM104" s="14"/>
      <c r="AN104" s="16"/>
      <c r="AO104" s="139"/>
      <c r="AP104" s="132"/>
      <c r="AQ104" s="145">
        <v>0</v>
      </c>
      <c r="AR104" s="146"/>
      <c r="AS104" s="147">
        <f t="shared" si="99"/>
        <v>0</v>
      </c>
      <c r="AT104" s="14"/>
      <c r="AU104" s="16"/>
      <c r="AV104" s="21"/>
      <c r="AW104" s="19"/>
      <c r="AX104" s="19"/>
      <c r="AY104" s="19"/>
      <c r="AZ104" s="131"/>
      <c r="BA104" s="14"/>
      <c r="BB104" s="16"/>
      <c r="BC104" s="139"/>
      <c r="BD104" s="132"/>
      <c r="BE104" s="145">
        <v>0</v>
      </c>
      <c r="BF104" s="146"/>
      <c r="BG104" s="147">
        <f t="shared" si="102"/>
        <v>0</v>
      </c>
      <c r="BH104" s="14"/>
      <c r="BI104" s="16"/>
      <c r="BJ104" s="21"/>
      <c r="BK104" s="19"/>
      <c r="BL104" s="19"/>
      <c r="BM104" s="19"/>
      <c r="BN104" s="131"/>
      <c r="BO104" s="14"/>
      <c r="BP104" s="23">
        <v>3.125E-2</v>
      </c>
      <c r="BQ104" s="139">
        <v>3</v>
      </c>
      <c r="BR104" s="132">
        <f>((BP$120)+10)-BQ104</f>
        <v>24</v>
      </c>
      <c r="BS104" s="145">
        <v>0</v>
      </c>
      <c r="BT104" s="146">
        <v>5</v>
      </c>
      <c r="BU104" s="147">
        <f t="shared" si="105"/>
        <v>29</v>
      </c>
      <c r="BV104" s="14"/>
      <c r="BW104" s="16"/>
      <c r="BX104" s="21"/>
      <c r="BY104" s="19"/>
      <c r="BZ104" s="19"/>
      <c r="CA104" s="19"/>
      <c r="CB104" s="131"/>
      <c r="CC104" s="14"/>
      <c r="CD104" s="16"/>
      <c r="CE104" s="21"/>
      <c r="CF104" s="132"/>
      <c r="CG104" s="24"/>
      <c r="CH104" s="19"/>
      <c r="CI104" s="131"/>
      <c r="CJ104" s="14"/>
      <c r="CK104" s="16"/>
      <c r="CL104" s="21"/>
      <c r="CM104" s="19"/>
      <c r="CN104" s="19"/>
      <c r="CO104" s="19"/>
      <c r="CP104" s="131"/>
      <c r="CQ104" s="14"/>
      <c r="CR104" s="55"/>
      <c r="CS104" s="139"/>
      <c r="CT104" s="132"/>
      <c r="CU104" s="145">
        <v>0</v>
      </c>
      <c r="CV104" s="146"/>
      <c r="CW104" s="147">
        <f t="shared" si="110"/>
        <v>0</v>
      </c>
      <c r="CX104" s="14"/>
      <c r="CY104" s="16"/>
      <c r="CZ104" s="139"/>
      <c r="DA104" s="132"/>
      <c r="DB104" s="145">
        <v>0</v>
      </c>
      <c r="DC104" s="146"/>
      <c r="DD104" s="147">
        <f t="shared" si="111"/>
        <v>0</v>
      </c>
      <c r="DE104" s="14"/>
      <c r="DF104" s="16"/>
      <c r="DG104" s="139"/>
      <c r="DH104" s="132"/>
      <c r="DI104" s="145">
        <v>0</v>
      </c>
      <c r="DJ104" s="146"/>
      <c r="DK104" s="147">
        <f t="shared" si="112"/>
        <v>0</v>
      </c>
      <c r="DL104" s="75"/>
      <c r="DM104" s="16"/>
      <c r="DN104" s="139"/>
      <c r="DO104" s="132"/>
      <c r="DP104" s="145">
        <v>0</v>
      </c>
      <c r="DQ104" s="146"/>
      <c r="DR104" s="147">
        <f t="shared" si="114"/>
        <v>0</v>
      </c>
      <c r="DS104" s="14"/>
      <c r="DT104" s="16"/>
      <c r="DU104" s="139"/>
      <c r="DV104" s="132"/>
      <c r="DW104" s="145">
        <v>0</v>
      </c>
      <c r="DX104" s="146"/>
      <c r="DY104" s="147">
        <f t="shared" si="116"/>
        <v>0</v>
      </c>
      <c r="DZ104" s="14"/>
      <c r="EA104" s="16"/>
      <c r="EB104" s="21"/>
      <c r="EC104" s="19"/>
      <c r="ED104" s="19"/>
      <c r="EE104" s="19"/>
      <c r="EF104" s="131"/>
      <c r="EG104" s="14"/>
      <c r="EH104" s="16"/>
      <c r="EI104" s="21"/>
      <c r="EJ104" s="19"/>
      <c r="EK104" s="19"/>
      <c r="EL104" s="19"/>
      <c r="EM104" s="131"/>
      <c r="EN104" s="14"/>
      <c r="EO104" s="16"/>
      <c r="EP104" s="21"/>
      <c r="EQ104" s="19"/>
      <c r="ER104" s="19"/>
      <c r="ES104" s="19"/>
      <c r="ET104" s="131"/>
      <c r="EU104" s="14"/>
      <c r="EV104" s="23"/>
      <c r="EW104" s="111" t="str">
        <f t="shared" si="123"/>
        <v>42=</v>
      </c>
      <c r="EX104" s="82">
        <f t="shared" si="148"/>
        <v>24</v>
      </c>
      <c r="EY104" s="82">
        <f t="shared" si="148"/>
        <v>0</v>
      </c>
      <c r="EZ104" s="82">
        <f t="shared" si="148"/>
        <v>5</v>
      </c>
      <c r="FA104" s="131">
        <f t="shared" si="125"/>
        <v>29</v>
      </c>
      <c r="FB104" s="14" t="str">
        <f t="shared" si="126"/>
        <v>Francesca Hamilton</v>
      </c>
      <c r="FC104" s="14"/>
      <c r="FD104" s="106" t="str">
        <f t="shared" si="138"/>
        <v>42=</v>
      </c>
      <c r="FE104" s="77"/>
      <c r="FF104" s="77"/>
      <c r="FG104" s="77"/>
      <c r="FH104" s="77"/>
      <c r="FI104" s="77">
        <v>33</v>
      </c>
      <c r="FJ104" s="77" t="s">
        <v>848</v>
      </c>
      <c r="FK104" s="77" t="s">
        <v>835</v>
      </c>
      <c r="FL104" s="77" t="s">
        <v>862</v>
      </c>
      <c r="FM104" s="77" t="s">
        <v>836</v>
      </c>
      <c r="FN104" s="77" t="s">
        <v>836</v>
      </c>
      <c r="FO104" s="77"/>
      <c r="FP104" s="77"/>
      <c r="FQ104" s="77"/>
      <c r="FR104" s="77"/>
      <c r="FS104" s="77"/>
      <c r="FT104" s="77"/>
      <c r="GG104" s="159"/>
      <c r="GI104" s="159">
        <f t="shared" si="134"/>
        <v>29</v>
      </c>
      <c r="GJ104" s="159">
        <f t="shared" si="144"/>
        <v>29</v>
      </c>
      <c r="GK104" s="159">
        <f t="shared" si="145"/>
        <v>29</v>
      </c>
      <c r="GL104" s="159">
        <f t="shared" si="146"/>
        <v>29</v>
      </c>
      <c r="GM104" s="159">
        <f t="shared" si="135"/>
        <v>29</v>
      </c>
    </row>
    <row r="105" spans="1:195">
      <c r="A105" s="8">
        <v>40</v>
      </c>
      <c r="B105" s="14" t="s">
        <v>832</v>
      </c>
      <c r="C105" s="162">
        <v>3.7395833333333336E-2</v>
      </c>
      <c r="D105" s="162">
        <v>3.7395833333333336E-2</v>
      </c>
      <c r="E105" s="19"/>
      <c r="F105" s="139"/>
      <c r="G105" s="132"/>
      <c r="H105" s="145">
        <v>0</v>
      </c>
      <c r="I105" s="146"/>
      <c r="J105" s="147">
        <f t="shared" si="95"/>
        <v>0</v>
      </c>
      <c r="K105" s="14"/>
      <c r="L105" s="16"/>
      <c r="M105" s="21"/>
      <c r="N105" s="19"/>
      <c r="O105" s="19"/>
      <c r="P105" s="19"/>
      <c r="Q105" s="131"/>
      <c r="R105" s="14"/>
      <c r="S105" s="16"/>
      <c r="T105" s="139"/>
      <c r="U105" s="132"/>
      <c r="V105" s="145">
        <v>0</v>
      </c>
      <c r="W105" s="146"/>
      <c r="X105" s="147">
        <f t="shared" si="98"/>
        <v>0</v>
      </c>
      <c r="Y105" s="14"/>
      <c r="Z105" s="16"/>
      <c r="AA105" s="21"/>
      <c r="AB105" s="19"/>
      <c r="AC105" s="19"/>
      <c r="AD105" s="19"/>
      <c r="AE105" s="131"/>
      <c r="AF105" s="14"/>
      <c r="AG105" s="16"/>
      <c r="AH105" s="21"/>
      <c r="AI105" s="132"/>
      <c r="AJ105" s="24"/>
      <c r="AK105" s="19"/>
      <c r="AL105" s="131"/>
      <c r="AM105" s="14"/>
      <c r="AN105" s="16"/>
      <c r="AO105" s="139"/>
      <c r="AP105" s="132"/>
      <c r="AQ105" s="145">
        <v>0</v>
      </c>
      <c r="AR105" s="146"/>
      <c r="AS105" s="147">
        <f t="shared" si="99"/>
        <v>0</v>
      </c>
      <c r="AT105" s="14"/>
      <c r="AU105" s="16"/>
      <c r="AV105" s="21"/>
      <c r="AW105" s="19"/>
      <c r="AX105" s="19"/>
      <c r="AY105" s="19"/>
      <c r="AZ105" s="131"/>
      <c r="BA105" s="14"/>
      <c r="BB105" s="16"/>
      <c r="BC105" s="139"/>
      <c r="BD105" s="132"/>
      <c r="BE105" s="145">
        <v>0</v>
      </c>
      <c r="BF105" s="146"/>
      <c r="BG105" s="147">
        <f t="shared" si="102"/>
        <v>0</v>
      </c>
      <c r="BH105" s="14"/>
      <c r="BI105" s="16"/>
      <c r="BJ105" s="21"/>
      <c r="BK105" s="19"/>
      <c r="BL105" s="19"/>
      <c r="BM105" s="19"/>
      <c r="BN105" s="131"/>
      <c r="BO105" s="14"/>
      <c r="BP105" s="23">
        <v>4.0462962962962964E-2</v>
      </c>
      <c r="BQ105" s="139">
        <v>9</v>
      </c>
      <c r="BR105" s="132">
        <f>((BP$120)+10)-BQ105</f>
        <v>18</v>
      </c>
      <c r="BS105" s="145">
        <v>0</v>
      </c>
      <c r="BT105" s="146">
        <v>5</v>
      </c>
      <c r="BU105" s="147">
        <f t="shared" si="105"/>
        <v>23</v>
      </c>
      <c r="BV105" s="14"/>
      <c r="BW105" s="16"/>
      <c r="BX105" s="21"/>
      <c r="BY105" s="19"/>
      <c r="BZ105" s="19"/>
      <c r="CA105" s="19"/>
      <c r="CB105" s="131"/>
      <c r="CC105" s="14"/>
      <c r="CD105" s="16"/>
      <c r="CE105" s="21"/>
      <c r="CF105" s="132"/>
      <c r="CG105" s="24"/>
      <c r="CH105" s="19"/>
      <c r="CI105" s="131"/>
      <c r="CJ105" s="14"/>
      <c r="CK105" s="16"/>
      <c r="CL105" s="21"/>
      <c r="CM105" s="19"/>
      <c r="CN105" s="19"/>
      <c r="CO105" s="19"/>
      <c r="CP105" s="131"/>
      <c r="CQ105" s="14"/>
      <c r="CR105" s="133">
        <v>3.7395833333333336E-2</v>
      </c>
      <c r="CS105" s="139">
        <v>11</v>
      </c>
      <c r="CT105" s="132">
        <f>((CR$120)+10)-CS105</f>
        <v>14</v>
      </c>
      <c r="CU105" s="152">
        <v>15</v>
      </c>
      <c r="CV105" s="146">
        <v>5</v>
      </c>
      <c r="CW105" s="147">
        <f t="shared" si="110"/>
        <v>34</v>
      </c>
      <c r="CX105" s="14"/>
      <c r="CY105" s="16"/>
      <c r="CZ105" s="139"/>
      <c r="DA105" s="132"/>
      <c r="DB105" s="145">
        <v>0</v>
      </c>
      <c r="DC105" s="146"/>
      <c r="DD105" s="147">
        <f t="shared" si="111"/>
        <v>0</v>
      </c>
      <c r="DE105" s="14"/>
      <c r="DF105" s="16"/>
      <c r="DG105" s="139"/>
      <c r="DH105" s="132"/>
      <c r="DI105" s="145">
        <v>0</v>
      </c>
      <c r="DJ105" s="146"/>
      <c r="DK105" s="147">
        <f t="shared" si="112"/>
        <v>0</v>
      </c>
      <c r="DL105" s="75"/>
      <c r="DM105" s="16"/>
      <c r="DN105" s="139"/>
      <c r="DO105" s="132"/>
      <c r="DP105" s="145">
        <v>0</v>
      </c>
      <c r="DQ105" s="146"/>
      <c r="DR105" s="147">
        <f t="shared" si="114"/>
        <v>0</v>
      </c>
      <c r="DS105" s="14"/>
      <c r="DT105" s="16"/>
      <c r="DU105" s="139"/>
      <c r="DV105" s="132"/>
      <c r="DW105" s="145">
        <v>0</v>
      </c>
      <c r="DX105" s="146"/>
      <c r="DY105" s="147">
        <f t="shared" si="116"/>
        <v>0</v>
      </c>
      <c r="DZ105" s="14"/>
      <c r="EA105" s="16"/>
      <c r="EB105" s="21"/>
      <c r="EC105" s="19"/>
      <c r="ED105" s="19"/>
      <c r="EE105" s="19"/>
      <c r="EF105" s="131"/>
      <c r="EG105" s="14"/>
      <c r="EH105" s="16"/>
      <c r="EI105" s="21"/>
      <c r="EJ105" s="19"/>
      <c r="EK105" s="19"/>
      <c r="EL105" s="19"/>
      <c r="EM105" s="131"/>
      <c r="EN105" s="14"/>
      <c r="EO105" s="16"/>
      <c r="EP105" s="21"/>
      <c r="EQ105" s="19"/>
      <c r="ER105" s="19"/>
      <c r="ES105" s="19"/>
      <c r="ET105" s="131"/>
      <c r="EU105" s="14"/>
      <c r="EV105" s="23"/>
      <c r="EW105" s="111">
        <f t="shared" si="123"/>
        <v>26</v>
      </c>
      <c r="EX105" s="82">
        <f t="shared" si="148"/>
        <v>32</v>
      </c>
      <c r="EY105" s="82">
        <f t="shared" si="148"/>
        <v>15</v>
      </c>
      <c r="EZ105" s="82">
        <f t="shared" si="148"/>
        <v>10</v>
      </c>
      <c r="FA105" s="131">
        <f t="shared" si="125"/>
        <v>57</v>
      </c>
      <c r="FB105" s="14" t="str">
        <f t="shared" si="126"/>
        <v>Gina Mumford</v>
      </c>
      <c r="FC105" s="14"/>
      <c r="FD105" s="106">
        <f t="shared" si="138"/>
        <v>26</v>
      </c>
      <c r="FE105" s="77"/>
      <c r="FF105" s="77"/>
      <c r="FG105" s="77"/>
      <c r="FH105" s="77"/>
      <c r="FI105" s="77" t="s">
        <v>835</v>
      </c>
      <c r="FJ105" s="77">
        <v>23</v>
      </c>
      <c r="FK105" s="77">
        <v>23</v>
      </c>
      <c r="FL105" s="77">
        <v>25</v>
      </c>
      <c r="FM105" s="77">
        <v>25</v>
      </c>
      <c r="FN105" s="77">
        <v>26</v>
      </c>
      <c r="FO105" s="77"/>
      <c r="FP105" s="77"/>
      <c r="FQ105" s="77"/>
      <c r="FR105" s="77"/>
      <c r="FS105" s="77"/>
      <c r="FT105" s="77"/>
      <c r="GG105" s="159"/>
      <c r="GI105" s="159">
        <f t="shared" si="134"/>
        <v>23</v>
      </c>
      <c r="GJ105" s="159">
        <f t="shared" si="144"/>
        <v>57</v>
      </c>
      <c r="GK105" s="159">
        <f t="shared" si="145"/>
        <v>57</v>
      </c>
      <c r="GL105" s="159">
        <f t="shared" si="146"/>
        <v>57</v>
      </c>
      <c r="GM105" s="159">
        <f t="shared" si="135"/>
        <v>57</v>
      </c>
    </row>
    <row r="106" spans="1:195">
      <c r="A106" s="8">
        <v>41</v>
      </c>
      <c r="B106" s="14" t="s">
        <v>771</v>
      </c>
      <c r="C106" s="162">
        <v>3.9664351851851853E-2</v>
      </c>
      <c r="D106" s="162">
        <v>3.9664351851851853E-2</v>
      </c>
      <c r="E106" s="19"/>
      <c r="F106" s="139"/>
      <c r="G106" s="132"/>
      <c r="H106" s="145">
        <v>0</v>
      </c>
      <c r="I106" s="146"/>
      <c r="J106" s="147">
        <f t="shared" si="95"/>
        <v>0</v>
      </c>
      <c r="K106" s="14"/>
      <c r="L106" s="16"/>
      <c r="M106" s="21"/>
      <c r="N106" s="19"/>
      <c r="O106" s="19"/>
      <c r="P106" s="19"/>
      <c r="Q106" s="131"/>
      <c r="R106" s="14"/>
      <c r="S106" s="16"/>
      <c r="T106" s="139"/>
      <c r="U106" s="132"/>
      <c r="V106" s="145">
        <v>0</v>
      </c>
      <c r="W106" s="146"/>
      <c r="X106" s="147">
        <f t="shared" si="98"/>
        <v>0</v>
      </c>
      <c r="Y106" s="14"/>
      <c r="Z106" s="16"/>
      <c r="AA106" s="21"/>
      <c r="AB106" s="19"/>
      <c r="AC106" s="19"/>
      <c r="AD106" s="19"/>
      <c r="AE106" s="131"/>
      <c r="AF106" s="14"/>
      <c r="AG106" s="16"/>
      <c r="AH106" s="21"/>
      <c r="AI106" s="132"/>
      <c r="AJ106" s="24"/>
      <c r="AK106" s="19"/>
      <c r="AL106" s="131"/>
      <c r="AM106" s="14"/>
      <c r="AN106" s="16"/>
      <c r="AO106" s="139"/>
      <c r="AP106" s="132"/>
      <c r="AQ106" s="145">
        <v>0</v>
      </c>
      <c r="AR106" s="146"/>
      <c r="AS106" s="147">
        <f t="shared" si="99"/>
        <v>0</v>
      </c>
      <c r="AT106" s="14"/>
      <c r="AU106" s="16"/>
      <c r="AV106" s="21"/>
      <c r="AW106" s="19"/>
      <c r="AX106" s="19"/>
      <c r="AY106" s="19"/>
      <c r="AZ106" s="131"/>
      <c r="BA106" s="14"/>
      <c r="BB106" s="16"/>
      <c r="BC106" s="139"/>
      <c r="BD106" s="132"/>
      <c r="BE106" s="145">
        <v>0</v>
      </c>
      <c r="BF106" s="146"/>
      <c r="BG106" s="147">
        <f t="shared" si="102"/>
        <v>0</v>
      </c>
      <c r="BH106" s="14"/>
      <c r="BI106" s="16"/>
      <c r="BJ106" s="21"/>
      <c r="BK106" s="19"/>
      <c r="BL106" s="19"/>
      <c r="BM106" s="19"/>
      <c r="BN106" s="131"/>
      <c r="BO106" s="14"/>
      <c r="BP106" s="23">
        <v>4.2025462962962966E-2</v>
      </c>
      <c r="BQ106" s="139">
        <v>12</v>
      </c>
      <c r="BR106" s="132">
        <f>((BP$120)+10)-BQ106</f>
        <v>15</v>
      </c>
      <c r="BS106" s="145">
        <v>0</v>
      </c>
      <c r="BT106" s="146">
        <v>5</v>
      </c>
      <c r="BU106" s="147">
        <f t="shared" si="105"/>
        <v>20</v>
      </c>
      <c r="BV106" s="14"/>
      <c r="BW106" s="16"/>
      <c r="BX106" s="21"/>
      <c r="BY106" s="19"/>
      <c r="BZ106" s="19"/>
      <c r="CA106" s="19"/>
      <c r="CB106" s="131"/>
      <c r="CC106" s="14"/>
      <c r="CD106" s="16"/>
      <c r="CE106" s="21"/>
      <c r="CF106" s="132"/>
      <c r="CG106" s="24"/>
      <c r="CH106" s="19"/>
      <c r="CI106" s="131"/>
      <c r="CJ106" s="14"/>
      <c r="CK106" s="16"/>
      <c r="CL106" s="21"/>
      <c r="CM106" s="19"/>
      <c r="CN106" s="19"/>
      <c r="CO106" s="19"/>
      <c r="CP106" s="131"/>
      <c r="CQ106" s="14"/>
      <c r="CR106" s="16"/>
      <c r="CS106" s="139"/>
      <c r="CT106" s="132"/>
      <c r="CU106" s="145">
        <v>0</v>
      </c>
      <c r="CV106" s="146"/>
      <c r="CW106" s="147">
        <f t="shared" si="110"/>
        <v>0</v>
      </c>
      <c r="CX106" s="14"/>
      <c r="CY106" s="16"/>
      <c r="CZ106" s="139"/>
      <c r="DA106" s="132"/>
      <c r="DB106" s="145">
        <v>0</v>
      </c>
      <c r="DC106" s="146"/>
      <c r="DD106" s="147">
        <f t="shared" si="111"/>
        <v>0</v>
      </c>
      <c r="DE106" s="14"/>
      <c r="DF106" s="23">
        <v>3.9664351851851853E-2</v>
      </c>
      <c r="DG106" s="139">
        <v>10</v>
      </c>
      <c r="DH106" s="132">
        <f>((DF$120)+10)-DG106</f>
        <v>15</v>
      </c>
      <c r="DI106" s="152">
        <v>15</v>
      </c>
      <c r="DJ106" s="146">
        <v>5</v>
      </c>
      <c r="DK106" s="147">
        <f t="shared" si="112"/>
        <v>35</v>
      </c>
      <c r="DL106" s="75"/>
      <c r="DM106" s="16"/>
      <c r="DN106" s="139"/>
      <c r="DO106" s="132"/>
      <c r="DP106" s="145">
        <v>0</v>
      </c>
      <c r="DQ106" s="146"/>
      <c r="DR106" s="147">
        <f t="shared" si="114"/>
        <v>0</v>
      </c>
      <c r="DS106" s="14"/>
      <c r="DT106" s="16"/>
      <c r="DU106" s="139"/>
      <c r="DV106" s="132"/>
      <c r="DW106" s="145">
        <v>0</v>
      </c>
      <c r="DX106" s="146"/>
      <c r="DY106" s="147">
        <f t="shared" si="116"/>
        <v>0</v>
      </c>
      <c r="DZ106" s="14"/>
      <c r="EA106" s="16"/>
      <c r="EB106" s="21"/>
      <c r="EC106" s="19"/>
      <c r="ED106" s="19"/>
      <c r="EE106" s="19"/>
      <c r="EF106" s="131"/>
      <c r="EG106" s="14"/>
      <c r="EH106" s="16"/>
      <c r="EI106" s="21"/>
      <c r="EJ106" s="19"/>
      <c r="EK106" s="19"/>
      <c r="EL106" s="19"/>
      <c r="EM106" s="131"/>
      <c r="EN106" s="14"/>
      <c r="EO106" s="16"/>
      <c r="EP106" s="21"/>
      <c r="EQ106" s="19"/>
      <c r="ER106" s="19"/>
      <c r="ES106" s="19"/>
      <c r="ET106" s="131"/>
      <c r="EU106" s="14"/>
      <c r="EV106" s="23"/>
      <c r="EW106" s="111">
        <f t="shared" si="123"/>
        <v>27</v>
      </c>
      <c r="EX106" s="82">
        <f t="shared" si="148"/>
        <v>30</v>
      </c>
      <c r="EY106" s="82">
        <f t="shared" si="148"/>
        <v>15</v>
      </c>
      <c r="EZ106" s="82">
        <f t="shared" si="148"/>
        <v>10</v>
      </c>
      <c r="FA106" s="131">
        <f t="shared" si="125"/>
        <v>55</v>
      </c>
      <c r="FB106" s="14" t="str">
        <f t="shared" si="126"/>
        <v>Shiona Graham</v>
      </c>
      <c r="FC106" s="14"/>
      <c r="FD106" s="106">
        <f t="shared" si="138"/>
        <v>27</v>
      </c>
      <c r="FE106" s="77"/>
      <c r="FF106" s="77"/>
      <c r="FG106" s="77"/>
      <c r="FH106" s="77"/>
      <c r="FI106" s="77">
        <v>39</v>
      </c>
      <c r="FJ106" s="77">
        <v>43</v>
      </c>
      <c r="FK106" s="77">
        <v>44</v>
      </c>
      <c r="FL106" s="77">
        <v>26</v>
      </c>
      <c r="FM106" s="77">
        <v>26</v>
      </c>
      <c r="FN106" s="77">
        <v>27</v>
      </c>
      <c r="FO106" s="77"/>
      <c r="FP106" s="77"/>
      <c r="FQ106" s="77"/>
      <c r="FR106" s="77"/>
      <c r="FS106" s="77"/>
      <c r="FT106" s="77"/>
      <c r="GG106" s="159"/>
      <c r="GI106" s="159">
        <f t="shared" si="134"/>
        <v>20</v>
      </c>
      <c r="GJ106" s="159">
        <f t="shared" si="144"/>
        <v>20</v>
      </c>
      <c r="GK106" s="159">
        <f t="shared" si="145"/>
        <v>20</v>
      </c>
      <c r="GL106" s="159">
        <f t="shared" si="146"/>
        <v>55</v>
      </c>
      <c r="GM106" s="159">
        <f t="shared" si="135"/>
        <v>55</v>
      </c>
    </row>
    <row r="107" spans="1:195">
      <c r="A107" s="8">
        <v>42</v>
      </c>
      <c r="B107" s="14" t="s">
        <v>833</v>
      </c>
      <c r="C107" s="162">
        <v>4.5000000000000005E-2</v>
      </c>
      <c r="D107" s="162">
        <v>4.5000000000000005E-2</v>
      </c>
      <c r="E107" s="19"/>
      <c r="F107" s="139"/>
      <c r="G107" s="132"/>
      <c r="H107" s="145">
        <v>0</v>
      </c>
      <c r="I107" s="146"/>
      <c r="J107" s="147">
        <f t="shared" si="95"/>
        <v>0</v>
      </c>
      <c r="K107" s="14"/>
      <c r="L107" s="16"/>
      <c r="M107" s="21"/>
      <c r="N107" s="19"/>
      <c r="O107" s="19"/>
      <c r="P107" s="19"/>
      <c r="Q107" s="131"/>
      <c r="R107" s="14"/>
      <c r="S107" s="16"/>
      <c r="T107" s="139"/>
      <c r="U107" s="132"/>
      <c r="V107" s="145">
        <v>0</v>
      </c>
      <c r="W107" s="146"/>
      <c r="X107" s="147">
        <f t="shared" si="98"/>
        <v>0</v>
      </c>
      <c r="Y107" s="14"/>
      <c r="Z107" s="16"/>
      <c r="AA107" s="21"/>
      <c r="AB107" s="19"/>
      <c r="AC107" s="19"/>
      <c r="AD107" s="19"/>
      <c r="AE107" s="131"/>
      <c r="AF107" s="14"/>
      <c r="AG107" s="16"/>
      <c r="AH107" s="21"/>
      <c r="AI107" s="132"/>
      <c r="AJ107" s="24"/>
      <c r="AK107" s="19"/>
      <c r="AL107" s="131"/>
      <c r="AM107" s="14"/>
      <c r="AN107" s="16"/>
      <c r="AO107" s="139"/>
      <c r="AP107" s="132"/>
      <c r="AQ107" s="145">
        <v>0</v>
      </c>
      <c r="AR107" s="146"/>
      <c r="AS107" s="147">
        <f t="shared" si="99"/>
        <v>0</v>
      </c>
      <c r="AT107" s="14"/>
      <c r="AU107" s="16"/>
      <c r="AV107" s="21"/>
      <c r="AW107" s="19"/>
      <c r="AX107" s="19"/>
      <c r="AY107" s="19"/>
      <c r="AZ107" s="131"/>
      <c r="BA107" s="14"/>
      <c r="BB107" s="16"/>
      <c r="BC107" s="139"/>
      <c r="BD107" s="132"/>
      <c r="BE107" s="145">
        <v>0</v>
      </c>
      <c r="BF107" s="146"/>
      <c r="BG107" s="147">
        <f t="shared" si="102"/>
        <v>0</v>
      </c>
      <c r="BH107" s="14"/>
      <c r="BI107" s="16"/>
      <c r="BJ107" s="21"/>
      <c r="BK107" s="19"/>
      <c r="BL107" s="19"/>
      <c r="BM107" s="19"/>
      <c r="BN107" s="131"/>
      <c r="BO107" s="14"/>
      <c r="BP107" s="23">
        <v>4.5000000000000005E-2</v>
      </c>
      <c r="BQ107" s="139">
        <v>15</v>
      </c>
      <c r="BR107" s="132">
        <f>((BP$120)+10)-BQ107</f>
        <v>12</v>
      </c>
      <c r="BS107" s="145">
        <v>0</v>
      </c>
      <c r="BT107" s="146">
        <v>5</v>
      </c>
      <c r="BU107" s="147">
        <f t="shared" si="105"/>
        <v>17</v>
      </c>
      <c r="BV107" s="14"/>
      <c r="BW107" s="16"/>
      <c r="BX107" s="21"/>
      <c r="BY107" s="19"/>
      <c r="BZ107" s="19"/>
      <c r="CA107" s="19"/>
      <c r="CB107" s="131"/>
      <c r="CC107" s="14"/>
      <c r="CD107" s="16"/>
      <c r="CE107" s="21"/>
      <c r="CF107" s="132"/>
      <c r="CG107" s="24"/>
      <c r="CH107" s="19"/>
      <c r="CI107" s="131"/>
      <c r="CJ107" s="14"/>
      <c r="CK107" s="16"/>
      <c r="CL107" s="21"/>
      <c r="CM107" s="19"/>
      <c r="CN107" s="19"/>
      <c r="CO107" s="19"/>
      <c r="CP107" s="131"/>
      <c r="CQ107" s="14"/>
      <c r="CR107" s="16"/>
      <c r="CS107" s="139"/>
      <c r="CT107" s="132"/>
      <c r="CU107" s="145">
        <v>0</v>
      </c>
      <c r="CV107" s="146"/>
      <c r="CW107" s="147">
        <f t="shared" si="110"/>
        <v>0</v>
      </c>
      <c r="CX107" s="14"/>
      <c r="CY107" s="16"/>
      <c r="CZ107" s="139"/>
      <c r="DA107" s="132"/>
      <c r="DB107" s="145">
        <v>0</v>
      </c>
      <c r="DC107" s="146"/>
      <c r="DD107" s="147">
        <f t="shared" si="111"/>
        <v>0</v>
      </c>
      <c r="DE107" s="14"/>
      <c r="DF107" s="16"/>
      <c r="DG107" s="139"/>
      <c r="DH107" s="132"/>
      <c r="DI107" s="145">
        <v>0</v>
      </c>
      <c r="DJ107" s="146"/>
      <c r="DK107" s="147">
        <f t="shared" si="112"/>
        <v>0</v>
      </c>
      <c r="DL107" s="75"/>
      <c r="DM107" s="16"/>
      <c r="DN107" s="139"/>
      <c r="DO107" s="132"/>
      <c r="DP107" s="145">
        <v>0</v>
      </c>
      <c r="DQ107" s="146"/>
      <c r="DR107" s="147">
        <f t="shared" si="114"/>
        <v>0</v>
      </c>
      <c r="DS107" s="14"/>
      <c r="DT107" s="16"/>
      <c r="DU107" s="139"/>
      <c r="DV107" s="132"/>
      <c r="DW107" s="145">
        <v>0</v>
      </c>
      <c r="DX107" s="146"/>
      <c r="DY107" s="147">
        <f t="shared" si="116"/>
        <v>0</v>
      </c>
      <c r="DZ107" s="14"/>
      <c r="EA107" s="16"/>
      <c r="EB107" s="21"/>
      <c r="EC107" s="19"/>
      <c r="ED107" s="19"/>
      <c r="EE107" s="19"/>
      <c r="EF107" s="131"/>
      <c r="EG107" s="14"/>
      <c r="EH107" s="16"/>
      <c r="EI107" s="21"/>
      <c r="EJ107" s="19"/>
      <c r="EK107" s="19"/>
      <c r="EL107" s="19"/>
      <c r="EM107" s="131"/>
      <c r="EN107" s="14"/>
      <c r="EO107" s="16"/>
      <c r="EP107" s="21"/>
      <c r="EQ107" s="19"/>
      <c r="ER107" s="19"/>
      <c r="ES107" s="19"/>
      <c r="ET107" s="131"/>
      <c r="EU107" s="14"/>
      <c r="EV107" s="23"/>
      <c r="EW107" s="111">
        <f t="shared" si="123"/>
        <v>47</v>
      </c>
      <c r="EX107" s="82">
        <f t="shared" si="148"/>
        <v>12</v>
      </c>
      <c r="EY107" s="82">
        <f t="shared" si="148"/>
        <v>0</v>
      </c>
      <c r="EZ107" s="82">
        <f t="shared" si="148"/>
        <v>5</v>
      </c>
      <c r="FA107" s="131">
        <f t="shared" si="125"/>
        <v>17</v>
      </c>
      <c r="FB107" s="14" t="str">
        <f t="shared" si="126"/>
        <v>Louise Simpson</v>
      </c>
      <c r="FC107" s="14"/>
      <c r="FD107" s="106">
        <f t="shared" si="138"/>
        <v>47</v>
      </c>
      <c r="FE107" s="77"/>
      <c r="FF107" s="77"/>
      <c r="FG107" s="77"/>
      <c r="FH107" s="77"/>
      <c r="FI107" s="77">
        <v>40</v>
      </c>
      <c r="FJ107" s="77" t="s">
        <v>850</v>
      </c>
      <c r="FK107" s="77" t="s">
        <v>857</v>
      </c>
      <c r="FL107" s="77">
        <v>46</v>
      </c>
      <c r="FM107" s="77">
        <v>47</v>
      </c>
      <c r="FN107" s="77">
        <v>47</v>
      </c>
      <c r="FO107" s="77"/>
      <c r="FP107" s="77"/>
      <c r="FQ107" s="77"/>
      <c r="FR107" s="77"/>
      <c r="FS107" s="77"/>
      <c r="FT107" s="77"/>
      <c r="GG107" s="159"/>
      <c r="GI107" s="159">
        <f t="shared" si="134"/>
        <v>17</v>
      </c>
      <c r="GJ107" s="159">
        <f t="shared" si="144"/>
        <v>17</v>
      </c>
      <c r="GK107" s="159">
        <f t="shared" si="145"/>
        <v>17</v>
      </c>
      <c r="GL107" s="159">
        <f t="shared" si="146"/>
        <v>17</v>
      </c>
      <c r="GM107" s="159">
        <f t="shared" si="135"/>
        <v>17</v>
      </c>
    </row>
    <row r="108" spans="1:195">
      <c r="A108" s="8">
        <v>43</v>
      </c>
      <c r="B108" s="14" t="s">
        <v>834</v>
      </c>
      <c r="C108" s="162">
        <v>4.7083333333333331E-2</v>
      </c>
      <c r="D108" s="168">
        <v>4.4398148148148152E-2</v>
      </c>
      <c r="E108" s="19"/>
      <c r="F108" s="139"/>
      <c r="G108" s="132"/>
      <c r="H108" s="145">
        <v>0</v>
      </c>
      <c r="I108" s="146"/>
      <c r="J108" s="147">
        <f t="shared" si="95"/>
        <v>0</v>
      </c>
      <c r="K108" s="14"/>
      <c r="L108" s="16"/>
      <c r="M108" s="21"/>
      <c r="N108" s="19"/>
      <c r="O108" s="19"/>
      <c r="P108" s="19"/>
      <c r="Q108" s="131"/>
      <c r="R108" s="14"/>
      <c r="S108" s="16"/>
      <c r="T108" s="139"/>
      <c r="U108" s="132"/>
      <c r="V108" s="145">
        <v>0</v>
      </c>
      <c r="W108" s="146"/>
      <c r="X108" s="147">
        <f t="shared" si="98"/>
        <v>0</v>
      </c>
      <c r="Y108" s="14"/>
      <c r="Z108" s="16"/>
      <c r="AA108" s="21"/>
      <c r="AB108" s="19"/>
      <c r="AC108" s="19"/>
      <c r="AD108" s="19"/>
      <c r="AE108" s="131"/>
      <c r="AF108" s="14"/>
      <c r="AG108" s="16"/>
      <c r="AH108" s="21"/>
      <c r="AI108" s="132"/>
      <c r="AJ108" s="24"/>
      <c r="AK108" s="19"/>
      <c r="AL108" s="131"/>
      <c r="AM108" s="14"/>
      <c r="AN108" s="16"/>
      <c r="AO108" s="139"/>
      <c r="AP108" s="132"/>
      <c r="AQ108" s="145">
        <v>0</v>
      </c>
      <c r="AR108" s="146"/>
      <c r="AS108" s="147">
        <f t="shared" si="99"/>
        <v>0</v>
      </c>
      <c r="AT108" s="14"/>
      <c r="AU108" s="16"/>
      <c r="AV108" s="21"/>
      <c r="AW108" s="19"/>
      <c r="AX108" s="19"/>
      <c r="AY108" s="19"/>
      <c r="AZ108" s="131"/>
      <c r="BA108" s="14"/>
      <c r="BB108" s="16"/>
      <c r="BC108" s="139"/>
      <c r="BD108" s="132"/>
      <c r="BE108" s="145">
        <v>0</v>
      </c>
      <c r="BF108" s="146"/>
      <c r="BG108" s="147">
        <f t="shared" si="102"/>
        <v>0</v>
      </c>
      <c r="BH108" s="14"/>
      <c r="BI108" s="16"/>
      <c r="BJ108" s="21"/>
      <c r="BK108" s="19"/>
      <c r="BL108" s="19"/>
      <c r="BM108" s="19"/>
      <c r="BN108" s="131"/>
      <c r="BO108" s="14"/>
      <c r="BP108" s="23">
        <v>4.7083333333333331E-2</v>
      </c>
      <c r="BQ108" s="139">
        <v>16</v>
      </c>
      <c r="BR108" s="132">
        <f>((BP$120)+10)-BQ108</f>
        <v>11</v>
      </c>
      <c r="BS108" s="145">
        <v>0</v>
      </c>
      <c r="BT108" s="146">
        <v>5</v>
      </c>
      <c r="BU108" s="147">
        <f t="shared" si="105"/>
        <v>16</v>
      </c>
      <c r="BV108" s="14"/>
      <c r="BW108" s="16"/>
      <c r="BX108" s="21"/>
      <c r="BY108" s="19"/>
      <c r="BZ108" s="19"/>
      <c r="CA108" s="19"/>
      <c r="CB108" s="131"/>
      <c r="CC108" s="14"/>
      <c r="CD108" s="16"/>
      <c r="CE108" s="21"/>
      <c r="CF108" s="132"/>
      <c r="CG108" s="24"/>
      <c r="CH108" s="19"/>
      <c r="CI108" s="131"/>
      <c r="CJ108" s="14"/>
      <c r="CK108" s="16"/>
      <c r="CL108" s="21"/>
      <c r="CM108" s="19"/>
      <c r="CN108" s="19"/>
      <c r="CO108" s="19"/>
      <c r="CP108" s="131"/>
      <c r="CQ108" s="14"/>
      <c r="CR108" s="16"/>
      <c r="CS108" s="139"/>
      <c r="CT108" s="132"/>
      <c r="CU108" s="145">
        <v>0</v>
      </c>
      <c r="CV108" s="146"/>
      <c r="CW108" s="147">
        <f t="shared" si="110"/>
        <v>0</v>
      </c>
      <c r="CX108" s="14"/>
      <c r="CY108" s="16"/>
      <c r="CZ108" s="139"/>
      <c r="DA108" s="132"/>
      <c r="DB108" s="145">
        <v>0</v>
      </c>
      <c r="DC108" s="146"/>
      <c r="DD108" s="147">
        <f t="shared" si="111"/>
        <v>0</v>
      </c>
      <c r="DE108" s="14"/>
      <c r="DF108" s="16"/>
      <c r="DG108" s="139"/>
      <c r="DH108" s="132"/>
      <c r="DI108" s="145">
        <v>0</v>
      </c>
      <c r="DJ108" s="146"/>
      <c r="DK108" s="147">
        <f t="shared" si="112"/>
        <v>0</v>
      </c>
      <c r="DL108" s="75"/>
      <c r="DM108" s="169">
        <v>4.4398148148148152E-2</v>
      </c>
      <c r="DN108" s="139">
        <v>10</v>
      </c>
      <c r="DO108" s="132">
        <f t="shared" si="113"/>
        <v>10</v>
      </c>
      <c r="DP108" s="152">
        <v>15</v>
      </c>
      <c r="DQ108" s="146">
        <v>5</v>
      </c>
      <c r="DR108" s="147">
        <f t="shared" si="114"/>
        <v>30</v>
      </c>
      <c r="DS108" s="14"/>
      <c r="DT108" s="16"/>
      <c r="DU108" s="139"/>
      <c r="DV108" s="132"/>
      <c r="DW108" s="145">
        <v>0</v>
      </c>
      <c r="DX108" s="146"/>
      <c r="DY108" s="147">
        <f t="shared" si="116"/>
        <v>0</v>
      </c>
      <c r="DZ108" s="14"/>
      <c r="EA108" s="16"/>
      <c r="EB108" s="21"/>
      <c r="EC108" s="19"/>
      <c r="ED108" s="19"/>
      <c r="EE108" s="19"/>
      <c r="EF108" s="131"/>
      <c r="EG108" s="14"/>
      <c r="EH108" s="16"/>
      <c r="EI108" s="21"/>
      <c r="EJ108" s="19"/>
      <c r="EK108" s="19"/>
      <c r="EL108" s="19"/>
      <c r="EM108" s="131"/>
      <c r="EN108" s="14"/>
      <c r="EO108" s="16"/>
      <c r="EP108" s="21"/>
      <c r="EQ108" s="19"/>
      <c r="ER108" s="19"/>
      <c r="ES108" s="19"/>
      <c r="ET108" s="131"/>
      <c r="EU108" s="14"/>
      <c r="EV108" s="23"/>
      <c r="EW108" s="111">
        <f t="shared" si="123"/>
        <v>33</v>
      </c>
      <c r="EX108" s="82">
        <f t="shared" si="148"/>
        <v>21</v>
      </c>
      <c r="EY108" s="82">
        <f t="shared" si="148"/>
        <v>15</v>
      </c>
      <c r="EZ108" s="82">
        <f t="shared" si="148"/>
        <v>10</v>
      </c>
      <c r="FA108" s="131">
        <f t="shared" si="125"/>
        <v>46</v>
      </c>
      <c r="FB108" s="14" t="str">
        <f t="shared" si="126"/>
        <v>Sheila Bottomley</v>
      </c>
      <c r="FC108" s="14"/>
      <c r="FD108" s="106">
        <f t="shared" si="138"/>
        <v>33</v>
      </c>
      <c r="FE108" s="77"/>
      <c r="FF108" s="77"/>
      <c r="FG108" s="77"/>
      <c r="FH108" s="77"/>
      <c r="FI108" s="77">
        <v>41</v>
      </c>
      <c r="FJ108" s="77">
        <v>46</v>
      </c>
      <c r="FK108" s="77">
        <v>47</v>
      </c>
      <c r="FL108" s="77">
        <v>47</v>
      </c>
      <c r="FM108" s="77">
        <v>32</v>
      </c>
      <c r="FN108" s="77">
        <v>33</v>
      </c>
      <c r="FO108" s="77"/>
      <c r="FP108" s="77"/>
      <c r="FQ108" s="77"/>
      <c r="FR108" s="77"/>
      <c r="FS108" s="77"/>
      <c r="FT108" s="77"/>
      <c r="GG108" s="159"/>
      <c r="GI108" s="159">
        <f t="shared" si="134"/>
        <v>16</v>
      </c>
      <c r="GJ108" s="159">
        <f t="shared" si="144"/>
        <v>16</v>
      </c>
      <c r="GK108" s="159">
        <f t="shared" si="145"/>
        <v>16</v>
      </c>
      <c r="GL108" s="159">
        <f t="shared" si="146"/>
        <v>16</v>
      </c>
      <c r="GM108" s="159">
        <f t="shared" si="135"/>
        <v>46</v>
      </c>
    </row>
    <row r="109" spans="1:195">
      <c r="A109" s="8">
        <v>44</v>
      </c>
      <c r="B109" s="14" t="s">
        <v>670</v>
      </c>
      <c r="C109" s="162">
        <v>2.9976851851851852E-2</v>
      </c>
      <c r="D109" s="162">
        <v>2.9976851851851852E-2</v>
      </c>
      <c r="E109" s="160"/>
      <c r="F109" s="139"/>
      <c r="G109" s="132"/>
      <c r="H109" s="145"/>
      <c r="I109" s="146"/>
      <c r="J109" s="147"/>
      <c r="K109" s="14"/>
      <c r="L109" s="16"/>
      <c r="M109" s="21"/>
      <c r="N109" s="19"/>
      <c r="O109" s="19"/>
      <c r="P109" s="19"/>
      <c r="Q109" s="131"/>
      <c r="R109" s="14"/>
      <c r="S109" s="23"/>
      <c r="T109" s="139"/>
      <c r="U109" s="132"/>
      <c r="V109" s="145"/>
      <c r="W109" s="146"/>
      <c r="X109" s="151"/>
      <c r="Y109" s="14"/>
      <c r="Z109" s="16"/>
      <c r="AA109" s="21"/>
      <c r="AB109" s="19"/>
      <c r="AC109" s="19"/>
      <c r="AD109" s="19"/>
      <c r="AE109" s="131"/>
      <c r="AF109" s="14"/>
      <c r="AG109" s="16"/>
      <c r="AH109" s="21"/>
      <c r="AI109" s="132"/>
      <c r="AJ109" s="24"/>
      <c r="AK109" s="19"/>
      <c r="AL109" s="131"/>
      <c r="AM109" s="14"/>
      <c r="AN109" s="23"/>
      <c r="AO109" s="139"/>
      <c r="AP109" s="132"/>
      <c r="AQ109" s="145"/>
      <c r="AR109" s="146"/>
      <c r="AS109" s="147"/>
      <c r="AT109" s="14"/>
      <c r="AU109" s="16"/>
      <c r="AV109" s="21"/>
      <c r="AW109" s="19"/>
      <c r="AX109" s="19"/>
      <c r="AY109" s="19"/>
      <c r="AZ109" s="131"/>
      <c r="BA109" s="14"/>
      <c r="BB109" s="16"/>
      <c r="BC109" s="139"/>
      <c r="BD109" s="132"/>
      <c r="BE109" s="145"/>
      <c r="BF109" s="146"/>
      <c r="BG109" s="147"/>
      <c r="BH109" s="14"/>
      <c r="BI109" s="16"/>
      <c r="BJ109" s="21"/>
      <c r="BK109" s="19"/>
      <c r="BL109" s="19"/>
      <c r="BM109" s="19"/>
      <c r="BN109" s="131"/>
      <c r="BO109" s="14"/>
      <c r="BP109" s="23"/>
      <c r="BQ109" s="139"/>
      <c r="BR109" s="132"/>
      <c r="BS109" s="145"/>
      <c r="BT109" s="146"/>
      <c r="BU109" s="147"/>
      <c r="BV109" s="14"/>
      <c r="BW109" s="16"/>
      <c r="BX109" s="21"/>
      <c r="BY109" s="19"/>
      <c r="BZ109" s="19"/>
      <c r="CA109" s="19"/>
      <c r="CB109" s="131"/>
      <c r="CC109" s="14"/>
      <c r="CD109" s="16"/>
      <c r="CE109" s="21"/>
      <c r="CF109" s="132"/>
      <c r="CG109" s="24"/>
      <c r="CH109" s="19"/>
      <c r="CI109" s="131"/>
      <c r="CJ109" s="14"/>
      <c r="CK109" s="16"/>
      <c r="CL109" s="21"/>
      <c r="CM109" s="19"/>
      <c r="CN109" s="19"/>
      <c r="CO109" s="19"/>
      <c r="CP109" s="131"/>
      <c r="CQ109" s="14"/>
      <c r="CR109" s="23">
        <v>2.9976851851851852E-2</v>
      </c>
      <c r="CS109" s="139">
        <v>1</v>
      </c>
      <c r="CT109" s="132">
        <f>((CR$120)+10)-CS109</f>
        <v>24</v>
      </c>
      <c r="CU109" s="145">
        <v>0</v>
      </c>
      <c r="CV109" s="146">
        <v>5</v>
      </c>
      <c r="CW109" s="147">
        <f t="shared" si="110"/>
        <v>29</v>
      </c>
      <c r="CX109" s="14"/>
      <c r="CY109" s="16"/>
      <c r="CZ109" s="139"/>
      <c r="DA109" s="132"/>
      <c r="DB109" s="145">
        <v>0</v>
      </c>
      <c r="DC109" s="146"/>
      <c r="DD109" s="147">
        <f t="shared" si="111"/>
        <v>0</v>
      </c>
      <c r="DE109" s="14"/>
      <c r="DF109" s="16"/>
      <c r="DG109" s="139"/>
      <c r="DH109" s="132"/>
      <c r="DI109" s="145">
        <v>0</v>
      </c>
      <c r="DJ109" s="146"/>
      <c r="DK109" s="147">
        <f t="shared" si="112"/>
        <v>0</v>
      </c>
      <c r="DL109" s="75"/>
      <c r="DM109" s="16"/>
      <c r="DN109" s="139"/>
      <c r="DO109" s="132"/>
      <c r="DP109" s="145">
        <v>0</v>
      </c>
      <c r="DQ109" s="146"/>
      <c r="DR109" s="147">
        <f t="shared" si="114"/>
        <v>0</v>
      </c>
      <c r="DS109" s="14"/>
      <c r="DT109" s="16"/>
      <c r="DU109" s="139"/>
      <c r="DV109" s="132"/>
      <c r="DW109" s="145">
        <v>0</v>
      </c>
      <c r="DX109" s="146"/>
      <c r="DY109" s="147">
        <f t="shared" si="116"/>
        <v>0</v>
      </c>
      <c r="DZ109" s="14"/>
      <c r="EA109" s="16"/>
      <c r="EB109" s="21"/>
      <c r="EC109" s="19"/>
      <c r="ED109" s="19"/>
      <c r="EE109" s="19"/>
      <c r="EF109" s="131"/>
      <c r="EG109" s="14"/>
      <c r="EH109" s="16"/>
      <c r="EI109" s="21"/>
      <c r="EJ109" s="19"/>
      <c r="EK109" s="19"/>
      <c r="EL109" s="19"/>
      <c r="EM109" s="131"/>
      <c r="EN109" s="14"/>
      <c r="EO109" s="16"/>
      <c r="EP109" s="21"/>
      <c r="EQ109" s="19"/>
      <c r="ER109" s="19"/>
      <c r="ES109" s="19"/>
      <c r="ET109" s="131"/>
      <c r="EU109" s="14"/>
      <c r="EV109" s="23"/>
      <c r="EW109" s="111" t="str">
        <f t="shared" si="123"/>
        <v>42=</v>
      </c>
      <c r="EX109" s="82">
        <f t="shared" si="148"/>
        <v>24</v>
      </c>
      <c r="EY109" s="82">
        <f t="shared" si="148"/>
        <v>0</v>
      </c>
      <c r="EZ109" s="82">
        <f t="shared" si="148"/>
        <v>5</v>
      </c>
      <c r="FA109" s="131">
        <f t="shared" si="125"/>
        <v>29</v>
      </c>
      <c r="FB109" s="14" t="str">
        <f t="shared" si="126"/>
        <v>Chloe Naylor</v>
      </c>
      <c r="FC109" s="14"/>
      <c r="FD109" s="106" t="str">
        <f t="shared" si="138"/>
        <v>42=</v>
      </c>
      <c r="FE109" s="77"/>
      <c r="FF109" s="77"/>
      <c r="FG109" s="77"/>
      <c r="FH109" s="77"/>
      <c r="FI109" s="77"/>
      <c r="FJ109" s="77" t="s">
        <v>848</v>
      </c>
      <c r="FK109" s="77" t="s">
        <v>835</v>
      </c>
      <c r="FL109" s="77" t="s">
        <v>862</v>
      </c>
      <c r="FM109" s="77" t="s">
        <v>836</v>
      </c>
      <c r="FN109" s="77" t="s">
        <v>836</v>
      </c>
      <c r="FO109" s="77"/>
      <c r="FP109" s="77"/>
      <c r="FQ109" s="77"/>
      <c r="FR109" s="77"/>
      <c r="FS109" s="77"/>
      <c r="FT109" s="77"/>
      <c r="GG109" s="159"/>
      <c r="GJ109" s="159">
        <f t="shared" si="144"/>
        <v>29</v>
      </c>
      <c r="GK109" s="159">
        <f t="shared" si="145"/>
        <v>29</v>
      </c>
      <c r="GL109" s="159">
        <f t="shared" si="146"/>
        <v>29</v>
      </c>
      <c r="GM109" s="159">
        <f t="shared" si="135"/>
        <v>29</v>
      </c>
    </row>
    <row r="110" spans="1:195">
      <c r="A110" s="8">
        <v>45</v>
      </c>
      <c r="B110" s="14" t="s">
        <v>845</v>
      </c>
      <c r="C110" s="162">
        <v>3.2129629629629626E-2</v>
      </c>
      <c r="D110" s="162">
        <v>3.2129629629629626E-2</v>
      </c>
      <c r="E110" s="160"/>
      <c r="F110" s="139"/>
      <c r="G110" s="132"/>
      <c r="H110" s="145"/>
      <c r="I110" s="146"/>
      <c r="J110" s="147"/>
      <c r="K110" s="14"/>
      <c r="L110" s="16"/>
      <c r="M110" s="21"/>
      <c r="N110" s="19"/>
      <c r="O110" s="19"/>
      <c r="P110" s="19"/>
      <c r="Q110" s="131"/>
      <c r="R110" s="14"/>
      <c r="S110" s="23"/>
      <c r="T110" s="139"/>
      <c r="U110" s="132"/>
      <c r="V110" s="145"/>
      <c r="W110" s="146"/>
      <c r="X110" s="151"/>
      <c r="Y110" s="14"/>
      <c r="Z110" s="16"/>
      <c r="AA110" s="21"/>
      <c r="AB110" s="19"/>
      <c r="AC110" s="19"/>
      <c r="AD110" s="19"/>
      <c r="AE110" s="131"/>
      <c r="AF110" s="14"/>
      <c r="AG110" s="16"/>
      <c r="AH110" s="21"/>
      <c r="AI110" s="132"/>
      <c r="AJ110" s="24"/>
      <c r="AK110" s="19"/>
      <c r="AL110" s="131"/>
      <c r="AM110" s="14"/>
      <c r="AN110" s="23"/>
      <c r="AO110" s="139"/>
      <c r="AP110" s="132"/>
      <c r="AQ110" s="145"/>
      <c r="AR110" s="146"/>
      <c r="AS110" s="147"/>
      <c r="AT110" s="14"/>
      <c r="AU110" s="16"/>
      <c r="AV110" s="21"/>
      <c r="AW110" s="19"/>
      <c r="AX110" s="19"/>
      <c r="AY110" s="19"/>
      <c r="AZ110" s="131"/>
      <c r="BA110" s="14"/>
      <c r="BB110" s="16"/>
      <c r="BC110" s="139"/>
      <c r="BD110" s="132"/>
      <c r="BE110" s="145"/>
      <c r="BF110" s="146"/>
      <c r="BG110" s="147"/>
      <c r="BH110" s="14"/>
      <c r="BI110" s="16"/>
      <c r="BJ110" s="21"/>
      <c r="BK110" s="19"/>
      <c r="BL110" s="19"/>
      <c r="BM110" s="19"/>
      <c r="BN110" s="131"/>
      <c r="BO110" s="14"/>
      <c r="BP110" s="23"/>
      <c r="BQ110" s="139"/>
      <c r="BR110" s="132"/>
      <c r="BS110" s="145"/>
      <c r="BT110" s="146"/>
      <c r="BU110" s="147"/>
      <c r="BV110" s="14"/>
      <c r="BW110" s="16"/>
      <c r="BX110" s="21"/>
      <c r="BY110" s="19"/>
      <c r="BZ110" s="19"/>
      <c r="CA110" s="19"/>
      <c r="CB110" s="131"/>
      <c r="CC110" s="14"/>
      <c r="CD110" s="16"/>
      <c r="CE110" s="21"/>
      <c r="CF110" s="132"/>
      <c r="CG110" s="24"/>
      <c r="CH110" s="19"/>
      <c r="CI110" s="131"/>
      <c r="CJ110" s="14"/>
      <c r="CK110" s="16"/>
      <c r="CL110" s="21"/>
      <c r="CM110" s="19"/>
      <c r="CN110" s="19"/>
      <c r="CO110" s="19"/>
      <c r="CP110" s="131"/>
      <c r="CQ110" s="14"/>
      <c r="CR110" s="23">
        <v>3.2129629629629626E-2</v>
      </c>
      <c r="CS110" s="139">
        <v>2</v>
      </c>
      <c r="CT110" s="132">
        <f t="shared" ref="CT110" si="149">((CR$120)+10)-CS110</f>
        <v>23</v>
      </c>
      <c r="CU110" s="145">
        <v>0</v>
      </c>
      <c r="CV110" s="146">
        <v>5</v>
      </c>
      <c r="CW110" s="147">
        <f t="shared" si="110"/>
        <v>28</v>
      </c>
      <c r="CX110" s="14"/>
      <c r="CY110" s="16"/>
      <c r="CZ110" s="139"/>
      <c r="DA110" s="132"/>
      <c r="DB110" s="145">
        <v>0</v>
      </c>
      <c r="DC110" s="146"/>
      <c r="DD110" s="147">
        <f t="shared" si="111"/>
        <v>0</v>
      </c>
      <c r="DE110" s="14"/>
      <c r="DF110" s="16"/>
      <c r="DG110" s="139"/>
      <c r="DH110" s="132"/>
      <c r="DI110" s="145">
        <v>0</v>
      </c>
      <c r="DJ110" s="146"/>
      <c r="DK110" s="147">
        <f t="shared" si="112"/>
        <v>0</v>
      </c>
      <c r="DL110" s="75"/>
      <c r="DM110" s="16"/>
      <c r="DN110" s="139"/>
      <c r="DO110" s="132"/>
      <c r="DP110" s="145">
        <v>0</v>
      </c>
      <c r="DQ110" s="146"/>
      <c r="DR110" s="147">
        <f t="shared" si="114"/>
        <v>0</v>
      </c>
      <c r="DS110" s="14"/>
      <c r="DT110" s="16"/>
      <c r="DU110" s="139"/>
      <c r="DV110" s="132"/>
      <c r="DW110" s="145">
        <v>0</v>
      </c>
      <c r="DX110" s="146"/>
      <c r="DY110" s="147">
        <f t="shared" si="116"/>
        <v>0</v>
      </c>
      <c r="DZ110" s="14"/>
      <c r="EA110" s="16"/>
      <c r="EB110" s="21"/>
      <c r="EC110" s="19"/>
      <c r="ED110" s="19"/>
      <c r="EE110" s="19"/>
      <c r="EF110" s="131"/>
      <c r="EG110" s="14"/>
      <c r="EH110" s="16"/>
      <c r="EI110" s="21"/>
      <c r="EJ110" s="19"/>
      <c r="EK110" s="19"/>
      <c r="EL110" s="19"/>
      <c r="EM110" s="131"/>
      <c r="EN110" s="14"/>
      <c r="EO110" s="16"/>
      <c r="EP110" s="21"/>
      <c r="EQ110" s="19"/>
      <c r="ER110" s="19"/>
      <c r="ES110" s="19"/>
      <c r="ET110" s="131"/>
      <c r="EU110" s="14"/>
      <c r="EV110" s="23"/>
      <c r="EW110" s="111">
        <f t="shared" si="123"/>
        <v>44</v>
      </c>
      <c r="EX110" s="82">
        <f t="shared" si="148"/>
        <v>23</v>
      </c>
      <c r="EY110" s="82">
        <f t="shared" si="148"/>
        <v>0</v>
      </c>
      <c r="EZ110" s="82">
        <f t="shared" si="148"/>
        <v>5</v>
      </c>
      <c r="FA110" s="131">
        <f t="shared" si="125"/>
        <v>28</v>
      </c>
      <c r="FB110" s="14" t="str">
        <f t="shared" si="126"/>
        <v>Suzy Gillon</v>
      </c>
      <c r="FC110" s="14"/>
      <c r="FD110" s="106">
        <f t="shared" si="138"/>
        <v>44</v>
      </c>
      <c r="FE110" s="77"/>
      <c r="FF110" s="77"/>
      <c r="FG110" s="77"/>
      <c r="FH110" s="77"/>
      <c r="FI110" s="77"/>
      <c r="FJ110" s="77">
        <v>37</v>
      </c>
      <c r="FK110" s="77">
        <v>38</v>
      </c>
      <c r="FL110" s="77">
        <v>43</v>
      </c>
      <c r="FM110" s="77">
        <v>44</v>
      </c>
      <c r="FN110" s="77">
        <v>44</v>
      </c>
      <c r="FO110" s="77"/>
      <c r="FP110" s="77"/>
      <c r="FQ110" s="77"/>
      <c r="FR110" s="77"/>
      <c r="FS110" s="77"/>
      <c r="FT110" s="77"/>
      <c r="GG110" s="159"/>
      <c r="GJ110" s="159">
        <f t="shared" si="144"/>
        <v>28</v>
      </c>
      <c r="GK110" s="159">
        <f t="shared" si="145"/>
        <v>28</v>
      </c>
      <c r="GL110" s="159">
        <f t="shared" si="146"/>
        <v>28</v>
      </c>
      <c r="GM110" s="159">
        <f t="shared" si="135"/>
        <v>28</v>
      </c>
    </row>
    <row r="111" spans="1:195">
      <c r="A111" s="8">
        <v>46</v>
      </c>
      <c r="B111" s="14" t="s">
        <v>846</v>
      </c>
      <c r="C111" s="162">
        <v>3.4942129629629635E-2</v>
      </c>
      <c r="D111" s="162">
        <v>3.4942129629629635E-2</v>
      </c>
      <c r="E111" s="160"/>
      <c r="F111" s="139"/>
      <c r="G111" s="132"/>
      <c r="H111" s="145"/>
      <c r="I111" s="146"/>
      <c r="J111" s="147"/>
      <c r="K111" s="14"/>
      <c r="L111" s="16"/>
      <c r="M111" s="21"/>
      <c r="N111" s="19"/>
      <c r="O111" s="19"/>
      <c r="P111" s="19"/>
      <c r="Q111" s="131"/>
      <c r="R111" s="14"/>
      <c r="S111" s="23"/>
      <c r="T111" s="139"/>
      <c r="U111" s="132"/>
      <c r="V111" s="145"/>
      <c r="W111" s="146"/>
      <c r="X111" s="151"/>
      <c r="Y111" s="14"/>
      <c r="Z111" s="16"/>
      <c r="AA111" s="21"/>
      <c r="AB111" s="19"/>
      <c r="AC111" s="19"/>
      <c r="AD111" s="19"/>
      <c r="AE111" s="131"/>
      <c r="AF111" s="14"/>
      <c r="AG111" s="16"/>
      <c r="AH111" s="21"/>
      <c r="AI111" s="132"/>
      <c r="AJ111" s="24"/>
      <c r="AK111" s="19"/>
      <c r="AL111" s="131"/>
      <c r="AM111" s="14"/>
      <c r="AN111" s="23"/>
      <c r="AO111" s="139"/>
      <c r="AP111" s="132"/>
      <c r="AQ111" s="145"/>
      <c r="AR111" s="146"/>
      <c r="AS111" s="147"/>
      <c r="AT111" s="14"/>
      <c r="AU111" s="16"/>
      <c r="AV111" s="21"/>
      <c r="AW111" s="19"/>
      <c r="AX111" s="19"/>
      <c r="AY111" s="19"/>
      <c r="AZ111" s="131"/>
      <c r="BA111" s="14"/>
      <c r="BB111" s="16"/>
      <c r="BC111" s="139"/>
      <c r="BD111" s="132"/>
      <c r="BE111" s="145"/>
      <c r="BF111" s="146"/>
      <c r="BG111" s="147"/>
      <c r="BH111" s="14"/>
      <c r="BI111" s="16"/>
      <c r="BJ111" s="21"/>
      <c r="BK111" s="19"/>
      <c r="BL111" s="19"/>
      <c r="BM111" s="19"/>
      <c r="BN111" s="131"/>
      <c r="BO111" s="14"/>
      <c r="BP111" s="23"/>
      <c r="BQ111" s="139"/>
      <c r="BR111" s="132"/>
      <c r="BS111" s="145"/>
      <c r="BT111" s="146"/>
      <c r="BU111" s="147"/>
      <c r="BV111" s="14"/>
      <c r="BW111" s="16"/>
      <c r="BX111" s="21"/>
      <c r="BY111" s="19"/>
      <c r="BZ111" s="19"/>
      <c r="CA111" s="19"/>
      <c r="CB111" s="131"/>
      <c r="CC111" s="14"/>
      <c r="CD111" s="16"/>
      <c r="CE111" s="21"/>
      <c r="CF111" s="132"/>
      <c r="CG111" s="24"/>
      <c r="CH111" s="19"/>
      <c r="CI111" s="131"/>
      <c r="CJ111" s="14"/>
      <c r="CK111" s="16"/>
      <c r="CL111" s="21"/>
      <c r="CM111" s="19"/>
      <c r="CN111" s="19"/>
      <c r="CO111" s="19"/>
      <c r="CP111" s="131"/>
      <c r="CQ111" s="14"/>
      <c r="CR111" s="23">
        <v>3.4942129629629635E-2</v>
      </c>
      <c r="CS111" s="139">
        <v>5</v>
      </c>
      <c r="CT111" s="132">
        <f>((CR$120)+10)-CS111</f>
        <v>20</v>
      </c>
      <c r="CU111" s="145">
        <v>0</v>
      </c>
      <c r="CV111" s="146">
        <v>5</v>
      </c>
      <c r="CW111" s="147">
        <f t="shared" si="110"/>
        <v>25</v>
      </c>
      <c r="CX111" s="14"/>
      <c r="CY111" s="16"/>
      <c r="CZ111" s="139"/>
      <c r="DA111" s="132"/>
      <c r="DB111" s="145">
        <v>0</v>
      </c>
      <c r="DC111" s="146"/>
      <c r="DD111" s="147">
        <f t="shared" si="111"/>
        <v>0</v>
      </c>
      <c r="DE111" s="14"/>
      <c r="DF111" s="23">
        <v>3.5023148148148144E-2</v>
      </c>
      <c r="DG111" s="139">
        <v>2</v>
      </c>
      <c r="DH111" s="132">
        <f>((DF$120)+10)-DG111</f>
        <v>23</v>
      </c>
      <c r="DI111" s="145">
        <v>0</v>
      </c>
      <c r="DJ111" s="146">
        <v>5</v>
      </c>
      <c r="DK111" s="147">
        <f t="shared" si="112"/>
        <v>28</v>
      </c>
      <c r="DL111" s="75"/>
      <c r="DM111" s="16"/>
      <c r="DN111" s="139"/>
      <c r="DO111" s="132"/>
      <c r="DP111" s="145">
        <v>0</v>
      </c>
      <c r="DQ111" s="146"/>
      <c r="DR111" s="147">
        <f t="shared" si="114"/>
        <v>0</v>
      </c>
      <c r="DS111" s="14"/>
      <c r="DT111" s="16"/>
      <c r="DU111" s="139"/>
      <c r="DV111" s="132"/>
      <c r="DW111" s="145">
        <v>0</v>
      </c>
      <c r="DX111" s="146"/>
      <c r="DY111" s="147">
        <f t="shared" si="116"/>
        <v>0</v>
      </c>
      <c r="DZ111" s="14"/>
      <c r="EA111" s="16"/>
      <c r="EB111" s="21"/>
      <c r="EC111" s="19"/>
      <c r="ED111" s="19"/>
      <c r="EE111" s="19"/>
      <c r="EF111" s="131"/>
      <c r="EG111" s="14"/>
      <c r="EH111" s="16"/>
      <c r="EI111" s="21"/>
      <c r="EJ111" s="19"/>
      <c r="EK111" s="19"/>
      <c r="EL111" s="19"/>
      <c r="EM111" s="131"/>
      <c r="EN111" s="14"/>
      <c r="EO111" s="16"/>
      <c r="EP111" s="21"/>
      <c r="EQ111" s="19"/>
      <c r="ER111" s="19"/>
      <c r="ES111" s="19"/>
      <c r="ET111" s="131"/>
      <c r="EU111" s="14"/>
      <c r="EV111" s="23"/>
      <c r="EW111" s="111" t="str">
        <f t="shared" si="123"/>
        <v>29=</v>
      </c>
      <c r="EX111" s="82">
        <f t="shared" si="148"/>
        <v>43</v>
      </c>
      <c r="EY111" s="82">
        <f t="shared" si="148"/>
        <v>0</v>
      </c>
      <c r="EZ111" s="82">
        <f t="shared" si="148"/>
        <v>10</v>
      </c>
      <c r="FA111" s="131">
        <f t="shared" si="125"/>
        <v>53</v>
      </c>
      <c r="FB111" s="14" t="str">
        <f t="shared" si="126"/>
        <v>Helen Tyson</v>
      </c>
      <c r="FC111" s="14"/>
      <c r="FD111" s="106" t="str">
        <f t="shared" si="138"/>
        <v>29=</v>
      </c>
      <c r="FE111" s="77"/>
      <c r="FF111" s="77"/>
      <c r="FG111" s="77"/>
      <c r="FH111" s="77"/>
      <c r="FI111" s="77"/>
      <c r="FJ111" s="77" t="s">
        <v>849</v>
      </c>
      <c r="FK111" s="77" t="s">
        <v>849</v>
      </c>
      <c r="FL111" s="77" t="s">
        <v>773</v>
      </c>
      <c r="FM111" s="77" t="s">
        <v>773</v>
      </c>
      <c r="FN111" s="77" t="s">
        <v>876</v>
      </c>
      <c r="FO111" s="77"/>
      <c r="FP111" s="77"/>
      <c r="FQ111" s="77"/>
      <c r="FR111" s="77"/>
      <c r="FS111" s="77"/>
      <c r="FT111" s="77"/>
      <c r="GG111" s="159"/>
      <c r="GJ111" s="159">
        <f t="shared" si="144"/>
        <v>25</v>
      </c>
      <c r="GK111" s="159">
        <f t="shared" si="145"/>
        <v>25</v>
      </c>
      <c r="GL111" s="159">
        <f t="shared" si="146"/>
        <v>53</v>
      </c>
      <c r="GM111" s="159">
        <f t="shared" si="135"/>
        <v>53</v>
      </c>
    </row>
    <row r="112" spans="1:195">
      <c r="A112" s="8">
        <v>47</v>
      </c>
      <c r="B112" s="14" t="s">
        <v>870</v>
      </c>
      <c r="C112" s="162">
        <v>3.5416666666666666E-2</v>
      </c>
      <c r="D112" s="168">
        <v>3.5393518518518519E-2</v>
      </c>
      <c r="E112" s="160"/>
      <c r="F112" s="139"/>
      <c r="G112" s="132"/>
      <c r="H112" s="145"/>
      <c r="I112" s="146"/>
      <c r="J112" s="147"/>
      <c r="K112" s="14"/>
      <c r="L112" s="16"/>
      <c r="M112" s="21"/>
      <c r="N112" s="19"/>
      <c r="O112" s="19"/>
      <c r="P112" s="19"/>
      <c r="Q112" s="131"/>
      <c r="R112" s="14"/>
      <c r="S112" s="23"/>
      <c r="T112" s="139"/>
      <c r="U112" s="132"/>
      <c r="V112" s="145"/>
      <c r="W112" s="146"/>
      <c r="X112" s="151"/>
      <c r="Y112" s="14"/>
      <c r="Z112" s="16"/>
      <c r="AA112" s="21"/>
      <c r="AB112" s="19"/>
      <c r="AC112" s="19"/>
      <c r="AD112" s="19"/>
      <c r="AE112" s="131"/>
      <c r="AF112" s="14"/>
      <c r="AG112" s="16"/>
      <c r="AH112" s="21"/>
      <c r="AI112" s="132"/>
      <c r="AJ112" s="24"/>
      <c r="AK112" s="19"/>
      <c r="AL112" s="131"/>
      <c r="AM112" s="14"/>
      <c r="AN112" s="23"/>
      <c r="AO112" s="139"/>
      <c r="AP112" s="132"/>
      <c r="AQ112" s="145"/>
      <c r="AR112" s="146"/>
      <c r="AS112" s="147"/>
      <c r="AT112" s="14"/>
      <c r="AU112" s="16"/>
      <c r="AV112" s="21"/>
      <c r="AW112" s="19"/>
      <c r="AX112" s="19"/>
      <c r="AY112" s="19"/>
      <c r="AZ112" s="131"/>
      <c r="BA112" s="14"/>
      <c r="BB112" s="16"/>
      <c r="BC112" s="139"/>
      <c r="BD112" s="132"/>
      <c r="BE112" s="145"/>
      <c r="BF112" s="146"/>
      <c r="BG112" s="147"/>
      <c r="BH112" s="14"/>
      <c r="BI112" s="16"/>
      <c r="BJ112" s="21"/>
      <c r="BK112" s="19"/>
      <c r="BL112" s="19"/>
      <c r="BM112" s="19"/>
      <c r="BN112" s="131"/>
      <c r="BO112" s="14"/>
      <c r="BP112" s="23"/>
      <c r="BQ112" s="139"/>
      <c r="BR112" s="132"/>
      <c r="BS112" s="145"/>
      <c r="BT112" s="146"/>
      <c r="BU112" s="147"/>
      <c r="BV112" s="14"/>
      <c r="BW112" s="16"/>
      <c r="BX112" s="21"/>
      <c r="BY112" s="19"/>
      <c r="BZ112" s="19"/>
      <c r="CA112" s="19"/>
      <c r="CB112" s="131"/>
      <c r="CC112" s="14"/>
      <c r="CD112" s="16"/>
      <c r="CE112" s="21"/>
      <c r="CF112" s="132"/>
      <c r="CG112" s="24"/>
      <c r="CH112" s="19"/>
      <c r="CI112" s="131"/>
      <c r="CJ112" s="14"/>
      <c r="CK112" s="16"/>
      <c r="CL112" s="21"/>
      <c r="CM112" s="19"/>
      <c r="CN112" s="19"/>
      <c r="CO112" s="19"/>
      <c r="CP112" s="131"/>
      <c r="CQ112" s="14"/>
      <c r="CR112" s="23">
        <v>3.577546296296296E-2</v>
      </c>
      <c r="CS112" s="139">
        <v>8</v>
      </c>
      <c r="CT112" s="132">
        <f>((CR$120)+10)-CS112</f>
        <v>17</v>
      </c>
      <c r="CU112" s="145">
        <v>0</v>
      </c>
      <c r="CV112" s="146">
        <v>5</v>
      </c>
      <c r="CW112" s="147">
        <f t="shared" si="110"/>
        <v>22</v>
      </c>
      <c r="CX112" s="14"/>
      <c r="CY112" s="16"/>
      <c r="CZ112" s="139"/>
      <c r="DA112" s="132"/>
      <c r="DB112" s="145">
        <v>0</v>
      </c>
      <c r="DC112" s="146"/>
      <c r="DD112" s="147">
        <f t="shared" si="111"/>
        <v>0</v>
      </c>
      <c r="DE112" s="14"/>
      <c r="DF112" s="23">
        <v>3.5416666666666666E-2</v>
      </c>
      <c r="DG112" s="139">
        <v>3</v>
      </c>
      <c r="DH112" s="132">
        <f t="shared" ref="DH112:DH114" si="150">((DF$120)+10)-DG112</f>
        <v>22</v>
      </c>
      <c r="DI112" s="152">
        <v>15</v>
      </c>
      <c r="DJ112" s="146">
        <v>5</v>
      </c>
      <c r="DK112" s="147">
        <f t="shared" si="112"/>
        <v>42</v>
      </c>
      <c r="DL112" s="75"/>
      <c r="DM112" s="169">
        <v>3.5393518518518519E-2</v>
      </c>
      <c r="DN112" s="139">
        <v>3</v>
      </c>
      <c r="DO112" s="132">
        <f t="shared" si="113"/>
        <v>17</v>
      </c>
      <c r="DP112" s="152">
        <v>15</v>
      </c>
      <c r="DQ112" s="146">
        <v>5</v>
      </c>
      <c r="DR112" s="147">
        <f t="shared" si="114"/>
        <v>37</v>
      </c>
      <c r="DS112" s="14"/>
      <c r="DT112" s="16"/>
      <c r="DU112" s="139"/>
      <c r="DV112" s="132"/>
      <c r="DW112" s="145">
        <v>0</v>
      </c>
      <c r="DX112" s="146"/>
      <c r="DY112" s="147">
        <f t="shared" si="116"/>
        <v>0</v>
      </c>
      <c r="DZ112" s="14"/>
      <c r="EA112" s="16"/>
      <c r="EB112" s="21"/>
      <c r="EC112" s="19"/>
      <c r="ED112" s="19"/>
      <c r="EE112" s="19"/>
      <c r="EF112" s="131"/>
      <c r="EG112" s="14"/>
      <c r="EH112" s="16"/>
      <c r="EI112" s="21"/>
      <c r="EJ112" s="19"/>
      <c r="EK112" s="19"/>
      <c r="EL112" s="19"/>
      <c r="EM112" s="131"/>
      <c r="EN112" s="14"/>
      <c r="EO112" s="16"/>
      <c r="EP112" s="21"/>
      <c r="EQ112" s="19"/>
      <c r="ER112" s="19"/>
      <c r="ES112" s="19"/>
      <c r="ET112" s="131"/>
      <c r="EU112" s="14"/>
      <c r="EV112" s="23"/>
      <c r="EW112" s="111">
        <f t="shared" si="123"/>
        <v>18</v>
      </c>
      <c r="EX112" s="82">
        <f t="shared" si="148"/>
        <v>56</v>
      </c>
      <c r="EY112" s="82">
        <f t="shared" si="148"/>
        <v>30</v>
      </c>
      <c r="EZ112" s="82">
        <f t="shared" si="148"/>
        <v>15</v>
      </c>
      <c r="FA112" s="131">
        <f t="shared" si="125"/>
        <v>101</v>
      </c>
      <c r="FB112" s="14" t="str">
        <f t="shared" si="126"/>
        <v>Rachael Cottam</v>
      </c>
      <c r="FC112" s="14"/>
      <c r="FD112" s="106">
        <f t="shared" si="138"/>
        <v>18</v>
      </c>
      <c r="FE112" s="77"/>
      <c r="FF112" s="77"/>
      <c r="FG112" s="77"/>
      <c r="FH112" s="77"/>
      <c r="FI112" s="77"/>
      <c r="FJ112" s="77">
        <v>41</v>
      </c>
      <c r="FK112" s="77">
        <v>41</v>
      </c>
      <c r="FL112" s="77">
        <v>23</v>
      </c>
      <c r="FM112" s="77">
        <v>18</v>
      </c>
      <c r="FN112" s="77">
        <v>18</v>
      </c>
      <c r="FO112" s="77"/>
      <c r="FP112" s="77"/>
      <c r="FQ112" s="77"/>
      <c r="FR112" s="77"/>
      <c r="FS112" s="77"/>
      <c r="FT112" s="77"/>
      <c r="GG112" s="159"/>
      <c r="GJ112" s="159">
        <f t="shared" si="144"/>
        <v>22</v>
      </c>
      <c r="GK112" s="159">
        <f t="shared" si="145"/>
        <v>22</v>
      </c>
      <c r="GL112" s="159">
        <f t="shared" si="146"/>
        <v>64</v>
      </c>
      <c r="GM112" s="159">
        <f t="shared" si="135"/>
        <v>101</v>
      </c>
    </row>
    <row r="113" spans="1:195">
      <c r="A113" s="8">
        <v>48</v>
      </c>
      <c r="B113" s="14" t="s">
        <v>847</v>
      </c>
      <c r="C113" s="162">
        <v>3.8703703703703705E-2</v>
      </c>
      <c r="D113" s="162">
        <v>3.8703703703703705E-2</v>
      </c>
      <c r="E113" s="160"/>
      <c r="F113" s="139"/>
      <c r="G113" s="132"/>
      <c r="H113" s="145"/>
      <c r="I113" s="146"/>
      <c r="J113" s="147"/>
      <c r="K113" s="14"/>
      <c r="L113" s="16"/>
      <c r="M113" s="21"/>
      <c r="N113" s="19"/>
      <c r="O113" s="19"/>
      <c r="P113" s="19"/>
      <c r="Q113" s="131"/>
      <c r="R113" s="14"/>
      <c r="S113" s="23"/>
      <c r="T113" s="139"/>
      <c r="U113" s="132"/>
      <c r="V113" s="145"/>
      <c r="W113" s="146"/>
      <c r="X113" s="151"/>
      <c r="Y113" s="14"/>
      <c r="Z113" s="16"/>
      <c r="AA113" s="21"/>
      <c r="AB113" s="19"/>
      <c r="AC113" s="19"/>
      <c r="AD113" s="19"/>
      <c r="AE113" s="131"/>
      <c r="AF113" s="14"/>
      <c r="AG113" s="16"/>
      <c r="AH113" s="21"/>
      <c r="AI113" s="132"/>
      <c r="AJ113" s="24"/>
      <c r="AK113" s="19"/>
      <c r="AL113" s="131"/>
      <c r="AM113" s="14"/>
      <c r="AN113" s="23"/>
      <c r="AO113" s="139"/>
      <c r="AP113" s="132"/>
      <c r="AQ113" s="145"/>
      <c r="AR113" s="146"/>
      <c r="AS113" s="147"/>
      <c r="AT113" s="14"/>
      <c r="AU113" s="16"/>
      <c r="AV113" s="21"/>
      <c r="AW113" s="19"/>
      <c r="AX113" s="19"/>
      <c r="AY113" s="19"/>
      <c r="AZ113" s="131"/>
      <c r="BA113" s="14"/>
      <c r="BB113" s="16"/>
      <c r="BC113" s="139"/>
      <c r="BD113" s="132"/>
      <c r="BE113" s="145"/>
      <c r="BF113" s="146"/>
      <c r="BG113" s="147"/>
      <c r="BH113" s="14"/>
      <c r="BI113" s="16"/>
      <c r="BJ113" s="21"/>
      <c r="BK113" s="19"/>
      <c r="BL113" s="19"/>
      <c r="BM113" s="19"/>
      <c r="BN113" s="131"/>
      <c r="BO113" s="14"/>
      <c r="BP113" s="23"/>
      <c r="BQ113" s="139"/>
      <c r="BR113" s="132"/>
      <c r="BS113" s="145"/>
      <c r="BT113" s="146"/>
      <c r="BU113" s="147"/>
      <c r="BV113" s="14"/>
      <c r="BW113" s="16"/>
      <c r="BX113" s="21"/>
      <c r="BY113" s="19"/>
      <c r="BZ113" s="19"/>
      <c r="CA113" s="19"/>
      <c r="CB113" s="131"/>
      <c r="CC113" s="14"/>
      <c r="CD113" s="16"/>
      <c r="CE113" s="21"/>
      <c r="CF113" s="132"/>
      <c r="CG113" s="24"/>
      <c r="CH113" s="19"/>
      <c r="CI113" s="131"/>
      <c r="CJ113" s="14"/>
      <c r="CK113" s="16"/>
      <c r="CL113" s="21"/>
      <c r="CM113" s="19"/>
      <c r="CN113" s="19"/>
      <c r="CO113" s="19"/>
      <c r="CP113" s="131"/>
      <c r="CQ113" s="14"/>
      <c r="CR113" s="23">
        <v>3.8842592592592588E-2</v>
      </c>
      <c r="CS113" s="139">
        <v>13</v>
      </c>
      <c r="CT113" s="132">
        <f>((CR$120)+10)-CS113</f>
        <v>12</v>
      </c>
      <c r="CU113" s="145">
        <v>0</v>
      </c>
      <c r="CV113" s="146">
        <v>5</v>
      </c>
      <c r="CW113" s="147">
        <f t="shared" si="110"/>
        <v>17</v>
      </c>
      <c r="CX113" s="14"/>
      <c r="CY113" s="16"/>
      <c r="CZ113" s="139"/>
      <c r="DA113" s="132"/>
      <c r="DB113" s="145">
        <v>0</v>
      </c>
      <c r="DC113" s="146"/>
      <c r="DD113" s="147">
        <f t="shared" si="111"/>
        <v>0</v>
      </c>
      <c r="DE113" s="14"/>
      <c r="DF113" s="23">
        <v>3.8703703703703705E-2</v>
      </c>
      <c r="DG113" s="139">
        <v>8</v>
      </c>
      <c r="DH113" s="132">
        <f t="shared" si="150"/>
        <v>17</v>
      </c>
      <c r="DI113" s="152">
        <v>15</v>
      </c>
      <c r="DJ113" s="146">
        <v>5</v>
      </c>
      <c r="DK113" s="147">
        <f t="shared" si="112"/>
        <v>37</v>
      </c>
      <c r="DL113" s="75"/>
      <c r="DM113" s="16"/>
      <c r="DN113" s="139"/>
      <c r="DO113" s="132"/>
      <c r="DP113" s="145">
        <v>0</v>
      </c>
      <c r="DQ113" s="146"/>
      <c r="DR113" s="147">
        <f t="shared" si="114"/>
        <v>0</v>
      </c>
      <c r="DS113" s="14"/>
      <c r="DT113" s="16"/>
      <c r="DU113" s="139"/>
      <c r="DV113" s="132"/>
      <c r="DW113" s="145">
        <v>0</v>
      </c>
      <c r="DX113" s="146"/>
      <c r="DY113" s="147">
        <f t="shared" si="116"/>
        <v>0</v>
      </c>
      <c r="DZ113" s="14"/>
      <c r="EA113" s="16"/>
      <c r="EB113" s="21"/>
      <c r="EC113" s="19"/>
      <c r="ED113" s="19"/>
      <c r="EE113" s="19"/>
      <c r="EF113" s="131"/>
      <c r="EG113" s="14"/>
      <c r="EH113" s="16"/>
      <c r="EI113" s="21"/>
      <c r="EJ113" s="19"/>
      <c r="EK113" s="19"/>
      <c r="EL113" s="19"/>
      <c r="EM113" s="131"/>
      <c r="EN113" s="14"/>
      <c r="EO113" s="16"/>
      <c r="EP113" s="21"/>
      <c r="EQ113" s="19"/>
      <c r="ER113" s="19"/>
      <c r="ES113" s="19"/>
      <c r="ET113" s="131"/>
      <c r="EU113" s="14"/>
      <c r="EV113" s="23"/>
      <c r="EW113" s="111">
        <f t="shared" si="123"/>
        <v>28</v>
      </c>
      <c r="EX113" s="82">
        <f t="shared" si="148"/>
        <v>29</v>
      </c>
      <c r="EY113" s="82">
        <f t="shared" si="148"/>
        <v>15</v>
      </c>
      <c r="EZ113" s="82">
        <f t="shared" si="148"/>
        <v>10</v>
      </c>
      <c r="FA113" s="131">
        <f t="shared" si="125"/>
        <v>54</v>
      </c>
      <c r="FB113" s="14" t="str">
        <f t="shared" si="126"/>
        <v>Susan Pattinson</v>
      </c>
      <c r="FC113" s="14"/>
      <c r="FD113" s="106">
        <f t="shared" si="138"/>
        <v>28</v>
      </c>
      <c r="FE113" s="77"/>
      <c r="FF113" s="77"/>
      <c r="FG113" s="77"/>
      <c r="FH113" s="77"/>
      <c r="FI113" s="77"/>
      <c r="FJ113" s="77" t="s">
        <v>850</v>
      </c>
      <c r="FK113" s="77" t="s">
        <v>857</v>
      </c>
      <c r="FL113" s="77">
        <v>27</v>
      </c>
      <c r="FM113" s="77">
        <v>27</v>
      </c>
      <c r="FN113" s="77">
        <v>28</v>
      </c>
      <c r="FO113" s="77"/>
      <c r="FP113" s="77"/>
      <c r="FQ113" s="77"/>
      <c r="FR113" s="77"/>
      <c r="FS113" s="77"/>
      <c r="FT113" s="77"/>
      <c r="GG113" s="159"/>
      <c r="GJ113" s="159">
        <f t="shared" si="144"/>
        <v>17</v>
      </c>
      <c r="GK113" s="159">
        <f t="shared" si="145"/>
        <v>17</v>
      </c>
      <c r="GL113" s="159">
        <f t="shared" si="146"/>
        <v>54</v>
      </c>
      <c r="GM113" s="159">
        <f t="shared" si="135"/>
        <v>54</v>
      </c>
    </row>
    <row r="114" spans="1:195">
      <c r="A114" s="8">
        <v>49</v>
      </c>
      <c r="B114" s="14" t="s">
        <v>854</v>
      </c>
      <c r="C114" s="162">
        <v>3.6562499999999998E-2</v>
      </c>
      <c r="D114" s="162">
        <v>3.6562499999999998E-2</v>
      </c>
      <c r="E114" s="160"/>
      <c r="F114" s="139"/>
      <c r="G114" s="132"/>
      <c r="H114" s="145"/>
      <c r="I114" s="146"/>
      <c r="J114" s="147"/>
      <c r="K114" s="14"/>
      <c r="L114" s="16"/>
      <c r="M114" s="21"/>
      <c r="N114" s="19"/>
      <c r="O114" s="19"/>
      <c r="P114" s="19"/>
      <c r="Q114" s="131"/>
      <c r="R114" s="14"/>
      <c r="S114" s="23"/>
      <c r="T114" s="139"/>
      <c r="U114" s="132"/>
      <c r="V114" s="145"/>
      <c r="W114" s="146"/>
      <c r="X114" s="151"/>
      <c r="Y114" s="14"/>
      <c r="Z114" s="16"/>
      <c r="AA114" s="21"/>
      <c r="AB114" s="19"/>
      <c r="AC114" s="19"/>
      <c r="AD114" s="19"/>
      <c r="AE114" s="131"/>
      <c r="AF114" s="14"/>
      <c r="AG114" s="16"/>
      <c r="AH114" s="21"/>
      <c r="AI114" s="132"/>
      <c r="AJ114" s="24"/>
      <c r="AK114" s="19"/>
      <c r="AL114" s="131"/>
      <c r="AM114" s="14"/>
      <c r="AN114" s="23"/>
      <c r="AO114" s="139"/>
      <c r="AP114" s="132"/>
      <c r="AQ114" s="145"/>
      <c r="AR114" s="146"/>
      <c r="AS114" s="147"/>
      <c r="AT114" s="14"/>
      <c r="AU114" s="16"/>
      <c r="AV114" s="21"/>
      <c r="AW114" s="19"/>
      <c r="AX114" s="19"/>
      <c r="AY114" s="19"/>
      <c r="AZ114" s="131"/>
      <c r="BA114" s="14"/>
      <c r="BB114" s="16"/>
      <c r="BC114" s="139"/>
      <c r="BD114" s="132"/>
      <c r="BE114" s="145"/>
      <c r="BF114" s="146"/>
      <c r="BG114" s="147"/>
      <c r="BH114" s="14"/>
      <c r="BI114" s="16"/>
      <c r="BJ114" s="21"/>
      <c r="BK114" s="19"/>
      <c r="BL114" s="19"/>
      <c r="BM114" s="19"/>
      <c r="BN114" s="131"/>
      <c r="BO114" s="14"/>
      <c r="BP114" s="23"/>
      <c r="BQ114" s="139"/>
      <c r="BR114" s="132"/>
      <c r="BS114" s="145"/>
      <c r="BT114" s="146"/>
      <c r="BU114" s="147"/>
      <c r="BV114" s="14"/>
      <c r="BW114" s="16"/>
      <c r="BX114" s="21"/>
      <c r="BY114" s="19"/>
      <c r="BZ114" s="19"/>
      <c r="CA114" s="19"/>
      <c r="CB114" s="131"/>
      <c r="CC114" s="14"/>
      <c r="CD114" s="16"/>
      <c r="CE114" s="21"/>
      <c r="CF114" s="132"/>
      <c r="CG114" s="24"/>
      <c r="CH114" s="19"/>
      <c r="CI114" s="131"/>
      <c r="CJ114" s="14"/>
      <c r="CK114" s="16"/>
      <c r="CL114" s="21"/>
      <c r="CM114" s="19"/>
      <c r="CN114" s="19"/>
      <c r="CO114" s="19"/>
      <c r="CP114" s="131"/>
      <c r="CQ114" s="14"/>
      <c r="CR114" s="23"/>
      <c r="CS114" s="139"/>
      <c r="CT114" s="132"/>
      <c r="CU114" s="145"/>
      <c r="CV114" s="146"/>
      <c r="CW114" s="147"/>
      <c r="CX114" s="14"/>
      <c r="CY114" s="23">
        <v>3.7245370370370366E-2</v>
      </c>
      <c r="CZ114" s="139">
        <v>7</v>
      </c>
      <c r="DA114" s="132">
        <f t="shared" ref="DA114" si="151">((CY$120)+10)-CZ114</f>
        <v>16</v>
      </c>
      <c r="DB114" s="145">
        <v>0</v>
      </c>
      <c r="DC114" s="146">
        <v>5</v>
      </c>
      <c r="DD114" s="147">
        <f t="shared" si="111"/>
        <v>21</v>
      </c>
      <c r="DE114" s="14"/>
      <c r="DF114" s="23">
        <v>3.6562499999999998E-2</v>
      </c>
      <c r="DG114" s="139">
        <v>5</v>
      </c>
      <c r="DH114" s="132">
        <f t="shared" si="150"/>
        <v>20</v>
      </c>
      <c r="DI114" s="152">
        <v>15</v>
      </c>
      <c r="DJ114" s="146">
        <v>5</v>
      </c>
      <c r="DK114" s="147">
        <f t="shared" si="112"/>
        <v>40</v>
      </c>
      <c r="DL114" s="75"/>
      <c r="DM114" s="16"/>
      <c r="DN114" s="139"/>
      <c r="DO114" s="132"/>
      <c r="DP114" s="145">
        <v>0</v>
      </c>
      <c r="DQ114" s="146"/>
      <c r="DR114" s="147">
        <f t="shared" si="114"/>
        <v>0</v>
      </c>
      <c r="DS114" s="14"/>
      <c r="DT114" s="16"/>
      <c r="DU114" s="139"/>
      <c r="DV114" s="132"/>
      <c r="DW114" s="145">
        <v>0</v>
      </c>
      <c r="DX114" s="146"/>
      <c r="DY114" s="147">
        <f t="shared" si="116"/>
        <v>0</v>
      </c>
      <c r="DZ114" s="14"/>
      <c r="EA114" s="16"/>
      <c r="EB114" s="21"/>
      <c r="EC114" s="19"/>
      <c r="ED114" s="19"/>
      <c r="EE114" s="19"/>
      <c r="EF114" s="131"/>
      <c r="EG114" s="14"/>
      <c r="EH114" s="16"/>
      <c r="EI114" s="21"/>
      <c r="EJ114" s="19"/>
      <c r="EK114" s="19"/>
      <c r="EL114" s="19"/>
      <c r="EM114" s="131"/>
      <c r="EN114" s="14"/>
      <c r="EO114" s="16"/>
      <c r="EP114" s="21"/>
      <c r="EQ114" s="19"/>
      <c r="ER114" s="19"/>
      <c r="ES114" s="19"/>
      <c r="ET114" s="131"/>
      <c r="EU114" s="14"/>
      <c r="EV114" s="23"/>
      <c r="EW114" s="111">
        <f t="shared" si="123"/>
        <v>24</v>
      </c>
      <c r="EX114" s="82">
        <f t="shared" si="148"/>
        <v>36</v>
      </c>
      <c r="EY114" s="82">
        <f t="shared" si="148"/>
        <v>15</v>
      </c>
      <c r="EZ114" s="82">
        <f t="shared" si="148"/>
        <v>10</v>
      </c>
      <c r="FA114" s="131">
        <f t="shared" si="125"/>
        <v>61</v>
      </c>
      <c r="FB114" s="14" t="str">
        <f t="shared" si="126"/>
        <v>Juliet Eyre</v>
      </c>
      <c r="FC114" s="14"/>
      <c r="FD114" s="106">
        <f t="shared" si="138"/>
        <v>24</v>
      </c>
      <c r="FE114" s="77"/>
      <c r="FF114" s="77"/>
      <c r="FG114" s="77"/>
      <c r="FH114" s="77"/>
      <c r="FI114" s="77"/>
      <c r="FJ114" s="77"/>
      <c r="FK114" s="77" t="s">
        <v>836</v>
      </c>
      <c r="FL114" s="77">
        <v>24</v>
      </c>
      <c r="FM114" s="77">
        <v>24</v>
      </c>
      <c r="FN114" s="77">
        <v>24</v>
      </c>
      <c r="FO114" s="77"/>
      <c r="FP114" s="77"/>
      <c r="FQ114" s="77"/>
      <c r="FR114" s="77"/>
      <c r="FS114" s="77"/>
      <c r="FT114" s="77"/>
      <c r="GG114" s="159"/>
      <c r="GJ114" s="159"/>
      <c r="GK114" s="159">
        <f t="shared" si="145"/>
        <v>21</v>
      </c>
      <c r="GL114" s="159">
        <f t="shared" si="146"/>
        <v>61</v>
      </c>
      <c r="GM114" s="159">
        <f t="shared" si="135"/>
        <v>61</v>
      </c>
    </row>
    <row r="115" spans="1:195">
      <c r="B115" s="14"/>
      <c r="C115" s="154"/>
      <c r="D115" s="162"/>
      <c r="E115" s="160"/>
      <c r="F115" s="139"/>
      <c r="G115" s="132"/>
      <c r="H115" s="145"/>
      <c r="I115" s="146"/>
      <c r="J115" s="147"/>
      <c r="K115" s="14"/>
      <c r="L115" s="16"/>
      <c r="M115" s="21"/>
      <c r="N115" s="19"/>
      <c r="O115" s="19"/>
      <c r="P115" s="19"/>
      <c r="Q115" s="131"/>
      <c r="R115" s="14"/>
      <c r="S115" s="23"/>
      <c r="T115" s="139"/>
      <c r="U115" s="132"/>
      <c r="V115" s="145"/>
      <c r="W115" s="146"/>
      <c r="X115" s="151"/>
      <c r="Y115" s="14"/>
      <c r="Z115" s="16"/>
      <c r="AA115" s="21"/>
      <c r="AB115" s="19"/>
      <c r="AC115" s="19"/>
      <c r="AD115" s="19"/>
      <c r="AE115" s="131"/>
      <c r="AF115" s="14"/>
      <c r="AG115" s="16"/>
      <c r="AH115" s="21"/>
      <c r="AI115" s="132"/>
      <c r="AJ115" s="24"/>
      <c r="AK115" s="19"/>
      <c r="AL115" s="131"/>
      <c r="AM115" s="14"/>
      <c r="AN115" s="23"/>
      <c r="AO115" s="139"/>
      <c r="AP115" s="132"/>
      <c r="AQ115" s="145"/>
      <c r="AR115" s="146"/>
      <c r="AS115" s="147"/>
      <c r="AT115" s="14"/>
      <c r="AU115" s="16"/>
      <c r="AV115" s="21"/>
      <c r="AW115" s="19"/>
      <c r="AX115" s="19"/>
      <c r="AY115" s="19"/>
      <c r="AZ115" s="131"/>
      <c r="BA115" s="14"/>
      <c r="BB115" s="16"/>
      <c r="BC115" s="139"/>
      <c r="BD115" s="132"/>
      <c r="BE115" s="145"/>
      <c r="BF115" s="146"/>
      <c r="BG115" s="147"/>
      <c r="BH115" s="14"/>
      <c r="BI115" s="16"/>
      <c r="BJ115" s="21"/>
      <c r="BK115" s="19"/>
      <c r="BL115" s="19"/>
      <c r="BM115" s="19"/>
      <c r="BN115" s="131"/>
      <c r="BO115" s="14"/>
      <c r="BP115" s="23"/>
      <c r="BQ115" s="139"/>
      <c r="BR115" s="132"/>
      <c r="BS115" s="145"/>
      <c r="BT115" s="146"/>
      <c r="BU115" s="147"/>
      <c r="BV115" s="14"/>
      <c r="BW115" s="16"/>
      <c r="BX115" s="21"/>
      <c r="BY115" s="19"/>
      <c r="BZ115" s="19"/>
      <c r="CA115" s="19"/>
      <c r="CB115" s="131"/>
      <c r="CC115" s="14"/>
      <c r="CD115" s="16"/>
      <c r="CE115" s="21"/>
      <c r="CF115" s="132"/>
      <c r="CG115" s="24"/>
      <c r="CH115" s="19"/>
      <c r="CI115" s="131"/>
      <c r="CJ115" s="14"/>
      <c r="CK115" s="16"/>
      <c r="CL115" s="21"/>
      <c r="CM115" s="19"/>
      <c r="CN115" s="19"/>
      <c r="CO115" s="19"/>
      <c r="CP115" s="131"/>
      <c r="CQ115" s="14"/>
      <c r="CR115" s="23"/>
      <c r="CS115" s="139"/>
      <c r="CT115" s="132"/>
      <c r="CU115" s="145"/>
      <c r="CV115" s="146"/>
      <c r="CW115" s="147"/>
      <c r="CX115" s="14"/>
      <c r="CY115" s="16"/>
      <c r="CZ115" s="139"/>
      <c r="DA115" s="132"/>
      <c r="DB115" s="145"/>
      <c r="DC115" s="146"/>
      <c r="DD115" s="147"/>
      <c r="DE115" s="14"/>
      <c r="DF115" s="16"/>
      <c r="DG115" s="139"/>
      <c r="DH115" s="132"/>
      <c r="DI115" s="145"/>
      <c r="DJ115" s="146"/>
      <c r="DK115" s="147"/>
      <c r="DL115" s="75"/>
      <c r="DM115" s="16"/>
      <c r="DN115" s="139"/>
      <c r="DO115" s="132"/>
      <c r="DP115" s="145"/>
      <c r="DQ115" s="146"/>
      <c r="DR115" s="147"/>
      <c r="DS115" s="14"/>
      <c r="DT115" s="16"/>
      <c r="DU115" s="139"/>
      <c r="DV115" s="132"/>
      <c r="DW115" s="145"/>
      <c r="DX115" s="146"/>
      <c r="DY115" s="147"/>
      <c r="DZ115" s="14"/>
      <c r="EA115" s="16"/>
      <c r="EB115" s="21"/>
      <c r="EC115" s="19"/>
      <c r="ED115" s="19"/>
      <c r="EE115" s="19"/>
      <c r="EF115" s="131"/>
      <c r="EG115" s="14"/>
      <c r="EH115" s="16"/>
      <c r="EI115" s="21"/>
      <c r="EJ115" s="19"/>
      <c r="EK115" s="19"/>
      <c r="EL115" s="19"/>
      <c r="EM115" s="131"/>
      <c r="EN115" s="14"/>
      <c r="EO115" s="16"/>
      <c r="EP115" s="21"/>
      <c r="EQ115" s="19"/>
      <c r="ER115" s="19"/>
      <c r="ES115" s="19"/>
      <c r="ET115" s="131"/>
      <c r="EU115" s="14"/>
      <c r="EV115" s="23"/>
      <c r="EW115" s="111"/>
      <c r="EX115" s="82"/>
      <c r="EY115" s="82"/>
      <c r="EZ115" s="82"/>
      <c r="FA115" s="131"/>
      <c r="FB115" s="14"/>
      <c r="FC115" s="14"/>
      <c r="FD115" s="106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GG115" s="159"/>
      <c r="GJ115" s="159"/>
    </row>
    <row r="116" spans="1:195">
      <c r="B116" s="14"/>
      <c r="C116" s="154"/>
      <c r="D116" s="162"/>
      <c r="E116" s="160"/>
      <c r="F116" s="139"/>
      <c r="G116" s="132"/>
      <c r="H116" s="145"/>
      <c r="I116" s="146"/>
      <c r="J116" s="147"/>
      <c r="K116" s="14"/>
      <c r="L116" s="16"/>
      <c r="M116" s="21"/>
      <c r="N116" s="19"/>
      <c r="O116" s="19"/>
      <c r="P116" s="19"/>
      <c r="Q116" s="131"/>
      <c r="R116" s="14"/>
      <c r="S116" s="23"/>
      <c r="T116" s="139"/>
      <c r="U116" s="132"/>
      <c r="V116" s="145"/>
      <c r="W116" s="146"/>
      <c r="X116" s="151"/>
      <c r="Y116" s="14"/>
      <c r="Z116" s="16"/>
      <c r="AA116" s="21"/>
      <c r="AB116" s="19"/>
      <c r="AC116" s="19"/>
      <c r="AD116" s="19"/>
      <c r="AE116" s="131"/>
      <c r="AF116" s="14"/>
      <c r="AG116" s="16"/>
      <c r="AH116" s="21"/>
      <c r="AI116" s="132"/>
      <c r="AJ116" s="24"/>
      <c r="AK116" s="19"/>
      <c r="AL116" s="131"/>
      <c r="AM116" s="14"/>
      <c r="AN116" s="23"/>
      <c r="AO116" s="139"/>
      <c r="AP116" s="132"/>
      <c r="AQ116" s="145"/>
      <c r="AR116" s="146"/>
      <c r="AS116" s="147"/>
      <c r="AT116" s="14"/>
      <c r="AU116" s="16"/>
      <c r="AV116" s="21"/>
      <c r="AW116" s="19"/>
      <c r="AX116" s="19"/>
      <c r="AY116" s="19"/>
      <c r="AZ116" s="131"/>
      <c r="BA116" s="14"/>
      <c r="BB116" s="16"/>
      <c r="BC116" s="139"/>
      <c r="BD116" s="132"/>
      <c r="BE116" s="145"/>
      <c r="BF116" s="146"/>
      <c r="BG116" s="147"/>
      <c r="BH116" s="14"/>
      <c r="BI116" s="16"/>
      <c r="BJ116" s="21"/>
      <c r="BK116" s="19"/>
      <c r="BL116" s="19"/>
      <c r="BM116" s="19"/>
      <c r="BN116" s="131"/>
      <c r="BO116" s="14"/>
      <c r="BP116" s="23"/>
      <c r="BQ116" s="139"/>
      <c r="BR116" s="132"/>
      <c r="BS116" s="145"/>
      <c r="BT116" s="146"/>
      <c r="BU116" s="147"/>
      <c r="BV116" s="14"/>
      <c r="BW116" s="16"/>
      <c r="BX116" s="21"/>
      <c r="BY116" s="19"/>
      <c r="BZ116" s="19"/>
      <c r="CA116" s="19"/>
      <c r="CB116" s="131"/>
      <c r="CC116" s="14"/>
      <c r="CD116" s="16"/>
      <c r="CE116" s="21"/>
      <c r="CF116" s="132"/>
      <c r="CG116" s="24"/>
      <c r="CH116" s="19"/>
      <c r="CI116" s="131"/>
      <c r="CJ116" s="14"/>
      <c r="CK116" s="16"/>
      <c r="CL116" s="21"/>
      <c r="CM116" s="19"/>
      <c r="CN116" s="19"/>
      <c r="CO116" s="19"/>
      <c r="CP116" s="131"/>
      <c r="CQ116" s="14"/>
      <c r="CR116" s="23"/>
      <c r="CS116" s="139"/>
      <c r="CT116" s="132"/>
      <c r="CU116" s="145"/>
      <c r="CV116" s="146"/>
      <c r="CW116" s="147"/>
      <c r="CX116" s="14"/>
      <c r="CY116" s="16"/>
      <c r="CZ116" s="139"/>
      <c r="DA116" s="132"/>
      <c r="DB116" s="145"/>
      <c r="DC116" s="146"/>
      <c r="DD116" s="147"/>
      <c r="DE116" s="14"/>
      <c r="DF116" s="16"/>
      <c r="DG116" s="139"/>
      <c r="DH116" s="132"/>
      <c r="DI116" s="145"/>
      <c r="DJ116" s="146"/>
      <c r="DK116" s="147"/>
      <c r="DL116" s="75"/>
      <c r="DM116" s="16"/>
      <c r="DN116" s="139"/>
      <c r="DO116" s="132"/>
      <c r="DP116" s="145"/>
      <c r="DQ116" s="146"/>
      <c r="DR116" s="147"/>
      <c r="DS116" s="14"/>
      <c r="DT116" s="16"/>
      <c r="DU116" s="139"/>
      <c r="DV116" s="132"/>
      <c r="DW116" s="145"/>
      <c r="DX116" s="146"/>
      <c r="DY116" s="147"/>
      <c r="DZ116" s="14"/>
      <c r="EA116" s="16"/>
      <c r="EB116" s="21"/>
      <c r="EC116" s="19"/>
      <c r="ED116" s="19"/>
      <c r="EE116" s="19"/>
      <c r="EF116" s="131"/>
      <c r="EG116" s="14"/>
      <c r="EH116" s="16"/>
      <c r="EI116" s="21"/>
      <c r="EJ116" s="19"/>
      <c r="EK116" s="19"/>
      <c r="EL116" s="19"/>
      <c r="EM116" s="131"/>
      <c r="EN116" s="14"/>
      <c r="EO116" s="16"/>
      <c r="EP116" s="21"/>
      <c r="EQ116" s="19"/>
      <c r="ER116" s="19"/>
      <c r="ES116" s="19"/>
      <c r="ET116" s="131"/>
      <c r="EU116" s="14"/>
      <c r="EV116" s="23"/>
      <c r="EW116" s="111"/>
      <c r="EX116" s="82"/>
      <c r="EY116" s="82"/>
      <c r="EZ116" s="82"/>
      <c r="FA116" s="131"/>
      <c r="FB116" s="14"/>
      <c r="FC116" s="14"/>
      <c r="FD116" s="106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GG116" s="159"/>
      <c r="GJ116" s="159"/>
    </row>
    <row r="117" spans="1:195">
      <c r="B117" s="14"/>
      <c r="C117" s="154"/>
      <c r="D117" s="154"/>
      <c r="E117" s="23"/>
      <c r="F117" s="139"/>
      <c r="G117" s="132"/>
      <c r="H117" s="145"/>
      <c r="I117" s="146"/>
      <c r="J117" s="147"/>
      <c r="K117" s="14"/>
      <c r="L117" s="16"/>
      <c r="M117" s="21"/>
      <c r="N117" s="19"/>
      <c r="O117" s="19"/>
      <c r="P117" s="19"/>
      <c r="Q117" s="131"/>
      <c r="R117" s="14"/>
      <c r="S117" s="23"/>
      <c r="T117" s="139"/>
      <c r="U117" s="132"/>
      <c r="V117" s="145"/>
      <c r="W117" s="146"/>
      <c r="X117" s="151"/>
      <c r="Y117" s="14"/>
      <c r="Z117" s="16"/>
      <c r="AA117" s="21"/>
      <c r="AB117" s="19"/>
      <c r="AC117" s="19"/>
      <c r="AD117" s="19"/>
      <c r="AE117" s="131"/>
      <c r="AF117" s="14"/>
      <c r="AG117" s="16"/>
      <c r="AH117" s="21"/>
      <c r="AI117" s="132"/>
      <c r="AJ117" s="24"/>
      <c r="AK117" s="19"/>
      <c r="AL117" s="131"/>
      <c r="AM117" s="14"/>
      <c r="AN117" s="23"/>
      <c r="AO117" s="139"/>
      <c r="AP117" s="132"/>
      <c r="AQ117" s="145"/>
      <c r="AR117" s="146"/>
      <c r="AS117" s="147"/>
      <c r="AT117" s="14"/>
      <c r="AU117" s="16"/>
      <c r="AV117" s="21"/>
      <c r="AW117" s="19"/>
      <c r="AX117" s="19"/>
      <c r="AY117" s="19"/>
      <c r="AZ117" s="131"/>
      <c r="BA117" s="14"/>
      <c r="BB117" s="16"/>
      <c r="BC117" s="139"/>
      <c r="BD117" s="132"/>
      <c r="BE117" s="145"/>
      <c r="BF117" s="146"/>
      <c r="BG117" s="147"/>
      <c r="BH117" s="14"/>
      <c r="BI117" s="16"/>
      <c r="BJ117" s="21"/>
      <c r="BK117" s="19"/>
      <c r="BL117" s="19"/>
      <c r="BM117" s="19"/>
      <c r="BN117" s="131"/>
      <c r="BO117" s="14"/>
      <c r="BP117" s="23"/>
      <c r="BQ117" s="139"/>
      <c r="BR117" s="132"/>
      <c r="BS117" s="145"/>
      <c r="BT117" s="146"/>
      <c r="BU117" s="147"/>
      <c r="BV117" s="14"/>
      <c r="BW117" s="16"/>
      <c r="BX117" s="21"/>
      <c r="BY117" s="19"/>
      <c r="BZ117" s="19"/>
      <c r="CA117" s="19"/>
      <c r="CB117" s="131"/>
      <c r="CC117" s="14"/>
      <c r="CD117" s="16"/>
      <c r="CE117" s="21"/>
      <c r="CF117" s="132"/>
      <c r="CG117" s="24"/>
      <c r="CH117" s="19"/>
      <c r="CI117" s="131"/>
      <c r="CJ117" s="14"/>
      <c r="CK117" s="16"/>
      <c r="CL117" s="21"/>
      <c r="CM117" s="19"/>
      <c r="CN117" s="19"/>
      <c r="CO117" s="19"/>
      <c r="CP117" s="131"/>
      <c r="CQ117" s="14"/>
      <c r="CR117" s="23"/>
      <c r="CS117" s="139"/>
      <c r="CT117" s="132"/>
      <c r="CU117" s="145"/>
      <c r="CV117" s="146"/>
      <c r="CW117" s="147"/>
      <c r="CX117" s="14"/>
      <c r="CY117" s="16"/>
      <c r="CZ117" s="139"/>
      <c r="DA117" s="132"/>
      <c r="DB117" s="145"/>
      <c r="DC117" s="146"/>
      <c r="DD117" s="147"/>
      <c r="DE117" s="14"/>
      <c r="DF117" s="16"/>
      <c r="DG117" s="139"/>
      <c r="DH117" s="132"/>
      <c r="DI117" s="145"/>
      <c r="DJ117" s="146"/>
      <c r="DK117" s="147"/>
      <c r="DL117" s="75"/>
      <c r="DM117" s="16"/>
      <c r="DN117" s="139"/>
      <c r="DO117" s="132"/>
      <c r="DP117" s="145"/>
      <c r="DQ117" s="146"/>
      <c r="DR117" s="147"/>
      <c r="DS117" s="14"/>
      <c r="DT117" s="16"/>
      <c r="DU117" s="139"/>
      <c r="DV117" s="132"/>
      <c r="DW117" s="145"/>
      <c r="DX117" s="146"/>
      <c r="DY117" s="147"/>
      <c r="DZ117" s="14"/>
      <c r="EA117" s="16"/>
      <c r="EB117" s="21"/>
      <c r="EC117" s="19"/>
      <c r="ED117" s="19"/>
      <c r="EE117" s="19"/>
      <c r="EF117" s="131"/>
      <c r="EG117" s="14"/>
      <c r="EH117" s="16"/>
      <c r="EI117" s="21"/>
      <c r="EJ117" s="19"/>
      <c r="EK117" s="19"/>
      <c r="EL117" s="19"/>
      <c r="EM117" s="131"/>
      <c r="EN117" s="14"/>
      <c r="EO117" s="16"/>
      <c r="EP117" s="21"/>
      <c r="EQ117" s="19"/>
      <c r="ER117" s="19"/>
      <c r="ES117" s="19"/>
      <c r="ET117" s="131"/>
      <c r="EU117" s="14"/>
      <c r="EV117" s="23"/>
      <c r="EW117" s="111"/>
      <c r="EX117" s="82"/>
      <c r="EY117" s="82"/>
      <c r="EZ117" s="82"/>
      <c r="FA117" s="131"/>
      <c r="FB117" s="14"/>
      <c r="FC117" s="14"/>
      <c r="FD117" s="106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GG117" s="159"/>
    </row>
    <row r="118" spans="1:195">
      <c r="B118" s="14"/>
      <c r="C118" s="14"/>
      <c r="D118" s="14"/>
      <c r="E118" s="16"/>
      <c r="F118" s="139"/>
      <c r="G118" s="132"/>
      <c r="H118" s="145"/>
      <c r="I118" s="146"/>
      <c r="J118" s="147"/>
      <c r="K118" s="14"/>
      <c r="L118" s="16"/>
      <c r="M118" s="21"/>
      <c r="N118" s="19"/>
      <c r="O118" s="19"/>
      <c r="P118" s="19"/>
      <c r="Q118" s="131"/>
      <c r="R118" s="14"/>
      <c r="S118" s="16"/>
      <c r="T118" s="139"/>
      <c r="U118" s="132"/>
      <c r="V118" s="145"/>
      <c r="W118" s="146"/>
      <c r="X118" s="151"/>
      <c r="Y118" s="14"/>
      <c r="Z118" s="16"/>
      <c r="AA118" s="21"/>
      <c r="AB118" s="19"/>
      <c r="AC118" s="19"/>
      <c r="AD118" s="19"/>
      <c r="AE118" s="131"/>
      <c r="AF118" s="14"/>
      <c r="AG118" s="16"/>
      <c r="AH118" s="21"/>
      <c r="AI118" s="132"/>
      <c r="AJ118" s="24"/>
      <c r="AK118" s="19"/>
      <c r="AL118" s="131"/>
      <c r="AM118" s="14"/>
      <c r="AN118" s="16"/>
      <c r="AO118" s="139"/>
      <c r="AP118" s="132"/>
      <c r="AQ118" s="145">
        <v>0</v>
      </c>
      <c r="AR118" s="146"/>
      <c r="AS118" s="147"/>
      <c r="AT118" s="14"/>
      <c r="AU118" s="16"/>
      <c r="AV118" s="21"/>
      <c r="AW118" s="19"/>
      <c r="AX118" s="19"/>
      <c r="AY118" s="19"/>
      <c r="AZ118" s="131"/>
      <c r="BA118" s="14"/>
      <c r="BB118" s="16"/>
      <c r="BC118" s="139"/>
      <c r="BD118" s="132"/>
      <c r="BE118" s="145"/>
      <c r="BF118" s="146"/>
      <c r="BG118" s="147"/>
      <c r="BH118" s="14"/>
      <c r="BI118" s="16"/>
      <c r="BJ118" s="21"/>
      <c r="BK118" s="19"/>
      <c r="BL118" s="19"/>
      <c r="BM118" s="19"/>
      <c r="BN118" s="131"/>
      <c r="BO118" s="14"/>
      <c r="BP118" s="16"/>
      <c r="BQ118" s="139"/>
      <c r="BR118" s="132"/>
      <c r="BS118" s="145"/>
      <c r="BT118" s="146"/>
      <c r="BU118" s="147"/>
      <c r="BV118" s="14"/>
      <c r="BW118" s="16"/>
      <c r="BX118" s="21"/>
      <c r="BY118" s="19"/>
      <c r="BZ118" s="19"/>
      <c r="CA118" s="19"/>
      <c r="CB118" s="131"/>
      <c r="CC118" s="14"/>
      <c r="CD118" s="16"/>
      <c r="CE118" s="21"/>
      <c r="CF118" s="132"/>
      <c r="CG118" s="24"/>
      <c r="CH118" s="19"/>
      <c r="CI118" s="131"/>
      <c r="CJ118" s="14"/>
      <c r="CK118" s="16"/>
      <c r="CL118" s="21"/>
      <c r="CM118" s="19"/>
      <c r="CN118" s="19"/>
      <c r="CO118" s="19"/>
      <c r="CP118" s="131"/>
      <c r="CQ118" s="14"/>
      <c r="CR118" s="16"/>
      <c r="CS118" s="139"/>
      <c r="CT118" s="132"/>
      <c r="CU118" s="145"/>
      <c r="CV118" s="146"/>
      <c r="CW118" s="147"/>
      <c r="CX118" s="14"/>
      <c r="CY118" s="16"/>
      <c r="CZ118" s="139"/>
      <c r="DA118" s="132"/>
      <c r="DB118" s="145"/>
      <c r="DC118" s="146"/>
      <c r="DD118" s="147"/>
      <c r="DE118" s="14"/>
      <c r="DF118" s="16"/>
      <c r="DG118" s="139"/>
      <c r="DH118" s="132"/>
      <c r="DI118" s="145"/>
      <c r="DJ118" s="146"/>
      <c r="DK118" s="147"/>
      <c r="DL118" s="75"/>
      <c r="DM118" s="16"/>
      <c r="DN118" s="139"/>
      <c r="DO118" s="132"/>
      <c r="DP118" s="145"/>
      <c r="DQ118" s="146"/>
      <c r="DR118" s="147"/>
      <c r="DS118" s="14"/>
      <c r="DT118" s="16"/>
      <c r="DU118" s="139"/>
      <c r="DV118" s="132"/>
      <c r="DW118" s="145"/>
      <c r="DX118" s="146"/>
      <c r="DY118" s="147"/>
      <c r="DZ118" s="14"/>
      <c r="EA118" s="16"/>
      <c r="EB118" s="21"/>
      <c r="EC118" s="19"/>
      <c r="ED118" s="19"/>
      <c r="EE118" s="19"/>
      <c r="EF118" s="131"/>
      <c r="EG118" s="14"/>
      <c r="EH118" s="16"/>
      <c r="EI118" s="21"/>
      <c r="EJ118" s="19"/>
      <c r="EK118" s="19"/>
      <c r="EL118" s="19"/>
      <c r="EM118" s="131"/>
      <c r="EN118" s="14"/>
      <c r="EO118" s="16"/>
      <c r="EP118" s="21"/>
      <c r="EQ118" s="19"/>
      <c r="ER118" s="19"/>
      <c r="ES118" s="19"/>
      <c r="ET118" s="131"/>
      <c r="EU118" s="14"/>
      <c r="EV118" s="23"/>
      <c r="EW118" s="111"/>
      <c r="EX118" s="82"/>
      <c r="EY118" s="82"/>
      <c r="EZ118" s="82"/>
      <c r="FA118" s="131"/>
      <c r="FB118" s="14"/>
      <c r="FC118" s="14"/>
      <c r="FD118" s="106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GE118" s="8">
        <f>$J118+$X118+$AS118+$BG118+$BU118+$CW118+$DD118+$DK118+$DR118+$DY118</f>
        <v>0</v>
      </c>
    </row>
    <row r="119" spans="1:195">
      <c r="B119" s="14"/>
      <c r="C119" s="14"/>
      <c r="D119" s="14"/>
      <c r="E119" s="16"/>
      <c r="F119" s="143" t="s">
        <v>776</v>
      </c>
      <c r="G119" s="136" t="s">
        <v>776</v>
      </c>
      <c r="H119" s="136"/>
      <c r="I119" s="137" t="s">
        <v>777</v>
      </c>
      <c r="J119" s="131"/>
      <c r="K119" s="14"/>
      <c r="L119" s="16"/>
      <c r="M119" s="21"/>
      <c r="N119" s="19"/>
      <c r="O119" s="19"/>
      <c r="P119" s="19"/>
      <c r="Q119" s="131">
        <f t="shared" si="97"/>
        <v>0</v>
      </c>
      <c r="R119" s="14"/>
      <c r="S119" s="16"/>
      <c r="T119" s="143" t="s">
        <v>776</v>
      </c>
      <c r="U119" s="136" t="s">
        <v>776</v>
      </c>
      <c r="V119" s="136"/>
      <c r="W119" s="137" t="s">
        <v>777</v>
      </c>
      <c r="X119" s="151"/>
      <c r="Y119" s="14"/>
      <c r="Z119" s="16"/>
      <c r="AA119" s="21"/>
      <c r="AB119" s="19"/>
      <c r="AC119" s="19"/>
      <c r="AD119" s="19"/>
      <c r="AE119" s="131"/>
      <c r="AF119" s="14"/>
      <c r="AG119" s="16"/>
      <c r="AH119" s="21"/>
      <c r="AI119" s="132"/>
      <c r="AJ119" s="24"/>
      <c r="AK119" s="19"/>
      <c r="AL119" s="131"/>
      <c r="AM119" s="14"/>
      <c r="AN119" s="16"/>
      <c r="AO119" s="143" t="s">
        <v>776</v>
      </c>
      <c r="AP119" s="136" t="s">
        <v>776</v>
      </c>
      <c r="AQ119" s="136"/>
      <c r="AR119" s="137" t="s">
        <v>777</v>
      </c>
      <c r="AS119" s="151"/>
      <c r="AT119" s="14"/>
      <c r="AU119" s="16"/>
      <c r="AV119" s="21"/>
      <c r="AW119" s="19"/>
      <c r="AX119" s="19"/>
      <c r="AY119" s="19"/>
      <c r="AZ119" s="131">
        <f t="shared" si="101"/>
        <v>0</v>
      </c>
      <c r="BA119" s="14"/>
      <c r="BB119" s="16"/>
      <c r="BC119" s="143" t="s">
        <v>776</v>
      </c>
      <c r="BD119" s="136" t="s">
        <v>776</v>
      </c>
      <c r="BE119" s="136"/>
      <c r="BF119" s="137" t="s">
        <v>777</v>
      </c>
      <c r="BG119" s="151"/>
      <c r="BH119" s="14"/>
      <c r="BI119" s="16"/>
      <c r="BJ119" s="21"/>
      <c r="BK119" s="19"/>
      <c r="BL119" s="19"/>
      <c r="BM119" s="19"/>
      <c r="BN119" s="131">
        <f t="shared" si="104"/>
        <v>0</v>
      </c>
      <c r="BO119" s="14"/>
      <c r="BP119" s="16"/>
      <c r="BQ119" s="143" t="s">
        <v>776</v>
      </c>
      <c r="BR119" s="136" t="s">
        <v>776</v>
      </c>
      <c r="BS119" s="136"/>
      <c r="BT119" s="137" t="s">
        <v>777</v>
      </c>
      <c r="BU119" s="151"/>
      <c r="BV119" s="14"/>
      <c r="BW119" s="16"/>
      <c r="BX119" s="21"/>
      <c r="BY119" s="19"/>
      <c r="BZ119" s="19"/>
      <c r="CA119" s="19"/>
      <c r="CB119" s="131">
        <f t="shared" si="106"/>
        <v>0</v>
      </c>
      <c r="CC119" s="14"/>
      <c r="CD119" s="16"/>
      <c r="CE119" s="21"/>
      <c r="CF119" s="132">
        <f>((CD$120)+10)-CE119</f>
        <v>0</v>
      </c>
      <c r="CG119" s="24">
        <v>0</v>
      </c>
      <c r="CH119" s="19"/>
      <c r="CI119" s="131">
        <f t="shared" si="108"/>
        <v>0</v>
      </c>
      <c r="CJ119" s="14"/>
      <c r="CK119" s="16"/>
      <c r="CL119" s="21"/>
      <c r="CM119" s="19"/>
      <c r="CN119" s="19"/>
      <c r="CO119" s="19"/>
      <c r="CP119" s="131">
        <f t="shared" si="109"/>
        <v>0</v>
      </c>
      <c r="CQ119" s="14"/>
      <c r="CR119" s="16"/>
      <c r="CS119" s="143" t="s">
        <v>776</v>
      </c>
      <c r="CT119" s="136" t="s">
        <v>776</v>
      </c>
      <c r="CU119" s="136"/>
      <c r="CV119" s="137" t="s">
        <v>777</v>
      </c>
      <c r="CW119" s="151"/>
      <c r="CX119" s="14"/>
      <c r="CY119" s="16"/>
      <c r="CZ119" s="143" t="s">
        <v>776</v>
      </c>
      <c r="DA119" s="136" t="s">
        <v>776</v>
      </c>
      <c r="DB119" s="136"/>
      <c r="DC119" s="137" t="s">
        <v>777</v>
      </c>
      <c r="DD119" s="151"/>
      <c r="DE119" s="14"/>
      <c r="DF119" s="16"/>
      <c r="DG119" s="143" t="s">
        <v>776</v>
      </c>
      <c r="DH119" s="136" t="s">
        <v>776</v>
      </c>
      <c r="DI119" s="136"/>
      <c r="DJ119" s="137" t="s">
        <v>777</v>
      </c>
      <c r="DK119" s="151"/>
      <c r="DL119" s="75"/>
      <c r="DM119" s="16"/>
      <c r="DN119" s="143" t="s">
        <v>776</v>
      </c>
      <c r="DO119" s="136" t="s">
        <v>776</v>
      </c>
      <c r="DP119" s="136"/>
      <c r="DQ119" s="137" t="s">
        <v>777</v>
      </c>
      <c r="DR119" s="151"/>
      <c r="DS119" s="14"/>
      <c r="DT119" s="16"/>
      <c r="DU119" s="143" t="s">
        <v>776</v>
      </c>
      <c r="DV119" s="136" t="s">
        <v>776</v>
      </c>
      <c r="DW119" s="136"/>
      <c r="DX119" s="137" t="s">
        <v>777</v>
      </c>
      <c r="DY119" s="151"/>
      <c r="DZ119" s="14"/>
      <c r="EA119" s="16"/>
      <c r="EB119" s="21"/>
      <c r="EC119" s="19"/>
      <c r="ED119" s="19"/>
      <c r="EE119" s="19"/>
      <c r="EF119" s="131">
        <f t="shared" si="118"/>
        <v>0</v>
      </c>
      <c r="EG119" s="14"/>
      <c r="EH119" s="16"/>
      <c r="EI119" s="21"/>
      <c r="EJ119" s="19"/>
      <c r="EK119" s="19"/>
      <c r="EL119" s="19"/>
      <c r="EM119" s="131">
        <f t="shared" si="120"/>
        <v>0</v>
      </c>
      <c r="EN119" s="14"/>
      <c r="EO119" s="16"/>
      <c r="EP119" s="21"/>
      <c r="EQ119" s="19"/>
      <c r="ER119" s="19"/>
      <c r="ES119" s="19"/>
      <c r="ET119" s="131">
        <f t="shared" si="122"/>
        <v>0</v>
      </c>
      <c r="EU119" s="14"/>
      <c r="EV119" s="16"/>
      <c r="EW119" s="111"/>
      <c r="EX119" s="82"/>
      <c r="EY119" s="82"/>
      <c r="EZ119" s="82"/>
      <c r="FA119" s="131"/>
      <c r="FB119" s="14"/>
      <c r="FC119" s="14"/>
      <c r="FD119" s="14"/>
    </row>
    <row r="120" spans="1:195" ht="14.4" thickBot="1">
      <c r="B120" s="123" t="s">
        <v>62</v>
      </c>
      <c r="C120" s="123"/>
      <c r="D120" s="123"/>
      <c r="E120" s="26">
        <v>31</v>
      </c>
      <c r="F120" s="156">
        <f>SUM(F66:F118)/E120-(E120+1)/2</f>
        <v>0</v>
      </c>
      <c r="G120" s="157">
        <f>SUM(F61:F118)-SUM(G61:G118)+(E120*9)</f>
        <v>0</v>
      </c>
      <c r="H120" s="134"/>
      <c r="I120" s="158">
        <f>SUM(I59:I119)/E120</f>
        <v>5</v>
      </c>
      <c r="J120" s="135"/>
      <c r="K120" s="14"/>
      <c r="L120" s="26">
        <v>-10</v>
      </c>
      <c r="M120" s="27"/>
      <c r="N120" s="134"/>
      <c r="O120" s="134"/>
      <c r="P120" s="134"/>
      <c r="Q120" s="135"/>
      <c r="R120" s="14"/>
      <c r="S120" s="26">
        <v>22</v>
      </c>
      <c r="T120" s="140">
        <f>SUM(T66:T118)/S120-(S120+1)/2</f>
        <v>0</v>
      </c>
      <c r="U120" s="141">
        <f>SUM(T61:T118)-SUM(U61:U118)+(S120*9)</f>
        <v>0</v>
      </c>
      <c r="V120" s="138"/>
      <c r="W120" s="142">
        <f>SUM(W59:W119)/S120</f>
        <v>5</v>
      </c>
      <c r="X120" s="135"/>
      <c r="Y120" s="14"/>
      <c r="Z120" s="26"/>
      <c r="AA120" s="27"/>
      <c r="AB120" s="134"/>
      <c r="AC120" s="134"/>
      <c r="AD120" s="134"/>
      <c r="AE120" s="135"/>
      <c r="AF120" s="14"/>
      <c r="AG120" s="26"/>
      <c r="AH120" s="27"/>
      <c r="AI120" s="134"/>
      <c r="AJ120" s="134"/>
      <c r="AK120" s="134"/>
      <c r="AL120" s="135"/>
      <c r="AM120" s="14"/>
      <c r="AN120" s="26">
        <v>14</v>
      </c>
      <c r="AO120" s="140">
        <f>SUM(AO66:AO118)/AN120-(AN120+1)/2</f>
        <v>0</v>
      </c>
      <c r="AP120" s="141">
        <f>SUM(AO61:AO118)-SUM(AP61:AP118)+(AN120*9)</f>
        <v>0</v>
      </c>
      <c r="AQ120" s="138"/>
      <c r="AR120" s="142">
        <f>SUM(AR59:AR119)/AN120</f>
        <v>5</v>
      </c>
      <c r="AS120" s="135"/>
      <c r="AT120" s="14"/>
      <c r="AU120" s="26">
        <v>-10</v>
      </c>
      <c r="AV120" s="27"/>
      <c r="AW120" s="134"/>
      <c r="AX120" s="134"/>
      <c r="AY120" s="134"/>
      <c r="AZ120" s="135"/>
      <c r="BA120" s="14"/>
      <c r="BB120" s="26">
        <v>18</v>
      </c>
      <c r="BC120" s="140">
        <f>SUM(BC66:BC118)/BB120-(BB120+1)/2</f>
        <v>0</v>
      </c>
      <c r="BD120" s="141">
        <f>SUM(BC61:BC118)-SUM(BD61:BD118)+(BB120*9)</f>
        <v>0</v>
      </c>
      <c r="BE120" s="138"/>
      <c r="BF120" s="142">
        <f>SUM(BF59:BF119)/BB120</f>
        <v>5</v>
      </c>
      <c r="BG120" s="135"/>
      <c r="BH120" s="14"/>
      <c r="BI120" s="26">
        <v>-10</v>
      </c>
      <c r="BJ120" s="27"/>
      <c r="BK120" s="134"/>
      <c r="BL120" s="134"/>
      <c r="BM120" s="134"/>
      <c r="BN120" s="135"/>
      <c r="BO120" s="14"/>
      <c r="BP120" s="26">
        <v>17</v>
      </c>
      <c r="BQ120" s="140">
        <f>SUM(BQ66:BQ118)/BP120-(BP120+1)/2</f>
        <v>0</v>
      </c>
      <c r="BR120" s="141">
        <f>SUM(BQ61:BQ118)-SUM(BR61:BR118)+(BP120*9)</f>
        <v>0</v>
      </c>
      <c r="BS120" s="138"/>
      <c r="BT120" s="142">
        <f>SUM(BT59:BT119)/BP120</f>
        <v>5</v>
      </c>
      <c r="BU120" s="135"/>
      <c r="BV120" s="14"/>
      <c r="BW120" s="26">
        <v>-1</v>
      </c>
      <c r="BX120" s="27"/>
      <c r="BY120" s="134"/>
      <c r="BZ120" s="134"/>
      <c r="CA120" s="134"/>
      <c r="CB120" s="135"/>
      <c r="CC120" s="14"/>
      <c r="CD120" s="26">
        <v>-10</v>
      </c>
      <c r="CE120" s="27"/>
      <c r="CF120" s="134"/>
      <c r="CG120" s="134"/>
      <c r="CH120" s="134"/>
      <c r="CI120" s="135"/>
      <c r="CJ120" s="14"/>
      <c r="CK120" s="26">
        <v>-1</v>
      </c>
      <c r="CL120" s="27"/>
      <c r="CM120" s="134"/>
      <c r="CN120" s="134"/>
      <c r="CO120" s="134"/>
      <c r="CP120" s="135"/>
      <c r="CQ120" s="14"/>
      <c r="CR120" s="26">
        <v>15</v>
      </c>
      <c r="CS120" s="140">
        <f>SUM(CS66:CS118)/CR120-(CR120+1)/2</f>
        <v>0</v>
      </c>
      <c r="CT120" s="141">
        <f>SUM(CS61:CS118)-SUM(CT61:CT118)+(CR120*9)</f>
        <v>0</v>
      </c>
      <c r="CU120" s="138"/>
      <c r="CV120" s="142">
        <f>SUM(CV59:CV119)/CR120</f>
        <v>5</v>
      </c>
      <c r="CW120" s="135"/>
      <c r="CX120" s="14"/>
      <c r="CY120" s="26">
        <v>13</v>
      </c>
      <c r="CZ120" s="140">
        <f>SUM(CZ66:CZ118)/CY120-(CY120+1)/2</f>
        <v>0</v>
      </c>
      <c r="DA120" s="141">
        <f>SUM(CZ61:CZ118)-SUM(DA61:DA118)+(CY120*9)</f>
        <v>0</v>
      </c>
      <c r="DB120" s="138"/>
      <c r="DC120" s="142">
        <f>SUM(DC59:DC119)/CY120</f>
        <v>5</v>
      </c>
      <c r="DD120" s="135"/>
      <c r="DE120" s="14"/>
      <c r="DF120" s="26">
        <v>15</v>
      </c>
      <c r="DG120" s="140">
        <f>SUM(DG66:DG118)/DF120-(DF120+1)/2</f>
        <v>0</v>
      </c>
      <c r="DH120" s="141">
        <f>SUM(DG61:DG118)-SUM(DH61:DH118)+(DF120*9)</f>
        <v>0</v>
      </c>
      <c r="DI120" s="138"/>
      <c r="DJ120" s="142">
        <f>SUM(DJ59:DJ119)/DF120</f>
        <v>5</v>
      </c>
      <c r="DK120" s="135"/>
      <c r="DL120" s="75"/>
      <c r="DM120" s="26">
        <v>10</v>
      </c>
      <c r="DN120" s="140">
        <f>SUM(DN66:DN118)/DM120-(DM120+1)/2</f>
        <v>0</v>
      </c>
      <c r="DO120" s="141">
        <f>SUM(DN61:DN118)-SUM(DO61:DO118)+(DM120*9)</f>
        <v>0</v>
      </c>
      <c r="DP120" s="138"/>
      <c r="DQ120" s="142">
        <f>SUM(DQ59:DQ119)/DM120</f>
        <v>5</v>
      </c>
      <c r="DR120" s="135"/>
      <c r="DS120" s="14"/>
      <c r="DT120" s="26">
        <v>11</v>
      </c>
      <c r="DU120" s="140">
        <f>SUM(DU66:DU118)/DT120-(DT120+1)/2</f>
        <v>0</v>
      </c>
      <c r="DV120" s="141">
        <f>SUM(DU61:DU118)-SUM(DV61:DV118)+(DT120*9)</f>
        <v>0</v>
      </c>
      <c r="DW120" s="138"/>
      <c r="DX120" s="142">
        <f>SUM(DX59:DX119)/DT120</f>
        <v>5</v>
      </c>
      <c r="DY120" s="135"/>
      <c r="DZ120" s="14"/>
      <c r="EA120" s="26">
        <v>-10</v>
      </c>
      <c r="EB120" s="27"/>
      <c r="EC120" s="134"/>
      <c r="ED120" s="134"/>
      <c r="EE120" s="134"/>
      <c r="EF120" s="135"/>
      <c r="EG120" s="14"/>
      <c r="EH120" s="26">
        <v>-10</v>
      </c>
      <c r="EI120" s="27"/>
      <c r="EJ120" s="134"/>
      <c r="EK120" s="134"/>
      <c r="EL120" s="134"/>
      <c r="EM120" s="135"/>
      <c r="EN120" s="14"/>
      <c r="EO120" s="26">
        <v>-10</v>
      </c>
      <c r="EP120" s="27"/>
      <c r="EQ120" s="134"/>
      <c r="ER120" s="134"/>
      <c r="ES120" s="134"/>
      <c r="ET120" s="135"/>
      <c r="EU120" s="14"/>
      <c r="EV120" s="26">
        <v>49</v>
      </c>
      <c r="EW120" s="27"/>
      <c r="EX120" s="134"/>
      <c r="EY120" s="134"/>
      <c r="EZ120" s="134"/>
      <c r="FA120" s="135">
        <f>SUM(FA66:FA119)</f>
        <v>4494</v>
      </c>
      <c r="FB120" s="107">
        <f>EV120</f>
        <v>49</v>
      </c>
      <c r="FC120" s="14"/>
      <c r="FD120" s="14"/>
    </row>
    <row r="121" spans="1:195">
      <c r="B121" s="14"/>
      <c r="C121" s="14"/>
      <c r="D121" s="14"/>
      <c r="E121" s="14"/>
      <c r="F121" s="15"/>
      <c r="G121" s="14"/>
      <c r="H121" s="14"/>
      <c r="I121" s="14"/>
      <c r="J121" s="30"/>
      <c r="K121" s="14"/>
      <c r="L121" s="14"/>
      <c r="M121" s="15"/>
      <c r="N121" s="14"/>
      <c r="O121" s="14"/>
      <c r="P121" s="14"/>
      <c r="Q121" s="30"/>
      <c r="R121" s="14"/>
      <c r="S121" s="14"/>
      <c r="T121" s="15"/>
      <c r="U121" s="14"/>
      <c r="V121" s="14"/>
      <c r="W121" s="14"/>
      <c r="X121" s="30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</row>
    <row r="122" spans="1:195">
      <c r="B122" s="14"/>
      <c r="C122" s="14"/>
      <c r="D122" s="14"/>
      <c r="E122" s="14"/>
      <c r="F122" s="15"/>
      <c r="G122" s="14"/>
      <c r="H122" s="14"/>
      <c r="I122" s="14"/>
      <c r="J122" s="30"/>
      <c r="K122" s="14"/>
      <c r="L122" s="14"/>
      <c r="M122" s="15"/>
      <c r="N122" s="14"/>
      <c r="O122" s="14"/>
      <c r="P122" s="14"/>
      <c r="Q122" s="30"/>
      <c r="R122" s="14"/>
      <c r="S122" s="14"/>
      <c r="T122" s="15"/>
      <c r="U122" s="14"/>
      <c r="V122" s="14"/>
      <c r="W122" s="14"/>
      <c r="X122" s="30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</row>
    <row r="123" spans="1:195">
      <c r="B123" s="8" t="s">
        <v>877</v>
      </c>
      <c r="E123" s="159">
        <f>SUM(E56+E120)</f>
        <v>53</v>
      </c>
      <c r="J123" s="10"/>
      <c r="Q123" s="10"/>
      <c r="S123" s="159">
        <f>SUM(S56+S120)</f>
        <v>34</v>
      </c>
      <c r="X123" s="10"/>
      <c r="AN123" s="159">
        <f>SUM(AN56+AN120)</f>
        <v>28</v>
      </c>
      <c r="BB123" s="159">
        <f>SUM(BB56+BB120)</f>
        <v>41</v>
      </c>
      <c r="BP123" s="159">
        <f>SUM(BP56+BP120)</f>
        <v>36</v>
      </c>
      <c r="CR123" s="159">
        <f>SUM(CR56+CR120)</f>
        <v>29</v>
      </c>
      <c r="CY123" s="159">
        <f>SUM(CY56+CY120)</f>
        <v>26</v>
      </c>
      <c r="DF123" s="159">
        <f>SUM(DF56+DF120)</f>
        <v>30</v>
      </c>
      <c r="DM123" s="159">
        <f>SUM(DM56+DM120)</f>
        <v>21</v>
      </c>
      <c r="DT123" s="159">
        <f>SUM(DT56+DT120)</f>
        <v>20</v>
      </c>
      <c r="EV123" s="159">
        <f>SUM(EV56+EV120)</f>
        <v>94</v>
      </c>
    </row>
    <row r="124" spans="1:195">
      <c r="J124" s="10"/>
      <c r="Q124" s="10"/>
      <c r="X124" s="10"/>
    </row>
    <row r="125" spans="1:195">
      <c r="J125" s="10"/>
      <c r="Q125" s="10"/>
      <c r="X125" s="10"/>
    </row>
    <row r="126" spans="1:195">
      <c r="J126" s="10"/>
      <c r="Q126" s="10"/>
      <c r="X126" s="10"/>
    </row>
    <row r="127" spans="1:195">
      <c r="J127" s="10"/>
      <c r="Q127" s="10"/>
      <c r="X127" s="10"/>
    </row>
    <row r="128" spans="1:195">
      <c r="J128" s="10"/>
      <c r="Q128" s="10"/>
      <c r="X128" s="10"/>
    </row>
    <row r="129" spans="10:24">
      <c r="J129" s="10"/>
      <c r="Q129" s="10"/>
      <c r="X129" s="10"/>
    </row>
    <row r="130" spans="10:24">
      <c r="J130" s="10"/>
      <c r="Q130" s="10"/>
      <c r="X130" s="10"/>
    </row>
    <row r="131" spans="10:24">
      <c r="J131" s="10"/>
      <c r="Q131" s="10"/>
      <c r="X131" s="10"/>
    </row>
    <row r="132" spans="10:24">
      <c r="J132" s="10"/>
      <c r="Q132" s="10"/>
      <c r="X132" s="10"/>
    </row>
    <row r="133" spans="10:24">
      <c r="J133" s="10"/>
      <c r="Q133" s="10"/>
      <c r="X133" s="10"/>
    </row>
    <row r="134" spans="10:24">
      <c r="J134" s="10"/>
      <c r="Q134" s="10"/>
      <c r="X134" s="10"/>
    </row>
    <row r="135" spans="10:24">
      <c r="J135" s="10"/>
      <c r="Q135" s="10"/>
      <c r="X135" s="10"/>
    </row>
    <row r="136" spans="10:24">
      <c r="J136" s="10"/>
      <c r="Q136" s="10"/>
      <c r="X136" s="10"/>
    </row>
    <row r="137" spans="10:24">
      <c r="J137" s="10"/>
      <c r="Q137" s="10"/>
      <c r="X137" s="10"/>
    </row>
    <row r="138" spans="10:24">
      <c r="J138" s="10"/>
      <c r="Q138" s="10"/>
      <c r="X138" s="10"/>
    </row>
    <row r="139" spans="10:24">
      <c r="J139" s="10"/>
      <c r="Q139" s="10"/>
      <c r="X139" s="10"/>
    </row>
    <row r="140" spans="10:24">
      <c r="J140" s="10"/>
      <c r="Q140" s="10"/>
      <c r="X140" s="10"/>
    </row>
    <row r="141" spans="10:24">
      <c r="J141" s="10"/>
      <c r="Q141" s="10"/>
      <c r="X141" s="10"/>
    </row>
    <row r="142" spans="10:24">
      <c r="J142" s="10"/>
      <c r="Q142" s="10"/>
      <c r="X142" s="10"/>
    </row>
    <row r="143" spans="10:24">
      <c r="J143" s="10"/>
      <c r="Q143" s="10"/>
      <c r="X143" s="10"/>
    </row>
    <row r="144" spans="10:24">
      <c r="J144" s="10"/>
      <c r="Q144" s="10"/>
      <c r="X144" s="10"/>
    </row>
    <row r="145" spans="10:24">
      <c r="J145" s="10"/>
      <c r="Q145" s="10"/>
      <c r="X145" s="10"/>
    </row>
    <row r="146" spans="10:24">
      <c r="J146" s="10"/>
      <c r="Q146" s="10"/>
      <c r="X146" s="10"/>
    </row>
    <row r="147" spans="10:24">
      <c r="J147" s="10"/>
      <c r="Q147" s="10"/>
      <c r="X147" s="10"/>
    </row>
    <row r="148" spans="10:24">
      <c r="J148" s="10"/>
      <c r="Q148" s="10"/>
      <c r="X148" s="10"/>
    </row>
    <row r="149" spans="10:24">
      <c r="J149" s="10"/>
      <c r="Q149" s="10"/>
      <c r="X149" s="10"/>
    </row>
    <row r="150" spans="10:24">
      <c r="J150" s="10"/>
      <c r="Q150" s="10"/>
      <c r="X150" s="10"/>
    </row>
    <row r="151" spans="10:24">
      <c r="J151" s="10"/>
      <c r="Q151" s="10"/>
      <c r="X151" s="10"/>
    </row>
    <row r="152" spans="10:24">
      <c r="J152" s="10"/>
      <c r="Q152" s="10"/>
      <c r="X152" s="10"/>
    </row>
    <row r="153" spans="10:24">
      <c r="J153" s="10"/>
      <c r="Q153" s="10"/>
      <c r="X153" s="10"/>
    </row>
    <row r="154" spans="10:24">
      <c r="J154" s="10"/>
      <c r="Q154" s="10"/>
      <c r="X154" s="10"/>
    </row>
    <row r="155" spans="10:24">
      <c r="J155" s="10"/>
      <c r="Q155" s="10"/>
      <c r="X155" s="10"/>
    </row>
    <row r="156" spans="10:24">
      <c r="J156" s="10"/>
      <c r="Q156" s="10"/>
      <c r="X156" s="10"/>
    </row>
    <row r="157" spans="10:24">
      <c r="J157" s="10"/>
      <c r="Q157" s="10"/>
      <c r="X157" s="10"/>
    </row>
    <row r="158" spans="10:24">
      <c r="J158" s="10"/>
      <c r="Q158" s="10"/>
      <c r="X158" s="10"/>
    </row>
    <row r="159" spans="10:24">
      <c r="J159" s="10"/>
      <c r="Q159" s="10"/>
      <c r="X159" s="10"/>
    </row>
    <row r="160" spans="10:24">
      <c r="J160" s="10"/>
      <c r="Q160" s="10"/>
      <c r="X160" s="10"/>
    </row>
    <row r="161" spans="10:24">
      <c r="J161" s="10"/>
      <c r="Q161" s="10"/>
      <c r="X161" s="10"/>
    </row>
    <row r="162" spans="10:24">
      <c r="J162" s="10"/>
      <c r="Q162" s="10"/>
      <c r="X162" s="10"/>
    </row>
    <row r="163" spans="10:24">
      <c r="J163" s="10"/>
      <c r="Q163" s="10"/>
      <c r="X163" s="10"/>
    </row>
    <row r="164" spans="10:24">
      <c r="J164" s="10"/>
      <c r="Q164" s="10"/>
      <c r="X164" s="10"/>
    </row>
    <row r="165" spans="10:24">
      <c r="J165" s="10"/>
      <c r="Q165" s="10"/>
      <c r="X165" s="10"/>
    </row>
    <row r="166" spans="10:24">
      <c r="J166" s="10"/>
      <c r="Q166" s="10"/>
      <c r="X166" s="10"/>
    </row>
    <row r="167" spans="10:24">
      <c r="J167" s="10"/>
      <c r="Q167" s="10"/>
      <c r="X167" s="10"/>
    </row>
    <row r="168" spans="10:24">
      <c r="J168" s="10"/>
      <c r="Q168" s="10"/>
      <c r="X168" s="10"/>
    </row>
    <row r="169" spans="10:24">
      <c r="J169" s="10"/>
      <c r="Q169" s="10"/>
      <c r="X169" s="10"/>
    </row>
    <row r="170" spans="10:24">
      <c r="J170" s="10"/>
      <c r="Q170" s="10"/>
      <c r="X170" s="10"/>
    </row>
    <row r="171" spans="10:24">
      <c r="J171" s="10"/>
      <c r="Q171" s="10"/>
      <c r="X171" s="10"/>
    </row>
    <row r="172" spans="10:24">
      <c r="J172" s="10"/>
      <c r="Q172" s="10"/>
      <c r="X172" s="10"/>
    </row>
    <row r="173" spans="10:24">
      <c r="J173" s="10"/>
      <c r="Q173" s="10"/>
      <c r="X173" s="10"/>
    </row>
    <row r="174" spans="10:24">
      <c r="J174" s="10"/>
      <c r="Q174" s="10"/>
      <c r="X174" s="10"/>
    </row>
    <row r="175" spans="10:24">
      <c r="J175" s="10"/>
      <c r="Q175" s="10"/>
      <c r="X175" s="10"/>
    </row>
    <row r="176" spans="10:24">
      <c r="J176" s="10"/>
      <c r="Q176" s="10"/>
      <c r="X176" s="10"/>
    </row>
    <row r="177" spans="10:24">
      <c r="J177" s="10"/>
      <c r="Q177" s="10"/>
      <c r="X177" s="10"/>
    </row>
    <row r="178" spans="10:24">
      <c r="J178" s="10"/>
      <c r="Q178" s="10"/>
      <c r="X178" s="10"/>
    </row>
    <row r="179" spans="10:24">
      <c r="J179" s="10"/>
      <c r="Q179" s="10"/>
      <c r="X179" s="10"/>
    </row>
    <row r="180" spans="10:24">
      <c r="J180" s="10"/>
      <c r="Q180" s="10"/>
      <c r="X180" s="10"/>
    </row>
    <row r="181" spans="10:24">
      <c r="J181" s="10"/>
      <c r="Q181" s="10"/>
      <c r="X181" s="10"/>
    </row>
    <row r="182" spans="10:24">
      <c r="J182" s="10"/>
      <c r="Q182" s="10"/>
      <c r="X182" s="10"/>
    </row>
    <row r="183" spans="10:24">
      <c r="J183" s="10"/>
      <c r="Q183" s="10"/>
      <c r="X183" s="10"/>
    </row>
    <row r="184" spans="10:24">
      <c r="J184" s="10"/>
      <c r="Q184" s="10"/>
      <c r="X184" s="10"/>
    </row>
    <row r="185" spans="10:24">
      <c r="J185" s="10"/>
      <c r="Q185" s="10"/>
      <c r="X185" s="10"/>
    </row>
    <row r="186" spans="10:24">
      <c r="J186" s="10"/>
      <c r="Q186" s="10"/>
      <c r="X186" s="10"/>
    </row>
    <row r="187" spans="10:24">
      <c r="J187" s="10"/>
      <c r="Q187" s="10"/>
      <c r="X187" s="10"/>
    </row>
    <row r="188" spans="10:24">
      <c r="J188" s="10"/>
      <c r="Q188" s="10"/>
      <c r="X188" s="10"/>
    </row>
    <row r="189" spans="10:24">
      <c r="J189" s="10"/>
      <c r="Q189" s="10"/>
      <c r="X189" s="10"/>
    </row>
    <row r="190" spans="10:24">
      <c r="J190" s="10"/>
      <c r="Q190" s="10"/>
      <c r="X190" s="10"/>
    </row>
    <row r="191" spans="10:24">
      <c r="J191" s="10"/>
      <c r="Q191" s="10"/>
      <c r="X191" s="10"/>
    </row>
    <row r="192" spans="10:24">
      <c r="J192" s="10"/>
      <c r="Q192" s="10"/>
      <c r="X192" s="10"/>
    </row>
    <row r="193" spans="10:24">
      <c r="J193" s="10"/>
      <c r="Q193" s="10"/>
      <c r="X193" s="10"/>
    </row>
    <row r="194" spans="10:24">
      <c r="J194" s="10"/>
      <c r="Q194" s="10"/>
      <c r="X194" s="10"/>
    </row>
    <row r="195" spans="10:24">
      <c r="J195" s="10"/>
      <c r="Q195" s="10"/>
      <c r="X195" s="10"/>
    </row>
    <row r="196" spans="10:24">
      <c r="J196" s="10"/>
      <c r="Q196" s="10"/>
      <c r="X196" s="10"/>
    </row>
    <row r="197" spans="10:24">
      <c r="J197" s="10"/>
      <c r="Q197" s="10"/>
      <c r="X197" s="10"/>
    </row>
    <row r="198" spans="10:24">
      <c r="J198" s="10"/>
      <c r="Q198" s="10"/>
      <c r="X198" s="10"/>
    </row>
    <row r="199" spans="10:24">
      <c r="J199" s="10"/>
      <c r="Q199" s="10"/>
      <c r="X199" s="10"/>
    </row>
    <row r="200" spans="10:24">
      <c r="J200" s="10"/>
      <c r="Q200" s="10"/>
      <c r="X200" s="10"/>
    </row>
    <row r="201" spans="10:24">
      <c r="J201" s="10"/>
      <c r="Q201" s="10"/>
      <c r="X201" s="10"/>
    </row>
    <row r="202" spans="10:24">
      <c r="J202" s="10"/>
      <c r="Q202" s="10"/>
      <c r="X202" s="10"/>
    </row>
    <row r="203" spans="10:24">
      <c r="J203" s="10"/>
      <c r="Q203" s="10"/>
      <c r="X203" s="10"/>
    </row>
    <row r="204" spans="10:24">
      <c r="J204" s="10"/>
      <c r="Q204" s="10"/>
      <c r="X204" s="10"/>
    </row>
    <row r="205" spans="10:24">
      <c r="J205" s="10"/>
      <c r="Q205" s="10"/>
      <c r="X205" s="10"/>
    </row>
    <row r="206" spans="10:24">
      <c r="J206" s="10"/>
      <c r="Q206" s="10"/>
      <c r="X206" s="10"/>
    </row>
    <row r="207" spans="10:24">
      <c r="J207" s="10"/>
      <c r="Q207" s="10"/>
      <c r="X207" s="10"/>
    </row>
    <row r="208" spans="10:24">
      <c r="J208" s="10"/>
      <c r="Q208" s="10"/>
      <c r="X208" s="10"/>
    </row>
    <row r="209" spans="10:24">
      <c r="J209" s="10"/>
      <c r="Q209" s="10"/>
      <c r="X209" s="10"/>
    </row>
    <row r="210" spans="10:24">
      <c r="J210" s="10"/>
      <c r="Q210" s="10"/>
      <c r="X210" s="10"/>
    </row>
    <row r="211" spans="10:24">
      <c r="J211" s="10"/>
      <c r="Q211" s="10"/>
      <c r="X211" s="10"/>
    </row>
    <row r="212" spans="10:24">
      <c r="J212" s="10"/>
      <c r="Q212" s="10"/>
      <c r="X212" s="10"/>
    </row>
    <row r="213" spans="10:24">
      <c r="J213" s="10"/>
      <c r="Q213" s="10"/>
      <c r="X213" s="10"/>
    </row>
    <row r="214" spans="10:24">
      <c r="J214" s="10"/>
      <c r="Q214" s="10"/>
      <c r="X214" s="10"/>
    </row>
    <row r="215" spans="10:24">
      <c r="J215" s="10"/>
      <c r="Q215" s="10"/>
      <c r="X215" s="10"/>
    </row>
    <row r="216" spans="10:24">
      <c r="J216" s="10"/>
      <c r="Q216" s="10"/>
      <c r="X216" s="10"/>
    </row>
    <row r="217" spans="10:24">
      <c r="J217" s="10"/>
      <c r="Q217" s="10"/>
      <c r="X217" s="10"/>
    </row>
    <row r="218" spans="10:24">
      <c r="J218" s="10"/>
      <c r="Q218" s="10"/>
      <c r="X218" s="10"/>
    </row>
    <row r="219" spans="10:24">
      <c r="J219" s="10"/>
      <c r="Q219" s="10"/>
      <c r="X219" s="10"/>
    </row>
    <row r="220" spans="10:24">
      <c r="J220" s="10"/>
      <c r="Q220" s="10"/>
      <c r="X220" s="10"/>
    </row>
    <row r="221" spans="10:24">
      <c r="J221" s="10"/>
      <c r="Q221" s="10"/>
      <c r="X221" s="10"/>
    </row>
    <row r="222" spans="10:24">
      <c r="J222" s="10"/>
      <c r="Q222" s="10"/>
      <c r="X222" s="10"/>
    </row>
    <row r="223" spans="10:24">
      <c r="J223" s="10"/>
      <c r="Q223" s="10"/>
      <c r="X223" s="10"/>
    </row>
    <row r="224" spans="10:24">
      <c r="J224" s="10"/>
      <c r="Q224" s="10"/>
      <c r="X224" s="10"/>
    </row>
    <row r="225" spans="10:24">
      <c r="J225" s="10"/>
      <c r="Q225" s="10"/>
      <c r="X225" s="10"/>
    </row>
    <row r="226" spans="10:24">
      <c r="J226" s="10"/>
      <c r="Q226" s="10"/>
      <c r="X226" s="10"/>
    </row>
    <row r="227" spans="10:24">
      <c r="J227" s="10"/>
      <c r="Q227" s="10"/>
      <c r="X227" s="10"/>
    </row>
    <row r="228" spans="10:24">
      <c r="J228" s="10"/>
      <c r="Q228" s="10"/>
      <c r="X228" s="10"/>
    </row>
    <row r="229" spans="10:24">
      <c r="J229" s="10"/>
      <c r="Q229" s="10"/>
      <c r="X229" s="10"/>
    </row>
    <row r="230" spans="10:24">
      <c r="J230" s="10"/>
      <c r="Q230" s="10"/>
      <c r="X230" s="10"/>
    </row>
    <row r="231" spans="10:24">
      <c r="J231" s="10"/>
      <c r="Q231" s="10"/>
      <c r="X231" s="10"/>
    </row>
    <row r="232" spans="10:24">
      <c r="J232" s="10"/>
      <c r="Q232" s="10"/>
      <c r="X232" s="10"/>
    </row>
    <row r="233" spans="10:24">
      <c r="J233" s="10"/>
      <c r="Q233" s="10"/>
      <c r="X233" s="10"/>
    </row>
    <row r="234" spans="10:24">
      <c r="J234" s="10"/>
      <c r="Q234" s="10"/>
      <c r="X234" s="10"/>
    </row>
    <row r="235" spans="10:24">
      <c r="J235" s="10"/>
      <c r="Q235" s="10"/>
      <c r="X235" s="10"/>
    </row>
    <row r="236" spans="10:24">
      <c r="J236" s="10"/>
      <c r="Q236" s="10"/>
      <c r="X236" s="10"/>
    </row>
    <row r="237" spans="10:24">
      <c r="J237" s="10"/>
      <c r="Q237" s="10"/>
      <c r="X237" s="10"/>
    </row>
    <row r="238" spans="10:24">
      <c r="J238" s="10"/>
      <c r="Q238" s="10"/>
      <c r="X238" s="10"/>
    </row>
    <row r="239" spans="10:24">
      <c r="J239" s="10"/>
      <c r="Q239" s="10"/>
      <c r="X239" s="10"/>
    </row>
    <row r="240" spans="10:24">
      <c r="J240" s="10"/>
      <c r="Q240" s="10"/>
      <c r="X240" s="10"/>
    </row>
    <row r="241" spans="10:24">
      <c r="J241" s="10"/>
      <c r="Q241" s="10"/>
      <c r="X241" s="10"/>
    </row>
    <row r="242" spans="10:24">
      <c r="J242" s="10"/>
      <c r="Q242" s="10"/>
      <c r="X242" s="10"/>
    </row>
    <row r="243" spans="10:24">
      <c r="J243" s="10"/>
      <c r="Q243" s="10"/>
      <c r="X243" s="10"/>
    </row>
    <row r="244" spans="10:24">
      <c r="J244" s="10"/>
      <c r="Q244" s="10"/>
      <c r="X244" s="10"/>
    </row>
    <row r="245" spans="10:24">
      <c r="J245" s="10"/>
      <c r="Q245" s="10"/>
      <c r="X245" s="10"/>
    </row>
    <row r="246" spans="10:24">
      <c r="J246" s="10"/>
      <c r="Q246" s="10"/>
      <c r="X246" s="10"/>
    </row>
    <row r="247" spans="10:24">
      <c r="J247" s="10"/>
      <c r="Q247" s="10"/>
      <c r="X247" s="10"/>
    </row>
    <row r="248" spans="10:24">
      <c r="J248" s="10"/>
      <c r="Q248" s="10"/>
      <c r="X248" s="10"/>
    </row>
    <row r="249" spans="10:24">
      <c r="J249" s="10"/>
      <c r="Q249" s="10"/>
      <c r="X249" s="10"/>
    </row>
    <row r="250" spans="10:24">
      <c r="J250" s="10"/>
      <c r="Q250" s="10"/>
      <c r="X250" s="10"/>
    </row>
    <row r="251" spans="10:24">
      <c r="J251" s="10"/>
      <c r="Q251" s="10"/>
      <c r="X251" s="10"/>
    </row>
    <row r="252" spans="10:24">
      <c r="J252" s="10"/>
      <c r="Q252" s="10"/>
      <c r="X252" s="10"/>
    </row>
    <row r="253" spans="10:24">
      <c r="J253" s="10"/>
      <c r="Q253" s="10"/>
      <c r="X253" s="10"/>
    </row>
    <row r="254" spans="10:24">
      <c r="J254" s="10"/>
      <c r="Q254" s="10"/>
      <c r="X254" s="10"/>
    </row>
    <row r="255" spans="10:24">
      <c r="J255" s="10"/>
      <c r="Q255" s="10"/>
      <c r="X255" s="10"/>
    </row>
    <row r="256" spans="10:24">
      <c r="J256" s="10"/>
      <c r="Q256" s="10"/>
      <c r="X256" s="10"/>
    </row>
    <row r="257" spans="10:24">
      <c r="J257" s="10"/>
      <c r="Q257" s="10"/>
      <c r="X257" s="10"/>
    </row>
    <row r="258" spans="10:24">
      <c r="J258" s="10"/>
      <c r="Q258" s="10"/>
      <c r="X258" s="10"/>
    </row>
    <row r="259" spans="10:24">
      <c r="J259" s="10"/>
      <c r="Q259" s="10"/>
      <c r="X259" s="10"/>
    </row>
    <row r="260" spans="10:24">
      <c r="J260" s="10"/>
      <c r="Q260" s="10"/>
      <c r="X260" s="10"/>
    </row>
    <row r="261" spans="10:24">
      <c r="J261" s="10"/>
      <c r="Q261" s="10"/>
      <c r="X261" s="10"/>
    </row>
    <row r="262" spans="10:24">
      <c r="J262" s="10"/>
      <c r="Q262" s="10"/>
      <c r="X262" s="10"/>
    </row>
    <row r="263" spans="10:24">
      <c r="J263" s="10"/>
      <c r="Q263" s="10"/>
      <c r="X263" s="10"/>
    </row>
    <row r="264" spans="10:24">
      <c r="J264" s="10"/>
      <c r="Q264" s="10"/>
      <c r="X264" s="10"/>
    </row>
    <row r="265" spans="10:24">
      <c r="J265" s="10"/>
      <c r="Q265" s="10"/>
      <c r="X265" s="10"/>
    </row>
    <row r="266" spans="10:24">
      <c r="J266" s="10"/>
      <c r="Q266" s="10"/>
      <c r="X266" s="10"/>
    </row>
    <row r="267" spans="10:24">
      <c r="J267" s="10"/>
      <c r="Q267" s="10"/>
      <c r="X267" s="10"/>
    </row>
    <row r="268" spans="10:24">
      <c r="J268" s="10"/>
      <c r="Q268" s="10"/>
      <c r="X268" s="10"/>
    </row>
    <row r="269" spans="10:24">
      <c r="J269" s="10"/>
      <c r="Q269" s="10"/>
      <c r="X269" s="10"/>
    </row>
    <row r="270" spans="10:24">
      <c r="J270" s="10"/>
      <c r="Q270" s="10"/>
      <c r="X270" s="10"/>
    </row>
    <row r="271" spans="10:24">
      <c r="J271" s="10"/>
      <c r="Q271" s="10"/>
      <c r="X271" s="10"/>
    </row>
    <row r="272" spans="10:24">
      <c r="J272" s="10"/>
      <c r="Q272" s="10"/>
      <c r="X272" s="10"/>
    </row>
    <row r="273" spans="10:24">
      <c r="J273" s="10"/>
      <c r="Q273" s="10"/>
      <c r="X273" s="10"/>
    </row>
    <row r="274" spans="10:24">
      <c r="J274" s="10"/>
      <c r="Q274" s="10"/>
      <c r="X274" s="10"/>
    </row>
    <row r="275" spans="10:24">
      <c r="J275" s="10"/>
      <c r="Q275" s="10"/>
      <c r="X275" s="10"/>
    </row>
    <row r="276" spans="10:24">
      <c r="J276" s="10"/>
      <c r="Q276" s="10"/>
      <c r="X276" s="10"/>
    </row>
    <row r="277" spans="10:24">
      <c r="J277" s="10"/>
      <c r="Q277" s="10"/>
      <c r="X277" s="10"/>
    </row>
    <row r="278" spans="10:24">
      <c r="J278" s="10"/>
      <c r="Q278" s="10"/>
      <c r="X278" s="10"/>
    </row>
    <row r="279" spans="10:24">
      <c r="J279" s="10"/>
      <c r="Q279" s="10"/>
      <c r="X279" s="10"/>
    </row>
    <row r="280" spans="10:24">
      <c r="J280" s="10"/>
      <c r="Q280" s="10"/>
      <c r="X280" s="10"/>
    </row>
    <row r="281" spans="10:24">
      <c r="J281" s="10"/>
      <c r="Q281" s="10"/>
      <c r="X281" s="10"/>
    </row>
    <row r="282" spans="10:24">
      <c r="J282" s="10"/>
      <c r="Q282" s="10"/>
      <c r="X282" s="10"/>
    </row>
    <row r="283" spans="10:24">
      <c r="J283" s="10"/>
      <c r="Q283" s="10"/>
      <c r="X283" s="10"/>
    </row>
    <row r="284" spans="10:24">
      <c r="J284" s="10"/>
      <c r="Q284" s="10"/>
      <c r="X284" s="10"/>
    </row>
    <row r="285" spans="10:24">
      <c r="J285" s="10"/>
      <c r="Q285" s="10"/>
      <c r="X285" s="10"/>
    </row>
    <row r="286" spans="10:24">
      <c r="J286" s="10"/>
      <c r="Q286" s="10"/>
      <c r="X286" s="10"/>
    </row>
    <row r="287" spans="10:24">
      <c r="J287" s="10"/>
      <c r="Q287" s="10"/>
      <c r="X287" s="10"/>
    </row>
    <row r="288" spans="10:24">
      <c r="J288" s="10"/>
      <c r="Q288" s="10"/>
      <c r="X288" s="10"/>
    </row>
    <row r="289" spans="10:24">
      <c r="J289" s="10"/>
      <c r="Q289" s="10"/>
      <c r="X289" s="10"/>
    </row>
    <row r="290" spans="10:24">
      <c r="J290" s="10"/>
      <c r="Q290" s="10"/>
      <c r="X290" s="10"/>
    </row>
    <row r="291" spans="10:24">
      <c r="J291" s="10"/>
      <c r="Q291" s="10"/>
      <c r="X291" s="10"/>
    </row>
    <row r="292" spans="10:24">
      <c r="J292" s="10"/>
      <c r="Q292" s="10"/>
      <c r="X292" s="10"/>
    </row>
    <row r="293" spans="10:24">
      <c r="J293" s="10"/>
      <c r="Q293" s="10"/>
      <c r="X293" s="10"/>
    </row>
    <row r="294" spans="10:24">
      <c r="J294" s="10"/>
      <c r="Q294" s="10"/>
      <c r="X294" s="10"/>
    </row>
    <row r="295" spans="10:24">
      <c r="J295" s="10"/>
      <c r="Q295" s="10"/>
      <c r="X295" s="10"/>
    </row>
    <row r="296" spans="10:24">
      <c r="J296" s="10"/>
      <c r="Q296" s="10"/>
      <c r="X296" s="10"/>
    </row>
    <row r="297" spans="10:24">
      <c r="J297" s="10"/>
      <c r="Q297" s="10"/>
      <c r="X297" s="10"/>
    </row>
    <row r="298" spans="10:24">
      <c r="J298" s="10"/>
      <c r="Q298" s="10"/>
      <c r="X298" s="10"/>
    </row>
    <row r="299" spans="10:24">
      <c r="J299" s="10"/>
      <c r="Q299" s="10"/>
      <c r="X299" s="10"/>
    </row>
    <row r="300" spans="10:24">
      <c r="J300" s="10"/>
      <c r="Q300" s="10"/>
      <c r="X300" s="10"/>
    </row>
    <row r="301" spans="10:24">
      <c r="J301" s="10"/>
      <c r="Q301" s="10"/>
      <c r="X301" s="10"/>
    </row>
    <row r="302" spans="10:24">
      <c r="J302" s="10"/>
      <c r="Q302" s="10"/>
      <c r="X302" s="10"/>
    </row>
    <row r="303" spans="10:24">
      <c r="J303" s="10"/>
      <c r="Q303" s="10"/>
      <c r="X303" s="10"/>
    </row>
    <row r="304" spans="10:24">
      <c r="J304" s="10"/>
      <c r="Q304" s="10"/>
      <c r="X304" s="10"/>
    </row>
    <row r="305" spans="10:24">
      <c r="J305" s="10"/>
      <c r="Q305" s="10"/>
      <c r="X305" s="10"/>
    </row>
    <row r="306" spans="10:24">
      <c r="J306" s="10"/>
      <c r="Q306" s="10"/>
      <c r="X306" s="10"/>
    </row>
    <row r="307" spans="10:24">
      <c r="J307" s="10"/>
      <c r="Q307" s="10"/>
      <c r="X307" s="10"/>
    </row>
    <row r="308" spans="10:24">
      <c r="J308" s="10"/>
      <c r="Q308" s="10"/>
      <c r="X308" s="10"/>
    </row>
    <row r="309" spans="10:24">
      <c r="J309" s="10"/>
      <c r="Q309" s="10"/>
      <c r="X309" s="10"/>
    </row>
    <row r="310" spans="10:24">
      <c r="J310" s="10"/>
      <c r="Q310" s="10"/>
      <c r="X310" s="10"/>
    </row>
    <row r="311" spans="10:24">
      <c r="J311" s="10"/>
      <c r="Q311" s="10"/>
      <c r="X311" s="10"/>
    </row>
    <row r="312" spans="10:24">
      <c r="J312" s="10"/>
      <c r="Q312" s="10"/>
      <c r="X312" s="10"/>
    </row>
    <row r="313" spans="10:24">
      <c r="J313" s="10"/>
      <c r="Q313" s="10"/>
      <c r="X313" s="10"/>
    </row>
    <row r="314" spans="10:24">
      <c r="J314" s="10"/>
      <c r="Q314" s="10"/>
      <c r="X314" s="10"/>
    </row>
    <row r="315" spans="10:24">
      <c r="J315" s="10"/>
      <c r="Q315" s="10"/>
      <c r="X315" s="10"/>
    </row>
    <row r="316" spans="10:24">
      <c r="J316" s="10"/>
      <c r="Q316" s="10"/>
      <c r="X316" s="10"/>
    </row>
    <row r="317" spans="10:24">
      <c r="J317" s="10"/>
      <c r="Q317" s="10"/>
      <c r="X317" s="10"/>
    </row>
    <row r="318" spans="10:24">
      <c r="J318" s="10"/>
      <c r="Q318" s="10"/>
      <c r="X318" s="10"/>
    </row>
    <row r="319" spans="10:24">
      <c r="J319" s="10"/>
      <c r="Q319" s="10"/>
      <c r="X319" s="10"/>
    </row>
    <row r="320" spans="10:24">
      <c r="J320" s="10"/>
      <c r="Q320" s="10"/>
      <c r="X320" s="10"/>
    </row>
    <row r="321" spans="10:24">
      <c r="J321" s="10"/>
      <c r="Q321" s="10"/>
      <c r="X321" s="10"/>
    </row>
    <row r="322" spans="10:24">
      <c r="J322" s="10"/>
      <c r="Q322" s="10"/>
      <c r="X322" s="10"/>
    </row>
    <row r="323" spans="10:24">
      <c r="J323" s="10"/>
      <c r="Q323" s="10"/>
      <c r="X323" s="10"/>
    </row>
    <row r="324" spans="10:24">
      <c r="J324" s="10"/>
      <c r="Q324" s="10"/>
      <c r="X324" s="10"/>
    </row>
    <row r="325" spans="10:24">
      <c r="J325" s="10"/>
      <c r="Q325" s="10"/>
      <c r="X325" s="10"/>
    </row>
    <row r="326" spans="10:24">
      <c r="J326" s="10"/>
      <c r="Q326" s="10"/>
      <c r="X326" s="10"/>
    </row>
    <row r="327" spans="10:24">
      <c r="J327" s="10"/>
      <c r="Q327" s="10"/>
      <c r="X327" s="10"/>
    </row>
    <row r="328" spans="10:24">
      <c r="J328" s="10"/>
      <c r="Q328" s="10"/>
      <c r="X328" s="10"/>
    </row>
    <row r="329" spans="10:24">
      <c r="J329" s="10"/>
      <c r="Q329" s="10"/>
      <c r="X329" s="10"/>
    </row>
    <row r="330" spans="10:24">
      <c r="J330" s="10"/>
      <c r="Q330" s="10"/>
      <c r="X330" s="10"/>
    </row>
    <row r="331" spans="10:24">
      <c r="J331" s="10"/>
      <c r="Q331" s="10"/>
      <c r="X331" s="10"/>
    </row>
    <row r="332" spans="10:24">
      <c r="J332" s="10"/>
      <c r="Q332" s="10"/>
      <c r="X332" s="10"/>
    </row>
    <row r="333" spans="10:24">
      <c r="J333" s="10"/>
      <c r="Q333" s="10"/>
      <c r="X333" s="10"/>
    </row>
    <row r="334" spans="10:24">
      <c r="J334" s="10"/>
      <c r="Q334" s="10"/>
      <c r="X334" s="10"/>
    </row>
    <row r="335" spans="10:24">
      <c r="J335" s="10"/>
      <c r="Q335" s="10"/>
      <c r="X335" s="10"/>
    </row>
    <row r="336" spans="10:24">
      <c r="J336" s="10"/>
      <c r="Q336" s="10"/>
      <c r="X336" s="10"/>
    </row>
    <row r="337" spans="10:24">
      <c r="J337" s="10"/>
      <c r="Q337" s="10"/>
      <c r="X337" s="10"/>
    </row>
    <row r="338" spans="10:24">
      <c r="J338" s="10"/>
      <c r="Q338" s="10"/>
      <c r="X338" s="10"/>
    </row>
    <row r="339" spans="10:24">
      <c r="J339" s="10"/>
      <c r="Q339" s="10"/>
      <c r="X339" s="10"/>
    </row>
    <row r="340" spans="10:24">
      <c r="J340" s="10"/>
      <c r="Q340" s="10"/>
      <c r="X340" s="10"/>
    </row>
    <row r="341" spans="10:24">
      <c r="J341" s="10"/>
      <c r="Q341" s="10"/>
      <c r="X341" s="10"/>
    </row>
    <row r="342" spans="10:24">
      <c r="J342" s="10"/>
      <c r="Q342" s="10"/>
      <c r="X342" s="10"/>
    </row>
    <row r="343" spans="10:24">
      <c r="J343" s="10"/>
      <c r="Q343" s="10"/>
      <c r="X343" s="10"/>
    </row>
    <row r="344" spans="10:24">
      <c r="J344" s="10"/>
      <c r="Q344" s="10"/>
      <c r="X344" s="10"/>
    </row>
    <row r="345" spans="10:24">
      <c r="J345" s="10"/>
      <c r="Q345" s="10"/>
      <c r="X345" s="10"/>
    </row>
    <row r="346" spans="10:24">
      <c r="J346" s="10"/>
      <c r="Q346" s="10"/>
      <c r="X346" s="10"/>
    </row>
    <row r="347" spans="10:24">
      <c r="J347" s="10"/>
      <c r="Q347" s="10"/>
      <c r="X347" s="10"/>
    </row>
    <row r="348" spans="10:24">
      <c r="J348" s="10"/>
      <c r="Q348" s="10"/>
      <c r="X348" s="10"/>
    </row>
    <row r="349" spans="10:24">
      <c r="J349" s="10"/>
      <c r="Q349" s="10"/>
      <c r="X349" s="10"/>
    </row>
    <row r="350" spans="10:24">
      <c r="J350" s="10"/>
      <c r="Q350" s="10"/>
      <c r="X350" s="10"/>
    </row>
    <row r="351" spans="10:24">
      <c r="J351" s="10"/>
      <c r="Q351" s="10"/>
      <c r="X351" s="10"/>
    </row>
    <row r="352" spans="10:24">
      <c r="J352" s="10"/>
      <c r="Q352" s="10"/>
      <c r="X352" s="10"/>
    </row>
    <row r="353" spans="10:24">
      <c r="J353" s="10"/>
      <c r="Q353" s="10"/>
      <c r="X353" s="10"/>
    </row>
    <row r="354" spans="10:24">
      <c r="J354" s="10"/>
      <c r="Q354" s="10"/>
      <c r="X354" s="10"/>
    </row>
    <row r="355" spans="10:24">
      <c r="J355" s="10"/>
      <c r="Q355" s="10"/>
      <c r="X355" s="10"/>
    </row>
    <row r="356" spans="10:24">
      <c r="J356" s="10"/>
      <c r="Q356" s="10"/>
      <c r="X356" s="10"/>
    </row>
    <row r="357" spans="10:24">
      <c r="J357" s="10"/>
      <c r="Q357" s="10"/>
      <c r="X357" s="10"/>
    </row>
    <row r="358" spans="10:24">
      <c r="J358" s="10"/>
      <c r="Q358" s="10"/>
      <c r="X358" s="10"/>
    </row>
    <row r="359" spans="10:24">
      <c r="J359" s="10"/>
      <c r="Q359" s="10"/>
      <c r="X359" s="10"/>
    </row>
    <row r="360" spans="10:24">
      <c r="J360" s="10"/>
      <c r="Q360" s="10"/>
      <c r="X360" s="10"/>
    </row>
    <row r="361" spans="10:24">
      <c r="J361" s="10"/>
      <c r="Q361" s="10"/>
      <c r="X361" s="10"/>
    </row>
    <row r="362" spans="10:24">
      <c r="J362" s="10"/>
      <c r="Q362" s="10"/>
      <c r="X362" s="10"/>
    </row>
    <row r="363" spans="10:24">
      <c r="J363" s="10"/>
      <c r="Q363" s="10"/>
      <c r="X363" s="10"/>
    </row>
    <row r="364" spans="10:24">
      <c r="J364" s="10"/>
      <c r="Q364" s="10"/>
      <c r="X364" s="10"/>
    </row>
    <row r="365" spans="10:24">
      <c r="J365" s="10"/>
      <c r="Q365" s="10"/>
      <c r="X365" s="10"/>
    </row>
    <row r="366" spans="10:24">
      <c r="J366" s="10"/>
      <c r="Q366" s="10"/>
      <c r="X366" s="10"/>
    </row>
    <row r="367" spans="10:24">
      <c r="J367" s="10"/>
      <c r="Q367" s="10"/>
      <c r="X367" s="10"/>
    </row>
    <row r="368" spans="10:24">
      <c r="J368" s="10"/>
      <c r="Q368" s="10"/>
      <c r="X368" s="10"/>
    </row>
    <row r="369" spans="10:24">
      <c r="J369" s="10"/>
      <c r="Q369" s="10"/>
      <c r="X369" s="10"/>
    </row>
    <row r="370" spans="10:24">
      <c r="J370" s="10"/>
      <c r="Q370" s="10"/>
      <c r="X370" s="10"/>
    </row>
    <row r="371" spans="10:24">
      <c r="J371" s="10"/>
      <c r="Q371" s="10"/>
      <c r="X371" s="10"/>
    </row>
    <row r="372" spans="10:24">
      <c r="J372" s="10"/>
      <c r="Q372" s="10"/>
      <c r="X372" s="10"/>
    </row>
    <row r="373" spans="10:24">
      <c r="J373" s="10"/>
      <c r="Q373" s="10"/>
      <c r="X373" s="10"/>
    </row>
    <row r="374" spans="10:24">
      <c r="J374" s="10"/>
      <c r="Q374" s="10"/>
      <c r="X374" s="10"/>
    </row>
    <row r="375" spans="10:24">
      <c r="J375" s="10"/>
      <c r="Q375" s="10"/>
      <c r="X375" s="10"/>
    </row>
    <row r="376" spans="10:24">
      <c r="J376" s="10"/>
      <c r="Q376" s="10"/>
      <c r="X376" s="10"/>
    </row>
    <row r="377" spans="10:24">
      <c r="J377" s="10"/>
      <c r="Q377" s="10"/>
      <c r="X377" s="10"/>
    </row>
    <row r="378" spans="10:24">
      <c r="J378" s="10"/>
      <c r="Q378" s="10"/>
      <c r="X378" s="10"/>
    </row>
    <row r="379" spans="10:24">
      <c r="J379" s="10"/>
      <c r="Q379" s="10"/>
      <c r="X379" s="10"/>
    </row>
    <row r="380" spans="10:24">
      <c r="J380" s="10"/>
      <c r="Q380" s="10"/>
      <c r="X380" s="10"/>
    </row>
    <row r="381" spans="10:24">
      <c r="J381" s="10"/>
      <c r="Q381" s="10"/>
      <c r="X381" s="10"/>
    </row>
    <row r="382" spans="10:24">
      <c r="J382" s="10"/>
      <c r="Q382" s="10"/>
      <c r="X382" s="10"/>
    </row>
    <row r="383" spans="10:24">
      <c r="J383" s="10"/>
      <c r="Q383" s="10"/>
      <c r="X383" s="10"/>
    </row>
    <row r="384" spans="10:24">
      <c r="J384" s="10"/>
      <c r="Q384" s="10"/>
      <c r="X384" s="10"/>
    </row>
    <row r="385" spans="10:24">
      <c r="J385" s="10"/>
      <c r="Q385" s="10"/>
      <c r="X385" s="10"/>
    </row>
    <row r="386" spans="10:24">
      <c r="J386" s="10"/>
      <c r="Q386" s="10"/>
      <c r="X386" s="10"/>
    </row>
    <row r="387" spans="10:24">
      <c r="J387" s="10"/>
      <c r="Q387" s="10"/>
      <c r="X387" s="10"/>
    </row>
    <row r="388" spans="10:24">
      <c r="J388" s="10"/>
      <c r="Q388" s="10"/>
      <c r="X388" s="10"/>
    </row>
    <row r="389" spans="10:24">
      <c r="J389" s="10"/>
      <c r="Q389" s="10"/>
      <c r="X389" s="10"/>
    </row>
    <row r="390" spans="10:24">
      <c r="J390" s="10"/>
      <c r="Q390" s="10"/>
      <c r="X390" s="10"/>
    </row>
    <row r="391" spans="10:24">
      <c r="J391" s="10"/>
      <c r="Q391" s="10"/>
      <c r="X391" s="10"/>
    </row>
    <row r="392" spans="10:24">
      <c r="J392" s="10"/>
      <c r="Q392" s="10"/>
      <c r="X392" s="10"/>
    </row>
    <row r="393" spans="10:24">
      <c r="J393" s="10"/>
      <c r="Q393" s="10"/>
      <c r="X393" s="10"/>
    </row>
    <row r="394" spans="10:24">
      <c r="J394" s="10"/>
      <c r="Q394" s="10"/>
      <c r="X394" s="10"/>
    </row>
    <row r="395" spans="10:24">
      <c r="J395" s="10"/>
      <c r="Q395" s="10"/>
      <c r="X395" s="10"/>
    </row>
    <row r="396" spans="10:24">
      <c r="J396" s="10"/>
      <c r="Q396" s="10"/>
      <c r="X396" s="10"/>
    </row>
    <row r="397" spans="10:24">
      <c r="J397" s="10"/>
      <c r="Q397" s="10"/>
      <c r="X397" s="10"/>
    </row>
    <row r="398" spans="10:24">
      <c r="J398" s="10"/>
      <c r="Q398" s="10"/>
      <c r="X398" s="10"/>
    </row>
    <row r="399" spans="10:24">
      <c r="J399" s="10"/>
      <c r="Q399" s="10"/>
      <c r="X399" s="10"/>
    </row>
    <row r="400" spans="10:24">
      <c r="J400" s="10"/>
      <c r="Q400" s="10"/>
      <c r="X400" s="10"/>
    </row>
    <row r="401" spans="10:24">
      <c r="J401" s="10"/>
      <c r="Q401" s="10"/>
      <c r="X401" s="10"/>
    </row>
    <row r="402" spans="10:24">
      <c r="J402" s="10"/>
      <c r="Q402" s="10"/>
      <c r="X402" s="10"/>
    </row>
    <row r="403" spans="10:24">
      <c r="J403" s="10"/>
      <c r="Q403" s="10"/>
      <c r="X403" s="10"/>
    </row>
    <row r="404" spans="10:24">
      <c r="J404" s="10"/>
      <c r="Q404" s="10"/>
      <c r="X404" s="10"/>
    </row>
    <row r="405" spans="10:24">
      <c r="J405" s="10"/>
      <c r="Q405" s="10"/>
      <c r="X405" s="10"/>
    </row>
    <row r="406" spans="10:24">
      <c r="J406" s="10"/>
      <c r="Q406" s="10"/>
      <c r="X406" s="10"/>
    </row>
    <row r="407" spans="10:24">
      <c r="J407" s="10"/>
      <c r="Q407" s="10"/>
      <c r="X407" s="10"/>
    </row>
    <row r="408" spans="10:24">
      <c r="J408" s="10"/>
      <c r="Q408" s="10"/>
      <c r="X408" s="10"/>
    </row>
    <row r="409" spans="10:24">
      <c r="J409" s="10"/>
      <c r="Q409" s="10"/>
      <c r="X409" s="10"/>
    </row>
    <row r="410" spans="10:24">
      <c r="J410" s="10"/>
      <c r="Q410" s="10"/>
      <c r="X410" s="10"/>
    </row>
    <row r="411" spans="10:24">
      <c r="J411" s="10"/>
      <c r="Q411" s="10"/>
      <c r="X411" s="10"/>
    </row>
    <row r="412" spans="10:24">
      <c r="J412" s="10"/>
      <c r="Q412" s="10"/>
      <c r="X412" s="10"/>
    </row>
    <row r="413" spans="10:24">
      <c r="J413" s="10"/>
      <c r="Q413" s="10"/>
      <c r="X413" s="10"/>
    </row>
    <row r="414" spans="10:24">
      <c r="J414" s="10"/>
      <c r="Q414" s="10"/>
      <c r="X414" s="10"/>
    </row>
    <row r="415" spans="10:24">
      <c r="J415" s="10"/>
      <c r="Q415" s="10"/>
      <c r="X415" s="10"/>
    </row>
    <row r="416" spans="10:24">
      <c r="J416" s="10"/>
      <c r="Q416" s="10"/>
      <c r="X416" s="10"/>
    </row>
    <row r="417" spans="10:24">
      <c r="J417" s="10"/>
      <c r="Q417" s="10"/>
      <c r="X417" s="10"/>
    </row>
    <row r="418" spans="10:24">
      <c r="J418" s="10"/>
      <c r="Q418" s="10"/>
      <c r="X418" s="10"/>
    </row>
    <row r="419" spans="10:24">
      <c r="J419" s="10"/>
      <c r="Q419" s="10"/>
      <c r="X419" s="10"/>
    </row>
    <row r="420" spans="10:24">
      <c r="J420" s="10"/>
      <c r="Q420" s="10"/>
      <c r="X420" s="10"/>
    </row>
    <row r="421" spans="10:24">
      <c r="J421" s="10"/>
      <c r="Q421" s="10"/>
      <c r="X421" s="10"/>
    </row>
    <row r="422" spans="10:24">
      <c r="J422" s="10"/>
      <c r="Q422" s="10"/>
      <c r="X422" s="10"/>
    </row>
    <row r="423" spans="10:24">
      <c r="J423" s="10"/>
      <c r="Q423" s="10"/>
      <c r="X423" s="10"/>
    </row>
    <row r="424" spans="10:24">
      <c r="J424" s="10"/>
      <c r="Q424" s="10"/>
      <c r="X424" s="10"/>
    </row>
    <row r="425" spans="10:24">
      <c r="J425" s="10"/>
      <c r="Q425" s="10"/>
      <c r="X425" s="10"/>
    </row>
    <row r="426" spans="10:24">
      <c r="J426" s="10"/>
      <c r="Q426" s="10"/>
      <c r="X426" s="10"/>
    </row>
    <row r="427" spans="10:24">
      <c r="J427" s="10"/>
      <c r="Q427" s="10"/>
      <c r="X427" s="10"/>
    </row>
    <row r="428" spans="10:24">
      <c r="J428" s="10"/>
      <c r="Q428" s="10"/>
      <c r="X428" s="10"/>
    </row>
    <row r="429" spans="10:24">
      <c r="J429" s="10"/>
      <c r="Q429" s="10"/>
      <c r="X429" s="10"/>
    </row>
    <row r="430" spans="10:24">
      <c r="J430" s="10"/>
      <c r="Q430" s="10"/>
      <c r="X430" s="10"/>
    </row>
    <row r="431" spans="10:24">
      <c r="J431" s="10"/>
      <c r="Q431" s="10"/>
      <c r="X431" s="10"/>
    </row>
    <row r="432" spans="10:24">
      <c r="J432" s="10"/>
      <c r="Q432" s="10"/>
      <c r="X432" s="10"/>
    </row>
    <row r="433" spans="10:24">
      <c r="J433" s="10"/>
      <c r="Q433" s="10"/>
      <c r="X433" s="10"/>
    </row>
    <row r="434" spans="10:24">
      <c r="J434" s="10"/>
      <c r="Q434" s="10"/>
      <c r="X434" s="10"/>
    </row>
    <row r="435" spans="10:24">
      <c r="J435" s="10"/>
      <c r="Q435" s="10"/>
      <c r="X435" s="10"/>
    </row>
    <row r="436" spans="10:24">
      <c r="J436" s="10"/>
      <c r="Q436" s="10"/>
      <c r="X436" s="10"/>
    </row>
    <row r="437" spans="10:24">
      <c r="J437" s="10"/>
      <c r="Q437" s="10"/>
      <c r="X437" s="10"/>
    </row>
    <row r="438" spans="10:24">
      <c r="J438" s="10"/>
      <c r="Q438" s="10"/>
      <c r="X438" s="10"/>
    </row>
    <row r="439" spans="10:24">
      <c r="J439" s="10"/>
      <c r="Q439" s="10"/>
      <c r="X439" s="10"/>
    </row>
    <row r="440" spans="10:24">
      <c r="J440" s="10"/>
      <c r="Q440" s="10"/>
      <c r="X440" s="10"/>
    </row>
    <row r="441" spans="10:24">
      <c r="J441" s="10"/>
      <c r="Q441" s="10"/>
      <c r="X441" s="10"/>
    </row>
    <row r="442" spans="10:24">
      <c r="J442" s="10"/>
      <c r="Q442" s="10"/>
      <c r="X442" s="10"/>
    </row>
    <row r="443" spans="10:24">
      <c r="J443" s="10"/>
      <c r="Q443" s="10"/>
      <c r="X443" s="10"/>
    </row>
    <row r="444" spans="10:24">
      <c r="J444" s="10"/>
      <c r="Q444" s="10"/>
      <c r="X444" s="10"/>
    </row>
    <row r="445" spans="10:24">
      <c r="J445" s="10"/>
      <c r="Q445" s="10"/>
      <c r="X445" s="10"/>
    </row>
    <row r="446" spans="10:24">
      <c r="J446" s="10"/>
      <c r="Q446" s="10"/>
      <c r="X446" s="10"/>
    </row>
    <row r="447" spans="10:24">
      <c r="J447" s="10"/>
      <c r="Q447" s="10"/>
      <c r="X447" s="10"/>
    </row>
    <row r="448" spans="10:24">
      <c r="J448" s="10"/>
      <c r="Q448" s="10"/>
      <c r="X448" s="10"/>
    </row>
    <row r="449" spans="10:24">
      <c r="J449" s="10"/>
      <c r="Q449" s="10"/>
      <c r="X449" s="10"/>
    </row>
    <row r="450" spans="10:24">
      <c r="J450" s="10"/>
      <c r="Q450" s="10"/>
      <c r="X450" s="10"/>
    </row>
    <row r="451" spans="10:24">
      <c r="J451" s="10"/>
      <c r="Q451" s="10"/>
      <c r="X451" s="10"/>
    </row>
    <row r="452" spans="10:24">
      <c r="J452" s="10"/>
      <c r="Q452" s="10"/>
      <c r="X452" s="10"/>
    </row>
    <row r="453" spans="10:24">
      <c r="J453" s="10"/>
      <c r="Q453" s="10"/>
      <c r="X453" s="10"/>
    </row>
    <row r="454" spans="10:24">
      <c r="J454" s="10"/>
      <c r="Q454" s="10"/>
      <c r="X454" s="10"/>
    </row>
    <row r="455" spans="10:24">
      <c r="J455" s="10"/>
      <c r="Q455" s="10"/>
      <c r="X455" s="10"/>
    </row>
    <row r="456" spans="10:24">
      <c r="J456" s="10"/>
      <c r="Q456" s="10"/>
      <c r="X456" s="10"/>
    </row>
    <row r="457" spans="10:24">
      <c r="J457" s="10"/>
      <c r="Q457" s="10"/>
      <c r="X457" s="10"/>
    </row>
    <row r="458" spans="10:24">
      <c r="J458" s="10"/>
      <c r="Q458" s="10"/>
      <c r="X458" s="10"/>
    </row>
    <row r="459" spans="10:24">
      <c r="J459" s="10"/>
      <c r="Q459" s="10"/>
      <c r="X459" s="10"/>
    </row>
    <row r="460" spans="10:24">
      <c r="J460" s="10"/>
      <c r="Q460" s="10"/>
      <c r="X460" s="10"/>
    </row>
    <row r="461" spans="10:24">
      <c r="J461" s="10"/>
      <c r="Q461" s="10"/>
      <c r="X461" s="10"/>
    </row>
    <row r="462" spans="10:24">
      <c r="J462" s="10"/>
      <c r="Q462" s="10"/>
      <c r="X462" s="10"/>
    </row>
    <row r="463" spans="10:24">
      <c r="J463" s="10"/>
      <c r="Q463" s="10"/>
      <c r="X463" s="10"/>
    </row>
    <row r="464" spans="10:24">
      <c r="J464" s="10"/>
      <c r="Q464" s="10"/>
      <c r="X464" s="10"/>
    </row>
    <row r="465" spans="10:24">
      <c r="J465" s="10"/>
      <c r="Q465" s="10"/>
      <c r="X465" s="10"/>
    </row>
    <row r="466" spans="10:24">
      <c r="J466" s="10"/>
      <c r="Q466" s="10"/>
      <c r="X466" s="10"/>
    </row>
    <row r="467" spans="10:24">
      <c r="J467" s="10"/>
      <c r="Q467" s="10"/>
      <c r="X467" s="10"/>
    </row>
    <row r="468" spans="10:24">
      <c r="J468" s="10"/>
      <c r="Q468" s="10"/>
      <c r="X468" s="10"/>
    </row>
    <row r="469" spans="10:24">
      <c r="J469" s="10"/>
      <c r="Q469" s="10"/>
      <c r="X469" s="10"/>
    </row>
    <row r="470" spans="10:24">
      <c r="J470" s="10"/>
      <c r="Q470" s="10"/>
      <c r="X470" s="10"/>
    </row>
    <row r="471" spans="10:24">
      <c r="J471" s="10"/>
      <c r="Q471" s="10"/>
      <c r="X471" s="10"/>
    </row>
    <row r="472" spans="10:24">
      <c r="J472" s="10"/>
      <c r="Q472" s="10"/>
      <c r="X472" s="10"/>
    </row>
    <row r="473" spans="10:24">
      <c r="J473" s="10"/>
      <c r="Q473" s="10"/>
      <c r="X473" s="10"/>
    </row>
    <row r="474" spans="10:24">
      <c r="J474" s="10"/>
      <c r="Q474" s="10"/>
      <c r="X474" s="10"/>
    </row>
    <row r="475" spans="10:24">
      <c r="J475" s="10"/>
      <c r="Q475" s="10"/>
      <c r="X475" s="10"/>
    </row>
    <row r="476" spans="10:24">
      <c r="J476" s="10"/>
      <c r="Q476" s="10"/>
      <c r="X476" s="10"/>
    </row>
    <row r="477" spans="10:24">
      <c r="J477" s="10"/>
      <c r="Q477" s="10"/>
      <c r="X477" s="10"/>
    </row>
    <row r="478" spans="10:24">
      <c r="J478" s="10"/>
      <c r="Q478" s="10"/>
      <c r="X478" s="10"/>
    </row>
    <row r="479" spans="10:24">
      <c r="J479" s="10"/>
      <c r="Q479" s="10"/>
      <c r="X479" s="10"/>
    </row>
    <row r="480" spans="10:24">
      <c r="J480" s="10"/>
      <c r="Q480" s="10"/>
      <c r="X480" s="10"/>
    </row>
    <row r="481" spans="10:24">
      <c r="J481" s="10"/>
      <c r="Q481" s="10"/>
      <c r="X481" s="10"/>
    </row>
    <row r="482" spans="10:24">
      <c r="J482" s="10"/>
      <c r="Q482" s="10"/>
      <c r="X482" s="10"/>
    </row>
    <row r="483" spans="10:24">
      <c r="J483" s="10"/>
      <c r="Q483" s="10"/>
      <c r="X483" s="10"/>
    </row>
    <row r="484" spans="10:24">
      <c r="J484" s="10"/>
      <c r="Q484" s="10"/>
      <c r="X484" s="10"/>
    </row>
    <row r="485" spans="10:24">
      <c r="J485" s="10"/>
      <c r="Q485" s="10"/>
      <c r="X485" s="10"/>
    </row>
    <row r="486" spans="10:24">
      <c r="J486" s="10"/>
      <c r="Q486" s="10"/>
      <c r="X486" s="10"/>
    </row>
    <row r="487" spans="10:24">
      <c r="J487" s="10"/>
      <c r="Q487" s="10"/>
      <c r="X487" s="10"/>
    </row>
    <row r="488" spans="10:24">
      <c r="J488" s="10"/>
      <c r="Q488" s="10"/>
      <c r="X488" s="10"/>
    </row>
    <row r="489" spans="10:24">
      <c r="J489" s="10"/>
      <c r="Q489" s="10"/>
      <c r="X489" s="10"/>
    </row>
    <row r="490" spans="10:24">
      <c r="J490" s="10"/>
      <c r="Q490" s="10"/>
      <c r="X490" s="10"/>
    </row>
    <row r="491" spans="10:24">
      <c r="J491" s="10"/>
      <c r="Q491" s="10"/>
      <c r="X491" s="10"/>
    </row>
    <row r="492" spans="10:24">
      <c r="J492" s="10"/>
      <c r="Q492" s="10"/>
      <c r="X492" s="10"/>
    </row>
    <row r="493" spans="10:24">
      <c r="J493" s="10"/>
      <c r="Q493" s="10"/>
      <c r="X493" s="10"/>
    </row>
    <row r="494" spans="10:24">
      <c r="J494" s="10"/>
      <c r="Q494" s="10"/>
      <c r="X494" s="10"/>
    </row>
    <row r="495" spans="10:24">
      <c r="J495" s="10"/>
      <c r="Q495" s="10"/>
      <c r="X495" s="10"/>
    </row>
    <row r="496" spans="10:24">
      <c r="J496" s="10"/>
      <c r="Q496" s="10"/>
      <c r="X496" s="10"/>
    </row>
    <row r="497" spans="10:24">
      <c r="J497" s="10"/>
      <c r="Q497" s="10"/>
      <c r="X497" s="10"/>
    </row>
    <row r="498" spans="10:24">
      <c r="J498" s="10"/>
      <c r="Q498" s="10"/>
      <c r="X498" s="10"/>
    </row>
    <row r="499" spans="10:24">
      <c r="J499" s="10"/>
      <c r="Q499" s="10"/>
      <c r="X499" s="10"/>
    </row>
    <row r="500" spans="10:24">
      <c r="J500" s="10"/>
      <c r="Q500" s="10"/>
      <c r="X500" s="10"/>
    </row>
    <row r="501" spans="10:24">
      <c r="J501" s="10"/>
      <c r="Q501" s="10"/>
      <c r="X501" s="10"/>
    </row>
    <row r="502" spans="10:24">
      <c r="J502" s="10"/>
      <c r="Q502" s="10"/>
      <c r="X502" s="10"/>
    </row>
    <row r="503" spans="10:24">
      <c r="J503" s="10"/>
      <c r="Q503" s="10"/>
      <c r="X503" s="10"/>
    </row>
    <row r="504" spans="10:24">
      <c r="J504" s="10"/>
      <c r="Q504" s="10"/>
      <c r="X504" s="10"/>
    </row>
    <row r="505" spans="10:24">
      <c r="J505" s="10"/>
      <c r="Q505" s="10"/>
      <c r="X505" s="10"/>
    </row>
    <row r="506" spans="10:24">
      <c r="J506" s="10"/>
      <c r="Q506" s="10"/>
      <c r="X506" s="10"/>
    </row>
    <row r="507" spans="10:24">
      <c r="J507" s="10"/>
      <c r="Q507" s="10"/>
      <c r="X507" s="10"/>
    </row>
    <row r="508" spans="10:24">
      <c r="J508" s="10"/>
      <c r="Q508" s="10"/>
      <c r="X508" s="10"/>
    </row>
    <row r="509" spans="10:24">
      <c r="J509" s="10"/>
      <c r="Q509" s="10"/>
      <c r="X509" s="10"/>
    </row>
    <row r="510" spans="10:24">
      <c r="J510" s="10"/>
      <c r="Q510" s="10"/>
      <c r="X510" s="10"/>
    </row>
    <row r="511" spans="10:24">
      <c r="J511" s="10"/>
      <c r="Q511" s="10"/>
      <c r="X511" s="10"/>
    </row>
    <row r="512" spans="10:24">
      <c r="J512" s="10"/>
      <c r="Q512" s="10"/>
      <c r="X512" s="10"/>
    </row>
    <row r="513" spans="10:24">
      <c r="J513" s="10"/>
      <c r="Q513" s="10"/>
      <c r="X513" s="10"/>
    </row>
    <row r="514" spans="10:24">
      <c r="J514" s="10"/>
      <c r="Q514" s="10"/>
      <c r="X514" s="10"/>
    </row>
    <row r="515" spans="10:24">
      <c r="J515" s="10"/>
      <c r="Q515" s="10"/>
      <c r="X515" s="10"/>
    </row>
    <row r="516" spans="10:24">
      <c r="J516" s="10"/>
      <c r="Q516" s="10"/>
      <c r="X516" s="10"/>
    </row>
    <row r="517" spans="10:24">
      <c r="J517" s="10"/>
      <c r="Q517" s="10"/>
      <c r="X517" s="10"/>
    </row>
    <row r="518" spans="10:24">
      <c r="J518" s="10"/>
      <c r="Q518" s="10"/>
      <c r="X518" s="10"/>
    </row>
    <row r="519" spans="10:24">
      <c r="J519" s="10"/>
      <c r="Q519" s="10"/>
      <c r="X519" s="10"/>
    </row>
    <row r="520" spans="10:24">
      <c r="J520" s="10"/>
      <c r="Q520" s="10"/>
      <c r="X520" s="10"/>
    </row>
    <row r="521" spans="10:24">
      <c r="J521" s="10"/>
      <c r="Q521" s="10"/>
      <c r="X521" s="10"/>
    </row>
    <row r="522" spans="10:24">
      <c r="J522" s="10"/>
      <c r="Q522" s="10"/>
      <c r="X522" s="10"/>
    </row>
    <row r="523" spans="10:24">
      <c r="J523" s="10"/>
      <c r="Q523" s="10"/>
      <c r="X523" s="10"/>
    </row>
    <row r="524" spans="10:24">
      <c r="J524" s="10"/>
      <c r="Q524" s="10"/>
      <c r="X524" s="10"/>
    </row>
    <row r="525" spans="10:24">
      <c r="J525" s="10"/>
      <c r="Q525" s="10"/>
      <c r="X525" s="10"/>
    </row>
    <row r="526" spans="10:24">
      <c r="J526" s="10"/>
      <c r="Q526" s="10"/>
      <c r="X526" s="10"/>
    </row>
    <row r="527" spans="10:24">
      <c r="J527" s="10"/>
      <c r="Q527" s="10"/>
      <c r="X527" s="10"/>
    </row>
    <row r="528" spans="10:24">
      <c r="J528" s="10"/>
      <c r="Q528" s="10"/>
      <c r="X528" s="10"/>
    </row>
    <row r="529" spans="10:24">
      <c r="J529" s="10"/>
      <c r="Q529" s="10"/>
      <c r="X529" s="10"/>
    </row>
    <row r="530" spans="10:24">
      <c r="J530" s="10"/>
      <c r="Q530" s="10"/>
      <c r="X530" s="10"/>
    </row>
    <row r="531" spans="10:24">
      <c r="J531" s="10"/>
      <c r="Q531" s="10"/>
      <c r="X531" s="10"/>
    </row>
    <row r="532" spans="10:24">
      <c r="J532" s="10"/>
      <c r="Q532" s="10"/>
      <c r="X532" s="10"/>
    </row>
    <row r="533" spans="10:24">
      <c r="J533" s="10"/>
      <c r="Q533" s="10"/>
      <c r="X533" s="10"/>
    </row>
    <row r="534" spans="10:24">
      <c r="J534" s="10"/>
      <c r="Q534" s="10"/>
      <c r="X534" s="10"/>
    </row>
    <row r="535" spans="10:24">
      <c r="J535" s="10"/>
      <c r="Q535" s="10"/>
      <c r="X535" s="10"/>
    </row>
    <row r="536" spans="10:24">
      <c r="J536" s="10"/>
      <c r="Q536" s="10"/>
      <c r="X536" s="10"/>
    </row>
    <row r="537" spans="10:24">
      <c r="J537" s="10"/>
      <c r="Q537" s="10"/>
      <c r="X537" s="10"/>
    </row>
    <row r="538" spans="10:24">
      <c r="J538" s="10"/>
      <c r="Q538" s="10"/>
      <c r="X538" s="10"/>
    </row>
    <row r="539" spans="10:24">
      <c r="J539" s="10"/>
      <c r="Q539" s="10"/>
      <c r="X539" s="10"/>
    </row>
    <row r="540" spans="10:24">
      <c r="J540" s="10"/>
      <c r="Q540" s="10"/>
      <c r="X540" s="10"/>
    </row>
    <row r="541" spans="10:24">
      <c r="J541" s="10"/>
      <c r="Q541" s="10"/>
      <c r="X541" s="10"/>
    </row>
    <row r="542" spans="10:24">
      <c r="J542" s="10"/>
      <c r="Q542" s="10"/>
      <c r="X542" s="10"/>
    </row>
    <row r="543" spans="10:24">
      <c r="J543" s="10"/>
      <c r="Q543" s="10"/>
      <c r="X543" s="10"/>
    </row>
    <row r="544" spans="10:24">
      <c r="J544" s="10"/>
      <c r="Q544" s="10"/>
      <c r="X544" s="10"/>
    </row>
    <row r="545" spans="10:24">
      <c r="J545" s="10"/>
      <c r="Q545" s="10"/>
      <c r="X545" s="10"/>
    </row>
    <row r="546" spans="10:24">
      <c r="J546" s="10"/>
      <c r="Q546" s="10"/>
      <c r="X546" s="10"/>
    </row>
    <row r="547" spans="10:24">
      <c r="J547" s="10"/>
      <c r="Q547" s="10"/>
      <c r="X547" s="10"/>
    </row>
    <row r="548" spans="10:24">
      <c r="J548" s="10"/>
      <c r="Q548" s="10"/>
      <c r="X548" s="10"/>
    </row>
    <row r="549" spans="10:24">
      <c r="J549" s="10"/>
      <c r="Q549" s="10"/>
      <c r="X549" s="10"/>
    </row>
    <row r="550" spans="10:24">
      <c r="J550" s="10"/>
      <c r="Q550" s="10"/>
      <c r="X550" s="10"/>
    </row>
    <row r="551" spans="10:24">
      <c r="J551" s="10"/>
      <c r="Q551" s="10"/>
      <c r="X551" s="10"/>
    </row>
    <row r="552" spans="10:24">
      <c r="J552" s="10"/>
      <c r="Q552" s="10"/>
      <c r="X552" s="10"/>
    </row>
    <row r="553" spans="10:24">
      <c r="J553" s="10"/>
      <c r="Q553" s="10"/>
      <c r="X553" s="10"/>
    </row>
    <row r="554" spans="10:24">
      <c r="J554" s="10"/>
      <c r="Q554" s="10"/>
      <c r="X554" s="10"/>
    </row>
    <row r="555" spans="10:24">
      <c r="J555" s="10"/>
      <c r="Q555" s="10"/>
      <c r="X555" s="10"/>
    </row>
    <row r="556" spans="10:24">
      <c r="J556" s="10"/>
      <c r="Q556" s="10"/>
      <c r="X556" s="10"/>
    </row>
    <row r="557" spans="10:24">
      <c r="J557" s="10"/>
      <c r="Q557" s="10"/>
      <c r="X557" s="10"/>
    </row>
    <row r="558" spans="10:24">
      <c r="J558" s="10"/>
      <c r="Q558" s="10"/>
      <c r="X558" s="10"/>
    </row>
    <row r="559" spans="10:24">
      <c r="J559" s="10"/>
      <c r="Q559" s="10"/>
      <c r="X559" s="10"/>
    </row>
    <row r="560" spans="10:24">
      <c r="J560" s="10"/>
      <c r="Q560" s="10"/>
      <c r="X560" s="10"/>
    </row>
    <row r="561" spans="10:24">
      <c r="J561" s="10"/>
      <c r="Q561" s="10"/>
      <c r="X561" s="10"/>
    </row>
    <row r="562" spans="10:24">
      <c r="J562" s="10"/>
      <c r="Q562" s="10"/>
      <c r="X562" s="10"/>
    </row>
    <row r="563" spans="10:24">
      <c r="J563" s="10"/>
      <c r="Q563" s="10"/>
      <c r="X563" s="10"/>
    </row>
    <row r="564" spans="10:24">
      <c r="J564" s="10"/>
      <c r="Q564" s="10"/>
      <c r="X564" s="10"/>
    </row>
    <row r="565" spans="10:24">
      <c r="J565" s="10"/>
      <c r="Q565" s="10"/>
      <c r="X565" s="10"/>
    </row>
    <row r="566" spans="10:24">
      <c r="J566" s="10"/>
      <c r="Q566" s="10"/>
      <c r="X566" s="10"/>
    </row>
    <row r="567" spans="10:24">
      <c r="J567" s="10"/>
      <c r="Q567" s="10"/>
      <c r="X567" s="10"/>
    </row>
    <row r="568" spans="10:24">
      <c r="J568" s="10"/>
      <c r="Q568" s="10"/>
      <c r="X568" s="10"/>
    </row>
    <row r="569" spans="10:24">
      <c r="J569" s="10"/>
      <c r="Q569" s="10"/>
      <c r="X569" s="10"/>
    </row>
    <row r="570" spans="10:24">
      <c r="J570" s="10"/>
      <c r="Q570" s="10"/>
      <c r="X570" s="10"/>
    </row>
    <row r="571" spans="10:24">
      <c r="J571" s="10"/>
      <c r="Q571" s="10"/>
      <c r="X571" s="10"/>
    </row>
    <row r="572" spans="10:24">
      <c r="J572" s="10"/>
      <c r="Q572" s="10"/>
      <c r="X572" s="10"/>
    </row>
    <row r="573" spans="10:24">
      <c r="J573" s="10"/>
      <c r="Q573" s="10"/>
      <c r="X573" s="10"/>
    </row>
    <row r="574" spans="10:24">
      <c r="J574" s="10"/>
      <c r="Q574" s="10"/>
      <c r="X574" s="10"/>
    </row>
    <row r="575" spans="10:24">
      <c r="J575" s="10"/>
      <c r="Q575" s="10"/>
      <c r="X575" s="10"/>
    </row>
    <row r="576" spans="10:24">
      <c r="J576" s="10"/>
      <c r="Q576" s="10"/>
      <c r="X576" s="10"/>
    </row>
    <row r="577" spans="10:24">
      <c r="J577" s="10"/>
      <c r="Q577" s="10"/>
      <c r="X577" s="10"/>
    </row>
    <row r="578" spans="10:24">
      <c r="J578" s="10"/>
      <c r="Q578" s="10"/>
      <c r="X578" s="10"/>
    </row>
    <row r="579" spans="10:24">
      <c r="J579" s="10"/>
      <c r="Q579" s="10"/>
      <c r="X579" s="10"/>
    </row>
    <row r="580" spans="10:24">
      <c r="J580" s="10"/>
      <c r="Q580" s="10"/>
      <c r="X580" s="10"/>
    </row>
    <row r="581" spans="10:24">
      <c r="J581" s="10"/>
      <c r="Q581" s="10"/>
      <c r="X581" s="10"/>
    </row>
    <row r="582" spans="10:24">
      <c r="J582" s="10"/>
      <c r="Q582" s="10"/>
      <c r="X582" s="10"/>
    </row>
    <row r="583" spans="10:24">
      <c r="J583" s="10"/>
      <c r="Q583" s="10"/>
      <c r="X583" s="10"/>
    </row>
    <row r="584" spans="10:24">
      <c r="J584" s="10"/>
      <c r="Q584" s="10"/>
      <c r="X584" s="10"/>
    </row>
    <row r="585" spans="10:24">
      <c r="J585" s="10"/>
      <c r="Q585" s="10"/>
      <c r="X585" s="10"/>
    </row>
    <row r="586" spans="10:24">
      <c r="J586" s="10"/>
      <c r="Q586" s="10"/>
      <c r="X586" s="10"/>
    </row>
    <row r="587" spans="10:24">
      <c r="J587" s="10"/>
      <c r="Q587" s="10"/>
      <c r="X587" s="10"/>
    </row>
    <row r="588" spans="10:24">
      <c r="J588" s="10"/>
      <c r="Q588" s="10"/>
      <c r="X588" s="10"/>
    </row>
    <row r="589" spans="10:24">
      <c r="J589" s="10"/>
      <c r="Q589" s="10"/>
      <c r="X589" s="10"/>
    </row>
    <row r="590" spans="10:24">
      <c r="J590" s="10"/>
      <c r="Q590" s="10"/>
      <c r="X590" s="10"/>
    </row>
    <row r="591" spans="10:24">
      <c r="J591" s="10"/>
      <c r="Q591" s="10"/>
      <c r="X591" s="10"/>
    </row>
    <row r="592" spans="10:24">
      <c r="J592" s="10"/>
      <c r="Q592" s="10"/>
      <c r="X592" s="10"/>
    </row>
    <row r="593" spans="10:24">
      <c r="J593" s="10"/>
      <c r="Q593" s="10"/>
      <c r="X593" s="10"/>
    </row>
    <row r="594" spans="10:24">
      <c r="J594" s="10"/>
      <c r="Q594" s="10"/>
      <c r="X594" s="10"/>
    </row>
    <row r="595" spans="10:24">
      <c r="J595" s="10"/>
      <c r="Q595" s="10"/>
      <c r="X595" s="10"/>
    </row>
    <row r="596" spans="10:24">
      <c r="J596" s="10"/>
      <c r="Q596" s="10"/>
      <c r="X596" s="10"/>
    </row>
    <row r="597" spans="10:24">
      <c r="J597" s="10"/>
      <c r="Q597" s="10"/>
      <c r="X597" s="10"/>
    </row>
    <row r="598" spans="10:24">
      <c r="J598" s="10"/>
      <c r="Q598" s="10"/>
      <c r="X598" s="10"/>
    </row>
    <row r="599" spans="10:24">
      <c r="J599" s="10"/>
      <c r="Q599" s="10"/>
      <c r="X599" s="10"/>
    </row>
    <row r="600" spans="10:24">
      <c r="J600" s="10"/>
      <c r="Q600" s="10"/>
      <c r="X600" s="10"/>
    </row>
    <row r="601" spans="10:24">
      <c r="J601" s="10"/>
      <c r="Q601" s="10"/>
      <c r="X601" s="10"/>
    </row>
    <row r="602" spans="10:24">
      <c r="J602" s="10"/>
      <c r="Q602" s="10"/>
      <c r="X602" s="10"/>
    </row>
    <row r="603" spans="10:24">
      <c r="J603" s="10"/>
      <c r="Q603" s="10"/>
      <c r="X603" s="10"/>
    </row>
    <row r="604" spans="10:24">
      <c r="J604" s="10"/>
      <c r="Q604" s="10"/>
      <c r="X604" s="10"/>
    </row>
    <row r="605" spans="10:24">
      <c r="J605" s="10"/>
      <c r="Q605" s="10"/>
      <c r="X605" s="10"/>
    </row>
    <row r="606" spans="10:24">
      <c r="J606" s="10"/>
      <c r="Q606" s="10"/>
      <c r="X606" s="10"/>
    </row>
    <row r="607" spans="10:24">
      <c r="J607" s="10"/>
      <c r="Q607" s="10"/>
      <c r="X607" s="10"/>
    </row>
    <row r="608" spans="10:24">
      <c r="J608" s="10"/>
      <c r="Q608" s="10"/>
      <c r="X608" s="10"/>
    </row>
    <row r="609" spans="10:24">
      <c r="J609" s="10"/>
      <c r="Q609" s="10"/>
      <c r="X609" s="10"/>
    </row>
    <row r="610" spans="10:24">
      <c r="J610" s="10"/>
      <c r="Q610" s="10"/>
      <c r="X610" s="10"/>
    </row>
    <row r="611" spans="10:24">
      <c r="J611" s="10"/>
      <c r="Q611" s="10"/>
      <c r="X611" s="10"/>
    </row>
    <row r="612" spans="10:24">
      <c r="J612" s="10"/>
      <c r="Q612" s="10"/>
      <c r="X612" s="10"/>
    </row>
    <row r="613" spans="10:24">
      <c r="J613" s="10"/>
      <c r="Q613" s="10"/>
      <c r="X613" s="10"/>
    </row>
    <row r="614" spans="10:24">
      <c r="J614" s="10"/>
      <c r="Q614" s="10"/>
      <c r="X614" s="10"/>
    </row>
    <row r="615" spans="10:24">
      <c r="J615" s="10"/>
      <c r="Q615" s="10"/>
      <c r="X615" s="10"/>
    </row>
    <row r="616" spans="10:24">
      <c r="J616" s="10"/>
      <c r="Q616" s="10"/>
      <c r="X616" s="10"/>
    </row>
    <row r="617" spans="10:24">
      <c r="J617" s="10"/>
      <c r="Q617" s="10"/>
      <c r="X617" s="10"/>
    </row>
    <row r="618" spans="10:24">
      <c r="J618" s="10"/>
      <c r="Q618" s="10"/>
      <c r="X618" s="10"/>
    </row>
    <row r="619" spans="10:24">
      <c r="J619" s="10"/>
      <c r="Q619" s="10"/>
      <c r="X619" s="10"/>
    </row>
    <row r="620" spans="10:24">
      <c r="J620" s="10"/>
      <c r="Q620" s="10"/>
      <c r="X620" s="10"/>
    </row>
    <row r="621" spans="10:24">
      <c r="J621" s="10"/>
      <c r="Q621" s="10"/>
      <c r="X621" s="10"/>
    </row>
    <row r="622" spans="10:24">
      <c r="J622" s="10"/>
      <c r="Q622" s="10"/>
      <c r="X622" s="10"/>
    </row>
    <row r="623" spans="10:24">
      <c r="J623" s="10"/>
      <c r="Q623" s="10"/>
      <c r="X623" s="10"/>
    </row>
    <row r="624" spans="10:24">
      <c r="J624" s="10"/>
      <c r="Q624" s="10"/>
      <c r="X624" s="10"/>
    </row>
    <row r="625" spans="10:24">
      <c r="J625" s="10"/>
      <c r="Q625" s="10"/>
      <c r="X625" s="10"/>
    </row>
    <row r="626" spans="10:24">
      <c r="J626" s="10"/>
      <c r="Q626" s="10"/>
      <c r="X626" s="10"/>
    </row>
    <row r="627" spans="10:24">
      <c r="J627" s="10"/>
      <c r="Q627" s="10"/>
      <c r="X627" s="10"/>
    </row>
    <row r="628" spans="10:24">
      <c r="J628" s="10"/>
      <c r="Q628" s="10"/>
      <c r="X628" s="10"/>
    </row>
    <row r="629" spans="10:24">
      <c r="J629" s="10"/>
      <c r="Q629" s="10"/>
      <c r="X629" s="10"/>
    </row>
    <row r="630" spans="10:24">
      <c r="J630" s="10"/>
      <c r="Q630" s="10"/>
      <c r="X630" s="10"/>
    </row>
    <row r="631" spans="10:24">
      <c r="J631" s="10"/>
      <c r="Q631" s="10"/>
      <c r="X631" s="10"/>
    </row>
    <row r="632" spans="10:24">
      <c r="J632" s="10"/>
      <c r="Q632" s="10"/>
      <c r="X632" s="10"/>
    </row>
    <row r="633" spans="10:24">
      <c r="J633" s="10"/>
      <c r="Q633" s="10"/>
      <c r="X633" s="10"/>
    </row>
    <row r="634" spans="10:24">
      <c r="J634" s="10"/>
      <c r="Q634" s="10"/>
      <c r="X634" s="10"/>
    </row>
    <row r="635" spans="10:24">
      <c r="J635" s="10"/>
      <c r="Q635" s="10"/>
      <c r="X635" s="10"/>
    </row>
    <row r="636" spans="10:24">
      <c r="J636" s="10"/>
      <c r="Q636" s="10"/>
      <c r="X636" s="10"/>
    </row>
    <row r="637" spans="10:24">
      <c r="J637" s="10"/>
      <c r="Q637" s="10"/>
      <c r="X637" s="10"/>
    </row>
    <row r="638" spans="10:24">
      <c r="J638" s="10"/>
      <c r="Q638" s="10"/>
      <c r="X638" s="10"/>
    </row>
    <row r="639" spans="10:24">
      <c r="J639" s="10"/>
      <c r="Q639" s="10"/>
      <c r="X639" s="10"/>
    </row>
    <row r="640" spans="10:24">
      <c r="J640" s="10"/>
      <c r="Q640" s="10"/>
      <c r="X640" s="10"/>
    </row>
    <row r="641" spans="10:24">
      <c r="J641" s="10"/>
      <c r="Q641" s="10"/>
      <c r="X641" s="10"/>
    </row>
    <row r="642" spans="10:24">
      <c r="J642" s="10"/>
      <c r="Q642" s="10"/>
      <c r="X642" s="10"/>
    </row>
    <row r="643" spans="10:24">
      <c r="J643" s="10"/>
      <c r="Q643" s="10"/>
      <c r="X643" s="10"/>
    </row>
    <row r="644" spans="10:24">
      <c r="J644" s="10"/>
      <c r="Q644" s="10"/>
      <c r="X644" s="10"/>
    </row>
    <row r="645" spans="10:24">
      <c r="J645" s="10"/>
      <c r="Q645" s="10"/>
      <c r="X645" s="10"/>
    </row>
    <row r="646" spans="10:24">
      <c r="J646" s="10"/>
      <c r="Q646" s="10"/>
      <c r="X646" s="10"/>
    </row>
    <row r="647" spans="10:24">
      <c r="J647" s="10"/>
      <c r="Q647" s="10"/>
      <c r="X647" s="10"/>
    </row>
    <row r="648" spans="10:24">
      <c r="J648" s="10"/>
      <c r="Q648" s="10"/>
      <c r="X648" s="10"/>
    </row>
    <row r="649" spans="10:24">
      <c r="J649" s="10"/>
      <c r="Q649" s="10"/>
      <c r="X649" s="10"/>
    </row>
    <row r="650" spans="10:24">
      <c r="J650" s="10"/>
      <c r="Q650" s="10"/>
      <c r="X650" s="10"/>
    </row>
    <row r="651" spans="10:24">
      <c r="J651" s="10"/>
      <c r="Q651" s="10"/>
      <c r="X651" s="10"/>
    </row>
    <row r="652" spans="10:24">
      <c r="J652" s="10"/>
      <c r="Q652" s="10"/>
      <c r="X652" s="10"/>
    </row>
    <row r="653" spans="10:24">
      <c r="J653" s="10"/>
      <c r="Q653" s="10"/>
      <c r="X653" s="10"/>
    </row>
    <row r="654" spans="10:24">
      <c r="J654" s="10"/>
      <c r="Q654" s="10"/>
      <c r="X654" s="10"/>
    </row>
    <row r="655" spans="10:24">
      <c r="J655" s="10"/>
      <c r="Q655" s="10"/>
      <c r="X655" s="10"/>
    </row>
    <row r="656" spans="10:24">
      <c r="J656" s="10"/>
      <c r="Q656" s="10"/>
      <c r="X656" s="10"/>
    </row>
    <row r="657" spans="10:24">
      <c r="J657" s="10"/>
      <c r="Q657" s="10"/>
      <c r="X657" s="10"/>
    </row>
    <row r="658" spans="10:24">
      <c r="J658" s="10"/>
      <c r="Q658" s="10"/>
      <c r="X658" s="10"/>
    </row>
    <row r="659" spans="10:24">
      <c r="J659" s="10"/>
      <c r="Q659" s="10"/>
      <c r="X659" s="10"/>
    </row>
    <row r="660" spans="10:24">
      <c r="J660" s="10"/>
      <c r="Q660" s="10"/>
      <c r="X660" s="10"/>
    </row>
    <row r="661" spans="10:24">
      <c r="J661" s="10"/>
      <c r="Q661" s="10"/>
      <c r="X661" s="10"/>
    </row>
    <row r="662" spans="10:24">
      <c r="J662" s="10"/>
      <c r="Q662" s="10"/>
      <c r="X662" s="10"/>
    </row>
    <row r="663" spans="10:24">
      <c r="J663" s="10"/>
      <c r="Q663" s="10"/>
      <c r="X663" s="10"/>
    </row>
    <row r="664" spans="10:24">
      <c r="J664" s="10"/>
      <c r="Q664" s="10"/>
      <c r="X664" s="10"/>
    </row>
    <row r="665" spans="10:24">
      <c r="J665" s="10"/>
      <c r="Q665" s="10"/>
      <c r="X665" s="10"/>
    </row>
    <row r="666" spans="10:24">
      <c r="J666" s="10"/>
      <c r="Q666" s="10"/>
      <c r="X666" s="10"/>
    </row>
    <row r="667" spans="10:24">
      <c r="J667" s="10"/>
      <c r="Q667" s="10"/>
      <c r="X667" s="10"/>
    </row>
    <row r="668" spans="10:24">
      <c r="J668" s="10"/>
      <c r="Q668" s="10"/>
      <c r="X668" s="10"/>
    </row>
    <row r="669" spans="10:24">
      <c r="J669" s="10"/>
      <c r="Q669" s="10"/>
      <c r="X669" s="10"/>
    </row>
    <row r="670" spans="10:24">
      <c r="J670" s="10"/>
      <c r="Q670" s="10"/>
      <c r="X670" s="10"/>
    </row>
    <row r="671" spans="10:24">
      <c r="J671" s="10"/>
      <c r="Q671" s="10"/>
      <c r="X671" s="10"/>
    </row>
    <row r="672" spans="10:24">
      <c r="J672" s="10"/>
      <c r="Q672" s="10"/>
      <c r="X672" s="10"/>
    </row>
    <row r="673" spans="10:24">
      <c r="J673" s="10"/>
      <c r="Q673" s="10"/>
      <c r="X673" s="10"/>
    </row>
    <row r="674" spans="10:24">
      <c r="J674" s="10"/>
      <c r="Q674" s="10"/>
      <c r="X674" s="10"/>
    </row>
    <row r="675" spans="10:24">
      <c r="J675" s="10"/>
      <c r="Q675" s="10"/>
      <c r="X675" s="10"/>
    </row>
    <row r="676" spans="10:24">
      <c r="J676" s="10"/>
      <c r="Q676" s="10"/>
      <c r="X676" s="10"/>
    </row>
    <row r="677" spans="10:24">
      <c r="J677" s="10"/>
      <c r="Q677" s="10"/>
      <c r="X677" s="10"/>
    </row>
    <row r="678" spans="10:24">
      <c r="J678" s="10"/>
      <c r="Q678" s="10"/>
      <c r="X678" s="10"/>
    </row>
    <row r="679" spans="10:24">
      <c r="J679" s="10"/>
      <c r="Q679" s="10"/>
      <c r="X679" s="10"/>
    </row>
    <row r="680" spans="10:24">
      <c r="J680" s="10"/>
      <c r="Q680" s="10"/>
      <c r="X680" s="10"/>
    </row>
    <row r="681" spans="10:24">
      <c r="J681" s="10"/>
      <c r="Q681" s="10"/>
      <c r="X681" s="10"/>
    </row>
    <row r="682" spans="10:24">
      <c r="J682" s="10"/>
      <c r="Q682" s="10"/>
      <c r="X682" s="10"/>
    </row>
    <row r="683" spans="10:24">
      <c r="J683" s="10"/>
      <c r="Q683" s="10"/>
      <c r="X683" s="10"/>
    </row>
    <row r="684" spans="10:24">
      <c r="J684" s="10"/>
      <c r="Q684" s="10"/>
      <c r="X684" s="10"/>
    </row>
    <row r="685" spans="10:24">
      <c r="J685" s="10"/>
      <c r="Q685" s="10"/>
      <c r="X685" s="10"/>
    </row>
    <row r="686" spans="10:24">
      <c r="J686" s="10"/>
      <c r="Q686" s="10"/>
      <c r="X686" s="10"/>
    </row>
    <row r="687" spans="10:24">
      <c r="J687" s="10"/>
      <c r="Q687" s="10"/>
      <c r="X687" s="10"/>
    </row>
    <row r="688" spans="10:24">
      <c r="J688" s="10"/>
      <c r="Q688" s="10"/>
      <c r="X688" s="10"/>
    </row>
    <row r="689" spans="10:24">
      <c r="J689" s="10"/>
      <c r="Q689" s="10"/>
      <c r="X689" s="10"/>
    </row>
    <row r="690" spans="10:24">
      <c r="J690" s="10"/>
      <c r="Q690" s="10"/>
      <c r="X690" s="10"/>
    </row>
    <row r="691" spans="10:24">
      <c r="J691" s="10"/>
      <c r="Q691" s="10"/>
      <c r="X691" s="10"/>
    </row>
    <row r="692" spans="10:24">
      <c r="J692" s="10"/>
      <c r="Q692" s="10"/>
      <c r="X692" s="10"/>
    </row>
    <row r="693" spans="10:24">
      <c r="J693" s="10"/>
      <c r="Q693" s="10"/>
      <c r="X693" s="10"/>
    </row>
    <row r="694" spans="10:24">
      <c r="J694" s="10"/>
      <c r="Q694" s="10"/>
      <c r="X694" s="10"/>
    </row>
    <row r="695" spans="10:24">
      <c r="J695" s="10"/>
      <c r="Q695" s="10"/>
      <c r="X695" s="10"/>
    </row>
    <row r="696" spans="10:24">
      <c r="J696" s="10"/>
      <c r="Q696" s="10"/>
      <c r="X696" s="10"/>
    </row>
    <row r="697" spans="10:24">
      <c r="J697" s="10"/>
      <c r="Q697" s="10"/>
      <c r="X697" s="10"/>
    </row>
    <row r="698" spans="10:24">
      <c r="J698" s="10"/>
      <c r="Q698" s="10"/>
      <c r="X698" s="10"/>
    </row>
    <row r="699" spans="10:24">
      <c r="J699" s="10"/>
      <c r="Q699" s="10"/>
      <c r="X699" s="10"/>
    </row>
    <row r="700" spans="10:24">
      <c r="J700" s="10"/>
      <c r="Q700" s="10"/>
      <c r="X700" s="10"/>
    </row>
    <row r="701" spans="10:24">
      <c r="J701" s="10"/>
      <c r="Q701" s="10"/>
      <c r="X701" s="10"/>
    </row>
    <row r="702" spans="10:24">
      <c r="J702" s="10"/>
      <c r="Q702" s="10"/>
      <c r="X702" s="10"/>
    </row>
    <row r="703" spans="10:24">
      <c r="J703" s="10"/>
      <c r="Q703" s="10"/>
      <c r="X703" s="10"/>
    </row>
    <row r="704" spans="10:24">
      <c r="J704" s="10"/>
      <c r="Q704" s="10"/>
      <c r="X704" s="10"/>
    </row>
    <row r="705" spans="10:24">
      <c r="J705" s="10"/>
      <c r="Q705" s="10"/>
      <c r="X705" s="10"/>
    </row>
    <row r="706" spans="10:24">
      <c r="J706" s="10"/>
      <c r="Q706" s="10"/>
      <c r="X706" s="10"/>
    </row>
    <row r="707" spans="10:24">
      <c r="J707" s="10"/>
      <c r="Q707" s="10"/>
      <c r="X707" s="10"/>
    </row>
    <row r="708" spans="10:24">
      <c r="J708" s="10"/>
      <c r="Q708" s="10"/>
      <c r="X708" s="10"/>
    </row>
    <row r="709" spans="10:24">
      <c r="J709" s="10"/>
      <c r="Q709" s="10"/>
      <c r="X709" s="10"/>
    </row>
    <row r="710" spans="10:24">
      <c r="J710" s="10"/>
      <c r="Q710" s="10"/>
      <c r="X710" s="10"/>
    </row>
    <row r="711" spans="10:24">
      <c r="J711" s="10"/>
      <c r="Q711" s="10"/>
      <c r="X711" s="10"/>
    </row>
    <row r="712" spans="10:24">
      <c r="J712" s="10"/>
      <c r="Q712" s="10"/>
      <c r="X712" s="10"/>
    </row>
    <row r="713" spans="10:24">
      <c r="J713" s="10"/>
      <c r="Q713" s="10"/>
      <c r="X713" s="10"/>
    </row>
    <row r="714" spans="10:24">
      <c r="J714" s="10"/>
      <c r="Q714" s="10"/>
      <c r="X714" s="10"/>
    </row>
    <row r="715" spans="10:24">
      <c r="J715" s="10"/>
      <c r="Q715" s="10"/>
      <c r="X715" s="10"/>
    </row>
    <row r="716" spans="10:24">
      <c r="J716" s="10"/>
      <c r="Q716" s="10"/>
      <c r="X716" s="10"/>
    </row>
    <row r="717" spans="10:24">
      <c r="J717" s="10"/>
      <c r="Q717" s="10"/>
      <c r="X717" s="10"/>
    </row>
    <row r="718" spans="10:24">
      <c r="J718" s="10"/>
      <c r="Q718" s="10"/>
      <c r="X718" s="10"/>
    </row>
    <row r="719" spans="10:24">
      <c r="J719" s="10"/>
      <c r="Q719" s="10"/>
      <c r="X719" s="10"/>
    </row>
    <row r="720" spans="10:24">
      <c r="J720" s="10"/>
      <c r="Q720" s="10"/>
      <c r="X720" s="10"/>
    </row>
    <row r="721" spans="10:24">
      <c r="J721" s="10"/>
      <c r="Q721" s="10"/>
      <c r="X721" s="10"/>
    </row>
    <row r="722" spans="10:24">
      <c r="J722" s="10"/>
      <c r="Q722" s="10"/>
      <c r="X722" s="10"/>
    </row>
    <row r="723" spans="10:24">
      <c r="J723" s="10"/>
      <c r="Q723" s="10"/>
      <c r="X723" s="10"/>
    </row>
    <row r="724" spans="10:24">
      <c r="J724" s="10"/>
      <c r="Q724" s="10"/>
      <c r="X724" s="10"/>
    </row>
    <row r="725" spans="10:24">
      <c r="J725" s="10"/>
      <c r="Q725" s="10"/>
      <c r="X725" s="10"/>
    </row>
    <row r="726" spans="10:24">
      <c r="J726" s="10"/>
      <c r="Q726" s="10"/>
      <c r="X726" s="10"/>
    </row>
    <row r="727" spans="10:24">
      <c r="J727" s="10"/>
      <c r="Q727" s="10"/>
      <c r="X727" s="10"/>
    </row>
    <row r="728" spans="10:24">
      <c r="J728" s="10"/>
      <c r="Q728" s="10"/>
      <c r="X728" s="10"/>
    </row>
    <row r="729" spans="10:24">
      <c r="J729" s="10"/>
      <c r="Q729" s="10"/>
      <c r="X729" s="10"/>
    </row>
    <row r="730" spans="10:24">
      <c r="J730" s="10"/>
      <c r="Q730" s="10"/>
      <c r="X730" s="10"/>
    </row>
    <row r="731" spans="10:24">
      <c r="J731" s="10"/>
      <c r="Q731" s="10"/>
      <c r="X731" s="10"/>
    </row>
    <row r="732" spans="10:24">
      <c r="J732" s="10"/>
      <c r="Q732" s="10"/>
      <c r="X732" s="10"/>
    </row>
    <row r="733" spans="10:24">
      <c r="J733" s="10"/>
      <c r="Q733" s="10"/>
      <c r="X733" s="10"/>
    </row>
    <row r="734" spans="10:24">
      <c r="J734" s="10"/>
      <c r="Q734" s="10"/>
      <c r="X734" s="10"/>
    </row>
    <row r="735" spans="10:24">
      <c r="J735" s="10"/>
      <c r="Q735" s="10"/>
      <c r="X735" s="10"/>
    </row>
    <row r="736" spans="10:24">
      <c r="J736" s="10"/>
      <c r="Q736" s="10"/>
      <c r="X736" s="10"/>
    </row>
    <row r="737" spans="10:24">
      <c r="J737" s="10"/>
      <c r="Q737" s="10"/>
      <c r="X737" s="10"/>
    </row>
    <row r="738" spans="10:24">
      <c r="J738" s="10"/>
      <c r="Q738" s="10"/>
      <c r="X738" s="10"/>
    </row>
    <row r="739" spans="10:24">
      <c r="J739" s="10"/>
      <c r="Q739" s="10"/>
      <c r="X739" s="10"/>
    </row>
    <row r="740" spans="10:24">
      <c r="J740" s="10"/>
      <c r="Q740" s="10"/>
      <c r="X740" s="10"/>
    </row>
    <row r="741" spans="10:24">
      <c r="J741" s="10"/>
      <c r="Q741" s="10"/>
      <c r="X741" s="10"/>
    </row>
    <row r="742" spans="10:24">
      <c r="J742" s="10"/>
      <c r="Q742" s="10"/>
      <c r="X742" s="10"/>
    </row>
    <row r="743" spans="10:24">
      <c r="J743" s="10"/>
      <c r="Q743" s="10"/>
      <c r="X743" s="10"/>
    </row>
    <row r="744" spans="10:24">
      <c r="J744" s="10"/>
      <c r="Q744" s="10"/>
      <c r="X744" s="10"/>
    </row>
    <row r="745" spans="10:24">
      <c r="J745" s="10"/>
      <c r="Q745" s="10"/>
      <c r="X745" s="10"/>
    </row>
    <row r="746" spans="10:24">
      <c r="J746" s="10"/>
      <c r="Q746" s="10"/>
      <c r="X746" s="10"/>
    </row>
    <row r="747" spans="10:24">
      <c r="J747" s="10"/>
      <c r="Q747" s="10"/>
      <c r="X747" s="10"/>
    </row>
    <row r="748" spans="10:24">
      <c r="J748" s="10"/>
      <c r="Q748" s="10"/>
      <c r="X748" s="10"/>
    </row>
    <row r="749" spans="10:24">
      <c r="J749" s="10"/>
      <c r="Q749" s="10"/>
      <c r="X749" s="10"/>
    </row>
    <row r="750" spans="10:24">
      <c r="J750" s="10"/>
      <c r="Q750" s="10"/>
      <c r="X750" s="10"/>
    </row>
    <row r="751" spans="10:24">
      <c r="J751" s="10"/>
      <c r="Q751" s="10"/>
      <c r="X751" s="10"/>
    </row>
    <row r="752" spans="10:24">
      <c r="J752" s="10"/>
      <c r="Q752" s="10"/>
      <c r="X752" s="10"/>
    </row>
    <row r="753" spans="10:24">
      <c r="J753" s="10"/>
      <c r="Q753" s="10"/>
      <c r="X753" s="10"/>
    </row>
    <row r="754" spans="10:24">
      <c r="J754" s="10"/>
      <c r="Q754" s="10"/>
      <c r="X754" s="10"/>
    </row>
    <row r="755" spans="10:24">
      <c r="J755" s="10"/>
      <c r="Q755" s="10"/>
      <c r="X755" s="10"/>
    </row>
    <row r="756" spans="10:24">
      <c r="J756" s="10"/>
      <c r="Q756" s="10"/>
      <c r="X756" s="10"/>
    </row>
    <row r="757" spans="10:24">
      <c r="J757" s="10"/>
      <c r="Q757" s="10"/>
      <c r="X757" s="10"/>
    </row>
    <row r="758" spans="10:24">
      <c r="J758" s="10"/>
      <c r="Q758" s="10"/>
      <c r="X758" s="10"/>
    </row>
    <row r="759" spans="10:24">
      <c r="J759" s="10"/>
      <c r="Q759" s="10"/>
      <c r="X759" s="10"/>
    </row>
    <row r="760" spans="10:24">
      <c r="J760" s="10"/>
      <c r="Q760" s="10"/>
      <c r="X760" s="10"/>
    </row>
    <row r="761" spans="10:24">
      <c r="J761" s="10"/>
      <c r="Q761" s="10"/>
      <c r="X761" s="10"/>
    </row>
    <row r="762" spans="10:24">
      <c r="J762" s="10"/>
      <c r="Q762" s="10"/>
      <c r="X762" s="10"/>
    </row>
    <row r="763" spans="10:24">
      <c r="J763" s="10"/>
      <c r="Q763" s="10"/>
      <c r="X763" s="10"/>
    </row>
    <row r="764" spans="10:24">
      <c r="J764" s="10"/>
      <c r="Q764" s="10"/>
      <c r="X764" s="10"/>
    </row>
    <row r="765" spans="10:24">
      <c r="J765" s="10"/>
      <c r="Q765" s="10"/>
      <c r="X765" s="10"/>
    </row>
    <row r="766" spans="10:24">
      <c r="J766" s="10"/>
      <c r="Q766" s="10"/>
      <c r="X766" s="10"/>
    </row>
    <row r="767" spans="10:24">
      <c r="J767" s="10"/>
      <c r="Q767" s="10"/>
      <c r="X767" s="10"/>
    </row>
    <row r="768" spans="10:24">
      <c r="J768" s="10"/>
      <c r="Q768" s="10"/>
      <c r="X768" s="10"/>
    </row>
    <row r="769" spans="10:24">
      <c r="J769" s="10"/>
      <c r="Q769" s="10"/>
      <c r="X769" s="10"/>
    </row>
    <row r="770" spans="10:24">
      <c r="J770" s="10"/>
      <c r="Q770" s="10"/>
      <c r="X770" s="10"/>
    </row>
    <row r="771" spans="10:24">
      <c r="J771" s="10"/>
      <c r="Q771" s="10"/>
      <c r="X771" s="10"/>
    </row>
    <row r="772" spans="10:24">
      <c r="J772" s="10"/>
      <c r="Q772" s="10"/>
      <c r="X772" s="10"/>
    </row>
    <row r="773" spans="10:24">
      <c r="J773" s="10"/>
      <c r="Q773" s="10"/>
      <c r="X773" s="10"/>
    </row>
    <row r="774" spans="10:24">
      <c r="J774" s="10"/>
      <c r="Q774" s="10"/>
      <c r="X774" s="10"/>
    </row>
    <row r="775" spans="10:24">
      <c r="J775" s="10"/>
      <c r="Q775" s="10"/>
      <c r="X775" s="10"/>
    </row>
    <row r="776" spans="10:24">
      <c r="J776" s="10"/>
      <c r="Q776" s="10"/>
      <c r="X776" s="10"/>
    </row>
    <row r="777" spans="10:24">
      <c r="J777" s="10"/>
      <c r="Q777" s="10"/>
      <c r="X777" s="10"/>
    </row>
    <row r="778" spans="10:24">
      <c r="J778" s="10"/>
      <c r="Q778" s="10"/>
      <c r="X778" s="10"/>
    </row>
    <row r="779" spans="10:24">
      <c r="J779" s="10"/>
      <c r="Q779" s="10"/>
      <c r="X779" s="10"/>
    </row>
    <row r="780" spans="10:24">
      <c r="J780" s="10"/>
      <c r="Q780" s="10"/>
      <c r="X780" s="10"/>
    </row>
    <row r="781" spans="10:24">
      <c r="J781" s="10"/>
      <c r="Q781" s="10"/>
      <c r="X781" s="10"/>
    </row>
    <row r="782" spans="10:24">
      <c r="J782" s="10"/>
      <c r="Q782" s="10"/>
      <c r="X782" s="10"/>
    </row>
    <row r="783" spans="10:24">
      <c r="J783" s="10"/>
      <c r="Q783" s="10"/>
      <c r="X783" s="10"/>
    </row>
    <row r="784" spans="10:24">
      <c r="J784" s="10"/>
      <c r="Q784" s="10"/>
      <c r="X784" s="10"/>
    </row>
    <row r="785" spans="10:24">
      <c r="J785" s="10"/>
      <c r="Q785" s="10"/>
      <c r="X785" s="10"/>
    </row>
    <row r="786" spans="10:24">
      <c r="J786" s="10"/>
      <c r="Q786" s="10"/>
      <c r="X786" s="10"/>
    </row>
    <row r="787" spans="10:24">
      <c r="J787" s="10"/>
      <c r="Q787" s="10"/>
      <c r="X787" s="10"/>
    </row>
    <row r="788" spans="10:24">
      <c r="J788" s="10"/>
      <c r="Q788" s="10"/>
      <c r="X788" s="10"/>
    </row>
    <row r="789" spans="10:24">
      <c r="J789" s="10"/>
      <c r="Q789" s="10"/>
      <c r="X789" s="10"/>
    </row>
    <row r="790" spans="10:24">
      <c r="J790" s="10"/>
      <c r="Q790" s="10"/>
      <c r="X790" s="10"/>
    </row>
    <row r="791" spans="10:24">
      <c r="J791" s="10"/>
      <c r="Q791" s="10"/>
      <c r="X791" s="10"/>
    </row>
    <row r="792" spans="10:24">
      <c r="J792" s="10"/>
      <c r="Q792" s="10"/>
      <c r="X792" s="10"/>
    </row>
    <row r="793" spans="10:24">
      <c r="J793" s="10"/>
      <c r="Q793" s="10"/>
      <c r="X793" s="10"/>
    </row>
    <row r="794" spans="10:24">
      <c r="J794" s="10"/>
      <c r="Q794" s="10"/>
      <c r="X794" s="10"/>
    </row>
    <row r="795" spans="10:24">
      <c r="J795" s="10"/>
      <c r="Q795" s="10"/>
      <c r="X795" s="10"/>
    </row>
    <row r="796" spans="10:24">
      <c r="J796" s="10"/>
      <c r="Q796" s="10"/>
      <c r="X796" s="10"/>
    </row>
    <row r="797" spans="10:24">
      <c r="J797" s="10"/>
      <c r="Q797" s="10"/>
      <c r="X797" s="10"/>
    </row>
    <row r="798" spans="10:24">
      <c r="J798" s="10"/>
      <c r="Q798" s="10"/>
      <c r="X798" s="10"/>
    </row>
    <row r="799" spans="10:24">
      <c r="J799" s="10"/>
      <c r="Q799" s="10"/>
      <c r="X799" s="10"/>
    </row>
    <row r="800" spans="10:24">
      <c r="J800" s="10"/>
      <c r="Q800" s="10"/>
      <c r="X800" s="10"/>
    </row>
    <row r="801" spans="10:24">
      <c r="J801" s="10"/>
      <c r="Q801" s="10"/>
      <c r="X801" s="10"/>
    </row>
    <row r="802" spans="10:24">
      <c r="J802" s="10"/>
      <c r="Q802" s="10"/>
      <c r="X802" s="10"/>
    </row>
    <row r="803" spans="10:24">
      <c r="J803" s="10"/>
      <c r="Q803" s="10"/>
      <c r="X803" s="10"/>
    </row>
    <row r="804" spans="10:24">
      <c r="J804" s="10"/>
      <c r="Q804" s="10"/>
      <c r="X804" s="10"/>
    </row>
    <row r="805" spans="10:24">
      <c r="J805" s="10"/>
      <c r="Q805" s="10"/>
      <c r="X805" s="10"/>
    </row>
    <row r="806" spans="10:24">
      <c r="J806" s="10"/>
      <c r="Q806" s="10"/>
      <c r="X806" s="10"/>
    </row>
    <row r="807" spans="10:24">
      <c r="J807" s="10"/>
      <c r="Q807" s="10"/>
      <c r="X807" s="10"/>
    </row>
    <row r="808" spans="10:24">
      <c r="J808" s="10"/>
      <c r="Q808" s="10"/>
      <c r="X808" s="10"/>
    </row>
    <row r="809" spans="10:24">
      <c r="J809" s="10"/>
      <c r="Q809" s="10"/>
      <c r="X809" s="10"/>
    </row>
    <row r="810" spans="10:24">
      <c r="J810" s="10"/>
      <c r="Q810" s="10"/>
      <c r="X810" s="10"/>
    </row>
    <row r="811" spans="10:24">
      <c r="J811" s="10"/>
      <c r="Q811" s="10"/>
      <c r="X811" s="10"/>
    </row>
    <row r="812" spans="10:24">
      <c r="J812" s="10"/>
      <c r="Q812" s="10"/>
      <c r="X812" s="10"/>
    </row>
    <row r="813" spans="10:24">
      <c r="J813" s="10"/>
      <c r="Q813" s="10"/>
      <c r="X813" s="10"/>
    </row>
    <row r="814" spans="10:24">
      <c r="J814" s="10"/>
      <c r="Q814" s="10"/>
      <c r="X814" s="10"/>
    </row>
    <row r="815" spans="10:24">
      <c r="J815" s="10"/>
      <c r="Q815" s="10"/>
      <c r="X815" s="10"/>
    </row>
    <row r="816" spans="10:24">
      <c r="J816" s="10"/>
      <c r="Q816" s="10"/>
      <c r="X816" s="10"/>
    </row>
    <row r="817" spans="10:24">
      <c r="J817" s="10"/>
      <c r="Q817" s="10"/>
      <c r="X817" s="10"/>
    </row>
    <row r="818" spans="10:24">
      <c r="J818" s="10"/>
      <c r="Q818" s="10"/>
      <c r="X818" s="10"/>
    </row>
    <row r="819" spans="10:24">
      <c r="J819" s="10"/>
      <c r="Q819" s="10"/>
      <c r="X819" s="10"/>
    </row>
    <row r="820" spans="10:24">
      <c r="J820" s="10"/>
      <c r="Q820" s="10"/>
      <c r="X820" s="10"/>
    </row>
    <row r="821" spans="10:24">
      <c r="J821" s="10"/>
      <c r="Q821" s="10"/>
      <c r="X821" s="10"/>
    </row>
    <row r="822" spans="10:24">
      <c r="J822" s="10"/>
      <c r="Q822" s="10"/>
      <c r="X822" s="10"/>
    </row>
    <row r="823" spans="10:24">
      <c r="J823" s="10"/>
      <c r="Q823" s="10"/>
      <c r="X823" s="10"/>
    </row>
    <row r="824" spans="10:24">
      <c r="J824" s="10"/>
      <c r="Q824" s="10"/>
      <c r="X824" s="10"/>
    </row>
    <row r="825" spans="10:24">
      <c r="J825" s="10"/>
      <c r="Q825" s="10"/>
      <c r="X825" s="10"/>
    </row>
    <row r="826" spans="10:24">
      <c r="J826" s="10"/>
      <c r="Q826" s="10"/>
      <c r="X826" s="10"/>
    </row>
    <row r="827" spans="10:24">
      <c r="J827" s="10"/>
      <c r="Q827" s="10"/>
      <c r="X827" s="10"/>
    </row>
    <row r="828" spans="10:24">
      <c r="J828" s="10"/>
      <c r="Q828" s="10"/>
      <c r="X828" s="10"/>
    </row>
    <row r="829" spans="10:24">
      <c r="J829" s="10"/>
      <c r="Q829" s="10"/>
      <c r="X829" s="10"/>
    </row>
    <row r="830" spans="10:24">
      <c r="J830" s="10"/>
      <c r="Q830" s="10"/>
      <c r="X830" s="10"/>
    </row>
    <row r="831" spans="10:24">
      <c r="J831" s="10"/>
      <c r="Q831" s="10"/>
      <c r="X831" s="10"/>
    </row>
    <row r="832" spans="10:24">
      <c r="J832" s="10"/>
      <c r="Q832" s="10"/>
      <c r="X832" s="10"/>
    </row>
    <row r="833" spans="10:24">
      <c r="J833" s="10"/>
      <c r="Q833" s="10"/>
      <c r="X833" s="10"/>
    </row>
    <row r="834" spans="10:24">
      <c r="J834" s="10"/>
      <c r="Q834" s="10"/>
      <c r="X834" s="10"/>
    </row>
    <row r="835" spans="10:24">
      <c r="J835" s="10"/>
      <c r="Q835" s="10"/>
      <c r="X835" s="10"/>
    </row>
    <row r="836" spans="10:24">
      <c r="J836" s="10"/>
      <c r="Q836" s="10"/>
      <c r="X836" s="10"/>
    </row>
    <row r="837" spans="10:24">
      <c r="J837" s="10"/>
      <c r="Q837" s="10"/>
      <c r="X837" s="10"/>
    </row>
    <row r="838" spans="10:24">
      <c r="J838" s="10"/>
      <c r="Q838" s="10"/>
      <c r="X838" s="10"/>
    </row>
    <row r="839" spans="10:24">
      <c r="J839" s="10"/>
      <c r="Q839" s="10"/>
      <c r="X839" s="10"/>
    </row>
    <row r="840" spans="10:24">
      <c r="J840" s="10"/>
      <c r="Q840" s="10"/>
      <c r="X840" s="10"/>
    </row>
    <row r="841" spans="10:24">
      <c r="J841" s="10"/>
      <c r="Q841" s="10"/>
      <c r="X841" s="10"/>
    </row>
    <row r="842" spans="10:24">
      <c r="J842" s="10"/>
      <c r="Q842" s="10"/>
      <c r="X842" s="10"/>
    </row>
    <row r="843" spans="10:24">
      <c r="J843" s="10"/>
      <c r="Q843" s="10"/>
      <c r="X843" s="10"/>
    </row>
    <row r="844" spans="10:24">
      <c r="J844" s="10"/>
      <c r="Q844" s="10"/>
      <c r="X844" s="10"/>
    </row>
    <row r="845" spans="10:24">
      <c r="J845" s="10"/>
      <c r="Q845" s="10"/>
      <c r="X845" s="10"/>
    </row>
    <row r="846" spans="10:24">
      <c r="J846" s="10"/>
      <c r="Q846" s="10"/>
      <c r="X846" s="10"/>
    </row>
    <row r="847" spans="10:24">
      <c r="J847" s="10"/>
      <c r="Q847" s="10"/>
      <c r="X847" s="10"/>
    </row>
    <row r="848" spans="10:24">
      <c r="J848" s="10"/>
      <c r="Q848" s="10"/>
      <c r="X848" s="10"/>
    </row>
    <row r="849" spans="10:24">
      <c r="J849" s="10"/>
      <c r="Q849" s="10"/>
      <c r="X849" s="10"/>
    </row>
    <row r="850" spans="10:24">
      <c r="J850" s="10"/>
      <c r="Q850" s="10"/>
      <c r="X850" s="10"/>
    </row>
    <row r="851" spans="10:24">
      <c r="J851" s="10"/>
      <c r="Q851" s="10"/>
      <c r="X851" s="10"/>
    </row>
    <row r="852" spans="10:24">
      <c r="J852" s="10"/>
      <c r="Q852" s="10"/>
      <c r="X852" s="10"/>
    </row>
    <row r="853" spans="10:24">
      <c r="J853" s="10"/>
      <c r="Q853" s="10"/>
      <c r="X853" s="10"/>
    </row>
    <row r="854" spans="10:24">
      <c r="J854" s="10"/>
      <c r="Q854" s="10"/>
      <c r="X854" s="10"/>
    </row>
    <row r="855" spans="10:24">
      <c r="J855" s="10"/>
      <c r="Q855" s="10"/>
      <c r="X855" s="10"/>
    </row>
    <row r="856" spans="10:24">
      <c r="J856" s="10"/>
      <c r="Q856" s="10"/>
      <c r="X856" s="10"/>
    </row>
    <row r="857" spans="10:24">
      <c r="J857" s="10"/>
      <c r="Q857" s="10"/>
      <c r="X857" s="10"/>
    </row>
    <row r="858" spans="10:24">
      <c r="J858" s="10"/>
      <c r="Q858" s="10"/>
      <c r="X858" s="10"/>
    </row>
    <row r="859" spans="10:24">
      <c r="J859" s="10"/>
      <c r="Q859" s="10"/>
      <c r="X859" s="10"/>
    </row>
    <row r="860" spans="10:24">
      <c r="J860" s="10"/>
      <c r="Q860" s="10"/>
      <c r="X860" s="10"/>
    </row>
    <row r="861" spans="10:24">
      <c r="J861" s="10"/>
      <c r="Q861" s="10"/>
      <c r="X861" s="10"/>
    </row>
    <row r="862" spans="10:24">
      <c r="J862" s="10"/>
      <c r="Q862" s="10"/>
      <c r="X862" s="10"/>
    </row>
    <row r="863" spans="10:24">
      <c r="J863" s="10"/>
      <c r="Q863" s="10"/>
      <c r="X863" s="10"/>
    </row>
    <row r="864" spans="10:24">
      <c r="J864" s="10"/>
      <c r="Q864" s="10"/>
      <c r="X864" s="10"/>
    </row>
    <row r="865" spans="10:24">
      <c r="J865" s="10"/>
      <c r="Q865" s="10"/>
      <c r="X865" s="10"/>
    </row>
    <row r="866" spans="10:24">
      <c r="J866" s="10"/>
      <c r="Q866" s="10"/>
      <c r="X866" s="10"/>
    </row>
    <row r="867" spans="10:24">
      <c r="J867" s="10"/>
      <c r="Q867" s="10"/>
      <c r="X867" s="10"/>
    </row>
    <row r="868" spans="10:24">
      <c r="J868" s="10"/>
      <c r="Q868" s="10"/>
      <c r="X868" s="10"/>
    </row>
    <row r="869" spans="10:24">
      <c r="J869" s="10"/>
      <c r="Q869" s="10"/>
      <c r="X869" s="10"/>
    </row>
    <row r="870" spans="10:24">
      <c r="J870" s="10"/>
      <c r="Q870" s="10"/>
      <c r="X870" s="10"/>
    </row>
    <row r="871" spans="10:24">
      <c r="J871" s="10"/>
      <c r="Q871" s="10"/>
      <c r="X871" s="10"/>
    </row>
    <row r="872" spans="10:24">
      <c r="J872" s="10"/>
      <c r="Q872" s="10"/>
      <c r="X872" s="10"/>
    </row>
    <row r="873" spans="10:24">
      <c r="J873" s="10"/>
      <c r="Q873" s="10"/>
      <c r="X873" s="10"/>
    </row>
    <row r="874" spans="10:24">
      <c r="J874" s="10"/>
      <c r="Q874" s="10"/>
      <c r="X874" s="10"/>
    </row>
    <row r="875" spans="10:24">
      <c r="J875" s="10"/>
      <c r="Q875" s="10"/>
      <c r="X875" s="10"/>
    </row>
    <row r="876" spans="10:24">
      <c r="J876" s="10"/>
      <c r="Q876" s="10"/>
      <c r="X876" s="10"/>
    </row>
    <row r="877" spans="10:24">
      <c r="J877" s="10"/>
      <c r="Q877" s="10"/>
      <c r="X877" s="10"/>
    </row>
    <row r="878" spans="10:24">
      <c r="J878" s="10"/>
      <c r="Q878" s="10"/>
      <c r="X878" s="10"/>
    </row>
    <row r="879" spans="10:24">
      <c r="J879" s="10"/>
      <c r="Q879" s="10"/>
      <c r="X879" s="10"/>
    </row>
    <row r="880" spans="10:24">
      <c r="J880" s="10"/>
      <c r="Q880" s="10"/>
      <c r="X880" s="10"/>
    </row>
    <row r="881" spans="10:24">
      <c r="J881" s="10"/>
      <c r="Q881" s="10"/>
      <c r="X881" s="10"/>
    </row>
    <row r="882" spans="10:24">
      <c r="J882" s="10"/>
      <c r="Q882" s="10"/>
      <c r="X882" s="10"/>
    </row>
    <row r="883" spans="10:24">
      <c r="J883" s="10"/>
      <c r="Q883" s="10"/>
      <c r="X883" s="10"/>
    </row>
    <row r="884" spans="10:24">
      <c r="J884" s="10"/>
      <c r="Q884" s="10"/>
      <c r="X884" s="10"/>
    </row>
    <row r="885" spans="10:24">
      <c r="J885" s="10"/>
      <c r="Q885" s="10"/>
      <c r="X885" s="10"/>
    </row>
    <row r="886" spans="10:24">
      <c r="J886" s="10"/>
      <c r="Q886" s="10"/>
      <c r="X886" s="10"/>
    </row>
    <row r="887" spans="10:24">
      <c r="J887" s="10"/>
      <c r="Q887" s="10"/>
      <c r="X887" s="10"/>
    </row>
    <row r="888" spans="10:24">
      <c r="J888" s="10"/>
      <c r="Q888" s="10"/>
      <c r="X888" s="10"/>
    </row>
    <row r="889" spans="10:24">
      <c r="J889" s="10"/>
      <c r="Q889" s="10"/>
      <c r="X889" s="10"/>
    </row>
    <row r="890" spans="10:24">
      <c r="J890" s="10"/>
      <c r="Q890" s="10"/>
      <c r="X890" s="10"/>
    </row>
    <row r="891" spans="10:24">
      <c r="J891" s="10"/>
      <c r="Q891" s="10"/>
      <c r="X891" s="10"/>
    </row>
    <row r="892" spans="10:24">
      <c r="J892" s="10"/>
      <c r="Q892" s="10"/>
      <c r="X892" s="10"/>
    </row>
    <row r="893" spans="10:24">
      <c r="J893" s="10"/>
      <c r="Q893" s="10"/>
      <c r="X893" s="10"/>
    </row>
    <row r="894" spans="10:24">
      <c r="J894" s="10"/>
      <c r="Q894" s="10"/>
      <c r="X894" s="10"/>
    </row>
    <row r="895" spans="10:24">
      <c r="J895" s="10"/>
      <c r="Q895" s="10"/>
      <c r="X895" s="10"/>
    </row>
    <row r="896" spans="10:24">
      <c r="J896" s="10"/>
      <c r="Q896" s="10"/>
      <c r="X896" s="10"/>
    </row>
    <row r="897" spans="10:24">
      <c r="J897" s="10"/>
      <c r="Q897" s="10"/>
      <c r="X897" s="10"/>
    </row>
    <row r="898" spans="10:24">
      <c r="J898" s="10"/>
      <c r="Q898" s="10"/>
      <c r="X898" s="10"/>
    </row>
    <row r="899" spans="10:24">
      <c r="J899" s="10"/>
      <c r="Q899" s="10"/>
      <c r="X899" s="10"/>
    </row>
    <row r="900" spans="10:24">
      <c r="J900" s="10"/>
      <c r="Q900" s="10"/>
      <c r="X900" s="10"/>
    </row>
    <row r="901" spans="10:24">
      <c r="J901" s="10"/>
      <c r="Q901" s="10"/>
      <c r="X901" s="10"/>
    </row>
    <row r="902" spans="10:24">
      <c r="J902" s="10"/>
      <c r="Q902" s="10"/>
      <c r="X902" s="10"/>
    </row>
    <row r="903" spans="10:24">
      <c r="J903" s="10"/>
      <c r="Q903" s="10"/>
      <c r="X903" s="10"/>
    </row>
    <row r="904" spans="10:24">
      <c r="J904" s="10"/>
      <c r="Q904" s="10"/>
      <c r="X904" s="10"/>
    </row>
    <row r="905" spans="10:24">
      <c r="J905" s="10"/>
      <c r="Q905" s="10"/>
      <c r="X905" s="10"/>
    </row>
    <row r="906" spans="10:24">
      <c r="J906" s="10"/>
      <c r="Q906" s="10"/>
      <c r="X906" s="10"/>
    </row>
    <row r="907" spans="10:24">
      <c r="J907" s="10"/>
      <c r="Q907" s="10"/>
      <c r="X907" s="10"/>
    </row>
    <row r="908" spans="10:24">
      <c r="J908" s="10"/>
      <c r="Q908" s="10"/>
      <c r="X908" s="10"/>
    </row>
    <row r="909" spans="10:24">
      <c r="J909" s="10"/>
      <c r="Q909" s="10"/>
      <c r="X909" s="10"/>
    </row>
    <row r="910" spans="10:24">
      <c r="J910" s="10"/>
      <c r="Q910" s="10"/>
      <c r="X910" s="10"/>
    </row>
    <row r="911" spans="10:24">
      <c r="J911" s="10"/>
      <c r="Q911" s="10"/>
      <c r="X911" s="10"/>
    </row>
    <row r="912" spans="10:24">
      <c r="J912" s="10"/>
      <c r="Q912" s="10"/>
      <c r="X912" s="10"/>
    </row>
    <row r="913" spans="10:24">
      <c r="J913" s="10"/>
      <c r="Q913" s="10"/>
      <c r="X913" s="10"/>
    </row>
    <row r="914" spans="10:24">
      <c r="J914" s="10"/>
      <c r="Q914" s="10"/>
      <c r="X914" s="10"/>
    </row>
    <row r="915" spans="10:24">
      <c r="J915" s="10"/>
      <c r="Q915" s="10"/>
      <c r="X915" s="10"/>
    </row>
    <row r="916" spans="10:24">
      <c r="J916" s="10"/>
      <c r="Q916" s="10"/>
      <c r="X916" s="10"/>
    </row>
    <row r="917" spans="10:24">
      <c r="J917" s="10"/>
      <c r="Q917" s="10"/>
      <c r="X917" s="10"/>
    </row>
    <row r="918" spans="10:24">
      <c r="J918" s="10"/>
      <c r="Q918" s="10"/>
      <c r="X918" s="10"/>
    </row>
    <row r="919" spans="10:24">
      <c r="J919" s="10"/>
      <c r="Q919" s="10"/>
      <c r="X919" s="10"/>
    </row>
    <row r="920" spans="10:24">
      <c r="J920" s="10"/>
      <c r="Q920" s="10"/>
      <c r="X920" s="10"/>
    </row>
    <row r="921" spans="10:24">
      <c r="J921" s="10"/>
      <c r="Q921" s="10"/>
      <c r="X921" s="10"/>
    </row>
    <row r="922" spans="10:24">
      <c r="J922" s="10"/>
      <c r="Q922" s="10"/>
      <c r="X922" s="10"/>
    </row>
    <row r="923" spans="10:24">
      <c r="J923" s="10"/>
      <c r="Q923" s="10"/>
      <c r="X923" s="10"/>
    </row>
    <row r="924" spans="10:24">
      <c r="J924" s="10"/>
      <c r="Q924" s="10"/>
      <c r="X924" s="10"/>
    </row>
    <row r="925" spans="10:24">
      <c r="J925" s="10"/>
      <c r="Q925" s="10"/>
      <c r="X925" s="10"/>
    </row>
    <row r="926" spans="10:24">
      <c r="J926" s="10"/>
      <c r="Q926" s="10"/>
      <c r="X926" s="10"/>
    </row>
    <row r="927" spans="10:24">
      <c r="J927" s="10"/>
      <c r="Q927" s="10"/>
      <c r="X927" s="10"/>
    </row>
    <row r="928" spans="10:24">
      <c r="J928" s="10"/>
      <c r="Q928" s="10"/>
      <c r="X928" s="10"/>
    </row>
    <row r="929" spans="10:24">
      <c r="J929" s="10"/>
      <c r="Q929" s="10"/>
      <c r="X929" s="10"/>
    </row>
    <row r="930" spans="10:24">
      <c r="J930" s="10"/>
      <c r="Q930" s="10"/>
      <c r="X930" s="10"/>
    </row>
    <row r="931" spans="10:24">
      <c r="J931" s="10"/>
      <c r="Q931" s="10"/>
      <c r="X931" s="10"/>
    </row>
    <row r="932" spans="10:24">
      <c r="J932" s="10"/>
      <c r="Q932" s="10"/>
      <c r="X932" s="10"/>
    </row>
    <row r="933" spans="10:24">
      <c r="J933" s="10"/>
      <c r="Q933" s="10"/>
      <c r="X933" s="10"/>
    </row>
    <row r="934" spans="10:24">
      <c r="J934" s="10"/>
      <c r="Q934" s="10"/>
      <c r="X934" s="10"/>
    </row>
    <row r="935" spans="10:24">
      <c r="J935" s="10"/>
      <c r="Q935" s="10"/>
      <c r="X935" s="10"/>
    </row>
    <row r="936" spans="10:24">
      <c r="J936" s="10"/>
      <c r="Q936" s="10"/>
      <c r="X936" s="10"/>
    </row>
    <row r="937" spans="10:24">
      <c r="J937" s="10"/>
      <c r="Q937" s="10"/>
      <c r="X937" s="10"/>
    </row>
    <row r="938" spans="10:24">
      <c r="J938" s="10"/>
      <c r="Q938" s="10"/>
      <c r="X938" s="10"/>
    </row>
    <row r="939" spans="10:24">
      <c r="J939" s="10"/>
      <c r="Q939" s="10"/>
      <c r="X939" s="10"/>
    </row>
    <row r="940" spans="10:24">
      <c r="J940" s="10"/>
      <c r="Q940" s="10"/>
      <c r="X940" s="10"/>
    </row>
    <row r="941" spans="10:24">
      <c r="J941" s="10"/>
      <c r="Q941" s="10"/>
      <c r="X941" s="10"/>
    </row>
    <row r="942" spans="10:24">
      <c r="J942" s="10"/>
      <c r="Q942" s="10"/>
      <c r="X942" s="10"/>
    </row>
    <row r="943" spans="10:24">
      <c r="J943" s="10"/>
      <c r="Q943" s="10"/>
      <c r="X943" s="10"/>
    </row>
    <row r="944" spans="10:24">
      <c r="J944" s="10"/>
      <c r="Q944" s="10"/>
      <c r="X944" s="10"/>
    </row>
    <row r="945" spans="10:24">
      <c r="J945" s="10"/>
      <c r="Q945" s="10"/>
      <c r="X945" s="10"/>
    </row>
    <row r="946" spans="10:24">
      <c r="J946" s="10"/>
      <c r="Q946" s="10"/>
      <c r="X946" s="10"/>
    </row>
    <row r="947" spans="10:24">
      <c r="J947" s="10"/>
      <c r="Q947" s="10"/>
      <c r="X947" s="10"/>
    </row>
    <row r="948" spans="10:24">
      <c r="J948" s="10"/>
      <c r="Q948" s="10"/>
      <c r="X948" s="10"/>
    </row>
    <row r="949" spans="10:24">
      <c r="J949" s="10"/>
      <c r="Q949" s="10"/>
      <c r="X949" s="10"/>
    </row>
    <row r="950" spans="10:24">
      <c r="J950" s="10"/>
      <c r="Q950" s="10"/>
      <c r="X950" s="10"/>
    </row>
    <row r="951" spans="10:24">
      <c r="J951" s="10"/>
      <c r="Q951" s="10"/>
      <c r="X951" s="10"/>
    </row>
    <row r="952" spans="10:24">
      <c r="J952" s="10"/>
      <c r="Q952" s="10"/>
      <c r="X952" s="10"/>
    </row>
    <row r="953" spans="10:24">
      <c r="J953" s="10"/>
      <c r="Q953" s="10"/>
      <c r="X953" s="10"/>
    </row>
    <row r="954" spans="10:24">
      <c r="J954" s="10"/>
      <c r="Q954" s="10"/>
      <c r="X954" s="10"/>
    </row>
    <row r="955" spans="10:24">
      <c r="J955" s="10"/>
      <c r="Q955" s="10"/>
      <c r="X955" s="10"/>
    </row>
    <row r="956" spans="10:24">
      <c r="J956" s="10"/>
      <c r="Q956" s="10"/>
      <c r="X956" s="10"/>
    </row>
    <row r="957" spans="10:24">
      <c r="J957" s="10"/>
      <c r="Q957" s="10"/>
      <c r="X957" s="10"/>
    </row>
    <row r="958" spans="10:24">
      <c r="J958" s="10"/>
      <c r="Q958" s="10"/>
      <c r="X958" s="10"/>
    </row>
    <row r="959" spans="10:24">
      <c r="J959" s="10"/>
      <c r="Q959" s="10"/>
      <c r="X959" s="10"/>
    </row>
    <row r="960" spans="10:24">
      <c r="J960" s="10"/>
      <c r="Q960" s="10"/>
      <c r="X960" s="10"/>
    </row>
    <row r="961" spans="10:24">
      <c r="J961" s="10"/>
      <c r="Q961" s="10"/>
      <c r="X961" s="10"/>
    </row>
    <row r="962" spans="10:24">
      <c r="J962" s="10"/>
      <c r="Q962" s="10"/>
      <c r="X962" s="10"/>
    </row>
    <row r="963" spans="10:24">
      <c r="J963" s="10"/>
      <c r="Q963" s="10"/>
      <c r="X963" s="10"/>
    </row>
    <row r="964" spans="10:24">
      <c r="J964" s="10"/>
      <c r="Q964" s="10"/>
      <c r="X964" s="10"/>
    </row>
    <row r="965" spans="10:24">
      <c r="J965" s="10"/>
      <c r="Q965" s="10"/>
      <c r="X965" s="10"/>
    </row>
    <row r="966" spans="10:24">
      <c r="J966" s="10"/>
      <c r="Q966" s="10"/>
      <c r="X966" s="10"/>
    </row>
    <row r="967" spans="10:24">
      <c r="J967" s="10"/>
      <c r="Q967" s="10"/>
      <c r="X967" s="10"/>
    </row>
    <row r="968" spans="10:24">
      <c r="J968" s="10"/>
      <c r="Q968" s="10"/>
      <c r="X968" s="10"/>
    </row>
    <row r="969" spans="10:24">
      <c r="J969" s="10"/>
      <c r="Q969" s="10"/>
      <c r="X969" s="10"/>
    </row>
    <row r="970" spans="10:24">
      <c r="J970" s="10"/>
      <c r="Q970" s="10"/>
      <c r="X970" s="10"/>
    </row>
    <row r="971" spans="10:24">
      <c r="J971" s="10"/>
      <c r="Q971" s="10"/>
      <c r="X971" s="10"/>
    </row>
    <row r="972" spans="10:24">
      <c r="J972" s="10"/>
      <c r="Q972" s="10"/>
      <c r="X972" s="10"/>
    </row>
    <row r="973" spans="10:24">
      <c r="J973" s="10"/>
      <c r="Q973" s="10"/>
      <c r="X973" s="10"/>
    </row>
    <row r="974" spans="10:24">
      <c r="J974" s="10"/>
      <c r="Q974" s="10"/>
      <c r="X974" s="10"/>
    </row>
    <row r="975" spans="10:24">
      <c r="J975" s="10"/>
      <c r="Q975" s="10"/>
      <c r="X975" s="10"/>
    </row>
    <row r="976" spans="10:24">
      <c r="J976" s="10"/>
      <c r="Q976" s="10"/>
      <c r="X976" s="10"/>
    </row>
    <row r="977" spans="10:24">
      <c r="J977" s="10"/>
      <c r="Q977" s="10"/>
      <c r="X977" s="10"/>
    </row>
    <row r="978" spans="10:24">
      <c r="J978" s="10"/>
      <c r="Q978" s="10"/>
      <c r="X978" s="10"/>
    </row>
    <row r="979" spans="10:24">
      <c r="J979" s="10"/>
      <c r="Q979" s="10"/>
      <c r="X979" s="10"/>
    </row>
    <row r="980" spans="10:24">
      <c r="J980" s="10"/>
      <c r="Q980" s="10"/>
      <c r="X980" s="10"/>
    </row>
    <row r="981" spans="10:24">
      <c r="J981" s="10"/>
      <c r="Q981" s="10"/>
      <c r="X981" s="10"/>
    </row>
    <row r="982" spans="10:24">
      <c r="J982" s="10"/>
      <c r="Q982" s="10"/>
      <c r="X982" s="10"/>
    </row>
    <row r="983" spans="10:24">
      <c r="J983" s="10"/>
      <c r="Q983" s="10"/>
      <c r="X983" s="10"/>
    </row>
    <row r="984" spans="10:24">
      <c r="J984" s="10"/>
      <c r="Q984" s="10"/>
      <c r="X984" s="10"/>
    </row>
    <row r="985" spans="10:24">
      <c r="J985" s="10"/>
      <c r="Q985" s="10"/>
      <c r="X985" s="10"/>
    </row>
    <row r="986" spans="10:24">
      <c r="J986" s="10"/>
      <c r="Q986" s="10"/>
      <c r="X986" s="10"/>
    </row>
    <row r="987" spans="10:24">
      <c r="J987" s="10"/>
      <c r="Q987" s="10"/>
      <c r="X987" s="10"/>
    </row>
    <row r="988" spans="10:24">
      <c r="J988" s="10"/>
      <c r="Q988" s="10"/>
      <c r="X988" s="10"/>
    </row>
    <row r="989" spans="10:24">
      <c r="J989" s="10"/>
      <c r="Q989" s="10"/>
      <c r="X989" s="10"/>
    </row>
    <row r="990" spans="10:24">
      <c r="J990" s="10"/>
      <c r="Q990" s="10"/>
      <c r="X990" s="10"/>
    </row>
    <row r="991" spans="10:24">
      <c r="J991" s="10"/>
      <c r="Q991" s="10"/>
      <c r="X991" s="10"/>
    </row>
    <row r="992" spans="10:24">
      <c r="J992" s="10"/>
      <c r="Q992" s="10"/>
      <c r="X992" s="10"/>
    </row>
    <row r="993" spans="10:24">
      <c r="J993" s="10"/>
      <c r="Q993" s="10"/>
      <c r="X993" s="10"/>
    </row>
    <row r="994" spans="10:24">
      <c r="J994" s="10"/>
      <c r="Q994" s="10"/>
      <c r="X994" s="10"/>
    </row>
    <row r="995" spans="10:24">
      <c r="J995" s="10"/>
      <c r="Q995" s="10"/>
      <c r="X995" s="10"/>
    </row>
    <row r="996" spans="10:24">
      <c r="J996" s="10"/>
      <c r="Q996" s="10"/>
      <c r="X996" s="10"/>
    </row>
    <row r="997" spans="10:24">
      <c r="J997" s="10"/>
      <c r="Q997" s="10"/>
      <c r="X997" s="10"/>
    </row>
    <row r="998" spans="10:24">
      <c r="J998" s="10"/>
      <c r="Q998" s="10"/>
      <c r="X998" s="10"/>
    </row>
    <row r="999" spans="10:24">
      <c r="J999" s="10"/>
      <c r="Q999" s="10"/>
      <c r="X999" s="10"/>
    </row>
    <row r="1000" spans="10:24">
      <c r="J1000" s="10"/>
      <c r="Q1000" s="10"/>
      <c r="X1000" s="10"/>
    </row>
    <row r="1001" spans="10:24">
      <c r="J1001" s="10"/>
      <c r="Q1001" s="10"/>
      <c r="X1001" s="10"/>
    </row>
    <row r="1002" spans="10:24">
      <c r="J1002" s="10"/>
      <c r="Q1002" s="10"/>
      <c r="X1002" s="10"/>
    </row>
    <row r="1003" spans="10:24">
      <c r="J1003" s="10"/>
      <c r="Q1003" s="10"/>
      <c r="X1003" s="10"/>
    </row>
    <row r="1004" spans="10:24">
      <c r="J1004" s="10"/>
      <c r="Q1004" s="10"/>
      <c r="X1004" s="10"/>
    </row>
    <row r="1005" spans="10:24">
      <c r="J1005" s="10"/>
      <c r="Q1005" s="10"/>
      <c r="X1005" s="10"/>
    </row>
    <row r="1006" spans="10:24">
      <c r="J1006" s="10"/>
      <c r="Q1006" s="10"/>
      <c r="X1006" s="10"/>
    </row>
    <row r="1007" spans="10:24">
      <c r="J1007" s="10"/>
      <c r="Q1007" s="10"/>
      <c r="X1007" s="10"/>
    </row>
    <row r="1008" spans="10:24">
      <c r="J1008" s="10"/>
      <c r="Q1008" s="10"/>
      <c r="X1008" s="10"/>
    </row>
    <row r="1009" spans="10:24">
      <c r="J1009" s="10"/>
      <c r="Q1009" s="10"/>
      <c r="X1009" s="10"/>
    </row>
    <row r="1010" spans="10:24">
      <c r="J1010" s="10"/>
      <c r="Q1010" s="10"/>
      <c r="X1010" s="10"/>
    </row>
    <row r="1011" spans="10:24">
      <c r="J1011" s="10"/>
      <c r="Q1011" s="10"/>
      <c r="X1011" s="10"/>
    </row>
    <row r="1012" spans="10:24">
      <c r="J1012" s="10"/>
      <c r="Q1012" s="10"/>
      <c r="X1012" s="10"/>
    </row>
    <row r="1013" spans="10:24">
      <c r="J1013" s="10"/>
      <c r="Q1013" s="10"/>
      <c r="X1013" s="10"/>
    </row>
    <row r="1014" spans="10:24">
      <c r="J1014" s="10"/>
      <c r="Q1014" s="10"/>
      <c r="X1014" s="10"/>
    </row>
    <row r="1015" spans="10:24">
      <c r="J1015" s="10"/>
      <c r="Q1015" s="10"/>
      <c r="X1015" s="10"/>
    </row>
    <row r="1016" spans="10:24">
      <c r="J1016" s="10"/>
      <c r="Q1016" s="10"/>
      <c r="X1016" s="10"/>
    </row>
    <row r="1017" spans="10:24">
      <c r="J1017" s="10"/>
      <c r="Q1017" s="10"/>
      <c r="X1017" s="10"/>
    </row>
    <row r="1018" spans="10:24">
      <c r="J1018" s="10"/>
      <c r="Q1018" s="10"/>
      <c r="X1018" s="10"/>
    </row>
    <row r="1019" spans="10:24">
      <c r="J1019" s="10"/>
      <c r="Q1019" s="10"/>
      <c r="X1019" s="10"/>
    </row>
    <row r="1020" spans="10:24">
      <c r="J1020" s="10"/>
      <c r="Q1020" s="10"/>
      <c r="X1020" s="10"/>
    </row>
    <row r="1021" spans="10:24">
      <c r="J1021" s="10"/>
      <c r="Q1021" s="10"/>
      <c r="X1021" s="10"/>
    </row>
    <row r="1022" spans="10:24">
      <c r="J1022" s="10"/>
      <c r="Q1022" s="10"/>
      <c r="X1022" s="10"/>
    </row>
    <row r="1023" spans="10:24">
      <c r="J1023" s="10"/>
      <c r="Q1023" s="10"/>
      <c r="X1023" s="10"/>
    </row>
    <row r="1024" spans="10:24">
      <c r="J1024" s="10"/>
      <c r="Q1024" s="10"/>
      <c r="X1024" s="10"/>
    </row>
    <row r="1025" spans="10:24">
      <c r="J1025" s="10"/>
      <c r="Q1025" s="10"/>
      <c r="X1025" s="10"/>
    </row>
    <row r="1026" spans="10:24">
      <c r="J1026" s="10"/>
      <c r="Q1026" s="10"/>
      <c r="X1026" s="10"/>
    </row>
    <row r="1027" spans="10:24">
      <c r="J1027" s="10"/>
      <c r="Q1027" s="10"/>
      <c r="X1027" s="10"/>
    </row>
    <row r="1028" spans="10:24">
      <c r="J1028" s="10"/>
      <c r="Q1028" s="10"/>
      <c r="X1028" s="10"/>
    </row>
    <row r="1029" spans="10:24">
      <c r="J1029" s="10"/>
      <c r="Q1029" s="10"/>
      <c r="X1029" s="10"/>
    </row>
    <row r="1030" spans="10:24">
      <c r="J1030" s="10"/>
      <c r="Q1030" s="10"/>
      <c r="X1030" s="10"/>
    </row>
    <row r="1031" spans="10:24">
      <c r="J1031" s="10"/>
      <c r="Q1031" s="10"/>
      <c r="X1031" s="10"/>
    </row>
    <row r="1032" spans="10:24">
      <c r="J1032" s="10"/>
      <c r="Q1032" s="10"/>
      <c r="X1032" s="10"/>
    </row>
    <row r="1033" spans="10:24">
      <c r="J1033" s="10"/>
      <c r="Q1033" s="10"/>
      <c r="X1033" s="10"/>
    </row>
    <row r="1034" spans="10:24">
      <c r="J1034" s="10"/>
      <c r="Q1034" s="10"/>
      <c r="X1034" s="10"/>
    </row>
    <row r="1035" spans="10:24">
      <c r="J1035" s="10"/>
      <c r="Q1035" s="10"/>
      <c r="X1035" s="10"/>
    </row>
    <row r="1036" spans="10:24">
      <c r="J1036" s="10"/>
      <c r="Q1036" s="10"/>
      <c r="X1036" s="10"/>
    </row>
    <row r="1037" spans="10:24">
      <c r="J1037" s="10"/>
      <c r="Q1037" s="10"/>
      <c r="X1037" s="10"/>
    </row>
    <row r="1038" spans="10:24">
      <c r="J1038" s="10"/>
      <c r="Q1038" s="10"/>
      <c r="X1038" s="10"/>
    </row>
    <row r="1039" spans="10:24">
      <c r="J1039" s="10"/>
      <c r="Q1039" s="10"/>
      <c r="X1039" s="10"/>
    </row>
    <row r="1040" spans="10:24">
      <c r="J1040" s="10"/>
      <c r="Q1040" s="10"/>
      <c r="X1040" s="10"/>
    </row>
    <row r="1041" spans="10:24">
      <c r="J1041" s="10"/>
      <c r="Q1041" s="10"/>
      <c r="X1041" s="10"/>
    </row>
    <row r="1042" spans="10:24">
      <c r="J1042" s="10"/>
      <c r="Q1042" s="10"/>
      <c r="X1042" s="10"/>
    </row>
    <row r="1043" spans="10:24">
      <c r="J1043" s="10"/>
      <c r="Q1043" s="10"/>
      <c r="X1043" s="10"/>
    </row>
    <row r="1044" spans="10:24">
      <c r="J1044" s="10"/>
      <c r="Q1044" s="10"/>
      <c r="X1044" s="10"/>
    </row>
    <row r="1045" spans="10:24">
      <c r="J1045" s="10"/>
      <c r="Q1045" s="10"/>
      <c r="X1045" s="10"/>
    </row>
    <row r="1046" spans="10:24">
      <c r="J1046" s="10"/>
      <c r="Q1046" s="10"/>
      <c r="X1046" s="10"/>
    </row>
    <row r="1047" spans="10:24">
      <c r="J1047" s="10"/>
      <c r="Q1047" s="10"/>
      <c r="X1047" s="10"/>
    </row>
    <row r="1048" spans="10:24">
      <c r="J1048" s="10"/>
      <c r="Q1048" s="10"/>
      <c r="X1048" s="10"/>
    </row>
    <row r="1049" spans="10:24">
      <c r="J1049" s="10"/>
      <c r="Q1049" s="10"/>
      <c r="X1049" s="10"/>
    </row>
    <row r="1050" spans="10:24">
      <c r="J1050" s="10"/>
      <c r="Q1050" s="10"/>
      <c r="X1050" s="10"/>
    </row>
    <row r="1051" spans="10:24">
      <c r="J1051" s="10"/>
      <c r="Q1051" s="10"/>
      <c r="X1051" s="10"/>
    </row>
    <row r="1052" spans="10:24">
      <c r="J1052" s="10"/>
      <c r="Q1052" s="10"/>
      <c r="X1052" s="10"/>
    </row>
    <row r="1053" spans="10:24">
      <c r="J1053" s="10"/>
      <c r="Q1053" s="10"/>
      <c r="X1053" s="10"/>
    </row>
    <row r="1054" spans="10:24">
      <c r="J1054" s="10"/>
      <c r="Q1054" s="10"/>
      <c r="X1054" s="10"/>
    </row>
    <row r="1055" spans="10:24">
      <c r="J1055" s="10"/>
      <c r="Q1055" s="10"/>
      <c r="X1055" s="10"/>
    </row>
    <row r="1056" spans="10:24">
      <c r="J1056" s="10"/>
      <c r="Q1056" s="10"/>
      <c r="X1056" s="10"/>
    </row>
    <row r="1057" spans="10:24">
      <c r="J1057" s="10"/>
      <c r="Q1057" s="10"/>
      <c r="X1057" s="10"/>
    </row>
    <row r="1058" spans="10:24">
      <c r="J1058" s="10"/>
      <c r="Q1058" s="10"/>
      <c r="X1058" s="10"/>
    </row>
    <row r="1059" spans="10:24">
      <c r="J1059" s="10"/>
      <c r="Q1059" s="10"/>
      <c r="X1059" s="10"/>
    </row>
    <row r="1060" spans="10:24">
      <c r="J1060" s="10"/>
      <c r="Q1060" s="10"/>
      <c r="X1060" s="10"/>
    </row>
    <row r="1061" spans="10:24">
      <c r="J1061" s="10"/>
      <c r="Q1061" s="10"/>
      <c r="X1061" s="10"/>
    </row>
    <row r="1062" spans="10:24">
      <c r="J1062" s="10"/>
      <c r="Q1062" s="10"/>
      <c r="X1062" s="10"/>
    </row>
    <row r="1063" spans="10:24">
      <c r="J1063" s="10"/>
      <c r="Q1063" s="10"/>
      <c r="X1063" s="10"/>
    </row>
    <row r="1064" spans="10:24">
      <c r="J1064" s="10"/>
      <c r="Q1064" s="10"/>
      <c r="X1064" s="10"/>
    </row>
    <row r="1065" spans="10:24">
      <c r="J1065" s="10"/>
      <c r="Q1065" s="10"/>
      <c r="X1065" s="10"/>
    </row>
    <row r="1066" spans="10:24">
      <c r="J1066" s="10"/>
      <c r="Q1066" s="10"/>
      <c r="X1066" s="10"/>
    </row>
    <row r="1067" spans="10:24">
      <c r="J1067" s="10"/>
      <c r="Q1067" s="10"/>
      <c r="X1067" s="10"/>
    </row>
    <row r="1068" spans="10:24">
      <c r="J1068" s="10"/>
      <c r="Q1068" s="10"/>
      <c r="X1068" s="10"/>
    </row>
    <row r="1069" spans="10:24">
      <c r="J1069" s="10"/>
      <c r="Q1069" s="10"/>
      <c r="X1069" s="10"/>
    </row>
    <row r="1070" spans="10:24">
      <c r="J1070" s="10"/>
      <c r="Q1070" s="10"/>
      <c r="X1070" s="10"/>
    </row>
    <row r="1071" spans="10:24">
      <c r="J1071" s="10"/>
      <c r="Q1071" s="10"/>
      <c r="X1071" s="10"/>
    </row>
    <row r="1072" spans="10:24">
      <c r="J1072" s="10"/>
      <c r="Q1072" s="10"/>
      <c r="X1072" s="10"/>
    </row>
    <row r="1073" spans="10:24">
      <c r="J1073" s="10"/>
      <c r="Q1073" s="10"/>
      <c r="X1073" s="10"/>
    </row>
    <row r="1074" spans="10:24">
      <c r="J1074" s="10"/>
      <c r="Q1074" s="10"/>
      <c r="X1074" s="10"/>
    </row>
    <row r="1075" spans="10:24">
      <c r="J1075" s="10"/>
      <c r="Q1075" s="10"/>
      <c r="X1075" s="10"/>
    </row>
    <row r="1076" spans="10:24">
      <c r="J1076" s="10"/>
      <c r="Q1076" s="10"/>
      <c r="X1076" s="10"/>
    </row>
    <row r="1077" spans="10:24">
      <c r="J1077" s="10"/>
      <c r="Q1077" s="10"/>
      <c r="X1077" s="10"/>
    </row>
    <row r="1078" spans="10:24">
      <c r="J1078" s="10"/>
      <c r="Q1078" s="10"/>
      <c r="X1078" s="10"/>
    </row>
    <row r="1079" spans="10:24">
      <c r="J1079" s="10"/>
      <c r="Q1079" s="10"/>
      <c r="X1079" s="10"/>
    </row>
    <row r="1080" spans="10:24">
      <c r="J1080" s="10"/>
      <c r="Q1080" s="10"/>
      <c r="X1080" s="10"/>
    </row>
    <row r="1081" spans="10:24">
      <c r="J1081" s="10"/>
      <c r="Q1081" s="10"/>
      <c r="X1081" s="10"/>
    </row>
    <row r="1082" spans="10:24">
      <c r="J1082" s="10"/>
      <c r="Q1082" s="10"/>
      <c r="X1082" s="10"/>
    </row>
    <row r="1083" spans="10:24">
      <c r="J1083" s="10"/>
      <c r="Q1083" s="10"/>
      <c r="X1083" s="10"/>
    </row>
    <row r="1084" spans="10:24">
      <c r="J1084" s="10"/>
      <c r="Q1084" s="10"/>
      <c r="X1084" s="10"/>
    </row>
    <row r="1085" spans="10:24">
      <c r="J1085" s="10"/>
      <c r="Q1085" s="10"/>
      <c r="X1085" s="10"/>
    </row>
    <row r="1086" spans="10:24">
      <c r="J1086" s="10"/>
      <c r="Q1086" s="10"/>
      <c r="X1086" s="10"/>
    </row>
    <row r="1087" spans="10:24">
      <c r="J1087" s="10"/>
      <c r="Q1087" s="10"/>
      <c r="X1087" s="10"/>
    </row>
    <row r="1088" spans="10:24">
      <c r="J1088" s="10"/>
      <c r="Q1088" s="10"/>
      <c r="X1088" s="10"/>
    </row>
    <row r="1089" spans="10:24">
      <c r="J1089" s="10"/>
      <c r="Q1089" s="10"/>
      <c r="X1089" s="10"/>
    </row>
    <row r="1090" spans="10:24">
      <c r="J1090" s="10"/>
      <c r="Q1090" s="10"/>
      <c r="X1090" s="10"/>
    </row>
    <row r="1091" spans="10:24">
      <c r="J1091" s="10"/>
      <c r="Q1091" s="10"/>
      <c r="X1091" s="10"/>
    </row>
    <row r="1092" spans="10:24">
      <c r="J1092" s="10"/>
      <c r="Q1092" s="10"/>
      <c r="X1092" s="10"/>
    </row>
    <row r="1093" spans="10:24">
      <c r="J1093" s="10"/>
      <c r="Q1093" s="10"/>
      <c r="X1093" s="10"/>
    </row>
    <row r="1094" spans="10:24">
      <c r="J1094" s="10"/>
      <c r="Q1094" s="10"/>
      <c r="X1094" s="10"/>
    </row>
    <row r="1095" spans="10:24">
      <c r="J1095" s="10"/>
      <c r="Q1095" s="10"/>
      <c r="X1095" s="10"/>
    </row>
    <row r="1096" spans="10:24">
      <c r="J1096" s="10"/>
      <c r="Q1096" s="10"/>
      <c r="X1096" s="10"/>
    </row>
    <row r="1097" spans="10:24">
      <c r="J1097" s="10"/>
      <c r="Q1097" s="10"/>
      <c r="X1097" s="10"/>
    </row>
    <row r="1098" spans="10:24">
      <c r="J1098" s="10"/>
      <c r="Q1098" s="10"/>
      <c r="X1098" s="10"/>
    </row>
    <row r="1099" spans="10:24">
      <c r="J1099" s="10"/>
      <c r="Q1099" s="10"/>
      <c r="X1099" s="10"/>
    </row>
    <row r="1100" spans="10:24">
      <c r="J1100" s="10"/>
      <c r="Q1100" s="10"/>
      <c r="X1100" s="10"/>
    </row>
    <row r="1101" spans="10:24">
      <c r="J1101" s="10"/>
      <c r="Q1101" s="10"/>
      <c r="X1101" s="10"/>
    </row>
    <row r="1102" spans="10:24">
      <c r="J1102" s="10"/>
      <c r="Q1102" s="10"/>
      <c r="X1102" s="10"/>
    </row>
    <row r="1103" spans="10:24">
      <c r="J1103" s="10"/>
      <c r="Q1103" s="10"/>
      <c r="X1103" s="10"/>
    </row>
    <row r="1104" spans="10:24">
      <c r="J1104" s="10"/>
      <c r="Q1104" s="10"/>
      <c r="X1104" s="10"/>
    </row>
    <row r="1105" spans="10:24">
      <c r="J1105" s="10"/>
      <c r="Q1105" s="10"/>
      <c r="X1105" s="10"/>
    </row>
    <row r="1106" spans="10:24">
      <c r="J1106" s="10"/>
      <c r="Q1106" s="10"/>
      <c r="X1106" s="10"/>
    </row>
    <row r="1107" spans="10:24">
      <c r="J1107" s="10"/>
      <c r="Q1107" s="10"/>
      <c r="X1107" s="10"/>
    </row>
    <row r="1108" spans="10:24">
      <c r="J1108" s="10"/>
      <c r="Q1108" s="10"/>
      <c r="X1108" s="10"/>
    </row>
    <row r="1109" spans="10:24">
      <c r="J1109" s="10"/>
      <c r="Q1109" s="10"/>
      <c r="X1109" s="10"/>
    </row>
    <row r="1110" spans="10:24">
      <c r="J1110" s="10"/>
      <c r="Q1110" s="10"/>
      <c r="X1110" s="10"/>
    </row>
    <row r="1111" spans="10:24">
      <c r="J1111" s="10"/>
      <c r="Q1111" s="10"/>
      <c r="X1111" s="10"/>
    </row>
    <row r="1112" spans="10:24">
      <c r="J1112" s="10"/>
      <c r="Q1112" s="10"/>
      <c r="X1112" s="10"/>
    </row>
    <row r="1113" spans="10:24">
      <c r="J1113" s="10"/>
      <c r="Q1113" s="10"/>
      <c r="X1113" s="10"/>
    </row>
    <row r="1114" spans="10:24">
      <c r="J1114" s="10"/>
      <c r="Q1114" s="10"/>
      <c r="X1114" s="10"/>
    </row>
    <row r="1115" spans="10:24">
      <c r="J1115" s="10"/>
      <c r="Q1115" s="10"/>
      <c r="X1115" s="10"/>
    </row>
    <row r="1116" spans="10:24">
      <c r="J1116" s="10"/>
      <c r="Q1116" s="10"/>
      <c r="X1116" s="10"/>
    </row>
    <row r="1117" spans="10:24">
      <c r="J1117" s="10"/>
      <c r="Q1117" s="10"/>
      <c r="X1117" s="10"/>
    </row>
    <row r="1118" spans="10:24">
      <c r="J1118" s="10"/>
      <c r="Q1118" s="10"/>
      <c r="X1118" s="10"/>
    </row>
    <row r="1119" spans="10:24">
      <c r="J1119" s="10"/>
      <c r="Q1119" s="10"/>
      <c r="X1119" s="10"/>
    </row>
    <row r="1120" spans="10:24">
      <c r="J1120" s="10"/>
      <c r="Q1120" s="10"/>
      <c r="X1120" s="10"/>
    </row>
    <row r="1121" spans="10:24">
      <c r="J1121" s="10"/>
      <c r="Q1121" s="10"/>
      <c r="X1121" s="10"/>
    </row>
    <row r="1122" spans="10:24">
      <c r="J1122" s="10"/>
      <c r="Q1122" s="10"/>
      <c r="X1122" s="10"/>
    </row>
    <row r="1123" spans="10:24">
      <c r="J1123" s="10"/>
      <c r="Q1123" s="10"/>
      <c r="X1123" s="10"/>
    </row>
    <row r="1124" spans="10:24">
      <c r="J1124" s="10"/>
      <c r="Q1124" s="10"/>
      <c r="X1124" s="10"/>
    </row>
    <row r="1125" spans="10:24">
      <c r="J1125" s="10"/>
      <c r="Q1125" s="10"/>
      <c r="X1125" s="10"/>
    </row>
    <row r="1126" spans="10:24">
      <c r="J1126" s="10"/>
      <c r="Q1126" s="10"/>
      <c r="X1126" s="10"/>
    </row>
    <row r="1127" spans="10:24">
      <c r="J1127" s="10"/>
      <c r="Q1127" s="10"/>
      <c r="X1127" s="10"/>
    </row>
    <row r="1128" spans="10:24">
      <c r="J1128" s="10"/>
      <c r="Q1128" s="10"/>
      <c r="X1128" s="10"/>
    </row>
    <row r="1129" spans="10:24">
      <c r="J1129" s="10"/>
      <c r="Q1129" s="10"/>
      <c r="X1129" s="10"/>
    </row>
    <row r="1130" spans="10:24">
      <c r="J1130" s="10"/>
      <c r="Q1130" s="10"/>
      <c r="X1130" s="10"/>
    </row>
    <row r="1131" spans="10:24">
      <c r="J1131" s="10"/>
      <c r="Q1131" s="10"/>
      <c r="X1131" s="10"/>
    </row>
    <row r="1132" spans="10:24">
      <c r="J1132" s="10"/>
      <c r="Q1132" s="10"/>
      <c r="X1132" s="10"/>
    </row>
    <row r="1133" spans="10:24">
      <c r="J1133" s="10"/>
      <c r="Q1133" s="10"/>
      <c r="X1133" s="10"/>
    </row>
    <row r="1134" spans="10:24">
      <c r="J1134" s="10"/>
      <c r="Q1134" s="10"/>
      <c r="X1134" s="10"/>
    </row>
    <row r="1135" spans="10:24">
      <c r="J1135" s="10"/>
      <c r="Q1135" s="10"/>
      <c r="X1135" s="10"/>
    </row>
    <row r="1136" spans="10:24">
      <c r="J1136" s="10"/>
      <c r="Q1136" s="10"/>
      <c r="X1136" s="10"/>
    </row>
    <row r="1137" spans="10:24">
      <c r="J1137" s="10"/>
      <c r="Q1137" s="10"/>
      <c r="X1137" s="10"/>
    </row>
    <row r="1138" spans="10:24">
      <c r="J1138" s="10"/>
      <c r="Q1138" s="10"/>
      <c r="X1138" s="10"/>
    </row>
    <row r="1139" spans="10:24">
      <c r="J1139" s="10"/>
      <c r="Q1139" s="10"/>
      <c r="X1139" s="10"/>
    </row>
    <row r="1140" spans="10:24">
      <c r="J1140" s="10"/>
      <c r="Q1140" s="10"/>
      <c r="X1140" s="10"/>
    </row>
    <row r="1141" spans="10:24">
      <c r="J1141" s="10"/>
      <c r="Q1141" s="10"/>
      <c r="X1141" s="10"/>
    </row>
    <row r="1142" spans="10:24">
      <c r="J1142" s="10"/>
      <c r="Q1142" s="10"/>
      <c r="X1142" s="10"/>
    </row>
    <row r="1143" spans="10:24">
      <c r="J1143" s="10"/>
      <c r="Q1143" s="10"/>
      <c r="X1143" s="10"/>
    </row>
    <row r="1144" spans="10:24">
      <c r="J1144" s="10"/>
      <c r="Q1144" s="10"/>
      <c r="X1144" s="10"/>
    </row>
    <row r="1145" spans="10:24">
      <c r="J1145" s="10"/>
      <c r="Q1145" s="10"/>
      <c r="X1145" s="10"/>
    </row>
    <row r="1146" spans="10:24">
      <c r="J1146" s="10"/>
      <c r="Q1146" s="10"/>
      <c r="X1146" s="10"/>
    </row>
    <row r="1147" spans="10:24">
      <c r="J1147" s="10"/>
      <c r="Q1147" s="10"/>
      <c r="X1147" s="10"/>
    </row>
    <row r="1148" spans="10:24">
      <c r="J1148" s="10"/>
      <c r="Q1148" s="10"/>
      <c r="X1148" s="10"/>
    </row>
    <row r="1149" spans="10:24">
      <c r="J1149" s="10"/>
      <c r="Q1149" s="10"/>
      <c r="X1149" s="10"/>
    </row>
    <row r="1150" spans="10:24">
      <c r="J1150" s="10"/>
      <c r="Q1150" s="10"/>
      <c r="X1150" s="10"/>
    </row>
    <row r="1151" spans="10:24">
      <c r="J1151" s="10"/>
      <c r="Q1151" s="10"/>
      <c r="X1151" s="10"/>
    </row>
    <row r="1152" spans="10:24">
      <c r="J1152" s="10"/>
      <c r="Q1152" s="10"/>
      <c r="X1152" s="10"/>
    </row>
    <row r="1153" spans="10:24">
      <c r="J1153" s="10"/>
      <c r="Q1153" s="10"/>
      <c r="X1153" s="10"/>
    </row>
    <row r="1154" spans="10:24">
      <c r="J1154" s="10"/>
      <c r="Q1154" s="10"/>
      <c r="X1154" s="10"/>
    </row>
    <row r="1155" spans="10:24">
      <c r="J1155" s="10"/>
      <c r="Q1155" s="10"/>
      <c r="X1155" s="10"/>
    </row>
    <row r="1156" spans="10:24">
      <c r="J1156" s="10"/>
      <c r="Q1156" s="10"/>
      <c r="X1156" s="10"/>
    </row>
    <row r="1157" spans="10:24">
      <c r="J1157" s="10"/>
      <c r="Q1157" s="10"/>
      <c r="X1157" s="10"/>
    </row>
    <row r="1158" spans="10:24">
      <c r="J1158" s="10"/>
      <c r="Q1158" s="10"/>
      <c r="X1158" s="10"/>
    </row>
    <row r="1159" spans="10:24">
      <c r="J1159" s="10"/>
      <c r="Q1159" s="10"/>
      <c r="X1159" s="10"/>
    </row>
    <row r="1160" spans="10:24">
      <c r="J1160" s="10"/>
      <c r="Q1160" s="10"/>
      <c r="X1160" s="10"/>
    </row>
    <row r="1161" spans="10:24">
      <c r="J1161" s="10"/>
      <c r="Q1161" s="10"/>
      <c r="X1161" s="10"/>
    </row>
    <row r="1162" spans="10:24">
      <c r="J1162" s="10"/>
      <c r="Q1162" s="10"/>
      <c r="X1162" s="10"/>
    </row>
    <row r="1163" spans="10:24">
      <c r="J1163" s="10"/>
      <c r="Q1163" s="10"/>
      <c r="X1163" s="10"/>
    </row>
    <row r="1164" spans="10:24">
      <c r="J1164" s="10"/>
      <c r="Q1164" s="10"/>
      <c r="X1164" s="10"/>
    </row>
    <row r="1165" spans="10:24">
      <c r="J1165" s="10"/>
      <c r="Q1165" s="10"/>
      <c r="X1165" s="10"/>
    </row>
    <row r="1166" spans="10:24">
      <c r="J1166" s="10"/>
      <c r="Q1166" s="10"/>
      <c r="X1166" s="10"/>
    </row>
    <row r="1167" spans="10:24">
      <c r="J1167" s="10"/>
      <c r="Q1167" s="10"/>
      <c r="X1167" s="10"/>
    </row>
    <row r="1168" spans="10:24">
      <c r="J1168" s="10"/>
      <c r="Q1168" s="10"/>
      <c r="X1168" s="10"/>
    </row>
    <row r="1169" spans="10:24">
      <c r="J1169" s="10"/>
      <c r="Q1169" s="10"/>
      <c r="X1169" s="10"/>
    </row>
    <row r="1170" spans="10:24">
      <c r="J1170" s="10"/>
      <c r="Q1170" s="10"/>
      <c r="X1170" s="10"/>
    </row>
    <row r="1171" spans="10:24">
      <c r="J1171" s="10"/>
      <c r="Q1171" s="10"/>
      <c r="X1171" s="10"/>
    </row>
    <row r="1172" spans="10:24">
      <c r="J1172" s="10"/>
      <c r="Q1172" s="10"/>
      <c r="X1172" s="10"/>
    </row>
    <row r="1173" spans="10:24">
      <c r="J1173" s="10"/>
      <c r="Q1173" s="10"/>
      <c r="X1173" s="10"/>
    </row>
    <row r="1174" spans="10:24">
      <c r="J1174" s="10"/>
      <c r="Q1174" s="10"/>
      <c r="X1174" s="10"/>
    </row>
    <row r="1175" spans="10:24">
      <c r="J1175" s="10"/>
      <c r="Q1175" s="10"/>
      <c r="X1175" s="10"/>
    </row>
    <row r="1176" spans="10:24">
      <c r="J1176" s="10"/>
      <c r="Q1176" s="10"/>
      <c r="X1176" s="10"/>
    </row>
    <row r="1177" spans="10:24">
      <c r="J1177" s="10"/>
      <c r="Q1177" s="10"/>
      <c r="X1177" s="10"/>
    </row>
    <row r="1178" spans="10:24">
      <c r="J1178" s="10"/>
      <c r="Q1178" s="10"/>
      <c r="X1178" s="10"/>
    </row>
    <row r="1179" spans="10:24">
      <c r="J1179" s="10"/>
      <c r="Q1179" s="10"/>
      <c r="X1179" s="10"/>
    </row>
    <row r="1180" spans="10:24">
      <c r="J1180" s="10"/>
      <c r="Q1180" s="10"/>
      <c r="X1180" s="10"/>
    </row>
    <row r="1181" spans="10:24">
      <c r="J1181" s="10"/>
      <c r="Q1181" s="10"/>
      <c r="X1181" s="10"/>
    </row>
    <row r="1182" spans="10:24">
      <c r="J1182" s="10"/>
      <c r="Q1182" s="10"/>
      <c r="X1182" s="10"/>
    </row>
    <row r="1183" spans="10:24">
      <c r="J1183" s="10"/>
      <c r="Q1183" s="10"/>
      <c r="X1183" s="10"/>
    </row>
    <row r="1184" spans="10:24">
      <c r="J1184" s="10"/>
      <c r="Q1184" s="10"/>
      <c r="X1184" s="10"/>
    </row>
    <row r="1185" spans="10:24">
      <c r="J1185" s="10"/>
      <c r="Q1185" s="10"/>
      <c r="X1185" s="10"/>
    </row>
    <row r="1186" spans="10:24">
      <c r="J1186" s="10"/>
      <c r="Q1186" s="10"/>
      <c r="X1186" s="10"/>
    </row>
    <row r="1187" spans="10:24">
      <c r="J1187" s="10"/>
      <c r="Q1187" s="10"/>
      <c r="X1187" s="10"/>
    </row>
    <row r="1188" spans="10:24">
      <c r="J1188" s="10"/>
      <c r="Q1188" s="10"/>
      <c r="X1188" s="10"/>
    </row>
    <row r="1189" spans="10:24">
      <c r="J1189" s="10"/>
      <c r="Q1189" s="10"/>
      <c r="X1189" s="10"/>
    </row>
    <row r="1190" spans="10:24">
      <c r="J1190" s="10"/>
      <c r="Q1190" s="10"/>
      <c r="X1190" s="10"/>
    </row>
    <row r="1191" spans="10:24">
      <c r="J1191" s="10"/>
      <c r="Q1191" s="10"/>
      <c r="X1191" s="10"/>
    </row>
    <row r="1192" spans="10:24">
      <c r="J1192" s="10"/>
      <c r="Q1192" s="10"/>
      <c r="X1192" s="10"/>
    </row>
    <row r="1193" spans="10:24">
      <c r="J1193" s="10"/>
      <c r="Q1193" s="10"/>
      <c r="X1193" s="10"/>
    </row>
    <row r="1194" spans="10:24">
      <c r="J1194" s="10"/>
      <c r="Q1194" s="10"/>
      <c r="X1194" s="10"/>
    </row>
    <row r="1195" spans="10:24">
      <c r="J1195" s="10"/>
      <c r="Q1195" s="10"/>
      <c r="X1195" s="10"/>
    </row>
    <row r="1196" spans="10:24">
      <c r="J1196" s="10"/>
      <c r="Q1196" s="10"/>
      <c r="X1196" s="10"/>
    </row>
    <row r="1197" spans="10:24">
      <c r="J1197" s="10"/>
      <c r="Q1197" s="10"/>
      <c r="X1197" s="10"/>
    </row>
    <row r="1198" spans="10:24">
      <c r="J1198" s="10"/>
      <c r="Q1198" s="10"/>
      <c r="X1198" s="10"/>
    </row>
    <row r="1199" spans="10:24">
      <c r="J1199" s="10"/>
      <c r="Q1199" s="10"/>
      <c r="X1199" s="10"/>
    </row>
    <row r="1200" spans="10:24">
      <c r="J1200" s="10"/>
      <c r="Q1200" s="10"/>
      <c r="X1200" s="10"/>
    </row>
    <row r="1201" spans="10:24">
      <c r="J1201" s="10"/>
      <c r="Q1201" s="10"/>
      <c r="X1201" s="10"/>
    </row>
    <row r="1202" spans="10:24">
      <c r="J1202" s="10"/>
      <c r="Q1202" s="10"/>
      <c r="X1202" s="10"/>
    </row>
    <row r="1203" spans="10:24">
      <c r="J1203" s="10"/>
      <c r="Q1203" s="10"/>
      <c r="X1203" s="10"/>
    </row>
    <row r="1204" spans="10:24">
      <c r="J1204" s="10"/>
      <c r="Q1204" s="10"/>
      <c r="X1204" s="10"/>
    </row>
    <row r="1205" spans="10:24">
      <c r="J1205" s="10"/>
      <c r="Q1205" s="10"/>
      <c r="X1205" s="10"/>
    </row>
    <row r="1206" spans="10:24">
      <c r="J1206" s="10"/>
      <c r="Q1206" s="10"/>
      <c r="X1206" s="10"/>
    </row>
    <row r="1207" spans="10:24">
      <c r="J1207" s="10"/>
      <c r="Q1207" s="10"/>
      <c r="X1207" s="10"/>
    </row>
    <row r="1208" spans="10:24">
      <c r="J1208" s="10"/>
      <c r="Q1208" s="10"/>
      <c r="X1208" s="10"/>
    </row>
    <row r="1209" spans="10:24">
      <c r="J1209" s="10"/>
      <c r="Q1209" s="10"/>
      <c r="X1209" s="10"/>
    </row>
    <row r="1210" spans="10:24">
      <c r="J1210" s="10"/>
      <c r="Q1210" s="10"/>
      <c r="X1210" s="10"/>
    </row>
    <row r="1211" spans="10:24">
      <c r="J1211" s="10"/>
      <c r="Q1211" s="10"/>
      <c r="X1211" s="10"/>
    </row>
    <row r="1212" spans="10:24">
      <c r="J1212" s="10"/>
      <c r="Q1212" s="10"/>
      <c r="X1212" s="10"/>
    </row>
    <row r="1213" spans="10:24">
      <c r="J1213" s="10"/>
      <c r="Q1213" s="10"/>
      <c r="X1213" s="10"/>
    </row>
    <row r="1214" spans="10:24">
      <c r="J1214" s="10"/>
      <c r="Q1214" s="10"/>
      <c r="X1214" s="10"/>
    </row>
    <row r="1215" spans="10:24">
      <c r="J1215" s="10"/>
      <c r="Q1215" s="10"/>
      <c r="X1215" s="10"/>
    </row>
    <row r="1216" spans="10:24">
      <c r="J1216" s="10"/>
      <c r="Q1216" s="10"/>
      <c r="X1216" s="10"/>
    </row>
    <row r="1217" spans="10:24">
      <c r="J1217" s="10"/>
      <c r="Q1217" s="10"/>
      <c r="X1217" s="10"/>
    </row>
    <row r="1218" spans="10:24">
      <c r="J1218" s="10"/>
      <c r="Q1218" s="10"/>
      <c r="X1218" s="10"/>
    </row>
    <row r="1219" spans="10:24">
      <c r="J1219" s="10"/>
      <c r="Q1219" s="10"/>
      <c r="X1219" s="10"/>
    </row>
    <row r="1220" spans="10:24">
      <c r="J1220" s="10"/>
      <c r="Q1220" s="10"/>
      <c r="X1220" s="10"/>
    </row>
    <row r="1221" spans="10:24">
      <c r="J1221" s="10"/>
      <c r="Q1221" s="10"/>
      <c r="X1221" s="10"/>
    </row>
    <row r="1222" spans="10:24">
      <c r="J1222" s="10"/>
      <c r="Q1222" s="10"/>
      <c r="X1222" s="10"/>
    </row>
    <row r="1223" spans="10:24">
      <c r="J1223" s="10"/>
      <c r="Q1223" s="10"/>
      <c r="X1223" s="10"/>
    </row>
    <row r="1224" spans="10:24">
      <c r="J1224" s="10"/>
      <c r="Q1224" s="10"/>
      <c r="X1224" s="10"/>
    </row>
    <row r="1225" spans="10:24">
      <c r="J1225" s="10"/>
      <c r="Q1225" s="10"/>
      <c r="X1225" s="10"/>
    </row>
    <row r="1226" spans="10:24">
      <c r="J1226" s="10"/>
      <c r="Q1226" s="10"/>
      <c r="X1226" s="10"/>
    </row>
    <row r="1227" spans="10:24">
      <c r="J1227" s="10"/>
      <c r="Q1227" s="10"/>
      <c r="X1227" s="10"/>
    </row>
    <row r="1228" spans="10:24">
      <c r="J1228" s="10"/>
      <c r="Q1228" s="10"/>
      <c r="X1228" s="10"/>
    </row>
    <row r="1229" spans="10:24">
      <c r="J1229" s="10"/>
      <c r="Q1229" s="10"/>
      <c r="X1229" s="10"/>
    </row>
    <row r="1230" spans="10:24">
      <c r="J1230" s="10"/>
      <c r="Q1230" s="10"/>
      <c r="X1230" s="10"/>
    </row>
    <row r="1231" spans="10:24">
      <c r="J1231" s="10"/>
      <c r="Q1231" s="10"/>
      <c r="X1231" s="10"/>
    </row>
    <row r="1232" spans="10:24">
      <c r="J1232" s="10"/>
      <c r="Q1232" s="10"/>
      <c r="X1232" s="10"/>
    </row>
    <row r="1233" spans="10:24">
      <c r="J1233" s="10"/>
      <c r="Q1233" s="10"/>
      <c r="X1233" s="10"/>
    </row>
    <row r="1234" spans="10:24">
      <c r="J1234" s="10"/>
      <c r="Q1234" s="10"/>
      <c r="X1234" s="10"/>
    </row>
    <row r="1235" spans="10:24">
      <c r="J1235" s="10"/>
      <c r="Q1235" s="10"/>
      <c r="X1235" s="10"/>
    </row>
    <row r="1236" spans="10:24">
      <c r="J1236" s="10"/>
      <c r="Q1236" s="10"/>
      <c r="X1236" s="10"/>
    </row>
    <row r="1237" spans="10:24">
      <c r="J1237" s="10"/>
      <c r="Q1237" s="10"/>
      <c r="X1237" s="10"/>
    </row>
    <row r="1238" spans="10:24">
      <c r="J1238" s="10"/>
      <c r="Q1238" s="10"/>
      <c r="X1238" s="10"/>
    </row>
    <row r="1239" spans="10:24">
      <c r="J1239" s="10"/>
      <c r="Q1239" s="10"/>
      <c r="X1239" s="10"/>
    </row>
    <row r="1240" spans="10:24">
      <c r="J1240" s="10"/>
      <c r="Q1240" s="10"/>
      <c r="X1240" s="10"/>
    </row>
    <row r="1241" spans="10:24">
      <c r="J1241" s="10"/>
      <c r="Q1241" s="10"/>
      <c r="X1241" s="10"/>
    </row>
    <row r="1242" spans="10:24">
      <c r="J1242" s="10"/>
      <c r="Q1242" s="10"/>
      <c r="X1242" s="10"/>
    </row>
    <row r="1243" spans="10:24">
      <c r="J1243" s="10"/>
      <c r="Q1243" s="10"/>
      <c r="X1243" s="10"/>
    </row>
    <row r="1244" spans="10:24">
      <c r="J1244" s="10"/>
      <c r="Q1244" s="10"/>
      <c r="X1244" s="10"/>
    </row>
    <row r="1245" spans="10:24">
      <c r="J1245" s="10"/>
      <c r="Q1245" s="10"/>
      <c r="X1245" s="10"/>
    </row>
    <row r="1246" spans="10:24">
      <c r="J1246" s="10"/>
      <c r="Q1246" s="10"/>
      <c r="X1246" s="10"/>
    </row>
    <row r="1247" spans="10:24">
      <c r="J1247" s="10"/>
      <c r="Q1247" s="10"/>
      <c r="X1247" s="10"/>
    </row>
    <row r="1248" spans="10:24">
      <c r="J1248" s="10"/>
      <c r="Q1248" s="10"/>
      <c r="X1248" s="10"/>
    </row>
    <row r="1249" spans="10:24">
      <c r="J1249" s="10"/>
      <c r="Q1249" s="10"/>
      <c r="X1249" s="10"/>
    </row>
    <row r="1250" spans="10:24">
      <c r="J1250" s="10"/>
      <c r="Q1250" s="10"/>
      <c r="X1250" s="10"/>
    </row>
    <row r="1251" spans="10:24">
      <c r="J1251" s="10"/>
      <c r="Q1251" s="10"/>
      <c r="X1251" s="10"/>
    </row>
    <row r="1252" spans="10:24">
      <c r="J1252" s="10"/>
      <c r="Q1252" s="10"/>
      <c r="X1252" s="10"/>
    </row>
    <row r="1253" spans="10:24">
      <c r="J1253" s="10"/>
      <c r="Q1253" s="10"/>
      <c r="X1253" s="10"/>
    </row>
    <row r="1254" spans="10:24">
      <c r="J1254" s="10"/>
      <c r="Q1254" s="10"/>
      <c r="X1254" s="10"/>
    </row>
    <row r="1255" spans="10:24">
      <c r="J1255" s="10"/>
      <c r="Q1255" s="10"/>
      <c r="X1255" s="10"/>
    </row>
    <row r="1256" spans="10:24">
      <c r="J1256" s="10"/>
      <c r="Q1256" s="10"/>
      <c r="X1256" s="10"/>
    </row>
    <row r="1257" spans="10:24">
      <c r="J1257" s="10"/>
      <c r="Q1257" s="10"/>
      <c r="X1257" s="10"/>
    </row>
    <row r="1258" spans="10:24">
      <c r="J1258" s="10"/>
      <c r="Q1258" s="10"/>
      <c r="X1258" s="10"/>
    </row>
    <row r="1259" spans="10:24">
      <c r="J1259" s="10"/>
      <c r="Q1259" s="10"/>
      <c r="X1259" s="10"/>
    </row>
    <row r="1260" spans="10:24">
      <c r="J1260" s="10"/>
      <c r="Q1260" s="10"/>
      <c r="X1260" s="10"/>
    </row>
    <row r="1261" spans="10:24">
      <c r="J1261" s="10"/>
      <c r="Q1261" s="10"/>
      <c r="X1261" s="10"/>
    </row>
    <row r="1262" spans="10:24">
      <c r="J1262" s="10"/>
      <c r="Q1262" s="10"/>
      <c r="X1262" s="10"/>
    </row>
    <row r="1263" spans="10:24">
      <c r="J1263" s="10"/>
      <c r="Q1263" s="10"/>
      <c r="X1263" s="10"/>
    </row>
    <row r="1264" spans="10:24">
      <c r="J1264" s="10"/>
      <c r="Q1264" s="10"/>
      <c r="X1264" s="10"/>
    </row>
    <row r="1265" spans="10:24">
      <c r="J1265" s="10"/>
      <c r="Q1265" s="10"/>
      <c r="X1265" s="10"/>
    </row>
    <row r="1266" spans="10:24">
      <c r="J1266" s="10"/>
      <c r="Q1266" s="10"/>
      <c r="X1266" s="10"/>
    </row>
    <row r="1267" spans="10:24">
      <c r="J1267" s="10"/>
      <c r="Q1267" s="10"/>
      <c r="X1267" s="10"/>
    </row>
    <row r="1268" spans="10:24">
      <c r="J1268" s="10"/>
      <c r="Q1268" s="10"/>
      <c r="X1268" s="10"/>
    </row>
    <row r="1269" spans="10:24">
      <c r="J1269" s="10"/>
      <c r="Q1269" s="10"/>
      <c r="X1269" s="10"/>
    </row>
    <row r="1270" spans="10:24">
      <c r="J1270" s="10"/>
      <c r="Q1270" s="10"/>
      <c r="X1270" s="10"/>
    </row>
    <row r="1271" spans="10:24">
      <c r="J1271" s="10"/>
      <c r="Q1271" s="10"/>
      <c r="X1271" s="10"/>
    </row>
    <row r="1272" spans="10:24">
      <c r="J1272" s="10"/>
      <c r="Q1272" s="10"/>
      <c r="X1272" s="10"/>
    </row>
    <row r="1273" spans="10:24">
      <c r="J1273" s="10"/>
      <c r="Q1273" s="10"/>
      <c r="X1273" s="10"/>
    </row>
    <row r="1274" spans="10:24">
      <c r="J1274" s="10"/>
      <c r="Q1274" s="10"/>
      <c r="X1274" s="10"/>
    </row>
    <row r="1275" spans="10:24">
      <c r="J1275" s="10"/>
      <c r="Q1275" s="10"/>
      <c r="X1275" s="10"/>
    </row>
    <row r="1276" spans="10:24">
      <c r="J1276" s="10"/>
      <c r="Q1276" s="10"/>
      <c r="X1276" s="10"/>
    </row>
    <row r="1277" spans="10:24">
      <c r="J1277" s="10"/>
      <c r="Q1277" s="10"/>
      <c r="X1277" s="10"/>
    </row>
    <row r="1278" spans="10:24">
      <c r="J1278" s="10"/>
      <c r="Q1278" s="10"/>
      <c r="X1278" s="10"/>
    </row>
    <row r="1279" spans="10:24">
      <c r="J1279" s="10"/>
      <c r="Q1279" s="10"/>
      <c r="X1279" s="10"/>
    </row>
    <row r="1280" spans="10:24">
      <c r="J1280" s="10"/>
      <c r="Q1280" s="10"/>
      <c r="X1280" s="10"/>
    </row>
    <row r="1281" spans="10:24">
      <c r="J1281" s="10"/>
      <c r="Q1281" s="10"/>
      <c r="X1281" s="10"/>
    </row>
    <row r="1282" spans="10:24">
      <c r="J1282" s="10"/>
      <c r="Q1282" s="10"/>
      <c r="X1282" s="10"/>
    </row>
    <row r="1283" spans="10:24">
      <c r="J1283" s="10"/>
      <c r="Q1283" s="10"/>
      <c r="X1283" s="10"/>
    </row>
    <row r="1284" spans="10:24">
      <c r="J1284" s="10"/>
      <c r="Q1284" s="10"/>
      <c r="X1284" s="10"/>
    </row>
    <row r="1285" spans="10:24">
      <c r="J1285" s="10"/>
      <c r="Q1285" s="10"/>
      <c r="X1285" s="10"/>
    </row>
    <row r="1286" spans="10:24">
      <c r="J1286" s="10"/>
      <c r="Q1286" s="10"/>
      <c r="X1286" s="10"/>
    </row>
    <row r="1287" spans="10:24">
      <c r="J1287" s="10"/>
      <c r="Q1287" s="10"/>
      <c r="X1287" s="10"/>
    </row>
    <row r="1288" spans="10:24">
      <c r="J1288" s="10"/>
      <c r="Q1288" s="10"/>
      <c r="X1288" s="10"/>
    </row>
    <row r="1289" spans="10:24">
      <c r="J1289" s="10"/>
      <c r="Q1289" s="10"/>
      <c r="X1289" s="10"/>
    </row>
    <row r="1290" spans="10:24">
      <c r="J1290" s="10"/>
      <c r="Q1290" s="10"/>
      <c r="X1290" s="10"/>
    </row>
    <row r="1291" spans="10:24">
      <c r="J1291" s="10"/>
      <c r="Q1291" s="10"/>
      <c r="X1291" s="10"/>
    </row>
    <row r="1292" spans="10:24">
      <c r="J1292" s="10"/>
      <c r="Q1292" s="10"/>
      <c r="X1292" s="10"/>
    </row>
    <row r="1293" spans="10:24">
      <c r="J1293" s="10"/>
      <c r="Q1293" s="10"/>
      <c r="X1293" s="10"/>
    </row>
    <row r="1294" spans="10:24">
      <c r="J1294" s="10"/>
      <c r="Q1294" s="10"/>
      <c r="X1294" s="10"/>
    </row>
    <row r="1295" spans="10:24">
      <c r="J1295" s="10"/>
      <c r="Q1295" s="10"/>
      <c r="X1295" s="10"/>
    </row>
    <row r="1296" spans="10:24">
      <c r="J1296" s="10"/>
      <c r="Q1296" s="10"/>
      <c r="X1296" s="10"/>
    </row>
    <row r="1297" spans="10:24">
      <c r="J1297" s="10"/>
      <c r="Q1297" s="10"/>
      <c r="X1297" s="10"/>
    </row>
    <row r="1298" spans="10:24">
      <c r="J1298" s="10"/>
      <c r="Q1298" s="10"/>
      <c r="X1298" s="10"/>
    </row>
    <row r="1299" spans="10:24">
      <c r="J1299" s="10"/>
      <c r="Q1299" s="10"/>
      <c r="X1299" s="10"/>
    </row>
    <row r="1300" spans="10:24">
      <c r="J1300" s="10"/>
      <c r="Q1300" s="10"/>
      <c r="X1300" s="10"/>
    </row>
    <row r="1301" spans="10:24">
      <c r="J1301" s="10"/>
      <c r="Q1301" s="10"/>
      <c r="X1301" s="10"/>
    </row>
    <row r="1302" spans="10:24">
      <c r="J1302" s="10"/>
      <c r="Q1302" s="10"/>
      <c r="X1302" s="10"/>
    </row>
    <row r="1303" spans="10:24">
      <c r="J1303" s="10"/>
      <c r="Q1303" s="10"/>
      <c r="X1303" s="10"/>
    </row>
    <row r="1304" spans="10:24">
      <c r="J1304" s="10"/>
      <c r="Q1304" s="10"/>
      <c r="X1304" s="10"/>
    </row>
    <row r="1305" spans="10:24">
      <c r="J1305" s="10"/>
      <c r="Q1305" s="10"/>
      <c r="X1305" s="10"/>
    </row>
    <row r="1306" spans="10:24">
      <c r="J1306" s="10"/>
      <c r="Q1306" s="10"/>
      <c r="X1306" s="10"/>
    </row>
    <row r="1307" spans="10:24">
      <c r="J1307" s="10"/>
      <c r="Q1307" s="10"/>
      <c r="X1307" s="10"/>
    </row>
    <row r="1308" spans="10:24">
      <c r="J1308" s="10"/>
      <c r="Q1308" s="10"/>
      <c r="X1308" s="10"/>
    </row>
    <row r="1309" spans="10:24">
      <c r="J1309" s="10"/>
      <c r="Q1309" s="10"/>
      <c r="X1309" s="10"/>
    </row>
    <row r="1310" spans="10:24">
      <c r="J1310" s="10"/>
      <c r="Q1310" s="10"/>
      <c r="X1310" s="10"/>
    </row>
    <row r="1311" spans="10:24">
      <c r="J1311" s="10"/>
      <c r="Q1311" s="10"/>
      <c r="X1311" s="10"/>
    </row>
    <row r="1312" spans="10:24">
      <c r="J1312" s="10"/>
      <c r="Q1312" s="10"/>
      <c r="X1312" s="10"/>
    </row>
    <row r="1313" spans="10:24">
      <c r="J1313" s="10"/>
      <c r="Q1313" s="10"/>
      <c r="X1313" s="10"/>
    </row>
    <row r="1314" spans="10:24">
      <c r="J1314" s="10"/>
      <c r="Q1314" s="10"/>
      <c r="X1314" s="10"/>
    </row>
    <row r="1315" spans="10:24">
      <c r="J1315" s="10"/>
      <c r="Q1315" s="10"/>
      <c r="X1315" s="10"/>
    </row>
    <row r="1316" spans="10:24">
      <c r="J1316" s="10"/>
      <c r="Q1316" s="10"/>
      <c r="X1316" s="10"/>
    </row>
    <row r="1317" spans="10:24">
      <c r="J1317" s="10"/>
      <c r="Q1317" s="10"/>
      <c r="X1317" s="10"/>
    </row>
    <row r="1318" spans="10:24">
      <c r="J1318" s="10"/>
      <c r="Q1318" s="10"/>
      <c r="X1318" s="10"/>
    </row>
    <row r="1319" spans="10:24">
      <c r="J1319" s="10"/>
      <c r="Q1319" s="10"/>
      <c r="X1319" s="10"/>
    </row>
    <row r="1320" spans="10:24">
      <c r="J1320" s="10"/>
      <c r="Q1320" s="10"/>
      <c r="X1320" s="10"/>
    </row>
    <row r="1321" spans="10:24">
      <c r="J1321" s="10"/>
      <c r="Q1321" s="10"/>
      <c r="X1321" s="10"/>
    </row>
    <row r="1322" spans="10:24">
      <c r="J1322" s="10"/>
      <c r="Q1322" s="10"/>
      <c r="X1322" s="10"/>
    </row>
    <row r="1323" spans="10:24">
      <c r="J1323" s="10"/>
      <c r="Q1323" s="10"/>
      <c r="X1323" s="10"/>
    </row>
    <row r="1324" spans="10:24">
      <c r="J1324" s="10"/>
      <c r="Q1324" s="10"/>
      <c r="X1324" s="10"/>
    </row>
    <row r="1325" spans="10:24">
      <c r="J1325" s="10"/>
      <c r="Q1325" s="10"/>
      <c r="X1325" s="10"/>
    </row>
    <row r="1326" spans="10:24">
      <c r="J1326" s="10"/>
      <c r="Q1326" s="10"/>
      <c r="X1326" s="10"/>
    </row>
    <row r="1327" spans="10:24">
      <c r="J1327" s="10"/>
      <c r="Q1327" s="10"/>
      <c r="X1327" s="10"/>
    </row>
    <row r="1328" spans="10:24">
      <c r="J1328" s="10"/>
      <c r="Q1328" s="10"/>
      <c r="X1328" s="10"/>
    </row>
    <row r="1329" spans="10:24">
      <c r="J1329" s="10"/>
      <c r="Q1329" s="10"/>
      <c r="X1329" s="10"/>
    </row>
    <row r="1330" spans="10:24">
      <c r="J1330" s="10"/>
      <c r="Q1330" s="10"/>
      <c r="X1330" s="10"/>
    </row>
    <row r="1331" spans="10:24">
      <c r="J1331" s="10"/>
      <c r="Q1331" s="10"/>
      <c r="X1331" s="10"/>
    </row>
    <row r="1332" spans="10:24">
      <c r="J1332" s="10"/>
      <c r="Q1332" s="10"/>
      <c r="X1332" s="10"/>
    </row>
    <row r="1333" spans="10:24">
      <c r="J1333" s="10"/>
      <c r="Q1333" s="10"/>
      <c r="X1333" s="10"/>
    </row>
    <row r="1334" spans="10:24">
      <c r="J1334" s="10"/>
      <c r="Q1334" s="10"/>
      <c r="X1334" s="10"/>
    </row>
    <row r="1335" spans="10:24">
      <c r="J1335" s="10"/>
      <c r="Q1335" s="10"/>
      <c r="X1335" s="10"/>
    </row>
    <row r="1336" spans="10:24">
      <c r="J1336" s="10"/>
      <c r="Q1336" s="10"/>
      <c r="X1336" s="10"/>
    </row>
    <row r="1337" spans="10:24">
      <c r="J1337" s="10"/>
      <c r="Q1337" s="10"/>
      <c r="X1337" s="10"/>
    </row>
    <row r="1338" spans="10:24">
      <c r="J1338" s="10"/>
      <c r="Q1338" s="10"/>
      <c r="X1338" s="10"/>
    </row>
    <row r="1339" spans="10:24">
      <c r="J1339" s="10"/>
      <c r="Q1339" s="10"/>
      <c r="X1339" s="10"/>
    </row>
    <row r="1340" spans="10:24">
      <c r="J1340" s="10"/>
      <c r="Q1340" s="10"/>
      <c r="X1340" s="10"/>
    </row>
    <row r="1341" spans="10:24">
      <c r="J1341" s="10"/>
      <c r="Q1341" s="10"/>
      <c r="X1341" s="10"/>
    </row>
    <row r="1342" spans="10:24">
      <c r="J1342" s="10"/>
      <c r="Q1342" s="10"/>
      <c r="X1342" s="10"/>
    </row>
    <row r="1343" spans="10:24">
      <c r="J1343" s="10"/>
      <c r="Q1343" s="10"/>
      <c r="X1343" s="10"/>
    </row>
    <row r="1344" spans="10:24">
      <c r="J1344" s="10"/>
      <c r="Q1344" s="10"/>
      <c r="X1344" s="10"/>
    </row>
    <row r="1345" spans="10:24">
      <c r="J1345" s="10"/>
      <c r="Q1345" s="10"/>
      <c r="X1345" s="10"/>
    </row>
    <row r="1346" spans="10:24">
      <c r="J1346" s="10"/>
      <c r="Q1346" s="10"/>
      <c r="X1346" s="10"/>
    </row>
    <row r="1347" spans="10:24">
      <c r="J1347" s="10"/>
      <c r="Q1347" s="10"/>
      <c r="X1347" s="10"/>
    </row>
    <row r="1348" spans="10:24">
      <c r="J1348" s="10"/>
      <c r="Q1348" s="10"/>
      <c r="X1348" s="10"/>
    </row>
    <row r="1349" spans="10:24">
      <c r="J1349" s="10"/>
      <c r="Q1349" s="10"/>
      <c r="X1349" s="10"/>
    </row>
    <row r="1350" spans="10:24">
      <c r="J1350" s="10"/>
      <c r="Q1350" s="10"/>
      <c r="X1350" s="10"/>
    </row>
    <row r="1351" spans="10:24">
      <c r="J1351" s="10"/>
      <c r="Q1351" s="10"/>
      <c r="X1351" s="10"/>
    </row>
    <row r="1352" spans="10:24">
      <c r="J1352" s="10"/>
      <c r="Q1352" s="10"/>
      <c r="X1352" s="10"/>
    </row>
    <row r="1353" spans="10:24">
      <c r="J1353" s="10"/>
      <c r="Q1353" s="10"/>
      <c r="X1353" s="10"/>
    </row>
    <row r="1354" spans="10:24">
      <c r="J1354" s="10"/>
      <c r="Q1354" s="10"/>
      <c r="X1354" s="10"/>
    </row>
    <row r="1355" spans="10:24">
      <c r="J1355" s="10"/>
      <c r="Q1355" s="10"/>
      <c r="X1355" s="10"/>
    </row>
    <row r="1356" spans="10:24">
      <c r="J1356" s="10"/>
      <c r="Q1356" s="10"/>
      <c r="X1356" s="10"/>
    </row>
  </sheetData>
  <mergeCells count="178">
    <mergeCell ref="EO63:ET63"/>
    <mergeCell ref="EV63:FA63"/>
    <mergeCell ref="CY63:DD63"/>
    <mergeCell ref="DF63:DK63"/>
    <mergeCell ref="DM63:DR63"/>
    <mergeCell ref="DT63:DY63"/>
    <mergeCell ref="EA63:EF63"/>
    <mergeCell ref="EH63:EM63"/>
    <mergeCell ref="BI63:BN63"/>
    <mergeCell ref="BP63:BU63"/>
    <mergeCell ref="BW63:CB63"/>
    <mergeCell ref="CD63:CI63"/>
    <mergeCell ref="CK63:CP63"/>
    <mergeCell ref="CR63:CW63"/>
    <mergeCell ref="DF62:DK62"/>
    <mergeCell ref="DM62:DR62"/>
    <mergeCell ref="DT62:DY62"/>
    <mergeCell ref="EA62:EF62"/>
    <mergeCell ref="EH62:EM62"/>
    <mergeCell ref="BI62:BN62"/>
    <mergeCell ref="BP62:BU62"/>
    <mergeCell ref="BW62:CB62"/>
    <mergeCell ref="CD62:CI62"/>
    <mergeCell ref="CK62:CP62"/>
    <mergeCell ref="CR62:CW62"/>
    <mergeCell ref="E63:J63"/>
    <mergeCell ref="L63:Q63"/>
    <mergeCell ref="S63:X63"/>
    <mergeCell ref="Z63:AE63"/>
    <mergeCell ref="AG63:AL63"/>
    <mergeCell ref="AN63:AS63"/>
    <mergeCell ref="AU63:AZ63"/>
    <mergeCell ref="BB63:BG63"/>
    <mergeCell ref="CY62:DD62"/>
    <mergeCell ref="EO61:ET61"/>
    <mergeCell ref="EV61:FA61"/>
    <mergeCell ref="E62:J62"/>
    <mergeCell ref="L62:Q62"/>
    <mergeCell ref="S62:X62"/>
    <mergeCell ref="Z62:AE62"/>
    <mergeCell ref="AG62:AL62"/>
    <mergeCell ref="AN62:AS62"/>
    <mergeCell ref="AU62:AZ62"/>
    <mergeCell ref="BB62:BG62"/>
    <mergeCell ref="CY61:DD61"/>
    <mergeCell ref="DF61:DK61"/>
    <mergeCell ref="DM61:DR61"/>
    <mergeCell ref="DT61:DY61"/>
    <mergeCell ref="EA61:EF61"/>
    <mergeCell ref="EH61:EM61"/>
    <mergeCell ref="BI61:BN61"/>
    <mergeCell ref="BP61:BU61"/>
    <mergeCell ref="BW61:CB61"/>
    <mergeCell ref="CD61:CI61"/>
    <mergeCell ref="CK61:CP61"/>
    <mergeCell ref="CR61:CW61"/>
    <mergeCell ref="EO62:ET62"/>
    <mergeCell ref="EV62:FA62"/>
    <mergeCell ref="DF60:DK60"/>
    <mergeCell ref="DM60:DR60"/>
    <mergeCell ref="DT60:DY60"/>
    <mergeCell ref="EA60:EF60"/>
    <mergeCell ref="EH60:EM60"/>
    <mergeCell ref="BI60:BN60"/>
    <mergeCell ref="BP60:BU60"/>
    <mergeCell ref="BW60:CB60"/>
    <mergeCell ref="CD60:CI60"/>
    <mergeCell ref="CK60:CP60"/>
    <mergeCell ref="CR60:CW60"/>
    <mergeCell ref="E61:J61"/>
    <mergeCell ref="L61:Q61"/>
    <mergeCell ref="S61:X61"/>
    <mergeCell ref="Z61:AE61"/>
    <mergeCell ref="AG61:AL61"/>
    <mergeCell ref="AN61:AS61"/>
    <mergeCell ref="AU61:AZ61"/>
    <mergeCell ref="BB61:BG61"/>
    <mergeCell ref="CY60:DD60"/>
    <mergeCell ref="EV6:FA6"/>
    <mergeCell ref="EV58:FA58"/>
    <mergeCell ref="E60:J60"/>
    <mergeCell ref="L60:Q60"/>
    <mergeCell ref="S60:X60"/>
    <mergeCell ref="Z60:AE60"/>
    <mergeCell ref="AG60:AL60"/>
    <mergeCell ref="AN60:AS60"/>
    <mergeCell ref="AU60:AZ60"/>
    <mergeCell ref="BB60:BG60"/>
    <mergeCell ref="DF6:DK6"/>
    <mergeCell ref="DM6:DR6"/>
    <mergeCell ref="DT6:DY6"/>
    <mergeCell ref="EA6:EF6"/>
    <mergeCell ref="EH6:EM6"/>
    <mergeCell ref="EO6:ET6"/>
    <mergeCell ref="BP6:BU6"/>
    <mergeCell ref="BW6:CB6"/>
    <mergeCell ref="CD6:CI6"/>
    <mergeCell ref="CK6:CP6"/>
    <mergeCell ref="CR6:CW6"/>
    <mergeCell ref="CY6:DD6"/>
    <mergeCell ref="EO60:ET60"/>
    <mergeCell ref="EV60:FA60"/>
    <mergeCell ref="DM5:DR5"/>
    <mergeCell ref="DT5:DY5"/>
    <mergeCell ref="EA5:EF5"/>
    <mergeCell ref="EH5:EM5"/>
    <mergeCell ref="EO5:ET5"/>
    <mergeCell ref="BP5:BU5"/>
    <mergeCell ref="BW5:CB5"/>
    <mergeCell ref="CD5:CI5"/>
    <mergeCell ref="CK5:CP5"/>
    <mergeCell ref="CR5:CW5"/>
    <mergeCell ref="CY5:DD5"/>
    <mergeCell ref="E6:J6"/>
    <mergeCell ref="L6:Q6"/>
    <mergeCell ref="S6:X6"/>
    <mergeCell ref="Z6:AE6"/>
    <mergeCell ref="AG6:AL6"/>
    <mergeCell ref="AN6:AS6"/>
    <mergeCell ref="AU6:AZ6"/>
    <mergeCell ref="BB6:BG6"/>
    <mergeCell ref="BI6:BN6"/>
    <mergeCell ref="EV4:FA4"/>
    <mergeCell ref="E5:J5"/>
    <mergeCell ref="L5:Q5"/>
    <mergeCell ref="S5:X5"/>
    <mergeCell ref="Z5:AE5"/>
    <mergeCell ref="AG5:AL5"/>
    <mergeCell ref="AN5:AS5"/>
    <mergeCell ref="AU5:AZ5"/>
    <mergeCell ref="BB5:BG5"/>
    <mergeCell ref="BI5:BN5"/>
    <mergeCell ref="DF4:DK4"/>
    <mergeCell ref="DM4:DR4"/>
    <mergeCell ref="DT4:DY4"/>
    <mergeCell ref="EA4:EF4"/>
    <mergeCell ref="EH4:EM4"/>
    <mergeCell ref="EO4:ET4"/>
    <mergeCell ref="BP4:BU4"/>
    <mergeCell ref="BW4:CB4"/>
    <mergeCell ref="CD4:CI4"/>
    <mergeCell ref="CK4:CP4"/>
    <mergeCell ref="CR4:CW4"/>
    <mergeCell ref="CY4:DD4"/>
    <mergeCell ref="EV5:FA5"/>
    <mergeCell ref="DF5:DK5"/>
    <mergeCell ref="E4:J4"/>
    <mergeCell ref="L4:Q4"/>
    <mergeCell ref="S4:X4"/>
    <mergeCell ref="Z4:AE4"/>
    <mergeCell ref="AG4:AL4"/>
    <mergeCell ref="AN4:AS4"/>
    <mergeCell ref="AU4:AZ4"/>
    <mergeCell ref="BB4:BG4"/>
    <mergeCell ref="BI4:BN4"/>
    <mergeCell ref="EV1:FA1"/>
    <mergeCell ref="E3:J3"/>
    <mergeCell ref="L3:Q3"/>
    <mergeCell ref="S3:X3"/>
    <mergeCell ref="Z3:AE3"/>
    <mergeCell ref="AG3:AL3"/>
    <mergeCell ref="AN3:AS3"/>
    <mergeCell ref="AU3:AZ3"/>
    <mergeCell ref="BB3:BG3"/>
    <mergeCell ref="BI3:BN3"/>
    <mergeCell ref="EV3:FA3"/>
    <mergeCell ref="DF3:DK3"/>
    <mergeCell ref="DM3:DR3"/>
    <mergeCell ref="DT3:DY3"/>
    <mergeCell ref="EA3:EF3"/>
    <mergeCell ref="EH3:EM3"/>
    <mergeCell ref="EO3:ET3"/>
    <mergeCell ref="BP3:BU3"/>
    <mergeCell ref="BW3:CB3"/>
    <mergeCell ref="CD3:CI3"/>
    <mergeCell ref="CK3:CP3"/>
    <mergeCell ref="CR3:CW3"/>
    <mergeCell ref="CY3:DD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59" max="4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S1356"/>
  <sheetViews>
    <sheetView zoomScaleNormal="100" workbookViewId="0">
      <pane xSplit="10" ySplit="6" topLeftCell="ED69" activePane="bottomRight" state="frozen"/>
      <selection pane="topRight" activeCell="G1" sqref="G1"/>
      <selection pane="bottomLeft" activeCell="A7" sqref="A7"/>
      <selection pane="bottomRight" activeCell="FL90" sqref="FL90"/>
    </sheetView>
  </sheetViews>
  <sheetFormatPr defaultColWidth="9.109375" defaultRowHeight="13.8"/>
  <cols>
    <col min="1" max="1" width="4.109375" style="8" customWidth="1"/>
    <col min="2" max="2" width="24.33203125" style="8" customWidth="1"/>
    <col min="3" max="3" width="12.5546875" style="8" hidden="1" customWidth="1"/>
    <col min="4" max="6" width="12.33203125" style="8" hidden="1" customWidth="1"/>
    <col min="7" max="10" width="12.33203125" style="8" customWidth="1"/>
    <col min="11" max="11" width="10.6640625" style="8" customWidth="1"/>
    <col min="12" max="12" width="5" style="9" customWidth="1"/>
    <col min="13" max="15" width="5" style="8" customWidth="1"/>
    <col min="16" max="16" width="9.109375" style="11" customWidth="1"/>
    <col min="17" max="17" width="1.88671875" style="8" customWidth="1"/>
    <col min="18" max="18" width="10.6640625" style="8" hidden="1" customWidth="1"/>
    <col min="19" max="19" width="5" style="9" hidden="1" customWidth="1"/>
    <col min="20" max="22" width="5" style="8" hidden="1" customWidth="1"/>
    <col min="23" max="23" width="9.109375" style="11" hidden="1" customWidth="1"/>
    <col min="24" max="24" width="1.88671875" style="8" customWidth="1"/>
    <col min="25" max="25" width="10.6640625" style="8" customWidth="1"/>
    <col min="26" max="26" width="5" style="9" customWidth="1"/>
    <col min="27" max="27" width="4.88671875" style="8" customWidth="1"/>
    <col min="28" max="29" width="5" style="8" customWidth="1"/>
    <col min="30" max="30" width="9.109375" style="11" customWidth="1"/>
    <col min="31" max="31" width="1.88671875" style="8" customWidth="1"/>
    <col min="32" max="32" width="9.109375" style="8" hidden="1" customWidth="1"/>
    <col min="33" max="36" width="5" style="8" hidden="1" customWidth="1"/>
    <col min="37" max="37" width="9.109375" style="8" hidden="1" customWidth="1"/>
    <col min="38" max="38" width="1.88671875" style="8" hidden="1" customWidth="1"/>
    <col min="39" max="39" width="9.109375" style="8" hidden="1" customWidth="1"/>
    <col min="40" max="43" width="5" style="8" hidden="1" customWidth="1"/>
    <col min="44" max="44" width="9.109375" style="8" hidden="1" customWidth="1"/>
    <col min="45" max="45" width="1.88671875" style="8" customWidth="1"/>
    <col min="46" max="46" width="9.109375" style="8" hidden="1" customWidth="1"/>
    <col min="47" max="50" width="5" style="8" hidden="1" customWidth="1"/>
    <col min="51" max="51" width="9.109375" style="8" hidden="1" customWidth="1"/>
    <col min="52" max="52" width="1.88671875" style="8" hidden="1" customWidth="1"/>
    <col min="53" max="53" width="9.109375" style="8" hidden="1" customWidth="1"/>
    <col min="54" max="57" width="5" style="8" hidden="1" customWidth="1"/>
    <col min="58" max="58" width="9.109375" style="8" hidden="1" customWidth="1"/>
    <col min="59" max="59" width="1.88671875" style="8" customWidth="1"/>
    <col min="60" max="60" width="9.109375" style="8" customWidth="1"/>
    <col min="61" max="64" width="5" style="8" customWidth="1"/>
    <col min="65" max="65" width="9.109375" style="8" customWidth="1"/>
    <col min="66" max="66" width="1.88671875" style="8" customWidth="1"/>
    <col min="67" max="67" width="9.109375" style="8" hidden="1" customWidth="1"/>
    <col min="68" max="71" width="5" style="8" hidden="1" customWidth="1"/>
    <col min="72" max="72" width="9.109375" style="8" hidden="1" customWidth="1"/>
    <col min="73" max="73" width="1.88671875" style="8" hidden="1" customWidth="1"/>
    <col min="74" max="74" width="9.109375" style="8" customWidth="1"/>
    <col min="75" max="78" width="5" style="8" customWidth="1"/>
    <col min="79" max="79" width="10.33203125" style="8" customWidth="1"/>
    <col min="80" max="80" width="1.88671875" style="8" customWidth="1"/>
    <col min="81" max="81" width="9.109375" style="8" hidden="1" customWidth="1"/>
    <col min="82" max="85" width="5" style="8" hidden="1" customWidth="1"/>
    <col min="86" max="86" width="9.109375" style="8" hidden="1" customWidth="1"/>
    <col min="87" max="87" width="1.88671875" style="8" hidden="1" customWidth="1"/>
    <col min="88" max="88" width="9.109375" style="8" hidden="1" customWidth="1"/>
    <col min="89" max="92" width="5" style="8" hidden="1" customWidth="1"/>
    <col min="93" max="93" width="9.109375" style="8" hidden="1" customWidth="1"/>
    <col min="94" max="94" width="1.88671875" style="8" hidden="1" customWidth="1"/>
    <col min="95" max="95" width="9.109375" style="8" hidden="1" customWidth="1"/>
    <col min="96" max="99" width="5" style="8" hidden="1" customWidth="1"/>
    <col min="100" max="100" width="9.109375" style="8" hidden="1" customWidth="1"/>
    <col min="101" max="101" width="1.88671875" style="8" hidden="1" customWidth="1"/>
    <col min="102" max="102" width="9.109375" style="8" customWidth="1"/>
    <col min="103" max="106" width="5" style="8" customWidth="1"/>
    <col min="107" max="107" width="10.33203125" style="8" customWidth="1"/>
    <col min="108" max="108" width="1.88671875" style="8" customWidth="1"/>
    <col min="109" max="109" width="9.109375" style="8" customWidth="1"/>
    <col min="110" max="113" width="5" style="8" customWidth="1"/>
    <col min="114" max="114" width="10.88671875" style="8" customWidth="1"/>
    <col min="115" max="115" width="1.88671875" style="8" customWidth="1"/>
    <col min="116" max="116" width="9.109375" style="8" customWidth="1"/>
    <col min="117" max="120" width="5" style="8" customWidth="1"/>
    <col min="121" max="121" width="9.109375" style="8" customWidth="1"/>
    <col min="122" max="122" width="2.33203125" style="8" customWidth="1"/>
    <col min="123" max="123" width="9.109375" style="8" customWidth="1"/>
    <col min="124" max="127" width="5.6640625" style="8" customWidth="1"/>
    <col min="128" max="128" width="9.109375" style="8" customWidth="1"/>
    <col min="129" max="129" width="1.88671875" style="8" customWidth="1"/>
    <col min="130" max="130" width="10.109375" style="8" customWidth="1"/>
    <col min="131" max="134" width="5" style="8" customWidth="1"/>
    <col min="135" max="135" width="9.109375" style="8" customWidth="1"/>
    <col min="136" max="136" width="1.6640625" style="8" customWidth="1"/>
    <col min="137" max="137" width="10.109375" style="8" hidden="1" customWidth="1"/>
    <col min="138" max="141" width="5" style="8" hidden="1" customWidth="1"/>
    <col min="142" max="142" width="9.109375" style="8" hidden="1" customWidth="1"/>
    <col min="143" max="143" width="1.88671875" style="8" hidden="1" customWidth="1"/>
    <col min="144" max="144" width="10.109375" style="8" hidden="1" customWidth="1"/>
    <col min="145" max="148" width="5" style="8" hidden="1" customWidth="1"/>
    <col min="149" max="149" width="9.109375" style="8" hidden="1" customWidth="1"/>
    <col min="150" max="150" width="1.88671875" style="8" hidden="1" customWidth="1"/>
    <col min="151" max="151" width="10.109375" style="8" hidden="1" customWidth="1"/>
    <col min="152" max="155" width="5" style="8" hidden="1" customWidth="1"/>
    <col min="156" max="156" width="9.109375" style="8" hidden="1" customWidth="1"/>
    <col min="157" max="157" width="1.88671875" style="8" customWidth="1"/>
    <col min="158" max="161" width="9.109375" style="8" customWidth="1"/>
    <col min="162" max="162" width="11.33203125" style="8" customWidth="1"/>
    <col min="163" max="163" width="9.109375" style="8"/>
    <col min="164" max="164" width="19.44140625" style="8" customWidth="1"/>
    <col min="165" max="165" width="3.88671875" style="8" customWidth="1"/>
    <col min="166" max="166" width="10.33203125" style="171" customWidth="1"/>
    <col min="167" max="167" width="9.109375" style="8" customWidth="1"/>
    <col min="168" max="174" width="9.109375" style="171" customWidth="1"/>
    <col min="175" max="175" width="8.6640625" style="171" customWidth="1"/>
    <col min="176" max="176" width="9" style="171" hidden="1" customWidth="1"/>
    <col min="177" max="177" width="9.109375" style="171" hidden="1" customWidth="1"/>
    <col min="178" max="183" width="9.109375" style="8" hidden="1" customWidth="1"/>
    <col min="184" max="185" width="0" style="8" hidden="1" customWidth="1"/>
    <col min="186" max="194" width="9.109375" style="8" hidden="1" customWidth="1"/>
    <col min="195" max="201" width="0" style="8" hidden="1" customWidth="1"/>
    <col min="202" max="265" width="9.109375" style="8"/>
    <col min="266" max="266" width="24.33203125" style="8" customWidth="1"/>
    <col min="267" max="267" width="10.6640625" style="8" customWidth="1"/>
    <col min="268" max="271" width="5" style="8" customWidth="1"/>
    <col min="272" max="272" width="9.109375" style="8" customWidth="1"/>
    <col min="273" max="273" width="1.88671875" style="8" customWidth="1"/>
    <col min="274" max="274" width="10.6640625" style="8" customWidth="1"/>
    <col min="275" max="278" width="5" style="8" customWidth="1"/>
    <col min="279" max="279" width="9.109375" style="8" customWidth="1"/>
    <col min="280" max="280" width="1.88671875" style="8" customWidth="1"/>
    <col min="281" max="281" width="10.6640625" style="8" customWidth="1"/>
    <col min="282" max="285" width="5" style="8" customWidth="1"/>
    <col min="286" max="286" width="9.109375" style="8" customWidth="1"/>
    <col min="287" max="287" width="1.88671875" style="8" customWidth="1"/>
    <col min="288" max="288" width="9.109375" style="8" customWidth="1"/>
    <col min="289" max="292" width="5" style="8" customWidth="1"/>
    <col min="293" max="293" width="9.109375" style="8" customWidth="1"/>
    <col min="294" max="294" width="1.88671875" style="8" customWidth="1"/>
    <col min="295" max="295" width="9.109375" style="8" customWidth="1"/>
    <col min="296" max="299" width="5" style="8" customWidth="1"/>
    <col min="300" max="300" width="9.109375" style="8" customWidth="1"/>
    <col min="301" max="301" width="1.88671875" style="8" customWidth="1"/>
    <col min="302" max="302" width="9.109375" style="8" customWidth="1"/>
    <col min="303" max="306" width="5" style="8" customWidth="1"/>
    <col min="307" max="307" width="9.109375" style="8" customWidth="1"/>
    <col min="308" max="308" width="1.88671875" style="8" customWidth="1"/>
    <col min="309" max="309" width="9.109375" style="8" customWidth="1"/>
    <col min="310" max="313" width="5" style="8" customWidth="1"/>
    <col min="314" max="314" width="9.109375" style="8" customWidth="1"/>
    <col min="315" max="315" width="1.88671875" style="8" customWidth="1"/>
    <col min="316" max="316" width="9.109375" style="8" customWidth="1"/>
    <col min="317" max="320" width="5" style="8" customWidth="1"/>
    <col min="321" max="321" width="9.109375" style="8" customWidth="1"/>
    <col min="322" max="322" width="1.88671875" style="8" customWidth="1"/>
    <col min="323" max="342" width="0" style="8" hidden="1" customWidth="1"/>
    <col min="343" max="343" width="1.88671875" style="8" customWidth="1"/>
    <col min="344" max="344" width="9.109375" style="8" customWidth="1"/>
    <col min="345" max="348" width="5" style="8" customWidth="1"/>
    <col min="349" max="349" width="9.109375" style="8" customWidth="1"/>
    <col min="350" max="356" width="0" style="8" hidden="1" customWidth="1"/>
    <col min="357" max="357" width="1.88671875" style="8" customWidth="1"/>
    <col min="358" max="358" width="9.109375" style="8" customWidth="1"/>
    <col min="359" max="362" width="5" style="8" customWidth="1"/>
    <col min="363" max="363" width="9.109375" style="8" customWidth="1"/>
    <col min="364" max="364" width="1.88671875" style="8" customWidth="1"/>
    <col min="365" max="365" width="9.109375" style="8" customWidth="1"/>
    <col min="366" max="369" width="5" style="8" customWidth="1"/>
    <col min="370" max="370" width="9.109375" style="8" customWidth="1"/>
    <col min="371" max="371" width="1.88671875" style="8" customWidth="1"/>
    <col min="372" max="372" width="9.109375" style="8" customWidth="1"/>
    <col min="373" max="376" width="5" style="8" customWidth="1"/>
    <col min="377" max="377" width="9.109375" style="8" customWidth="1"/>
    <col min="378" max="378" width="2.33203125" style="8" customWidth="1"/>
    <col min="379" max="379" width="9.109375" style="8" customWidth="1"/>
    <col min="380" max="383" width="5.6640625" style="8" customWidth="1"/>
    <col min="384" max="384" width="9.109375" style="8" customWidth="1"/>
    <col min="385" max="385" width="1.88671875" style="8" customWidth="1"/>
    <col min="386" max="386" width="10.109375" style="8" customWidth="1"/>
    <col min="387" max="390" width="5" style="8" customWidth="1"/>
    <col min="391" max="391" width="9.109375" style="8" customWidth="1"/>
    <col min="392" max="392" width="1.6640625" style="8" customWidth="1"/>
    <col min="393" max="393" width="10.109375" style="8" customWidth="1"/>
    <col min="394" max="397" width="5" style="8" customWidth="1"/>
    <col min="398" max="398" width="9.109375" style="8" customWidth="1"/>
    <col min="399" max="399" width="1.88671875" style="8" customWidth="1"/>
    <col min="400" max="400" width="10.109375" style="8" customWidth="1"/>
    <col min="401" max="404" width="5" style="8" customWidth="1"/>
    <col min="405" max="405" width="9.109375" style="8" customWidth="1"/>
    <col min="406" max="406" width="1.88671875" style="8" customWidth="1"/>
    <col min="407" max="407" width="10.109375" style="8" customWidth="1"/>
    <col min="408" max="411" width="5" style="8" customWidth="1"/>
    <col min="412" max="412" width="9.109375" style="8" customWidth="1"/>
    <col min="413" max="413" width="1.88671875" style="8" customWidth="1"/>
    <col min="414" max="417" width="9.109375" style="8" customWidth="1"/>
    <col min="418" max="418" width="11.33203125" style="8" customWidth="1"/>
    <col min="419" max="421" width="9.109375" style="8"/>
    <col min="422" max="422" width="10.33203125" style="8" customWidth="1"/>
    <col min="423" max="438" width="9.109375" style="8" customWidth="1"/>
    <col min="439" max="521" width="9.109375" style="8"/>
    <col min="522" max="522" width="24.33203125" style="8" customWidth="1"/>
    <col min="523" max="523" width="10.6640625" style="8" customWidth="1"/>
    <col min="524" max="527" width="5" style="8" customWidth="1"/>
    <col min="528" max="528" width="9.109375" style="8" customWidth="1"/>
    <col min="529" max="529" width="1.88671875" style="8" customWidth="1"/>
    <col min="530" max="530" width="10.6640625" style="8" customWidth="1"/>
    <col min="531" max="534" width="5" style="8" customWidth="1"/>
    <col min="535" max="535" width="9.109375" style="8" customWidth="1"/>
    <col min="536" max="536" width="1.88671875" style="8" customWidth="1"/>
    <col min="537" max="537" width="10.6640625" style="8" customWidth="1"/>
    <col min="538" max="541" width="5" style="8" customWidth="1"/>
    <col min="542" max="542" width="9.109375" style="8" customWidth="1"/>
    <col min="543" max="543" width="1.88671875" style="8" customWidth="1"/>
    <col min="544" max="544" width="9.109375" style="8" customWidth="1"/>
    <col min="545" max="548" width="5" style="8" customWidth="1"/>
    <col min="549" max="549" width="9.109375" style="8" customWidth="1"/>
    <col min="550" max="550" width="1.88671875" style="8" customWidth="1"/>
    <col min="551" max="551" width="9.109375" style="8" customWidth="1"/>
    <col min="552" max="555" width="5" style="8" customWidth="1"/>
    <col min="556" max="556" width="9.109375" style="8" customWidth="1"/>
    <col min="557" max="557" width="1.88671875" style="8" customWidth="1"/>
    <col min="558" max="558" width="9.109375" style="8" customWidth="1"/>
    <col min="559" max="562" width="5" style="8" customWidth="1"/>
    <col min="563" max="563" width="9.109375" style="8" customWidth="1"/>
    <col min="564" max="564" width="1.88671875" style="8" customWidth="1"/>
    <col min="565" max="565" width="9.109375" style="8" customWidth="1"/>
    <col min="566" max="569" width="5" style="8" customWidth="1"/>
    <col min="570" max="570" width="9.109375" style="8" customWidth="1"/>
    <col min="571" max="571" width="1.88671875" style="8" customWidth="1"/>
    <col min="572" max="572" width="9.109375" style="8" customWidth="1"/>
    <col min="573" max="576" width="5" style="8" customWidth="1"/>
    <col min="577" max="577" width="9.109375" style="8" customWidth="1"/>
    <col min="578" max="578" width="1.88671875" style="8" customWidth="1"/>
    <col min="579" max="598" width="0" style="8" hidden="1" customWidth="1"/>
    <col min="599" max="599" width="1.88671875" style="8" customWidth="1"/>
    <col min="600" max="600" width="9.109375" style="8" customWidth="1"/>
    <col min="601" max="604" width="5" style="8" customWidth="1"/>
    <col min="605" max="605" width="9.109375" style="8" customWidth="1"/>
    <col min="606" max="612" width="0" style="8" hidden="1" customWidth="1"/>
    <col min="613" max="613" width="1.88671875" style="8" customWidth="1"/>
    <col min="614" max="614" width="9.109375" style="8" customWidth="1"/>
    <col min="615" max="618" width="5" style="8" customWidth="1"/>
    <col min="619" max="619" width="9.109375" style="8" customWidth="1"/>
    <col min="620" max="620" width="1.88671875" style="8" customWidth="1"/>
    <col min="621" max="621" width="9.109375" style="8" customWidth="1"/>
    <col min="622" max="625" width="5" style="8" customWidth="1"/>
    <col min="626" max="626" width="9.109375" style="8" customWidth="1"/>
    <col min="627" max="627" width="1.88671875" style="8" customWidth="1"/>
    <col min="628" max="628" width="9.109375" style="8" customWidth="1"/>
    <col min="629" max="632" width="5" style="8" customWidth="1"/>
    <col min="633" max="633" width="9.109375" style="8" customWidth="1"/>
    <col min="634" max="634" width="2.33203125" style="8" customWidth="1"/>
    <col min="635" max="635" width="9.109375" style="8" customWidth="1"/>
    <col min="636" max="639" width="5.6640625" style="8" customWidth="1"/>
    <col min="640" max="640" width="9.109375" style="8" customWidth="1"/>
    <col min="641" max="641" width="1.88671875" style="8" customWidth="1"/>
    <col min="642" max="642" width="10.109375" style="8" customWidth="1"/>
    <col min="643" max="646" width="5" style="8" customWidth="1"/>
    <col min="647" max="647" width="9.109375" style="8" customWidth="1"/>
    <col min="648" max="648" width="1.6640625" style="8" customWidth="1"/>
    <col min="649" max="649" width="10.109375" style="8" customWidth="1"/>
    <col min="650" max="653" width="5" style="8" customWidth="1"/>
    <col min="654" max="654" width="9.109375" style="8" customWidth="1"/>
    <col min="655" max="655" width="1.88671875" style="8" customWidth="1"/>
    <col min="656" max="656" width="10.109375" style="8" customWidth="1"/>
    <col min="657" max="660" width="5" style="8" customWidth="1"/>
    <col min="661" max="661" width="9.109375" style="8" customWidth="1"/>
    <col min="662" max="662" width="1.88671875" style="8" customWidth="1"/>
    <col min="663" max="663" width="10.109375" style="8" customWidth="1"/>
    <col min="664" max="667" width="5" style="8" customWidth="1"/>
    <col min="668" max="668" width="9.109375" style="8" customWidth="1"/>
    <col min="669" max="669" width="1.88671875" style="8" customWidth="1"/>
    <col min="670" max="673" width="9.109375" style="8" customWidth="1"/>
    <col min="674" max="674" width="11.33203125" style="8" customWidth="1"/>
    <col min="675" max="677" width="9.109375" style="8"/>
    <col min="678" max="678" width="10.33203125" style="8" customWidth="1"/>
    <col min="679" max="694" width="9.109375" style="8" customWidth="1"/>
    <col min="695" max="777" width="9.109375" style="8"/>
    <col min="778" max="778" width="24.33203125" style="8" customWidth="1"/>
    <col min="779" max="779" width="10.6640625" style="8" customWidth="1"/>
    <col min="780" max="783" width="5" style="8" customWidth="1"/>
    <col min="784" max="784" width="9.109375" style="8" customWidth="1"/>
    <col min="785" max="785" width="1.88671875" style="8" customWidth="1"/>
    <col min="786" max="786" width="10.6640625" style="8" customWidth="1"/>
    <col min="787" max="790" width="5" style="8" customWidth="1"/>
    <col min="791" max="791" width="9.109375" style="8" customWidth="1"/>
    <col min="792" max="792" width="1.88671875" style="8" customWidth="1"/>
    <col min="793" max="793" width="10.6640625" style="8" customWidth="1"/>
    <col min="794" max="797" width="5" style="8" customWidth="1"/>
    <col min="798" max="798" width="9.109375" style="8" customWidth="1"/>
    <col min="799" max="799" width="1.88671875" style="8" customWidth="1"/>
    <col min="800" max="800" width="9.109375" style="8" customWidth="1"/>
    <col min="801" max="804" width="5" style="8" customWidth="1"/>
    <col min="805" max="805" width="9.109375" style="8" customWidth="1"/>
    <col min="806" max="806" width="1.88671875" style="8" customWidth="1"/>
    <col min="807" max="807" width="9.109375" style="8" customWidth="1"/>
    <col min="808" max="811" width="5" style="8" customWidth="1"/>
    <col min="812" max="812" width="9.109375" style="8" customWidth="1"/>
    <col min="813" max="813" width="1.88671875" style="8" customWidth="1"/>
    <col min="814" max="814" width="9.109375" style="8" customWidth="1"/>
    <col min="815" max="818" width="5" style="8" customWidth="1"/>
    <col min="819" max="819" width="9.109375" style="8" customWidth="1"/>
    <col min="820" max="820" width="1.88671875" style="8" customWidth="1"/>
    <col min="821" max="821" width="9.109375" style="8" customWidth="1"/>
    <col min="822" max="825" width="5" style="8" customWidth="1"/>
    <col min="826" max="826" width="9.109375" style="8" customWidth="1"/>
    <col min="827" max="827" width="1.88671875" style="8" customWidth="1"/>
    <col min="828" max="828" width="9.109375" style="8" customWidth="1"/>
    <col min="829" max="832" width="5" style="8" customWidth="1"/>
    <col min="833" max="833" width="9.109375" style="8" customWidth="1"/>
    <col min="834" max="834" width="1.88671875" style="8" customWidth="1"/>
    <col min="835" max="854" width="0" style="8" hidden="1" customWidth="1"/>
    <col min="855" max="855" width="1.88671875" style="8" customWidth="1"/>
    <col min="856" max="856" width="9.109375" style="8" customWidth="1"/>
    <col min="857" max="860" width="5" style="8" customWidth="1"/>
    <col min="861" max="861" width="9.109375" style="8" customWidth="1"/>
    <col min="862" max="868" width="0" style="8" hidden="1" customWidth="1"/>
    <col min="869" max="869" width="1.88671875" style="8" customWidth="1"/>
    <col min="870" max="870" width="9.109375" style="8" customWidth="1"/>
    <col min="871" max="874" width="5" style="8" customWidth="1"/>
    <col min="875" max="875" width="9.109375" style="8" customWidth="1"/>
    <col min="876" max="876" width="1.88671875" style="8" customWidth="1"/>
    <col min="877" max="877" width="9.109375" style="8" customWidth="1"/>
    <col min="878" max="881" width="5" style="8" customWidth="1"/>
    <col min="882" max="882" width="9.109375" style="8" customWidth="1"/>
    <col min="883" max="883" width="1.88671875" style="8" customWidth="1"/>
    <col min="884" max="884" width="9.109375" style="8" customWidth="1"/>
    <col min="885" max="888" width="5" style="8" customWidth="1"/>
    <col min="889" max="889" width="9.109375" style="8" customWidth="1"/>
    <col min="890" max="890" width="2.33203125" style="8" customWidth="1"/>
    <col min="891" max="891" width="9.109375" style="8" customWidth="1"/>
    <col min="892" max="895" width="5.6640625" style="8" customWidth="1"/>
    <col min="896" max="896" width="9.109375" style="8" customWidth="1"/>
    <col min="897" max="897" width="1.88671875" style="8" customWidth="1"/>
    <col min="898" max="898" width="10.109375" style="8" customWidth="1"/>
    <col min="899" max="902" width="5" style="8" customWidth="1"/>
    <col min="903" max="903" width="9.109375" style="8" customWidth="1"/>
    <col min="904" max="904" width="1.6640625" style="8" customWidth="1"/>
    <col min="905" max="905" width="10.109375" style="8" customWidth="1"/>
    <col min="906" max="909" width="5" style="8" customWidth="1"/>
    <col min="910" max="910" width="9.109375" style="8" customWidth="1"/>
    <col min="911" max="911" width="1.88671875" style="8" customWidth="1"/>
    <col min="912" max="912" width="10.109375" style="8" customWidth="1"/>
    <col min="913" max="916" width="5" style="8" customWidth="1"/>
    <col min="917" max="917" width="9.109375" style="8" customWidth="1"/>
    <col min="918" max="918" width="1.88671875" style="8" customWidth="1"/>
    <col min="919" max="919" width="10.109375" style="8" customWidth="1"/>
    <col min="920" max="923" width="5" style="8" customWidth="1"/>
    <col min="924" max="924" width="9.109375" style="8" customWidth="1"/>
    <col min="925" max="925" width="1.88671875" style="8" customWidth="1"/>
    <col min="926" max="929" width="9.109375" style="8" customWidth="1"/>
    <col min="930" max="930" width="11.33203125" style="8" customWidth="1"/>
    <col min="931" max="933" width="9.109375" style="8"/>
    <col min="934" max="934" width="10.33203125" style="8" customWidth="1"/>
    <col min="935" max="950" width="9.109375" style="8" customWidth="1"/>
    <col min="951" max="1033" width="9.109375" style="8"/>
    <col min="1034" max="1034" width="24.33203125" style="8" customWidth="1"/>
    <col min="1035" max="1035" width="10.6640625" style="8" customWidth="1"/>
    <col min="1036" max="1039" width="5" style="8" customWidth="1"/>
    <col min="1040" max="1040" width="9.109375" style="8" customWidth="1"/>
    <col min="1041" max="1041" width="1.88671875" style="8" customWidth="1"/>
    <col min="1042" max="1042" width="10.6640625" style="8" customWidth="1"/>
    <col min="1043" max="1046" width="5" style="8" customWidth="1"/>
    <col min="1047" max="1047" width="9.109375" style="8" customWidth="1"/>
    <col min="1048" max="1048" width="1.88671875" style="8" customWidth="1"/>
    <col min="1049" max="1049" width="10.6640625" style="8" customWidth="1"/>
    <col min="1050" max="1053" width="5" style="8" customWidth="1"/>
    <col min="1054" max="1054" width="9.109375" style="8" customWidth="1"/>
    <col min="1055" max="1055" width="1.88671875" style="8" customWidth="1"/>
    <col min="1056" max="1056" width="9.109375" style="8" customWidth="1"/>
    <col min="1057" max="1060" width="5" style="8" customWidth="1"/>
    <col min="1061" max="1061" width="9.109375" style="8" customWidth="1"/>
    <col min="1062" max="1062" width="1.88671875" style="8" customWidth="1"/>
    <col min="1063" max="1063" width="9.109375" style="8" customWidth="1"/>
    <col min="1064" max="1067" width="5" style="8" customWidth="1"/>
    <col min="1068" max="1068" width="9.109375" style="8" customWidth="1"/>
    <col min="1069" max="1069" width="1.88671875" style="8" customWidth="1"/>
    <col min="1070" max="1070" width="9.109375" style="8" customWidth="1"/>
    <col min="1071" max="1074" width="5" style="8" customWidth="1"/>
    <col min="1075" max="1075" width="9.109375" style="8" customWidth="1"/>
    <col min="1076" max="1076" width="1.88671875" style="8" customWidth="1"/>
    <col min="1077" max="1077" width="9.109375" style="8" customWidth="1"/>
    <col min="1078" max="1081" width="5" style="8" customWidth="1"/>
    <col min="1082" max="1082" width="9.109375" style="8" customWidth="1"/>
    <col min="1083" max="1083" width="1.88671875" style="8" customWidth="1"/>
    <col min="1084" max="1084" width="9.109375" style="8" customWidth="1"/>
    <col min="1085" max="1088" width="5" style="8" customWidth="1"/>
    <col min="1089" max="1089" width="9.109375" style="8" customWidth="1"/>
    <col min="1090" max="1090" width="1.88671875" style="8" customWidth="1"/>
    <col min="1091" max="1110" width="0" style="8" hidden="1" customWidth="1"/>
    <col min="1111" max="1111" width="1.88671875" style="8" customWidth="1"/>
    <col min="1112" max="1112" width="9.109375" style="8" customWidth="1"/>
    <col min="1113" max="1116" width="5" style="8" customWidth="1"/>
    <col min="1117" max="1117" width="9.109375" style="8" customWidth="1"/>
    <col min="1118" max="1124" width="0" style="8" hidden="1" customWidth="1"/>
    <col min="1125" max="1125" width="1.88671875" style="8" customWidth="1"/>
    <col min="1126" max="1126" width="9.109375" style="8" customWidth="1"/>
    <col min="1127" max="1130" width="5" style="8" customWidth="1"/>
    <col min="1131" max="1131" width="9.109375" style="8" customWidth="1"/>
    <col min="1132" max="1132" width="1.88671875" style="8" customWidth="1"/>
    <col min="1133" max="1133" width="9.109375" style="8" customWidth="1"/>
    <col min="1134" max="1137" width="5" style="8" customWidth="1"/>
    <col min="1138" max="1138" width="9.109375" style="8" customWidth="1"/>
    <col min="1139" max="1139" width="1.88671875" style="8" customWidth="1"/>
    <col min="1140" max="1140" width="9.109375" style="8" customWidth="1"/>
    <col min="1141" max="1144" width="5" style="8" customWidth="1"/>
    <col min="1145" max="1145" width="9.109375" style="8" customWidth="1"/>
    <col min="1146" max="1146" width="2.33203125" style="8" customWidth="1"/>
    <col min="1147" max="1147" width="9.109375" style="8" customWidth="1"/>
    <col min="1148" max="1151" width="5.6640625" style="8" customWidth="1"/>
    <col min="1152" max="1152" width="9.109375" style="8" customWidth="1"/>
    <col min="1153" max="1153" width="1.88671875" style="8" customWidth="1"/>
    <col min="1154" max="1154" width="10.109375" style="8" customWidth="1"/>
    <col min="1155" max="1158" width="5" style="8" customWidth="1"/>
    <col min="1159" max="1159" width="9.109375" style="8" customWidth="1"/>
    <col min="1160" max="1160" width="1.6640625" style="8" customWidth="1"/>
    <col min="1161" max="1161" width="10.109375" style="8" customWidth="1"/>
    <col min="1162" max="1165" width="5" style="8" customWidth="1"/>
    <col min="1166" max="1166" width="9.109375" style="8" customWidth="1"/>
    <col min="1167" max="1167" width="1.88671875" style="8" customWidth="1"/>
    <col min="1168" max="1168" width="10.109375" style="8" customWidth="1"/>
    <col min="1169" max="1172" width="5" style="8" customWidth="1"/>
    <col min="1173" max="1173" width="9.109375" style="8" customWidth="1"/>
    <col min="1174" max="1174" width="1.88671875" style="8" customWidth="1"/>
    <col min="1175" max="1175" width="10.109375" style="8" customWidth="1"/>
    <col min="1176" max="1179" width="5" style="8" customWidth="1"/>
    <col min="1180" max="1180" width="9.109375" style="8" customWidth="1"/>
    <col min="1181" max="1181" width="1.88671875" style="8" customWidth="1"/>
    <col min="1182" max="1185" width="9.109375" style="8" customWidth="1"/>
    <col min="1186" max="1186" width="11.33203125" style="8" customWidth="1"/>
    <col min="1187" max="1189" width="9.109375" style="8"/>
    <col min="1190" max="1190" width="10.33203125" style="8" customWidth="1"/>
    <col min="1191" max="1206" width="9.109375" style="8" customWidth="1"/>
    <col min="1207" max="1289" width="9.109375" style="8"/>
    <col min="1290" max="1290" width="24.33203125" style="8" customWidth="1"/>
    <col min="1291" max="1291" width="10.6640625" style="8" customWidth="1"/>
    <col min="1292" max="1295" width="5" style="8" customWidth="1"/>
    <col min="1296" max="1296" width="9.109375" style="8" customWidth="1"/>
    <col min="1297" max="1297" width="1.88671875" style="8" customWidth="1"/>
    <col min="1298" max="1298" width="10.6640625" style="8" customWidth="1"/>
    <col min="1299" max="1302" width="5" style="8" customWidth="1"/>
    <col min="1303" max="1303" width="9.109375" style="8" customWidth="1"/>
    <col min="1304" max="1304" width="1.88671875" style="8" customWidth="1"/>
    <col min="1305" max="1305" width="10.6640625" style="8" customWidth="1"/>
    <col min="1306" max="1309" width="5" style="8" customWidth="1"/>
    <col min="1310" max="1310" width="9.109375" style="8" customWidth="1"/>
    <col min="1311" max="1311" width="1.88671875" style="8" customWidth="1"/>
    <col min="1312" max="1312" width="9.109375" style="8" customWidth="1"/>
    <col min="1313" max="1316" width="5" style="8" customWidth="1"/>
    <col min="1317" max="1317" width="9.109375" style="8" customWidth="1"/>
    <col min="1318" max="1318" width="1.88671875" style="8" customWidth="1"/>
    <col min="1319" max="1319" width="9.109375" style="8" customWidth="1"/>
    <col min="1320" max="1323" width="5" style="8" customWidth="1"/>
    <col min="1324" max="1324" width="9.109375" style="8" customWidth="1"/>
    <col min="1325" max="1325" width="1.88671875" style="8" customWidth="1"/>
    <col min="1326" max="1326" width="9.109375" style="8" customWidth="1"/>
    <col min="1327" max="1330" width="5" style="8" customWidth="1"/>
    <col min="1331" max="1331" width="9.109375" style="8" customWidth="1"/>
    <col min="1332" max="1332" width="1.88671875" style="8" customWidth="1"/>
    <col min="1333" max="1333" width="9.109375" style="8" customWidth="1"/>
    <col min="1334" max="1337" width="5" style="8" customWidth="1"/>
    <col min="1338" max="1338" width="9.109375" style="8" customWidth="1"/>
    <col min="1339" max="1339" width="1.88671875" style="8" customWidth="1"/>
    <col min="1340" max="1340" width="9.109375" style="8" customWidth="1"/>
    <col min="1341" max="1344" width="5" style="8" customWidth="1"/>
    <col min="1345" max="1345" width="9.109375" style="8" customWidth="1"/>
    <col min="1346" max="1346" width="1.88671875" style="8" customWidth="1"/>
    <col min="1347" max="1366" width="0" style="8" hidden="1" customWidth="1"/>
    <col min="1367" max="1367" width="1.88671875" style="8" customWidth="1"/>
    <col min="1368" max="1368" width="9.109375" style="8" customWidth="1"/>
    <col min="1369" max="1372" width="5" style="8" customWidth="1"/>
    <col min="1373" max="1373" width="9.109375" style="8" customWidth="1"/>
    <col min="1374" max="1380" width="0" style="8" hidden="1" customWidth="1"/>
    <col min="1381" max="1381" width="1.88671875" style="8" customWidth="1"/>
    <col min="1382" max="1382" width="9.109375" style="8" customWidth="1"/>
    <col min="1383" max="1386" width="5" style="8" customWidth="1"/>
    <col min="1387" max="1387" width="9.109375" style="8" customWidth="1"/>
    <col min="1388" max="1388" width="1.88671875" style="8" customWidth="1"/>
    <col min="1389" max="1389" width="9.109375" style="8" customWidth="1"/>
    <col min="1390" max="1393" width="5" style="8" customWidth="1"/>
    <col min="1394" max="1394" width="9.109375" style="8" customWidth="1"/>
    <col min="1395" max="1395" width="1.88671875" style="8" customWidth="1"/>
    <col min="1396" max="1396" width="9.109375" style="8" customWidth="1"/>
    <col min="1397" max="1400" width="5" style="8" customWidth="1"/>
    <col min="1401" max="1401" width="9.109375" style="8" customWidth="1"/>
    <col min="1402" max="1402" width="2.33203125" style="8" customWidth="1"/>
    <col min="1403" max="1403" width="9.109375" style="8" customWidth="1"/>
    <col min="1404" max="1407" width="5.6640625" style="8" customWidth="1"/>
    <col min="1408" max="1408" width="9.109375" style="8" customWidth="1"/>
    <col min="1409" max="1409" width="1.88671875" style="8" customWidth="1"/>
    <col min="1410" max="1410" width="10.109375" style="8" customWidth="1"/>
    <col min="1411" max="1414" width="5" style="8" customWidth="1"/>
    <col min="1415" max="1415" width="9.109375" style="8" customWidth="1"/>
    <col min="1416" max="1416" width="1.6640625" style="8" customWidth="1"/>
    <col min="1417" max="1417" width="10.109375" style="8" customWidth="1"/>
    <col min="1418" max="1421" width="5" style="8" customWidth="1"/>
    <col min="1422" max="1422" width="9.109375" style="8" customWidth="1"/>
    <col min="1423" max="1423" width="1.88671875" style="8" customWidth="1"/>
    <col min="1424" max="1424" width="10.109375" style="8" customWidth="1"/>
    <col min="1425" max="1428" width="5" style="8" customWidth="1"/>
    <col min="1429" max="1429" width="9.109375" style="8" customWidth="1"/>
    <col min="1430" max="1430" width="1.88671875" style="8" customWidth="1"/>
    <col min="1431" max="1431" width="10.109375" style="8" customWidth="1"/>
    <col min="1432" max="1435" width="5" style="8" customWidth="1"/>
    <col min="1436" max="1436" width="9.109375" style="8" customWidth="1"/>
    <col min="1437" max="1437" width="1.88671875" style="8" customWidth="1"/>
    <col min="1438" max="1441" width="9.109375" style="8" customWidth="1"/>
    <col min="1442" max="1442" width="11.33203125" style="8" customWidth="1"/>
    <col min="1443" max="1445" width="9.109375" style="8"/>
    <col min="1446" max="1446" width="10.33203125" style="8" customWidth="1"/>
    <col min="1447" max="1462" width="9.109375" style="8" customWidth="1"/>
    <col min="1463" max="1545" width="9.109375" style="8"/>
    <col min="1546" max="1546" width="24.33203125" style="8" customWidth="1"/>
    <col min="1547" max="1547" width="10.6640625" style="8" customWidth="1"/>
    <col min="1548" max="1551" width="5" style="8" customWidth="1"/>
    <col min="1552" max="1552" width="9.109375" style="8" customWidth="1"/>
    <col min="1553" max="1553" width="1.88671875" style="8" customWidth="1"/>
    <col min="1554" max="1554" width="10.6640625" style="8" customWidth="1"/>
    <col min="1555" max="1558" width="5" style="8" customWidth="1"/>
    <col min="1559" max="1559" width="9.109375" style="8" customWidth="1"/>
    <col min="1560" max="1560" width="1.88671875" style="8" customWidth="1"/>
    <col min="1561" max="1561" width="10.6640625" style="8" customWidth="1"/>
    <col min="1562" max="1565" width="5" style="8" customWidth="1"/>
    <col min="1566" max="1566" width="9.109375" style="8" customWidth="1"/>
    <col min="1567" max="1567" width="1.88671875" style="8" customWidth="1"/>
    <col min="1568" max="1568" width="9.109375" style="8" customWidth="1"/>
    <col min="1569" max="1572" width="5" style="8" customWidth="1"/>
    <col min="1573" max="1573" width="9.109375" style="8" customWidth="1"/>
    <col min="1574" max="1574" width="1.88671875" style="8" customWidth="1"/>
    <col min="1575" max="1575" width="9.109375" style="8" customWidth="1"/>
    <col min="1576" max="1579" width="5" style="8" customWidth="1"/>
    <col min="1580" max="1580" width="9.109375" style="8" customWidth="1"/>
    <col min="1581" max="1581" width="1.88671875" style="8" customWidth="1"/>
    <col min="1582" max="1582" width="9.109375" style="8" customWidth="1"/>
    <col min="1583" max="1586" width="5" style="8" customWidth="1"/>
    <col min="1587" max="1587" width="9.109375" style="8" customWidth="1"/>
    <col min="1588" max="1588" width="1.88671875" style="8" customWidth="1"/>
    <col min="1589" max="1589" width="9.109375" style="8" customWidth="1"/>
    <col min="1590" max="1593" width="5" style="8" customWidth="1"/>
    <col min="1594" max="1594" width="9.109375" style="8" customWidth="1"/>
    <col min="1595" max="1595" width="1.88671875" style="8" customWidth="1"/>
    <col min="1596" max="1596" width="9.109375" style="8" customWidth="1"/>
    <col min="1597" max="1600" width="5" style="8" customWidth="1"/>
    <col min="1601" max="1601" width="9.109375" style="8" customWidth="1"/>
    <col min="1602" max="1602" width="1.88671875" style="8" customWidth="1"/>
    <col min="1603" max="1622" width="0" style="8" hidden="1" customWidth="1"/>
    <col min="1623" max="1623" width="1.88671875" style="8" customWidth="1"/>
    <col min="1624" max="1624" width="9.109375" style="8" customWidth="1"/>
    <col min="1625" max="1628" width="5" style="8" customWidth="1"/>
    <col min="1629" max="1629" width="9.109375" style="8" customWidth="1"/>
    <col min="1630" max="1636" width="0" style="8" hidden="1" customWidth="1"/>
    <col min="1637" max="1637" width="1.88671875" style="8" customWidth="1"/>
    <col min="1638" max="1638" width="9.109375" style="8" customWidth="1"/>
    <col min="1639" max="1642" width="5" style="8" customWidth="1"/>
    <col min="1643" max="1643" width="9.109375" style="8" customWidth="1"/>
    <col min="1644" max="1644" width="1.88671875" style="8" customWidth="1"/>
    <col min="1645" max="1645" width="9.109375" style="8" customWidth="1"/>
    <col min="1646" max="1649" width="5" style="8" customWidth="1"/>
    <col min="1650" max="1650" width="9.109375" style="8" customWidth="1"/>
    <col min="1651" max="1651" width="1.88671875" style="8" customWidth="1"/>
    <col min="1652" max="1652" width="9.109375" style="8" customWidth="1"/>
    <col min="1653" max="1656" width="5" style="8" customWidth="1"/>
    <col min="1657" max="1657" width="9.109375" style="8" customWidth="1"/>
    <col min="1658" max="1658" width="2.33203125" style="8" customWidth="1"/>
    <col min="1659" max="1659" width="9.109375" style="8" customWidth="1"/>
    <col min="1660" max="1663" width="5.6640625" style="8" customWidth="1"/>
    <col min="1664" max="1664" width="9.109375" style="8" customWidth="1"/>
    <col min="1665" max="1665" width="1.88671875" style="8" customWidth="1"/>
    <col min="1666" max="1666" width="10.109375" style="8" customWidth="1"/>
    <col min="1667" max="1670" width="5" style="8" customWidth="1"/>
    <col min="1671" max="1671" width="9.109375" style="8" customWidth="1"/>
    <col min="1672" max="1672" width="1.6640625" style="8" customWidth="1"/>
    <col min="1673" max="1673" width="10.109375" style="8" customWidth="1"/>
    <col min="1674" max="1677" width="5" style="8" customWidth="1"/>
    <col min="1678" max="1678" width="9.109375" style="8" customWidth="1"/>
    <col min="1679" max="1679" width="1.88671875" style="8" customWidth="1"/>
    <col min="1680" max="1680" width="10.109375" style="8" customWidth="1"/>
    <col min="1681" max="1684" width="5" style="8" customWidth="1"/>
    <col min="1685" max="1685" width="9.109375" style="8" customWidth="1"/>
    <col min="1686" max="1686" width="1.88671875" style="8" customWidth="1"/>
    <col min="1687" max="1687" width="10.109375" style="8" customWidth="1"/>
    <col min="1688" max="1691" width="5" style="8" customWidth="1"/>
    <col min="1692" max="1692" width="9.109375" style="8" customWidth="1"/>
    <col min="1693" max="1693" width="1.88671875" style="8" customWidth="1"/>
    <col min="1694" max="1697" width="9.109375" style="8" customWidth="1"/>
    <col min="1698" max="1698" width="11.33203125" style="8" customWidth="1"/>
    <col min="1699" max="1701" width="9.109375" style="8"/>
    <col min="1702" max="1702" width="10.33203125" style="8" customWidth="1"/>
    <col min="1703" max="1718" width="9.109375" style="8" customWidth="1"/>
    <col min="1719" max="1801" width="9.109375" style="8"/>
    <col min="1802" max="1802" width="24.33203125" style="8" customWidth="1"/>
    <col min="1803" max="1803" width="10.6640625" style="8" customWidth="1"/>
    <col min="1804" max="1807" width="5" style="8" customWidth="1"/>
    <col min="1808" max="1808" width="9.109375" style="8" customWidth="1"/>
    <col min="1809" max="1809" width="1.88671875" style="8" customWidth="1"/>
    <col min="1810" max="1810" width="10.6640625" style="8" customWidth="1"/>
    <col min="1811" max="1814" width="5" style="8" customWidth="1"/>
    <col min="1815" max="1815" width="9.109375" style="8" customWidth="1"/>
    <col min="1816" max="1816" width="1.88671875" style="8" customWidth="1"/>
    <col min="1817" max="1817" width="10.6640625" style="8" customWidth="1"/>
    <col min="1818" max="1821" width="5" style="8" customWidth="1"/>
    <col min="1822" max="1822" width="9.109375" style="8" customWidth="1"/>
    <col min="1823" max="1823" width="1.88671875" style="8" customWidth="1"/>
    <col min="1824" max="1824" width="9.109375" style="8" customWidth="1"/>
    <col min="1825" max="1828" width="5" style="8" customWidth="1"/>
    <col min="1829" max="1829" width="9.109375" style="8" customWidth="1"/>
    <col min="1830" max="1830" width="1.88671875" style="8" customWidth="1"/>
    <col min="1831" max="1831" width="9.109375" style="8" customWidth="1"/>
    <col min="1832" max="1835" width="5" style="8" customWidth="1"/>
    <col min="1836" max="1836" width="9.109375" style="8" customWidth="1"/>
    <col min="1837" max="1837" width="1.88671875" style="8" customWidth="1"/>
    <col min="1838" max="1838" width="9.109375" style="8" customWidth="1"/>
    <col min="1839" max="1842" width="5" style="8" customWidth="1"/>
    <col min="1843" max="1843" width="9.109375" style="8" customWidth="1"/>
    <col min="1844" max="1844" width="1.88671875" style="8" customWidth="1"/>
    <col min="1845" max="1845" width="9.109375" style="8" customWidth="1"/>
    <col min="1846" max="1849" width="5" style="8" customWidth="1"/>
    <col min="1850" max="1850" width="9.109375" style="8" customWidth="1"/>
    <col min="1851" max="1851" width="1.88671875" style="8" customWidth="1"/>
    <col min="1852" max="1852" width="9.109375" style="8" customWidth="1"/>
    <col min="1853" max="1856" width="5" style="8" customWidth="1"/>
    <col min="1857" max="1857" width="9.109375" style="8" customWidth="1"/>
    <col min="1858" max="1858" width="1.88671875" style="8" customWidth="1"/>
    <col min="1859" max="1878" width="0" style="8" hidden="1" customWidth="1"/>
    <col min="1879" max="1879" width="1.88671875" style="8" customWidth="1"/>
    <col min="1880" max="1880" width="9.109375" style="8" customWidth="1"/>
    <col min="1881" max="1884" width="5" style="8" customWidth="1"/>
    <col min="1885" max="1885" width="9.109375" style="8" customWidth="1"/>
    <col min="1886" max="1892" width="0" style="8" hidden="1" customWidth="1"/>
    <col min="1893" max="1893" width="1.88671875" style="8" customWidth="1"/>
    <col min="1894" max="1894" width="9.109375" style="8" customWidth="1"/>
    <col min="1895" max="1898" width="5" style="8" customWidth="1"/>
    <col min="1899" max="1899" width="9.109375" style="8" customWidth="1"/>
    <col min="1900" max="1900" width="1.88671875" style="8" customWidth="1"/>
    <col min="1901" max="1901" width="9.109375" style="8" customWidth="1"/>
    <col min="1902" max="1905" width="5" style="8" customWidth="1"/>
    <col min="1906" max="1906" width="9.109375" style="8" customWidth="1"/>
    <col min="1907" max="1907" width="1.88671875" style="8" customWidth="1"/>
    <col min="1908" max="1908" width="9.109375" style="8" customWidth="1"/>
    <col min="1909" max="1912" width="5" style="8" customWidth="1"/>
    <col min="1913" max="1913" width="9.109375" style="8" customWidth="1"/>
    <col min="1914" max="1914" width="2.33203125" style="8" customWidth="1"/>
    <col min="1915" max="1915" width="9.109375" style="8" customWidth="1"/>
    <col min="1916" max="1919" width="5.6640625" style="8" customWidth="1"/>
    <col min="1920" max="1920" width="9.109375" style="8" customWidth="1"/>
    <col min="1921" max="1921" width="1.88671875" style="8" customWidth="1"/>
    <col min="1922" max="1922" width="10.109375" style="8" customWidth="1"/>
    <col min="1923" max="1926" width="5" style="8" customWidth="1"/>
    <col min="1927" max="1927" width="9.109375" style="8" customWidth="1"/>
    <col min="1928" max="1928" width="1.6640625" style="8" customWidth="1"/>
    <col min="1929" max="1929" width="10.109375" style="8" customWidth="1"/>
    <col min="1930" max="1933" width="5" style="8" customWidth="1"/>
    <col min="1934" max="1934" width="9.109375" style="8" customWidth="1"/>
    <col min="1935" max="1935" width="1.88671875" style="8" customWidth="1"/>
    <col min="1936" max="1936" width="10.109375" style="8" customWidth="1"/>
    <col min="1937" max="1940" width="5" style="8" customWidth="1"/>
    <col min="1941" max="1941" width="9.109375" style="8" customWidth="1"/>
    <col min="1942" max="1942" width="1.88671875" style="8" customWidth="1"/>
    <col min="1943" max="1943" width="10.109375" style="8" customWidth="1"/>
    <col min="1944" max="1947" width="5" style="8" customWidth="1"/>
    <col min="1948" max="1948" width="9.109375" style="8" customWidth="1"/>
    <col min="1949" max="1949" width="1.88671875" style="8" customWidth="1"/>
    <col min="1950" max="1953" width="9.109375" style="8" customWidth="1"/>
    <col min="1954" max="1954" width="11.33203125" style="8" customWidth="1"/>
    <col min="1955" max="1957" width="9.109375" style="8"/>
    <col min="1958" max="1958" width="10.33203125" style="8" customWidth="1"/>
    <col min="1959" max="1974" width="9.109375" style="8" customWidth="1"/>
    <col min="1975" max="2057" width="9.109375" style="8"/>
    <col min="2058" max="2058" width="24.33203125" style="8" customWidth="1"/>
    <col min="2059" max="2059" width="10.6640625" style="8" customWidth="1"/>
    <col min="2060" max="2063" width="5" style="8" customWidth="1"/>
    <col min="2064" max="2064" width="9.109375" style="8" customWidth="1"/>
    <col min="2065" max="2065" width="1.88671875" style="8" customWidth="1"/>
    <col min="2066" max="2066" width="10.6640625" style="8" customWidth="1"/>
    <col min="2067" max="2070" width="5" style="8" customWidth="1"/>
    <col min="2071" max="2071" width="9.109375" style="8" customWidth="1"/>
    <col min="2072" max="2072" width="1.88671875" style="8" customWidth="1"/>
    <col min="2073" max="2073" width="10.6640625" style="8" customWidth="1"/>
    <col min="2074" max="2077" width="5" style="8" customWidth="1"/>
    <col min="2078" max="2078" width="9.109375" style="8" customWidth="1"/>
    <col min="2079" max="2079" width="1.88671875" style="8" customWidth="1"/>
    <col min="2080" max="2080" width="9.109375" style="8" customWidth="1"/>
    <col min="2081" max="2084" width="5" style="8" customWidth="1"/>
    <col min="2085" max="2085" width="9.109375" style="8" customWidth="1"/>
    <col min="2086" max="2086" width="1.88671875" style="8" customWidth="1"/>
    <col min="2087" max="2087" width="9.109375" style="8" customWidth="1"/>
    <col min="2088" max="2091" width="5" style="8" customWidth="1"/>
    <col min="2092" max="2092" width="9.109375" style="8" customWidth="1"/>
    <col min="2093" max="2093" width="1.88671875" style="8" customWidth="1"/>
    <col min="2094" max="2094" width="9.109375" style="8" customWidth="1"/>
    <col min="2095" max="2098" width="5" style="8" customWidth="1"/>
    <col min="2099" max="2099" width="9.109375" style="8" customWidth="1"/>
    <col min="2100" max="2100" width="1.88671875" style="8" customWidth="1"/>
    <col min="2101" max="2101" width="9.109375" style="8" customWidth="1"/>
    <col min="2102" max="2105" width="5" style="8" customWidth="1"/>
    <col min="2106" max="2106" width="9.109375" style="8" customWidth="1"/>
    <col min="2107" max="2107" width="1.88671875" style="8" customWidth="1"/>
    <col min="2108" max="2108" width="9.109375" style="8" customWidth="1"/>
    <col min="2109" max="2112" width="5" style="8" customWidth="1"/>
    <col min="2113" max="2113" width="9.109375" style="8" customWidth="1"/>
    <col min="2114" max="2114" width="1.88671875" style="8" customWidth="1"/>
    <col min="2115" max="2134" width="0" style="8" hidden="1" customWidth="1"/>
    <col min="2135" max="2135" width="1.88671875" style="8" customWidth="1"/>
    <col min="2136" max="2136" width="9.109375" style="8" customWidth="1"/>
    <col min="2137" max="2140" width="5" style="8" customWidth="1"/>
    <col min="2141" max="2141" width="9.109375" style="8" customWidth="1"/>
    <col min="2142" max="2148" width="0" style="8" hidden="1" customWidth="1"/>
    <col min="2149" max="2149" width="1.88671875" style="8" customWidth="1"/>
    <col min="2150" max="2150" width="9.109375" style="8" customWidth="1"/>
    <col min="2151" max="2154" width="5" style="8" customWidth="1"/>
    <col min="2155" max="2155" width="9.109375" style="8" customWidth="1"/>
    <col min="2156" max="2156" width="1.88671875" style="8" customWidth="1"/>
    <col min="2157" max="2157" width="9.109375" style="8" customWidth="1"/>
    <col min="2158" max="2161" width="5" style="8" customWidth="1"/>
    <col min="2162" max="2162" width="9.109375" style="8" customWidth="1"/>
    <col min="2163" max="2163" width="1.88671875" style="8" customWidth="1"/>
    <col min="2164" max="2164" width="9.109375" style="8" customWidth="1"/>
    <col min="2165" max="2168" width="5" style="8" customWidth="1"/>
    <col min="2169" max="2169" width="9.109375" style="8" customWidth="1"/>
    <col min="2170" max="2170" width="2.33203125" style="8" customWidth="1"/>
    <col min="2171" max="2171" width="9.109375" style="8" customWidth="1"/>
    <col min="2172" max="2175" width="5.6640625" style="8" customWidth="1"/>
    <col min="2176" max="2176" width="9.109375" style="8" customWidth="1"/>
    <col min="2177" max="2177" width="1.88671875" style="8" customWidth="1"/>
    <col min="2178" max="2178" width="10.109375" style="8" customWidth="1"/>
    <col min="2179" max="2182" width="5" style="8" customWidth="1"/>
    <col min="2183" max="2183" width="9.109375" style="8" customWidth="1"/>
    <col min="2184" max="2184" width="1.6640625" style="8" customWidth="1"/>
    <col min="2185" max="2185" width="10.109375" style="8" customWidth="1"/>
    <col min="2186" max="2189" width="5" style="8" customWidth="1"/>
    <col min="2190" max="2190" width="9.109375" style="8" customWidth="1"/>
    <col min="2191" max="2191" width="1.88671875" style="8" customWidth="1"/>
    <col min="2192" max="2192" width="10.109375" style="8" customWidth="1"/>
    <col min="2193" max="2196" width="5" style="8" customWidth="1"/>
    <col min="2197" max="2197" width="9.109375" style="8" customWidth="1"/>
    <col min="2198" max="2198" width="1.88671875" style="8" customWidth="1"/>
    <col min="2199" max="2199" width="10.109375" style="8" customWidth="1"/>
    <col min="2200" max="2203" width="5" style="8" customWidth="1"/>
    <col min="2204" max="2204" width="9.109375" style="8" customWidth="1"/>
    <col min="2205" max="2205" width="1.88671875" style="8" customWidth="1"/>
    <col min="2206" max="2209" width="9.109375" style="8" customWidth="1"/>
    <col min="2210" max="2210" width="11.33203125" style="8" customWidth="1"/>
    <col min="2211" max="2213" width="9.109375" style="8"/>
    <col min="2214" max="2214" width="10.33203125" style="8" customWidth="1"/>
    <col min="2215" max="2230" width="9.109375" style="8" customWidth="1"/>
    <col min="2231" max="2313" width="9.109375" style="8"/>
    <col min="2314" max="2314" width="24.33203125" style="8" customWidth="1"/>
    <col min="2315" max="2315" width="10.6640625" style="8" customWidth="1"/>
    <col min="2316" max="2319" width="5" style="8" customWidth="1"/>
    <col min="2320" max="2320" width="9.109375" style="8" customWidth="1"/>
    <col min="2321" max="2321" width="1.88671875" style="8" customWidth="1"/>
    <col min="2322" max="2322" width="10.6640625" style="8" customWidth="1"/>
    <col min="2323" max="2326" width="5" style="8" customWidth="1"/>
    <col min="2327" max="2327" width="9.109375" style="8" customWidth="1"/>
    <col min="2328" max="2328" width="1.88671875" style="8" customWidth="1"/>
    <col min="2329" max="2329" width="10.6640625" style="8" customWidth="1"/>
    <col min="2330" max="2333" width="5" style="8" customWidth="1"/>
    <col min="2334" max="2334" width="9.109375" style="8" customWidth="1"/>
    <col min="2335" max="2335" width="1.88671875" style="8" customWidth="1"/>
    <col min="2336" max="2336" width="9.109375" style="8" customWidth="1"/>
    <col min="2337" max="2340" width="5" style="8" customWidth="1"/>
    <col min="2341" max="2341" width="9.109375" style="8" customWidth="1"/>
    <col min="2342" max="2342" width="1.88671875" style="8" customWidth="1"/>
    <col min="2343" max="2343" width="9.109375" style="8" customWidth="1"/>
    <col min="2344" max="2347" width="5" style="8" customWidth="1"/>
    <col min="2348" max="2348" width="9.109375" style="8" customWidth="1"/>
    <col min="2349" max="2349" width="1.88671875" style="8" customWidth="1"/>
    <col min="2350" max="2350" width="9.109375" style="8" customWidth="1"/>
    <col min="2351" max="2354" width="5" style="8" customWidth="1"/>
    <col min="2355" max="2355" width="9.109375" style="8" customWidth="1"/>
    <col min="2356" max="2356" width="1.88671875" style="8" customWidth="1"/>
    <col min="2357" max="2357" width="9.109375" style="8" customWidth="1"/>
    <col min="2358" max="2361" width="5" style="8" customWidth="1"/>
    <col min="2362" max="2362" width="9.109375" style="8" customWidth="1"/>
    <col min="2363" max="2363" width="1.88671875" style="8" customWidth="1"/>
    <col min="2364" max="2364" width="9.109375" style="8" customWidth="1"/>
    <col min="2365" max="2368" width="5" style="8" customWidth="1"/>
    <col min="2369" max="2369" width="9.109375" style="8" customWidth="1"/>
    <col min="2370" max="2370" width="1.88671875" style="8" customWidth="1"/>
    <col min="2371" max="2390" width="0" style="8" hidden="1" customWidth="1"/>
    <col min="2391" max="2391" width="1.88671875" style="8" customWidth="1"/>
    <col min="2392" max="2392" width="9.109375" style="8" customWidth="1"/>
    <col min="2393" max="2396" width="5" style="8" customWidth="1"/>
    <col min="2397" max="2397" width="9.109375" style="8" customWidth="1"/>
    <col min="2398" max="2404" width="0" style="8" hidden="1" customWidth="1"/>
    <col min="2405" max="2405" width="1.88671875" style="8" customWidth="1"/>
    <col min="2406" max="2406" width="9.109375" style="8" customWidth="1"/>
    <col min="2407" max="2410" width="5" style="8" customWidth="1"/>
    <col min="2411" max="2411" width="9.109375" style="8" customWidth="1"/>
    <col min="2412" max="2412" width="1.88671875" style="8" customWidth="1"/>
    <col min="2413" max="2413" width="9.109375" style="8" customWidth="1"/>
    <col min="2414" max="2417" width="5" style="8" customWidth="1"/>
    <col min="2418" max="2418" width="9.109375" style="8" customWidth="1"/>
    <col min="2419" max="2419" width="1.88671875" style="8" customWidth="1"/>
    <col min="2420" max="2420" width="9.109375" style="8" customWidth="1"/>
    <col min="2421" max="2424" width="5" style="8" customWidth="1"/>
    <col min="2425" max="2425" width="9.109375" style="8" customWidth="1"/>
    <col min="2426" max="2426" width="2.33203125" style="8" customWidth="1"/>
    <col min="2427" max="2427" width="9.109375" style="8" customWidth="1"/>
    <col min="2428" max="2431" width="5.6640625" style="8" customWidth="1"/>
    <col min="2432" max="2432" width="9.109375" style="8" customWidth="1"/>
    <col min="2433" max="2433" width="1.88671875" style="8" customWidth="1"/>
    <col min="2434" max="2434" width="10.109375" style="8" customWidth="1"/>
    <col min="2435" max="2438" width="5" style="8" customWidth="1"/>
    <col min="2439" max="2439" width="9.109375" style="8" customWidth="1"/>
    <col min="2440" max="2440" width="1.6640625" style="8" customWidth="1"/>
    <col min="2441" max="2441" width="10.109375" style="8" customWidth="1"/>
    <col min="2442" max="2445" width="5" style="8" customWidth="1"/>
    <col min="2446" max="2446" width="9.109375" style="8" customWidth="1"/>
    <col min="2447" max="2447" width="1.88671875" style="8" customWidth="1"/>
    <col min="2448" max="2448" width="10.109375" style="8" customWidth="1"/>
    <col min="2449" max="2452" width="5" style="8" customWidth="1"/>
    <col min="2453" max="2453" width="9.109375" style="8" customWidth="1"/>
    <col min="2454" max="2454" width="1.88671875" style="8" customWidth="1"/>
    <col min="2455" max="2455" width="10.109375" style="8" customWidth="1"/>
    <col min="2456" max="2459" width="5" style="8" customWidth="1"/>
    <col min="2460" max="2460" width="9.109375" style="8" customWidth="1"/>
    <col min="2461" max="2461" width="1.88671875" style="8" customWidth="1"/>
    <col min="2462" max="2465" width="9.109375" style="8" customWidth="1"/>
    <col min="2466" max="2466" width="11.33203125" style="8" customWidth="1"/>
    <col min="2467" max="2469" width="9.109375" style="8"/>
    <col min="2470" max="2470" width="10.33203125" style="8" customWidth="1"/>
    <col min="2471" max="2486" width="9.109375" style="8" customWidth="1"/>
    <col min="2487" max="2569" width="9.109375" style="8"/>
    <col min="2570" max="2570" width="24.33203125" style="8" customWidth="1"/>
    <col min="2571" max="2571" width="10.6640625" style="8" customWidth="1"/>
    <col min="2572" max="2575" width="5" style="8" customWidth="1"/>
    <col min="2576" max="2576" width="9.109375" style="8" customWidth="1"/>
    <col min="2577" max="2577" width="1.88671875" style="8" customWidth="1"/>
    <col min="2578" max="2578" width="10.6640625" style="8" customWidth="1"/>
    <col min="2579" max="2582" width="5" style="8" customWidth="1"/>
    <col min="2583" max="2583" width="9.109375" style="8" customWidth="1"/>
    <col min="2584" max="2584" width="1.88671875" style="8" customWidth="1"/>
    <col min="2585" max="2585" width="10.6640625" style="8" customWidth="1"/>
    <col min="2586" max="2589" width="5" style="8" customWidth="1"/>
    <col min="2590" max="2590" width="9.109375" style="8" customWidth="1"/>
    <col min="2591" max="2591" width="1.88671875" style="8" customWidth="1"/>
    <col min="2592" max="2592" width="9.109375" style="8" customWidth="1"/>
    <col min="2593" max="2596" width="5" style="8" customWidth="1"/>
    <col min="2597" max="2597" width="9.109375" style="8" customWidth="1"/>
    <col min="2598" max="2598" width="1.88671875" style="8" customWidth="1"/>
    <col min="2599" max="2599" width="9.109375" style="8" customWidth="1"/>
    <col min="2600" max="2603" width="5" style="8" customWidth="1"/>
    <col min="2604" max="2604" width="9.109375" style="8" customWidth="1"/>
    <col min="2605" max="2605" width="1.88671875" style="8" customWidth="1"/>
    <col min="2606" max="2606" width="9.109375" style="8" customWidth="1"/>
    <col min="2607" max="2610" width="5" style="8" customWidth="1"/>
    <col min="2611" max="2611" width="9.109375" style="8" customWidth="1"/>
    <col min="2612" max="2612" width="1.88671875" style="8" customWidth="1"/>
    <col min="2613" max="2613" width="9.109375" style="8" customWidth="1"/>
    <col min="2614" max="2617" width="5" style="8" customWidth="1"/>
    <col min="2618" max="2618" width="9.109375" style="8" customWidth="1"/>
    <col min="2619" max="2619" width="1.88671875" style="8" customWidth="1"/>
    <col min="2620" max="2620" width="9.109375" style="8" customWidth="1"/>
    <col min="2621" max="2624" width="5" style="8" customWidth="1"/>
    <col min="2625" max="2625" width="9.109375" style="8" customWidth="1"/>
    <col min="2626" max="2626" width="1.88671875" style="8" customWidth="1"/>
    <col min="2627" max="2646" width="0" style="8" hidden="1" customWidth="1"/>
    <col min="2647" max="2647" width="1.88671875" style="8" customWidth="1"/>
    <col min="2648" max="2648" width="9.109375" style="8" customWidth="1"/>
    <col min="2649" max="2652" width="5" style="8" customWidth="1"/>
    <col min="2653" max="2653" width="9.109375" style="8" customWidth="1"/>
    <col min="2654" max="2660" width="0" style="8" hidden="1" customWidth="1"/>
    <col min="2661" max="2661" width="1.88671875" style="8" customWidth="1"/>
    <col min="2662" max="2662" width="9.109375" style="8" customWidth="1"/>
    <col min="2663" max="2666" width="5" style="8" customWidth="1"/>
    <col min="2667" max="2667" width="9.109375" style="8" customWidth="1"/>
    <col min="2668" max="2668" width="1.88671875" style="8" customWidth="1"/>
    <col min="2669" max="2669" width="9.109375" style="8" customWidth="1"/>
    <col min="2670" max="2673" width="5" style="8" customWidth="1"/>
    <col min="2674" max="2674" width="9.109375" style="8" customWidth="1"/>
    <col min="2675" max="2675" width="1.88671875" style="8" customWidth="1"/>
    <col min="2676" max="2676" width="9.109375" style="8" customWidth="1"/>
    <col min="2677" max="2680" width="5" style="8" customWidth="1"/>
    <col min="2681" max="2681" width="9.109375" style="8" customWidth="1"/>
    <col min="2682" max="2682" width="2.33203125" style="8" customWidth="1"/>
    <col min="2683" max="2683" width="9.109375" style="8" customWidth="1"/>
    <col min="2684" max="2687" width="5.6640625" style="8" customWidth="1"/>
    <col min="2688" max="2688" width="9.109375" style="8" customWidth="1"/>
    <col min="2689" max="2689" width="1.88671875" style="8" customWidth="1"/>
    <col min="2690" max="2690" width="10.109375" style="8" customWidth="1"/>
    <col min="2691" max="2694" width="5" style="8" customWidth="1"/>
    <col min="2695" max="2695" width="9.109375" style="8" customWidth="1"/>
    <col min="2696" max="2696" width="1.6640625" style="8" customWidth="1"/>
    <col min="2697" max="2697" width="10.109375" style="8" customWidth="1"/>
    <col min="2698" max="2701" width="5" style="8" customWidth="1"/>
    <col min="2702" max="2702" width="9.109375" style="8" customWidth="1"/>
    <col min="2703" max="2703" width="1.88671875" style="8" customWidth="1"/>
    <col min="2704" max="2704" width="10.109375" style="8" customWidth="1"/>
    <col min="2705" max="2708" width="5" style="8" customWidth="1"/>
    <col min="2709" max="2709" width="9.109375" style="8" customWidth="1"/>
    <col min="2710" max="2710" width="1.88671875" style="8" customWidth="1"/>
    <col min="2711" max="2711" width="10.109375" style="8" customWidth="1"/>
    <col min="2712" max="2715" width="5" style="8" customWidth="1"/>
    <col min="2716" max="2716" width="9.109375" style="8" customWidth="1"/>
    <col min="2717" max="2717" width="1.88671875" style="8" customWidth="1"/>
    <col min="2718" max="2721" width="9.109375" style="8" customWidth="1"/>
    <col min="2722" max="2722" width="11.33203125" style="8" customWidth="1"/>
    <col min="2723" max="2725" width="9.109375" style="8"/>
    <col min="2726" max="2726" width="10.33203125" style="8" customWidth="1"/>
    <col min="2727" max="2742" width="9.109375" style="8" customWidth="1"/>
    <col min="2743" max="2825" width="9.109375" style="8"/>
    <col min="2826" max="2826" width="24.33203125" style="8" customWidth="1"/>
    <col min="2827" max="2827" width="10.6640625" style="8" customWidth="1"/>
    <col min="2828" max="2831" width="5" style="8" customWidth="1"/>
    <col min="2832" max="2832" width="9.109375" style="8" customWidth="1"/>
    <col min="2833" max="2833" width="1.88671875" style="8" customWidth="1"/>
    <col min="2834" max="2834" width="10.6640625" style="8" customWidth="1"/>
    <col min="2835" max="2838" width="5" style="8" customWidth="1"/>
    <col min="2839" max="2839" width="9.109375" style="8" customWidth="1"/>
    <col min="2840" max="2840" width="1.88671875" style="8" customWidth="1"/>
    <col min="2841" max="2841" width="10.6640625" style="8" customWidth="1"/>
    <col min="2842" max="2845" width="5" style="8" customWidth="1"/>
    <col min="2846" max="2846" width="9.109375" style="8" customWidth="1"/>
    <col min="2847" max="2847" width="1.88671875" style="8" customWidth="1"/>
    <col min="2848" max="2848" width="9.109375" style="8" customWidth="1"/>
    <col min="2849" max="2852" width="5" style="8" customWidth="1"/>
    <col min="2853" max="2853" width="9.109375" style="8" customWidth="1"/>
    <col min="2854" max="2854" width="1.88671875" style="8" customWidth="1"/>
    <col min="2855" max="2855" width="9.109375" style="8" customWidth="1"/>
    <col min="2856" max="2859" width="5" style="8" customWidth="1"/>
    <col min="2860" max="2860" width="9.109375" style="8" customWidth="1"/>
    <col min="2861" max="2861" width="1.88671875" style="8" customWidth="1"/>
    <col min="2862" max="2862" width="9.109375" style="8" customWidth="1"/>
    <col min="2863" max="2866" width="5" style="8" customWidth="1"/>
    <col min="2867" max="2867" width="9.109375" style="8" customWidth="1"/>
    <col min="2868" max="2868" width="1.88671875" style="8" customWidth="1"/>
    <col min="2869" max="2869" width="9.109375" style="8" customWidth="1"/>
    <col min="2870" max="2873" width="5" style="8" customWidth="1"/>
    <col min="2874" max="2874" width="9.109375" style="8" customWidth="1"/>
    <col min="2875" max="2875" width="1.88671875" style="8" customWidth="1"/>
    <col min="2876" max="2876" width="9.109375" style="8" customWidth="1"/>
    <col min="2877" max="2880" width="5" style="8" customWidth="1"/>
    <col min="2881" max="2881" width="9.109375" style="8" customWidth="1"/>
    <col min="2882" max="2882" width="1.88671875" style="8" customWidth="1"/>
    <col min="2883" max="2902" width="0" style="8" hidden="1" customWidth="1"/>
    <col min="2903" max="2903" width="1.88671875" style="8" customWidth="1"/>
    <col min="2904" max="2904" width="9.109375" style="8" customWidth="1"/>
    <col min="2905" max="2908" width="5" style="8" customWidth="1"/>
    <col min="2909" max="2909" width="9.109375" style="8" customWidth="1"/>
    <col min="2910" max="2916" width="0" style="8" hidden="1" customWidth="1"/>
    <col min="2917" max="2917" width="1.88671875" style="8" customWidth="1"/>
    <col min="2918" max="2918" width="9.109375" style="8" customWidth="1"/>
    <col min="2919" max="2922" width="5" style="8" customWidth="1"/>
    <col min="2923" max="2923" width="9.109375" style="8" customWidth="1"/>
    <col min="2924" max="2924" width="1.88671875" style="8" customWidth="1"/>
    <col min="2925" max="2925" width="9.109375" style="8" customWidth="1"/>
    <col min="2926" max="2929" width="5" style="8" customWidth="1"/>
    <col min="2930" max="2930" width="9.109375" style="8" customWidth="1"/>
    <col min="2931" max="2931" width="1.88671875" style="8" customWidth="1"/>
    <col min="2932" max="2932" width="9.109375" style="8" customWidth="1"/>
    <col min="2933" max="2936" width="5" style="8" customWidth="1"/>
    <col min="2937" max="2937" width="9.109375" style="8" customWidth="1"/>
    <col min="2938" max="2938" width="2.33203125" style="8" customWidth="1"/>
    <col min="2939" max="2939" width="9.109375" style="8" customWidth="1"/>
    <col min="2940" max="2943" width="5.6640625" style="8" customWidth="1"/>
    <col min="2944" max="2944" width="9.109375" style="8" customWidth="1"/>
    <col min="2945" max="2945" width="1.88671875" style="8" customWidth="1"/>
    <col min="2946" max="2946" width="10.109375" style="8" customWidth="1"/>
    <col min="2947" max="2950" width="5" style="8" customWidth="1"/>
    <col min="2951" max="2951" width="9.109375" style="8" customWidth="1"/>
    <col min="2952" max="2952" width="1.6640625" style="8" customWidth="1"/>
    <col min="2953" max="2953" width="10.109375" style="8" customWidth="1"/>
    <col min="2954" max="2957" width="5" style="8" customWidth="1"/>
    <col min="2958" max="2958" width="9.109375" style="8" customWidth="1"/>
    <col min="2959" max="2959" width="1.88671875" style="8" customWidth="1"/>
    <col min="2960" max="2960" width="10.109375" style="8" customWidth="1"/>
    <col min="2961" max="2964" width="5" style="8" customWidth="1"/>
    <col min="2965" max="2965" width="9.109375" style="8" customWidth="1"/>
    <col min="2966" max="2966" width="1.88671875" style="8" customWidth="1"/>
    <col min="2967" max="2967" width="10.109375" style="8" customWidth="1"/>
    <col min="2968" max="2971" width="5" style="8" customWidth="1"/>
    <col min="2972" max="2972" width="9.109375" style="8" customWidth="1"/>
    <col min="2973" max="2973" width="1.88671875" style="8" customWidth="1"/>
    <col min="2974" max="2977" width="9.109375" style="8" customWidth="1"/>
    <col min="2978" max="2978" width="11.33203125" style="8" customWidth="1"/>
    <col min="2979" max="2981" width="9.109375" style="8"/>
    <col min="2982" max="2982" width="10.33203125" style="8" customWidth="1"/>
    <col min="2983" max="2998" width="9.109375" style="8" customWidth="1"/>
    <col min="2999" max="3081" width="9.109375" style="8"/>
    <col min="3082" max="3082" width="24.33203125" style="8" customWidth="1"/>
    <col min="3083" max="3083" width="10.6640625" style="8" customWidth="1"/>
    <col min="3084" max="3087" width="5" style="8" customWidth="1"/>
    <col min="3088" max="3088" width="9.109375" style="8" customWidth="1"/>
    <col min="3089" max="3089" width="1.88671875" style="8" customWidth="1"/>
    <col min="3090" max="3090" width="10.6640625" style="8" customWidth="1"/>
    <col min="3091" max="3094" width="5" style="8" customWidth="1"/>
    <col min="3095" max="3095" width="9.109375" style="8" customWidth="1"/>
    <col min="3096" max="3096" width="1.88671875" style="8" customWidth="1"/>
    <col min="3097" max="3097" width="10.6640625" style="8" customWidth="1"/>
    <col min="3098" max="3101" width="5" style="8" customWidth="1"/>
    <col min="3102" max="3102" width="9.109375" style="8" customWidth="1"/>
    <col min="3103" max="3103" width="1.88671875" style="8" customWidth="1"/>
    <col min="3104" max="3104" width="9.109375" style="8" customWidth="1"/>
    <col min="3105" max="3108" width="5" style="8" customWidth="1"/>
    <col min="3109" max="3109" width="9.109375" style="8" customWidth="1"/>
    <col min="3110" max="3110" width="1.88671875" style="8" customWidth="1"/>
    <col min="3111" max="3111" width="9.109375" style="8" customWidth="1"/>
    <col min="3112" max="3115" width="5" style="8" customWidth="1"/>
    <col min="3116" max="3116" width="9.109375" style="8" customWidth="1"/>
    <col min="3117" max="3117" width="1.88671875" style="8" customWidth="1"/>
    <col min="3118" max="3118" width="9.109375" style="8" customWidth="1"/>
    <col min="3119" max="3122" width="5" style="8" customWidth="1"/>
    <col min="3123" max="3123" width="9.109375" style="8" customWidth="1"/>
    <col min="3124" max="3124" width="1.88671875" style="8" customWidth="1"/>
    <col min="3125" max="3125" width="9.109375" style="8" customWidth="1"/>
    <col min="3126" max="3129" width="5" style="8" customWidth="1"/>
    <col min="3130" max="3130" width="9.109375" style="8" customWidth="1"/>
    <col min="3131" max="3131" width="1.88671875" style="8" customWidth="1"/>
    <col min="3132" max="3132" width="9.109375" style="8" customWidth="1"/>
    <col min="3133" max="3136" width="5" style="8" customWidth="1"/>
    <col min="3137" max="3137" width="9.109375" style="8" customWidth="1"/>
    <col min="3138" max="3138" width="1.88671875" style="8" customWidth="1"/>
    <col min="3139" max="3158" width="0" style="8" hidden="1" customWidth="1"/>
    <col min="3159" max="3159" width="1.88671875" style="8" customWidth="1"/>
    <col min="3160" max="3160" width="9.109375" style="8" customWidth="1"/>
    <col min="3161" max="3164" width="5" style="8" customWidth="1"/>
    <col min="3165" max="3165" width="9.109375" style="8" customWidth="1"/>
    <col min="3166" max="3172" width="0" style="8" hidden="1" customWidth="1"/>
    <col min="3173" max="3173" width="1.88671875" style="8" customWidth="1"/>
    <col min="3174" max="3174" width="9.109375" style="8" customWidth="1"/>
    <col min="3175" max="3178" width="5" style="8" customWidth="1"/>
    <col min="3179" max="3179" width="9.109375" style="8" customWidth="1"/>
    <col min="3180" max="3180" width="1.88671875" style="8" customWidth="1"/>
    <col min="3181" max="3181" width="9.109375" style="8" customWidth="1"/>
    <col min="3182" max="3185" width="5" style="8" customWidth="1"/>
    <col min="3186" max="3186" width="9.109375" style="8" customWidth="1"/>
    <col min="3187" max="3187" width="1.88671875" style="8" customWidth="1"/>
    <col min="3188" max="3188" width="9.109375" style="8" customWidth="1"/>
    <col min="3189" max="3192" width="5" style="8" customWidth="1"/>
    <col min="3193" max="3193" width="9.109375" style="8" customWidth="1"/>
    <col min="3194" max="3194" width="2.33203125" style="8" customWidth="1"/>
    <col min="3195" max="3195" width="9.109375" style="8" customWidth="1"/>
    <col min="3196" max="3199" width="5.6640625" style="8" customWidth="1"/>
    <col min="3200" max="3200" width="9.109375" style="8" customWidth="1"/>
    <col min="3201" max="3201" width="1.88671875" style="8" customWidth="1"/>
    <col min="3202" max="3202" width="10.109375" style="8" customWidth="1"/>
    <col min="3203" max="3206" width="5" style="8" customWidth="1"/>
    <col min="3207" max="3207" width="9.109375" style="8" customWidth="1"/>
    <col min="3208" max="3208" width="1.6640625" style="8" customWidth="1"/>
    <col min="3209" max="3209" width="10.109375" style="8" customWidth="1"/>
    <col min="3210" max="3213" width="5" style="8" customWidth="1"/>
    <col min="3214" max="3214" width="9.109375" style="8" customWidth="1"/>
    <col min="3215" max="3215" width="1.88671875" style="8" customWidth="1"/>
    <col min="3216" max="3216" width="10.109375" style="8" customWidth="1"/>
    <col min="3217" max="3220" width="5" style="8" customWidth="1"/>
    <col min="3221" max="3221" width="9.109375" style="8" customWidth="1"/>
    <col min="3222" max="3222" width="1.88671875" style="8" customWidth="1"/>
    <col min="3223" max="3223" width="10.109375" style="8" customWidth="1"/>
    <col min="3224" max="3227" width="5" style="8" customWidth="1"/>
    <col min="3228" max="3228" width="9.109375" style="8" customWidth="1"/>
    <col min="3229" max="3229" width="1.88671875" style="8" customWidth="1"/>
    <col min="3230" max="3233" width="9.109375" style="8" customWidth="1"/>
    <col min="3234" max="3234" width="11.33203125" style="8" customWidth="1"/>
    <col min="3235" max="3237" width="9.109375" style="8"/>
    <col min="3238" max="3238" width="10.33203125" style="8" customWidth="1"/>
    <col min="3239" max="3254" width="9.109375" style="8" customWidth="1"/>
    <col min="3255" max="3337" width="9.109375" style="8"/>
    <col min="3338" max="3338" width="24.33203125" style="8" customWidth="1"/>
    <col min="3339" max="3339" width="10.6640625" style="8" customWidth="1"/>
    <col min="3340" max="3343" width="5" style="8" customWidth="1"/>
    <col min="3344" max="3344" width="9.109375" style="8" customWidth="1"/>
    <col min="3345" max="3345" width="1.88671875" style="8" customWidth="1"/>
    <col min="3346" max="3346" width="10.6640625" style="8" customWidth="1"/>
    <col min="3347" max="3350" width="5" style="8" customWidth="1"/>
    <col min="3351" max="3351" width="9.109375" style="8" customWidth="1"/>
    <col min="3352" max="3352" width="1.88671875" style="8" customWidth="1"/>
    <col min="3353" max="3353" width="10.6640625" style="8" customWidth="1"/>
    <col min="3354" max="3357" width="5" style="8" customWidth="1"/>
    <col min="3358" max="3358" width="9.109375" style="8" customWidth="1"/>
    <col min="3359" max="3359" width="1.88671875" style="8" customWidth="1"/>
    <col min="3360" max="3360" width="9.109375" style="8" customWidth="1"/>
    <col min="3361" max="3364" width="5" style="8" customWidth="1"/>
    <col min="3365" max="3365" width="9.109375" style="8" customWidth="1"/>
    <col min="3366" max="3366" width="1.88671875" style="8" customWidth="1"/>
    <col min="3367" max="3367" width="9.109375" style="8" customWidth="1"/>
    <col min="3368" max="3371" width="5" style="8" customWidth="1"/>
    <col min="3372" max="3372" width="9.109375" style="8" customWidth="1"/>
    <col min="3373" max="3373" width="1.88671875" style="8" customWidth="1"/>
    <col min="3374" max="3374" width="9.109375" style="8" customWidth="1"/>
    <col min="3375" max="3378" width="5" style="8" customWidth="1"/>
    <col min="3379" max="3379" width="9.109375" style="8" customWidth="1"/>
    <col min="3380" max="3380" width="1.88671875" style="8" customWidth="1"/>
    <col min="3381" max="3381" width="9.109375" style="8" customWidth="1"/>
    <col min="3382" max="3385" width="5" style="8" customWidth="1"/>
    <col min="3386" max="3386" width="9.109375" style="8" customWidth="1"/>
    <col min="3387" max="3387" width="1.88671875" style="8" customWidth="1"/>
    <col min="3388" max="3388" width="9.109375" style="8" customWidth="1"/>
    <col min="3389" max="3392" width="5" style="8" customWidth="1"/>
    <col min="3393" max="3393" width="9.109375" style="8" customWidth="1"/>
    <col min="3394" max="3394" width="1.88671875" style="8" customWidth="1"/>
    <col min="3395" max="3414" width="0" style="8" hidden="1" customWidth="1"/>
    <col min="3415" max="3415" width="1.88671875" style="8" customWidth="1"/>
    <col min="3416" max="3416" width="9.109375" style="8" customWidth="1"/>
    <col min="3417" max="3420" width="5" style="8" customWidth="1"/>
    <col min="3421" max="3421" width="9.109375" style="8" customWidth="1"/>
    <col min="3422" max="3428" width="0" style="8" hidden="1" customWidth="1"/>
    <col min="3429" max="3429" width="1.88671875" style="8" customWidth="1"/>
    <col min="3430" max="3430" width="9.109375" style="8" customWidth="1"/>
    <col min="3431" max="3434" width="5" style="8" customWidth="1"/>
    <col min="3435" max="3435" width="9.109375" style="8" customWidth="1"/>
    <col min="3436" max="3436" width="1.88671875" style="8" customWidth="1"/>
    <col min="3437" max="3437" width="9.109375" style="8" customWidth="1"/>
    <col min="3438" max="3441" width="5" style="8" customWidth="1"/>
    <col min="3442" max="3442" width="9.109375" style="8" customWidth="1"/>
    <col min="3443" max="3443" width="1.88671875" style="8" customWidth="1"/>
    <col min="3444" max="3444" width="9.109375" style="8" customWidth="1"/>
    <col min="3445" max="3448" width="5" style="8" customWidth="1"/>
    <col min="3449" max="3449" width="9.109375" style="8" customWidth="1"/>
    <col min="3450" max="3450" width="2.33203125" style="8" customWidth="1"/>
    <col min="3451" max="3451" width="9.109375" style="8" customWidth="1"/>
    <col min="3452" max="3455" width="5.6640625" style="8" customWidth="1"/>
    <col min="3456" max="3456" width="9.109375" style="8" customWidth="1"/>
    <col min="3457" max="3457" width="1.88671875" style="8" customWidth="1"/>
    <col min="3458" max="3458" width="10.109375" style="8" customWidth="1"/>
    <col min="3459" max="3462" width="5" style="8" customWidth="1"/>
    <col min="3463" max="3463" width="9.109375" style="8" customWidth="1"/>
    <col min="3464" max="3464" width="1.6640625" style="8" customWidth="1"/>
    <col min="3465" max="3465" width="10.109375" style="8" customWidth="1"/>
    <col min="3466" max="3469" width="5" style="8" customWidth="1"/>
    <col min="3470" max="3470" width="9.109375" style="8" customWidth="1"/>
    <col min="3471" max="3471" width="1.88671875" style="8" customWidth="1"/>
    <col min="3472" max="3472" width="10.109375" style="8" customWidth="1"/>
    <col min="3473" max="3476" width="5" style="8" customWidth="1"/>
    <col min="3477" max="3477" width="9.109375" style="8" customWidth="1"/>
    <col min="3478" max="3478" width="1.88671875" style="8" customWidth="1"/>
    <col min="3479" max="3479" width="10.109375" style="8" customWidth="1"/>
    <col min="3480" max="3483" width="5" style="8" customWidth="1"/>
    <col min="3484" max="3484" width="9.109375" style="8" customWidth="1"/>
    <col min="3485" max="3485" width="1.88671875" style="8" customWidth="1"/>
    <col min="3486" max="3489" width="9.109375" style="8" customWidth="1"/>
    <col min="3490" max="3490" width="11.33203125" style="8" customWidth="1"/>
    <col min="3491" max="3493" width="9.109375" style="8"/>
    <col min="3494" max="3494" width="10.33203125" style="8" customWidth="1"/>
    <col min="3495" max="3510" width="9.109375" style="8" customWidth="1"/>
    <col min="3511" max="3593" width="9.109375" style="8"/>
    <col min="3594" max="3594" width="24.33203125" style="8" customWidth="1"/>
    <col min="3595" max="3595" width="10.6640625" style="8" customWidth="1"/>
    <col min="3596" max="3599" width="5" style="8" customWidth="1"/>
    <col min="3600" max="3600" width="9.109375" style="8" customWidth="1"/>
    <col min="3601" max="3601" width="1.88671875" style="8" customWidth="1"/>
    <col min="3602" max="3602" width="10.6640625" style="8" customWidth="1"/>
    <col min="3603" max="3606" width="5" style="8" customWidth="1"/>
    <col min="3607" max="3607" width="9.109375" style="8" customWidth="1"/>
    <col min="3608" max="3608" width="1.88671875" style="8" customWidth="1"/>
    <col min="3609" max="3609" width="10.6640625" style="8" customWidth="1"/>
    <col min="3610" max="3613" width="5" style="8" customWidth="1"/>
    <col min="3614" max="3614" width="9.109375" style="8" customWidth="1"/>
    <col min="3615" max="3615" width="1.88671875" style="8" customWidth="1"/>
    <col min="3616" max="3616" width="9.109375" style="8" customWidth="1"/>
    <col min="3617" max="3620" width="5" style="8" customWidth="1"/>
    <col min="3621" max="3621" width="9.109375" style="8" customWidth="1"/>
    <col min="3622" max="3622" width="1.88671875" style="8" customWidth="1"/>
    <col min="3623" max="3623" width="9.109375" style="8" customWidth="1"/>
    <col min="3624" max="3627" width="5" style="8" customWidth="1"/>
    <col min="3628" max="3628" width="9.109375" style="8" customWidth="1"/>
    <col min="3629" max="3629" width="1.88671875" style="8" customWidth="1"/>
    <col min="3630" max="3630" width="9.109375" style="8" customWidth="1"/>
    <col min="3631" max="3634" width="5" style="8" customWidth="1"/>
    <col min="3635" max="3635" width="9.109375" style="8" customWidth="1"/>
    <col min="3636" max="3636" width="1.88671875" style="8" customWidth="1"/>
    <col min="3637" max="3637" width="9.109375" style="8" customWidth="1"/>
    <col min="3638" max="3641" width="5" style="8" customWidth="1"/>
    <col min="3642" max="3642" width="9.109375" style="8" customWidth="1"/>
    <col min="3643" max="3643" width="1.88671875" style="8" customWidth="1"/>
    <col min="3644" max="3644" width="9.109375" style="8" customWidth="1"/>
    <col min="3645" max="3648" width="5" style="8" customWidth="1"/>
    <col min="3649" max="3649" width="9.109375" style="8" customWidth="1"/>
    <col min="3650" max="3650" width="1.88671875" style="8" customWidth="1"/>
    <col min="3651" max="3670" width="0" style="8" hidden="1" customWidth="1"/>
    <col min="3671" max="3671" width="1.88671875" style="8" customWidth="1"/>
    <col min="3672" max="3672" width="9.109375" style="8" customWidth="1"/>
    <col min="3673" max="3676" width="5" style="8" customWidth="1"/>
    <col min="3677" max="3677" width="9.109375" style="8" customWidth="1"/>
    <col min="3678" max="3684" width="0" style="8" hidden="1" customWidth="1"/>
    <col min="3685" max="3685" width="1.88671875" style="8" customWidth="1"/>
    <col min="3686" max="3686" width="9.109375" style="8" customWidth="1"/>
    <col min="3687" max="3690" width="5" style="8" customWidth="1"/>
    <col min="3691" max="3691" width="9.109375" style="8" customWidth="1"/>
    <col min="3692" max="3692" width="1.88671875" style="8" customWidth="1"/>
    <col min="3693" max="3693" width="9.109375" style="8" customWidth="1"/>
    <col min="3694" max="3697" width="5" style="8" customWidth="1"/>
    <col min="3698" max="3698" width="9.109375" style="8" customWidth="1"/>
    <col min="3699" max="3699" width="1.88671875" style="8" customWidth="1"/>
    <col min="3700" max="3700" width="9.109375" style="8" customWidth="1"/>
    <col min="3701" max="3704" width="5" style="8" customWidth="1"/>
    <col min="3705" max="3705" width="9.109375" style="8" customWidth="1"/>
    <col min="3706" max="3706" width="2.33203125" style="8" customWidth="1"/>
    <col min="3707" max="3707" width="9.109375" style="8" customWidth="1"/>
    <col min="3708" max="3711" width="5.6640625" style="8" customWidth="1"/>
    <col min="3712" max="3712" width="9.109375" style="8" customWidth="1"/>
    <col min="3713" max="3713" width="1.88671875" style="8" customWidth="1"/>
    <col min="3714" max="3714" width="10.109375" style="8" customWidth="1"/>
    <col min="3715" max="3718" width="5" style="8" customWidth="1"/>
    <col min="3719" max="3719" width="9.109375" style="8" customWidth="1"/>
    <col min="3720" max="3720" width="1.6640625" style="8" customWidth="1"/>
    <col min="3721" max="3721" width="10.109375" style="8" customWidth="1"/>
    <col min="3722" max="3725" width="5" style="8" customWidth="1"/>
    <col min="3726" max="3726" width="9.109375" style="8" customWidth="1"/>
    <col min="3727" max="3727" width="1.88671875" style="8" customWidth="1"/>
    <col min="3728" max="3728" width="10.109375" style="8" customWidth="1"/>
    <col min="3729" max="3732" width="5" style="8" customWidth="1"/>
    <col min="3733" max="3733" width="9.109375" style="8" customWidth="1"/>
    <col min="3734" max="3734" width="1.88671875" style="8" customWidth="1"/>
    <col min="3735" max="3735" width="10.109375" style="8" customWidth="1"/>
    <col min="3736" max="3739" width="5" style="8" customWidth="1"/>
    <col min="3740" max="3740" width="9.109375" style="8" customWidth="1"/>
    <col min="3741" max="3741" width="1.88671875" style="8" customWidth="1"/>
    <col min="3742" max="3745" width="9.109375" style="8" customWidth="1"/>
    <col min="3746" max="3746" width="11.33203125" style="8" customWidth="1"/>
    <col min="3747" max="3749" width="9.109375" style="8"/>
    <col min="3750" max="3750" width="10.33203125" style="8" customWidth="1"/>
    <col min="3751" max="3766" width="9.109375" style="8" customWidth="1"/>
    <col min="3767" max="3849" width="9.109375" style="8"/>
    <col min="3850" max="3850" width="24.33203125" style="8" customWidth="1"/>
    <col min="3851" max="3851" width="10.6640625" style="8" customWidth="1"/>
    <col min="3852" max="3855" width="5" style="8" customWidth="1"/>
    <col min="3856" max="3856" width="9.109375" style="8" customWidth="1"/>
    <col min="3857" max="3857" width="1.88671875" style="8" customWidth="1"/>
    <col min="3858" max="3858" width="10.6640625" style="8" customWidth="1"/>
    <col min="3859" max="3862" width="5" style="8" customWidth="1"/>
    <col min="3863" max="3863" width="9.109375" style="8" customWidth="1"/>
    <col min="3864" max="3864" width="1.88671875" style="8" customWidth="1"/>
    <col min="3865" max="3865" width="10.6640625" style="8" customWidth="1"/>
    <col min="3866" max="3869" width="5" style="8" customWidth="1"/>
    <col min="3870" max="3870" width="9.109375" style="8" customWidth="1"/>
    <col min="3871" max="3871" width="1.88671875" style="8" customWidth="1"/>
    <col min="3872" max="3872" width="9.109375" style="8" customWidth="1"/>
    <col min="3873" max="3876" width="5" style="8" customWidth="1"/>
    <col min="3877" max="3877" width="9.109375" style="8" customWidth="1"/>
    <col min="3878" max="3878" width="1.88671875" style="8" customWidth="1"/>
    <col min="3879" max="3879" width="9.109375" style="8" customWidth="1"/>
    <col min="3880" max="3883" width="5" style="8" customWidth="1"/>
    <col min="3884" max="3884" width="9.109375" style="8" customWidth="1"/>
    <col min="3885" max="3885" width="1.88671875" style="8" customWidth="1"/>
    <col min="3886" max="3886" width="9.109375" style="8" customWidth="1"/>
    <col min="3887" max="3890" width="5" style="8" customWidth="1"/>
    <col min="3891" max="3891" width="9.109375" style="8" customWidth="1"/>
    <col min="3892" max="3892" width="1.88671875" style="8" customWidth="1"/>
    <col min="3893" max="3893" width="9.109375" style="8" customWidth="1"/>
    <col min="3894" max="3897" width="5" style="8" customWidth="1"/>
    <col min="3898" max="3898" width="9.109375" style="8" customWidth="1"/>
    <col min="3899" max="3899" width="1.88671875" style="8" customWidth="1"/>
    <col min="3900" max="3900" width="9.109375" style="8" customWidth="1"/>
    <col min="3901" max="3904" width="5" style="8" customWidth="1"/>
    <col min="3905" max="3905" width="9.109375" style="8" customWidth="1"/>
    <col min="3906" max="3906" width="1.88671875" style="8" customWidth="1"/>
    <col min="3907" max="3926" width="0" style="8" hidden="1" customWidth="1"/>
    <col min="3927" max="3927" width="1.88671875" style="8" customWidth="1"/>
    <col min="3928" max="3928" width="9.109375" style="8" customWidth="1"/>
    <col min="3929" max="3932" width="5" style="8" customWidth="1"/>
    <col min="3933" max="3933" width="9.109375" style="8" customWidth="1"/>
    <col min="3934" max="3940" width="0" style="8" hidden="1" customWidth="1"/>
    <col min="3941" max="3941" width="1.88671875" style="8" customWidth="1"/>
    <col min="3942" max="3942" width="9.109375" style="8" customWidth="1"/>
    <col min="3943" max="3946" width="5" style="8" customWidth="1"/>
    <col min="3947" max="3947" width="9.109375" style="8" customWidth="1"/>
    <col min="3948" max="3948" width="1.88671875" style="8" customWidth="1"/>
    <col min="3949" max="3949" width="9.109375" style="8" customWidth="1"/>
    <col min="3950" max="3953" width="5" style="8" customWidth="1"/>
    <col min="3954" max="3954" width="9.109375" style="8" customWidth="1"/>
    <col min="3955" max="3955" width="1.88671875" style="8" customWidth="1"/>
    <col min="3956" max="3956" width="9.109375" style="8" customWidth="1"/>
    <col min="3957" max="3960" width="5" style="8" customWidth="1"/>
    <col min="3961" max="3961" width="9.109375" style="8" customWidth="1"/>
    <col min="3962" max="3962" width="2.33203125" style="8" customWidth="1"/>
    <col min="3963" max="3963" width="9.109375" style="8" customWidth="1"/>
    <col min="3964" max="3967" width="5.6640625" style="8" customWidth="1"/>
    <col min="3968" max="3968" width="9.109375" style="8" customWidth="1"/>
    <col min="3969" max="3969" width="1.88671875" style="8" customWidth="1"/>
    <col min="3970" max="3970" width="10.109375" style="8" customWidth="1"/>
    <col min="3971" max="3974" width="5" style="8" customWidth="1"/>
    <col min="3975" max="3975" width="9.109375" style="8" customWidth="1"/>
    <col min="3976" max="3976" width="1.6640625" style="8" customWidth="1"/>
    <col min="3977" max="3977" width="10.109375" style="8" customWidth="1"/>
    <col min="3978" max="3981" width="5" style="8" customWidth="1"/>
    <col min="3982" max="3982" width="9.109375" style="8" customWidth="1"/>
    <col min="3983" max="3983" width="1.88671875" style="8" customWidth="1"/>
    <col min="3984" max="3984" width="10.109375" style="8" customWidth="1"/>
    <col min="3985" max="3988" width="5" style="8" customWidth="1"/>
    <col min="3989" max="3989" width="9.109375" style="8" customWidth="1"/>
    <col min="3990" max="3990" width="1.88671875" style="8" customWidth="1"/>
    <col min="3991" max="3991" width="10.109375" style="8" customWidth="1"/>
    <col min="3992" max="3995" width="5" style="8" customWidth="1"/>
    <col min="3996" max="3996" width="9.109375" style="8" customWidth="1"/>
    <col min="3997" max="3997" width="1.88671875" style="8" customWidth="1"/>
    <col min="3998" max="4001" width="9.109375" style="8" customWidth="1"/>
    <col min="4002" max="4002" width="11.33203125" style="8" customWidth="1"/>
    <col min="4003" max="4005" width="9.109375" style="8"/>
    <col min="4006" max="4006" width="10.33203125" style="8" customWidth="1"/>
    <col min="4007" max="4022" width="9.109375" style="8" customWidth="1"/>
    <col min="4023" max="4105" width="9.109375" style="8"/>
    <col min="4106" max="4106" width="24.33203125" style="8" customWidth="1"/>
    <col min="4107" max="4107" width="10.6640625" style="8" customWidth="1"/>
    <col min="4108" max="4111" width="5" style="8" customWidth="1"/>
    <col min="4112" max="4112" width="9.109375" style="8" customWidth="1"/>
    <col min="4113" max="4113" width="1.88671875" style="8" customWidth="1"/>
    <col min="4114" max="4114" width="10.6640625" style="8" customWidth="1"/>
    <col min="4115" max="4118" width="5" style="8" customWidth="1"/>
    <col min="4119" max="4119" width="9.109375" style="8" customWidth="1"/>
    <col min="4120" max="4120" width="1.88671875" style="8" customWidth="1"/>
    <col min="4121" max="4121" width="10.6640625" style="8" customWidth="1"/>
    <col min="4122" max="4125" width="5" style="8" customWidth="1"/>
    <col min="4126" max="4126" width="9.109375" style="8" customWidth="1"/>
    <col min="4127" max="4127" width="1.88671875" style="8" customWidth="1"/>
    <col min="4128" max="4128" width="9.109375" style="8" customWidth="1"/>
    <col min="4129" max="4132" width="5" style="8" customWidth="1"/>
    <col min="4133" max="4133" width="9.109375" style="8" customWidth="1"/>
    <col min="4134" max="4134" width="1.88671875" style="8" customWidth="1"/>
    <col min="4135" max="4135" width="9.109375" style="8" customWidth="1"/>
    <col min="4136" max="4139" width="5" style="8" customWidth="1"/>
    <col min="4140" max="4140" width="9.109375" style="8" customWidth="1"/>
    <col min="4141" max="4141" width="1.88671875" style="8" customWidth="1"/>
    <col min="4142" max="4142" width="9.109375" style="8" customWidth="1"/>
    <col min="4143" max="4146" width="5" style="8" customWidth="1"/>
    <col min="4147" max="4147" width="9.109375" style="8" customWidth="1"/>
    <col min="4148" max="4148" width="1.88671875" style="8" customWidth="1"/>
    <col min="4149" max="4149" width="9.109375" style="8" customWidth="1"/>
    <col min="4150" max="4153" width="5" style="8" customWidth="1"/>
    <col min="4154" max="4154" width="9.109375" style="8" customWidth="1"/>
    <col min="4155" max="4155" width="1.88671875" style="8" customWidth="1"/>
    <col min="4156" max="4156" width="9.109375" style="8" customWidth="1"/>
    <col min="4157" max="4160" width="5" style="8" customWidth="1"/>
    <col min="4161" max="4161" width="9.109375" style="8" customWidth="1"/>
    <col min="4162" max="4162" width="1.88671875" style="8" customWidth="1"/>
    <col min="4163" max="4182" width="0" style="8" hidden="1" customWidth="1"/>
    <col min="4183" max="4183" width="1.88671875" style="8" customWidth="1"/>
    <col min="4184" max="4184" width="9.109375" style="8" customWidth="1"/>
    <col min="4185" max="4188" width="5" style="8" customWidth="1"/>
    <col min="4189" max="4189" width="9.109375" style="8" customWidth="1"/>
    <col min="4190" max="4196" width="0" style="8" hidden="1" customWidth="1"/>
    <col min="4197" max="4197" width="1.88671875" style="8" customWidth="1"/>
    <col min="4198" max="4198" width="9.109375" style="8" customWidth="1"/>
    <col min="4199" max="4202" width="5" style="8" customWidth="1"/>
    <col min="4203" max="4203" width="9.109375" style="8" customWidth="1"/>
    <col min="4204" max="4204" width="1.88671875" style="8" customWidth="1"/>
    <col min="4205" max="4205" width="9.109375" style="8" customWidth="1"/>
    <col min="4206" max="4209" width="5" style="8" customWidth="1"/>
    <col min="4210" max="4210" width="9.109375" style="8" customWidth="1"/>
    <col min="4211" max="4211" width="1.88671875" style="8" customWidth="1"/>
    <col min="4212" max="4212" width="9.109375" style="8" customWidth="1"/>
    <col min="4213" max="4216" width="5" style="8" customWidth="1"/>
    <col min="4217" max="4217" width="9.109375" style="8" customWidth="1"/>
    <col min="4218" max="4218" width="2.33203125" style="8" customWidth="1"/>
    <col min="4219" max="4219" width="9.109375" style="8" customWidth="1"/>
    <col min="4220" max="4223" width="5.6640625" style="8" customWidth="1"/>
    <col min="4224" max="4224" width="9.109375" style="8" customWidth="1"/>
    <col min="4225" max="4225" width="1.88671875" style="8" customWidth="1"/>
    <col min="4226" max="4226" width="10.109375" style="8" customWidth="1"/>
    <col min="4227" max="4230" width="5" style="8" customWidth="1"/>
    <col min="4231" max="4231" width="9.109375" style="8" customWidth="1"/>
    <col min="4232" max="4232" width="1.6640625" style="8" customWidth="1"/>
    <col min="4233" max="4233" width="10.109375" style="8" customWidth="1"/>
    <col min="4234" max="4237" width="5" style="8" customWidth="1"/>
    <col min="4238" max="4238" width="9.109375" style="8" customWidth="1"/>
    <col min="4239" max="4239" width="1.88671875" style="8" customWidth="1"/>
    <col min="4240" max="4240" width="10.109375" style="8" customWidth="1"/>
    <col min="4241" max="4244" width="5" style="8" customWidth="1"/>
    <col min="4245" max="4245" width="9.109375" style="8" customWidth="1"/>
    <col min="4246" max="4246" width="1.88671875" style="8" customWidth="1"/>
    <col min="4247" max="4247" width="10.109375" style="8" customWidth="1"/>
    <col min="4248" max="4251" width="5" style="8" customWidth="1"/>
    <col min="4252" max="4252" width="9.109375" style="8" customWidth="1"/>
    <col min="4253" max="4253" width="1.88671875" style="8" customWidth="1"/>
    <col min="4254" max="4257" width="9.109375" style="8" customWidth="1"/>
    <col min="4258" max="4258" width="11.33203125" style="8" customWidth="1"/>
    <col min="4259" max="4261" width="9.109375" style="8"/>
    <col min="4262" max="4262" width="10.33203125" style="8" customWidth="1"/>
    <col min="4263" max="4278" width="9.109375" style="8" customWidth="1"/>
    <col min="4279" max="4361" width="9.109375" style="8"/>
    <col min="4362" max="4362" width="24.33203125" style="8" customWidth="1"/>
    <col min="4363" max="4363" width="10.6640625" style="8" customWidth="1"/>
    <col min="4364" max="4367" width="5" style="8" customWidth="1"/>
    <col min="4368" max="4368" width="9.109375" style="8" customWidth="1"/>
    <col min="4369" max="4369" width="1.88671875" style="8" customWidth="1"/>
    <col min="4370" max="4370" width="10.6640625" style="8" customWidth="1"/>
    <col min="4371" max="4374" width="5" style="8" customWidth="1"/>
    <col min="4375" max="4375" width="9.109375" style="8" customWidth="1"/>
    <col min="4376" max="4376" width="1.88671875" style="8" customWidth="1"/>
    <col min="4377" max="4377" width="10.6640625" style="8" customWidth="1"/>
    <col min="4378" max="4381" width="5" style="8" customWidth="1"/>
    <col min="4382" max="4382" width="9.109375" style="8" customWidth="1"/>
    <col min="4383" max="4383" width="1.88671875" style="8" customWidth="1"/>
    <col min="4384" max="4384" width="9.109375" style="8" customWidth="1"/>
    <col min="4385" max="4388" width="5" style="8" customWidth="1"/>
    <col min="4389" max="4389" width="9.109375" style="8" customWidth="1"/>
    <col min="4390" max="4390" width="1.88671875" style="8" customWidth="1"/>
    <col min="4391" max="4391" width="9.109375" style="8" customWidth="1"/>
    <col min="4392" max="4395" width="5" style="8" customWidth="1"/>
    <col min="4396" max="4396" width="9.109375" style="8" customWidth="1"/>
    <col min="4397" max="4397" width="1.88671875" style="8" customWidth="1"/>
    <col min="4398" max="4398" width="9.109375" style="8" customWidth="1"/>
    <col min="4399" max="4402" width="5" style="8" customWidth="1"/>
    <col min="4403" max="4403" width="9.109375" style="8" customWidth="1"/>
    <col min="4404" max="4404" width="1.88671875" style="8" customWidth="1"/>
    <col min="4405" max="4405" width="9.109375" style="8" customWidth="1"/>
    <col min="4406" max="4409" width="5" style="8" customWidth="1"/>
    <col min="4410" max="4410" width="9.109375" style="8" customWidth="1"/>
    <col min="4411" max="4411" width="1.88671875" style="8" customWidth="1"/>
    <col min="4412" max="4412" width="9.109375" style="8" customWidth="1"/>
    <col min="4413" max="4416" width="5" style="8" customWidth="1"/>
    <col min="4417" max="4417" width="9.109375" style="8" customWidth="1"/>
    <col min="4418" max="4418" width="1.88671875" style="8" customWidth="1"/>
    <col min="4419" max="4438" width="0" style="8" hidden="1" customWidth="1"/>
    <col min="4439" max="4439" width="1.88671875" style="8" customWidth="1"/>
    <col min="4440" max="4440" width="9.109375" style="8" customWidth="1"/>
    <col min="4441" max="4444" width="5" style="8" customWidth="1"/>
    <col min="4445" max="4445" width="9.109375" style="8" customWidth="1"/>
    <col min="4446" max="4452" width="0" style="8" hidden="1" customWidth="1"/>
    <col min="4453" max="4453" width="1.88671875" style="8" customWidth="1"/>
    <col min="4454" max="4454" width="9.109375" style="8" customWidth="1"/>
    <col min="4455" max="4458" width="5" style="8" customWidth="1"/>
    <col min="4459" max="4459" width="9.109375" style="8" customWidth="1"/>
    <col min="4460" max="4460" width="1.88671875" style="8" customWidth="1"/>
    <col min="4461" max="4461" width="9.109375" style="8" customWidth="1"/>
    <col min="4462" max="4465" width="5" style="8" customWidth="1"/>
    <col min="4466" max="4466" width="9.109375" style="8" customWidth="1"/>
    <col min="4467" max="4467" width="1.88671875" style="8" customWidth="1"/>
    <col min="4468" max="4468" width="9.109375" style="8" customWidth="1"/>
    <col min="4469" max="4472" width="5" style="8" customWidth="1"/>
    <col min="4473" max="4473" width="9.109375" style="8" customWidth="1"/>
    <col min="4474" max="4474" width="2.33203125" style="8" customWidth="1"/>
    <col min="4475" max="4475" width="9.109375" style="8" customWidth="1"/>
    <col min="4476" max="4479" width="5.6640625" style="8" customWidth="1"/>
    <col min="4480" max="4480" width="9.109375" style="8" customWidth="1"/>
    <col min="4481" max="4481" width="1.88671875" style="8" customWidth="1"/>
    <col min="4482" max="4482" width="10.109375" style="8" customWidth="1"/>
    <col min="4483" max="4486" width="5" style="8" customWidth="1"/>
    <col min="4487" max="4487" width="9.109375" style="8" customWidth="1"/>
    <col min="4488" max="4488" width="1.6640625" style="8" customWidth="1"/>
    <col min="4489" max="4489" width="10.109375" style="8" customWidth="1"/>
    <col min="4490" max="4493" width="5" style="8" customWidth="1"/>
    <col min="4494" max="4494" width="9.109375" style="8" customWidth="1"/>
    <col min="4495" max="4495" width="1.88671875" style="8" customWidth="1"/>
    <col min="4496" max="4496" width="10.109375" style="8" customWidth="1"/>
    <col min="4497" max="4500" width="5" style="8" customWidth="1"/>
    <col min="4501" max="4501" width="9.109375" style="8" customWidth="1"/>
    <col min="4502" max="4502" width="1.88671875" style="8" customWidth="1"/>
    <col min="4503" max="4503" width="10.109375" style="8" customWidth="1"/>
    <col min="4504" max="4507" width="5" style="8" customWidth="1"/>
    <col min="4508" max="4508" width="9.109375" style="8" customWidth="1"/>
    <col min="4509" max="4509" width="1.88671875" style="8" customWidth="1"/>
    <col min="4510" max="4513" width="9.109375" style="8" customWidth="1"/>
    <col min="4514" max="4514" width="11.33203125" style="8" customWidth="1"/>
    <col min="4515" max="4517" width="9.109375" style="8"/>
    <col min="4518" max="4518" width="10.33203125" style="8" customWidth="1"/>
    <col min="4519" max="4534" width="9.109375" style="8" customWidth="1"/>
    <col min="4535" max="4617" width="9.109375" style="8"/>
    <col min="4618" max="4618" width="24.33203125" style="8" customWidth="1"/>
    <col min="4619" max="4619" width="10.6640625" style="8" customWidth="1"/>
    <col min="4620" max="4623" width="5" style="8" customWidth="1"/>
    <col min="4624" max="4624" width="9.109375" style="8" customWidth="1"/>
    <col min="4625" max="4625" width="1.88671875" style="8" customWidth="1"/>
    <col min="4626" max="4626" width="10.6640625" style="8" customWidth="1"/>
    <col min="4627" max="4630" width="5" style="8" customWidth="1"/>
    <col min="4631" max="4631" width="9.109375" style="8" customWidth="1"/>
    <col min="4632" max="4632" width="1.88671875" style="8" customWidth="1"/>
    <col min="4633" max="4633" width="10.6640625" style="8" customWidth="1"/>
    <col min="4634" max="4637" width="5" style="8" customWidth="1"/>
    <col min="4638" max="4638" width="9.109375" style="8" customWidth="1"/>
    <col min="4639" max="4639" width="1.88671875" style="8" customWidth="1"/>
    <col min="4640" max="4640" width="9.109375" style="8" customWidth="1"/>
    <col min="4641" max="4644" width="5" style="8" customWidth="1"/>
    <col min="4645" max="4645" width="9.109375" style="8" customWidth="1"/>
    <col min="4646" max="4646" width="1.88671875" style="8" customWidth="1"/>
    <col min="4647" max="4647" width="9.109375" style="8" customWidth="1"/>
    <col min="4648" max="4651" width="5" style="8" customWidth="1"/>
    <col min="4652" max="4652" width="9.109375" style="8" customWidth="1"/>
    <col min="4653" max="4653" width="1.88671875" style="8" customWidth="1"/>
    <col min="4654" max="4654" width="9.109375" style="8" customWidth="1"/>
    <col min="4655" max="4658" width="5" style="8" customWidth="1"/>
    <col min="4659" max="4659" width="9.109375" style="8" customWidth="1"/>
    <col min="4660" max="4660" width="1.88671875" style="8" customWidth="1"/>
    <col min="4661" max="4661" width="9.109375" style="8" customWidth="1"/>
    <col min="4662" max="4665" width="5" style="8" customWidth="1"/>
    <col min="4666" max="4666" width="9.109375" style="8" customWidth="1"/>
    <col min="4667" max="4667" width="1.88671875" style="8" customWidth="1"/>
    <col min="4668" max="4668" width="9.109375" style="8" customWidth="1"/>
    <col min="4669" max="4672" width="5" style="8" customWidth="1"/>
    <col min="4673" max="4673" width="9.109375" style="8" customWidth="1"/>
    <col min="4674" max="4674" width="1.88671875" style="8" customWidth="1"/>
    <col min="4675" max="4694" width="0" style="8" hidden="1" customWidth="1"/>
    <col min="4695" max="4695" width="1.88671875" style="8" customWidth="1"/>
    <col min="4696" max="4696" width="9.109375" style="8" customWidth="1"/>
    <col min="4697" max="4700" width="5" style="8" customWidth="1"/>
    <col min="4701" max="4701" width="9.109375" style="8" customWidth="1"/>
    <col min="4702" max="4708" width="0" style="8" hidden="1" customWidth="1"/>
    <col min="4709" max="4709" width="1.88671875" style="8" customWidth="1"/>
    <col min="4710" max="4710" width="9.109375" style="8" customWidth="1"/>
    <col min="4711" max="4714" width="5" style="8" customWidth="1"/>
    <col min="4715" max="4715" width="9.109375" style="8" customWidth="1"/>
    <col min="4716" max="4716" width="1.88671875" style="8" customWidth="1"/>
    <col min="4717" max="4717" width="9.109375" style="8" customWidth="1"/>
    <col min="4718" max="4721" width="5" style="8" customWidth="1"/>
    <col min="4722" max="4722" width="9.109375" style="8" customWidth="1"/>
    <col min="4723" max="4723" width="1.88671875" style="8" customWidth="1"/>
    <col min="4724" max="4724" width="9.109375" style="8" customWidth="1"/>
    <col min="4725" max="4728" width="5" style="8" customWidth="1"/>
    <col min="4729" max="4729" width="9.109375" style="8" customWidth="1"/>
    <col min="4730" max="4730" width="2.33203125" style="8" customWidth="1"/>
    <col min="4731" max="4731" width="9.109375" style="8" customWidth="1"/>
    <col min="4732" max="4735" width="5.6640625" style="8" customWidth="1"/>
    <col min="4736" max="4736" width="9.109375" style="8" customWidth="1"/>
    <col min="4737" max="4737" width="1.88671875" style="8" customWidth="1"/>
    <col min="4738" max="4738" width="10.109375" style="8" customWidth="1"/>
    <col min="4739" max="4742" width="5" style="8" customWidth="1"/>
    <col min="4743" max="4743" width="9.109375" style="8" customWidth="1"/>
    <col min="4744" max="4744" width="1.6640625" style="8" customWidth="1"/>
    <col min="4745" max="4745" width="10.109375" style="8" customWidth="1"/>
    <col min="4746" max="4749" width="5" style="8" customWidth="1"/>
    <col min="4750" max="4750" width="9.109375" style="8" customWidth="1"/>
    <col min="4751" max="4751" width="1.88671875" style="8" customWidth="1"/>
    <col min="4752" max="4752" width="10.109375" style="8" customWidth="1"/>
    <col min="4753" max="4756" width="5" style="8" customWidth="1"/>
    <col min="4757" max="4757" width="9.109375" style="8" customWidth="1"/>
    <col min="4758" max="4758" width="1.88671875" style="8" customWidth="1"/>
    <col min="4759" max="4759" width="10.109375" style="8" customWidth="1"/>
    <col min="4760" max="4763" width="5" style="8" customWidth="1"/>
    <col min="4764" max="4764" width="9.109375" style="8" customWidth="1"/>
    <col min="4765" max="4765" width="1.88671875" style="8" customWidth="1"/>
    <col min="4766" max="4769" width="9.109375" style="8" customWidth="1"/>
    <col min="4770" max="4770" width="11.33203125" style="8" customWidth="1"/>
    <col min="4771" max="4773" width="9.109375" style="8"/>
    <col min="4774" max="4774" width="10.33203125" style="8" customWidth="1"/>
    <col min="4775" max="4790" width="9.109375" style="8" customWidth="1"/>
    <col min="4791" max="4873" width="9.109375" style="8"/>
    <col min="4874" max="4874" width="24.33203125" style="8" customWidth="1"/>
    <col min="4875" max="4875" width="10.6640625" style="8" customWidth="1"/>
    <col min="4876" max="4879" width="5" style="8" customWidth="1"/>
    <col min="4880" max="4880" width="9.109375" style="8" customWidth="1"/>
    <col min="4881" max="4881" width="1.88671875" style="8" customWidth="1"/>
    <col min="4882" max="4882" width="10.6640625" style="8" customWidth="1"/>
    <col min="4883" max="4886" width="5" style="8" customWidth="1"/>
    <col min="4887" max="4887" width="9.109375" style="8" customWidth="1"/>
    <col min="4888" max="4888" width="1.88671875" style="8" customWidth="1"/>
    <col min="4889" max="4889" width="10.6640625" style="8" customWidth="1"/>
    <col min="4890" max="4893" width="5" style="8" customWidth="1"/>
    <col min="4894" max="4894" width="9.109375" style="8" customWidth="1"/>
    <col min="4895" max="4895" width="1.88671875" style="8" customWidth="1"/>
    <col min="4896" max="4896" width="9.109375" style="8" customWidth="1"/>
    <col min="4897" max="4900" width="5" style="8" customWidth="1"/>
    <col min="4901" max="4901" width="9.109375" style="8" customWidth="1"/>
    <col min="4902" max="4902" width="1.88671875" style="8" customWidth="1"/>
    <col min="4903" max="4903" width="9.109375" style="8" customWidth="1"/>
    <col min="4904" max="4907" width="5" style="8" customWidth="1"/>
    <col min="4908" max="4908" width="9.109375" style="8" customWidth="1"/>
    <col min="4909" max="4909" width="1.88671875" style="8" customWidth="1"/>
    <col min="4910" max="4910" width="9.109375" style="8" customWidth="1"/>
    <col min="4911" max="4914" width="5" style="8" customWidth="1"/>
    <col min="4915" max="4915" width="9.109375" style="8" customWidth="1"/>
    <col min="4916" max="4916" width="1.88671875" style="8" customWidth="1"/>
    <col min="4917" max="4917" width="9.109375" style="8" customWidth="1"/>
    <col min="4918" max="4921" width="5" style="8" customWidth="1"/>
    <col min="4922" max="4922" width="9.109375" style="8" customWidth="1"/>
    <col min="4923" max="4923" width="1.88671875" style="8" customWidth="1"/>
    <col min="4924" max="4924" width="9.109375" style="8" customWidth="1"/>
    <col min="4925" max="4928" width="5" style="8" customWidth="1"/>
    <col min="4929" max="4929" width="9.109375" style="8" customWidth="1"/>
    <col min="4930" max="4930" width="1.88671875" style="8" customWidth="1"/>
    <col min="4931" max="4950" width="0" style="8" hidden="1" customWidth="1"/>
    <col min="4951" max="4951" width="1.88671875" style="8" customWidth="1"/>
    <col min="4952" max="4952" width="9.109375" style="8" customWidth="1"/>
    <col min="4953" max="4956" width="5" style="8" customWidth="1"/>
    <col min="4957" max="4957" width="9.109375" style="8" customWidth="1"/>
    <col min="4958" max="4964" width="0" style="8" hidden="1" customWidth="1"/>
    <col min="4965" max="4965" width="1.88671875" style="8" customWidth="1"/>
    <col min="4966" max="4966" width="9.109375" style="8" customWidth="1"/>
    <col min="4967" max="4970" width="5" style="8" customWidth="1"/>
    <col min="4971" max="4971" width="9.109375" style="8" customWidth="1"/>
    <col min="4972" max="4972" width="1.88671875" style="8" customWidth="1"/>
    <col min="4973" max="4973" width="9.109375" style="8" customWidth="1"/>
    <col min="4974" max="4977" width="5" style="8" customWidth="1"/>
    <col min="4978" max="4978" width="9.109375" style="8" customWidth="1"/>
    <col min="4979" max="4979" width="1.88671875" style="8" customWidth="1"/>
    <col min="4980" max="4980" width="9.109375" style="8" customWidth="1"/>
    <col min="4981" max="4984" width="5" style="8" customWidth="1"/>
    <col min="4985" max="4985" width="9.109375" style="8" customWidth="1"/>
    <col min="4986" max="4986" width="2.33203125" style="8" customWidth="1"/>
    <col min="4987" max="4987" width="9.109375" style="8" customWidth="1"/>
    <col min="4988" max="4991" width="5.6640625" style="8" customWidth="1"/>
    <col min="4992" max="4992" width="9.109375" style="8" customWidth="1"/>
    <col min="4993" max="4993" width="1.88671875" style="8" customWidth="1"/>
    <col min="4994" max="4994" width="10.109375" style="8" customWidth="1"/>
    <col min="4995" max="4998" width="5" style="8" customWidth="1"/>
    <col min="4999" max="4999" width="9.109375" style="8" customWidth="1"/>
    <col min="5000" max="5000" width="1.6640625" style="8" customWidth="1"/>
    <col min="5001" max="5001" width="10.109375" style="8" customWidth="1"/>
    <col min="5002" max="5005" width="5" style="8" customWidth="1"/>
    <col min="5006" max="5006" width="9.109375" style="8" customWidth="1"/>
    <col min="5007" max="5007" width="1.88671875" style="8" customWidth="1"/>
    <col min="5008" max="5008" width="10.109375" style="8" customWidth="1"/>
    <col min="5009" max="5012" width="5" style="8" customWidth="1"/>
    <col min="5013" max="5013" width="9.109375" style="8" customWidth="1"/>
    <col min="5014" max="5014" width="1.88671875" style="8" customWidth="1"/>
    <col min="5015" max="5015" width="10.109375" style="8" customWidth="1"/>
    <col min="5016" max="5019" width="5" style="8" customWidth="1"/>
    <col min="5020" max="5020" width="9.109375" style="8" customWidth="1"/>
    <col min="5021" max="5021" width="1.88671875" style="8" customWidth="1"/>
    <col min="5022" max="5025" width="9.109375" style="8" customWidth="1"/>
    <col min="5026" max="5026" width="11.33203125" style="8" customWidth="1"/>
    <col min="5027" max="5029" width="9.109375" style="8"/>
    <col min="5030" max="5030" width="10.33203125" style="8" customWidth="1"/>
    <col min="5031" max="5046" width="9.109375" style="8" customWidth="1"/>
    <col min="5047" max="5129" width="9.109375" style="8"/>
    <col min="5130" max="5130" width="24.33203125" style="8" customWidth="1"/>
    <col min="5131" max="5131" width="10.6640625" style="8" customWidth="1"/>
    <col min="5132" max="5135" width="5" style="8" customWidth="1"/>
    <col min="5136" max="5136" width="9.109375" style="8" customWidth="1"/>
    <col min="5137" max="5137" width="1.88671875" style="8" customWidth="1"/>
    <col min="5138" max="5138" width="10.6640625" style="8" customWidth="1"/>
    <col min="5139" max="5142" width="5" style="8" customWidth="1"/>
    <col min="5143" max="5143" width="9.109375" style="8" customWidth="1"/>
    <col min="5144" max="5144" width="1.88671875" style="8" customWidth="1"/>
    <col min="5145" max="5145" width="10.6640625" style="8" customWidth="1"/>
    <col min="5146" max="5149" width="5" style="8" customWidth="1"/>
    <col min="5150" max="5150" width="9.109375" style="8" customWidth="1"/>
    <col min="5151" max="5151" width="1.88671875" style="8" customWidth="1"/>
    <col min="5152" max="5152" width="9.109375" style="8" customWidth="1"/>
    <col min="5153" max="5156" width="5" style="8" customWidth="1"/>
    <col min="5157" max="5157" width="9.109375" style="8" customWidth="1"/>
    <col min="5158" max="5158" width="1.88671875" style="8" customWidth="1"/>
    <col min="5159" max="5159" width="9.109375" style="8" customWidth="1"/>
    <col min="5160" max="5163" width="5" style="8" customWidth="1"/>
    <col min="5164" max="5164" width="9.109375" style="8" customWidth="1"/>
    <col min="5165" max="5165" width="1.88671875" style="8" customWidth="1"/>
    <col min="5166" max="5166" width="9.109375" style="8" customWidth="1"/>
    <col min="5167" max="5170" width="5" style="8" customWidth="1"/>
    <col min="5171" max="5171" width="9.109375" style="8" customWidth="1"/>
    <col min="5172" max="5172" width="1.88671875" style="8" customWidth="1"/>
    <col min="5173" max="5173" width="9.109375" style="8" customWidth="1"/>
    <col min="5174" max="5177" width="5" style="8" customWidth="1"/>
    <col min="5178" max="5178" width="9.109375" style="8" customWidth="1"/>
    <col min="5179" max="5179" width="1.88671875" style="8" customWidth="1"/>
    <col min="5180" max="5180" width="9.109375" style="8" customWidth="1"/>
    <col min="5181" max="5184" width="5" style="8" customWidth="1"/>
    <col min="5185" max="5185" width="9.109375" style="8" customWidth="1"/>
    <col min="5186" max="5186" width="1.88671875" style="8" customWidth="1"/>
    <col min="5187" max="5206" width="0" style="8" hidden="1" customWidth="1"/>
    <col min="5207" max="5207" width="1.88671875" style="8" customWidth="1"/>
    <col min="5208" max="5208" width="9.109375" style="8" customWidth="1"/>
    <col min="5209" max="5212" width="5" style="8" customWidth="1"/>
    <col min="5213" max="5213" width="9.109375" style="8" customWidth="1"/>
    <col min="5214" max="5220" width="0" style="8" hidden="1" customWidth="1"/>
    <col min="5221" max="5221" width="1.88671875" style="8" customWidth="1"/>
    <col min="5222" max="5222" width="9.109375" style="8" customWidth="1"/>
    <col min="5223" max="5226" width="5" style="8" customWidth="1"/>
    <col min="5227" max="5227" width="9.109375" style="8" customWidth="1"/>
    <col min="5228" max="5228" width="1.88671875" style="8" customWidth="1"/>
    <col min="5229" max="5229" width="9.109375" style="8" customWidth="1"/>
    <col min="5230" max="5233" width="5" style="8" customWidth="1"/>
    <col min="5234" max="5234" width="9.109375" style="8" customWidth="1"/>
    <col min="5235" max="5235" width="1.88671875" style="8" customWidth="1"/>
    <col min="5236" max="5236" width="9.109375" style="8" customWidth="1"/>
    <col min="5237" max="5240" width="5" style="8" customWidth="1"/>
    <col min="5241" max="5241" width="9.109375" style="8" customWidth="1"/>
    <col min="5242" max="5242" width="2.33203125" style="8" customWidth="1"/>
    <col min="5243" max="5243" width="9.109375" style="8" customWidth="1"/>
    <col min="5244" max="5247" width="5.6640625" style="8" customWidth="1"/>
    <col min="5248" max="5248" width="9.109375" style="8" customWidth="1"/>
    <col min="5249" max="5249" width="1.88671875" style="8" customWidth="1"/>
    <col min="5250" max="5250" width="10.109375" style="8" customWidth="1"/>
    <col min="5251" max="5254" width="5" style="8" customWidth="1"/>
    <col min="5255" max="5255" width="9.109375" style="8" customWidth="1"/>
    <col min="5256" max="5256" width="1.6640625" style="8" customWidth="1"/>
    <col min="5257" max="5257" width="10.109375" style="8" customWidth="1"/>
    <col min="5258" max="5261" width="5" style="8" customWidth="1"/>
    <col min="5262" max="5262" width="9.109375" style="8" customWidth="1"/>
    <col min="5263" max="5263" width="1.88671875" style="8" customWidth="1"/>
    <col min="5264" max="5264" width="10.109375" style="8" customWidth="1"/>
    <col min="5265" max="5268" width="5" style="8" customWidth="1"/>
    <col min="5269" max="5269" width="9.109375" style="8" customWidth="1"/>
    <col min="5270" max="5270" width="1.88671875" style="8" customWidth="1"/>
    <col min="5271" max="5271" width="10.109375" style="8" customWidth="1"/>
    <col min="5272" max="5275" width="5" style="8" customWidth="1"/>
    <col min="5276" max="5276" width="9.109375" style="8" customWidth="1"/>
    <col min="5277" max="5277" width="1.88671875" style="8" customWidth="1"/>
    <col min="5278" max="5281" width="9.109375" style="8" customWidth="1"/>
    <col min="5282" max="5282" width="11.33203125" style="8" customWidth="1"/>
    <col min="5283" max="5285" width="9.109375" style="8"/>
    <col min="5286" max="5286" width="10.33203125" style="8" customWidth="1"/>
    <col min="5287" max="5302" width="9.109375" style="8" customWidth="1"/>
    <col min="5303" max="5385" width="9.109375" style="8"/>
    <col min="5386" max="5386" width="24.33203125" style="8" customWidth="1"/>
    <col min="5387" max="5387" width="10.6640625" style="8" customWidth="1"/>
    <col min="5388" max="5391" width="5" style="8" customWidth="1"/>
    <col min="5392" max="5392" width="9.109375" style="8" customWidth="1"/>
    <col min="5393" max="5393" width="1.88671875" style="8" customWidth="1"/>
    <col min="5394" max="5394" width="10.6640625" style="8" customWidth="1"/>
    <col min="5395" max="5398" width="5" style="8" customWidth="1"/>
    <col min="5399" max="5399" width="9.109375" style="8" customWidth="1"/>
    <col min="5400" max="5400" width="1.88671875" style="8" customWidth="1"/>
    <col min="5401" max="5401" width="10.6640625" style="8" customWidth="1"/>
    <col min="5402" max="5405" width="5" style="8" customWidth="1"/>
    <col min="5406" max="5406" width="9.109375" style="8" customWidth="1"/>
    <col min="5407" max="5407" width="1.88671875" style="8" customWidth="1"/>
    <col min="5408" max="5408" width="9.109375" style="8" customWidth="1"/>
    <col min="5409" max="5412" width="5" style="8" customWidth="1"/>
    <col min="5413" max="5413" width="9.109375" style="8" customWidth="1"/>
    <col min="5414" max="5414" width="1.88671875" style="8" customWidth="1"/>
    <col min="5415" max="5415" width="9.109375" style="8" customWidth="1"/>
    <col min="5416" max="5419" width="5" style="8" customWidth="1"/>
    <col min="5420" max="5420" width="9.109375" style="8" customWidth="1"/>
    <col min="5421" max="5421" width="1.88671875" style="8" customWidth="1"/>
    <col min="5422" max="5422" width="9.109375" style="8" customWidth="1"/>
    <col min="5423" max="5426" width="5" style="8" customWidth="1"/>
    <col min="5427" max="5427" width="9.109375" style="8" customWidth="1"/>
    <col min="5428" max="5428" width="1.88671875" style="8" customWidth="1"/>
    <col min="5429" max="5429" width="9.109375" style="8" customWidth="1"/>
    <col min="5430" max="5433" width="5" style="8" customWidth="1"/>
    <col min="5434" max="5434" width="9.109375" style="8" customWidth="1"/>
    <col min="5435" max="5435" width="1.88671875" style="8" customWidth="1"/>
    <col min="5436" max="5436" width="9.109375" style="8" customWidth="1"/>
    <col min="5437" max="5440" width="5" style="8" customWidth="1"/>
    <col min="5441" max="5441" width="9.109375" style="8" customWidth="1"/>
    <col min="5442" max="5442" width="1.88671875" style="8" customWidth="1"/>
    <col min="5443" max="5462" width="0" style="8" hidden="1" customWidth="1"/>
    <col min="5463" max="5463" width="1.88671875" style="8" customWidth="1"/>
    <col min="5464" max="5464" width="9.109375" style="8" customWidth="1"/>
    <col min="5465" max="5468" width="5" style="8" customWidth="1"/>
    <col min="5469" max="5469" width="9.109375" style="8" customWidth="1"/>
    <col min="5470" max="5476" width="0" style="8" hidden="1" customWidth="1"/>
    <col min="5477" max="5477" width="1.88671875" style="8" customWidth="1"/>
    <col min="5478" max="5478" width="9.109375" style="8" customWidth="1"/>
    <col min="5479" max="5482" width="5" style="8" customWidth="1"/>
    <col min="5483" max="5483" width="9.109375" style="8" customWidth="1"/>
    <col min="5484" max="5484" width="1.88671875" style="8" customWidth="1"/>
    <col min="5485" max="5485" width="9.109375" style="8" customWidth="1"/>
    <col min="5486" max="5489" width="5" style="8" customWidth="1"/>
    <col min="5490" max="5490" width="9.109375" style="8" customWidth="1"/>
    <col min="5491" max="5491" width="1.88671875" style="8" customWidth="1"/>
    <col min="5492" max="5492" width="9.109375" style="8" customWidth="1"/>
    <col min="5493" max="5496" width="5" style="8" customWidth="1"/>
    <col min="5497" max="5497" width="9.109375" style="8" customWidth="1"/>
    <col min="5498" max="5498" width="2.33203125" style="8" customWidth="1"/>
    <col min="5499" max="5499" width="9.109375" style="8" customWidth="1"/>
    <col min="5500" max="5503" width="5.6640625" style="8" customWidth="1"/>
    <col min="5504" max="5504" width="9.109375" style="8" customWidth="1"/>
    <col min="5505" max="5505" width="1.88671875" style="8" customWidth="1"/>
    <col min="5506" max="5506" width="10.109375" style="8" customWidth="1"/>
    <col min="5507" max="5510" width="5" style="8" customWidth="1"/>
    <col min="5511" max="5511" width="9.109375" style="8" customWidth="1"/>
    <col min="5512" max="5512" width="1.6640625" style="8" customWidth="1"/>
    <col min="5513" max="5513" width="10.109375" style="8" customWidth="1"/>
    <col min="5514" max="5517" width="5" style="8" customWidth="1"/>
    <col min="5518" max="5518" width="9.109375" style="8" customWidth="1"/>
    <col min="5519" max="5519" width="1.88671875" style="8" customWidth="1"/>
    <col min="5520" max="5520" width="10.109375" style="8" customWidth="1"/>
    <col min="5521" max="5524" width="5" style="8" customWidth="1"/>
    <col min="5525" max="5525" width="9.109375" style="8" customWidth="1"/>
    <col min="5526" max="5526" width="1.88671875" style="8" customWidth="1"/>
    <col min="5527" max="5527" width="10.109375" style="8" customWidth="1"/>
    <col min="5528" max="5531" width="5" style="8" customWidth="1"/>
    <col min="5532" max="5532" width="9.109375" style="8" customWidth="1"/>
    <col min="5533" max="5533" width="1.88671875" style="8" customWidth="1"/>
    <col min="5534" max="5537" width="9.109375" style="8" customWidth="1"/>
    <col min="5538" max="5538" width="11.33203125" style="8" customWidth="1"/>
    <col min="5539" max="5541" width="9.109375" style="8"/>
    <col min="5542" max="5542" width="10.33203125" style="8" customWidth="1"/>
    <col min="5543" max="5558" width="9.109375" style="8" customWidth="1"/>
    <col min="5559" max="5641" width="9.109375" style="8"/>
    <col min="5642" max="5642" width="24.33203125" style="8" customWidth="1"/>
    <col min="5643" max="5643" width="10.6640625" style="8" customWidth="1"/>
    <col min="5644" max="5647" width="5" style="8" customWidth="1"/>
    <col min="5648" max="5648" width="9.109375" style="8" customWidth="1"/>
    <col min="5649" max="5649" width="1.88671875" style="8" customWidth="1"/>
    <col min="5650" max="5650" width="10.6640625" style="8" customWidth="1"/>
    <col min="5651" max="5654" width="5" style="8" customWidth="1"/>
    <col min="5655" max="5655" width="9.109375" style="8" customWidth="1"/>
    <col min="5656" max="5656" width="1.88671875" style="8" customWidth="1"/>
    <col min="5657" max="5657" width="10.6640625" style="8" customWidth="1"/>
    <col min="5658" max="5661" width="5" style="8" customWidth="1"/>
    <col min="5662" max="5662" width="9.109375" style="8" customWidth="1"/>
    <col min="5663" max="5663" width="1.88671875" style="8" customWidth="1"/>
    <col min="5664" max="5664" width="9.109375" style="8" customWidth="1"/>
    <col min="5665" max="5668" width="5" style="8" customWidth="1"/>
    <col min="5669" max="5669" width="9.109375" style="8" customWidth="1"/>
    <col min="5670" max="5670" width="1.88671875" style="8" customWidth="1"/>
    <col min="5671" max="5671" width="9.109375" style="8" customWidth="1"/>
    <col min="5672" max="5675" width="5" style="8" customWidth="1"/>
    <col min="5676" max="5676" width="9.109375" style="8" customWidth="1"/>
    <col min="5677" max="5677" width="1.88671875" style="8" customWidth="1"/>
    <col min="5678" max="5678" width="9.109375" style="8" customWidth="1"/>
    <col min="5679" max="5682" width="5" style="8" customWidth="1"/>
    <col min="5683" max="5683" width="9.109375" style="8" customWidth="1"/>
    <col min="5684" max="5684" width="1.88671875" style="8" customWidth="1"/>
    <col min="5685" max="5685" width="9.109375" style="8" customWidth="1"/>
    <col min="5686" max="5689" width="5" style="8" customWidth="1"/>
    <col min="5690" max="5690" width="9.109375" style="8" customWidth="1"/>
    <col min="5691" max="5691" width="1.88671875" style="8" customWidth="1"/>
    <col min="5692" max="5692" width="9.109375" style="8" customWidth="1"/>
    <col min="5693" max="5696" width="5" style="8" customWidth="1"/>
    <col min="5697" max="5697" width="9.109375" style="8" customWidth="1"/>
    <col min="5698" max="5698" width="1.88671875" style="8" customWidth="1"/>
    <col min="5699" max="5718" width="0" style="8" hidden="1" customWidth="1"/>
    <col min="5719" max="5719" width="1.88671875" style="8" customWidth="1"/>
    <col min="5720" max="5720" width="9.109375" style="8" customWidth="1"/>
    <col min="5721" max="5724" width="5" style="8" customWidth="1"/>
    <col min="5725" max="5725" width="9.109375" style="8" customWidth="1"/>
    <col min="5726" max="5732" width="0" style="8" hidden="1" customWidth="1"/>
    <col min="5733" max="5733" width="1.88671875" style="8" customWidth="1"/>
    <col min="5734" max="5734" width="9.109375" style="8" customWidth="1"/>
    <col min="5735" max="5738" width="5" style="8" customWidth="1"/>
    <col min="5739" max="5739" width="9.109375" style="8" customWidth="1"/>
    <col min="5740" max="5740" width="1.88671875" style="8" customWidth="1"/>
    <col min="5741" max="5741" width="9.109375" style="8" customWidth="1"/>
    <col min="5742" max="5745" width="5" style="8" customWidth="1"/>
    <col min="5746" max="5746" width="9.109375" style="8" customWidth="1"/>
    <col min="5747" max="5747" width="1.88671875" style="8" customWidth="1"/>
    <col min="5748" max="5748" width="9.109375" style="8" customWidth="1"/>
    <col min="5749" max="5752" width="5" style="8" customWidth="1"/>
    <col min="5753" max="5753" width="9.109375" style="8" customWidth="1"/>
    <col min="5754" max="5754" width="2.33203125" style="8" customWidth="1"/>
    <col min="5755" max="5755" width="9.109375" style="8" customWidth="1"/>
    <col min="5756" max="5759" width="5.6640625" style="8" customWidth="1"/>
    <col min="5760" max="5760" width="9.109375" style="8" customWidth="1"/>
    <col min="5761" max="5761" width="1.88671875" style="8" customWidth="1"/>
    <col min="5762" max="5762" width="10.109375" style="8" customWidth="1"/>
    <col min="5763" max="5766" width="5" style="8" customWidth="1"/>
    <col min="5767" max="5767" width="9.109375" style="8" customWidth="1"/>
    <col min="5768" max="5768" width="1.6640625" style="8" customWidth="1"/>
    <col min="5769" max="5769" width="10.109375" style="8" customWidth="1"/>
    <col min="5770" max="5773" width="5" style="8" customWidth="1"/>
    <col min="5774" max="5774" width="9.109375" style="8" customWidth="1"/>
    <col min="5775" max="5775" width="1.88671875" style="8" customWidth="1"/>
    <col min="5776" max="5776" width="10.109375" style="8" customWidth="1"/>
    <col min="5777" max="5780" width="5" style="8" customWidth="1"/>
    <col min="5781" max="5781" width="9.109375" style="8" customWidth="1"/>
    <col min="5782" max="5782" width="1.88671875" style="8" customWidth="1"/>
    <col min="5783" max="5783" width="10.109375" style="8" customWidth="1"/>
    <col min="5784" max="5787" width="5" style="8" customWidth="1"/>
    <col min="5788" max="5788" width="9.109375" style="8" customWidth="1"/>
    <col min="5789" max="5789" width="1.88671875" style="8" customWidth="1"/>
    <col min="5790" max="5793" width="9.109375" style="8" customWidth="1"/>
    <col min="5794" max="5794" width="11.33203125" style="8" customWidth="1"/>
    <col min="5795" max="5797" width="9.109375" style="8"/>
    <col min="5798" max="5798" width="10.33203125" style="8" customWidth="1"/>
    <col min="5799" max="5814" width="9.109375" style="8" customWidth="1"/>
    <col min="5815" max="5897" width="9.109375" style="8"/>
    <col min="5898" max="5898" width="24.33203125" style="8" customWidth="1"/>
    <col min="5899" max="5899" width="10.6640625" style="8" customWidth="1"/>
    <col min="5900" max="5903" width="5" style="8" customWidth="1"/>
    <col min="5904" max="5904" width="9.109375" style="8" customWidth="1"/>
    <col min="5905" max="5905" width="1.88671875" style="8" customWidth="1"/>
    <col min="5906" max="5906" width="10.6640625" style="8" customWidth="1"/>
    <col min="5907" max="5910" width="5" style="8" customWidth="1"/>
    <col min="5911" max="5911" width="9.109375" style="8" customWidth="1"/>
    <col min="5912" max="5912" width="1.88671875" style="8" customWidth="1"/>
    <col min="5913" max="5913" width="10.6640625" style="8" customWidth="1"/>
    <col min="5914" max="5917" width="5" style="8" customWidth="1"/>
    <col min="5918" max="5918" width="9.109375" style="8" customWidth="1"/>
    <col min="5919" max="5919" width="1.88671875" style="8" customWidth="1"/>
    <col min="5920" max="5920" width="9.109375" style="8" customWidth="1"/>
    <col min="5921" max="5924" width="5" style="8" customWidth="1"/>
    <col min="5925" max="5925" width="9.109375" style="8" customWidth="1"/>
    <col min="5926" max="5926" width="1.88671875" style="8" customWidth="1"/>
    <col min="5927" max="5927" width="9.109375" style="8" customWidth="1"/>
    <col min="5928" max="5931" width="5" style="8" customWidth="1"/>
    <col min="5932" max="5932" width="9.109375" style="8" customWidth="1"/>
    <col min="5933" max="5933" width="1.88671875" style="8" customWidth="1"/>
    <col min="5934" max="5934" width="9.109375" style="8" customWidth="1"/>
    <col min="5935" max="5938" width="5" style="8" customWidth="1"/>
    <col min="5939" max="5939" width="9.109375" style="8" customWidth="1"/>
    <col min="5940" max="5940" width="1.88671875" style="8" customWidth="1"/>
    <col min="5941" max="5941" width="9.109375" style="8" customWidth="1"/>
    <col min="5942" max="5945" width="5" style="8" customWidth="1"/>
    <col min="5946" max="5946" width="9.109375" style="8" customWidth="1"/>
    <col min="5947" max="5947" width="1.88671875" style="8" customWidth="1"/>
    <col min="5948" max="5948" width="9.109375" style="8" customWidth="1"/>
    <col min="5949" max="5952" width="5" style="8" customWidth="1"/>
    <col min="5953" max="5953" width="9.109375" style="8" customWidth="1"/>
    <col min="5954" max="5954" width="1.88671875" style="8" customWidth="1"/>
    <col min="5955" max="5974" width="0" style="8" hidden="1" customWidth="1"/>
    <col min="5975" max="5975" width="1.88671875" style="8" customWidth="1"/>
    <col min="5976" max="5976" width="9.109375" style="8" customWidth="1"/>
    <col min="5977" max="5980" width="5" style="8" customWidth="1"/>
    <col min="5981" max="5981" width="9.109375" style="8" customWidth="1"/>
    <col min="5982" max="5988" width="0" style="8" hidden="1" customWidth="1"/>
    <col min="5989" max="5989" width="1.88671875" style="8" customWidth="1"/>
    <col min="5990" max="5990" width="9.109375" style="8" customWidth="1"/>
    <col min="5991" max="5994" width="5" style="8" customWidth="1"/>
    <col min="5995" max="5995" width="9.109375" style="8" customWidth="1"/>
    <col min="5996" max="5996" width="1.88671875" style="8" customWidth="1"/>
    <col min="5997" max="5997" width="9.109375" style="8" customWidth="1"/>
    <col min="5998" max="6001" width="5" style="8" customWidth="1"/>
    <col min="6002" max="6002" width="9.109375" style="8" customWidth="1"/>
    <col min="6003" max="6003" width="1.88671875" style="8" customWidth="1"/>
    <col min="6004" max="6004" width="9.109375" style="8" customWidth="1"/>
    <col min="6005" max="6008" width="5" style="8" customWidth="1"/>
    <col min="6009" max="6009" width="9.109375" style="8" customWidth="1"/>
    <col min="6010" max="6010" width="2.33203125" style="8" customWidth="1"/>
    <col min="6011" max="6011" width="9.109375" style="8" customWidth="1"/>
    <col min="6012" max="6015" width="5.6640625" style="8" customWidth="1"/>
    <col min="6016" max="6016" width="9.109375" style="8" customWidth="1"/>
    <col min="6017" max="6017" width="1.88671875" style="8" customWidth="1"/>
    <col min="6018" max="6018" width="10.109375" style="8" customWidth="1"/>
    <col min="6019" max="6022" width="5" style="8" customWidth="1"/>
    <col min="6023" max="6023" width="9.109375" style="8" customWidth="1"/>
    <col min="6024" max="6024" width="1.6640625" style="8" customWidth="1"/>
    <col min="6025" max="6025" width="10.109375" style="8" customWidth="1"/>
    <col min="6026" max="6029" width="5" style="8" customWidth="1"/>
    <col min="6030" max="6030" width="9.109375" style="8" customWidth="1"/>
    <col min="6031" max="6031" width="1.88671875" style="8" customWidth="1"/>
    <col min="6032" max="6032" width="10.109375" style="8" customWidth="1"/>
    <col min="6033" max="6036" width="5" style="8" customWidth="1"/>
    <col min="6037" max="6037" width="9.109375" style="8" customWidth="1"/>
    <col min="6038" max="6038" width="1.88671875" style="8" customWidth="1"/>
    <col min="6039" max="6039" width="10.109375" style="8" customWidth="1"/>
    <col min="6040" max="6043" width="5" style="8" customWidth="1"/>
    <col min="6044" max="6044" width="9.109375" style="8" customWidth="1"/>
    <col min="6045" max="6045" width="1.88671875" style="8" customWidth="1"/>
    <col min="6046" max="6049" width="9.109375" style="8" customWidth="1"/>
    <col min="6050" max="6050" width="11.33203125" style="8" customWidth="1"/>
    <col min="6051" max="6053" width="9.109375" style="8"/>
    <col min="6054" max="6054" width="10.33203125" style="8" customWidth="1"/>
    <col min="6055" max="6070" width="9.109375" style="8" customWidth="1"/>
    <col min="6071" max="6153" width="9.109375" style="8"/>
    <col min="6154" max="6154" width="24.33203125" style="8" customWidth="1"/>
    <col min="6155" max="6155" width="10.6640625" style="8" customWidth="1"/>
    <col min="6156" max="6159" width="5" style="8" customWidth="1"/>
    <col min="6160" max="6160" width="9.109375" style="8" customWidth="1"/>
    <col min="6161" max="6161" width="1.88671875" style="8" customWidth="1"/>
    <col min="6162" max="6162" width="10.6640625" style="8" customWidth="1"/>
    <col min="6163" max="6166" width="5" style="8" customWidth="1"/>
    <col min="6167" max="6167" width="9.109375" style="8" customWidth="1"/>
    <col min="6168" max="6168" width="1.88671875" style="8" customWidth="1"/>
    <col min="6169" max="6169" width="10.6640625" style="8" customWidth="1"/>
    <col min="6170" max="6173" width="5" style="8" customWidth="1"/>
    <col min="6174" max="6174" width="9.109375" style="8" customWidth="1"/>
    <col min="6175" max="6175" width="1.88671875" style="8" customWidth="1"/>
    <col min="6176" max="6176" width="9.109375" style="8" customWidth="1"/>
    <col min="6177" max="6180" width="5" style="8" customWidth="1"/>
    <col min="6181" max="6181" width="9.109375" style="8" customWidth="1"/>
    <col min="6182" max="6182" width="1.88671875" style="8" customWidth="1"/>
    <col min="6183" max="6183" width="9.109375" style="8" customWidth="1"/>
    <col min="6184" max="6187" width="5" style="8" customWidth="1"/>
    <col min="6188" max="6188" width="9.109375" style="8" customWidth="1"/>
    <col min="6189" max="6189" width="1.88671875" style="8" customWidth="1"/>
    <col min="6190" max="6190" width="9.109375" style="8" customWidth="1"/>
    <col min="6191" max="6194" width="5" style="8" customWidth="1"/>
    <col min="6195" max="6195" width="9.109375" style="8" customWidth="1"/>
    <col min="6196" max="6196" width="1.88671875" style="8" customWidth="1"/>
    <col min="6197" max="6197" width="9.109375" style="8" customWidth="1"/>
    <col min="6198" max="6201" width="5" style="8" customWidth="1"/>
    <col min="6202" max="6202" width="9.109375" style="8" customWidth="1"/>
    <col min="6203" max="6203" width="1.88671875" style="8" customWidth="1"/>
    <col min="6204" max="6204" width="9.109375" style="8" customWidth="1"/>
    <col min="6205" max="6208" width="5" style="8" customWidth="1"/>
    <col min="6209" max="6209" width="9.109375" style="8" customWidth="1"/>
    <col min="6210" max="6210" width="1.88671875" style="8" customWidth="1"/>
    <col min="6211" max="6230" width="0" style="8" hidden="1" customWidth="1"/>
    <col min="6231" max="6231" width="1.88671875" style="8" customWidth="1"/>
    <col min="6232" max="6232" width="9.109375" style="8" customWidth="1"/>
    <col min="6233" max="6236" width="5" style="8" customWidth="1"/>
    <col min="6237" max="6237" width="9.109375" style="8" customWidth="1"/>
    <col min="6238" max="6244" width="0" style="8" hidden="1" customWidth="1"/>
    <col min="6245" max="6245" width="1.88671875" style="8" customWidth="1"/>
    <col min="6246" max="6246" width="9.109375" style="8" customWidth="1"/>
    <col min="6247" max="6250" width="5" style="8" customWidth="1"/>
    <col min="6251" max="6251" width="9.109375" style="8" customWidth="1"/>
    <col min="6252" max="6252" width="1.88671875" style="8" customWidth="1"/>
    <col min="6253" max="6253" width="9.109375" style="8" customWidth="1"/>
    <col min="6254" max="6257" width="5" style="8" customWidth="1"/>
    <col min="6258" max="6258" width="9.109375" style="8" customWidth="1"/>
    <col min="6259" max="6259" width="1.88671875" style="8" customWidth="1"/>
    <col min="6260" max="6260" width="9.109375" style="8" customWidth="1"/>
    <col min="6261" max="6264" width="5" style="8" customWidth="1"/>
    <col min="6265" max="6265" width="9.109375" style="8" customWidth="1"/>
    <col min="6266" max="6266" width="2.33203125" style="8" customWidth="1"/>
    <col min="6267" max="6267" width="9.109375" style="8" customWidth="1"/>
    <col min="6268" max="6271" width="5.6640625" style="8" customWidth="1"/>
    <col min="6272" max="6272" width="9.109375" style="8" customWidth="1"/>
    <col min="6273" max="6273" width="1.88671875" style="8" customWidth="1"/>
    <col min="6274" max="6274" width="10.109375" style="8" customWidth="1"/>
    <col min="6275" max="6278" width="5" style="8" customWidth="1"/>
    <col min="6279" max="6279" width="9.109375" style="8" customWidth="1"/>
    <col min="6280" max="6280" width="1.6640625" style="8" customWidth="1"/>
    <col min="6281" max="6281" width="10.109375" style="8" customWidth="1"/>
    <col min="6282" max="6285" width="5" style="8" customWidth="1"/>
    <col min="6286" max="6286" width="9.109375" style="8" customWidth="1"/>
    <col min="6287" max="6287" width="1.88671875" style="8" customWidth="1"/>
    <col min="6288" max="6288" width="10.109375" style="8" customWidth="1"/>
    <col min="6289" max="6292" width="5" style="8" customWidth="1"/>
    <col min="6293" max="6293" width="9.109375" style="8" customWidth="1"/>
    <col min="6294" max="6294" width="1.88671875" style="8" customWidth="1"/>
    <col min="6295" max="6295" width="10.109375" style="8" customWidth="1"/>
    <col min="6296" max="6299" width="5" style="8" customWidth="1"/>
    <col min="6300" max="6300" width="9.109375" style="8" customWidth="1"/>
    <col min="6301" max="6301" width="1.88671875" style="8" customWidth="1"/>
    <col min="6302" max="6305" width="9.109375" style="8" customWidth="1"/>
    <col min="6306" max="6306" width="11.33203125" style="8" customWidth="1"/>
    <col min="6307" max="6309" width="9.109375" style="8"/>
    <col min="6310" max="6310" width="10.33203125" style="8" customWidth="1"/>
    <col min="6311" max="6326" width="9.109375" style="8" customWidth="1"/>
    <col min="6327" max="6409" width="9.109375" style="8"/>
    <col min="6410" max="6410" width="24.33203125" style="8" customWidth="1"/>
    <col min="6411" max="6411" width="10.6640625" style="8" customWidth="1"/>
    <col min="6412" max="6415" width="5" style="8" customWidth="1"/>
    <col min="6416" max="6416" width="9.109375" style="8" customWidth="1"/>
    <col min="6417" max="6417" width="1.88671875" style="8" customWidth="1"/>
    <col min="6418" max="6418" width="10.6640625" style="8" customWidth="1"/>
    <col min="6419" max="6422" width="5" style="8" customWidth="1"/>
    <col min="6423" max="6423" width="9.109375" style="8" customWidth="1"/>
    <col min="6424" max="6424" width="1.88671875" style="8" customWidth="1"/>
    <col min="6425" max="6425" width="10.6640625" style="8" customWidth="1"/>
    <col min="6426" max="6429" width="5" style="8" customWidth="1"/>
    <col min="6430" max="6430" width="9.109375" style="8" customWidth="1"/>
    <col min="6431" max="6431" width="1.88671875" style="8" customWidth="1"/>
    <col min="6432" max="6432" width="9.109375" style="8" customWidth="1"/>
    <col min="6433" max="6436" width="5" style="8" customWidth="1"/>
    <col min="6437" max="6437" width="9.109375" style="8" customWidth="1"/>
    <col min="6438" max="6438" width="1.88671875" style="8" customWidth="1"/>
    <col min="6439" max="6439" width="9.109375" style="8" customWidth="1"/>
    <col min="6440" max="6443" width="5" style="8" customWidth="1"/>
    <col min="6444" max="6444" width="9.109375" style="8" customWidth="1"/>
    <col min="6445" max="6445" width="1.88671875" style="8" customWidth="1"/>
    <col min="6446" max="6446" width="9.109375" style="8" customWidth="1"/>
    <col min="6447" max="6450" width="5" style="8" customWidth="1"/>
    <col min="6451" max="6451" width="9.109375" style="8" customWidth="1"/>
    <col min="6452" max="6452" width="1.88671875" style="8" customWidth="1"/>
    <col min="6453" max="6453" width="9.109375" style="8" customWidth="1"/>
    <col min="6454" max="6457" width="5" style="8" customWidth="1"/>
    <col min="6458" max="6458" width="9.109375" style="8" customWidth="1"/>
    <col min="6459" max="6459" width="1.88671875" style="8" customWidth="1"/>
    <col min="6460" max="6460" width="9.109375" style="8" customWidth="1"/>
    <col min="6461" max="6464" width="5" style="8" customWidth="1"/>
    <col min="6465" max="6465" width="9.109375" style="8" customWidth="1"/>
    <col min="6466" max="6466" width="1.88671875" style="8" customWidth="1"/>
    <col min="6467" max="6486" width="0" style="8" hidden="1" customWidth="1"/>
    <col min="6487" max="6487" width="1.88671875" style="8" customWidth="1"/>
    <col min="6488" max="6488" width="9.109375" style="8" customWidth="1"/>
    <col min="6489" max="6492" width="5" style="8" customWidth="1"/>
    <col min="6493" max="6493" width="9.109375" style="8" customWidth="1"/>
    <col min="6494" max="6500" width="0" style="8" hidden="1" customWidth="1"/>
    <col min="6501" max="6501" width="1.88671875" style="8" customWidth="1"/>
    <col min="6502" max="6502" width="9.109375" style="8" customWidth="1"/>
    <col min="6503" max="6506" width="5" style="8" customWidth="1"/>
    <col min="6507" max="6507" width="9.109375" style="8" customWidth="1"/>
    <col min="6508" max="6508" width="1.88671875" style="8" customWidth="1"/>
    <col min="6509" max="6509" width="9.109375" style="8" customWidth="1"/>
    <col min="6510" max="6513" width="5" style="8" customWidth="1"/>
    <col min="6514" max="6514" width="9.109375" style="8" customWidth="1"/>
    <col min="6515" max="6515" width="1.88671875" style="8" customWidth="1"/>
    <col min="6516" max="6516" width="9.109375" style="8" customWidth="1"/>
    <col min="6517" max="6520" width="5" style="8" customWidth="1"/>
    <col min="6521" max="6521" width="9.109375" style="8" customWidth="1"/>
    <col min="6522" max="6522" width="2.33203125" style="8" customWidth="1"/>
    <col min="6523" max="6523" width="9.109375" style="8" customWidth="1"/>
    <col min="6524" max="6527" width="5.6640625" style="8" customWidth="1"/>
    <col min="6528" max="6528" width="9.109375" style="8" customWidth="1"/>
    <col min="6529" max="6529" width="1.88671875" style="8" customWidth="1"/>
    <col min="6530" max="6530" width="10.109375" style="8" customWidth="1"/>
    <col min="6531" max="6534" width="5" style="8" customWidth="1"/>
    <col min="6535" max="6535" width="9.109375" style="8" customWidth="1"/>
    <col min="6536" max="6536" width="1.6640625" style="8" customWidth="1"/>
    <col min="6537" max="6537" width="10.109375" style="8" customWidth="1"/>
    <col min="6538" max="6541" width="5" style="8" customWidth="1"/>
    <col min="6542" max="6542" width="9.109375" style="8" customWidth="1"/>
    <col min="6543" max="6543" width="1.88671875" style="8" customWidth="1"/>
    <col min="6544" max="6544" width="10.109375" style="8" customWidth="1"/>
    <col min="6545" max="6548" width="5" style="8" customWidth="1"/>
    <col min="6549" max="6549" width="9.109375" style="8" customWidth="1"/>
    <col min="6550" max="6550" width="1.88671875" style="8" customWidth="1"/>
    <col min="6551" max="6551" width="10.109375" style="8" customWidth="1"/>
    <col min="6552" max="6555" width="5" style="8" customWidth="1"/>
    <col min="6556" max="6556" width="9.109375" style="8" customWidth="1"/>
    <col min="6557" max="6557" width="1.88671875" style="8" customWidth="1"/>
    <col min="6558" max="6561" width="9.109375" style="8" customWidth="1"/>
    <col min="6562" max="6562" width="11.33203125" style="8" customWidth="1"/>
    <col min="6563" max="6565" width="9.109375" style="8"/>
    <col min="6566" max="6566" width="10.33203125" style="8" customWidth="1"/>
    <col min="6567" max="6582" width="9.109375" style="8" customWidth="1"/>
    <col min="6583" max="6665" width="9.109375" style="8"/>
    <col min="6666" max="6666" width="24.33203125" style="8" customWidth="1"/>
    <col min="6667" max="6667" width="10.6640625" style="8" customWidth="1"/>
    <col min="6668" max="6671" width="5" style="8" customWidth="1"/>
    <col min="6672" max="6672" width="9.109375" style="8" customWidth="1"/>
    <col min="6673" max="6673" width="1.88671875" style="8" customWidth="1"/>
    <col min="6674" max="6674" width="10.6640625" style="8" customWidth="1"/>
    <col min="6675" max="6678" width="5" style="8" customWidth="1"/>
    <col min="6679" max="6679" width="9.109375" style="8" customWidth="1"/>
    <col min="6680" max="6680" width="1.88671875" style="8" customWidth="1"/>
    <col min="6681" max="6681" width="10.6640625" style="8" customWidth="1"/>
    <col min="6682" max="6685" width="5" style="8" customWidth="1"/>
    <col min="6686" max="6686" width="9.109375" style="8" customWidth="1"/>
    <col min="6687" max="6687" width="1.88671875" style="8" customWidth="1"/>
    <col min="6688" max="6688" width="9.109375" style="8" customWidth="1"/>
    <col min="6689" max="6692" width="5" style="8" customWidth="1"/>
    <col min="6693" max="6693" width="9.109375" style="8" customWidth="1"/>
    <col min="6694" max="6694" width="1.88671875" style="8" customWidth="1"/>
    <col min="6695" max="6695" width="9.109375" style="8" customWidth="1"/>
    <col min="6696" max="6699" width="5" style="8" customWidth="1"/>
    <col min="6700" max="6700" width="9.109375" style="8" customWidth="1"/>
    <col min="6701" max="6701" width="1.88671875" style="8" customWidth="1"/>
    <col min="6702" max="6702" width="9.109375" style="8" customWidth="1"/>
    <col min="6703" max="6706" width="5" style="8" customWidth="1"/>
    <col min="6707" max="6707" width="9.109375" style="8" customWidth="1"/>
    <col min="6708" max="6708" width="1.88671875" style="8" customWidth="1"/>
    <col min="6709" max="6709" width="9.109375" style="8" customWidth="1"/>
    <col min="6710" max="6713" width="5" style="8" customWidth="1"/>
    <col min="6714" max="6714" width="9.109375" style="8" customWidth="1"/>
    <col min="6715" max="6715" width="1.88671875" style="8" customWidth="1"/>
    <col min="6716" max="6716" width="9.109375" style="8" customWidth="1"/>
    <col min="6717" max="6720" width="5" style="8" customWidth="1"/>
    <col min="6721" max="6721" width="9.109375" style="8" customWidth="1"/>
    <col min="6722" max="6722" width="1.88671875" style="8" customWidth="1"/>
    <col min="6723" max="6742" width="0" style="8" hidden="1" customWidth="1"/>
    <col min="6743" max="6743" width="1.88671875" style="8" customWidth="1"/>
    <col min="6744" max="6744" width="9.109375" style="8" customWidth="1"/>
    <col min="6745" max="6748" width="5" style="8" customWidth="1"/>
    <col min="6749" max="6749" width="9.109375" style="8" customWidth="1"/>
    <col min="6750" max="6756" width="0" style="8" hidden="1" customWidth="1"/>
    <col min="6757" max="6757" width="1.88671875" style="8" customWidth="1"/>
    <col min="6758" max="6758" width="9.109375" style="8" customWidth="1"/>
    <col min="6759" max="6762" width="5" style="8" customWidth="1"/>
    <col min="6763" max="6763" width="9.109375" style="8" customWidth="1"/>
    <col min="6764" max="6764" width="1.88671875" style="8" customWidth="1"/>
    <col min="6765" max="6765" width="9.109375" style="8" customWidth="1"/>
    <col min="6766" max="6769" width="5" style="8" customWidth="1"/>
    <col min="6770" max="6770" width="9.109375" style="8" customWidth="1"/>
    <col min="6771" max="6771" width="1.88671875" style="8" customWidth="1"/>
    <col min="6772" max="6772" width="9.109375" style="8" customWidth="1"/>
    <col min="6773" max="6776" width="5" style="8" customWidth="1"/>
    <col min="6777" max="6777" width="9.109375" style="8" customWidth="1"/>
    <col min="6778" max="6778" width="2.33203125" style="8" customWidth="1"/>
    <col min="6779" max="6779" width="9.109375" style="8" customWidth="1"/>
    <col min="6780" max="6783" width="5.6640625" style="8" customWidth="1"/>
    <col min="6784" max="6784" width="9.109375" style="8" customWidth="1"/>
    <col min="6785" max="6785" width="1.88671875" style="8" customWidth="1"/>
    <col min="6786" max="6786" width="10.109375" style="8" customWidth="1"/>
    <col min="6787" max="6790" width="5" style="8" customWidth="1"/>
    <col min="6791" max="6791" width="9.109375" style="8" customWidth="1"/>
    <col min="6792" max="6792" width="1.6640625" style="8" customWidth="1"/>
    <col min="6793" max="6793" width="10.109375" style="8" customWidth="1"/>
    <col min="6794" max="6797" width="5" style="8" customWidth="1"/>
    <col min="6798" max="6798" width="9.109375" style="8" customWidth="1"/>
    <col min="6799" max="6799" width="1.88671875" style="8" customWidth="1"/>
    <col min="6800" max="6800" width="10.109375" style="8" customWidth="1"/>
    <col min="6801" max="6804" width="5" style="8" customWidth="1"/>
    <col min="6805" max="6805" width="9.109375" style="8" customWidth="1"/>
    <col min="6806" max="6806" width="1.88671875" style="8" customWidth="1"/>
    <col min="6807" max="6807" width="10.109375" style="8" customWidth="1"/>
    <col min="6808" max="6811" width="5" style="8" customWidth="1"/>
    <col min="6812" max="6812" width="9.109375" style="8" customWidth="1"/>
    <col min="6813" max="6813" width="1.88671875" style="8" customWidth="1"/>
    <col min="6814" max="6817" width="9.109375" style="8" customWidth="1"/>
    <col min="6818" max="6818" width="11.33203125" style="8" customWidth="1"/>
    <col min="6819" max="6821" width="9.109375" style="8"/>
    <col min="6822" max="6822" width="10.33203125" style="8" customWidth="1"/>
    <col min="6823" max="6838" width="9.109375" style="8" customWidth="1"/>
    <col min="6839" max="6921" width="9.109375" style="8"/>
    <col min="6922" max="6922" width="24.33203125" style="8" customWidth="1"/>
    <col min="6923" max="6923" width="10.6640625" style="8" customWidth="1"/>
    <col min="6924" max="6927" width="5" style="8" customWidth="1"/>
    <col min="6928" max="6928" width="9.109375" style="8" customWidth="1"/>
    <col min="6929" max="6929" width="1.88671875" style="8" customWidth="1"/>
    <col min="6930" max="6930" width="10.6640625" style="8" customWidth="1"/>
    <col min="6931" max="6934" width="5" style="8" customWidth="1"/>
    <col min="6935" max="6935" width="9.109375" style="8" customWidth="1"/>
    <col min="6936" max="6936" width="1.88671875" style="8" customWidth="1"/>
    <col min="6937" max="6937" width="10.6640625" style="8" customWidth="1"/>
    <col min="6938" max="6941" width="5" style="8" customWidth="1"/>
    <col min="6942" max="6942" width="9.109375" style="8" customWidth="1"/>
    <col min="6943" max="6943" width="1.88671875" style="8" customWidth="1"/>
    <col min="6944" max="6944" width="9.109375" style="8" customWidth="1"/>
    <col min="6945" max="6948" width="5" style="8" customWidth="1"/>
    <col min="6949" max="6949" width="9.109375" style="8" customWidth="1"/>
    <col min="6950" max="6950" width="1.88671875" style="8" customWidth="1"/>
    <col min="6951" max="6951" width="9.109375" style="8" customWidth="1"/>
    <col min="6952" max="6955" width="5" style="8" customWidth="1"/>
    <col min="6956" max="6956" width="9.109375" style="8" customWidth="1"/>
    <col min="6957" max="6957" width="1.88671875" style="8" customWidth="1"/>
    <col min="6958" max="6958" width="9.109375" style="8" customWidth="1"/>
    <col min="6959" max="6962" width="5" style="8" customWidth="1"/>
    <col min="6963" max="6963" width="9.109375" style="8" customWidth="1"/>
    <col min="6964" max="6964" width="1.88671875" style="8" customWidth="1"/>
    <col min="6965" max="6965" width="9.109375" style="8" customWidth="1"/>
    <col min="6966" max="6969" width="5" style="8" customWidth="1"/>
    <col min="6970" max="6970" width="9.109375" style="8" customWidth="1"/>
    <col min="6971" max="6971" width="1.88671875" style="8" customWidth="1"/>
    <col min="6972" max="6972" width="9.109375" style="8" customWidth="1"/>
    <col min="6973" max="6976" width="5" style="8" customWidth="1"/>
    <col min="6977" max="6977" width="9.109375" style="8" customWidth="1"/>
    <col min="6978" max="6978" width="1.88671875" style="8" customWidth="1"/>
    <col min="6979" max="6998" width="0" style="8" hidden="1" customWidth="1"/>
    <col min="6999" max="6999" width="1.88671875" style="8" customWidth="1"/>
    <col min="7000" max="7000" width="9.109375" style="8" customWidth="1"/>
    <col min="7001" max="7004" width="5" style="8" customWidth="1"/>
    <col min="7005" max="7005" width="9.109375" style="8" customWidth="1"/>
    <col min="7006" max="7012" width="0" style="8" hidden="1" customWidth="1"/>
    <col min="7013" max="7013" width="1.88671875" style="8" customWidth="1"/>
    <col min="7014" max="7014" width="9.109375" style="8" customWidth="1"/>
    <col min="7015" max="7018" width="5" style="8" customWidth="1"/>
    <col min="7019" max="7019" width="9.109375" style="8" customWidth="1"/>
    <col min="7020" max="7020" width="1.88671875" style="8" customWidth="1"/>
    <col min="7021" max="7021" width="9.109375" style="8" customWidth="1"/>
    <col min="7022" max="7025" width="5" style="8" customWidth="1"/>
    <col min="7026" max="7026" width="9.109375" style="8" customWidth="1"/>
    <col min="7027" max="7027" width="1.88671875" style="8" customWidth="1"/>
    <col min="7028" max="7028" width="9.109375" style="8" customWidth="1"/>
    <col min="7029" max="7032" width="5" style="8" customWidth="1"/>
    <col min="7033" max="7033" width="9.109375" style="8" customWidth="1"/>
    <col min="7034" max="7034" width="2.33203125" style="8" customWidth="1"/>
    <col min="7035" max="7035" width="9.109375" style="8" customWidth="1"/>
    <col min="7036" max="7039" width="5.6640625" style="8" customWidth="1"/>
    <col min="7040" max="7040" width="9.109375" style="8" customWidth="1"/>
    <col min="7041" max="7041" width="1.88671875" style="8" customWidth="1"/>
    <col min="7042" max="7042" width="10.109375" style="8" customWidth="1"/>
    <col min="7043" max="7046" width="5" style="8" customWidth="1"/>
    <col min="7047" max="7047" width="9.109375" style="8" customWidth="1"/>
    <col min="7048" max="7048" width="1.6640625" style="8" customWidth="1"/>
    <col min="7049" max="7049" width="10.109375" style="8" customWidth="1"/>
    <col min="7050" max="7053" width="5" style="8" customWidth="1"/>
    <col min="7054" max="7054" width="9.109375" style="8" customWidth="1"/>
    <col min="7055" max="7055" width="1.88671875" style="8" customWidth="1"/>
    <col min="7056" max="7056" width="10.109375" style="8" customWidth="1"/>
    <col min="7057" max="7060" width="5" style="8" customWidth="1"/>
    <col min="7061" max="7061" width="9.109375" style="8" customWidth="1"/>
    <col min="7062" max="7062" width="1.88671875" style="8" customWidth="1"/>
    <col min="7063" max="7063" width="10.109375" style="8" customWidth="1"/>
    <col min="7064" max="7067" width="5" style="8" customWidth="1"/>
    <col min="7068" max="7068" width="9.109375" style="8" customWidth="1"/>
    <col min="7069" max="7069" width="1.88671875" style="8" customWidth="1"/>
    <col min="7070" max="7073" width="9.109375" style="8" customWidth="1"/>
    <col min="7074" max="7074" width="11.33203125" style="8" customWidth="1"/>
    <col min="7075" max="7077" width="9.109375" style="8"/>
    <col min="7078" max="7078" width="10.33203125" style="8" customWidth="1"/>
    <col min="7079" max="7094" width="9.109375" style="8" customWidth="1"/>
    <col min="7095" max="7177" width="9.109375" style="8"/>
    <col min="7178" max="7178" width="24.33203125" style="8" customWidth="1"/>
    <col min="7179" max="7179" width="10.6640625" style="8" customWidth="1"/>
    <col min="7180" max="7183" width="5" style="8" customWidth="1"/>
    <col min="7184" max="7184" width="9.109375" style="8" customWidth="1"/>
    <col min="7185" max="7185" width="1.88671875" style="8" customWidth="1"/>
    <col min="7186" max="7186" width="10.6640625" style="8" customWidth="1"/>
    <col min="7187" max="7190" width="5" style="8" customWidth="1"/>
    <col min="7191" max="7191" width="9.109375" style="8" customWidth="1"/>
    <col min="7192" max="7192" width="1.88671875" style="8" customWidth="1"/>
    <col min="7193" max="7193" width="10.6640625" style="8" customWidth="1"/>
    <col min="7194" max="7197" width="5" style="8" customWidth="1"/>
    <col min="7198" max="7198" width="9.109375" style="8" customWidth="1"/>
    <col min="7199" max="7199" width="1.88671875" style="8" customWidth="1"/>
    <col min="7200" max="7200" width="9.109375" style="8" customWidth="1"/>
    <col min="7201" max="7204" width="5" style="8" customWidth="1"/>
    <col min="7205" max="7205" width="9.109375" style="8" customWidth="1"/>
    <col min="7206" max="7206" width="1.88671875" style="8" customWidth="1"/>
    <col min="7207" max="7207" width="9.109375" style="8" customWidth="1"/>
    <col min="7208" max="7211" width="5" style="8" customWidth="1"/>
    <col min="7212" max="7212" width="9.109375" style="8" customWidth="1"/>
    <col min="7213" max="7213" width="1.88671875" style="8" customWidth="1"/>
    <col min="7214" max="7214" width="9.109375" style="8" customWidth="1"/>
    <col min="7215" max="7218" width="5" style="8" customWidth="1"/>
    <col min="7219" max="7219" width="9.109375" style="8" customWidth="1"/>
    <col min="7220" max="7220" width="1.88671875" style="8" customWidth="1"/>
    <col min="7221" max="7221" width="9.109375" style="8" customWidth="1"/>
    <col min="7222" max="7225" width="5" style="8" customWidth="1"/>
    <col min="7226" max="7226" width="9.109375" style="8" customWidth="1"/>
    <col min="7227" max="7227" width="1.88671875" style="8" customWidth="1"/>
    <col min="7228" max="7228" width="9.109375" style="8" customWidth="1"/>
    <col min="7229" max="7232" width="5" style="8" customWidth="1"/>
    <col min="7233" max="7233" width="9.109375" style="8" customWidth="1"/>
    <col min="7234" max="7234" width="1.88671875" style="8" customWidth="1"/>
    <col min="7235" max="7254" width="0" style="8" hidden="1" customWidth="1"/>
    <col min="7255" max="7255" width="1.88671875" style="8" customWidth="1"/>
    <col min="7256" max="7256" width="9.109375" style="8" customWidth="1"/>
    <col min="7257" max="7260" width="5" style="8" customWidth="1"/>
    <col min="7261" max="7261" width="9.109375" style="8" customWidth="1"/>
    <col min="7262" max="7268" width="0" style="8" hidden="1" customWidth="1"/>
    <col min="7269" max="7269" width="1.88671875" style="8" customWidth="1"/>
    <col min="7270" max="7270" width="9.109375" style="8" customWidth="1"/>
    <col min="7271" max="7274" width="5" style="8" customWidth="1"/>
    <col min="7275" max="7275" width="9.109375" style="8" customWidth="1"/>
    <col min="7276" max="7276" width="1.88671875" style="8" customWidth="1"/>
    <col min="7277" max="7277" width="9.109375" style="8" customWidth="1"/>
    <col min="7278" max="7281" width="5" style="8" customWidth="1"/>
    <col min="7282" max="7282" width="9.109375" style="8" customWidth="1"/>
    <col min="7283" max="7283" width="1.88671875" style="8" customWidth="1"/>
    <col min="7284" max="7284" width="9.109375" style="8" customWidth="1"/>
    <col min="7285" max="7288" width="5" style="8" customWidth="1"/>
    <col min="7289" max="7289" width="9.109375" style="8" customWidth="1"/>
    <col min="7290" max="7290" width="2.33203125" style="8" customWidth="1"/>
    <col min="7291" max="7291" width="9.109375" style="8" customWidth="1"/>
    <col min="7292" max="7295" width="5.6640625" style="8" customWidth="1"/>
    <col min="7296" max="7296" width="9.109375" style="8" customWidth="1"/>
    <col min="7297" max="7297" width="1.88671875" style="8" customWidth="1"/>
    <col min="7298" max="7298" width="10.109375" style="8" customWidth="1"/>
    <col min="7299" max="7302" width="5" style="8" customWidth="1"/>
    <col min="7303" max="7303" width="9.109375" style="8" customWidth="1"/>
    <col min="7304" max="7304" width="1.6640625" style="8" customWidth="1"/>
    <col min="7305" max="7305" width="10.109375" style="8" customWidth="1"/>
    <col min="7306" max="7309" width="5" style="8" customWidth="1"/>
    <col min="7310" max="7310" width="9.109375" style="8" customWidth="1"/>
    <col min="7311" max="7311" width="1.88671875" style="8" customWidth="1"/>
    <col min="7312" max="7312" width="10.109375" style="8" customWidth="1"/>
    <col min="7313" max="7316" width="5" style="8" customWidth="1"/>
    <col min="7317" max="7317" width="9.109375" style="8" customWidth="1"/>
    <col min="7318" max="7318" width="1.88671875" style="8" customWidth="1"/>
    <col min="7319" max="7319" width="10.109375" style="8" customWidth="1"/>
    <col min="7320" max="7323" width="5" style="8" customWidth="1"/>
    <col min="7324" max="7324" width="9.109375" style="8" customWidth="1"/>
    <col min="7325" max="7325" width="1.88671875" style="8" customWidth="1"/>
    <col min="7326" max="7329" width="9.109375" style="8" customWidth="1"/>
    <col min="7330" max="7330" width="11.33203125" style="8" customWidth="1"/>
    <col min="7331" max="7333" width="9.109375" style="8"/>
    <col min="7334" max="7334" width="10.33203125" style="8" customWidth="1"/>
    <col min="7335" max="7350" width="9.109375" style="8" customWidth="1"/>
    <col min="7351" max="7433" width="9.109375" style="8"/>
    <col min="7434" max="7434" width="24.33203125" style="8" customWidth="1"/>
    <col min="7435" max="7435" width="10.6640625" style="8" customWidth="1"/>
    <col min="7436" max="7439" width="5" style="8" customWidth="1"/>
    <col min="7440" max="7440" width="9.109375" style="8" customWidth="1"/>
    <col min="7441" max="7441" width="1.88671875" style="8" customWidth="1"/>
    <col min="7442" max="7442" width="10.6640625" style="8" customWidth="1"/>
    <col min="7443" max="7446" width="5" style="8" customWidth="1"/>
    <col min="7447" max="7447" width="9.109375" style="8" customWidth="1"/>
    <col min="7448" max="7448" width="1.88671875" style="8" customWidth="1"/>
    <col min="7449" max="7449" width="10.6640625" style="8" customWidth="1"/>
    <col min="7450" max="7453" width="5" style="8" customWidth="1"/>
    <col min="7454" max="7454" width="9.109375" style="8" customWidth="1"/>
    <col min="7455" max="7455" width="1.88671875" style="8" customWidth="1"/>
    <col min="7456" max="7456" width="9.109375" style="8" customWidth="1"/>
    <col min="7457" max="7460" width="5" style="8" customWidth="1"/>
    <col min="7461" max="7461" width="9.109375" style="8" customWidth="1"/>
    <col min="7462" max="7462" width="1.88671875" style="8" customWidth="1"/>
    <col min="7463" max="7463" width="9.109375" style="8" customWidth="1"/>
    <col min="7464" max="7467" width="5" style="8" customWidth="1"/>
    <col min="7468" max="7468" width="9.109375" style="8" customWidth="1"/>
    <col min="7469" max="7469" width="1.88671875" style="8" customWidth="1"/>
    <col min="7470" max="7470" width="9.109375" style="8" customWidth="1"/>
    <col min="7471" max="7474" width="5" style="8" customWidth="1"/>
    <col min="7475" max="7475" width="9.109375" style="8" customWidth="1"/>
    <col min="7476" max="7476" width="1.88671875" style="8" customWidth="1"/>
    <col min="7477" max="7477" width="9.109375" style="8" customWidth="1"/>
    <col min="7478" max="7481" width="5" style="8" customWidth="1"/>
    <col min="7482" max="7482" width="9.109375" style="8" customWidth="1"/>
    <col min="7483" max="7483" width="1.88671875" style="8" customWidth="1"/>
    <col min="7484" max="7484" width="9.109375" style="8" customWidth="1"/>
    <col min="7485" max="7488" width="5" style="8" customWidth="1"/>
    <col min="7489" max="7489" width="9.109375" style="8" customWidth="1"/>
    <col min="7490" max="7490" width="1.88671875" style="8" customWidth="1"/>
    <col min="7491" max="7510" width="0" style="8" hidden="1" customWidth="1"/>
    <col min="7511" max="7511" width="1.88671875" style="8" customWidth="1"/>
    <col min="7512" max="7512" width="9.109375" style="8" customWidth="1"/>
    <col min="7513" max="7516" width="5" style="8" customWidth="1"/>
    <col min="7517" max="7517" width="9.109375" style="8" customWidth="1"/>
    <col min="7518" max="7524" width="0" style="8" hidden="1" customWidth="1"/>
    <col min="7525" max="7525" width="1.88671875" style="8" customWidth="1"/>
    <col min="7526" max="7526" width="9.109375" style="8" customWidth="1"/>
    <col min="7527" max="7530" width="5" style="8" customWidth="1"/>
    <col min="7531" max="7531" width="9.109375" style="8" customWidth="1"/>
    <col min="7532" max="7532" width="1.88671875" style="8" customWidth="1"/>
    <col min="7533" max="7533" width="9.109375" style="8" customWidth="1"/>
    <col min="7534" max="7537" width="5" style="8" customWidth="1"/>
    <col min="7538" max="7538" width="9.109375" style="8" customWidth="1"/>
    <col min="7539" max="7539" width="1.88671875" style="8" customWidth="1"/>
    <col min="7540" max="7540" width="9.109375" style="8" customWidth="1"/>
    <col min="7541" max="7544" width="5" style="8" customWidth="1"/>
    <col min="7545" max="7545" width="9.109375" style="8" customWidth="1"/>
    <col min="7546" max="7546" width="2.33203125" style="8" customWidth="1"/>
    <col min="7547" max="7547" width="9.109375" style="8" customWidth="1"/>
    <col min="7548" max="7551" width="5.6640625" style="8" customWidth="1"/>
    <col min="7552" max="7552" width="9.109375" style="8" customWidth="1"/>
    <col min="7553" max="7553" width="1.88671875" style="8" customWidth="1"/>
    <col min="7554" max="7554" width="10.109375" style="8" customWidth="1"/>
    <col min="7555" max="7558" width="5" style="8" customWidth="1"/>
    <col min="7559" max="7559" width="9.109375" style="8" customWidth="1"/>
    <col min="7560" max="7560" width="1.6640625" style="8" customWidth="1"/>
    <col min="7561" max="7561" width="10.109375" style="8" customWidth="1"/>
    <col min="7562" max="7565" width="5" style="8" customWidth="1"/>
    <col min="7566" max="7566" width="9.109375" style="8" customWidth="1"/>
    <col min="7567" max="7567" width="1.88671875" style="8" customWidth="1"/>
    <col min="7568" max="7568" width="10.109375" style="8" customWidth="1"/>
    <col min="7569" max="7572" width="5" style="8" customWidth="1"/>
    <col min="7573" max="7573" width="9.109375" style="8" customWidth="1"/>
    <col min="7574" max="7574" width="1.88671875" style="8" customWidth="1"/>
    <col min="7575" max="7575" width="10.109375" style="8" customWidth="1"/>
    <col min="7576" max="7579" width="5" style="8" customWidth="1"/>
    <col min="7580" max="7580" width="9.109375" style="8" customWidth="1"/>
    <col min="7581" max="7581" width="1.88671875" style="8" customWidth="1"/>
    <col min="7582" max="7585" width="9.109375" style="8" customWidth="1"/>
    <col min="7586" max="7586" width="11.33203125" style="8" customWidth="1"/>
    <col min="7587" max="7589" width="9.109375" style="8"/>
    <col min="7590" max="7590" width="10.33203125" style="8" customWidth="1"/>
    <col min="7591" max="7606" width="9.109375" style="8" customWidth="1"/>
    <col min="7607" max="7689" width="9.109375" style="8"/>
    <col min="7690" max="7690" width="24.33203125" style="8" customWidth="1"/>
    <col min="7691" max="7691" width="10.6640625" style="8" customWidth="1"/>
    <col min="7692" max="7695" width="5" style="8" customWidth="1"/>
    <col min="7696" max="7696" width="9.109375" style="8" customWidth="1"/>
    <col min="7697" max="7697" width="1.88671875" style="8" customWidth="1"/>
    <col min="7698" max="7698" width="10.6640625" style="8" customWidth="1"/>
    <col min="7699" max="7702" width="5" style="8" customWidth="1"/>
    <col min="7703" max="7703" width="9.109375" style="8" customWidth="1"/>
    <col min="7704" max="7704" width="1.88671875" style="8" customWidth="1"/>
    <col min="7705" max="7705" width="10.6640625" style="8" customWidth="1"/>
    <col min="7706" max="7709" width="5" style="8" customWidth="1"/>
    <col min="7710" max="7710" width="9.109375" style="8" customWidth="1"/>
    <col min="7711" max="7711" width="1.88671875" style="8" customWidth="1"/>
    <col min="7712" max="7712" width="9.109375" style="8" customWidth="1"/>
    <col min="7713" max="7716" width="5" style="8" customWidth="1"/>
    <col min="7717" max="7717" width="9.109375" style="8" customWidth="1"/>
    <col min="7718" max="7718" width="1.88671875" style="8" customWidth="1"/>
    <col min="7719" max="7719" width="9.109375" style="8" customWidth="1"/>
    <col min="7720" max="7723" width="5" style="8" customWidth="1"/>
    <col min="7724" max="7724" width="9.109375" style="8" customWidth="1"/>
    <col min="7725" max="7725" width="1.88671875" style="8" customWidth="1"/>
    <col min="7726" max="7726" width="9.109375" style="8" customWidth="1"/>
    <col min="7727" max="7730" width="5" style="8" customWidth="1"/>
    <col min="7731" max="7731" width="9.109375" style="8" customWidth="1"/>
    <col min="7732" max="7732" width="1.88671875" style="8" customWidth="1"/>
    <col min="7733" max="7733" width="9.109375" style="8" customWidth="1"/>
    <col min="7734" max="7737" width="5" style="8" customWidth="1"/>
    <col min="7738" max="7738" width="9.109375" style="8" customWidth="1"/>
    <col min="7739" max="7739" width="1.88671875" style="8" customWidth="1"/>
    <col min="7740" max="7740" width="9.109375" style="8" customWidth="1"/>
    <col min="7741" max="7744" width="5" style="8" customWidth="1"/>
    <col min="7745" max="7745" width="9.109375" style="8" customWidth="1"/>
    <col min="7746" max="7746" width="1.88671875" style="8" customWidth="1"/>
    <col min="7747" max="7766" width="0" style="8" hidden="1" customWidth="1"/>
    <col min="7767" max="7767" width="1.88671875" style="8" customWidth="1"/>
    <col min="7768" max="7768" width="9.109375" style="8" customWidth="1"/>
    <col min="7769" max="7772" width="5" style="8" customWidth="1"/>
    <col min="7773" max="7773" width="9.109375" style="8" customWidth="1"/>
    <col min="7774" max="7780" width="0" style="8" hidden="1" customWidth="1"/>
    <col min="7781" max="7781" width="1.88671875" style="8" customWidth="1"/>
    <col min="7782" max="7782" width="9.109375" style="8" customWidth="1"/>
    <col min="7783" max="7786" width="5" style="8" customWidth="1"/>
    <col min="7787" max="7787" width="9.109375" style="8" customWidth="1"/>
    <col min="7788" max="7788" width="1.88671875" style="8" customWidth="1"/>
    <col min="7789" max="7789" width="9.109375" style="8" customWidth="1"/>
    <col min="7790" max="7793" width="5" style="8" customWidth="1"/>
    <col min="7794" max="7794" width="9.109375" style="8" customWidth="1"/>
    <col min="7795" max="7795" width="1.88671875" style="8" customWidth="1"/>
    <col min="7796" max="7796" width="9.109375" style="8" customWidth="1"/>
    <col min="7797" max="7800" width="5" style="8" customWidth="1"/>
    <col min="7801" max="7801" width="9.109375" style="8" customWidth="1"/>
    <col min="7802" max="7802" width="2.33203125" style="8" customWidth="1"/>
    <col min="7803" max="7803" width="9.109375" style="8" customWidth="1"/>
    <col min="7804" max="7807" width="5.6640625" style="8" customWidth="1"/>
    <col min="7808" max="7808" width="9.109375" style="8" customWidth="1"/>
    <col min="7809" max="7809" width="1.88671875" style="8" customWidth="1"/>
    <col min="7810" max="7810" width="10.109375" style="8" customWidth="1"/>
    <col min="7811" max="7814" width="5" style="8" customWidth="1"/>
    <col min="7815" max="7815" width="9.109375" style="8" customWidth="1"/>
    <col min="7816" max="7816" width="1.6640625" style="8" customWidth="1"/>
    <col min="7817" max="7817" width="10.109375" style="8" customWidth="1"/>
    <col min="7818" max="7821" width="5" style="8" customWidth="1"/>
    <col min="7822" max="7822" width="9.109375" style="8" customWidth="1"/>
    <col min="7823" max="7823" width="1.88671875" style="8" customWidth="1"/>
    <col min="7824" max="7824" width="10.109375" style="8" customWidth="1"/>
    <col min="7825" max="7828" width="5" style="8" customWidth="1"/>
    <col min="7829" max="7829" width="9.109375" style="8" customWidth="1"/>
    <col min="7830" max="7830" width="1.88671875" style="8" customWidth="1"/>
    <col min="7831" max="7831" width="10.109375" style="8" customWidth="1"/>
    <col min="7832" max="7835" width="5" style="8" customWidth="1"/>
    <col min="7836" max="7836" width="9.109375" style="8" customWidth="1"/>
    <col min="7837" max="7837" width="1.88671875" style="8" customWidth="1"/>
    <col min="7838" max="7841" width="9.109375" style="8" customWidth="1"/>
    <col min="7842" max="7842" width="11.33203125" style="8" customWidth="1"/>
    <col min="7843" max="7845" width="9.109375" style="8"/>
    <col min="7846" max="7846" width="10.33203125" style="8" customWidth="1"/>
    <col min="7847" max="7862" width="9.109375" style="8" customWidth="1"/>
    <col min="7863" max="7945" width="9.109375" style="8"/>
    <col min="7946" max="7946" width="24.33203125" style="8" customWidth="1"/>
    <col min="7947" max="7947" width="10.6640625" style="8" customWidth="1"/>
    <col min="7948" max="7951" width="5" style="8" customWidth="1"/>
    <col min="7952" max="7952" width="9.109375" style="8" customWidth="1"/>
    <col min="7953" max="7953" width="1.88671875" style="8" customWidth="1"/>
    <col min="7954" max="7954" width="10.6640625" style="8" customWidth="1"/>
    <col min="7955" max="7958" width="5" style="8" customWidth="1"/>
    <col min="7959" max="7959" width="9.109375" style="8" customWidth="1"/>
    <col min="7960" max="7960" width="1.88671875" style="8" customWidth="1"/>
    <col min="7961" max="7961" width="10.6640625" style="8" customWidth="1"/>
    <col min="7962" max="7965" width="5" style="8" customWidth="1"/>
    <col min="7966" max="7966" width="9.109375" style="8" customWidth="1"/>
    <col min="7967" max="7967" width="1.88671875" style="8" customWidth="1"/>
    <col min="7968" max="7968" width="9.109375" style="8" customWidth="1"/>
    <col min="7969" max="7972" width="5" style="8" customWidth="1"/>
    <col min="7973" max="7973" width="9.109375" style="8" customWidth="1"/>
    <col min="7974" max="7974" width="1.88671875" style="8" customWidth="1"/>
    <col min="7975" max="7975" width="9.109375" style="8" customWidth="1"/>
    <col min="7976" max="7979" width="5" style="8" customWidth="1"/>
    <col min="7980" max="7980" width="9.109375" style="8" customWidth="1"/>
    <col min="7981" max="7981" width="1.88671875" style="8" customWidth="1"/>
    <col min="7982" max="7982" width="9.109375" style="8" customWidth="1"/>
    <col min="7983" max="7986" width="5" style="8" customWidth="1"/>
    <col min="7987" max="7987" width="9.109375" style="8" customWidth="1"/>
    <col min="7988" max="7988" width="1.88671875" style="8" customWidth="1"/>
    <col min="7989" max="7989" width="9.109375" style="8" customWidth="1"/>
    <col min="7990" max="7993" width="5" style="8" customWidth="1"/>
    <col min="7994" max="7994" width="9.109375" style="8" customWidth="1"/>
    <col min="7995" max="7995" width="1.88671875" style="8" customWidth="1"/>
    <col min="7996" max="7996" width="9.109375" style="8" customWidth="1"/>
    <col min="7997" max="8000" width="5" style="8" customWidth="1"/>
    <col min="8001" max="8001" width="9.109375" style="8" customWidth="1"/>
    <col min="8002" max="8002" width="1.88671875" style="8" customWidth="1"/>
    <col min="8003" max="8022" width="0" style="8" hidden="1" customWidth="1"/>
    <col min="8023" max="8023" width="1.88671875" style="8" customWidth="1"/>
    <col min="8024" max="8024" width="9.109375" style="8" customWidth="1"/>
    <col min="8025" max="8028" width="5" style="8" customWidth="1"/>
    <col min="8029" max="8029" width="9.109375" style="8" customWidth="1"/>
    <col min="8030" max="8036" width="0" style="8" hidden="1" customWidth="1"/>
    <col min="8037" max="8037" width="1.88671875" style="8" customWidth="1"/>
    <col min="8038" max="8038" width="9.109375" style="8" customWidth="1"/>
    <col min="8039" max="8042" width="5" style="8" customWidth="1"/>
    <col min="8043" max="8043" width="9.109375" style="8" customWidth="1"/>
    <col min="8044" max="8044" width="1.88671875" style="8" customWidth="1"/>
    <col min="8045" max="8045" width="9.109375" style="8" customWidth="1"/>
    <col min="8046" max="8049" width="5" style="8" customWidth="1"/>
    <col min="8050" max="8050" width="9.109375" style="8" customWidth="1"/>
    <col min="8051" max="8051" width="1.88671875" style="8" customWidth="1"/>
    <col min="8052" max="8052" width="9.109375" style="8" customWidth="1"/>
    <col min="8053" max="8056" width="5" style="8" customWidth="1"/>
    <col min="8057" max="8057" width="9.109375" style="8" customWidth="1"/>
    <col min="8058" max="8058" width="2.33203125" style="8" customWidth="1"/>
    <col min="8059" max="8059" width="9.109375" style="8" customWidth="1"/>
    <col min="8060" max="8063" width="5.6640625" style="8" customWidth="1"/>
    <col min="8064" max="8064" width="9.109375" style="8" customWidth="1"/>
    <col min="8065" max="8065" width="1.88671875" style="8" customWidth="1"/>
    <col min="8066" max="8066" width="10.109375" style="8" customWidth="1"/>
    <col min="8067" max="8070" width="5" style="8" customWidth="1"/>
    <col min="8071" max="8071" width="9.109375" style="8" customWidth="1"/>
    <col min="8072" max="8072" width="1.6640625" style="8" customWidth="1"/>
    <col min="8073" max="8073" width="10.109375" style="8" customWidth="1"/>
    <col min="8074" max="8077" width="5" style="8" customWidth="1"/>
    <col min="8078" max="8078" width="9.109375" style="8" customWidth="1"/>
    <col min="8079" max="8079" width="1.88671875" style="8" customWidth="1"/>
    <col min="8080" max="8080" width="10.109375" style="8" customWidth="1"/>
    <col min="8081" max="8084" width="5" style="8" customWidth="1"/>
    <col min="8085" max="8085" width="9.109375" style="8" customWidth="1"/>
    <col min="8086" max="8086" width="1.88671875" style="8" customWidth="1"/>
    <col min="8087" max="8087" width="10.109375" style="8" customWidth="1"/>
    <col min="8088" max="8091" width="5" style="8" customWidth="1"/>
    <col min="8092" max="8092" width="9.109375" style="8" customWidth="1"/>
    <col min="8093" max="8093" width="1.88671875" style="8" customWidth="1"/>
    <col min="8094" max="8097" width="9.109375" style="8" customWidth="1"/>
    <col min="8098" max="8098" width="11.33203125" style="8" customWidth="1"/>
    <col min="8099" max="8101" width="9.109375" style="8"/>
    <col min="8102" max="8102" width="10.33203125" style="8" customWidth="1"/>
    <col min="8103" max="8118" width="9.109375" style="8" customWidth="1"/>
    <col min="8119" max="8201" width="9.109375" style="8"/>
    <col min="8202" max="8202" width="24.33203125" style="8" customWidth="1"/>
    <col min="8203" max="8203" width="10.6640625" style="8" customWidth="1"/>
    <col min="8204" max="8207" width="5" style="8" customWidth="1"/>
    <col min="8208" max="8208" width="9.109375" style="8" customWidth="1"/>
    <col min="8209" max="8209" width="1.88671875" style="8" customWidth="1"/>
    <col min="8210" max="8210" width="10.6640625" style="8" customWidth="1"/>
    <col min="8211" max="8214" width="5" style="8" customWidth="1"/>
    <col min="8215" max="8215" width="9.109375" style="8" customWidth="1"/>
    <col min="8216" max="8216" width="1.88671875" style="8" customWidth="1"/>
    <col min="8217" max="8217" width="10.6640625" style="8" customWidth="1"/>
    <col min="8218" max="8221" width="5" style="8" customWidth="1"/>
    <col min="8222" max="8222" width="9.109375" style="8" customWidth="1"/>
    <col min="8223" max="8223" width="1.88671875" style="8" customWidth="1"/>
    <col min="8224" max="8224" width="9.109375" style="8" customWidth="1"/>
    <col min="8225" max="8228" width="5" style="8" customWidth="1"/>
    <col min="8229" max="8229" width="9.109375" style="8" customWidth="1"/>
    <col min="8230" max="8230" width="1.88671875" style="8" customWidth="1"/>
    <col min="8231" max="8231" width="9.109375" style="8" customWidth="1"/>
    <col min="8232" max="8235" width="5" style="8" customWidth="1"/>
    <col min="8236" max="8236" width="9.109375" style="8" customWidth="1"/>
    <col min="8237" max="8237" width="1.88671875" style="8" customWidth="1"/>
    <col min="8238" max="8238" width="9.109375" style="8" customWidth="1"/>
    <col min="8239" max="8242" width="5" style="8" customWidth="1"/>
    <col min="8243" max="8243" width="9.109375" style="8" customWidth="1"/>
    <col min="8244" max="8244" width="1.88671875" style="8" customWidth="1"/>
    <col min="8245" max="8245" width="9.109375" style="8" customWidth="1"/>
    <col min="8246" max="8249" width="5" style="8" customWidth="1"/>
    <col min="8250" max="8250" width="9.109375" style="8" customWidth="1"/>
    <col min="8251" max="8251" width="1.88671875" style="8" customWidth="1"/>
    <col min="8252" max="8252" width="9.109375" style="8" customWidth="1"/>
    <col min="8253" max="8256" width="5" style="8" customWidth="1"/>
    <col min="8257" max="8257" width="9.109375" style="8" customWidth="1"/>
    <col min="8258" max="8258" width="1.88671875" style="8" customWidth="1"/>
    <col min="8259" max="8278" width="0" style="8" hidden="1" customWidth="1"/>
    <col min="8279" max="8279" width="1.88671875" style="8" customWidth="1"/>
    <col min="8280" max="8280" width="9.109375" style="8" customWidth="1"/>
    <col min="8281" max="8284" width="5" style="8" customWidth="1"/>
    <col min="8285" max="8285" width="9.109375" style="8" customWidth="1"/>
    <col min="8286" max="8292" width="0" style="8" hidden="1" customWidth="1"/>
    <col min="8293" max="8293" width="1.88671875" style="8" customWidth="1"/>
    <col min="8294" max="8294" width="9.109375" style="8" customWidth="1"/>
    <col min="8295" max="8298" width="5" style="8" customWidth="1"/>
    <col min="8299" max="8299" width="9.109375" style="8" customWidth="1"/>
    <col min="8300" max="8300" width="1.88671875" style="8" customWidth="1"/>
    <col min="8301" max="8301" width="9.109375" style="8" customWidth="1"/>
    <col min="8302" max="8305" width="5" style="8" customWidth="1"/>
    <col min="8306" max="8306" width="9.109375" style="8" customWidth="1"/>
    <col min="8307" max="8307" width="1.88671875" style="8" customWidth="1"/>
    <col min="8308" max="8308" width="9.109375" style="8" customWidth="1"/>
    <col min="8309" max="8312" width="5" style="8" customWidth="1"/>
    <col min="8313" max="8313" width="9.109375" style="8" customWidth="1"/>
    <col min="8314" max="8314" width="2.33203125" style="8" customWidth="1"/>
    <col min="8315" max="8315" width="9.109375" style="8" customWidth="1"/>
    <col min="8316" max="8319" width="5.6640625" style="8" customWidth="1"/>
    <col min="8320" max="8320" width="9.109375" style="8" customWidth="1"/>
    <col min="8321" max="8321" width="1.88671875" style="8" customWidth="1"/>
    <col min="8322" max="8322" width="10.109375" style="8" customWidth="1"/>
    <col min="8323" max="8326" width="5" style="8" customWidth="1"/>
    <col min="8327" max="8327" width="9.109375" style="8" customWidth="1"/>
    <col min="8328" max="8328" width="1.6640625" style="8" customWidth="1"/>
    <col min="8329" max="8329" width="10.109375" style="8" customWidth="1"/>
    <col min="8330" max="8333" width="5" style="8" customWidth="1"/>
    <col min="8334" max="8334" width="9.109375" style="8" customWidth="1"/>
    <col min="8335" max="8335" width="1.88671875" style="8" customWidth="1"/>
    <col min="8336" max="8336" width="10.109375" style="8" customWidth="1"/>
    <col min="8337" max="8340" width="5" style="8" customWidth="1"/>
    <col min="8341" max="8341" width="9.109375" style="8" customWidth="1"/>
    <col min="8342" max="8342" width="1.88671875" style="8" customWidth="1"/>
    <col min="8343" max="8343" width="10.109375" style="8" customWidth="1"/>
    <col min="8344" max="8347" width="5" style="8" customWidth="1"/>
    <col min="8348" max="8348" width="9.109375" style="8" customWidth="1"/>
    <col min="8349" max="8349" width="1.88671875" style="8" customWidth="1"/>
    <col min="8350" max="8353" width="9.109375" style="8" customWidth="1"/>
    <col min="8354" max="8354" width="11.33203125" style="8" customWidth="1"/>
    <col min="8355" max="8357" width="9.109375" style="8"/>
    <col min="8358" max="8358" width="10.33203125" style="8" customWidth="1"/>
    <col min="8359" max="8374" width="9.109375" style="8" customWidth="1"/>
    <col min="8375" max="8457" width="9.109375" style="8"/>
    <col min="8458" max="8458" width="24.33203125" style="8" customWidth="1"/>
    <col min="8459" max="8459" width="10.6640625" style="8" customWidth="1"/>
    <col min="8460" max="8463" width="5" style="8" customWidth="1"/>
    <col min="8464" max="8464" width="9.109375" style="8" customWidth="1"/>
    <col min="8465" max="8465" width="1.88671875" style="8" customWidth="1"/>
    <col min="8466" max="8466" width="10.6640625" style="8" customWidth="1"/>
    <col min="8467" max="8470" width="5" style="8" customWidth="1"/>
    <col min="8471" max="8471" width="9.109375" style="8" customWidth="1"/>
    <col min="8472" max="8472" width="1.88671875" style="8" customWidth="1"/>
    <col min="8473" max="8473" width="10.6640625" style="8" customWidth="1"/>
    <col min="8474" max="8477" width="5" style="8" customWidth="1"/>
    <col min="8478" max="8478" width="9.109375" style="8" customWidth="1"/>
    <col min="8479" max="8479" width="1.88671875" style="8" customWidth="1"/>
    <col min="8480" max="8480" width="9.109375" style="8" customWidth="1"/>
    <col min="8481" max="8484" width="5" style="8" customWidth="1"/>
    <col min="8485" max="8485" width="9.109375" style="8" customWidth="1"/>
    <col min="8486" max="8486" width="1.88671875" style="8" customWidth="1"/>
    <col min="8487" max="8487" width="9.109375" style="8" customWidth="1"/>
    <col min="8488" max="8491" width="5" style="8" customWidth="1"/>
    <col min="8492" max="8492" width="9.109375" style="8" customWidth="1"/>
    <col min="8493" max="8493" width="1.88671875" style="8" customWidth="1"/>
    <col min="8494" max="8494" width="9.109375" style="8" customWidth="1"/>
    <col min="8495" max="8498" width="5" style="8" customWidth="1"/>
    <col min="8499" max="8499" width="9.109375" style="8" customWidth="1"/>
    <col min="8500" max="8500" width="1.88671875" style="8" customWidth="1"/>
    <col min="8501" max="8501" width="9.109375" style="8" customWidth="1"/>
    <col min="8502" max="8505" width="5" style="8" customWidth="1"/>
    <col min="8506" max="8506" width="9.109375" style="8" customWidth="1"/>
    <col min="8507" max="8507" width="1.88671875" style="8" customWidth="1"/>
    <col min="8508" max="8508" width="9.109375" style="8" customWidth="1"/>
    <col min="8509" max="8512" width="5" style="8" customWidth="1"/>
    <col min="8513" max="8513" width="9.109375" style="8" customWidth="1"/>
    <col min="8514" max="8514" width="1.88671875" style="8" customWidth="1"/>
    <col min="8515" max="8534" width="0" style="8" hidden="1" customWidth="1"/>
    <col min="8535" max="8535" width="1.88671875" style="8" customWidth="1"/>
    <col min="8536" max="8536" width="9.109375" style="8" customWidth="1"/>
    <col min="8537" max="8540" width="5" style="8" customWidth="1"/>
    <col min="8541" max="8541" width="9.109375" style="8" customWidth="1"/>
    <col min="8542" max="8548" width="0" style="8" hidden="1" customWidth="1"/>
    <col min="8549" max="8549" width="1.88671875" style="8" customWidth="1"/>
    <col min="8550" max="8550" width="9.109375" style="8" customWidth="1"/>
    <col min="8551" max="8554" width="5" style="8" customWidth="1"/>
    <col min="8555" max="8555" width="9.109375" style="8" customWidth="1"/>
    <col min="8556" max="8556" width="1.88671875" style="8" customWidth="1"/>
    <col min="8557" max="8557" width="9.109375" style="8" customWidth="1"/>
    <col min="8558" max="8561" width="5" style="8" customWidth="1"/>
    <col min="8562" max="8562" width="9.109375" style="8" customWidth="1"/>
    <col min="8563" max="8563" width="1.88671875" style="8" customWidth="1"/>
    <col min="8564" max="8564" width="9.109375" style="8" customWidth="1"/>
    <col min="8565" max="8568" width="5" style="8" customWidth="1"/>
    <col min="8569" max="8569" width="9.109375" style="8" customWidth="1"/>
    <col min="8570" max="8570" width="2.33203125" style="8" customWidth="1"/>
    <col min="8571" max="8571" width="9.109375" style="8" customWidth="1"/>
    <col min="8572" max="8575" width="5.6640625" style="8" customWidth="1"/>
    <col min="8576" max="8576" width="9.109375" style="8" customWidth="1"/>
    <col min="8577" max="8577" width="1.88671875" style="8" customWidth="1"/>
    <col min="8578" max="8578" width="10.109375" style="8" customWidth="1"/>
    <col min="8579" max="8582" width="5" style="8" customWidth="1"/>
    <col min="8583" max="8583" width="9.109375" style="8" customWidth="1"/>
    <col min="8584" max="8584" width="1.6640625" style="8" customWidth="1"/>
    <col min="8585" max="8585" width="10.109375" style="8" customWidth="1"/>
    <col min="8586" max="8589" width="5" style="8" customWidth="1"/>
    <col min="8590" max="8590" width="9.109375" style="8" customWidth="1"/>
    <col min="8591" max="8591" width="1.88671875" style="8" customWidth="1"/>
    <col min="8592" max="8592" width="10.109375" style="8" customWidth="1"/>
    <col min="8593" max="8596" width="5" style="8" customWidth="1"/>
    <col min="8597" max="8597" width="9.109375" style="8" customWidth="1"/>
    <col min="8598" max="8598" width="1.88671875" style="8" customWidth="1"/>
    <col min="8599" max="8599" width="10.109375" style="8" customWidth="1"/>
    <col min="8600" max="8603" width="5" style="8" customWidth="1"/>
    <col min="8604" max="8604" width="9.109375" style="8" customWidth="1"/>
    <col min="8605" max="8605" width="1.88671875" style="8" customWidth="1"/>
    <col min="8606" max="8609" width="9.109375" style="8" customWidth="1"/>
    <col min="8610" max="8610" width="11.33203125" style="8" customWidth="1"/>
    <col min="8611" max="8613" width="9.109375" style="8"/>
    <col min="8614" max="8614" width="10.33203125" style="8" customWidth="1"/>
    <col min="8615" max="8630" width="9.109375" style="8" customWidth="1"/>
    <col min="8631" max="8713" width="9.109375" style="8"/>
    <col min="8714" max="8714" width="24.33203125" style="8" customWidth="1"/>
    <col min="8715" max="8715" width="10.6640625" style="8" customWidth="1"/>
    <col min="8716" max="8719" width="5" style="8" customWidth="1"/>
    <col min="8720" max="8720" width="9.109375" style="8" customWidth="1"/>
    <col min="8721" max="8721" width="1.88671875" style="8" customWidth="1"/>
    <col min="8722" max="8722" width="10.6640625" style="8" customWidth="1"/>
    <col min="8723" max="8726" width="5" style="8" customWidth="1"/>
    <col min="8727" max="8727" width="9.109375" style="8" customWidth="1"/>
    <col min="8728" max="8728" width="1.88671875" style="8" customWidth="1"/>
    <col min="8729" max="8729" width="10.6640625" style="8" customWidth="1"/>
    <col min="8730" max="8733" width="5" style="8" customWidth="1"/>
    <col min="8734" max="8734" width="9.109375" style="8" customWidth="1"/>
    <col min="8735" max="8735" width="1.88671875" style="8" customWidth="1"/>
    <col min="8736" max="8736" width="9.109375" style="8" customWidth="1"/>
    <col min="8737" max="8740" width="5" style="8" customWidth="1"/>
    <col min="8741" max="8741" width="9.109375" style="8" customWidth="1"/>
    <col min="8742" max="8742" width="1.88671875" style="8" customWidth="1"/>
    <col min="8743" max="8743" width="9.109375" style="8" customWidth="1"/>
    <col min="8744" max="8747" width="5" style="8" customWidth="1"/>
    <col min="8748" max="8748" width="9.109375" style="8" customWidth="1"/>
    <col min="8749" max="8749" width="1.88671875" style="8" customWidth="1"/>
    <col min="8750" max="8750" width="9.109375" style="8" customWidth="1"/>
    <col min="8751" max="8754" width="5" style="8" customWidth="1"/>
    <col min="8755" max="8755" width="9.109375" style="8" customWidth="1"/>
    <col min="8756" max="8756" width="1.88671875" style="8" customWidth="1"/>
    <col min="8757" max="8757" width="9.109375" style="8" customWidth="1"/>
    <col min="8758" max="8761" width="5" style="8" customWidth="1"/>
    <col min="8762" max="8762" width="9.109375" style="8" customWidth="1"/>
    <col min="8763" max="8763" width="1.88671875" style="8" customWidth="1"/>
    <col min="8764" max="8764" width="9.109375" style="8" customWidth="1"/>
    <col min="8765" max="8768" width="5" style="8" customWidth="1"/>
    <col min="8769" max="8769" width="9.109375" style="8" customWidth="1"/>
    <col min="8770" max="8770" width="1.88671875" style="8" customWidth="1"/>
    <col min="8771" max="8790" width="0" style="8" hidden="1" customWidth="1"/>
    <col min="8791" max="8791" width="1.88671875" style="8" customWidth="1"/>
    <col min="8792" max="8792" width="9.109375" style="8" customWidth="1"/>
    <col min="8793" max="8796" width="5" style="8" customWidth="1"/>
    <col min="8797" max="8797" width="9.109375" style="8" customWidth="1"/>
    <col min="8798" max="8804" width="0" style="8" hidden="1" customWidth="1"/>
    <col min="8805" max="8805" width="1.88671875" style="8" customWidth="1"/>
    <col min="8806" max="8806" width="9.109375" style="8" customWidth="1"/>
    <col min="8807" max="8810" width="5" style="8" customWidth="1"/>
    <col min="8811" max="8811" width="9.109375" style="8" customWidth="1"/>
    <col min="8812" max="8812" width="1.88671875" style="8" customWidth="1"/>
    <col min="8813" max="8813" width="9.109375" style="8" customWidth="1"/>
    <col min="8814" max="8817" width="5" style="8" customWidth="1"/>
    <col min="8818" max="8818" width="9.109375" style="8" customWidth="1"/>
    <col min="8819" max="8819" width="1.88671875" style="8" customWidth="1"/>
    <col min="8820" max="8820" width="9.109375" style="8" customWidth="1"/>
    <col min="8821" max="8824" width="5" style="8" customWidth="1"/>
    <col min="8825" max="8825" width="9.109375" style="8" customWidth="1"/>
    <col min="8826" max="8826" width="2.33203125" style="8" customWidth="1"/>
    <col min="8827" max="8827" width="9.109375" style="8" customWidth="1"/>
    <col min="8828" max="8831" width="5.6640625" style="8" customWidth="1"/>
    <col min="8832" max="8832" width="9.109375" style="8" customWidth="1"/>
    <col min="8833" max="8833" width="1.88671875" style="8" customWidth="1"/>
    <col min="8834" max="8834" width="10.109375" style="8" customWidth="1"/>
    <col min="8835" max="8838" width="5" style="8" customWidth="1"/>
    <col min="8839" max="8839" width="9.109375" style="8" customWidth="1"/>
    <col min="8840" max="8840" width="1.6640625" style="8" customWidth="1"/>
    <col min="8841" max="8841" width="10.109375" style="8" customWidth="1"/>
    <col min="8842" max="8845" width="5" style="8" customWidth="1"/>
    <col min="8846" max="8846" width="9.109375" style="8" customWidth="1"/>
    <col min="8847" max="8847" width="1.88671875" style="8" customWidth="1"/>
    <col min="8848" max="8848" width="10.109375" style="8" customWidth="1"/>
    <col min="8849" max="8852" width="5" style="8" customWidth="1"/>
    <col min="8853" max="8853" width="9.109375" style="8" customWidth="1"/>
    <col min="8854" max="8854" width="1.88671875" style="8" customWidth="1"/>
    <col min="8855" max="8855" width="10.109375" style="8" customWidth="1"/>
    <col min="8856" max="8859" width="5" style="8" customWidth="1"/>
    <col min="8860" max="8860" width="9.109375" style="8" customWidth="1"/>
    <col min="8861" max="8861" width="1.88671875" style="8" customWidth="1"/>
    <col min="8862" max="8865" width="9.109375" style="8" customWidth="1"/>
    <col min="8866" max="8866" width="11.33203125" style="8" customWidth="1"/>
    <col min="8867" max="8869" width="9.109375" style="8"/>
    <col min="8870" max="8870" width="10.33203125" style="8" customWidth="1"/>
    <col min="8871" max="8886" width="9.109375" style="8" customWidth="1"/>
    <col min="8887" max="8969" width="9.109375" style="8"/>
    <col min="8970" max="8970" width="24.33203125" style="8" customWidth="1"/>
    <col min="8971" max="8971" width="10.6640625" style="8" customWidth="1"/>
    <col min="8972" max="8975" width="5" style="8" customWidth="1"/>
    <col min="8976" max="8976" width="9.109375" style="8" customWidth="1"/>
    <col min="8977" max="8977" width="1.88671875" style="8" customWidth="1"/>
    <col min="8978" max="8978" width="10.6640625" style="8" customWidth="1"/>
    <col min="8979" max="8982" width="5" style="8" customWidth="1"/>
    <col min="8983" max="8983" width="9.109375" style="8" customWidth="1"/>
    <col min="8984" max="8984" width="1.88671875" style="8" customWidth="1"/>
    <col min="8985" max="8985" width="10.6640625" style="8" customWidth="1"/>
    <col min="8986" max="8989" width="5" style="8" customWidth="1"/>
    <col min="8990" max="8990" width="9.109375" style="8" customWidth="1"/>
    <col min="8991" max="8991" width="1.88671875" style="8" customWidth="1"/>
    <col min="8992" max="8992" width="9.109375" style="8" customWidth="1"/>
    <col min="8993" max="8996" width="5" style="8" customWidth="1"/>
    <col min="8997" max="8997" width="9.109375" style="8" customWidth="1"/>
    <col min="8998" max="8998" width="1.88671875" style="8" customWidth="1"/>
    <col min="8999" max="8999" width="9.109375" style="8" customWidth="1"/>
    <col min="9000" max="9003" width="5" style="8" customWidth="1"/>
    <col min="9004" max="9004" width="9.109375" style="8" customWidth="1"/>
    <col min="9005" max="9005" width="1.88671875" style="8" customWidth="1"/>
    <col min="9006" max="9006" width="9.109375" style="8" customWidth="1"/>
    <col min="9007" max="9010" width="5" style="8" customWidth="1"/>
    <col min="9011" max="9011" width="9.109375" style="8" customWidth="1"/>
    <col min="9012" max="9012" width="1.88671875" style="8" customWidth="1"/>
    <col min="9013" max="9013" width="9.109375" style="8" customWidth="1"/>
    <col min="9014" max="9017" width="5" style="8" customWidth="1"/>
    <col min="9018" max="9018" width="9.109375" style="8" customWidth="1"/>
    <col min="9019" max="9019" width="1.88671875" style="8" customWidth="1"/>
    <col min="9020" max="9020" width="9.109375" style="8" customWidth="1"/>
    <col min="9021" max="9024" width="5" style="8" customWidth="1"/>
    <col min="9025" max="9025" width="9.109375" style="8" customWidth="1"/>
    <col min="9026" max="9026" width="1.88671875" style="8" customWidth="1"/>
    <col min="9027" max="9046" width="0" style="8" hidden="1" customWidth="1"/>
    <col min="9047" max="9047" width="1.88671875" style="8" customWidth="1"/>
    <col min="9048" max="9048" width="9.109375" style="8" customWidth="1"/>
    <col min="9049" max="9052" width="5" style="8" customWidth="1"/>
    <col min="9053" max="9053" width="9.109375" style="8" customWidth="1"/>
    <col min="9054" max="9060" width="0" style="8" hidden="1" customWidth="1"/>
    <col min="9061" max="9061" width="1.88671875" style="8" customWidth="1"/>
    <col min="9062" max="9062" width="9.109375" style="8" customWidth="1"/>
    <col min="9063" max="9066" width="5" style="8" customWidth="1"/>
    <col min="9067" max="9067" width="9.109375" style="8" customWidth="1"/>
    <col min="9068" max="9068" width="1.88671875" style="8" customWidth="1"/>
    <col min="9069" max="9069" width="9.109375" style="8" customWidth="1"/>
    <col min="9070" max="9073" width="5" style="8" customWidth="1"/>
    <col min="9074" max="9074" width="9.109375" style="8" customWidth="1"/>
    <col min="9075" max="9075" width="1.88671875" style="8" customWidth="1"/>
    <col min="9076" max="9076" width="9.109375" style="8" customWidth="1"/>
    <col min="9077" max="9080" width="5" style="8" customWidth="1"/>
    <col min="9081" max="9081" width="9.109375" style="8" customWidth="1"/>
    <col min="9082" max="9082" width="2.33203125" style="8" customWidth="1"/>
    <col min="9083" max="9083" width="9.109375" style="8" customWidth="1"/>
    <col min="9084" max="9087" width="5.6640625" style="8" customWidth="1"/>
    <col min="9088" max="9088" width="9.109375" style="8" customWidth="1"/>
    <col min="9089" max="9089" width="1.88671875" style="8" customWidth="1"/>
    <col min="9090" max="9090" width="10.109375" style="8" customWidth="1"/>
    <col min="9091" max="9094" width="5" style="8" customWidth="1"/>
    <col min="9095" max="9095" width="9.109375" style="8" customWidth="1"/>
    <col min="9096" max="9096" width="1.6640625" style="8" customWidth="1"/>
    <col min="9097" max="9097" width="10.109375" style="8" customWidth="1"/>
    <col min="9098" max="9101" width="5" style="8" customWidth="1"/>
    <col min="9102" max="9102" width="9.109375" style="8" customWidth="1"/>
    <col min="9103" max="9103" width="1.88671875" style="8" customWidth="1"/>
    <col min="9104" max="9104" width="10.109375" style="8" customWidth="1"/>
    <col min="9105" max="9108" width="5" style="8" customWidth="1"/>
    <col min="9109" max="9109" width="9.109375" style="8" customWidth="1"/>
    <col min="9110" max="9110" width="1.88671875" style="8" customWidth="1"/>
    <col min="9111" max="9111" width="10.109375" style="8" customWidth="1"/>
    <col min="9112" max="9115" width="5" style="8" customWidth="1"/>
    <col min="9116" max="9116" width="9.109375" style="8" customWidth="1"/>
    <col min="9117" max="9117" width="1.88671875" style="8" customWidth="1"/>
    <col min="9118" max="9121" width="9.109375" style="8" customWidth="1"/>
    <col min="9122" max="9122" width="11.33203125" style="8" customWidth="1"/>
    <col min="9123" max="9125" width="9.109375" style="8"/>
    <col min="9126" max="9126" width="10.33203125" style="8" customWidth="1"/>
    <col min="9127" max="9142" width="9.109375" style="8" customWidth="1"/>
    <col min="9143" max="9225" width="9.109375" style="8"/>
    <col min="9226" max="9226" width="24.33203125" style="8" customWidth="1"/>
    <col min="9227" max="9227" width="10.6640625" style="8" customWidth="1"/>
    <col min="9228" max="9231" width="5" style="8" customWidth="1"/>
    <col min="9232" max="9232" width="9.109375" style="8" customWidth="1"/>
    <col min="9233" max="9233" width="1.88671875" style="8" customWidth="1"/>
    <col min="9234" max="9234" width="10.6640625" style="8" customWidth="1"/>
    <col min="9235" max="9238" width="5" style="8" customWidth="1"/>
    <col min="9239" max="9239" width="9.109375" style="8" customWidth="1"/>
    <col min="9240" max="9240" width="1.88671875" style="8" customWidth="1"/>
    <col min="9241" max="9241" width="10.6640625" style="8" customWidth="1"/>
    <col min="9242" max="9245" width="5" style="8" customWidth="1"/>
    <col min="9246" max="9246" width="9.109375" style="8" customWidth="1"/>
    <col min="9247" max="9247" width="1.88671875" style="8" customWidth="1"/>
    <col min="9248" max="9248" width="9.109375" style="8" customWidth="1"/>
    <col min="9249" max="9252" width="5" style="8" customWidth="1"/>
    <col min="9253" max="9253" width="9.109375" style="8" customWidth="1"/>
    <col min="9254" max="9254" width="1.88671875" style="8" customWidth="1"/>
    <col min="9255" max="9255" width="9.109375" style="8" customWidth="1"/>
    <col min="9256" max="9259" width="5" style="8" customWidth="1"/>
    <col min="9260" max="9260" width="9.109375" style="8" customWidth="1"/>
    <col min="9261" max="9261" width="1.88671875" style="8" customWidth="1"/>
    <col min="9262" max="9262" width="9.109375" style="8" customWidth="1"/>
    <col min="9263" max="9266" width="5" style="8" customWidth="1"/>
    <col min="9267" max="9267" width="9.109375" style="8" customWidth="1"/>
    <col min="9268" max="9268" width="1.88671875" style="8" customWidth="1"/>
    <col min="9269" max="9269" width="9.109375" style="8" customWidth="1"/>
    <col min="9270" max="9273" width="5" style="8" customWidth="1"/>
    <col min="9274" max="9274" width="9.109375" style="8" customWidth="1"/>
    <col min="9275" max="9275" width="1.88671875" style="8" customWidth="1"/>
    <col min="9276" max="9276" width="9.109375" style="8" customWidth="1"/>
    <col min="9277" max="9280" width="5" style="8" customWidth="1"/>
    <col min="9281" max="9281" width="9.109375" style="8" customWidth="1"/>
    <col min="9282" max="9282" width="1.88671875" style="8" customWidth="1"/>
    <col min="9283" max="9302" width="0" style="8" hidden="1" customWidth="1"/>
    <col min="9303" max="9303" width="1.88671875" style="8" customWidth="1"/>
    <col min="9304" max="9304" width="9.109375" style="8" customWidth="1"/>
    <col min="9305" max="9308" width="5" style="8" customWidth="1"/>
    <col min="9309" max="9309" width="9.109375" style="8" customWidth="1"/>
    <col min="9310" max="9316" width="0" style="8" hidden="1" customWidth="1"/>
    <col min="9317" max="9317" width="1.88671875" style="8" customWidth="1"/>
    <col min="9318" max="9318" width="9.109375" style="8" customWidth="1"/>
    <col min="9319" max="9322" width="5" style="8" customWidth="1"/>
    <col min="9323" max="9323" width="9.109375" style="8" customWidth="1"/>
    <col min="9324" max="9324" width="1.88671875" style="8" customWidth="1"/>
    <col min="9325" max="9325" width="9.109375" style="8" customWidth="1"/>
    <col min="9326" max="9329" width="5" style="8" customWidth="1"/>
    <col min="9330" max="9330" width="9.109375" style="8" customWidth="1"/>
    <col min="9331" max="9331" width="1.88671875" style="8" customWidth="1"/>
    <col min="9332" max="9332" width="9.109375" style="8" customWidth="1"/>
    <col min="9333" max="9336" width="5" style="8" customWidth="1"/>
    <col min="9337" max="9337" width="9.109375" style="8" customWidth="1"/>
    <col min="9338" max="9338" width="2.33203125" style="8" customWidth="1"/>
    <col min="9339" max="9339" width="9.109375" style="8" customWidth="1"/>
    <col min="9340" max="9343" width="5.6640625" style="8" customWidth="1"/>
    <col min="9344" max="9344" width="9.109375" style="8" customWidth="1"/>
    <col min="9345" max="9345" width="1.88671875" style="8" customWidth="1"/>
    <col min="9346" max="9346" width="10.109375" style="8" customWidth="1"/>
    <col min="9347" max="9350" width="5" style="8" customWidth="1"/>
    <col min="9351" max="9351" width="9.109375" style="8" customWidth="1"/>
    <col min="9352" max="9352" width="1.6640625" style="8" customWidth="1"/>
    <col min="9353" max="9353" width="10.109375" style="8" customWidth="1"/>
    <col min="9354" max="9357" width="5" style="8" customWidth="1"/>
    <col min="9358" max="9358" width="9.109375" style="8" customWidth="1"/>
    <col min="9359" max="9359" width="1.88671875" style="8" customWidth="1"/>
    <col min="9360" max="9360" width="10.109375" style="8" customWidth="1"/>
    <col min="9361" max="9364" width="5" style="8" customWidth="1"/>
    <col min="9365" max="9365" width="9.109375" style="8" customWidth="1"/>
    <col min="9366" max="9366" width="1.88671875" style="8" customWidth="1"/>
    <col min="9367" max="9367" width="10.109375" style="8" customWidth="1"/>
    <col min="9368" max="9371" width="5" style="8" customWidth="1"/>
    <col min="9372" max="9372" width="9.109375" style="8" customWidth="1"/>
    <col min="9373" max="9373" width="1.88671875" style="8" customWidth="1"/>
    <col min="9374" max="9377" width="9.109375" style="8" customWidth="1"/>
    <col min="9378" max="9378" width="11.33203125" style="8" customWidth="1"/>
    <col min="9379" max="9381" width="9.109375" style="8"/>
    <col min="9382" max="9382" width="10.33203125" style="8" customWidth="1"/>
    <col min="9383" max="9398" width="9.109375" style="8" customWidth="1"/>
    <col min="9399" max="9481" width="9.109375" style="8"/>
    <col min="9482" max="9482" width="24.33203125" style="8" customWidth="1"/>
    <col min="9483" max="9483" width="10.6640625" style="8" customWidth="1"/>
    <col min="9484" max="9487" width="5" style="8" customWidth="1"/>
    <col min="9488" max="9488" width="9.109375" style="8" customWidth="1"/>
    <col min="9489" max="9489" width="1.88671875" style="8" customWidth="1"/>
    <col min="9490" max="9490" width="10.6640625" style="8" customWidth="1"/>
    <col min="9491" max="9494" width="5" style="8" customWidth="1"/>
    <col min="9495" max="9495" width="9.109375" style="8" customWidth="1"/>
    <col min="9496" max="9496" width="1.88671875" style="8" customWidth="1"/>
    <col min="9497" max="9497" width="10.6640625" style="8" customWidth="1"/>
    <col min="9498" max="9501" width="5" style="8" customWidth="1"/>
    <col min="9502" max="9502" width="9.109375" style="8" customWidth="1"/>
    <col min="9503" max="9503" width="1.88671875" style="8" customWidth="1"/>
    <col min="9504" max="9504" width="9.109375" style="8" customWidth="1"/>
    <col min="9505" max="9508" width="5" style="8" customWidth="1"/>
    <col min="9509" max="9509" width="9.109375" style="8" customWidth="1"/>
    <col min="9510" max="9510" width="1.88671875" style="8" customWidth="1"/>
    <col min="9511" max="9511" width="9.109375" style="8" customWidth="1"/>
    <col min="9512" max="9515" width="5" style="8" customWidth="1"/>
    <col min="9516" max="9516" width="9.109375" style="8" customWidth="1"/>
    <col min="9517" max="9517" width="1.88671875" style="8" customWidth="1"/>
    <col min="9518" max="9518" width="9.109375" style="8" customWidth="1"/>
    <col min="9519" max="9522" width="5" style="8" customWidth="1"/>
    <col min="9523" max="9523" width="9.109375" style="8" customWidth="1"/>
    <col min="9524" max="9524" width="1.88671875" style="8" customWidth="1"/>
    <col min="9525" max="9525" width="9.109375" style="8" customWidth="1"/>
    <col min="9526" max="9529" width="5" style="8" customWidth="1"/>
    <col min="9530" max="9530" width="9.109375" style="8" customWidth="1"/>
    <col min="9531" max="9531" width="1.88671875" style="8" customWidth="1"/>
    <col min="9532" max="9532" width="9.109375" style="8" customWidth="1"/>
    <col min="9533" max="9536" width="5" style="8" customWidth="1"/>
    <col min="9537" max="9537" width="9.109375" style="8" customWidth="1"/>
    <col min="9538" max="9538" width="1.88671875" style="8" customWidth="1"/>
    <col min="9539" max="9558" width="0" style="8" hidden="1" customWidth="1"/>
    <col min="9559" max="9559" width="1.88671875" style="8" customWidth="1"/>
    <col min="9560" max="9560" width="9.109375" style="8" customWidth="1"/>
    <col min="9561" max="9564" width="5" style="8" customWidth="1"/>
    <col min="9565" max="9565" width="9.109375" style="8" customWidth="1"/>
    <col min="9566" max="9572" width="0" style="8" hidden="1" customWidth="1"/>
    <col min="9573" max="9573" width="1.88671875" style="8" customWidth="1"/>
    <col min="9574" max="9574" width="9.109375" style="8" customWidth="1"/>
    <col min="9575" max="9578" width="5" style="8" customWidth="1"/>
    <col min="9579" max="9579" width="9.109375" style="8" customWidth="1"/>
    <col min="9580" max="9580" width="1.88671875" style="8" customWidth="1"/>
    <col min="9581" max="9581" width="9.109375" style="8" customWidth="1"/>
    <col min="9582" max="9585" width="5" style="8" customWidth="1"/>
    <col min="9586" max="9586" width="9.109375" style="8" customWidth="1"/>
    <col min="9587" max="9587" width="1.88671875" style="8" customWidth="1"/>
    <col min="9588" max="9588" width="9.109375" style="8" customWidth="1"/>
    <col min="9589" max="9592" width="5" style="8" customWidth="1"/>
    <col min="9593" max="9593" width="9.109375" style="8" customWidth="1"/>
    <col min="9594" max="9594" width="2.33203125" style="8" customWidth="1"/>
    <col min="9595" max="9595" width="9.109375" style="8" customWidth="1"/>
    <col min="9596" max="9599" width="5.6640625" style="8" customWidth="1"/>
    <col min="9600" max="9600" width="9.109375" style="8" customWidth="1"/>
    <col min="9601" max="9601" width="1.88671875" style="8" customWidth="1"/>
    <col min="9602" max="9602" width="10.109375" style="8" customWidth="1"/>
    <col min="9603" max="9606" width="5" style="8" customWidth="1"/>
    <col min="9607" max="9607" width="9.109375" style="8" customWidth="1"/>
    <col min="9608" max="9608" width="1.6640625" style="8" customWidth="1"/>
    <col min="9609" max="9609" width="10.109375" style="8" customWidth="1"/>
    <col min="9610" max="9613" width="5" style="8" customWidth="1"/>
    <col min="9614" max="9614" width="9.109375" style="8" customWidth="1"/>
    <col min="9615" max="9615" width="1.88671875" style="8" customWidth="1"/>
    <col min="9616" max="9616" width="10.109375" style="8" customWidth="1"/>
    <col min="9617" max="9620" width="5" style="8" customWidth="1"/>
    <col min="9621" max="9621" width="9.109375" style="8" customWidth="1"/>
    <col min="9622" max="9622" width="1.88671875" style="8" customWidth="1"/>
    <col min="9623" max="9623" width="10.109375" style="8" customWidth="1"/>
    <col min="9624" max="9627" width="5" style="8" customWidth="1"/>
    <col min="9628" max="9628" width="9.109375" style="8" customWidth="1"/>
    <col min="9629" max="9629" width="1.88671875" style="8" customWidth="1"/>
    <col min="9630" max="9633" width="9.109375" style="8" customWidth="1"/>
    <col min="9634" max="9634" width="11.33203125" style="8" customWidth="1"/>
    <col min="9635" max="9637" width="9.109375" style="8"/>
    <col min="9638" max="9638" width="10.33203125" style="8" customWidth="1"/>
    <col min="9639" max="9654" width="9.109375" style="8" customWidth="1"/>
    <col min="9655" max="9737" width="9.109375" style="8"/>
    <col min="9738" max="9738" width="24.33203125" style="8" customWidth="1"/>
    <col min="9739" max="9739" width="10.6640625" style="8" customWidth="1"/>
    <col min="9740" max="9743" width="5" style="8" customWidth="1"/>
    <col min="9744" max="9744" width="9.109375" style="8" customWidth="1"/>
    <col min="9745" max="9745" width="1.88671875" style="8" customWidth="1"/>
    <col min="9746" max="9746" width="10.6640625" style="8" customWidth="1"/>
    <col min="9747" max="9750" width="5" style="8" customWidth="1"/>
    <col min="9751" max="9751" width="9.109375" style="8" customWidth="1"/>
    <col min="9752" max="9752" width="1.88671875" style="8" customWidth="1"/>
    <col min="9753" max="9753" width="10.6640625" style="8" customWidth="1"/>
    <col min="9754" max="9757" width="5" style="8" customWidth="1"/>
    <col min="9758" max="9758" width="9.109375" style="8" customWidth="1"/>
    <col min="9759" max="9759" width="1.88671875" style="8" customWidth="1"/>
    <col min="9760" max="9760" width="9.109375" style="8" customWidth="1"/>
    <col min="9761" max="9764" width="5" style="8" customWidth="1"/>
    <col min="9765" max="9765" width="9.109375" style="8" customWidth="1"/>
    <col min="9766" max="9766" width="1.88671875" style="8" customWidth="1"/>
    <col min="9767" max="9767" width="9.109375" style="8" customWidth="1"/>
    <col min="9768" max="9771" width="5" style="8" customWidth="1"/>
    <col min="9772" max="9772" width="9.109375" style="8" customWidth="1"/>
    <col min="9773" max="9773" width="1.88671875" style="8" customWidth="1"/>
    <col min="9774" max="9774" width="9.109375" style="8" customWidth="1"/>
    <col min="9775" max="9778" width="5" style="8" customWidth="1"/>
    <col min="9779" max="9779" width="9.109375" style="8" customWidth="1"/>
    <col min="9780" max="9780" width="1.88671875" style="8" customWidth="1"/>
    <col min="9781" max="9781" width="9.109375" style="8" customWidth="1"/>
    <col min="9782" max="9785" width="5" style="8" customWidth="1"/>
    <col min="9786" max="9786" width="9.109375" style="8" customWidth="1"/>
    <col min="9787" max="9787" width="1.88671875" style="8" customWidth="1"/>
    <col min="9788" max="9788" width="9.109375" style="8" customWidth="1"/>
    <col min="9789" max="9792" width="5" style="8" customWidth="1"/>
    <col min="9793" max="9793" width="9.109375" style="8" customWidth="1"/>
    <col min="9794" max="9794" width="1.88671875" style="8" customWidth="1"/>
    <col min="9795" max="9814" width="0" style="8" hidden="1" customWidth="1"/>
    <col min="9815" max="9815" width="1.88671875" style="8" customWidth="1"/>
    <col min="9816" max="9816" width="9.109375" style="8" customWidth="1"/>
    <col min="9817" max="9820" width="5" style="8" customWidth="1"/>
    <col min="9821" max="9821" width="9.109375" style="8" customWidth="1"/>
    <col min="9822" max="9828" width="0" style="8" hidden="1" customWidth="1"/>
    <col min="9829" max="9829" width="1.88671875" style="8" customWidth="1"/>
    <col min="9830" max="9830" width="9.109375" style="8" customWidth="1"/>
    <col min="9831" max="9834" width="5" style="8" customWidth="1"/>
    <col min="9835" max="9835" width="9.109375" style="8" customWidth="1"/>
    <col min="9836" max="9836" width="1.88671875" style="8" customWidth="1"/>
    <col min="9837" max="9837" width="9.109375" style="8" customWidth="1"/>
    <col min="9838" max="9841" width="5" style="8" customWidth="1"/>
    <col min="9842" max="9842" width="9.109375" style="8" customWidth="1"/>
    <col min="9843" max="9843" width="1.88671875" style="8" customWidth="1"/>
    <col min="9844" max="9844" width="9.109375" style="8" customWidth="1"/>
    <col min="9845" max="9848" width="5" style="8" customWidth="1"/>
    <col min="9849" max="9849" width="9.109375" style="8" customWidth="1"/>
    <col min="9850" max="9850" width="2.33203125" style="8" customWidth="1"/>
    <col min="9851" max="9851" width="9.109375" style="8" customWidth="1"/>
    <col min="9852" max="9855" width="5.6640625" style="8" customWidth="1"/>
    <col min="9856" max="9856" width="9.109375" style="8" customWidth="1"/>
    <col min="9857" max="9857" width="1.88671875" style="8" customWidth="1"/>
    <col min="9858" max="9858" width="10.109375" style="8" customWidth="1"/>
    <col min="9859" max="9862" width="5" style="8" customWidth="1"/>
    <col min="9863" max="9863" width="9.109375" style="8" customWidth="1"/>
    <col min="9864" max="9864" width="1.6640625" style="8" customWidth="1"/>
    <col min="9865" max="9865" width="10.109375" style="8" customWidth="1"/>
    <col min="9866" max="9869" width="5" style="8" customWidth="1"/>
    <col min="9870" max="9870" width="9.109375" style="8" customWidth="1"/>
    <col min="9871" max="9871" width="1.88671875" style="8" customWidth="1"/>
    <col min="9872" max="9872" width="10.109375" style="8" customWidth="1"/>
    <col min="9873" max="9876" width="5" style="8" customWidth="1"/>
    <col min="9877" max="9877" width="9.109375" style="8" customWidth="1"/>
    <col min="9878" max="9878" width="1.88671875" style="8" customWidth="1"/>
    <col min="9879" max="9879" width="10.109375" style="8" customWidth="1"/>
    <col min="9880" max="9883" width="5" style="8" customWidth="1"/>
    <col min="9884" max="9884" width="9.109375" style="8" customWidth="1"/>
    <col min="9885" max="9885" width="1.88671875" style="8" customWidth="1"/>
    <col min="9886" max="9889" width="9.109375" style="8" customWidth="1"/>
    <col min="9890" max="9890" width="11.33203125" style="8" customWidth="1"/>
    <col min="9891" max="9893" width="9.109375" style="8"/>
    <col min="9894" max="9894" width="10.33203125" style="8" customWidth="1"/>
    <col min="9895" max="9910" width="9.109375" style="8" customWidth="1"/>
    <col min="9911" max="9993" width="9.109375" style="8"/>
    <col min="9994" max="9994" width="24.33203125" style="8" customWidth="1"/>
    <col min="9995" max="9995" width="10.6640625" style="8" customWidth="1"/>
    <col min="9996" max="9999" width="5" style="8" customWidth="1"/>
    <col min="10000" max="10000" width="9.109375" style="8" customWidth="1"/>
    <col min="10001" max="10001" width="1.88671875" style="8" customWidth="1"/>
    <col min="10002" max="10002" width="10.6640625" style="8" customWidth="1"/>
    <col min="10003" max="10006" width="5" style="8" customWidth="1"/>
    <col min="10007" max="10007" width="9.109375" style="8" customWidth="1"/>
    <col min="10008" max="10008" width="1.88671875" style="8" customWidth="1"/>
    <col min="10009" max="10009" width="10.6640625" style="8" customWidth="1"/>
    <col min="10010" max="10013" width="5" style="8" customWidth="1"/>
    <col min="10014" max="10014" width="9.109375" style="8" customWidth="1"/>
    <col min="10015" max="10015" width="1.88671875" style="8" customWidth="1"/>
    <col min="10016" max="10016" width="9.109375" style="8" customWidth="1"/>
    <col min="10017" max="10020" width="5" style="8" customWidth="1"/>
    <col min="10021" max="10021" width="9.109375" style="8" customWidth="1"/>
    <col min="10022" max="10022" width="1.88671875" style="8" customWidth="1"/>
    <col min="10023" max="10023" width="9.109375" style="8" customWidth="1"/>
    <col min="10024" max="10027" width="5" style="8" customWidth="1"/>
    <col min="10028" max="10028" width="9.109375" style="8" customWidth="1"/>
    <col min="10029" max="10029" width="1.88671875" style="8" customWidth="1"/>
    <col min="10030" max="10030" width="9.109375" style="8" customWidth="1"/>
    <col min="10031" max="10034" width="5" style="8" customWidth="1"/>
    <col min="10035" max="10035" width="9.109375" style="8" customWidth="1"/>
    <col min="10036" max="10036" width="1.88671875" style="8" customWidth="1"/>
    <col min="10037" max="10037" width="9.109375" style="8" customWidth="1"/>
    <col min="10038" max="10041" width="5" style="8" customWidth="1"/>
    <col min="10042" max="10042" width="9.109375" style="8" customWidth="1"/>
    <col min="10043" max="10043" width="1.88671875" style="8" customWidth="1"/>
    <col min="10044" max="10044" width="9.109375" style="8" customWidth="1"/>
    <col min="10045" max="10048" width="5" style="8" customWidth="1"/>
    <col min="10049" max="10049" width="9.109375" style="8" customWidth="1"/>
    <col min="10050" max="10050" width="1.88671875" style="8" customWidth="1"/>
    <col min="10051" max="10070" width="0" style="8" hidden="1" customWidth="1"/>
    <col min="10071" max="10071" width="1.88671875" style="8" customWidth="1"/>
    <col min="10072" max="10072" width="9.109375" style="8" customWidth="1"/>
    <col min="10073" max="10076" width="5" style="8" customWidth="1"/>
    <col min="10077" max="10077" width="9.109375" style="8" customWidth="1"/>
    <col min="10078" max="10084" width="0" style="8" hidden="1" customWidth="1"/>
    <col min="10085" max="10085" width="1.88671875" style="8" customWidth="1"/>
    <col min="10086" max="10086" width="9.109375" style="8" customWidth="1"/>
    <col min="10087" max="10090" width="5" style="8" customWidth="1"/>
    <col min="10091" max="10091" width="9.109375" style="8" customWidth="1"/>
    <col min="10092" max="10092" width="1.88671875" style="8" customWidth="1"/>
    <col min="10093" max="10093" width="9.109375" style="8" customWidth="1"/>
    <col min="10094" max="10097" width="5" style="8" customWidth="1"/>
    <col min="10098" max="10098" width="9.109375" style="8" customWidth="1"/>
    <col min="10099" max="10099" width="1.88671875" style="8" customWidth="1"/>
    <col min="10100" max="10100" width="9.109375" style="8" customWidth="1"/>
    <col min="10101" max="10104" width="5" style="8" customWidth="1"/>
    <col min="10105" max="10105" width="9.109375" style="8" customWidth="1"/>
    <col min="10106" max="10106" width="2.33203125" style="8" customWidth="1"/>
    <col min="10107" max="10107" width="9.109375" style="8" customWidth="1"/>
    <col min="10108" max="10111" width="5.6640625" style="8" customWidth="1"/>
    <col min="10112" max="10112" width="9.109375" style="8" customWidth="1"/>
    <col min="10113" max="10113" width="1.88671875" style="8" customWidth="1"/>
    <col min="10114" max="10114" width="10.109375" style="8" customWidth="1"/>
    <col min="10115" max="10118" width="5" style="8" customWidth="1"/>
    <col min="10119" max="10119" width="9.109375" style="8" customWidth="1"/>
    <col min="10120" max="10120" width="1.6640625" style="8" customWidth="1"/>
    <col min="10121" max="10121" width="10.109375" style="8" customWidth="1"/>
    <col min="10122" max="10125" width="5" style="8" customWidth="1"/>
    <col min="10126" max="10126" width="9.109375" style="8" customWidth="1"/>
    <col min="10127" max="10127" width="1.88671875" style="8" customWidth="1"/>
    <col min="10128" max="10128" width="10.109375" style="8" customWidth="1"/>
    <col min="10129" max="10132" width="5" style="8" customWidth="1"/>
    <col min="10133" max="10133" width="9.109375" style="8" customWidth="1"/>
    <col min="10134" max="10134" width="1.88671875" style="8" customWidth="1"/>
    <col min="10135" max="10135" width="10.109375" style="8" customWidth="1"/>
    <col min="10136" max="10139" width="5" style="8" customWidth="1"/>
    <col min="10140" max="10140" width="9.109375" style="8" customWidth="1"/>
    <col min="10141" max="10141" width="1.88671875" style="8" customWidth="1"/>
    <col min="10142" max="10145" width="9.109375" style="8" customWidth="1"/>
    <col min="10146" max="10146" width="11.33203125" style="8" customWidth="1"/>
    <col min="10147" max="10149" width="9.109375" style="8"/>
    <col min="10150" max="10150" width="10.33203125" style="8" customWidth="1"/>
    <col min="10151" max="10166" width="9.109375" style="8" customWidth="1"/>
    <col min="10167" max="10249" width="9.109375" style="8"/>
    <col min="10250" max="10250" width="24.33203125" style="8" customWidth="1"/>
    <col min="10251" max="10251" width="10.6640625" style="8" customWidth="1"/>
    <col min="10252" max="10255" width="5" style="8" customWidth="1"/>
    <col min="10256" max="10256" width="9.109375" style="8" customWidth="1"/>
    <col min="10257" max="10257" width="1.88671875" style="8" customWidth="1"/>
    <col min="10258" max="10258" width="10.6640625" style="8" customWidth="1"/>
    <col min="10259" max="10262" width="5" style="8" customWidth="1"/>
    <col min="10263" max="10263" width="9.109375" style="8" customWidth="1"/>
    <col min="10264" max="10264" width="1.88671875" style="8" customWidth="1"/>
    <col min="10265" max="10265" width="10.6640625" style="8" customWidth="1"/>
    <col min="10266" max="10269" width="5" style="8" customWidth="1"/>
    <col min="10270" max="10270" width="9.109375" style="8" customWidth="1"/>
    <col min="10271" max="10271" width="1.88671875" style="8" customWidth="1"/>
    <col min="10272" max="10272" width="9.109375" style="8" customWidth="1"/>
    <col min="10273" max="10276" width="5" style="8" customWidth="1"/>
    <col min="10277" max="10277" width="9.109375" style="8" customWidth="1"/>
    <col min="10278" max="10278" width="1.88671875" style="8" customWidth="1"/>
    <col min="10279" max="10279" width="9.109375" style="8" customWidth="1"/>
    <col min="10280" max="10283" width="5" style="8" customWidth="1"/>
    <col min="10284" max="10284" width="9.109375" style="8" customWidth="1"/>
    <col min="10285" max="10285" width="1.88671875" style="8" customWidth="1"/>
    <col min="10286" max="10286" width="9.109375" style="8" customWidth="1"/>
    <col min="10287" max="10290" width="5" style="8" customWidth="1"/>
    <col min="10291" max="10291" width="9.109375" style="8" customWidth="1"/>
    <col min="10292" max="10292" width="1.88671875" style="8" customWidth="1"/>
    <col min="10293" max="10293" width="9.109375" style="8" customWidth="1"/>
    <col min="10294" max="10297" width="5" style="8" customWidth="1"/>
    <col min="10298" max="10298" width="9.109375" style="8" customWidth="1"/>
    <col min="10299" max="10299" width="1.88671875" style="8" customWidth="1"/>
    <col min="10300" max="10300" width="9.109375" style="8" customWidth="1"/>
    <col min="10301" max="10304" width="5" style="8" customWidth="1"/>
    <col min="10305" max="10305" width="9.109375" style="8" customWidth="1"/>
    <col min="10306" max="10306" width="1.88671875" style="8" customWidth="1"/>
    <col min="10307" max="10326" width="0" style="8" hidden="1" customWidth="1"/>
    <col min="10327" max="10327" width="1.88671875" style="8" customWidth="1"/>
    <col min="10328" max="10328" width="9.109375" style="8" customWidth="1"/>
    <col min="10329" max="10332" width="5" style="8" customWidth="1"/>
    <col min="10333" max="10333" width="9.109375" style="8" customWidth="1"/>
    <col min="10334" max="10340" width="0" style="8" hidden="1" customWidth="1"/>
    <col min="10341" max="10341" width="1.88671875" style="8" customWidth="1"/>
    <col min="10342" max="10342" width="9.109375" style="8" customWidth="1"/>
    <col min="10343" max="10346" width="5" style="8" customWidth="1"/>
    <col min="10347" max="10347" width="9.109375" style="8" customWidth="1"/>
    <col min="10348" max="10348" width="1.88671875" style="8" customWidth="1"/>
    <col min="10349" max="10349" width="9.109375" style="8" customWidth="1"/>
    <col min="10350" max="10353" width="5" style="8" customWidth="1"/>
    <col min="10354" max="10354" width="9.109375" style="8" customWidth="1"/>
    <col min="10355" max="10355" width="1.88671875" style="8" customWidth="1"/>
    <col min="10356" max="10356" width="9.109375" style="8" customWidth="1"/>
    <col min="10357" max="10360" width="5" style="8" customWidth="1"/>
    <col min="10361" max="10361" width="9.109375" style="8" customWidth="1"/>
    <col min="10362" max="10362" width="2.33203125" style="8" customWidth="1"/>
    <col min="10363" max="10363" width="9.109375" style="8" customWidth="1"/>
    <col min="10364" max="10367" width="5.6640625" style="8" customWidth="1"/>
    <col min="10368" max="10368" width="9.109375" style="8" customWidth="1"/>
    <col min="10369" max="10369" width="1.88671875" style="8" customWidth="1"/>
    <col min="10370" max="10370" width="10.109375" style="8" customWidth="1"/>
    <col min="10371" max="10374" width="5" style="8" customWidth="1"/>
    <col min="10375" max="10375" width="9.109375" style="8" customWidth="1"/>
    <col min="10376" max="10376" width="1.6640625" style="8" customWidth="1"/>
    <col min="10377" max="10377" width="10.109375" style="8" customWidth="1"/>
    <col min="10378" max="10381" width="5" style="8" customWidth="1"/>
    <col min="10382" max="10382" width="9.109375" style="8" customWidth="1"/>
    <col min="10383" max="10383" width="1.88671875" style="8" customWidth="1"/>
    <col min="10384" max="10384" width="10.109375" style="8" customWidth="1"/>
    <col min="10385" max="10388" width="5" style="8" customWidth="1"/>
    <col min="10389" max="10389" width="9.109375" style="8" customWidth="1"/>
    <col min="10390" max="10390" width="1.88671875" style="8" customWidth="1"/>
    <col min="10391" max="10391" width="10.109375" style="8" customWidth="1"/>
    <col min="10392" max="10395" width="5" style="8" customWidth="1"/>
    <col min="10396" max="10396" width="9.109375" style="8" customWidth="1"/>
    <col min="10397" max="10397" width="1.88671875" style="8" customWidth="1"/>
    <col min="10398" max="10401" width="9.109375" style="8" customWidth="1"/>
    <col min="10402" max="10402" width="11.33203125" style="8" customWidth="1"/>
    <col min="10403" max="10405" width="9.109375" style="8"/>
    <col min="10406" max="10406" width="10.33203125" style="8" customWidth="1"/>
    <col min="10407" max="10422" width="9.109375" style="8" customWidth="1"/>
    <col min="10423" max="10505" width="9.109375" style="8"/>
    <col min="10506" max="10506" width="24.33203125" style="8" customWidth="1"/>
    <col min="10507" max="10507" width="10.6640625" style="8" customWidth="1"/>
    <col min="10508" max="10511" width="5" style="8" customWidth="1"/>
    <col min="10512" max="10512" width="9.109375" style="8" customWidth="1"/>
    <col min="10513" max="10513" width="1.88671875" style="8" customWidth="1"/>
    <col min="10514" max="10514" width="10.6640625" style="8" customWidth="1"/>
    <col min="10515" max="10518" width="5" style="8" customWidth="1"/>
    <col min="10519" max="10519" width="9.109375" style="8" customWidth="1"/>
    <col min="10520" max="10520" width="1.88671875" style="8" customWidth="1"/>
    <col min="10521" max="10521" width="10.6640625" style="8" customWidth="1"/>
    <col min="10522" max="10525" width="5" style="8" customWidth="1"/>
    <col min="10526" max="10526" width="9.109375" style="8" customWidth="1"/>
    <col min="10527" max="10527" width="1.88671875" style="8" customWidth="1"/>
    <col min="10528" max="10528" width="9.109375" style="8" customWidth="1"/>
    <col min="10529" max="10532" width="5" style="8" customWidth="1"/>
    <col min="10533" max="10533" width="9.109375" style="8" customWidth="1"/>
    <col min="10534" max="10534" width="1.88671875" style="8" customWidth="1"/>
    <col min="10535" max="10535" width="9.109375" style="8" customWidth="1"/>
    <col min="10536" max="10539" width="5" style="8" customWidth="1"/>
    <col min="10540" max="10540" width="9.109375" style="8" customWidth="1"/>
    <col min="10541" max="10541" width="1.88671875" style="8" customWidth="1"/>
    <col min="10542" max="10542" width="9.109375" style="8" customWidth="1"/>
    <col min="10543" max="10546" width="5" style="8" customWidth="1"/>
    <col min="10547" max="10547" width="9.109375" style="8" customWidth="1"/>
    <col min="10548" max="10548" width="1.88671875" style="8" customWidth="1"/>
    <col min="10549" max="10549" width="9.109375" style="8" customWidth="1"/>
    <col min="10550" max="10553" width="5" style="8" customWidth="1"/>
    <col min="10554" max="10554" width="9.109375" style="8" customWidth="1"/>
    <col min="10555" max="10555" width="1.88671875" style="8" customWidth="1"/>
    <col min="10556" max="10556" width="9.109375" style="8" customWidth="1"/>
    <col min="10557" max="10560" width="5" style="8" customWidth="1"/>
    <col min="10561" max="10561" width="9.109375" style="8" customWidth="1"/>
    <col min="10562" max="10562" width="1.88671875" style="8" customWidth="1"/>
    <col min="10563" max="10582" width="0" style="8" hidden="1" customWidth="1"/>
    <col min="10583" max="10583" width="1.88671875" style="8" customWidth="1"/>
    <col min="10584" max="10584" width="9.109375" style="8" customWidth="1"/>
    <col min="10585" max="10588" width="5" style="8" customWidth="1"/>
    <col min="10589" max="10589" width="9.109375" style="8" customWidth="1"/>
    <col min="10590" max="10596" width="0" style="8" hidden="1" customWidth="1"/>
    <col min="10597" max="10597" width="1.88671875" style="8" customWidth="1"/>
    <col min="10598" max="10598" width="9.109375" style="8" customWidth="1"/>
    <col min="10599" max="10602" width="5" style="8" customWidth="1"/>
    <col min="10603" max="10603" width="9.109375" style="8" customWidth="1"/>
    <col min="10604" max="10604" width="1.88671875" style="8" customWidth="1"/>
    <col min="10605" max="10605" width="9.109375" style="8" customWidth="1"/>
    <col min="10606" max="10609" width="5" style="8" customWidth="1"/>
    <col min="10610" max="10610" width="9.109375" style="8" customWidth="1"/>
    <col min="10611" max="10611" width="1.88671875" style="8" customWidth="1"/>
    <col min="10612" max="10612" width="9.109375" style="8" customWidth="1"/>
    <col min="10613" max="10616" width="5" style="8" customWidth="1"/>
    <col min="10617" max="10617" width="9.109375" style="8" customWidth="1"/>
    <col min="10618" max="10618" width="2.33203125" style="8" customWidth="1"/>
    <col min="10619" max="10619" width="9.109375" style="8" customWidth="1"/>
    <col min="10620" max="10623" width="5.6640625" style="8" customWidth="1"/>
    <col min="10624" max="10624" width="9.109375" style="8" customWidth="1"/>
    <col min="10625" max="10625" width="1.88671875" style="8" customWidth="1"/>
    <col min="10626" max="10626" width="10.109375" style="8" customWidth="1"/>
    <col min="10627" max="10630" width="5" style="8" customWidth="1"/>
    <col min="10631" max="10631" width="9.109375" style="8" customWidth="1"/>
    <col min="10632" max="10632" width="1.6640625" style="8" customWidth="1"/>
    <col min="10633" max="10633" width="10.109375" style="8" customWidth="1"/>
    <col min="10634" max="10637" width="5" style="8" customWidth="1"/>
    <col min="10638" max="10638" width="9.109375" style="8" customWidth="1"/>
    <col min="10639" max="10639" width="1.88671875" style="8" customWidth="1"/>
    <col min="10640" max="10640" width="10.109375" style="8" customWidth="1"/>
    <col min="10641" max="10644" width="5" style="8" customWidth="1"/>
    <col min="10645" max="10645" width="9.109375" style="8" customWidth="1"/>
    <col min="10646" max="10646" width="1.88671875" style="8" customWidth="1"/>
    <col min="10647" max="10647" width="10.109375" style="8" customWidth="1"/>
    <col min="10648" max="10651" width="5" style="8" customWidth="1"/>
    <col min="10652" max="10652" width="9.109375" style="8" customWidth="1"/>
    <col min="10653" max="10653" width="1.88671875" style="8" customWidth="1"/>
    <col min="10654" max="10657" width="9.109375" style="8" customWidth="1"/>
    <col min="10658" max="10658" width="11.33203125" style="8" customWidth="1"/>
    <col min="10659" max="10661" width="9.109375" style="8"/>
    <col min="10662" max="10662" width="10.33203125" style="8" customWidth="1"/>
    <col min="10663" max="10678" width="9.109375" style="8" customWidth="1"/>
    <col min="10679" max="10761" width="9.109375" style="8"/>
    <col min="10762" max="10762" width="24.33203125" style="8" customWidth="1"/>
    <col min="10763" max="10763" width="10.6640625" style="8" customWidth="1"/>
    <col min="10764" max="10767" width="5" style="8" customWidth="1"/>
    <col min="10768" max="10768" width="9.109375" style="8" customWidth="1"/>
    <col min="10769" max="10769" width="1.88671875" style="8" customWidth="1"/>
    <col min="10770" max="10770" width="10.6640625" style="8" customWidth="1"/>
    <col min="10771" max="10774" width="5" style="8" customWidth="1"/>
    <col min="10775" max="10775" width="9.109375" style="8" customWidth="1"/>
    <col min="10776" max="10776" width="1.88671875" style="8" customWidth="1"/>
    <col min="10777" max="10777" width="10.6640625" style="8" customWidth="1"/>
    <col min="10778" max="10781" width="5" style="8" customWidth="1"/>
    <col min="10782" max="10782" width="9.109375" style="8" customWidth="1"/>
    <col min="10783" max="10783" width="1.88671875" style="8" customWidth="1"/>
    <col min="10784" max="10784" width="9.109375" style="8" customWidth="1"/>
    <col min="10785" max="10788" width="5" style="8" customWidth="1"/>
    <col min="10789" max="10789" width="9.109375" style="8" customWidth="1"/>
    <col min="10790" max="10790" width="1.88671875" style="8" customWidth="1"/>
    <col min="10791" max="10791" width="9.109375" style="8" customWidth="1"/>
    <col min="10792" max="10795" width="5" style="8" customWidth="1"/>
    <col min="10796" max="10796" width="9.109375" style="8" customWidth="1"/>
    <col min="10797" max="10797" width="1.88671875" style="8" customWidth="1"/>
    <col min="10798" max="10798" width="9.109375" style="8" customWidth="1"/>
    <col min="10799" max="10802" width="5" style="8" customWidth="1"/>
    <col min="10803" max="10803" width="9.109375" style="8" customWidth="1"/>
    <col min="10804" max="10804" width="1.88671875" style="8" customWidth="1"/>
    <col min="10805" max="10805" width="9.109375" style="8" customWidth="1"/>
    <col min="10806" max="10809" width="5" style="8" customWidth="1"/>
    <col min="10810" max="10810" width="9.109375" style="8" customWidth="1"/>
    <col min="10811" max="10811" width="1.88671875" style="8" customWidth="1"/>
    <col min="10812" max="10812" width="9.109375" style="8" customWidth="1"/>
    <col min="10813" max="10816" width="5" style="8" customWidth="1"/>
    <col min="10817" max="10817" width="9.109375" style="8" customWidth="1"/>
    <col min="10818" max="10818" width="1.88671875" style="8" customWidth="1"/>
    <col min="10819" max="10838" width="0" style="8" hidden="1" customWidth="1"/>
    <col min="10839" max="10839" width="1.88671875" style="8" customWidth="1"/>
    <col min="10840" max="10840" width="9.109375" style="8" customWidth="1"/>
    <col min="10841" max="10844" width="5" style="8" customWidth="1"/>
    <col min="10845" max="10845" width="9.109375" style="8" customWidth="1"/>
    <col min="10846" max="10852" width="0" style="8" hidden="1" customWidth="1"/>
    <col min="10853" max="10853" width="1.88671875" style="8" customWidth="1"/>
    <col min="10854" max="10854" width="9.109375" style="8" customWidth="1"/>
    <col min="10855" max="10858" width="5" style="8" customWidth="1"/>
    <col min="10859" max="10859" width="9.109375" style="8" customWidth="1"/>
    <col min="10860" max="10860" width="1.88671875" style="8" customWidth="1"/>
    <col min="10861" max="10861" width="9.109375" style="8" customWidth="1"/>
    <col min="10862" max="10865" width="5" style="8" customWidth="1"/>
    <col min="10866" max="10866" width="9.109375" style="8" customWidth="1"/>
    <col min="10867" max="10867" width="1.88671875" style="8" customWidth="1"/>
    <col min="10868" max="10868" width="9.109375" style="8" customWidth="1"/>
    <col min="10869" max="10872" width="5" style="8" customWidth="1"/>
    <col min="10873" max="10873" width="9.109375" style="8" customWidth="1"/>
    <col min="10874" max="10874" width="2.33203125" style="8" customWidth="1"/>
    <col min="10875" max="10875" width="9.109375" style="8" customWidth="1"/>
    <col min="10876" max="10879" width="5.6640625" style="8" customWidth="1"/>
    <col min="10880" max="10880" width="9.109375" style="8" customWidth="1"/>
    <col min="10881" max="10881" width="1.88671875" style="8" customWidth="1"/>
    <col min="10882" max="10882" width="10.109375" style="8" customWidth="1"/>
    <col min="10883" max="10886" width="5" style="8" customWidth="1"/>
    <col min="10887" max="10887" width="9.109375" style="8" customWidth="1"/>
    <col min="10888" max="10888" width="1.6640625" style="8" customWidth="1"/>
    <col min="10889" max="10889" width="10.109375" style="8" customWidth="1"/>
    <col min="10890" max="10893" width="5" style="8" customWidth="1"/>
    <col min="10894" max="10894" width="9.109375" style="8" customWidth="1"/>
    <col min="10895" max="10895" width="1.88671875" style="8" customWidth="1"/>
    <col min="10896" max="10896" width="10.109375" style="8" customWidth="1"/>
    <col min="10897" max="10900" width="5" style="8" customWidth="1"/>
    <col min="10901" max="10901" width="9.109375" style="8" customWidth="1"/>
    <col min="10902" max="10902" width="1.88671875" style="8" customWidth="1"/>
    <col min="10903" max="10903" width="10.109375" style="8" customWidth="1"/>
    <col min="10904" max="10907" width="5" style="8" customWidth="1"/>
    <col min="10908" max="10908" width="9.109375" style="8" customWidth="1"/>
    <col min="10909" max="10909" width="1.88671875" style="8" customWidth="1"/>
    <col min="10910" max="10913" width="9.109375" style="8" customWidth="1"/>
    <col min="10914" max="10914" width="11.33203125" style="8" customWidth="1"/>
    <col min="10915" max="10917" width="9.109375" style="8"/>
    <col min="10918" max="10918" width="10.33203125" style="8" customWidth="1"/>
    <col min="10919" max="10934" width="9.109375" style="8" customWidth="1"/>
    <col min="10935" max="11017" width="9.109375" style="8"/>
    <col min="11018" max="11018" width="24.33203125" style="8" customWidth="1"/>
    <col min="11019" max="11019" width="10.6640625" style="8" customWidth="1"/>
    <col min="11020" max="11023" width="5" style="8" customWidth="1"/>
    <col min="11024" max="11024" width="9.109375" style="8" customWidth="1"/>
    <col min="11025" max="11025" width="1.88671875" style="8" customWidth="1"/>
    <col min="11026" max="11026" width="10.6640625" style="8" customWidth="1"/>
    <col min="11027" max="11030" width="5" style="8" customWidth="1"/>
    <col min="11031" max="11031" width="9.109375" style="8" customWidth="1"/>
    <col min="11032" max="11032" width="1.88671875" style="8" customWidth="1"/>
    <col min="11033" max="11033" width="10.6640625" style="8" customWidth="1"/>
    <col min="11034" max="11037" width="5" style="8" customWidth="1"/>
    <col min="11038" max="11038" width="9.109375" style="8" customWidth="1"/>
    <col min="11039" max="11039" width="1.88671875" style="8" customWidth="1"/>
    <col min="11040" max="11040" width="9.109375" style="8" customWidth="1"/>
    <col min="11041" max="11044" width="5" style="8" customWidth="1"/>
    <col min="11045" max="11045" width="9.109375" style="8" customWidth="1"/>
    <col min="11046" max="11046" width="1.88671875" style="8" customWidth="1"/>
    <col min="11047" max="11047" width="9.109375" style="8" customWidth="1"/>
    <col min="11048" max="11051" width="5" style="8" customWidth="1"/>
    <col min="11052" max="11052" width="9.109375" style="8" customWidth="1"/>
    <col min="11053" max="11053" width="1.88671875" style="8" customWidth="1"/>
    <col min="11054" max="11054" width="9.109375" style="8" customWidth="1"/>
    <col min="11055" max="11058" width="5" style="8" customWidth="1"/>
    <col min="11059" max="11059" width="9.109375" style="8" customWidth="1"/>
    <col min="11060" max="11060" width="1.88671875" style="8" customWidth="1"/>
    <col min="11061" max="11061" width="9.109375" style="8" customWidth="1"/>
    <col min="11062" max="11065" width="5" style="8" customWidth="1"/>
    <col min="11066" max="11066" width="9.109375" style="8" customWidth="1"/>
    <col min="11067" max="11067" width="1.88671875" style="8" customWidth="1"/>
    <col min="11068" max="11068" width="9.109375" style="8" customWidth="1"/>
    <col min="11069" max="11072" width="5" style="8" customWidth="1"/>
    <col min="11073" max="11073" width="9.109375" style="8" customWidth="1"/>
    <col min="11074" max="11074" width="1.88671875" style="8" customWidth="1"/>
    <col min="11075" max="11094" width="0" style="8" hidden="1" customWidth="1"/>
    <col min="11095" max="11095" width="1.88671875" style="8" customWidth="1"/>
    <col min="11096" max="11096" width="9.109375" style="8" customWidth="1"/>
    <col min="11097" max="11100" width="5" style="8" customWidth="1"/>
    <col min="11101" max="11101" width="9.109375" style="8" customWidth="1"/>
    <col min="11102" max="11108" width="0" style="8" hidden="1" customWidth="1"/>
    <col min="11109" max="11109" width="1.88671875" style="8" customWidth="1"/>
    <col min="11110" max="11110" width="9.109375" style="8" customWidth="1"/>
    <col min="11111" max="11114" width="5" style="8" customWidth="1"/>
    <col min="11115" max="11115" width="9.109375" style="8" customWidth="1"/>
    <col min="11116" max="11116" width="1.88671875" style="8" customWidth="1"/>
    <col min="11117" max="11117" width="9.109375" style="8" customWidth="1"/>
    <col min="11118" max="11121" width="5" style="8" customWidth="1"/>
    <col min="11122" max="11122" width="9.109375" style="8" customWidth="1"/>
    <col min="11123" max="11123" width="1.88671875" style="8" customWidth="1"/>
    <col min="11124" max="11124" width="9.109375" style="8" customWidth="1"/>
    <col min="11125" max="11128" width="5" style="8" customWidth="1"/>
    <col min="11129" max="11129" width="9.109375" style="8" customWidth="1"/>
    <col min="11130" max="11130" width="2.33203125" style="8" customWidth="1"/>
    <col min="11131" max="11131" width="9.109375" style="8" customWidth="1"/>
    <col min="11132" max="11135" width="5.6640625" style="8" customWidth="1"/>
    <col min="11136" max="11136" width="9.109375" style="8" customWidth="1"/>
    <col min="11137" max="11137" width="1.88671875" style="8" customWidth="1"/>
    <col min="11138" max="11138" width="10.109375" style="8" customWidth="1"/>
    <col min="11139" max="11142" width="5" style="8" customWidth="1"/>
    <col min="11143" max="11143" width="9.109375" style="8" customWidth="1"/>
    <col min="11144" max="11144" width="1.6640625" style="8" customWidth="1"/>
    <col min="11145" max="11145" width="10.109375" style="8" customWidth="1"/>
    <col min="11146" max="11149" width="5" style="8" customWidth="1"/>
    <col min="11150" max="11150" width="9.109375" style="8" customWidth="1"/>
    <col min="11151" max="11151" width="1.88671875" style="8" customWidth="1"/>
    <col min="11152" max="11152" width="10.109375" style="8" customWidth="1"/>
    <col min="11153" max="11156" width="5" style="8" customWidth="1"/>
    <col min="11157" max="11157" width="9.109375" style="8" customWidth="1"/>
    <col min="11158" max="11158" width="1.88671875" style="8" customWidth="1"/>
    <col min="11159" max="11159" width="10.109375" style="8" customWidth="1"/>
    <col min="11160" max="11163" width="5" style="8" customWidth="1"/>
    <col min="11164" max="11164" width="9.109375" style="8" customWidth="1"/>
    <col min="11165" max="11165" width="1.88671875" style="8" customWidth="1"/>
    <col min="11166" max="11169" width="9.109375" style="8" customWidth="1"/>
    <col min="11170" max="11170" width="11.33203125" style="8" customWidth="1"/>
    <col min="11171" max="11173" width="9.109375" style="8"/>
    <col min="11174" max="11174" width="10.33203125" style="8" customWidth="1"/>
    <col min="11175" max="11190" width="9.109375" style="8" customWidth="1"/>
    <col min="11191" max="11273" width="9.109375" style="8"/>
    <col min="11274" max="11274" width="24.33203125" style="8" customWidth="1"/>
    <col min="11275" max="11275" width="10.6640625" style="8" customWidth="1"/>
    <col min="11276" max="11279" width="5" style="8" customWidth="1"/>
    <col min="11280" max="11280" width="9.109375" style="8" customWidth="1"/>
    <col min="11281" max="11281" width="1.88671875" style="8" customWidth="1"/>
    <col min="11282" max="11282" width="10.6640625" style="8" customWidth="1"/>
    <col min="11283" max="11286" width="5" style="8" customWidth="1"/>
    <col min="11287" max="11287" width="9.109375" style="8" customWidth="1"/>
    <col min="11288" max="11288" width="1.88671875" style="8" customWidth="1"/>
    <col min="11289" max="11289" width="10.6640625" style="8" customWidth="1"/>
    <col min="11290" max="11293" width="5" style="8" customWidth="1"/>
    <col min="11294" max="11294" width="9.109375" style="8" customWidth="1"/>
    <col min="11295" max="11295" width="1.88671875" style="8" customWidth="1"/>
    <col min="11296" max="11296" width="9.109375" style="8" customWidth="1"/>
    <col min="11297" max="11300" width="5" style="8" customWidth="1"/>
    <col min="11301" max="11301" width="9.109375" style="8" customWidth="1"/>
    <col min="11302" max="11302" width="1.88671875" style="8" customWidth="1"/>
    <col min="11303" max="11303" width="9.109375" style="8" customWidth="1"/>
    <col min="11304" max="11307" width="5" style="8" customWidth="1"/>
    <col min="11308" max="11308" width="9.109375" style="8" customWidth="1"/>
    <col min="11309" max="11309" width="1.88671875" style="8" customWidth="1"/>
    <col min="11310" max="11310" width="9.109375" style="8" customWidth="1"/>
    <col min="11311" max="11314" width="5" style="8" customWidth="1"/>
    <col min="11315" max="11315" width="9.109375" style="8" customWidth="1"/>
    <col min="11316" max="11316" width="1.88671875" style="8" customWidth="1"/>
    <col min="11317" max="11317" width="9.109375" style="8" customWidth="1"/>
    <col min="11318" max="11321" width="5" style="8" customWidth="1"/>
    <col min="11322" max="11322" width="9.109375" style="8" customWidth="1"/>
    <col min="11323" max="11323" width="1.88671875" style="8" customWidth="1"/>
    <col min="11324" max="11324" width="9.109375" style="8" customWidth="1"/>
    <col min="11325" max="11328" width="5" style="8" customWidth="1"/>
    <col min="11329" max="11329" width="9.109375" style="8" customWidth="1"/>
    <col min="11330" max="11330" width="1.88671875" style="8" customWidth="1"/>
    <col min="11331" max="11350" width="0" style="8" hidden="1" customWidth="1"/>
    <col min="11351" max="11351" width="1.88671875" style="8" customWidth="1"/>
    <col min="11352" max="11352" width="9.109375" style="8" customWidth="1"/>
    <col min="11353" max="11356" width="5" style="8" customWidth="1"/>
    <col min="11357" max="11357" width="9.109375" style="8" customWidth="1"/>
    <col min="11358" max="11364" width="0" style="8" hidden="1" customWidth="1"/>
    <col min="11365" max="11365" width="1.88671875" style="8" customWidth="1"/>
    <col min="11366" max="11366" width="9.109375" style="8" customWidth="1"/>
    <col min="11367" max="11370" width="5" style="8" customWidth="1"/>
    <col min="11371" max="11371" width="9.109375" style="8" customWidth="1"/>
    <col min="11372" max="11372" width="1.88671875" style="8" customWidth="1"/>
    <col min="11373" max="11373" width="9.109375" style="8" customWidth="1"/>
    <col min="11374" max="11377" width="5" style="8" customWidth="1"/>
    <col min="11378" max="11378" width="9.109375" style="8" customWidth="1"/>
    <col min="11379" max="11379" width="1.88671875" style="8" customWidth="1"/>
    <col min="11380" max="11380" width="9.109375" style="8" customWidth="1"/>
    <col min="11381" max="11384" width="5" style="8" customWidth="1"/>
    <col min="11385" max="11385" width="9.109375" style="8" customWidth="1"/>
    <col min="11386" max="11386" width="2.33203125" style="8" customWidth="1"/>
    <col min="11387" max="11387" width="9.109375" style="8" customWidth="1"/>
    <col min="11388" max="11391" width="5.6640625" style="8" customWidth="1"/>
    <col min="11392" max="11392" width="9.109375" style="8" customWidth="1"/>
    <col min="11393" max="11393" width="1.88671875" style="8" customWidth="1"/>
    <col min="11394" max="11394" width="10.109375" style="8" customWidth="1"/>
    <col min="11395" max="11398" width="5" style="8" customWidth="1"/>
    <col min="11399" max="11399" width="9.109375" style="8" customWidth="1"/>
    <col min="11400" max="11400" width="1.6640625" style="8" customWidth="1"/>
    <col min="11401" max="11401" width="10.109375" style="8" customWidth="1"/>
    <col min="11402" max="11405" width="5" style="8" customWidth="1"/>
    <col min="11406" max="11406" width="9.109375" style="8" customWidth="1"/>
    <col min="11407" max="11407" width="1.88671875" style="8" customWidth="1"/>
    <col min="11408" max="11408" width="10.109375" style="8" customWidth="1"/>
    <col min="11409" max="11412" width="5" style="8" customWidth="1"/>
    <col min="11413" max="11413" width="9.109375" style="8" customWidth="1"/>
    <col min="11414" max="11414" width="1.88671875" style="8" customWidth="1"/>
    <col min="11415" max="11415" width="10.109375" style="8" customWidth="1"/>
    <col min="11416" max="11419" width="5" style="8" customWidth="1"/>
    <col min="11420" max="11420" width="9.109375" style="8" customWidth="1"/>
    <col min="11421" max="11421" width="1.88671875" style="8" customWidth="1"/>
    <col min="11422" max="11425" width="9.109375" style="8" customWidth="1"/>
    <col min="11426" max="11426" width="11.33203125" style="8" customWidth="1"/>
    <col min="11427" max="11429" width="9.109375" style="8"/>
    <col min="11430" max="11430" width="10.33203125" style="8" customWidth="1"/>
    <col min="11431" max="11446" width="9.109375" style="8" customWidth="1"/>
    <col min="11447" max="11529" width="9.109375" style="8"/>
    <col min="11530" max="11530" width="24.33203125" style="8" customWidth="1"/>
    <col min="11531" max="11531" width="10.6640625" style="8" customWidth="1"/>
    <col min="11532" max="11535" width="5" style="8" customWidth="1"/>
    <col min="11536" max="11536" width="9.109375" style="8" customWidth="1"/>
    <col min="11537" max="11537" width="1.88671875" style="8" customWidth="1"/>
    <col min="11538" max="11538" width="10.6640625" style="8" customWidth="1"/>
    <col min="11539" max="11542" width="5" style="8" customWidth="1"/>
    <col min="11543" max="11543" width="9.109375" style="8" customWidth="1"/>
    <col min="11544" max="11544" width="1.88671875" style="8" customWidth="1"/>
    <col min="11545" max="11545" width="10.6640625" style="8" customWidth="1"/>
    <col min="11546" max="11549" width="5" style="8" customWidth="1"/>
    <col min="11550" max="11550" width="9.109375" style="8" customWidth="1"/>
    <col min="11551" max="11551" width="1.88671875" style="8" customWidth="1"/>
    <col min="11552" max="11552" width="9.109375" style="8" customWidth="1"/>
    <col min="11553" max="11556" width="5" style="8" customWidth="1"/>
    <col min="11557" max="11557" width="9.109375" style="8" customWidth="1"/>
    <col min="11558" max="11558" width="1.88671875" style="8" customWidth="1"/>
    <col min="11559" max="11559" width="9.109375" style="8" customWidth="1"/>
    <col min="11560" max="11563" width="5" style="8" customWidth="1"/>
    <col min="11564" max="11564" width="9.109375" style="8" customWidth="1"/>
    <col min="11565" max="11565" width="1.88671875" style="8" customWidth="1"/>
    <col min="11566" max="11566" width="9.109375" style="8" customWidth="1"/>
    <col min="11567" max="11570" width="5" style="8" customWidth="1"/>
    <col min="11571" max="11571" width="9.109375" style="8" customWidth="1"/>
    <col min="11572" max="11572" width="1.88671875" style="8" customWidth="1"/>
    <col min="11573" max="11573" width="9.109375" style="8" customWidth="1"/>
    <col min="11574" max="11577" width="5" style="8" customWidth="1"/>
    <col min="11578" max="11578" width="9.109375" style="8" customWidth="1"/>
    <col min="11579" max="11579" width="1.88671875" style="8" customWidth="1"/>
    <col min="11580" max="11580" width="9.109375" style="8" customWidth="1"/>
    <col min="11581" max="11584" width="5" style="8" customWidth="1"/>
    <col min="11585" max="11585" width="9.109375" style="8" customWidth="1"/>
    <col min="11586" max="11586" width="1.88671875" style="8" customWidth="1"/>
    <col min="11587" max="11606" width="0" style="8" hidden="1" customWidth="1"/>
    <col min="11607" max="11607" width="1.88671875" style="8" customWidth="1"/>
    <col min="11608" max="11608" width="9.109375" style="8" customWidth="1"/>
    <col min="11609" max="11612" width="5" style="8" customWidth="1"/>
    <col min="11613" max="11613" width="9.109375" style="8" customWidth="1"/>
    <col min="11614" max="11620" width="0" style="8" hidden="1" customWidth="1"/>
    <col min="11621" max="11621" width="1.88671875" style="8" customWidth="1"/>
    <col min="11622" max="11622" width="9.109375" style="8" customWidth="1"/>
    <col min="11623" max="11626" width="5" style="8" customWidth="1"/>
    <col min="11627" max="11627" width="9.109375" style="8" customWidth="1"/>
    <col min="11628" max="11628" width="1.88671875" style="8" customWidth="1"/>
    <col min="11629" max="11629" width="9.109375" style="8" customWidth="1"/>
    <col min="11630" max="11633" width="5" style="8" customWidth="1"/>
    <col min="11634" max="11634" width="9.109375" style="8" customWidth="1"/>
    <col min="11635" max="11635" width="1.88671875" style="8" customWidth="1"/>
    <col min="11636" max="11636" width="9.109375" style="8" customWidth="1"/>
    <col min="11637" max="11640" width="5" style="8" customWidth="1"/>
    <col min="11641" max="11641" width="9.109375" style="8" customWidth="1"/>
    <col min="11642" max="11642" width="2.33203125" style="8" customWidth="1"/>
    <col min="11643" max="11643" width="9.109375" style="8" customWidth="1"/>
    <col min="11644" max="11647" width="5.6640625" style="8" customWidth="1"/>
    <col min="11648" max="11648" width="9.109375" style="8" customWidth="1"/>
    <col min="11649" max="11649" width="1.88671875" style="8" customWidth="1"/>
    <col min="11650" max="11650" width="10.109375" style="8" customWidth="1"/>
    <col min="11651" max="11654" width="5" style="8" customWidth="1"/>
    <col min="11655" max="11655" width="9.109375" style="8" customWidth="1"/>
    <col min="11656" max="11656" width="1.6640625" style="8" customWidth="1"/>
    <col min="11657" max="11657" width="10.109375" style="8" customWidth="1"/>
    <col min="11658" max="11661" width="5" style="8" customWidth="1"/>
    <col min="11662" max="11662" width="9.109375" style="8" customWidth="1"/>
    <col min="11663" max="11663" width="1.88671875" style="8" customWidth="1"/>
    <col min="11664" max="11664" width="10.109375" style="8" customWidth="1"/>
    <col min="11665" max="11668" width="5" style="8" customWidth="1"/>
    <col min="11669" max="11669" width="9.109375" style="8" customWidth="1"/>
    <col min="11670" max="11670" width="1.88671875" style="8" customWidth="1"/>
    <col min="11671" max="11671" width="10.109375" style="8" customWidth="1"/>
    <col min="11672" max="11675" width="5" style="8" customWidth="1"/>
    <col min="11676" max="11676" width="9.109375" style="8" customWidth="1"/>
    <col min="11677" max="11677" width="1.88671875" style="8" customWidth="1"/>
    <col min="11678" max="11681" width="9.109375" style="8" customWidth="1"/>
    <col min="11682" max="11682" width="11.33203125" style="8" customWidth="1"/>
    <col min="11683" max="11685" width="9.109375" style="8"/>
    <col min="11686" max="11686" width="10.33203125" style="8" customWidth="1"/>
    <col min="11687" max="11702" width="9.109375" style="8" customWidth="1"/>
    <col min="11703" max="11785" width="9.109375" style="8"/>
    <col min="11786" max="11786" width="24.33203125" style="8" customWidth="1"/>
    <col min="11787" max="11787" width="10.6640625" style="8" customWidth="1"/>
    <col min="11788" max="11791" width="5" style="8" customWidth="1"/>
    <col min="11792" max="11792" width="9.109375" style="8" customWidth="1"/>
    <col min="11793" max="11793" width="1.88671875" style="8" customWidth="1"/>
    <col min="11794" max="11794" width="10.6640625" style="8" customWidth="1"/>
    <col min="11795" max="11798" width="5" style="8" customWidth="1"/>
    <col min="11799" max="11799" width="9.109375" style="8" customWidth="1"/>
    <col min="11800" max="11800" width="1.88671875" style="8" customWidth="1"/>
    <col min="11801" max="11801" width="10.6640625" style="8" customWidth="1"/>
    <col min="11802" max="11805" width="5" style="8" customWidth="1"/>
    <col min="11806" max="11806" width="9.109375" style="8" customWidth="1"/>
    <col min="11807" max="11807" width="1.88671875" style="8" customWidth="1"/>
    <col min="11808" max="11808" width="9.109375" style="8" customWidth="1"/>
    <col min="11809" max="11812" width="5" style="8" customWidth="1"/>
    <col min="11813" max="11813" width="9.109375" style="8" customWidth="1"/>
    <col min="11814" max="11814" width="1.88671875" style="8" customWidth="1"/>
    <col min="11815" max="11815" width="9.109375" style="8" customWidth="1"/>
    <col min="11816" max="11819" width="5" style="8" customWidth="1"/>
    <col min="11820" max="11820" width="9.109375" style="8" customWidth="1"/>
    <col min="11821" max="11821" width="1.88671875" style="8" customWidth="1"/>
    <col min="11822" max="11822" width="9.109375" style="8" customWidth="1"/>
    <col min="11823" max="11826" width="5" style="8" customWidth="1"/>
    <col min="11827" max="11827" width="9.109375" style="8" customWidth="1"/>
    <col min="11828" max="11828" width="1.88671875" style="8" customWidth="1"/>
    <col min="11829" max="11829" width="9.109375" style="8" customWidth="1"/>
    <col min="11830" max="11833" width="5" style="8" customWidth="1"/>
    <col min="11834" max="11834" width="9.109375" style="8" customWidth="1"/>
    <col min="11835" max="11835" width="1.88671875" style="8" customWidth="1"/>
    <col min="11836" max="11836" width="9.109375" style="8" customWidth="1"/>
    <col min="11837" max="11840" width="5" style="8" customWidth="1"/>
    <col min="11841" max="11841" width="9.109375" style="8" customWidth="1"/>
    <col min="11842" max="11842" width="1.88671875" style="8" customWidth="1"/>
    <col min="11843" max="11862" width="0" style="8" hidden="1" customWidth="1"/>
    <col min="11863" max="11863" width="1.88671875" style="8" customWidth="1"/>
    <col min="11864" max="11864" width="9.109375" style="8" customWidth="1"/>
    <col min="11865" max="11868" width="5" style="8" customWidth="1"/>
    <col min="11869" max="11869" width="9.109375" style="8" customWidth="1"/>
    <col min="11870" max="11876" width="0" style="8" hidden="1" customWidth="1"/>
    <col min="11877" max="11877" width="1.88671875" style="8" customWidth="1"/>
    <col min="11878" max="11878" width="9.109375" style="8" customWidth="1"/>
    <col min="11879" max="11882" width="5" style="8" customWidth="1"/>
    <col min="11883" max="11883" width="9.109375" style="8" customWidth="1"/>
    <col min="11884" max="11884" width="1.88671875" style="8" customWidth="1"/>
    <col min="11885" max="11885" width="9.109375" style="8" customWidth="1"/>
    <col min="11886" max="11889" width="5" style="8" customWidth="1"/>
    <col min="11890" max="11890" width="9.109375" style="8" customWidth="1"/>
    <col min="11891" max="11891" width="1.88671875" style="8" customWidth="1"/>
    <col min="11892" max="11892" width="9.109375" style="8" customWidth="1"/>
    <col min="11893" max="11896" width="5" style="8" customWidth="1"/>
    <col min="11897" max="11897" width="9.109375" style="8" customWidth="1"/>
    <col min="11898" max="11898" width="2.33203125" style="8" customWidth="1"/>
    <col min="11899" max="11899" width="9.109375" style="8" customWidth="1"/>
    <col min="11900" max="11903" width="5.6640625" style="8" customWidth="1"/>
    <col min="11904" max="11904" width="9.109375" style="8" customWidth="1"/>
    <col min="11905" max="11905" width="1.88671875" style="8" customWidth="1"/>
    <col min="11906" max="11906" width="10.109375" style="8" customWidth="1"/>
    <col min="11907" max="11910" width="5" style="8" customWidth="1"/>
    <col min="11911" max="11911" width="9.109375" style="8" customWidth="1"/>
    <col min="11912" max="11912" width="1.6640625" style="8" customWidth="1"/>
    <col min="11913" max="11913" width="10.109375" style="8" customWidth="1"/>
    <col min="11914" max="11917" width="5" style="8" customWidth="1"/>
    <col min="11918" max="11918" width="9.109375" style="8" customWidth="1"/>
    <col min="11919" max="11919" width="1.88671875" style="8" customWidth="1"/>
    <col min="11920" max="11920" width="10.109375" style="8" customWidth="1"/>
    <col min="11921" max="11924" width="5" style="8" customWidth="1"/>
    <col min="11925" max="11925" width="9.109375" style="8" customWidth="1"/>
    <col min="11926" max="11926" width="1.88671875" style="8" customWidth="1"/>
    <col min="11927" max="11927" width="10.109375" style="8" customWidth="1"/>
    <col min="11928" max="11931" width="5" style="8" customWidth="1"/>
    <col min="11932" max="11932" width="9.109375" style="8" customWidth="1"/>
    <col min="11933" max="11933" width="1.88671875" style="8" customWidth="1"/>
    <col min="11934" max="11937" width="9.109375" style="8" customWidth="1"/>
    <col min="11938" max="11938" width="11.33203125" style="8" customWidth="1"/>
    <col min="11939" max="11941" width="9.109375" style="8"/>
    <col min="11942" max="11942" width="10.33203125" style="8" customWidth="1"/>
    <col min="11943" max="11958" width="9.109375" style="8" customWidth="1"/>
    <col min="11959" max="12041" width="9.109375" style="8"/>
    <col min="12042" max="12042" width="24.33203125" style="8" customWidth="1"/>
    <col min="12043" max="12043" width="10.6640625" style="8" customWidth="1"/>
    <col min="12044" max="12047" width="5" style="8" customWidth="1"/>
    <col min="12048" max="12048" width="9.109375" style="8" customWidth="1"/>
    <col min="12049" max="12049" width="1.88671875" style="8" customWidth="1"/>
    <col min="12050" max="12050" width="10.6640625" style="8" customWidth="1"/>
    <col min="12051" max="12054" width="5" style="8" customWidth="1"/>
    <col min="12055" max="12055" width="9.109375" style="8" customWidth="1"/>
    <col min="12056" max="12056" width="1.88671875" style="8" customWidth="1"/>
    <col min="12057" max="12057" width="10.6640625" style="8" customWidth="1"/>
    <col min="12058" max="12061" width="5" style="8" customWidth="1"/>
    <col min="12062" max="12062" width="9.109375" style="8" customWidth="1"/>
    <col min="12063" max="12063" width="1.88671875" style="8" customWidth="1"/>
    <col min="12064" max="12064" width="9.109375" style="8" customWidth="1"/>
    <col min="12065" max="12068" width="5" style="8" customWidth="1"/>
    <col min="12069" max="12069" width="9.109375" style="8" customWidth="1"/>
    <col min="12070" max="12070" width="1.88671875" style="8" customWidth="1"/>
    <col min="12071" max="12071" width="9.109375" style="8" customWidth="1"/>
    <col min="12072" max="12075" width="5" style="8" customWidth="1"/>
    <col min="12076" max="12076" width="9.109375" style="8" customWidth="1"/>
    <col min="12077" max="12077" width="1.88671875" style="8" customWidth="1"/>
    <col min="12078" max="12078" width="9.109375" style="8" customWidth="1"/>
    <col min="12079" max="12082" width="5" style="8" customWidth="1"/>
    <col min="12083" max="12083" width="9.109375" style="8" customWidth="1"/>
    <col min="12084" max="12084" width="1.88671875" style="8" customWidth="1"/>
    <col min="12085" max="12085" width="9.109375" style="8" customWidth="1"/>
    <col min="12086" max="12089" width="5" style="8" customWidth="1"/>
    <col min="12090" max="12090" width="9.109375" style="8" customWidth="1"/>
    <col min="12091" max="12091" width="1.88671875" style="8" customWidth="1"/>
    <col min="12092" max="12092" width="9.109375" style="8" customWidth="1"/>
    <col min="12093" max="12096" width="5" style="8" customWidth="1"/>
    <col min="12097" max="12097" width="9.109375" style="8" customWidth="1"/>
    <col min="12098" max="12098" width="1.88671875" style="8" customWidth="1"/>
    <col min="12099" max="12118" width="0" style="8" hidden="1" customWidth="1"/>
    <col min="12119" max="12119" width="1.88671875" style="8" customWidth="1"/>
    <col min="12120" max="12120" width="9.109375" style="8" customWidth="1"/>
    <col min="12121" max="12124" width="5" style="8" customWidth="1"/>
    <col min="12125" max="12125" width="9.109375" style="8" customWidth="1"/>
    <col min="12126" max="12132" width="0" style="8" hidden="1" customWidth="1"/>
    <col min="12133" max="12133" width="1.88671875" style="8" customWidth="1"/>
    <col min="12134" max="12134" width="9.109375" style="8" customWidth="1"/>
    <col min="12135" max="12138" width="5" style="8" customWidth="1"/>
    <col min="12139" max="12139" width="9.109375" style="8" customWidth="1"/>
    <col min="12140" max="12140" width="1.88671875" style="8" customWidth="1"/>
    <col min="12141" max="12141" width="9.109375" style="8" customWidth="1"/>
    <col min="12142" max="12145" width="5" style="8" customWidth="1"/>
    <col min="12146" max="12146" width="9.109375" style="8" customWidth="1"/>
    <col min="12147" max="12147" width="1.88671875" style="8" customWidth="1"/>
    <col min="12148" max="12148" width="9.109375" style="8" customWidth="1"/>
    <col min="12149" max="12152" width="5" style="8" customWidth="1"/>
    <col min="12153" max="12153" width="9.109375" style="8" customWidth="1"/>
    <col min="12154" max="12154" width="2.33203125" style="8" customWidth="1"/>
    <col min="12155" max="12155" width="9.109375" style="8" customWidth="1"/>
    <col min="12156" max="12159" width="5.6640625" style="8" customWidth="1"/>
    <col min="12160" max="12160" width="9.109375" style="8" customWidth="1"/>
    <col min="12161" max="12161" width="1.88671875" style="8" customWidth="1"/>
    <col min="12162" max="12162" width="10.109375" style="8" customWidth="1"/>
    <col min="12163" max="12166" width="5" style="8" customWidth="1"/>
    <col min="12167" max="12167" width="9.109375" style="8" customWidth="1"/>
    <col min="12168" max="12168" width="1.6640625" style="8" customWidth="1"/>
    <col min="12169" max="12169" width="10.109375" style="8" customWidth="1"/>
    <col min="12170" max="12173" width="5" style="8" customWidth="1"/>
    <col min="12174" max="12174" width="9.109375" style="8" customWidth="1"/>
    <col min="12175" max="12175" width="1.88671875" style="8" customWidth="1"/>
    <col min="12176" max="12176" width="10.109375" style="8" customWidth="1"/>
    <col min="12177" max="12180" width="5" style="8" customWidth="1"/>
    <col min="12181" max="12181" width="9.109375" style="8" customWidth="1"/>
    <col min="12182" max="12182" width="1.88671875" style="8" customWidth="1"/>
    <col min="12183" max="12183" width="10.109375" style="8" customWidth="1"/>
    <col min="12184" max="12187" width="5" style="8" customWidth="1"/>
    <col min="12188" max="12188" width="9.109375" style="8" customWidth="1"/>
    <col min="12189" max="12189" width="1.88671875" style="8" customWidth="1"/>
    <col min="12190" max="12193" width="9.109375" style="8" customWidth="1"/>
    <col min="12194" max="12194" width="11.33203125" style="8" customWidth="1"/>
    <col min="12195" max="12197" width="9.109375" style="8"/>
    <col min="12198" max="12198" width="10.33203125" style="8" customWidth="1"/>
    <col min="12199" max="12214" width="9.109375" style="8" customWidth="1"/>
    <col min="12215" max="12297" width="9.109375" style="8"/>
    <col min="12298" max="12298" width="24.33203125" style="8" customWidth="1"/>
    <col min="12299" max="12299" width="10.6640625" style="8" customWidth="1"/>
    <col min="12300" max="12303" width="5" style="8" customWidth="1"/>
    <col min="12304" max="12304" width="9.109375" style="8" customWidth="1"/>
    <col min="12305" max="12305" width="1.88671875" style="8" customWidth="1"/>
    <col min="12306" max="12306" width="10.6640625" style="8" customWidth="1"/>
    <col min="12307" max="12310" width="5" style="8" customWidth="1"/>
    <col min="12311" max="12311" width="9.109375" style="8" customWidth="1"/>
    <col min="12312" max="12312" width="1.88671875" style="8" customWidth="1"/>
    <col min="12313" max="12313" width="10.6640625" style="8" customWidth="1"/>
    <col min="12314" max="12317" width="5" style="8" customWidth="1"/>
    <col min="12318" max="12318" width="9.109375" style="8" customWidth="1"/>
    <col min="12319" max="12319" width="1.88671875" style="8" customWidth="1"/>
    <col min="12320" max="12320" width="9.109375" style="8" customWidth="1"/>
    <col min="12321" max="12324" width="5" style="8" customWidth="1"/>
    <col min="12325" max="12325" width="9.109375" style="8" customWidth="1"/>
    <col min="12326" max="12326" width="1.88671875" style="8" customWidth="1"/>
    <col min="12327" max="12327" width="9.109375" style="8" customWidth="1"/>
    <col min="12328" max="12331" width="5" style="8" customWidth="1"/>
    <col min="12332" max="12332" width="9.109375" style="8" customWidth="1"/>
    <col min="12333" max="12333" width="1.88671875" style="8" customWidth="1"/>
    <col min="12334" max="12334" width="9.109375" style="8" customWidth="1"/>
    <col min="12335" max="12338" width="5" style="8" customWidth="1"/>
    <col min="12339" max="12339" width="9.109375" style="8" customWidth="1"/>
    <col min="12340" max="12340" width="1.88671875" style="8" customWidth="1"/>
    <col min="12341" max="12341" width="9.109375" style="8" customWidth="1"/>
    <col min="12342" max="12345" width="5" style="8" customWidth="1"/>
    <col min="12346" max="12346" width="9.109375" style="8" customWidth="1"/>
    <col min="12347" max="12347" width="1.88671875" style="8" customWidth="1"/>
    <col min="12348" max="12348" width="9.109375" style="8" customWidth="1"/>
    <col min="12349" max="12352" width="5" style="8" customWidth="1"/>
    <col min="12353" max="12353" width="9.109375" style="8" customWidth="1"/>
    <col min="12354" max="12354" width="1.88671875" style="8" customWidth="1"/>
    <col min="12355" max="12374" width="0" style="8" hidden="1" customWidth="1"/>
    <col min="12375" max="12375" width="1.88671875" style="8" customWidth="1"/>
    <col min="12376" max="12376" width="9.109375" style="8" customWidth="1"/>
    <col min="12377" max="12380" width="5" style="8" customWidth="1"/>
    <col min="12381" max="12381" width="9.109375" style="8" customWidth="1"/>
    <col min="12382" max="12388" width="0" style="8" hidden="1" customWidth="1"/>
    <col min="12389" max="12389" width="1.88671875" style="8" customWidth="1"/>
    <col min="12390" max="12390" width="9.109375" style="8" customWidth="1"/>
    <col min="12391" max="12394" width="5" style="8" customWidth="1"/>
    <col min="12395" max="12395" width="9.109375" style="8" customWidth="1"/>
    <col min="12396" max="12396" width="1.88671875" style="8" customWidth="1"/>
    <col min="12397" max="12397" width="9.109375" style="8" customWidth="1"/>
    <col min="12398" max="12401" width="5" style="8" customWidth="1"/>
    <col min="12402" max="12402" width="9.109375" style="8" customWidth="1"/>
    <col min="12403" max="12403" width="1.88671875" style="8" customWidth="1"/>
    <col min="12404" max="12404" width="9.109375" style="8" customWidth="1"/>
    <col min="12405" max="12408" width="5" style="8" customWidth="1"/>
    <col min="12409" max="12409" width="9.109375" style="8" customWidth="1"/>
    <col min="12410" max="12410" width="2.33203125" style="8" customWidth="1"/>
    <col min="12411" max="12411" width="9.109375" style="8" customWidth="1"/>
    <col min="12412" max="12415" width="5.6640625" style="8" customWidth="1"/>
    <col min="12416" max="12416" width="9.109375" style="8" customWidth="1"/>
    <col min="12417" max="12417" width="1.88671875" style="8" customWidth="1"/>
    <col min="12418" max="12418" width="10.109375" style="8" customWidth="1"/>
    <col min="12419" max="12422" width="5" style="8" customWidth="1"/>
    <col min="12423" max="12423" width="9.109375" style="8" customWidth="1"/>
    <col min="12424" max="12424" width="1.6640625" style="8" customWidth="1"/>
    <col min="12425" max="12425" width="10.109375" style="8" customWidth="1"/>
    <col min="12426" max="12429" width="5" style="8" customWidth="1"/>
    <col min="12430" max="12430" width="9.109375" style="8" customWidth="1"/>
    <col min="12431" max="12431" width="1.88671875" style="8" customWidth="1"/>
    <col min="12432" max="12432" width="10.109375" style="8" customWidth="1"/>
    <col min="12433" max="12436" width="5" style="8" customWidth="1"/>
    <col min="12437" max="12437" width="9.109375" style="8" customWidth="1"/>
    <col min="12438" max="12438" width="1.88671875" style="8" customWidth="1"/>
    <col min="12439" max="12439" width="10.109375" style="8" customWidth="1"/>
    <col min="12440" max="12443" width="5" style="8" customWidth="1"/>
    <col min="12444" max="12444" width="9.109375" style="8" customWidth="1"/>
    <col min="12445" max="12445" width="1.88671875" style="8" customWidth="1"/>
    <col min="12446" max="12449" width="9.109375" style="8" customWidth="1"/>
    <col min="12450" max="12450" width="11.33203125" style="8" customWidth="1"/>
    <col min="12451" max="12453" width="9.109375" style="8"/>
    <col min="12454" max="12454" width="10.33203125" style="8" customWidth="1"/>
    <col min="12455" max="12470" width="9.109375" style="8" customWidth="1"/>
    <col min="12471" max="12553" width="9.109375" style="8"/>
    <col min="12554" max="12554" width="24.33203125" style="8" customWidth="1"/>
    <col min="12555" max="12555" width="10.6640625" style="8" customWidth="1"/>
    <col min="12556" max="12559" width="5" style="8" customWidth="1"/>
    <col min="12560" max="12560" width="9.109375" style="8" customWidth="1"/>
    <col min="12561" max="12561" width="1.88671875" style="8" customWidth="1"/>
    <col min="12562" max="12562" width="10.6640625" style="8" customWidth="1"/>
    <col min="12563" max="12566" width="5" style="8" customWidth="1"/>
    <col min="12567" max="12567" width="9.109375" style="8" customWidth="1"/>
    <col min="12568" max="12568" width="1.88671875" style="8" customWidth="1"/>
    <col min="12569" max="12569" width="10.6640625" style="8" customWidth="1"/>
    <col min="12570" max="12573" width="5" style="8" customWidth="1"/>
    <col min="12574" max="12574" width="9.109375" style="8" customWidth="1"/>
    <col min="12575" max="12575" width="1.88671875" style="8" customWidth="1"/>
    <col min="12576" max="12576" width="9.109375" style="8" customWidth="1"/>
    <col min="12577" max="12580" width="5" style="8" customWidth="1"/>
    <col min="12581" max="12581" width="9.109375" style="8" customWidth="1"/>
    <col min="12582" max="12582" width="1.88671875" style="8" customWidth="1"/>
    <col min="12583" max="12583" width="9.109375" style="8" customWidth="1"/>
    <col min="12584" max="12587" width="5" style="8" customWidth="1"/>
    <col min="12588" max="12588" width="9.109375" style="8" customWidth="1"/>
    <col min="12589" max="12589" width="1.88671875" style="8" customWidth="1"/>
    <col min="12590" max="12590" width="9.109375" style="8" customWidth="1"/>
    <col min="12591" max="12594" width="5" style="8" customWidth="1"/>
    <col min="12595" max="12595" width="9.109375" style="8" customWidth="1"/>
    <col min="12596" max="12596" width="1.88671875" style="8" customWidth="1"/>
    <col min="12597" max="12597" width="9.109375" style="8" customWidth="1"/>
    <col min="12598" max="12601" width="5" style="8" customWidth="1"/>
    <col min="12602" max="12602" width="9.109375" style="8" customWidth="1"/>
    <col min="12603" max="12603" width="1.88671875" style="8" customWidth="1"/>
    <col min="12604" max="12604" width="9.109375" style="8" customWidth="1"/>
    <col min="12605" max="12608" width="5" style="8" customWidth="1"/>
    <col min="12609" max="12609" width="9.109375" style="8" customWidth="1"/>
    <col min="12610" max="12610" width="1.88671875" style="8" customWidth="1"/>
    <col min="12611" max="12630" width="0" style="8" hidden="1" customWidth="1"/>
    <col min="12631" max="12631" width="1.88671875" style="8" customWidth="1"/>
    <col min="12632" max="12632" width="9.109375" style="8" customWidth="1"/>
    <col min="12633" max="12636" width="5" style="8" customWidth="1"/>
    <col min="12637" max="12637" width="9.109375" style="8" customWidth="1"/>
    <col min="12638" max="12644" width="0" style="8" hidden="1" customWidth="1"/>
    <col min="12645" max="12645" width="1.88671875" style="8" customWidth="1"/>
    <col min="12646" max="12646" width="9.109375" style="8" customWidth="1"/>
    <col min="12647" max="12650" width="5" style="8" customWidth="1"/>
    <col min="12651" max="12651" width="9.109375" style="8" customWidth="1"/>
    <col min="12652" max="12652" width="1.88671875" style="8" customWidth="1"/>
    <col min="12653" max="12653" width="9.109375" style="8" customWidth="1"/>
    <col min="12654" max="12657" width="5" style="8" customWidth="1"/>
    <col min="12658" max="12658" width="9.109375" style="8" customWidth="1"/>
    <col min="12659" max="12659" width="1.88671875" style="8" customWidth="1"/>
    <col min="12660" max="12660" width="9.109375" style="8" customWidth="1"/>
    <col min="12661" max="12664" width="5" style="8" customWidth="1"/>
    <col min="12665" max="12665" width="9.109375" style="8" customWidth="1"/>
    <col min="12666" max="12666" width="2.33203125" style="8" customWidth="1"/>
    <col min="12667" max="12667" width="9.109375" style="8" customWidth="1"/>
    <col min="12668" max="12671" width="5.6640625" style="8" customWidth="1"/>
    <col min="12672" max="12672" width="9.109375" style="8" customWidth="1"/>
    <col min="12673" max="12673" width="1.88671875" style="8" customWidth="1"/>
    <col min="12674" max="12674" width="10.109375" style="8" customWidth="1"/>
    <col min="12675" max="12678" width="5" style="8" customWidth="1"/>
    <col min="12679" max="12679" width="9.109375" style="8" customWidth="1"/>
    <col min="12680" max="12680" width="1.6640625" style="8" customWidth="1"/>
    <col min="12681" max="12681" width="10.109375" style="8" customWidth="1"/>
    <col min="12682" max="12685" width="5" style="8" customWidth="1"/>
    <col min="12686" max="12686" width="9.109375" style="8" customWidth="1"/>
    <col min="12687" max="12687" width="1.88671875" style="8" customWidth="1"/>
    <col min="12688" max="12688" width="10.109375" style="8" customWidth="1"/>
    <col min="12689" max="12692" width="5" style="8" customWidth="1"/>
    <col min="12693" max="12693" width="9.109375" style="8" customWidth="1"/>
    <col min="12694" max="12694" width="1.88671875" style="8" customWidth="1"/>
    <col min="12695" max="12695" width="10.109375" style="8" customWidth="1"/>
    <col min="12696" max="12699" width="5" style="8" customWidth="1"/>
    <col min="12700" max="12700" width="9.109375" style="8" customWidth="1"/>
    <col min="12701" max="12701" width="1.88671875" style="8" customWidth="1"/>
    <col min="12702" max="12705" width="9.109375" style="8" customWidth="1"/>
    <col min="12706" max="12706" width="11.33203125" style="8" customWidth="1"/>
    <col min="12707" max="12709" width="9.109375" style="8"/>
    <col min="12710" max="12710" width="10.33203125" style="8" customWidth="1"/>
    <col min="12711" max="12726" width="9.109375" style="8" customWidth="1"/>
    <col min="12727" max="12809" width="9.109375" style="8"/>
    <col min="12810" max="12810" width="24.33203125" style="8" customWidth="1"/>
    <col min="12811" max="12811" width="10.6640625" style="8" customWidth="1"/>
    <col min="12812" max="12815" width="5" style="8" customWidth="1"/>
    <col min="12816" max="12816" width="9.109375" style="8" customWidth="1"/>
    <col min="12817" max="12817" width="1.88671875" style="8" customWidth="1"/>
    <col min="12818" max="12818" width="10.6640625" style="8" customWidth="1"/>
    <col min="12819" max="12822" width="5" style="8" customWidth="1"/>
    <col min="12823" max="12823" width="9.109375" style="8" customWidth="1"/>
    <col min="12824" max="12824" width="1.88671875" style="8" customWidth="1"/>
    <col min="12825" max="12825" width="10.6640625" style="8" customWidth="1"/>
    <col min="12826" max="12829" width="5" style="8" customWidth="1"/>
    <col min="12830" max="12830" width="9.109375" style="8" customWidth="1"/>
    <col min="12831" max="12831" width="1.88671875" style="8" customWidth="1"/>
    <col min="12832" max="12832" width="9.109375" style="8" customWidth="1"/>
    <col min="12833" max="12836" width="5" style="8" customWidth="1"/>
    <col min="12837" max="12837" width="9.109375" style="8" customWidth="1"/>
    <col min="12838" max="12838" width="1.88671875" style="8" customWidth="1"/>
    <col min="12839" max="12839" width="9.109375" style="8" customWidth="1"/>
    <col min="12840" max="12843" width="5" style="8" customWidth="1"/>
    <col min="12844" max="12844" width="9.109375" style="8" customWidth="1"/>
    <col min="12845" max="12845" width="1.88671875" style="8" customWidth="1"/>
    <col min="12846" max="12846" width="9.109375" style="8" customWidth="1"/>
    <col min="12847" max="12850" width="5" style="8" customWidth="1"/>
    <col min="12851" max="12851" width="9.109375" style="8" customWidth="1"/>
    <col min="12852" max="12852" width="1.88671875" style="8" customWidth="1"/>
    <col min="12853" max="12853" width="9.109375" style="8" customWidth="1"/>
    <col min="12854" max="12857" width="5" style="8" customWidth="1"/>
    <col min="12858" max="12858" width="9.109375" style="8" customWidth="1"/>
    <col min="12859" max="12859" width="1.88671875" style="8" customWidth="1"/>
    <col min="12860" max="12860" width="9.109375" style="8" customWidth="1"/>
    <col min="12861" max="12864" width="5" style="8" customWidth="1"/>
    <col min="12865" max="12865" width="9.109375" style="8" customWidth="1"/>
    <col min="12866" max="12866" width="1.88671875" style="8" customWidth="1"/>
    <col min="12867" max="12886" width="0" style="8" hidden="1" customWidth="1"/>
    <col min="12887" max="12887" width="1.88671875" style="8" customWidth="1"/>
    <col min="12888" max="12888" width="9.109375" style="8" customWidth="1"/>
    <col min="12889" max="12892" width="5" style="8" customWidth="1"/>
    <col min="12893" max="12893" width="9.109375" style="8" customWidth="1"/>
    <col min="12894" max="12900" width="0" style="8" hidden="1" customWidth="1"/>
    <col min="12901" max="12901" width="1.88671875" style="8" customWidth="1"/>
    <col min="12902" max="12902" width="9.109375" style="8" customWidth="1"/>
    <col min="12903" max="12906" width="5" style="8" customWidth="1"/>
    <col min="12907" max="12907" width="9.109375" style="8" customWidth="1"/>
    <col min="12908" max="12908" width="1.88671875" style="8" customWidth="1"/>
    <col min="12909" max="12909" width="9.109375" style="8" customWidth="1"/>
    <col min="12910" max="12913" width="5" style="8" customWidth="1"/>
    <col min="12914" max="12914" width="9.109375" style="8" customWidth="1"/>
    <col min="12915" max="12915" width="1.88671875" style="8" customWidth="1"/>
    <col min="12916" max="12916" width="9.109375" style="8" customWidth="1"/>
    <col min="12917" max="12920" width="5" style="8" customWidth="1"/>
    <col min="12921" max="12921" width="9.109375" style="8" customWidth="1"/>
    <col min="12922" max="12922" width="2.33203125" style="8" customWidth="1"/>
    <col min="12923" max="12923" width="9.109375" style="8" customWidth="1"/>
    <col min="12924" max="12927" width="5.6640625" style="8" customWidth="1"/>
    <col min="12928" max="12928" width="9.109375" style="8" customWidth="1"/>
    <col min="12929" max="12929" width="1.88671875" style="8" customWidth="1"/>
    <col min="12930" max="12930" width="10.109375" style="8" customWidth="1"/>
    <col min="12931" max="12934" width="5" style="8" customWidth="1"/>
    <col min="12935" max="12935" width="9.109375" style="8" customWidth="1"/>
    <col min="12936" max="12936" width="1.6640625" style="8" customWidth="1"/>
    <col min="12937" max="12937" width="10.109375" style="8" customWidth="1"/>
    <col min="12938" max="12941" width="5" style="8" customWidth="1"/>
    <col min="12942" max="12942" width="9.109375" style="8" customWidth="1"/>
    <col min="12943" max="12943" width="1.88671875" style="8" customWidth="1"/>
    <col min="12944" max="12944" width="10.109375" style="8" customWidth="1"/>
    <col min="12945" max="12948" width="5" style="8" customWidth="1"/>
    <col min="12949" max="12949" width="9.109375" style="8" customWidth="1"/>
    <col min="12950" max="12950" width="1.88671875" style="8" customWidth="1"/>
    <col min="12951" max="12951" width="10.109375" style="8" customWidth="1"/>
    <col min="12952" max="12955" width="5" style="8" customWidth="1"/>
    <col min="12956" max="12956" width="9.109375" style="8" customWidth="1"/>
    <col min="12957" max="12957" width="1.88671875" style="8" customWidth="1"/>
    <col min="12958" max="12961" width="9.109375" style="8" customWidth="1"/>
    <col min="12962" max="12962" width="11.33203125" style="8" customWidth="1"/>
    <col min="12963" max="12965" width="9.109375" style="8"/>
    <col min="12966" max="12966" width="10.33203125" style="8" customWidth="1"/>
    <col min="12967" max="12982" width="9.109375" style="8" customWidth="1"/>
    <col min="12983" max="13065" width="9.109375" style="8"/>
    <col min="13066" max="13066" width="24.33203125" style="8" customWidth="1"/>
    <col min="13067" max="13067" width="10.6640625" style="8" customWidth="1"/>
    <col min="13068" max="13071" width="5" style="8" customWidth="1"/>
    <col min="13072" max="13072" width="9.109375" style="8" customWidth="1"/>
    <col min="13073" max="13073" width="1.88671875" style="8" customWidth="1"/>
    <col min="13074" max="13074" width="10.6640625" style="8" customWidth="1"/>
    <col min="13075" max="13078" width="5" style="8" customWidth="1"/>
    <col min="13079" max="13079" width="9.109375" style="8" customWidth="1"/>
    <col min="13080" max="13080" width="1.88671875" style="8" customWidth="1"/>
    <col min="13081" max="13081" width="10.6640625" style="8" customWidth="1"/>
    <col min="13082" max="13085" width="5" style="8" customWidth="1"/>
    <col min="13086" max="13086" width="9.109375" style="8" customWidth="1"/>
    <col min="13087" max="13087" width="1.88671875" style="8" customWidth="1"/>
    <col min="13088" max="13088" width="9.109375" style="8" customWidth="1"/>
    <col min="13089" max="13092" width="5" style="8" customWidth="1"/>
    <col min="13093" max="13093" width="9.109375" style="8" customWidth="1"/>
    <col min="13094" max="13094" width="1.88671875" style="8" customWidth="1"/>
    <col min="13095" max="13095" width="9.109375" style="8" customWidth="1"/>
    <col min="13096" max="13099" width="5" style="8" customWidth="1"/>
    <col min="13100" max="13100" width="9.109375" style="8" customWidth="1"/>
    <col min="13101" max="13101" width="1.88671875" style="8" customWidth="1"/>
    <col min="13102" max="13102" width="9.109375" style="8" customWidth="1"/>
    <col min="13103" max="13106" width="5" style="8" customWidth="1"/>
    <col min="13107" max="13107" width="9.109375" style="8" customWidth="1"/>
    <col min="13108" max="13108" width="1.88671875" style="8" customWidth="1"/>
    <col min="13109" max="13109" width="9.109375" style="8" customWidth="1"/>
    <col min="13110" max="13113" width="5" style="8" customWidth="1"/>
    <col min="13114" max="13114" width="9.109375" style="8" customWidth="1"/>
    <col min="13115" max="13115" width="1.88671875" style="8" customWidth="1"/>
    <col min="13116" max="13116" width="9.109375" style="8" customWidth="1"/>
    <col min="13117" max="13120" width="5" style="8" customWidth="1"/>
    <col min="13121" max="13121" width="9.109375" style="8" customWidth="1"/>
    <col min="13122" max="13122" width="1.88671875" style="8" customWidth="1"/>
    <col min="13123" max="13142" width="0" style="8" hidden="1" customWidth="1"/>
    <col min="13143" max="13143" width="1.88671875" style="8" customWidth="1"/>
    <col min="13144" max="13144" width="9.109375" style="8" customWidth="1"/>
    <col min="13145" max="13148" width="5" style="8" customWidth="1"/>
    <col min="13149" max="13149" width="9.109375" style="8" customWidth="1"/>
    <col min="13150" max="13156" width="0" style="8" hidden="1" customWidth="1"/>
    <col min="13157" max="13157" width="1.88671875" style="8" customWidth="1"/>
    <col min="13158" max="13158" width="9.109375" style="8" customWidth="1"/>
    <col min="13159" max="13162" width="5" style="8" customWidth="1"/>
    <col min="13163" max="13163" width="9.109375" style="8" customWidth="1"/>
    <col min="13164" max="13164" width="1.88671875" style="8" customWidth="1"/>
    <col min="13165" max="13165" width="9.109375" style="8" customWidth="1"/>
    <col min="13166" max="13169" width="5" style="8" customWidth="1"/>
    <col min="13170" max="13170" width="9.109375" style="8" customWidth="1"/>
    <col min="13171" max="13171" width="1.88671875" style="8" customWidth="1"/>
    <col min="13172" max="13172" width="9.109375" style="8" customWidth="1"/>
    <col min="13173" max="13176" width="5" style="8" customWidth="1"/>
    <col min="13177" max="13177" width="9.109375" style="8" customWidth="1"/>
    <col min="13178" max="13178" width="2.33203125" style="8" customWidth="1"/>
    <col min="13179" max="13179" width="9.109375" style="8" customWidth="1"/>
    <col min="13180" max="13183" width="5.6640625" style="8" customWidth="1"/>
    <col min="13184" max="13184" width="9.109375" style="8" customWidth="1"/>
    <col min="13185" max="13185" width="1.88671875" style="8" customWidth="1"/>
    <col min="13186" max="13186" width="10.109375" style="8" customWidth="1"/>
    <col min="13187" max="13190" width="5" style="8" customWidth="1"/>
    <col min="13191" max="13191" width="9.109375" style="8" customWidth="1"/>
    <col min="13192" max="13192" width="1.6640625" style="8" customWidth="1"/>
    <col min="13193" max="13193" width="10.109375" style="8" customWidth="1"/>
    <col min="13194" max="13197" width="5" style="8" customWidth="1"/>
    <col min="13198" max="13198" width="9.109375" style="8" customWidth="1"/>
    <col min="13199" max="13199" width="1.88671875" style="8" customWidth="1"/>
    <col min="13200" max="13200" width="10.109375" style="8" customWidth="1"/>
    <col min="13201" max="13204" width="5" style="8" customWidth="1"/>
    <col min="13205" max="13205" width="9.109375" style="8" customWidth="1"/>
    <col min="13206" max="13206" width="1.88671875" style="8" customWidth="1"/>
    <col min="13207" max="13207" width="10.109375" style="8" customWidth="1"/>
    <col min="13208" max="13211" width="5" style="8" customWidth="1"/>
    <col min="13212" max="13212" width="9.109375" style="8" customWidth="1"/>
    <col min="13213" max="13213" width="1.88671875" style="8" customWidth="1"/>
    <col min="13214" max="13217" width="9.109375" style="8" customWidth="1"/>
    <col min="13218" max="13218" width="11.33203125" style="8" customWidth="1"/>
    <col min="13219" max="13221" width="9.109375" style="8"/>
    <col min="13222" max="13222" width="10.33203125" style="8" customWidth="1"/>
    <col min="13223" max="13238" width="9.109375" style="8" customWidth="1"/>
    <col min="13239" max="13321" width="9.109375" style="8"/>
    <col min="13322" max="13322" width="24.33203125" style="8" customWidth="1"/>
    <col min="13323" max="13323" width="10.6640625" style="8" customWidth="1"/>
    <col min="13324" max="13327" width="5" style="8" customWidth="1"/>
    <col min="13328" max="13328" width="9.109375" style="8" customWidth="1"/>
    <col min="13329" max="13329" width="1.88671875" style="8" customWidth="1"/>
    <col min="13330" max="13330" width="10.6640625" style="8" customWidth="1"/>
    <col min="13331" max="13334" width="5" style="8" customWidth="1"/>
    <col min="13335" max="13335" width="9.109375" style="8" customWidth="1"/>
    <col min="13336" max="13336" width="1.88671875" style="8" customWidth="1"/>
    <col min="13337" max="13337" width="10.6640625" style="8" customWidth="1"/>
    <col min="13338" max="13341" width="5" style="8" customWidth="1"/>
    <col min="13342" max="13342" width="9.109375" style="8" customWidth="1"/>
    <col min="13343" max="13343" width="1.88671875" style="8" customWidth="1"/>
    <col min="13344" max="13344" width="9.109375" style="8" customWidth="1"/>
    <col min="13345" max="13348" width="5" style="8" customWidth="1"/>
    <col min="13349" max="13349" width="9.109375" style="8" customWidth="1"/>
    <col min="13350" max="13350" width="1.88671875" style="8" customWidth="1"/>
    <col min="13351" max="13351" width="9.109375" style="8" customWidth="1"/>
    <col min="13352" max="13355" width="5" style="8" customWidth="1"/>
    <col min="13356" max="13356" width="9.109375" style="8" customWidth="1"/>
    <col min="13357" max="13357" width="1.88671875" style="8" customWidth="1"/>
    <col min="13358" max="13358" width="9.109375" style="8" customWidth="1"/>
    <col min="13359" max="13362" width="5" style="8" customWidth="1"/>
    <col min="13363" max="13363" width="9.109375" style="8" customWidth="1"/>
    <col min="13364" max="13364" width="1.88671875" style="8" customWidth="1"/>
    <col min="13365" max="13365" width="9.109375" style="8" customWidth="1"/>
    <col min="13366" max="13369" width="5" style="8" customWidth="1"/>
    <col min="13370" max="13370" width="9.109375" style="8" customWidth="1"/>
    <col min="13371" max="13371" width="1.88671875" style="8" customWidth="1"/>
    <col min="13372" max="13372" width="9.109375" style="8" customWidth="1"/>
    <col min="13373" max="13376" width="5" style="8" customWidth="1"/>
    <col min="13377" max="13377" width="9.109375" style="8" customWidth="1"/>
    <col min="13378" max="13378" width="1.88671875" style="8" customWidth="1"/>
    <col min="13379" max="13398" width="0" style="8" hidden="1" customWidth="1"/>
    <col min="13399" max="13399" width="1.88671875" style="8" customWidth="1"/>
    <col min="13400" max="13400" width="9.109375" style="8" customWidth="1"/>
    <col min="13401" max="13404" width="5" style="8" customWidth="1"/>
    <col min="13405" max="13405" width="9.109375" style="8" customWidth="1"/>
    <col min="13406" max="13412" width="0" style="8" hidden="1" customWidth="1"/>
    <col min="13413" max="13413" width="1.88671875" style="8" customWidth="1"/>
    <col min="13414" max="13414" width="9.109375" style="8" customWidth="1"/>
    <col min="13415" max="13418" width="5" style="8" customWidth="1"/>
    <col min="13419" max="13419" width="9.109375" style="8" customWidth="1"/>
    <col min="13420" max="13420" width="1.88671875" style="8" customWidth="1"/>
    <col min="13421" max="13421" width="9.109375" style="8" customWidth="1"/>
    <col min="13422" max="13425" width="5" style="8" customWidth="1"/>
    <col min="13426" max="13426" width="9.109375" style="8" customWidth="1"/>
    <col min="13427" max="13427" width="1.88671875" style="8" customWidth="1"/>
    <col min="13428" max="13428" width="9.109375" style="8" customWidth="1"/>
    <col min="13429" max="13432" width="5" style="8" customWidth="1"/>
    <col min="13433" max="13433" width="9.109375" style="8" customWidth="1"/>
    <col min="13434" max="13434" width="2.33203125" style="8" customWidth="1"/>
    <col min="13435" max="13435" width="9.109375" style="8" customWidth="1"/>
    <col min="13436" max="13439" width="5.6640625" style="8" customWidth="1"/>
    <col min="13440" max="13440" width="9.109375" style="8" customWidth="1"/>
    <col min="13441" max="13441" width="1.88671875" style="8" customWidth="1"/>
    <col min="13442" max="13442" width="10.109375" style="8" customWidth="1"/>
    <col min="13443" max="13446" width="5" style="8" customWidth="1"/>
    <col min="13447" max="13447" width="9.109375" style="8" customWidth="1"/>
    <col min="13448" max="13448" width="1.6640625" style="8" customWidth="1"/>
    <col min="13449" max="13449" width="10.109375" style="8" customWidth="1"/>
    <col min="13450" max="13453" width="5" style="8" customWidth="1"/>
    <col min="13454" max="13454" width="9.109375" style="8" customWidth="1"/>
    <col min="13455" max="13455" width="1.88671875" style="8" customWidth="1"/>
    <col min="13456" max="13456" width="10.109375" style="8" customWidth="1"/>
    <col min="13457" max="13460" width="5" style="8" customWidth="1"/>
    <col min="13461" max="13461" width="9.109375" style="8" customWidth="1"/>
    <col min="13462" max="13462" width="1.88671875" style="8" customWidth="1"/>
    <col min="13463" max="13463" width="10.109375" style="8" customWidth="1"/>
    <col min="13464" max="13467" width="5" style="8" customWidth="1"/>
    <col min="13468" max="13468" width="9.109375" style="8" customWidth="1"/>
    <col min="13469" max="13469" width="1.88671875" style="8" customWidth="1"/>
    <col min="13470" max="13473" width="9.109375" style="8" customWidth="1"/>
    <col min="13474" max="13474" width="11.33203125" style="8" customWidth="1"/>
    <col min="13475" max="13477" width="9.109375" style="8"/>
    <col min="13478" max="13478" width="10.33203125" style="8" customWidth="1"/>
    <col min="13479" max="13494" width="9.109375" style="8" customWidth="1"/>
    <col min="13495" max="13577" width="9.109375" style="8"/>
    <col min="13578" max="13578" width="24.33203125" style="8" customWidth="1"/>
    <col min="13579" max="13579" width="10.6640625" style="8" customWidth="1"/>
    <col min="13580" max="13583" width="5" style="8" customWidth="1"/>
    <col min="13584" max="13584" width="9.109375" style="8" customWidth="1"/>
    <col min="13585" max="13585" width="1.88671875" style="8" customWidth="1"/>
    <col min="13586" max="13586" width="10.6640625" style="8" customWidth="1"/>
    <col min="13587" max="13590" width="5" style="8" customWidth="1"/>
    <col min="13591" max="13591" width="9.109375" style="8" customWidth="1"/>
    <col min="13592" max="13592" width="1.88671875" style="8" customWidth="1"/>
    <col min="13593" max="13593" width="10.6640625" style="8" customWidth="1"/>
    <col min="13594" max="13597" width="5" style="8" customWidth="1"/>
    <col min="13598" max="13598" width="9.109375" style="8" customWidth="1"/>
    <col min="13599" max="13599" width="1.88671875" style="8" customWidth="1"/>
    <col min="13600" max="13600" width="9.109375" style="8" customWidth="1"/>
    <col min="13601" max="13604" width="5" style="8" customWidth="1"/>
    <col min="13605" max="13605" width="9.109375" style="8" customWidth="1"/>
    <col min="13606" max="13606" width="1.88671875" style="8" customWidth="1"/>
    <col min="13607" max="13607" width="9.109375" style="8" customWidth="1"/>
    <col min="13608" max="13611" width="5" style="8" customWidth="1"/>
    <col min="13612" max="13612" width="9.109375" style="8" customWidth="1"/>
    <col min="13613" max="13613" width="1.88671875" style="8" customWidth="1"/>
    <col min="13614" max="13614" width="9.109375" style="8" customWidth="1"/>
    <col min="13615" max="13618" width="5" style="8" customWidth="1"/>
    <col min="13619" max="13619" width="9.109375" style="8" customWidth="1"/>
    <col min="13620" max="13620" width="1.88671875" style="8" customWidth="1"/>
    <col min="13621" max="13621" width="9.109375" style="8" customWidth="1"/>
    <col min="13622" max="13625" width="5" style="8" customWidth="1"/>
    <col min="13626" max="13626" width="9.109375" style="8" customWidth="1"/>
    <col min="13627" max="13627" width="1.88671875" style="8" customWidth="1"/>
    <col min="13628" max="13628" width="9.109375" style="8" customWidth="1"/>
    <col min="13629" max="13632" width="5" style="8" customWidth="1"/>
    <col min="13633" max="13633" width="9.109375" style="8" customWidth="1"/>
    <col min="13634" max="13634" width="1.88671875" style="8" customWidth="1"/>
    <col min="13635" max="13654" width="0" style="8" hidden="1" customWidth="1"/>
    <col min="13655" max="13655" width="1.88671875" style="8" customWidth="1"/>
    <col min="13656" max="13656" width="9.109375" style="8" customWidth="1"/>
    <col min="13657" max="13660" width="5" style="8" customWidth="1"/>
    <col min="13661" max="13661" width="9.109375" style="8" customWidth="1"/>
    <col min="13662" max="13668" width="0" style="8" hidden="1" customWidth="1"/>
    <col min="13669" max="13669" width="1.88671875" style="8" customWidth="1"/>
    <col min="13670" max="13670" width="9.109375" style="8" customWidth="1"/>
    <col min="13671" max="13674" width="5" style="8" customWidth="1"/>
    <col min="13675" max="13675" width="9.109375" style="8" customWidth="1"/>
    <col min="13676" max="13676" width="1.88671875" style="8" customWidth="1"/>
    <col min="13677" max="13677" width="9.109375" style="8" customWidth="1"/>
    <col min="13678" max="13681" width="5" style="8" customWidth="1"/>
    <col min="13682" max="13682" width="9.109375" style="8" customWidth="1"/>
    <col min="13683" max="13683" width="1.88671875" style="8" customWidth="1"/>
    <col min="13684" max="13684" width="9.109375" style="8" customWidth="1"/>
    <col min="13685" max="13688" width="5" style="8" customWidth="1"/>
    <col min="13689" max="13689" width="9.109375" style="8" customWidth="1"/>
    <col min="13690" max="13690" width="2.33203125" style="8" customWidth="1"/>
    <col min="13691" max="13691" width="9.109375" style="8" customWidth="1"/>
    <col min="13692" max="13695" width="5.6640625" style="8" customWidth="1"/>
    <col min="13696" max="13696" width="9.109375" style="8" customWidth="1"/>
    <col min="13697" max="13697" width="1.88671875" style="8" customWidth="1"/>
    <col min="13698" max="13698" width="10.109375" style="8" customWidth="1"/>
    <col min="13699" max="13702" width="5" style="8" customWidth="1"/>
    <col min="13703" max="13703" width="9.109375" style="8" customWidth="1"/>
    <col min="13704" max="13704" width="1.6640625" style="8" customWidth="1"/>
    <col min="13705" max="13705" width="10.109375" style="8" customWidth="1"/>
    <col min="13706" max="13709" width="5" style="8" customWidth="1"/>
    <col min="13710" max="13710" width="9.109375" style="8" customWidth="1"/>
    <col min="13711" max="13711" width="1.88671875" style="8" customWidth="1"/>
    <col min="13712" max="13712" width="10.109375" style="8" customWidth="1"/>
    <col min="13713" max="13716" width="5" style="8" customWidth="1"/>
    <col min="13717" max="13717" width="9.109375" style="8" customWidth="1"/>
    <col min="13718" max="13718" width="1.88671875" style="8" customWidth="1"/>
    <col min="13719" max="13719" width="10.109375" style="8" customWidth="1"/>
    <col min="13720" max="13723" width="5" style="8" customWidth="1"/>
    <col min="13724" max="13724" width="9.109375" style="8" customWidth="1"/>
    <col min="13725" max="13725" width="1.88671875" style="8" customWidth="1"/>
    <col min="13726" max="13729" width="9.109375" style="8" customWidth="1"/>
    <col min="13730" max="13730" width="11.33203125" style="8" customWidth="1"/>
    <col min="13731" max="13733" width="9.109375" style="8"/>
    <col min="13734" max="13734" width="10.33203125" style="8" customWidth="1"/>
    <col min="13735" max="13750" width="9.109375" style="8" customWidth="1"/>
    <col min="13751" max="13833" width="9.109375" style="8"/>
    <col min="13834" max="13834" width="24.33203125" style="8" customWidth="1"/>
    <col min="13835" max="13835" width="10.6640625" style="8" customWidth="1"/>
    <col min="13836" max="13839" width="5" style="8" customWidth="1"/>
    <col min="13840" max="13840" width="9.109375" style="8" customWidth="1"/>
    <col min="13841" max="13841" width="1.88671875" style="8" customWidth="1"/>
    <col min="13842" max="13842" width="10.6640625" style="8" customWidth="1"/>
    <col min="13843" max="13846" width="5" style="8" customWidth="1"/>
    <col min="13847" max="13847" width="9.109375" style="8" customWidth="1"/>
    <col min="13848" max="13848" width="1.88671875" style="8" customWidth="1"/>
    <col min="13849" max="13849" width="10.6640625" style="8" customWidth="1"/>
    <col min="13850" max="13853" width="5" style="8" customWidth="1"/>
    <col min="13854" max="13854" width="9.109375" style="8" customWidth="1"/>
    <col min="13855" max="13855" width="1.88671875" style="8" customWidth="1"/>
    <col min="13856" max="13856" width="9.109375" style="8" customWidth="1"/>
    <col min="13857" max="13860" width="5" style="8" customWidth="1"/>
    <col min="13861" max="13861" width="9.109375" style="8" customWidth="1"/>
    <col min="13862" max="13862" width="1.88671875" style="8" customWidth="1"/>
    <col min="13863" max="13863" width="9.109375" style="8" customWidth="1"/>
    <col min="13864" max="13867" width="5" style="8" customWidth="1"/>
    <col min="13868" max="13868" width="9.109375" style="8" customWidth="1"/>
    <col min="13869" max="13869" width="1.88671875" style="8" customWidth="1"/>
    <col min="13870" max="13870" width="9.109375" style="8" customWidth="1"/>
    <col min="13871" max="13874" width="5" style="8" customWidth="1"/>
    <col min="13875" max="13875" width="9.109375" style="8" customWidth="1"/>
    <col min="13876" max="13876" width="1.88671875" style="8" customWidth="1"/>
    <col min="13877" max="13877" width="9.109375" style="8" customWidth="1"/>
    <col min="13878" max="13881" width="5" style="8" customWidth="1"/>
    <col min="13882" max="13882" width="9.109375" style="8" customWidth="1"/>
    <col min="13883" max="13883" width="1.88671875" style="8" customWidth="1"/>
    <col min="13884" max="13884" width="9.109375" style="8" customWidth="1"/>
    <col min="13885" max="13888" width="5" style="8" customWidth="1"/>
    <col min="13889" max="13889" width="9.109375" style="8" customWidth="1"/>
    <col min="13890" max="13890" width="1.88671875" style="8" customWidth="1"/>
    <col min="13891" max="13910" width="0" style="8" hidden="1" customWidth="1"/>
    <col min="13911" max="13911" width="1.88671875" style="8" customWidth="1"/>
    <col min="13912" max="13912" width="9.109375" style="8" customWidth="1"/>
    <col min="13913" max="13916" width="5" style="8" customWidth="1"/>
    <col min="13917" max="13917" width="9.109375" style="8" customWidth="1"/>
    <col min="13918" max="13924" width="0" style="8" hidden="1" customWidth="1"/>
    <col min="13925" max="13925" width="1.88671875" style="8" customWidth="1"/>
    <col min="13926" max="13926" width="9.109375" style="8" customWidth="1"/>
    <col min="13927" max="13930" width="5" style="8" customWidth="1"/>
    <col min="13931" max="13931" width="9.109375" style="8" customWidth="1"/>
    <col min="13932" max="13932" width="1.88671875" style="8" customWidth="1"/>
    <col min="13933" max="13933" width="9.109375" style="8" customWidth="1"/>
    <col min="13934" max="13937" width="5" style="8" customWidth="1"/>
    <col min="13938" max="13938" width="9.109375" style="8" customWidth="1"/>
    <col min="13939" max="13939" width="1.88671875" style="8" customWidth="1"/>
    <col min="13940" max="13940" width="9.109375" style="8" customWidth="1"/>
    <col min="13941" max="13944" width="5" style="8" customWidth="1"/>
    <col min="13945" max="13945" width="9.109375" style="8" customWidth="1"/>
    <col min="13946" max="13946" width="2.33203125" style="8" customWidth="1"/>
    <col min="13947" max="13947" width="9.109375" style="8" customWidth="1"/>
    <col min="13948" max="13951" width="5.6640625" style="8" customWidth="1"/>
    <col min="13952" max="13952" width="9.109375" style="8" customWidth="1"/>
    <col min="13953" max="13953" width="1.88671875" style="8" customWidth="1"/>
    <col min="13954" max="13954" width="10.109375" style="8" customWidth="1"/>
    <col min="13955" max="13958" width="5" style="8" customWidth="1"/>
    <col min="13959" max="13959" width="9.109375" style="8" customWidth="1"/>
    <col min="13960" max="13960" width="1.6640625" style="8" customWidth="1"/>
    <col min="13961" max="13961" width="10.109375" style="8" customWidth="1"/>
    <col min="13962" max="13965" width="5" style="8" customWidth="1"/>
    <col min="13966" max="13966" width="9.109375" style="8" customWidth="1"/>
    <col min="13967" max="13967" width="1.88671875" style="8" customWidth="1"/>
    <col min="13968" max="13968" width="10.109375" style="8" customWidth="1"/>
    <col min="13969" max="13972" width="5" style="8" customWidth="1"/>
    <col min="13973" max="13973" width="9.109375" style="8" customWidth="1"/>
    <col min="13974" max="13974" width="1.88671875" style="8" customWidth="1"/>
    <col min="13975" max="13975" width="10.109375" style="8" customWidth="1"/>
    <col min="13976" max="13979" width="5" style="8" customWidth="1"/>
    <col min="13980" max="13980" width="9.109375" style="8" customWidth="1"/>
    <col min="13981" max="13981" width="1.88671875" style="8" customWidth="1"/>
    <col min="13982" max="13985" width="9.109375" style="8" customWidth="1"/>
    <col min="13986" max="13986" width="11.33203125" style="8" customWidth="1"/>
    <col min="13987" max="13989" width="9.109375" style="8"/>
    <col min="13990" max="13990" width="10.33203125" style="8" customWidth="1"/>
    <col min="13991" max="14006" width="9.109375" style="8" customWidth="1"/>
    <col min="14007" max="14089" width="9.109375" style="8"/>
    <col min="14090" max="14090" width="24.33203125" style="8" customWidth="1"/>
    <col min="14091" max="14091" width="10.6640625" style="8" customWidth="1"/>
    <col min="14092" max="14095" width="5" style="8" customWidth="1"/>
    <col min="14096" max="14096" width="9.109375" style="8" customWidth="1"/>
    <col min="14097" max="14097" width="1.88671875" style="8" customWidth="1"/>
    <col min="14098" max="14098" width="10.6640625" style="8" customWidth="1"/>
    <col min="14099" max="14102" width="5" style="8" customWidth="1"/>
    <col min="14103" max="14103" width="9.109375" style="8" customWidth="1"/>
    <col min="14104" max="14104" width="1.88671875" style="8" customWidth="1"/>
    <col min="14105" max="14105" width="10.6640625" style="8" customWidth="1"/>
    <col min="14106" max="14109" width="5" style="8" customWidth="1"/>
    <col min="14110" max="14110" width="9.109375" style="8" customWidth="1"/>
    <col min="14111" max="14111" width="1.88671875" style="8" customWidth="1"/>
    <col min="14112" max="14112" width="9.109375" style="8" customWidth="1"/>
    <col min="14113" max="14116" width="5" style="8" customWidth="1"/>
    <col min="14117" max="14117" width="9.109375" style="8" customWidth="1"/>
    <col min="14118" max="14118" width="1.88671875" style="8" customWidth="1"/>
    <col min="14119" max="14119" width="9.109375" style="8" customWidth="1"/>
    <col min="14120" max="14123" width="5" style="8" customWidth="1"/>
    <col min="14124" max="14124" width="9.109375" style="8" customWidth="1"/>
    <col min="14125" max="14125" width="1.88671875" style="8" customWidth="1"/>
    <col min="14126" max="14126" width="9.109375" style="8" customWidth="1"/>
    <col min="14127" max="14130" width="5" style="8" customWidth="1"/>
    <col min="14131" max="14131" width="9.109375" style="8" customWidth="1"/>
    <col min="14132" max="14132" width="1.88671875" style="8" customWidth="1"/>
    <col min="14133" max="14133" width="9.109375" style="8" customWidth="1"/>
    <col min="14134" max="14137" width="5" style="8" customWidth="1"/>
    <col min="14138" max="14138" width="9.109375" style="8" customWidth="1"/>
    <col min="14139" max="14139" width="1.88671875" style="8" customWidth="1"/>
    <col min="14140" max="14140" width="9.109375" style="8" customWidth="1"/>
    <col min="14141" max="14144" width="5" style="8" customWidth="1"/>
    <col min="14145" max="14145" width="9.109375" style="8" customWidth="1"/>
    <col min="14146" max="14146" width="1.88671875" style="8" customWidth="1"/>
    <col min="14147" max="14166" width="0" style="8" hidden="1" customWidth="1"/>
    <col min="14167" max="14167" width="1.88671875" style="8" customWidth="1"/>
    <col min="14168" max="14168" width="9.109375" style="8" customWidth="1"/>
    <col min="14169" max="14172" width="5" style="8" customWidth="1"/>
    <col min="14173" max="14173" width="9.109375" style="8" customWidth="1"/>
    <col min="14174" max="14180" width="0" style="8" hidden="1" customWidth="1"/>
    <col min="14181" max="14181" width="1.88671875" style="8" customWidth="1"/>
    <col min="14182" max="14182" width="9.109375" style="8" customWidth="1"/>
    <col min="14183" max="14186" width="5" style="8" customWidth="1"/>
    <col min="14187" max="14187" width="9.109375" style="8" customWidth="1"/>
    <col min="14188" max="14188" width="1.88671875" style="8" customWidth="1"/>
    <col min="14189" max="14189" width="9.109375" style="8" customWidth="1"/>
    <col min="14190" max="14193" width="5" style="8" customWidth="1"/>
    <col min="14194" max="14194" width="9.109375" style="8" customWidth="1"/>
    <col min="14195" max="14195" width="1.88671875" style="8" customWidth="1"/>
    <col min="14196" max="14196" width="9.109375" style="8" customWidth="1"/>
    <col min="14197" max="14200" width="5" style="8" customWidth="1"/>
    <col min="14201" max="14201" width="9.109375" style="8" customWidth="1"/>
    <col min="14202" max="14202" width="2.33203125" style="8" customWidth="1"/>
    <col min="14203" max="14203" width="9.109375" style="8" customWidth="1"/>
    <col min="14204" max="14207" width="5.6640625" style="8" customWidth="1"/>
    <col min="14208" max="14208" width="9.109375" style="8" customWidth="1"/>
    <col min="14209" max="14209" width="1.88671875" style="8" customWidth="1"/>
    <col min="14210" max="14210" width="10.109375" style="8" customWidth="1"/>
    <col min="14211" max="14214" width="5" style="8" customWidth="1"/>
    <col min="14215" max="14215" width="9.109375" style="8" customWidth="1"/>
    <col min="14216" max="14216" width="1.6640625" style="8" customWidth="1"/>
    <col min="14217" max="14217" width="10.109375" style="8" customWidth="1"/>
    <col min="14218" max="14221" width="5" style="8" customWidth="1"/>
    <col min="14222" max="14222" width="9.109375" style="8" customWidth="1"/>
    <col min="14223" max="14223" width="1.88671875" style="8" customWidth="1"/>
    <col min="14224" max="14224" width="10.109375" style="8" customWidth="1"/>
    <col min="14225" max="14228" width="5" style="8" customWidth="1"/>
    <col min="14229" max="14229" width="9.109375" style="8" customWidth="1"/>
    <col min="14230" max="14230" width="1.88671875" style="8" customWidth="1"/>
    <col min="14231" max="14231" width="10.109375" style="8" customWidth="1"/>
    <col min="14232" max="14235" width="5" style="8" customWidth="1"/>
    <col min="14236" max="14236" width="9.109375" style="8" customWidth="1"/>
    <col min="14237" max="14237" width="1.88671875" style="8" customWidth="1"/>
    <col min="14238" max="14241" width="9.109375" style="8" customWidth="1"/>
    <col min="14242" max="14242" width="11.33203125" style="8" customWidth="1"/>
    <col min="14243" max="14245" width="9.109375" style="8"/>
    <col min="14246" max="14246" width="10.33203125" style="8" customWidth="1"/>
    <col min="14247" max="14262" width="9.109375" style="8" customWidth="1"/>
    <col min="14263" max="14345" width="9.109375" style="8"/>
    <col min="14346" max="14346" width="24.33203125" style="8" customWidth="1"/>
    <col min="14347" max="14347" width="10.6640625" style="8" customWidth="1"/>
    <col min="14348" max="14351" width="5" style="8" customWidth="1"/>
    <col min="14352" max="14352" width="9.109375" style="8" customWidth="1"/>
    <col min="14353" max="14353" width="1.88671875" style="8" customWidth="1"/>
    <col min="14354" max="14354" width="10.6640625" style="8" customWidth="1"/>
    <col min="14355" max="14358" width="5" style="8" customWidth="1"/>
    <col min="14359" max="14359" width="9.109375" style="8" customWidth="1"/>
    <col min="14360" max="14360" width="1.88671875" style="8" customWidth="1"/>
    <col min="14361" max="14361" width="10.6640625" style="8" customWidth="1"/>
    <col min="14362" max="14365" width="5" style="8" customWidth="1"/>
    <col min="14366" max="14366" width="9.109375" style="8" customWidth="1"/>
    <col min="14367" max="14367" width="1.88671875" style="8" customWidth="1"/>
    <col min="14368" max="14368" width="9.109375" style="8" customWidth="1"/>
    <col min="14369" max="14372" width="5" style="8" customWidth="1"/>
    <col min="14373" max="14373" width="9.109375" style="8" customWidth="1"/>
    <col min="14374" max="14374" width="1.88671875" style="8" customWidth="1"/>
    <col min="14375" max="14375" width="9.109375" style="8" customWidth="1"/>
    <col min="14376" max="14379" width="5" style="8" customWidth="1"/>
    <col min="14380" max="14380" width="9.109375" style="8" customWidth="1"/>
    <col min="14381" max="14381" width="1.88671875" style="8" customWidth="1"/>
    <col min="14382" max="14382" width="9.109375" style="8" customWidth="1"/>
    <col min="14383" max="14386" width="5" style="8" customWidth="1"/>
    <col min="14387" max="14387" width="9.109375" style="8" customWidth="1"/>
    <col min="14388" max="14388" width="1.88671875" style="8" customWidth="1"/>
    <col min="14389" max="14389" width="9.109375" style="8" customWidth="1"/>
    <col min="14390" max="14393" width="5" style="8" customWidth="1"/>
    <col min="14394" max="14394" width="9.109375" style="8" customWidth="1"/>
    <col min="14395" max="14395" width="1.88671875" style="8" customWidth="1"/>
    <col min="14396" max="14396" width="9.109375" style="8" customWidth="1"/>
    <col min="14397" max="14400" width="5" style="8" customWidth="1"/>
    <col min="14401" max="14401" width="9.109375" style="8" customWidth="1"/>
    <col min="14402" max="14402" width="1.88671875" style="8" customWidth="1"/>
    <col min="14403" max="14422" width="0" style="8" hidden="1" customWidth="1"/>
    <col min="14423" max="14423" width="1.88671875" style="8" customWidth="1"/>
    <col min="14424" max="14424" width="9.109375" style="8" customWidth="1"/>
    <col min="14425" max="14428" width="5" style="8" customWidth="1"/>
    <col min="14429" max="14429" width="9.109375" style="8" customWidth="1"/>
    <col min="14430" max="14436" width="0" style="8" hidden="1" customWidth="1"/>
    <col min="14437" max="14437" width="1.88671875" style="8" customWidth="1"/>
    <col min="14438" max="14438" width="9.109375" style="8" customWidth="1"/>
    <col min="14439" max="14442" width="5" style="8" customWidth="1"/>
    <col min="14443" max="14443" width="9.109375" style="8" customWidth="1"/>
    <col min="14444" max="14444" width="1.88671875" style="8" customWidth="1"/>
    <col min="14445" max="14445" width="9.109375" style="8" customWidth="1"/>
    <col min="14446" max="14449" width="5" style="8" customWidth="1"/>
    <col min="14450" max="14450" width="9.109375" style="8" customWidth="1"/>
    <col min="14451" max="14451" width="1.88671875" style="8" customWidth="1"/>
    <col min="14452" max="14452" width="9.109375" style="8" customWidth="1"/>
    <col min="14453" max="14456" width="5" style="8" customWidth="1"/>
    <col min="14457" max="14457" width="9.109375" style="8" customWidth="1"/>
    <col min="14458" max="14458" width="2.33203125" style="8" customWidth="1"/>
    <col min="14459" max="14459" width="9.109375" style="8" customWidth="1"/>
    <col min="14460" max="14463" width="5.6640625" style="8" customWidth="1"/>
    <col min="14464" max="14464" width="9.109375" style="8" customWidth="1"/>
    <col min="14465" max="14465" width="1.88671875" style="8" customWidth="1"/>
    <col min="14466" max="14466" width="10.109375" style="8" customWidth="1"/>
    <col min="14467" max="14470" width="5" style="8" customWidth="1"/>
    <col min="14471" max="14471" width="9.109375" style="8" customWidth="1"/>
    <col min="14472" max="14472" width="1.6640625" style="8" customWidth="1"/>
    <col min="14473" max="14473" width="10.109375" style="8" customWidth="1"/>
    <col min="14474" max="14477" width="5" style="8" customWidth="1"/>
    <col min="14478" max="14478" width="9.109375" style="8" customWidth="1"/>
    <col min="14479" max="14479" width="1.88671875" style="8" customWidth="1"/>
    <col min="14480" max="14480" width="10.109375" style="8" customWidth="1"/>
    <col min="14481" max="14484" width="5" style="8" customWidth="1"/>
    <col min="14485" max="14485" width="9.109375" style="8" customWidth="1"/>
    <col min="14486" max="14486" width="1.88671875" style="8" customWidth="1"/>
    <col min="14487" max="14487" width="10.109375" style="8" customWidth="1"/>
    <col min="14488" max="14491" width="5" style="8" customWidth="1"/>
    <col min="14492" max="14492" width="9.109375" style="8" customWidth="1"/>
    <col min="14493" max="14493" width="1.88671875" style="8" customWidth="1"/>
    <col min="14494" max="14497" width="9.109375" style="8" customWidth="1"/>
    <col min="14498" max="14498" width="11.33203125" style="8" customWidth="1"/>
    <col min="14499" max="14501" width="9.109375" style="8"/>
    <col min="14502" max="14502" width="10.33203125" style="8" customWidth="1"/>
    <col min="14503" max="14518" width="9.109375" style="8" customWidth="1"/>
    <col min="14519" max="14601" width="9.109375" style="8"/>
    <col min="14602" max="14602" width="24.33203125" style="8" customWidth="1"/>
    <col min="14603" max="14603" width="10.6640625" style="8" customWidth="1"/>
    <col min="14604" max="14607" width="5" style="8" customWidth="1"/>
    <col min="14608" max="14608" width="9.109375" style="8" customWidth="1"/>
    <col min="14609" max="14609" width="1.88671875" style="8" customWidth="1"/>
    <col min="14610" max="14610" width="10.6640625" style="8" customWidth="1"/>
    <col min="14611" max="14614" width="5" style="8" customWidth="1"/>
    <col min="14615" max="14615" width="9.109375" style="8" customWidth="1"/>
    <col min="14616" max="14616" width="1.88671875" style="8" customWidth="1"/>
    <col min="14617" max="14617" width="10.6640625" style="8" customWidth="1"/>
    <col min="14618" max="14621" width="5" style="8" customWidth="1"/>
    <col min="14622" max="14622" width="9.109375" style="8" customWidth="1"/>
    <col min="14623" max="14623" width="1.88671875" style="8" customWidth="1"/>
    <col min="14624" max="14624" width="9.109375" style="8" customWidth="1"/>
    <col min="14625" max="14628" width="5" style="8" customWidth="1"/>
    <col min="14629" max="14629" width="9.109375" style="8" customWidth="1"/>
    <col min="14630" max="14630" width="1.88671875" style="8" customWidth="1"/>
    <col min="14631" max="14631" width="9.109375" style="8" customWidth="1"/>
    <col min="14632" max="14635" width="5" style="8" customWidth="1"/>
    <col min="14636" max="14636" width="9.109375" style="8" customWidth="1"/>
    <col min="14637" max="14637" width="1.88671875" style="8" customWidth="1"/>
    <col min="14638" max="14638" width="9.109375" style="8" customWidth="1"/>
    <col min="14639" max="14642" width="5" style="8" customWidth="1"/>
    <col min="14643" max="14643" width="9.109375" style="8" customWidth="1"/>
    <col min="14644" max="14644" width="1.88671875" style="8" customWidth="1"/>
    <col min="14645" max="14645" width="9.109375" style="8" customWidth="1"/>
    <col min="14646" max="14649" width="5" style="8" customWidth="1"/>
    <col min="14650" max="14650" width="9.109375" style="8" customWidth="1"/>
    <col min="14651" max="14651" width="1.88671875" style="8" customWidth="1"/>
    <col min="14652" max="14652" width="9.109375" style="8" customWidth="1"/>
    <col min="14653" max="14656" width="5" style="8" customWidth="1"/>
    <col min="14657" max="14657" width="9.109375" style="8" customWidth="1"/>
    <col min="14658" max="14658" width="1.88671875" style="8" customWidth="1"/>
    <col min="14659" max="14678" width="0" style="8" hidden="1" customWidth="1"/>
    <col min="14679" max="14679" width="1.88671875" style="8" customWidth="1"/>
    <col min="14680" max="14680" width="9.109375" style="8" customWidth="1"/>
    <col min="14681" max="14684" width="5" style="8" customWidth="1"/>
    <col min="14685" max="14685" width="9.109375" style="8" customWidth="1"/>
    <col min="14686" max="14692" width="0" style="8" hidden="1" customWidth="1"/>
    <col min="14693" max="14693" width="1.88671875" style="8" customWidth="1"/>
    <col min="14694" max="14694" width="9.109375" style="8" customWidth="1"/>
    <col min="14695" max="14698" width="5" style="8" customWidth="1"/>
    <col min="14699" max="14699" width="9.109375" style="8" customWidth="1"/>
    <col min="14700" max="14700" width="1.88671875" style="8" customWidth="1"/>
    <col min="14701" max="14701" width="9.109375" style="8" customWidth="1"/>
    <col min="14702" max="14705" width="5" style="8" customWidth="1"/>
    <col min="14706" max="14706" width="9.109375" style="8" customWidth="1"/>
    <col min="14707" max="14707" width="1.88671875" style="8" customWidth="1"/>
    <col min="14708" max="14708" width="9.109375" style="8" customWidth="1"/>
    <col min="14709" max="14712" width="5" style="8" customWidth="1"/>
    <col min="14713" max="14713" width="9.109375" style="8" customWidth="1"/>
    <col min="14714" max="14714" width="2.33203125" style="8" customWidth="1"/>
    <col min="14715" max="14715" width="9.109375" style="8" customWidth="1"/>
    <col min="14716" max="14719" width="5.6640625" style="8" customWidth="1"/>
    <col min="14720" max="14720" width="9.109375" style="8" customWidth="1"/>
    <col min="14721" max="14721" width="1.88671875" style="8" customWidth="1"/>
    <col min="14722" max="14722" width="10.109375" style="8" customWidth="1"/>
    <col min="14723" max="14726" width="5" style="8" customWidth="1"/>
    <col min="14727" max="14727" width="9.109375" style="8" customWidth="1"/>
    <col min="14728" max="14728" width="1.6640625" style="8" customWidth="1"/>
    <col min="14729" max="14729" width="10.109375" style="8" customWidth="1"/>
    <col min="14730" max="14733" width="5" style="8" customWidth="1"/>
    <col min="14734" max="14734" width="9.109375" style="8" customWidth="1"/>
    <col min="14735" max="14735" width="1.88671875" style="8" customWidth="1"/>
    <col min="14736" max="14736" width="10.109375" style="8" customWidth="1"/>
    <col min="14737" max="14740" width="5" style="8" customWidth="1"/>
    <col min="14741" max="14741" width="9.109375" style="8" customWidth="1"/>
    <col min="14742" max="14742" width="1.88671875" style="8" customWidth="1"/>
    <col min="14743" max="14743" width="10.109375" style="8" customWidth="1"/>
    <col min="14744" max="14747" width="5" style="8" customWidth="1"/>
    <col min="14748" max="14748" width="9.109375" style="8" customWidth="1"/>
    <col min="14749" max="14749" width="1.88671875" style="8" customWidth="1"/>
    <col min="14750" max="14753" width="9.109375" style="8" customWidth="1"/>
    <col min="14754" max="14754" width="11.33203125" style="8" customWidth="1"/>
    <col min="14755" max="14757" width="9.109375" style="8"/>
    <col min="14758" max="14758" width="10.33203125" style="8" customWidth="1"/>
    <col min="14759" max="14774" width="9.109375" style="8" customWidth="1"/>
    <col min="14775" max="14857" width="9.109375" style="8"/>
    <col min="14858" max="14858" width="24.33203125" style="8" customWidth="1"/>
    <col min="14859" max="14859" width="10.6640625" style="8" customWidth="1"/>
    <col min="14860" max="14863" width="5" style="8" customWidth="1"/>
    <col min="14864" max="14864" width="9.109375" style="8" customWidth="1"/>
    <col min="14865" max="14865" width="1.88671875" style="8" customWidth="1"/>
    <col min="14866" max="14866" width="10.6640625" style="8" customWidth="1"/>
    <col min="14867" max="14870" width="5" style="8" customWidth="1"/>
    <col min="14871" max="14871" width="9.109375" style="8" customWidth="1"/>
    <col min="14872" max="14872" width="1.88671875" style="8" customWidth="1"/>
    <col min="14873" max="14873" width="10.6640625" style="8" customWidth="1"/>
    <col min="14874" max="14877" width="5" style="8" customWidth="1"/>
    <col min="14878" max="14878" width="9.109375" style="8" customWidth="1"/>
    <col min="14879" max="14879" width="1.88671875" style="8" customWidth="1"/>
    <col min="14880" max="14880" width="9.109375" style="8" customWidth="1"/>
    <col min="14881" max="14884" width="5" style="8" customWidth="1"/>
    <col min="14885" max="14885" width="9.109375" style="8" customWidth="1"/>
    <col min="14886" max="14886" width="1.88671875" style="8" customWidth="1"/>
    <col min="14887" max="14887" width="9.109375" style="8" customWidth="1"/>
    <col min="14888" max="14891" width="5" style="8" customWidth="1"/>
    <col min="14892" max="14892" width="9.109375" style="8" customWidth="1"/>
    <col min="14893" max="14893" width="1.88671875" style="8" customWidth="1"/>
    <col min="14894" max="14894" width="9.109375" style="8" customWidth="1"/>
    <col min="14895" max="14898" width="5" style="8" customWidth="1"/>
    <col min="14899" max="14899" width="9.109375" style="8" customWidth="1"/>
    <col min="14900" max="14900" width="1.88671875" style="8" customWidth="1"/>
    <col min="14901" max="14901" width="9.109375" style="8" customWidth="1"/>
    <col min="14902" max="14905" width="5" style="8" customWidth="1"/>
    <col min="14906" max="14906" width="9.109375" style="8" customWidth="1"/>
    <col min="14907" max="14907" width="1.88671875" style="8" customWidth="1"/>
    <col min="14908" max="14908" width="9.109375" style="8" customWidth="1"/>
    <col min="14909" max="14912" width="5" style="8" customWidth="1"/>
    <col min="14913" max="14913" width="9.109375" style="8" customWidth="1"/>
    <col min="14914" max="14914" width="1.88671875" style="8" customWidth="1"/>
    <col min="14915" max="14934" width="0" style="8" hidden="1" customWidth="1"/>
    <col min="14935" max="14935" width="1.88671875" style="8" customWidth="1"/>
    <col min="14936" max="14936" width="9.109375" style="8" customWidth="1"/>
    <col min="14937" max="14940" width="5" style="8" customWidth="1"/>
    <col min="14941" max="14941" width="9.109375" style="8" customWidth="1"/>
    <col min="14942" max="14948" width="0" style="8" hidden="1" customWidth="1"/>
    <col min="14949" max="14949" width="1.88671875" style="8" customWidth="1"/>
    <col min="14950" max="14950" width="9.109375" style="8" customWidth="1"/>
    <col min="14951" max="14954" width="5" style="8" customWidth="1"/>
    <col min="14955" max="14955" width="9.109375" style="8" customWidth="1"/>
    <col min="14956" max="14956" width="1.88671875" style="8" customWidth="1"/>
    <col min="14957" max="14957" width="9.109375" style="8" customWidth="1"/>
    <col min="14958" max="14961" width="5" style="8" customWidth="1"/>
    <col min="14962" max="14962" width="9.109375" style="8" customWidth="1"/>
    <col min="14963" max="14963" width="1.88671875" style="8" customWidth="1"/>
    <col min="14964" max="14964" width="9.109375" style="8" customWidth="1"/>
    <col min="14965" max="14968" width="5" style="8" customWidth="1"/>
    <col min="14969" max="14969" width="9.109375" style="8" customWidth="1"/>
    <col min="14970" max="14970" width="2.33203125" style="8" customWidth="1"/>
    <col min="14971" max="14971" width="9.109375" style="8" customWidth="1"/>
    <col min="14972" max="14975" width="5.6640625" style="8" customWidth="1"/>
    <col min="14976" max="14976" width="9.109375" style="8" customWidth="1"/>
    <col min="14977" max="14977" width="1.88671875" style="8" customWidth="1"/>
    <col min="14978" max="14978" width="10.109375" style="8" customWidth="1"/>
    <col min="14979" max="14982" width="5" style="8" customWidth="1"/>
    <col min="14983" max="14983" width="9.109375" style="8" customWidth="1"/>
    <col min="14984" max="14984" width="1.6640625" style="8" customWidth="1"/>
    <col min="14985" max="14985" width="10.109375" style="8" customWidth="1"/>
    <col min="14986" max="14989" width="5" style="8" customWidth="1"/>
    <col min="14990" max="14990" width="9.109375" style="8" customWidth="1"/>
    <col min="14991" max="14991" width="1.88671875" style="8" customWidth="1"/>
    <col min="14992" max="14992" width="10.109375" style="8" customWidth="1"/>
    <col min="14993" max="14996" width="5" style="8" customWidth="1"/>
    <col min="14997" max="14997" width="9.109375" style="8" customWidth="1"/>
    <col min="14998" max="14998" width="1.88671875" style="8" customWidth="1"/>
    <col min="14999" max="14999" width="10.109375" style="8" customWidth="1"/>
    <col min="15000" max="15003" width="5" style="8" customWidth="1"/>
    <col min="15004" max="15004" width="9.109375" style="8" customWidth="1"/>
    <col min="15005" max="15005" width="1.88671875" style="8" customWidth="1"/>
    <col min="15006" max="15009" width="9.109375" style="8" customWidth="1"/>
    <col min="15010" max="15010" width="11.33203125" style="8" customWidth="1"/>
    <col min="15011" max="15013" width="9.109375" style="8"/>
    <col min="15014" max="15014" width="10.33203125" style="8" customWidth="1"/>
    <col min="15015" max="15030" width="9.109375" style="8" customWidth="1"/>
    <col min="15031" max="15113" width="9.109375" style="8"/>
    <col min="15114" max="15114" width="24.33203125" style="8" customWidth="1"/>
    <col min="15115" max="15115" width="10.6640625" style="8" customWidth="1"/>
    <col min="15116" max="15119" width="5" style="8" customWidth="1"/>
    <col min="15120" max="15120" width="9.109375" style="8" customWidth="1"/>
    <col min="15121" max="15121" width="1.88671875" style="8" customWidth="1"/>
    <col min="15122" max="15122" width="10.6640625" style="8" customWidth="1"/>
    <col min="15123" max="15126" width="5" style="8" customWidth="1"/>
    <col min="15127" max="15127" width="9.109375" style="8" customWidth="1"/>
    <col min="15128" max="15128" width="1.88671875" style="8" customWidth="1"/>
    <col min="15129" max="15129" width="10.6640625" style="8" customWidth="1"/>
    <col min="15130" max="15133" width="5" style="8" customWidth="1"/>
    <col min="15134" max="15134" width="9.109375" style="8" customWidth="1"/>
    <col min="15135" max="15135" width="1.88671875" style="8" customWidth="1"/>
    <col min="15136" max="15136" width="9.109375" style="8" customWidth="1"/>
    <col min="15137" max="15140" width="5" style="8" customWidth="1"/>
    <col min="15141" max="15141" width="9.109375" style="8" customWidth="1"/>
    <col min="15142" max="15142" width="1.88671875" style="8" customWidth="1"/>
    <col min="15143" max="15143" width="9.109375" style="8" customWidth="1"/>
    <col min="15144" max="15147" width="5" style="8" customWidth="1"/>
    <col min="15148" max="15148" width="9.109375" style="8" customWidth="1"/>
    <col min="15149" max="15149" width="1.88671875" style="8" customWidth="1"/>
    <col min="15150" max="15150" width="9.109375" style="8" customWidth="1"/>
    <col min="15151" max="15154" width="5" style="8" customWidth="1"/>
    <col min="15155" max="15155" width="9.109375" style="8" customWidth="1"/>
    <col min="15156" max="15156" width="1.88671875" style="8" customWidth="1"/>
    <col min="15157" max="15157" width="9.109375" style="8" customWidth="1"/>
    <col min="15158" max="15161" width="5" style="8" customWidth="1"/>
    <col min="15162" max="15162" width="9.109375" style="8" customWidth="1"/>
    <col min="15163" max="15163" width="1.88671875" style="8" customWidth="1"/>
    <col min="15164" max="15164" width="9.109375" style="8" customWidth="1"/>
    <col min="15165" max="15168" width="5" style="8" customWidth="1"/>
    <col min="15169" max="15169" width="9.109375" style="8" customWidth="1"/>
    <col min="15170" max="15170" width="1.88671875" style="8" customWidth="1"/>
    <col min="15171" max="15190" width="0" style="8" hidden="1" customWidth="1"/>
    <col min="15191" max="15191" width="1.88671875" style="8" customWidth="1"/>
    <col min="15192" max="15192" width="9.109375" style="8" customWidth="1"/>
    <col min="15193" max="15196" width="5" style="8" customWidth="1"/>
    <col min="15197" max="15197" width="9.109375" style="8" customWidth="1"/>
    <col min="15198" max="15204" width="0" style="8" hidden="1" customWidth="1"/>
    <col min="15205" max="15205" width="1.88671875" style="8" customWidth="1"/>
    <col min="15206" max="15206" width="9.109375" style="8" customWidth="1"/>
    <col min="15207" max="15210" width="5" style="8" customWidth="1"/>
    <col min="15211" max="15211" width="9.109375" style="8" customWidth="1"/>
    <col min="15212" max="15212" width="1.88671875" style="8" customWidth="1"/>
    <col min="15213" max="15213" width="9.109375" style="8" customWidth="1"/>
    <col min="15214" max="15217" width="5" style="8" customWidth="1"/>
    <col min="15218" max="15218" width="9.109375" style="8" customWidth="1"/>
    <col min="15219" max="15219" width="1.88671875" style="8" customWidth="1"/>
    <col min="15220" max="15220" width="9.109375" style="8" customWidth="1"/>
    <col min="15221" max="15224" width="5" style="8" customWidth="1"/>
    <col min="15225" max="15225" width="9.109375" style="8" customWidth="1"/>
    <col min="15226" max="15226" width="2.33203125" style="8" customWidth="1"/>
    <col min="15227" max="15227" width="9.109375" style="8" customWidth="1"/>
    <col min="15228" max="15231" width="5.6640625" style="8" customWidth="1"/>
    <col min="15232" max="15232" width="9.109375" style="8" customWidth="1"/>
    <col min="15233" max="15233" width="1.88671875" style="8" customWidth="1"/>
    <col min="15234" max="15234" width="10.109375" style="8" customWidth="1"/>
    <col min="15235" max="15238" width="5" style="8" customWidth="1"/>
    <col min="15239" max="15239" width="9.109375" style="8" customWidth="1"/>
    <col min="15240" max="15240" width="1.6640625" style="8" customWidth="1"/>
    <col min="15241" max="15241" width="10.109375" style="8" customWidth="1"/>
    <col min="15242" max="15245" width="5" style="8" customWidth="1"/>
    <col min="15246" max="15246" width="9.109375" style="8" customWidth="1"/>
    <col min="15247" max="15247" width="1.88671875" style="8" customWidth="1"/>
    <col min="15248" max="15248" width="10.109375" style="8" customWidth="1"/>
    <col min="15249" max="15252" width="5" style="8" customWidth="1"/>
    <col min="15253" max="15253" width="9.109375" style="8" customWidth="1"/>
    <col min="15254" max="15254" width="1.88671875" style="8" customWidth="1"/>
    <col min="15255" max="15255" width="10.109375" style="8" customWidth="1"/>
    <col min="15256" max="15259" width="5" style="8" customWidth="1"/>
    <col min="15260" max="15260" width="9.109375" style="8" customWidth="1"/>
    <col min="15261" max="15261" width="1.88671875" style="8" customWidth="1"/>
    <col min="15262" max="15265" width="9.109375" style="8" customWidth="1"/>
    <col min="15266" max="15266" width="11.33203125" style="8" customWidth="1"/>
    <col min="15267" max="15269" width="9.109375" style="8"/>
    <col min="15270" max="15270" width="10.33203125" style="8" customWidth="1"/>
    <col min="15271" max="15286" width="9.109375" style="8" customWidth="1"/>
    <col min="15287" max="15369" width="9.109375" style="8"/>
    <col min="15370" max="15370" width="24.33203125" style="8" customWidth="1"/>
    <col min="15371" max="15371" width="10.6640625" style="8" customWidth="1"/>
    <col min="15372" max="15375" width="5" style="8" customWidth="1"/>
    <col min="15376" max="15376" width="9.109375" style="8" customWidth="1"/>
    <col min="15377" max="15377" width="1.88671875" style="8" customWidth="1"/>
    <col min="15378" max="15378" width="10.6640625" style="8" customWidth="1"/>
    <col min="15379" max="15382" width="5" style="8" customWidth="1"/>
    <col min="15383" max="15383" width="9.109375" style="8" customWidth="1"/>
    <col min="15384" max="15384" width="1.88671875" style="8" customWidth="1"/>
    <col min="15385" max="15385" width="10.6640625" style="8" customWidth="1"/>
    <col min="15386" max="15389" width="5" style="8" customWidth="1"/>
    <col min="15390" max="15390" width="9.109375" style="8" customWidth="1"/>
    <col min="15391" max="15391" width="1.88671875" style="8" customWidth="1"/>
    <col min="15392" max="15392" width="9.109375" style="8" customWidth="1"/>
    <col min="15393" max="15396" width="5" style="8" customWidth="1"/>
    <col min="15397" max="15397" width="9.109375" style="8" customWidth="1"/>
    <col min="15398" max="15398" width="1.88671875" style="8" customWidth="1"/>
    <col min="15399" max="15399" width="9.109375" style="8" customWidth="1"/>
    <col min="15400" max="15403" width="5" style="8" customWidth="1"/>
    <col min="15404" max="15404" width="9.109375" style="8" customWidth="1"/>
    <col min="15405" max="15405" width="1.88671875" style="8" customWidth="1"/>
    <col min="15406" max="15406" width="9.109375" style="8" customWidth="1"/>
    <col min="15407" max="15410" width="5" style="8" customWidth="1"/>
    <col min="15411" max="15411" width="9.109375" style="8" customWidth="1"/>
    <col min="15412" max="15412" width="1.88671875" style="8" customWidth="1"/>
    <col min="15413" max="15413" width="9.109375" style="8" customWidth="1"/>
    <col min="15414" max="15417" width="5" style="8" customWidth="1"/>
    <col min="15418" max="15418" width="9.109375" style="8" customWidth="1"/>
    <col min="15419" max="15419" width="1.88671875" style="8" customWidth="1"/>
    <col min="15420" max="15420" width="9.109375" style="8" customWidth="1"/>
    <col min="15421" max="15424" width="5" style="8" customWidth="1"/>
    <col min="15425" max="15425" width="9.109375" style="8" customWidth="1"/>
    <col min="15426" max="15426" width="1.88671875" style="8" customWidth="1"/>
    <col min="15427" max="15446" width="0" style="8" hidden="1" customWidth="1"/>
    <col min="15447" max="15447" width="1.88671875" style="8" customWidth="1"/>
    <col min="15448" max="15448" width="9.109375" style="8" customWidth="1"/>
    <col min="15449" max="15452" width="5" style="8" customWidth="1"/>
    <col min="15453" max="15453" width="9.109375" style="8" customWidth="1"/>
    <col min="15454" max="15460" width="0" style="8" hidden="1" customWidth="1"/>
    <col min="15461" max="15461" width="1.88671875" style="8" customWidth="1"/>
    <col min="15462" max="15462" width="9.109375" style="8" customWidth="1"/>
    <col min="15463" max="15466" width="5" style="8" customWidth="1"/>
    <col min="15467" max="15467" width="9.109375" style="8" customWidth="1"/>
    <col min="15468" max="15468" width="1.88671875" style="8" customWidth="1"/>
    <col min="15469" max="15469" width="9.109375" style="8" customWidth="1"/>
    <col min="15470" max="15473" width="5" style="8" customWidth="1"/>
    <col min="15474" max="15474" width="9.109375" style="8" customWidth="1"/>
    <col min="15475" max="15475" width="1.88671875" style="8" customWidth="1"/>
    <col min="15476" max="15476" width="9.109375" style="8" customWidth="1"/>
    <col min="15477" max="15480" width="5" style="8" customWidth="1"/>
    <col min="15481" max="15481" width="9.109375" style="8" customWidth="1"/>
    <col min="15482" max="15482" width="2.33203125" style="8" customWidth="1"/>
    <col min="15483" max="15483" width="9.109375" style="8" customWidth="1"/>
    <col min="15484" max="15487" width="5.6640625" style="8" customWidth="1"/>
    <col min="15488" max="15488" width="9.109375" style="8" customWidth="1"/>
    <col min="15489" max="15489" width="1.88671875" style="8" customWidth="1"/>
    <col min="15490" max="15490" width="10.109375" style="8" customWidth="1"/>
    <col min="15491" max="15494" width="5" style="8" customWidth="1"/>
    <col min="15495" max="15495" width="9.109375" style="8" customWidth="1"/>
    <col min="15496" max="15496" width="1.6640625" style="8" customWidth="1"/>
    <col min="15497" max="15497" width="10.109375" style="8" customWidth="1"/>
    <col min="15498" max="15501" width="5" style="8" customWidth="1"/>
    <col min="15502" max="15502" width="9.109375" style="8" customWidth="1"/>
    <col min="15503" max="15503" width="1.88671875" style="8" customWidth="1"/>
    <col min="15504" max="15504" width="10.109375" style="8" customWidth="1"/>
    <col min="15505" max="15508" width="5" style="8" customWidth="1"/>
    <col min="15509" max="15509" width="9.109375" style="8" customWidth="1"/>
    <col min="15510" max="15510" width="1.88671875" style="8" customWidth="1"/>
    <col min="15511" max="15511" width="10.109375" style="8" customWidth="1"/>
    <col min="15512" max="15515" width="5" style="8" customWidth="1"/>
    <col min="15516" max="15516" width="9.109375" style="8" customWidth="1"/>
    <col min="15517" max="15517" width="1.88671875" style="8" customWidth="1"/>
    <col min="15518" max="15521" width="9.109375" style="8" customWidth="1"/>
    <col min="15522" max="15522" width="11.33203125" style="8" customWidth="1"/>
    <col min="15523" max="15525" width="9.109375" style="8"/>
    <col min="15526" max="15526" width="10.33203125" style="8" customWidth="1"/>
    <col min="15527" max="15542" width="9.109375" style="8" customWidth="1"/>
    <col min="15543" max="15625" width="9.109375" style="8"/>
    <col min="15626" max="15626" width="24.33203125" style="8" customWidth="1"/>
    <col min="15627" max="15627" width="10.6640625" style="8" customWidth="1"/>
    <col min="15628" max="15631" width="5" style="8" customWidth="1"/>
    <col min="15632" max="15632" width="9.109375" style="8" customWidth="1"/>
    <col min="15633" max="15633" width="1.88671875" style="8" customWidth="1"/>
    <col min="15634" max="15634" width="10.6640625" style="8" customWidth="1"/>
    <col min="15635" max="15638" width="5" style="8" customWidth="1"/>
    <col min="15639" max="15639" width="9.109375" style="8" customWidth="1"/>
    <col min="15640" max="15640" width="1.88671875" style="8" customWidth="1"/>
    <col min="15641" max="15641" width="10.6640625" style="8" customWidth="1"/>
    <col min="15642" max="15645" width="5" style="8" customWidth="1"/>
    <col min="15646" max="15646" width="9.109375" style="8" customWidth="1"/>
    <col min="15647" max="15647" width="1.88671875" style="8" customWidth="1"/>
    <col min="15648" max="15648" width="9.109375" style="8" customWidth="1"/>
    <col min="15649" max="15652" width="5" style="8" customWidth="1"/>
    <col min="15653" max="15653" width="9.109375" style="8" customWidth="1"/>
    <col min="15654" max="15654" width="1.88671875" style="8" customWidth="1"/>
    <col min="15655" max="15655" width="9.109375" style="8" customWidth="1"/>
    <col min="15656" max="15659" width="5" style="8" customWidth="1"/>
    <col min="15660" max="15660" width="9.109375" style="8" customWidth="1"/>
    <col min="15661" max="15661" width="1.88671875" style="8" customWidth="1"/>
    <col min="15662" max="15662" width="9.109375" style="8" customWidth="1"/>
    <col min="15663" max="15666" width="5" style="8" customWidth="1"/>
    <col min="15667" max="15667" width="9.109375" style="8" customWidth="1"/>
    <col min="15668" max="15668" width="1.88671875" style="8" customWidth="1"/>
    <col min="15669" max="15669" width="9.109375" style="8" customWidth="1"/>
    <col min="15670" max="15673" width="5" style="8" customWidth="1"/>
    <col min="15674" max="15674" width="9.109375" style="8" customWidth="1"/>
    <col min="15675" max="15675" width="1.88671875" style="8" customWidth="1"/>
    <col min="15676" max="15676" width="9.109375" style="8" customWidth="1"/>
    <col min="15677" max="15680" width="5" style="8" customWidth="1"/>
    <col min="15681" max="15681" width="9.109375" style="8" customWidth="1"/>
    <col min="15682" max="15682" width="1.88671875" style="8" customWidth="1"/>
    <col min="15683" max="15702" width="0" style="8" hidden="1" customWidth="1"/>
    <col min="15703" max="15703" width="1.88671875" style="8" customWidth="1"/>
    <col min="15704" max="15704" width="9.109375" style="8" customWidth="1"/>
    <col min="15705" max="15708" width="5" style="8" customWidth="1"/>
    <col min="15709" max="15709" width="9.109375" style="8" customWidth="1"/>
    <col min="15710" max="15716" width="0" style="8" hidden="1" customWidth="1"/>
    <col min="15717" max="15717" width="1.88671875" style="8" customWidth="1"/>
    <col min="15718" max="15718" width="9.109375" style="8" customWidth="1"/>
    <col min="15719" max="15722" width="5" style="8" customWidth="1"/>
    <col min="15723" max="15723" width="9.109375" style="8" customWidth="1"/>
    <col min="15724" max="15724" width="1.88671875" style="8" customWidth="1"/>
    <col min="15725" max="15725" width="9.109375" style="8" customWidth="1"/>
    <col min="15726" max="15729" width="5" style="8" customWidth="1"/>
    <col min="15730" max="15730" width="9.109375" style="8" customWidth="1"/>
    <col min="15731" max="15731" width="1.88671875" style="8" customWidth="1"/>
    <col min="15732" max="15732" width="9.109375" style="8" customWidth="1"/>
    <col min="15733" max="15736" width="5" style="8" customWidth="1"/>
    <col min="15737" max="15737" width="9.109375" style="8" customWidth="1"/>
    <col min="15738" max="15738" width="2.33203125" style="8" customWidth="1"/>
    <col min="15739" max="15739" width="9.109375" style="8" customWidth="1"/>
    <col min="15740" max="15743" width="5.6640625" style="8" customWidth="1"/>
    <col min="15744" max="15744" width="9.109375" style="8" customWidth="1"/>
    <col min="15745" max="15745" width="1.88671875" style="8" customWidth="1"/>
    <col min="15746" max="15746" width="10.109375" style="8" customWidth="1"/>
    <col min="15747" max="15750" width="5" style="8" customWidth="1"/>
    <col min="15751" max="15751" width="9.109375" style="8" customWidth="1"/>
    <col min="15752" max="15752" width="1.6640625" style="8" customWidth="1"/>
    <col min="15753" max="15753" width="10.109375" style="8" customWidth="1"/>
    <col min="15754" max="15757" width="5" style="8" customWidth="1"/>
    <col min="15758" max="15758" width="9.109375" style="8" customWidth="1"/>
    <col min="15759" max="15759" width="1.88671875" style="8" customWidth="1"/>
    <col min="15760" max="15760" width="10.109375" style="8" customWidth="1"/>
    <col min="15761" max="15764" width="5" style="8" customWidth="1"/>
    <col min="15765" max="15765" width="9.109375" style="8" customWidth="1"/>
    <col min="15766" max="15766" width="1.88671875" style="8" customWidth="1"/>
    <col min="15767" max="15767" width="10.109375" style="8" customWidth="1"/>
    <col min="15768" max="15771" width="5" style="8" customWidth="1"/>
    <col min="15772" max="15772" width="9.109375" style="8" customWidth="1"/>
    <col min="15773" max="15773" width="1.88671875" style="8" customWidth="1"/>
    <col min="15774" max="15777" width="9.109375" style="8" customWidth="1"/>
    <col min="15778" max="15778" width="11.33203125" style="8" customWidth="1"/>
    <col min="15779" max="15781" width="9.109375" style="8"/>
    <col min="15782" max="15782" width="10.33203125" style="8" customWidth="1"/>
    <col min="15783" max="15798" width="9.109375" style="8" customWidth="1"/>
    <col min="15799" max="15881" width="9.109375" style="8"/>
    <col min="15882" max="15882" width="24.33203125" style="8" customWidth="1"/>
    <col min="15883" max="15883" width="10.6640625" style="8" customWidth="1"/>
    <col min="15884" max="15887" width="5" style="8" customWidth="1"/>
    <col min="15888" max="15888" width="9.109375" style="8" customWidth="1"/>
    <col min="15889" max="15889" width="1.88671875" style="8" customWidth="1"/>
    <col min="15890" max="15890" width="10.6640625" style="8" customWidth="1"/>
    <col min="15891" max="15894" width="5" style="8" customWidth="1"/>
    <col min="15895" max="15895" width="9.109375" style="8" customWidth="1"/>
    <col min="15896" max="15896" width="1.88671875" style="8" customWidth="1"/>
    <col min="15897" max="15897" width="10.6640625" style="8" customWidth="1"/>
    <col min="15898" max="15901" width="5" style="8" customWidth="1"/>
    <col min="15902" max="15902" width="9.109375" style="8" customWidth="1"/>
    <col min="15903" max="15903" width="1.88671875" style="8" customWidth="1"/>
    <col min="15904" max="15904" width="9.109375" style="8" customWidth="1"/>
    <col min="15905" max="15908" width="5" style="8" customWidth="1"/>
    <col min="15909" max="15909" width="9.109375" style="8" customWidth="1"/>
    <col min="15910" max="15910" width="1.88671875" style="8" customWidth="1"/>
    <col min="15911" max="15911" width="9.109375" style="8" customWidth="1"/>
    <col min="15912" max="15915" width="5" style="8" customWidth="1"/>
    <col min="15916" max="15916" width="9.109375" style="8" customWidth="1"/>
    <col min="15917" max="15917" width="1.88671875" style="8" customWidth="1"/>
    <col min="15918" max="15918" width="9.109375" style="8" customWidth="1"/>
    <col min="15919" max="15922" width="5" style="8" customWidth="1"/>
    <col min="15923" max="15923" width="9.109375" style="8" customWidth="1"/>
    <col min="15924" max="15924" width="1.88671875" style="8" customWidth="1"/>
    <col min="15925" max="15925" width="9.109375" style="8" customWidth="1"/>
    <col min="15926" max="15929" width="5" style="8" customWidth="1"/>
    <col min="15930" max="15930" width="9.109375" style="8" customWidth="1"/>
    <col min="15931" max="15931" width="1.88671875" style="8" customWidth="1"/>
    <col min="15932" max="15932" width="9.109375" style="8" customWidth="1"/>
    <col min="15933" max="15936" width="5" style="8" customWidth="1"/>
    <col min="15937" max="15937" width="9.109375" style="8" customWidth="1"/>
    <col min="15938" max="15938" width="1.88671875" style="8" customWidth="1"/>
    <col min="15939" max="15958" width="0" style="8" hidden="1" customWidth="1"/>
    <col min="15959" max="15959" width="1.88671875" style="8" customWidth="1"/>
    <col min="15960" max="15960" width="9.109375" style="8" customWidth="1"/>
    <col min="15961" max="15964" width="5" style="8" customWidth="1"/>
    <col min="15965" max="15965" width="9.109375" style="8" customWidth="1"/>
    <col min="15966" max="15972" width="0" style="8" hidden="1" customWidth="1"/>
    <col min="15973" max="15973" width="1.88671875" style="8" customWidth="1"/>
    <col min="15974" max="15974" width="9.109375" style="8" customWidth="1"/>
    <col min="15975" max="15978" width="5" style="8" customWidth="1"/>
    <col min="15979" max="15979" width="9.109375" style="8" customWidth="1"/>
    <col min="15980" max="15980" width="1.88671875" style="8" customWidth="1"/>
    <col min="15981" max="15981" width="9.109375" style="8" customWidth="1"/>
    <col min="15982" max="15985" width="5" style="8" customWidth="1"/>
    <col min="15986" max="15986" width="9.109375" style="8" customWidth="1"/>
    <col min="15987" max="15987" width="1.88671875" style="8" customWidth="1"/>
    <col min="15988" max="15988" width="9.109375" style="8" customWidth="1"/>
    <col min="15989" max="15992" width="5" style="8" customWidth="1"/>
    <col min="15993" max="15993" width="9.109375" style="8" customWidth="1"/>
    <col min="15994" max="15994" width="2.33203125" style="8" customWidth="1"/>
    <col min="15995" max="15995" width="9.109375" style="8" customWidth="1"/>
    <col min="15996" max="15999" width="5.6640625" style="8" customWidth="1"/>
    <col min="16000" max="16000" width="9.109375" style="8" customWidth="1"/>
    <col min="16001" max="16001" width="1.88671875" style="8" customWidth="1"/>
    <col min="16002" max="16002" width="10.109375" style="8" customWidth="1"/>
    <col min="16003" max="16006" width="5" style="8" customWidth="1"/>
    <col min="16007" max="16007" width="9.109375" style="8" customWidth="1"/>
    <col min="16008" max="16008" width="1.6640625" style="8" customWidth="1"/>
    <col min="16009" max="16009" width="10.109375" style="8" customWidth="1"/>
    <col min="16010" max="16013" width="5" style="8" customWidth="1"/>
    <col min="16014" max="16014" width="9.109375" style="8" customWidth="1"/>
    <col min="16015" max="16015" width="1.88671875" style="8" customWidth="1"/>
    <col min="16016" max="16016" width="10.109375" style="8" customWidth="1"/>
    <col min="16017" max="16020" width="5" style="8" customWidth="1"/>
    <col min="16021" max="16021" width="9.109375" style="8" customWidth="1"/>
    <col min="16022" max="16022" width="1.88671875" style="8" customWidth="1"/>
    <col min="16023" max="16023" width="10.109375" style="8" customWidth="1"/>
    <col min="16024" max="16027" width="5" style="8" customWidth="1"/>
    <col min="16028" max="16028" width="9.109375" style="8" customWidth="1"/>
    <col min="16029" max="16029" width="1.88671875" style="8" customWidth="1"/>
    <col min="16030" max="16033" width="9.109375" style="8" customWidth="1"/>
    <col min="16034" max="16034" width="11.33203125" style="8" customWidth="1"/>
    <col min="16035" max="16037" width="9.109375" style="8"/>
    <col min="16038" max="16038" width="10.33203125" style="8" customWidth="1"/>
    <col min="16039" max="16054" width="9.109375" style="8" customWidth="1"/>
    <col min="16055" max="16137" width="9.109375" style="8"/>
    <col min="16138" max="16138" width="24.33203125" style="8" customWidth="1"/>
    <col min="16139" max="16139" width="10.6640625" style="8" customWidth="1"/>
    <col min="16140" max="16143" width="5" style="8" customWidth="1"/>
    <col min="16144" max="16144" width="9.109375" style="8" customWidth="1"/>
    <col min="16145" max="16145" width="1.88671875" style="8" customWidth="1"/>
    <col min="16146" max="16146" width="10.6640625" style="8" customWidth="1"/>
    <col min="16147" max="16150" width="5" style="8" customWidth="1"/>
    <col min="16151" max="16151" width="9.109375" style="8" customWidth="1"/>
    <col min="16152" max="16152" width="1.88671875" style="8" customWidth="1"/>
    <col min="16153" max="16153" width="10.6640625" style="8" customWidth="1"/>
    <col min="16154" max="16157" width="5" style="8" customWidth="1"/>
    <col min="16158" max="16158" width="9.109375" style="8" customWidth="1"/>
    <col min="16159" max="16159" width="1.88671875" style="8" customWidth="1"/>
    <col min="16160" max="16160" width="9.109375" style="8" customWidth="1"/>
    <col min="16161" max="16164" width="5" style="8" customWidth="1"/>
    <col min="16165" max="16165" width="9.109375" style="8" customWidth="1"/>
    <col min="16166" max="16166" width="1.88671875" style="8" customWidth="1"/>
    <col min="16167" max="16167" width="9.109375" style="8" customWidth="1"/>
    <col min="16168" max="16171" width="5" style="8" customWidth="1"/>
    <col min="16172" max="16172" width="9.109375" style="8" customWidth="1"/>
    <col min="16173" max="16173" width="1.88671875" style="8" customWidth="1"/>
    <col min="16174" max="16174" width="9.109375" style="8" customWidth="1"/>
    <col min="16175" max="16178" width="5" style="8" customWidth="1"/>
    <col min="16179" max="16179" width="9.109375" style="8" customWidth="1"/>
    <col min="16180" max="16180" width="1.88671875" style="8" customWidth="1"/>
    <col min="16181" max="16181" width="9.109375" style="8" customWidth="1"/>
    <col min="16182" max="16185" width="5" style="8" customWidth="1"/>
    <col min="16186" max="16186" width="9.109375" style="8" customWidth="1"/>
    <col min="16187" max="16187" width="1.88671875" style="8" customWidth="1"/>
    <col min="16188" max="16188" width="9.109375" style="8" customWidth="1"/>
    <col min="16189" max="16192" width="5" style="8" customWidth="1"/>
    <col min="16193" max="16193" width="9.109375" style="8" customWidth="1"/>
    <col min="16194" max="16194" width="1.88671875" style="8" customWidth="1"/>
    <col min="16195" max="16214" width="0" style="8" hidden="1" customWidth="1"/>
    <col min="16215" max="16215" width="1.88671875" style="8" customWidth="1"/>
    <col min="16216" max="16216" width="9.109375" style="8" customWidth="1"/>
    <col min="16217" max="16220" width="5" style="8" customWidth="1"/>
    <col min="16221" max="16221" width="9.109375" style="8" customWidth="1"/>
    <col min="16222" max="16228" width="0" style="8" hidden="1" customWidth="1"/>
    <col min="16229" max="16229" width="1.88671875" style="8" customWidth="1"/>
    <col min="16230" max="16230" width="9.109375" style="8" customWidth="1"/>
    <col min="16231" max="16234" width="5" style="8" customWidth="1"/>
    <col min="16235" max="16235" width="9.109375" style="8" customWidth="1"/>
    <col min="16236" max="16236" width="1.88671875" style="8" customWidth="1"/>
    <col min="16237" max="16237" width="9.109375" style="8" customWidth="1"/>
    <col min="16238" max="16241" width="5" style="8" customWidth="1"/>
    <col min="16242" max="16242" width="9.109375" style="8" customWidth="1"/>
    <col min="16243" max="16243" width="1.88671875" style="8" customWidth="1"/>
    <col min="16244" max="16244" width="9.109375" style="8" customWidth="1"/>
    <col min="16245" max="16248" width="5" style="8" customWidth="1"/>
    <col min="16249" max="16249" width="9.109375" style="8" customWidth="1"/>
    <col min="16250" max="16250" width="2.33203125" style="8" customWidth="1"/>
    <col min="16251" max="16251" width="9.109375" style="8" customWidth="1"/>
    <col min="16252" max="16255" width="5.6640625" style="8" customWidth="1"/>
    <col min="16256" max="16256" width="9.109375" style="8" customWidth="1"/>
    <col min="16257" max="16257" width="1.88671875" style="8" customWidth="1"/>
    <col min="16258" max="16258" width="10.109375" style="8" customWidth="1"/>
    <col min="16259" max="16262" width="5" style="8" customWidth="1"/>
    <col min="16263" max="16263" width="9.109375" style="8" customWidth="1"/>
    <col min="16264" max="16264" width="1.6640625" style="8" customWidth="1"/>
    <col min="16265" max="16265" width="10.109375" style="8" customWidth="1"/>
    <col min="16266" max="16269" width="5" style="8" customWidth="1"/>
    <col min="16270" max="16270" width="9.109375" style="8" customWidth="1"/>
    <col min="16271" max="16271" width="1.88671875" style="8" customWidth="1"/>
    <col min="16272" max="16272" width="10.109375" style="8" customWidth="1"/>
    <col min="16273" max="16276" width="5" style="8" customWidth="1"/>
    <col min="16277" max="16277" width="9.109375" style="8" customWidth="1"/>
    <col min="16278" max="16278" width="1.88671875" style="8" customWidth="1"/>
    <col min="16279" max="16279" width="10.109375" style="8" customWidth="1"/>
    <col min="16280" max="16283" width="5" style="8" customWidth="1"/>
    <col min="16284" max="16284" width="9.109375" style="8" customWidth="1"/>
    <col min="16285" max="16285" width="1.88671875" style="8" customWidth="1"/>
    <col min="16286" max="16289" width="9.109375" style="8" customWidth="1"/>
    <col min="16290" max="16290" width="11.33203125" style="8" customWidth="1"/>
    <col min="16291" max="16293" width="9.109375" style="8"/>
    <col min="16294" max="16294" width="10.33203125" style="8" customWidth="1"/>
    <col min="16295" max="16310" width="9.109375" style="8" customWidth="1"/>
    <col min="16311" max="16384" width="9.109375" style="8"/>
  </cols>
  <sheetData>
    <row r="1" spans="1:201">
      <c r="B1" s="12" t="s">
        <v>0</v>
      </c>
      <c r="C1" s="12"/>
      <c r="D1" s="12"/>
      <c r="E1" s="12"/>
      <c r="F1" s="12"/>
      <c r="G1" s="12"/>
      <c r="H1" s="12"/>
      <c r="I1" s="12"/>
      <c r="J1" s="12"/>
      <c r="K1" s="12" t="s">
        <v>878</v>
      </c>
      <c r="L1" s="13"/>
      <c r="M1" s="12"/>
      <c r="P1" s="12" t="s">
        <v>12</v>
      </c>
      <c r="Q1" s="68"/>
      <c r="R1" s="12"/>
      <c r="S1" s="13"/>
      <c r="T1" s="12"/>
      <c r="U1" s="12"/>
      <c r="V1" s="14"/>
      <c r="W1" s="14"/>
      <c r="X1" s="68"/>
      <c r="Y1" s="12"/>
      <c r="Z1" s="13"/>
      <c r="AA1" s="12"/>
      <c r="AB1" s="12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92" t="s">
        <v>879</v>
      </c>
      <c r="FC1" s="192"/>
      <c r="FD1" s="192"/>
      <c r="FE1" s="192"/>
      <c r="FF1" s="192"/>
      <c r="FG1" s="192"/>
      <c r="FH1" s="14"/>
      <c r="FI1" s="14"/>
      <c r="FJ1" s="184"/>
    </row>
    <row r="2" spans="1:201" ht="14.4" thickBot="1">
      <c r="B2" s="14"/>
      <c r="C2" s="14"/>
      <c r="D2" s="14"/>
      <c r="E2" s="14"/>
      <c r="F2" s="14"/>
      <c r="G2" s="14"/>
      <c r="H2" s="14"/>
      <c r="I2" s="14"/>
      <c r="J2" s="14"/>
      <c r="K2" s="93" t="s">
        <v>358</v>
      </c>
      <c r="L2" s="15"/>
      <c r="M2" s="14"/>
      <c r="N2" s="14"/>
      <c r="O2" s="64" t="s">
        <v>561</v>
      </c>
      <c r="P2" s="109">
        <v>362</v>
      </c>
      <c r="Q2" s="14"/>
      <c r="R2" s="93" t="s">
        <v>492</v>
      </c>
      <c r="S2" s="15"/>
      <c r="T2" s="14"/>
      <c r="U2" s="14"/>
      <c r="V2" s="64" t="s">
        <v>561</v>
      </c>
      <c r="W2" s="109"/>
      <c r="X2" s="14"/>
      <c r="Y2" s="93" t="s">
        <v>359</v>
      </c>
      <c r="Z2" s="15"/>
      <c r="AA2" s="14"/>
      <c r="AB2" s="14"/>
      <c r="AC2" s="64" t="s">
        <v>561</v>
      </c>
      <c r="AD2" s="109">
        <v>249</v>
      </c>
      <c r="AE2" s="14"/>
      <c r="AF2" s="93"/>
      <c r="AG2" s="14"/>
      <c r="AH2" s="14"/>
      <c r="AI2" s="14"/>
      <c r="AJ2" s="64"/>
      <c r="AK2" s="109"/>
      <c r="AL2" s="14"/>
      <c r="AM2" s="93"/>
      <c r="AN2" s="14"/>
      <c r="AO2" s="14"/>
      <c r="AP2" s="14"/>
      <c r="AQ2" s="64"/>
      <c r="AR2" s="109"/>
      <c r="AS2" s="14"/>
      <c r="AT2" s="93" t="s">
        <v>678</v>
      </c>
      <c r="AU2" s="14"/>
      <c r="AV2" s="14"/>
      <c r="AW2" s="14"/>
      <c r="AX2" s="64" t="s">
        <v>561</v>
      </c>
      <c r="AY2" s="109"/>
      <c r="AZ2" s="14"/>
      <c r="BA2" s="93" t="s">
        <v>678</v>
      </c>
      <c r="BB2" s="14"/>
      <c r="BC2" s="14"/>
      <c r="BD2" s="14"/>
      <c r="BE2" s="64" t="s">
        <v>561</v>
      </c>
      <c r="BF2" s="109"/>
      <c r="BG2" s="14"/>
      <c r="BH2" s="93" t="s">
        <v>904</v>
      </c>
      <c r="BI2" s="14"/>
      <c r="BJ2" s="14"/>
      <c r="BK2" s="14"/>
      <c r="BL2" s="64" t="s">
        <v>561</v>
      </c>
      <c r="BM2" s="109">
        <v>388</v>
      </c>
      <c r="BN2" s="14"/>
      <c r="BO2" s="105" t="s">
        <v>492</v>
      </c>
      <c r="BP2" s="14"/>
      <c r="BQ2" s="14"/>
      <c r="BR2" s="14"/>
      <c r="BS2" s="64" t="s">
        <v>561</v>
      </c>
      <c r="BT2" s="109">
        <v>0</v>
      </c>
      <c r="BU2" s="14"/>
      <c r="BV2" s="93" t="s">
        <v>384</v>
      </c>
      <c r="BW2" s="14"/>
      <c r="BX2" s="14"/>
      <c r="BY2" s="14"/>
      <c r="BZ2" s="64" t="s">
        <v>561</v>
      </c>
      <c r="CA2" s="109">
        <v>78</v>
      </c>
      <c r="CB2" s="14"/>
      <c r="CC2" s="105"/>
      <c r="CD2" s="14"/>
      <c r="CE2" s="14"/>
      <c r="CF2" s="14"/>
      <c r="CG2" s="14"/>
      <c r="CH2" s="14"/>
      <c r="CI2" s="14"/>
      <c r="CJ2" s="93"/>
      <c r="CK2" s="14"/>
      <c r="CL2" s="14"/>
      <c r="CM2" s="14"/>
      <c r="CN2" s="14"/>
      <c r="CO2" s="109">
        <v>0</v>
      </c>
      <c r="CP2" s="14"/>
      <c r="CQ2" s="68"/>
      <c r="CR2" s="14"/>
      <c r="CS2" s="14"/>
      <c r="CT2" s="14"/>
      <c r="CU2" s="14"/>
      <c r="CV2" s="14"/>
      <c r="CW2" s="14"/>
      <c r="CX2" s="93" t="s">
        <v>722</v>
      </c>
      <c r="CY2" s="14"/>
      <c r="CZ2" s="14"/>
      <c r="DA2" s="14"/>
      <c r="DB2" s="14"/>
      <c r="DC2" s="113">
        <v>194</v>
      </c>
      <c r="DD2" s="14"/>
      <c r="DE2" s="93" t="s">
        <v>691</v>
      </c>
      <c r="DF2" s="14"/>
      <c r="DG2" s="14"/>
      <c r="DH2" s="14"/>
      <c r="DI2" s="64" t="s">
        <v>561</v>
      </c>
      <c r="DJ2" s="109">
        <v>175</v>
      </c>
      <c r="DK2" s="14"/>
      <c r="DL2" s="93" t="s">
        <v>905</v>
      </c>
      <c r="DM2" s="14"/>
      <c r="DN2" s="14"/>
      <c r="DO2" s="14"/>
      <c r="DP2" s="64" t="s">
        <v>561</v>
      </c>
      <c r="DQ2" s="109">
        <v>100</v>
      </c>
      <c r="DR2" s="14"/>
      <c r="DS2" s="93" t="s">
        <v>700</v>
      </c>
      <c r="DT2" s="14"/>
      <c r="DU2" s="14"/>
      <c r="DV2" s="14"/>
      <c r="DW2" s="64" t="s">
        <v>561</v>
      </c>
      <c r="DX2" s="109">
        <v>135</v>
      </c>
      <c r="DY2" s="14"/>
      <c r="DZ2" s="93" t="s">
        <v>701</v>
      </c>
      <c r="EA2" s="14"/>
      <c r="EB2" s="14"/>
      <c r="EC2" s="14"/>
      <c r="ED2" s="64" t="s">
        <v>561</v>
      </c>
      <c r="EE2" s="109"/>
      <c r="EF2" s="14"/>
      <c r="EG2" s="93" t="s">
        <v>678</v>
      </c>
      <c r="EH2" s="14"/>
      <c r="EI2" s="14"/>
      <c r="EJ2" s="14"/>
      <c r="EK2" s="64" t="s">
        <v>561</v>
      </c>
      <c r="EL2" s="109"/>
      <c r="EM2" s="14"/>
      <c r="EN2" s="93" t="s">
        <v>678</v>
      </c>
      <c r="EO2" s="14"/>
      <c r="EP2" s="14"/>
      <c r="EQ2" s="14"/>
      <c r="ER2" s="64" t="s">
        <v>561</v>
      </c>
      <c r="ES2" s="109"/>
      <c r="ET2" s="14"/>
      <c r="EU2" s="93" t="s">
        <v>678</v>
      </c>
      <c r="EV2" s="14"/>
      <c r="EW2" s="14"/>
      <c r="EX2" s="14"/>
      <c r="EY2" s="64" t="s">
        <v>561</v>
      </c>
      <c r="EZ2" s="109"/>
      <c r="FA2" s="14"/>
      <c r="FB2" s="14"/>
      <c r="FC2" s="14"/>
      <c r="FD2" s="14"/>
      <c r="FE2" s="14"/>
      <c r="FF2" s="14"/>
      <c r="FG2" s="14"/>
      <c r="FH2" s="14"/>
      <c r="FI2" s="14"/>
      <c r="FJ2" s="184"/>
    </row>
    <row r="3" spans="1:201">
      <c r="B3" s="14" t="s">
        <v>2</v>
      </c>
      <c r="C3" s="14"/>
      <c r="D3" s="14"/>
      <c r="E3" s="14"/>
      <c r="F3" s="14"/>
      <c r="G3" s="14"/>
      <c r="H3" s="14"/>
      <c r="I3" s="14"/>
      <c r="J3" s="14"/>
      <c r="K3" s="193" t="s">
        <v>551</v>
      </c>
      <c r="L3" s="194"/>
      <c r="M3" s="194"/>
      <c r="N3" s="194"/>
      <c r="O3" s="194"/>
      <c r="P3" s="195"/>
      <c r="Q3" s="14"/>
      <c r="R3" s="193" t="s">
        <v>612</v>
      </c>
      <c r="S3" s="194"/>
      <c r="T3" s="194"/>
      <c r="U3" s="194"/>
      <c r="V3" s="194"/>
      <c r="W3" s="195"/>
      <c r="X3" s="14"/>
      <c r="Y3" s="232" t="s">
        <v>799</v>
      </c>
      <c r="Z3" s="233"/>
      <c r="AA3" s="233"/>
      <c r="AB3" s="233"/>
      <c r="AC3" s="233"/>
      <c r="AD3" s="234"/>
      <c r="AE3" s="14"/>
      <c r="AF3" s="193"/>
      <c r="AG3" s="194"/>
      <c r="AH3" s="194"/>
      <c r="AI3" s="194"/>
      <c r="AJ3" s="194"/>
      <c r="AK3" s="195"/>
      <c r="AL3" s="14"/>
      <c r="AM3" s="193"/>
      <c r="AN3" s="194"/>
      <c r="AO3" s="194"/>
      <c r="AP3" s="194"/>
      <c r="AQ3" s="194"/>
      <c r="AR3" s="195"/>
      <c r="AS3" s="14"/>
      <c r="AT3" s="193"/>
      <c r="AU3" s="194"/>
      <c r="AV3" s="194"/>
      <c r="AW3" s="194"/>
      <c r="AX3" s="194"/>
      <c r="AY3" s="195"/>
      <c r="AZ3" s="14"/>
      <c r="BA3" s="193"/>
      <c r="BB3" s="194"/>
      <c r="BC3" s="194"/>
      <c r="BD3" s="194"/>
      <c r="BE3" s="194"/>
      <c r="BF3" s="195"/>
      <c r="BG3" s="14"/>
      <c r="BH3" s="193" t="s">
        <v>42</v>
      </c>
      <c r="BI3" s="194"/>
      <c r="BJ3" s="194"/>
      <c r="BK3" s="194"/>
      <c r="BL3" s="194"/>
      <c r="BM3" s="195"/>
      <c r="BN3" s="14"/>
      <c r="BO3" s="193"/>
      <c r="BP3" s="194"/>
      <c r="BQ3" s="194"/>
      <c r="BR3" s="194"/>
      <c r="BS3" s="194"/>
      <c r="BT3" s="195"/>
      <c r="BU3" s="14"/>
      <c r="BV3" s="193" t="s">
        <v>689</v>
      </c>
      <c r="BW3" s="194"/>
      <c r="BX3" s="194"/>
      <c r="BY3" s="194"/>
      <c r="BZ3" s="194"/>
      <c r="CA3" s="195"/>
      <c r="CB3" s="14"/>
      <c r="CC3" s="193" t="s">
        <v>299</v>
      </c>
      <c r="CD3" s="194"/>
      <c r="CE3" s="194"/>
      <c r="CF3" s="194"/>
      <c r="CG3" s="194"/>
      <c r="CH3" s="195"/>
      <c r="CI3" s="14"/>
      <c r="CJ3" s="193" t="s">
        <v>81</v>
      </c>
      <c r="CK3" s="194"/>
      <c r="CL3" s="194"/>
      <c r="CM3" s="194"/>
      <c r="CN3" s="194"/>
      <c r="CO3" s="195"/>
      <c r="CP3" s="14"/>
      <c r="CQ3" s="193"/>
      <c r="CR3" s="194"/>
      <c r="CS3" s="194"/>
      <c r="CT3" s="194"/>
      <c r="CU3" s="194"/>
      <c r="CV3" s="195"/>
      <c r="CW3" s="14"/>
      <c r="CX3" s="193" t="s">
        <v>885</v>
      </c>
      <c r="CY3" s="194"/>
      <c r="CZ3" s="194"/>
      <c r="DA3" s="194"/>
      <c r="DB3" s="194"/>
      <c r="DC3" s="195"/>
      <c r="DD3" s="14"/>
      <c r="DE3" s="193" t="s">
        <v>463</v>
      </c>
      <c r="DF3" s="194"/>
      <c r="DG3" s="194"/>
      <c r="DH3" s="194"/>
      <c r="DI3" s="194"/>
      <c r="DJ3" s="195"/>
      <c r="DK3" s="14"/>
      <c r="DL3" s="193" t="s">
        <v>730</v>
      </c>
      <c r="DM3" s="194"/>
      <c r="DN3" s="194"/>
      <c r="DO3" s="194"/>
      <c r="DP3" s="194"/>
      <c r="DQ3" s="195"/>
      <c r="DR3" s="185"/>
      <c r="DS3" s="193" t="s">
        <v>707</v>
      </c>
      <c r="DT3" s="194"/>
      <c r="DU3" s="194"/>
      <c r="DV3" s="194"/>
      <c r="DW3" s="194"/>
      <c r="DX3" s="195"/>
      <c r="DY3" s="14"/>
      <c r="DZ3" s="193" t="s">
        <v>807</v>
      </c>
      <c r="EA3" s="194"/>
      <c r="EB3" s="194"/>
      <c r="EC3" s="194"/>
      <c r="ED3" s="194"/>
      <c r="EE3" s="195"/>
      <c r="EF3" s="185"/>
      <c r="EG3" s="232" t="s">
        <v>540</v>
      </c>
      <c r="EH3" s="233"/>
      <c r="EI3" s="233"/>
      <c r="EJ3" s="233"/>
      <c r="EK3" s="233"/>
      <c r="EL3" s="234"/>
      <c r="EM3" s="14"/>
      <c r="EN3" s="232" t="s">
        <v>633</v>
      </c>
      <c r="EO3" s="233"/>
      <c r="EP3" s="233"/>
      <c r="EQ3" s="233"/>
      <c r="ER3" s="233"/>
      <c r="ES3" s="234"/>
      <c r="ET3" s="14"/>
      <c r="EU3" s="193" t="s">
        <v>107</v>
      </c>
      <c r="EV3" s="194"/>
      <c r="EW3" s="194"/>
      <c r="EX3" s="194"/>
      <c r="EY3" s="194"/>
      <c r="EZ3" s="195"/>
      <c r="FA3" s="14"/>
      <c r="FB3" s="193" t="s">
        <v>43</v>
      </c>
      <c r="FC3" s="194"/>
      <c r="FD3" s="194"/>
      <c r="FE3" s="194"/>
      <c r="FF3" s="194"/>
      <c r="FG3" s="195"/>
      <c r="FH3" s="14"/>
      <c r="FI3" s="14"/>
      <c r="FJ3" s="184"/>
    </row>
    <row r="4" spans="1:201">
      <c r="B4" s="14" t="s">
        <v>7</v>
      </c>
      <c r="C4" s="14"/>
      <c r="D4" s="14"/>
      <c r="E4" s="14"/>
      <c r="F4" s="14"/>
      <c r="G4" s="14"/>
      <c r="H4" s="14"/>
      <c r="I4" s="14"/>
      <c r="J4" s="14"/>
      <c r="K4" s="196" t="s">
        <v>821</v>
      </c>
      <c r="L4" s="197"/>
      <c r="M4" s="197"/>
      <c r="N4" s="197"/>
      <c r="O4" s="197"/>
      <c r="P4" s="198"/>
      <c r="Q4" s="14"/>
      <c r="R4" s="196" t="s">
        <v>655</v>
      </c>
      <c r="S4" s="197"/>
      <c r="T4" s="197"/>
      <c r="U4" s="197"/>
      <c r="V4" s="197"/>
      <c r="W4" s="198"/>
      <c r="X4" s="14"/>
      <c r="Y4" s="229" t="s">
        <v>822</v>
      </c>
      <c r="Z4" s="230"/>
      <c r="AA4" s="230"/>
      <c r="AB4" s="230"/>
      <c r="AC4" s="230"/>
      <c r="AD4" s="231"/>
      <c r="AE4" s="14"/>
      <c r="AF4" s="196"/>
      <c r="AG4" s="197"/>
      <c r="AH4" s="197"/>
      <c r="AI4" s="197"/>
      <c r="AJ4" s="197"/>
      <c r="AK4" s="198"/>
      <c r="AL4" s="14"/>
      <c r="AM4" s="196"/>
      <c r="AN4" s="197"/>
      <c r="AO4" s="197"/>
      <c r="AP4" s="197"/>
      <c r="AQ4" s="197"/>
      <c r="AR4" s="198"/>
      <c r="AS4" s="14"/>
      <c r="AT4" s="196"/>
      <c r="AU4" s="197"/>
      <c r="AV4" s="197"/>
      <c r="AW4" s="197"/>
      <c r="AX4" s="197"/>
      <c r="AY4" s="198"/>
      <c r="AZ4" s="14"/>
      <c r="BA4" s="196"/>
      <c r="BB4" s="197"/>
      <c r="BC4" s="197"/>
      <c r="BD4" s="197"/>
      <c r="BE4" s="197"/>
      <c r="BF4" s="198"/>
      <c r="BG4" s="14"/>
      <c r="BH4" s="196" t="s">
        <v>882</v>
      </c>
      <c r="BI4" s="197"/>
      <c r="BJ4" s="197"/>
      <c r="BK4" s="197"/>
      <c r="BL4" s="197"/>
      <c r="BM4" s="198"/>
      <c r="BN4" s="14"/>
      <c r="BO4" s="196"/>
      <c r="BP4" s="197"/>
      <c r="BQ4" s="197"/>
      <c r="BR4" s="197"/>
      <c r="BS4" s="197"/>
      <c r="BT4" s="198"/>
      <c r="BU4" s="14"/>
      <c r="BV4" s="196" t="s">
        <v>838</v>
      </c>
      <c r="BW4" s="197"/>
      <c r="BX4" s="197"/>
      <c r="BY4" s="197"/>
      <c r="BZ4" s="197"/>
      <c r="CA4" s="198"/>
      <c r="CB4" s="14"/>
      <c r="CC4" s="196" t="s">
        <v>515</v>
      </c>
      <c r="CD4" s="197"/>
      <c r="CE4" s="197"/>
      <c r="CF4" s="197"/>
      <c r="CG4" s="197"/>
      <c r="CH4" s="198"/>
      <c r="CI4" s="14"/>
      <c r="CJ4" s="196" t="s">
        <v>516</v>
      </c>
      <c r="CK4" s="197"/>
      <c r="CL4" s="197"/>
      <c r="CM4" s="197"/>
      <c r="CN4" s="197"/>
      <c r="CO4" s="198"/>
      <c r="CP4" s="14"/>
      <c r="CQ4" s="196"/>
      <c r="CR4" s="197"/>
      <c r="CS4" s="197"/>
      <c r="CT4" s="197"/>
      <c r="CU4" s="197"/>
      <c r="CV4" s="198"/>
      <c r="CW4" s="14"/>
      <c r="CX4" s="196" t="s">
        <v>839</v>
      </c>
      <c r="CY4" s="197"/>
      <c r="CZ4" s="197"/>
      <c r="DA4" s="197"/>
      <c r="DB4" s="197"/>
      <c r="DC4" s="198"/>
      <c r="DD4" s="14"/>
      <c r="DE4" s="196" t="s">
        <v>840</v>
      </c>
      <c r="DF4" s="197"/>
      <c r="DG4" s="197"/>
      <c r="DH4" s="197"/>
      <c r="DI4" s="197"/>
      <c r="DJ4" s="198"/>
      <c r="DK4" s="14"/>
      <c r="DL4" s="196" t="s">
        <v>841</v>
      </c>
      <c r="DM4" s="197"/>
      <c r="DN4" s="197"/>
      <c r="DO4" s="197"/>
      <c r="DP4" s="197"/>
      <c r="DQ4" s="198"/>
      <c r="DR4" s="185"/>
      <c r="DS4" s="196" t="s">
        <v>842</v>
      </c>
      <c r="DT4" s="197"/>
      <c r="DU4" s="197"/>
      <c r="DV4" s="197"/>
      <c r="DW4" s="197"/>
      <c r="DX4" s="198"/>
      <c r="DY4" s="14"/>
      <c r="DZ4" s="196" t="s">
        <v>843</v>
      </c>
      <c r="EA4" s="197"/>
      <c r="EB4" s="197"/>
      <c r="EC4" s="197"/>
      <c r="ED4" s="197"/>
      <c r="EE4" s="198"/>
      <c r="EF4" s="185"/>
      <c r="EG4" s="229" t="s">
        <v>650</v>
      </c>
      <c r="EH4" s="230"/>
      <c r="EI4" s="230"/>
      <c r="EJ4" s="230"/>
      <c r="EK4" s="230"/>
      <c r="EL4" s="231"/>
      <c r="EM4" s="14"/>
      <c r="EN4" s="229" t="s">
        <v>649</v>
      </c>
      <c r="EO4" s="230"/>
      <c r="EP4" s="230"/>
      <c r="EQ4" s="230"/>
      <c r="ER4" s="230"/>
      <c r="ES4" s="231"/>
      <c r="ET4" s="14"/>
      <c r="EU4" s="196" t="s">
        <v>108</v>
      </c>
      <c r="EV4" s="197"/>
      <c r="EW4" s="197"/>
      <c r="EX4" s="197"/>
      <c r="EY4" s="197"/>
      <c r="EZ4" s="198"/>
      <c r="FA4" s="14"/>
      <c r="FB4" s="196" t="s">
        <v>120</v>
      </c>
      <c r="FC4" s="197"/>
      <c r="FD4" s="197"/>
      <c r="FE4" s="197"/>
      <c r="FF4" s="197"/>
      <c r="FG4" s="198"/>
      <c r="FH4" s="14"/>
      <c r="FI4" s="14"/>
      <c r="FJ4" s="184"/>
    </row>
    <row r="5" spans="1:201">
      <c r="B5" s="14" t="s">
        <v>6</v>
      </c>
      <c r="C5" s="14"/>
      <c r="D5" s="14"/>
      <c r="E5" s="14"/>
      <c r="F5" s="14"/>
      <c r="G5" s="14"/>
      <c r="H5" s="14"/>
      <c r="I5" s="14"/>
      <c r="J5" s="14"/>
      <c r="K5" s="196" t="s">
        <v>206</v>
      </c>
      <c r="L5" s="197"/>
      <c r="M5" s="197"/>
      <c r="N5" s="197"/>
      <c r="O5" s="197"/>
      <c r="P5" s="198"/>
      <c r="Q5" s="14"/>
      <c r="R5" s="196" t="s">
        <v>138</v>
      </c>
      <c r="S5" s="197"/>
      <c r="T5" s="197"/>
      <c r="U5" s="197"/>
      <c r="V5" s="197"/>
      <c r="W5" s="198"/>
      <c r="X5" s="14"/>
      <c r="Y5" s="229" t="s">
        <v>306</v>
      </c>
      <c r="Z5" s="230"/>
      <c r="AA5" s="230"/>
      <c r="AB5" s="230"/>
      <c r="AC5" s="230"/>
      <c r="AD5" s="231"/>
      <c r="AE5" s="14"/>
      <c r="AF5" s="196"/>
      <c r="AG5" s="197"/>
      <c r="AH5" s="197"/>
      <c r="AI5" s="197"/>
      <c r="AJ5" s="197"/>
      <c r="AK5" s="198"/>
      <c r="AL5" s="14"/>
      <c r="AM5" s="196"/>
      <c r="AN5" s="197"/>
      <c r="AO5" s="197"/>
      <c r="AP5" s="197"/>
      <c r="AQ5" s="197"/>
      <c r="AR5" s="198"/>
      <c r="AS5" s="14"/>
      <c r="AT5" s="196"/>
      <c r="AU5" s="197"/>
      <c r="AV5" s="197"/>
      <c r="AW5" s="197"/>
      <c r="AX5" s="197"/>
      <c r="AY5" s="198"/>
      <c r="AZ5" s="14"/>
      <c r="BA5" s="196"/>
      <c r="BB5" s="197"/>
      <c r="BC5" s="197"/>
      <c r="BD5" s="197"/>
      <c r="BE5" s="197"/>
      <c r="BF5" s="198"/>
      <c r="BG5" s="14"/>
      <c r="BH5" s="196" t="s">
        <v>306</v>
      </c>
      <c r="BI5" s="197"/>
      <c r="BJ5" s="197"/>
      <c r="BK5" s="197"/>
      <c r="BL5" s="197"/>
      <c r="BM5" s="198"/>
      <c r="BN5" s="14"/>
      <c r="BO5" s="196"/>
      <c r="BP5" s="197"/>
      <c r="BQ5" s="197"/>
      <c r="BR5" s="197"/>
      <c r="BS5" s="197"/>
      <c r="BT5" s="198"/>
      <c r="BU5" s="14"/>
      <c r="BV5" s="196" t="s">
        <v>690</v>
      </c>
      <c r="BW5" s="197"/>
      <c r="BX5" s="197"/>
      <c r="BY5" s="197"/>
      <c r="BZ5" s="197"/>
      <c r="CA5" s="198"/>
      <c r="CB5" s="14"/>
      <c r="CC5" s="196" t="s">
        <v>300</v>
      </c>
      <c r="CD5" s="197"/>
      <c r="CE5" s="197"/>
      <c r="CF5" s="197"/>
      <c r="CG5" s="197"/>
      <c r="CH5" s="198"/>
      <c r="CI5" s="14"/>
      <c r="CJ5" s="196" t="s">
        <v>83</v>
      </c>
      <c r="CK5" s="197"/>
      <c r="CL5" s="197"/>
      <c r="CM5" s="197"/>
      <c r="CN5" s="197"/>
      <c r="CO5" s="198"/>
      <c r="CP5" s="14"/>
      <c r="CQ5" s="196"/>
      <c r="CR5" s="197"/>
      <c r="CS5" s="197"/>
      <c r="CT5" s="197"/>
      <c r="CU5" s="197"/>
      <c r="CV5" s="198"/>
      <c r="CW5" s="14"/>
      <c r="CX5" s="196" t="s">
        <v>306</v>
      </c>
      <c r="CY5" s="197"/>
      <c r="CZ5" s="197"/>
      <c r="DA5" s="197"/>
      <c r="DB5" s="197"/>
      <c r="DC5" s="198"/>
      <c r="DD5" s="14"/>
      <c r="DE5" s="196" t="s">
        <v>804</v>
      </c>
      <c r="DF5" s="197"/>
      <c r="DG5" s="197"/>
      <c r="DH5" s="197"/>
      <c r="DI5" s="197"/>
      <c r="DJ5" s="198"/>
      <c r="DK5" s="14"/>
      <c r="DL5" s="196" t="s">
        <v>806</v>
      </c>
      <c r="DM5" s="197"/>
      <c r="DN5" s="197"/>
      <c r="DO5" s="197"/>
      <c r="DP5" s="197"/>
      <c r="DQ5" s="198"/>
      <c r="DR5" s="185"/>
      <c r="DS5" s="196" t="s">
        <v>708</v>
      </c>
      <c r="DT5" s="197"/>
      <c r="DU5" s="197"/>
      <c r="DV5" s="197"/>
      <c r="DW5" s="197"/>
      <c r="DX5" s="198"/>
      <c r="DY5" s="14"/>
      <c r="DZ5" s="196" t="s">
        <v>808</v>
      </c>
      <c r="EA5" s="197"/>
      <c r="EB5" s="197"/>
      <c r="EC5" s="197"/>
      <c r="ED5" s="197"/>
      <c r="EE5" s="198"/>
      <c r="EF5" s="185"/>
      <c r="EG5" s="229" t="s">
        <v>542</v>
      </c>
      <c r="EH5" s="230"/>
      <c r="EI5" s="230"/>
      <c r="EJ5" s="230"/>
      <c r="EK5" s="230"/>
      <c r="EL5" s="231"/>
      <c r="EM5" s="14"/>
      <c r="EN5" s="229" t="s">
        <v>633</v>
      </c>
      <c r="EO5" s="230"/>
      <c r="EP5" s="230"/>
      <c r="EQ5" s="230"/>
      <c r="ER5" s="230"/>
      <c r="ES5" s="231"/>
      <c r="ET5" s="14"/>
      <c r="EU5" s="196" t="s">
        <v>109</v>
      </c>
      <c r="EV5" s="197"/>
      <c r="EW5" s="197"/>
      <c r="EX5" s="197"/>
      <c r="EY5" s="197"/>
      <c r="EZ5" s="198"/>
      <c r="FA5" s="14"/>
      <c r="FB5" s="202">
        <v>9</v>
      </c>
      <c r="FC5" s="203"/>
      <c r="FD5" s="203"/>
      <c r="FE5" s="203"/>
      <c r="FF5" s="203"/>
      <c r="FG5" s="204"/>
      <c r="FH5" s="14"/>
      <c r="FI5" s="14"/>
      <c r="FJ5" s="184"/>
    </row>
    <row r="6" spans="1:201">
      <c r="B6" s="14" t="s">
        <v>5</v>
      </c>
      <c r="C6" s="14"/>
      <c r="D6" s="14"/>
      <c r="E6" s="14"/>
      <c r="F6" s="14"/>
      <c r="G6" s="14"/>
      <c r="H6" s="14"/>
      <c r="I6" s="14"/>
      <c r="J6" s="14"/>
      <c r="K6" s="199" t="s">
        <v>880</v>
      </c>
      <c r="L6" s="200"/>
      <c r="M6" s="200"/>
      <c r="N6" s="200"/>
      <c r="O6" s="200"/>
      <c r="P6" s="201"/>
      <c r="Q6" s="14"/>
      <c r="R6" s="199" t="s">
        <v>613</v>
      </c>
      <c r="S6" s="200"/>
      <c r="T6" s="200"/>
      <c r="U6" s="200"/>
      <c r="V6" s="200"/>
      <c r="W6" s="201"/>
      <c r="X6" s="14"/>
      <c r="Y6" s="226" t="s">
        <v>881</v>
      </c>
      <c r="Z6" s="227"/>
      <c r="AA6" s="227"/>
      <c r="AB6" s="227"/>
      <c r="AC6" s="227"/>
      <c r="AD6" s="228"/>
      <c r="AE6" s="14"/>
      <c r="AF6" s="199"/>
      <c r="AG6" s="200"/>
      <c r="AH6" s="200"/>
      <c r="AI6" s="200"/>
      <c r="AJ6" s="200"/>
      <c r="AK6" s="201"/>
      <c r="AL6" s="14"/>
      <c r="AM6" s="199"/>
      <c r="AN6" s="200"/>
      <c r="AO6" s="200"/>
      <c r="AP6" s="200"/>
      <c r="AQ6" s="200"/>
      <c r="AR6" s="201"/>
      <c r="AS6" s="14"/>
      <c r="AT6" s="199"/>
      <c r="AU6" s="200"/>
      <c r="AV6" s="200"/>
      <c r="AW6" s="200"/>
      <c r="AX6" s="200"/>
      <c r="AY6" s="201"/>
      <c r="AZ6" s="14"/>
      <c r="BA6" s="199"/>
      <c r="BB6" s="200"/>
      <c r="BC6" s="200"/>
      <c r="BD6" s="200"/>
      <c r="BE6" s="200"/>
      <c r="BF6" s="201"/>
      <c r="BG6" s="14"/>
      <c r="BH6" s="199" t="s">
        <v>883</v>
      </c>
      <c r="BI6" s="200"/>
      <c r="BJ6" s="200"/>
      <c r="BK6" s="200"/>
      <c r="BL6" s="200"/>
      <c r="BM6" s="201"/>
      <c r="BN6" s="14"/>
      <c r="BO6" s="199"/>
      <c r="BP6" s="200"/>
      <c r="BQ6" s="200"/>
      <c r="BR6" s="200"/>
      <c r="BS6" s="200"/>
      <c r="BT6" s="201"/>
      <c r="BU6" s="14"/>
      <c r="BV6" s="199" t="s">
        <v>884</v>
      </c>
      <c r="BW6" s="200"/>
      <c r="BX6" s="200"/>
      <c r="BY6" s="200"/>
      <c r="BZ6" s="200"/>
      <c r="CA6" s="201"/>
      <c r="CB6" s="14"/>
      <c r="CC6" s="199"/>
      <c r="CD6" s="200"/>
      <c r="CE6" s="200"/>
      <c r="CF6" s="200"/>
      <c r="CG6" s="200"/>
      <c r="CH6" s="201"/>
      <c r="CI6" s="14"/>
      <c r="CJ6" s="199"/>
      <c r="CK6" s="200"/>
      <c r="CL6" s="200"/>
      <c r="CM6" s="200"/>
      <c r="CN6" s="200"/>
      <c r="CO6" s="201"/>
      <c r="CP6" s="14"/>
      <c r="CQ6" s="199"/>
      <c r="CR6" s="200"/>
      <c r="CS6" s="200"/>
      <c r="CT6" s="200"/>
      <c r="CU6" s="200"/>
      <c r="CV6" s="201"/>
      <c r="CW6" s="14"/>
      <c r="CX6" s="199" t="s">
        <v>886</v>
      </c>
      <c r="CY6" s="200"/>
      <c r="CZ6" s="200"/>
      <c r="DA6" s="200"/>
      <c r="DB6" s="200"/>
      <c r="DC6" s="201"/>
      <c r="DD6" s="14"/>
      <c r="DE6" s="199" t="s">
        <v>887</v>
      </c>
      <c r="DF6" s="200"/>
      <c r="DG6" s="200"/>
      <c r="DH6" s="200"/>
      <c r="DI6" s="200"/>
      <c r="DJ6" s="201"/>
      <c r="DK6" s="14"/>
      <c r="DL6" s="199" t="s">
        <v>888</v>
      </c>
      <c r="DM6" s="200"/>
      <c r="DN6" s="200"/>
      <c r="DO6" s="200"/>
      <c r="DP6" s="200"/>
      <c r="DQ6" s="201"/>
      <c r="DR6" s="187"/>
      <c r="DS6" s="199" t="s">
        <v>889</v>
      </c>
      <c r="DT6" s="200"/>
      <c r="DU6" s="200"/>
      <c r="DV6" s="200"/>
      <c r="DW6" s="200"/>
      <c r="DX6" s="201"/>
      <c r="DY6" s="14"/>
      <c r="DZ6" s="199" t="s">
        <v>890</v>
      </c>
      <c r="EA6" s="200"/>
      <c r="EB6" s="200"/>
      <c r="EC6" s="200"/>
      <c r="ED6" s="200"/>
      <c r="EE6" s="201"/>
      <c r="EF6" s="186"/>
      <c r="EG6" s="226" t="s">
        <v>640</v>
      </c>
      <c r="EH6" s="227"/>
      <c r="EI6" s="227"/>
      <c r="EJ6" s="227"/>
      <c r="EK6" s="227"/>
      <c r="EL6" s="228"/>
      <c r="EM6" s="14"/>
      <c r="EN6" s="226" t="s">
        <v>641</v>
      </c>
      <c r="EO6" s="227"/>
      <c r="EP6" s="227"/>
      <c r="EQ6" s="227"/>
      <c r="ER6" s="227"/>
      <c r="ES6" s="228"/>
      <c r="ET6" s="14"/>
      <c r="EU6" s="199" t="s">
        <v>642</v>
      </c>
      <c r="EV6" s="200"/>
      <c r="EW6" s="200"/>
      <c r="EX6" s="200"/>
      <c r="EY6" s="200"/>
      <c r="EZ6" s="201"/>
      <c r="FA6" s="14"/>
      <c r="FB6" s="199" t="s">
        <v>121</v>
      </c>
      <c r="FC6" s="200"/>
      <c r="FD6" s="200"/>
      <c r="FE6" s="200"/>
      <c r="FF6" s="200"/>
      <c r="FG6" s="201"/>
      <c r="FH6" s="14"/>
      <c r="FI6" s="14"/>
      <c r="FJ6" s="184"/>
      <c r="FK6" s="76" t="s">
        <v>424</v>
      </c>
      <c r="FL6" s="172"/>
      <c r="FM6" s="172"/>
      <c r="FN6" s="172"/>
      <c r="FO6" s="172"/>
      <c r="FP6" s="172"/>
      <c r="FQ6" s="172"/>
      <c r="FR6" s="172"/>
      <c r="FS6" s="172"/>
      <c r="FT6" s="172"/>
      <c r="FU6" s="172"/>
      <c r="FV6" s="76"/>
      <c r="FW6" s="76"/>
      <c r="FX6" s="76"/>
      <c r="FY6" s="76"/>
      <c r="FZ6" s="76"/>
    </row>
    <row r="7" spans="1:201" ht="53.25" customHeight="1">
      <c r="B7" s="14"/>
      <c r="C7" s="153" t="s">
        <v>891</v>
      </c>
      <c r="D7" s="153" t="s">
        <v>892</v>
      </c>
      <c r="E7" s="153" t="s">
        <v>909</v>
      </c>
      <c r="F7" s="153" t="s">
        <v>913</v>
      </c>
      <c r="G7" s="153" t="s">
        <v>915</v>
      </c>
      <c r="H7" s="153" t="s">
        <v>916</v>
      </c>
      <c r="I7" s="153" t="s">
        <v>917</v>
      </c>
      <c r="J7" s="153" t="s">
        <v>918</v>
      </c>
      <c r="K7" s="16" t="s">
        <v>8</v>
      </c>
      <c r="L7" s="34" t="s">
        <v>13</v>
      </c>
      <c r="M7" s="32" t="s">
        <v>11</v>
      </c>
      <c r="N7" s="33" t="s">
        <v>9</v>
      </c>
      <c r="O7" s="32" t="s">
        <v>14</v>
      </c>
      <c r="P7" s="20" t="s">
        <v>15</v>
      </c>
      <c r="Q7" s="14"/>
      <c r="R7" s="16" t="s">
        <v>8</v>
      </c>
      <c r="S7" s="34" t="s">
        <v>13</v>
      </c>
      <c r="T7" s="32" t="s">
        <v>11</v>
      </c>
      <c r="U7" s="33" t="s">
        <v>9</v>
      </c>
      <c r="V7" s="32" t="s">
        <v>14</v>
      </c>
      <c r="W7" s="20" t="s">
        <v>15</v>
      </c>
      <c r="X7" s="14"/>
      <c r="Y7" s="16" t="s">
        <v>8</v>
      </c>
      <c r="Z7" s="34" t="s">
        <v>13</v>
      </c>
      <c r="AA7" s="32" t="s">
        <v>11</v>
      </c>
      <c r="AB7" s="33" t="s">
        <v>9</v>
      </c>
      <c r="AC7" s="32" t="s">
        <v>14</v>
      </c>
      <c r="AD7" s="20" t="s">
        <v>15</v>
      </c>
      <c r="AE7" s="14"/>
      <c r="AF7" s="16"/>
      <c r="AG7" s="34"/>
      <c r="AH7" s="32"/>
      <c r="AI7" s="33"/>
      <c r="AJ7" s="32"/>
      <c r="AK7" s="20"/>
      <c r="AL7" s="14"/>
      <c r="AM7" s="16"/>
      <c r="AN7" s="34"/>
      <c r="AO7" s="32"/>
      <c r="AP7" s="33"/>
      <c r="AQ7" s="32"/>
      <c r="AR7" s="20"/>
      <c r="AS7" s="14"/>
      <c r="AT7" s="16" t="s">
        <v>8</v>
      </c>
      <c r="AU7" s="34" t="s">
        <v>13</v>
      </c>
      <c r="AV7" s="32" t="s">
        <v>11</v>
      </c>
      <c r="AW7" s="33" t="s">
        <v>9</v>
      </c>
      <c r="AX7" s="32" t="s">
        <v>14</v>
      </c>
      <c r="AY7" s="20" t="s">
        <v>15</v>
      </c>
      <c r="AZ7" s="14"/>
      <c r="BA7" s="16" t="s">
        <v>8</v>
      </c>
      <c r="BB7" s="34" t="s">
        <v>13</v>
      </c>
      <c r="BC7" s="32" t="s">
        <v>11</v>
      </c>
      <c r="BD7" s="33" t="s">
        <v>9</v>
      </c>
      <c r="BE7" s="32" t="s">
        <v>14</v>
      </c>
      <c r="BF7" s="20" t="s">
        <v>15</v>
      </c>
      <c r="BG7" s="14"/>
      <c r="BH7" s="16" t="s">
        <v>8</v>
      </c>
      <c r="BI7" s="34" t="s">
        <v>13</v>
      </c>
      <c r="BJ7" s="32" t="s">
        <v>11</v>
      </c>
      <c r="BK7" s="33" t="s">
        <v>9</v>
      </c>
      <c r="BL7" s="32" t="s">
        <v>14</v>
      </c>
      <c r="BM7" s="20" t="s">
        <v>15</v>
      </c>
      <c r="BN7" s="14"/>
      <c r="BO7" s="16" t="s">
        <v>8</v>
      </c>
      <c r="BP7" s="34" t="s">
        <v>13</v>
      </c>
      <c r="BQ7" s="32" t="s">
        <v>11</v>
      </c>
      <c r="BR7" s="33" t="s">
        <v>9</v>
      </c>
      <c r="BS7" s="32" t="s">
        <v>14</v>
      </c>
      <c r="BT7" s="20" t="s">
        <v>15</v>
      </c>
      <c r="BU7" s="14"/>
      <c r="BV7" s="16" t="s">
        <v>8</v>
      </c>
      <c r="BW7" s="34" t="s">
        <v>13</v>
      </c>
      <c r="BX7" s="32" t="s">
        <v>11</v>
      </c>
      <c r="BY7" s="33" t="s">
        <v>9</v>
      </c>
      <c r="BZ7" s="32" t="s">
        <v>14</v>
      </c>
      <c r="CA7" s="20" t="s">
        <v>15</v>
      </c>
      <c r="CB7" s="14"/>
      <c r="CC7" s="16" t="s">
        <v>8</v>
      </c>
      <c r="CD7" s="34" t="s">
        <v>13</v>
      </c>
      <c r="CE7" s="32" t="s">
        <v>11</v>
      </c>
      <c r="CF7" s="33" t="s">
        <v>9</v>
      </c>
      <c r="CG7" s="32" t="s">
        <v>14</v>
      </c>
      <c r="CH7" s="20" t="s">
        <v>15</v>
      </c>
      <c r="CI7" s="14"/>
      <c r="CJ7" s="16" t="s">
        <v>8</v>
      </c>
      <c r="CK7" s="34" t="s">
        <v>13</v>
      </c>
      <c r="CL7" s="32" t="s">
        <v>11</v>
      </c>
      <c r="CM7" s="33" t="s">
        <v>9</v>
      </c>
      <c r="CN7" s="32" t="s">
        <v>14</v>
      </c>
      <c r="CO7" s="20" t="s">
        <v>15</v>
      </c>
      <c r="CP7" s="14"/>
      <c r="CQ7" s="16" t="s">
        <v>8</v>
      </c>
      <c r="CR7" s="34" t="s">
        <v>13</v>
      </c>
      <c r="CS7" s="32" t="s">
        <v>11</v>
      </c>
      <c r="CT7" s="33" t="s">
        <v>9</v>
      </c>
      <c r="CU7" s="32" t="s">
        <v>14</v>
      </c>
      <c r="CV7" s="20" t="s">
        <v>15</v>
      </c>
      <c r="CW7" s="14"/>
      <c r="CX7" s="16" t="s">
        <v>8</v>
      </c>
      <c r="CY7" s="34" t="s">
        <v>13</v>
      </c>
      <c r="CZ7" s="32" t="s">
        <v>11</v>
      </c>
      <c r="DA7" s="33" t="s">
        <v>9</v>
      </c>
      <c r="DB7" s="32" t="s">
        <v>14</v>
      </c>
      <c r="DC7" s="20" t="s">
        <v>15</v>
      </c>
      <c r="DD7" s="14"/>
      <c r="DE7" s="16" t="s">
        <v>8</v>
      </c>
      <c r="DF7" s="34" t="s">
        <v>13</v>
      </c>
      <c r="DG7" s="32" t="s">
        <v>11</v>
      </c>
      <c r="DH7" s="33" t="s">
        <v>9</v>
      </c>
      <c r="DI7" s="32" t="s">
        <v>14</v>
      </c>
      <c r="DJ7" s="20" t="s">
        <v>15</v>
      </c>
      <c r="DK7" s="14"/>
      <c r="DL7" s="16" t="s">
        <v>8</v>
      </c>
      <c r="DM7" s="34" t="s">
        <v>13</v>
      </c>
      <c r="DN7" s="32" t="s">
        <v>11</v>
      </c>
      <c r="DO7" s="33" t="s">
        <v>9</v>
      </c>
      <c r="DP7" s="32" t="s">
        <v>14</v>
      </c>
      <c r="DQ7" s="20" t="s">
        <v>15</v>
      </c>
      <c r="DR7" s="74"/>
      <c r="DS7" s="16" t="s">
        <v>8</v>
      </c>
      <c r="DT7" s="34" t="s">
        <v>13</v>
      </c>
      <c r="DU7" s="32" t="s">
        <v>11</v>
      </c>
      <c r="DV7" s="33" t="s">
        <v>9</v>
      </c>
      <c r="DW7" s="32" t="s">
        <v>14</v>
      </c>
      <c r="DX7" s="20" t="s">
        <v>15</v>
      </c>
      <c r="DY7" s="14"/>
      <c r="DZ7" s="16" t="s">
        <v>8</v>
      </c>
      <c r="EA7" s="34" t="s">
        <v>13</v>
      </c>
      <c r="EB7" s="32" t="s">
        <v>11</v>
      </c>
      <c r="EC7" s="33" t="s">
        <v>9</v>
      </c>
      <c r="ED7" s="32" t="s">
        <v>14</v>
      </c>
      <c r="EE7" s="20" t="s">
        <v>15</v>
      </c>
      <c r="EF7" s="14"/>
      <c r="EG7" s="16" t="s">
        <v>8</v>
      </c>
      <c r="EH7" s="34" t="s">
        <v>13</v>
      </c>
      <c r="EI7" s="32" t="s">
        <v>11</v>
      </c>
      <c r="EJ7" s="33" t="s">
        <v>9</v>
      </c>
      <c r="EK7" s="32" t="s">
        <v>14</v>
      </c>
      <c r="EL7" s="20" t="s">
        <v>15</v>
      </c>
      <c r="EM7" s="14"/>
      <c r="EN7" s="16" t="s">
        <v>8</v>
      </c>
      <c r="EO7" s="34" t="s">
        <v>13</v>
      </c>
      <c r="EP7" s="32" t="s">
        <v>11</v>
      </c>
      <c r="EQ7" s="33" t="s">
        <v>9</v>
      </c>
      <c r="ER7" s="32" t="s">
        <v>14</v>
      </c>
      <c r="ES7" s="20" t="s">
        <v>15</v>
      </c>
      <c r="ET7" s="14"/>
      <c r="EU7" s="16" t="s">
        <v>8</v>
      </c>
      <c r="EV7" s="34" t="s">
        <v>13</v>
      </c>
      <c r="EW7" s="32" t="s">
        <v>11</v>
      </c>
      <c r="EX7" s="33" t="s">
        <v>9</v>
      </c>
      <c r="EY7" s="32" t="s">
        <v>14</v>
      </c>
      <c r="EZ7" s="20" t="s">
        <v>15</v>
      </c>
      <c r="FA7" s="14"/>
      <c r="FB7" s="16"/>
      <c r="FC7" s="34" t="s">
        <v>13</v>
      </c>
      <c r="FD7" s="32" t="s">
        <v>11</v>
      </c>
      <c r="FE7" s="33" t="s">
        <v>9</v>
      </c>
      <c r="FF7" s="32" t="s">
        <v>14</v>
      </c>
      <c r="FG7" s="20" t="s">
        <v>44</v>
      </c>
      <c r="FH7" s="14"/>
      <c r="FI7" s="175" t="s">
        <v>663</v>
      </c>
      <c r="FJ7" s="175"/>
      <c r="FK7" s="76" t="s">
        <v>425</v>
      </c>
      <c r="FL7" s="172"/>
      <c r="FM7" s="172"/>
      <c r="FN7" s="172"/>
      <c r="FO7" s="172"/>
      <c r="FP7" s="172"/>
      <c r="FQ7" s="172"/>
      <c r="FR7" s="172"/>
      <c r="FS7" s="172"/>
      <c r="FT7" s="172"/>
      <c r="FU7" s="172"/>
      <c r="FV7" s="76"/>
      <c r="FW7" s="76"/>
      <c r="FX7" s="76"/>
      <c r="FY7" s="76"/>
      <c r="FZ7" s="76"/>
      <c r="GB7" s="179" t="s">
        <v>750</v>
      </c>
      <c r="GC7" s="8" t="s">
        <v>751</v>
      </c>
      <c r="GD7" s="8" t="s">
        <v>752</v>
      </c>
      <c r="GE7" s="8" t="s">
        <v>753</v>
      </c>
      <c r="GF7" s="8" t="s">
        <v>754</v>
      </c>
      <c r="GG7" s="8" t="s">
        <v>755</v>
      </c>
      <c r="GH7" s="8" t="s">
        <v>756</v>
      </c>
      <c r="GI7" s="8" t="s">
        <v>757</v>
      </c>
      <c r="GJ7" s="8" t="s">
        <v>758</v>
      </c>
      <c r="GK7" s="8" t="s">
        <v>759</v>
      </c>
      <c r="GL7" s="8" t="s">
        <v>760</v>
      </c>
      <c r="GM7" s="8" t="s">
        <v>751</v>
      </c>
      <c r="GN7" s="8" t="s">
        <v>815</v>
      </c>
      <c r="GO7" s="8" t="s">
        <v>753</v>
      </c>
      <c r="GP7" s="8" t="s">
        <v>837</v>
      </c>
      <c r="GQ7" s="8" t="s">
        <v>852</v>
      </c>
      <c r="GR7" s="8" t="s">
        <v>855</v>
      </c>
      <c r="GS7" s="8" t="s">
        <v>861</v>
      </c>
    </row>
    <row r="8" spans="1:201">
      <c r="B8" s="14"/>
      <c r="C8" s="80"/>
      <c r="D8" s="80"/>
      <c r="E8" s="80"/>
      <c r="F8" s="80"/>
      <c r="G8" s="80"/>
      <c r="H8" s="80"/>
      <c r="I8" s="80"/>
      <c r="J8" s="80"/>
      <c r="K8" s="16"/>
      <c r="L8" s="21"/>
      <c r="M8" s="19"/>
      <c r="N8" s="19"/>
      <c r="O8" s="19"/>
      <c r="P8" s="131"/>
      <c r="Q8" s="14"/>
      <c r="R8" s="16"/>
      <c r="S8" s="21"/>
      <c r="T8" s="19"/>
      <c r="U8" s="19"/>
      <c r="V8" s="19"/>
      <c r="W8" s="131"/>
      <c r="X8" s="14"/>
      <c r="Y8" s="16"/>
      <c r="Z8" s="21"/>
      <c r="AA8" s="19"/>
      <c r="AB8" s="19"/>
      <c r="AC8" s="19"/>
      <c r="AD8" s="131"/>
      <c r="AE8" s="14"/>
      <c r="AF8" s="16"/>
      <c r="AG8" s="21"/>
      <c r="AH8" s="19"/>
      <c r="AI8" s="19"/>
      <c r="AJ8" s="19"/>
      <c r="AK8" s="131"/>
      <c r="AL8" s="14"/>
      <c r="AM8" s="16"/>
      <c r="AN8" s="21"/>
      <c r="AO8" s="19"/>
      <c r="AP8" s="19"/>
      <c r="AQ8" s="19"/>
      <c r="AR8" s="131"/>
      <c r="AS8" s="14"/>
      <c r="AT8" s="16"/>
      <c r="AU8" s="21"/>
      <c r="AV8" s="19"/>
      <c r="AW8" s="19"/>
      <c r="AX8" s="19"/>
      <c r="AY8" s="131"/>
      <c r="AZ8" s="14"/>
      <c r="BA8" s="16"/>
      <c r="BB8" s="21"/>
      <c r="BC8" s="19"/>
      <c r="BD8" s="19"/>
      <c r="BE8" s="19"/>
      <c r="BF8" s="131"/>
      <c r="BG8" s="14"/>
      <c r="BH8" s="16"/>
      <c r="BI8" s="21"/>
      <c r="BJ8" s="19"/>
      <c r="BK8" s="19"/>
      <c r="BL8" s="19"/>
      <c r="BM8" s="131"/>
      <c r="BN8" s="14"/>
      <c r="BO8" s="16"/>
      <c r="BP8" s="21"/>
      <c r="BQ8" s="19"/>
      <c r="BR8" s="19"/>
      <c r="BS8" s="19"/>
      <c r="BT8" s="131"/>
      <c r="BU8" s="14"/>
      <c r="BV8" s="16"/>
      <c r="BW8" s="21"/>
      <c r="BX8" s="19"/>
      <c r="BY8" s="19"/>
      <c r="BZ8" s="19"/>
      <c r="CA8" s="131"/>
      <c r="CB8" s="14"/>
      <c r="CC8" s="16"/>
      <c r="CD8" s="21"/>
      <c r="CE8" s="19"/>
      <c r="CF8" s="19"/>
      <c r="CG8" s="19"/>
      <c r="CH8" s="131"/>
      <c r="CI8" s="14"/>
      <c r="CJ8" s="16"/>
      <c r="CK8" s="21"/>
      <c r="CL8" s="19"/>
      <c r="CM8" s="19"/>
      <c r="CN8" s="19"/>
      <c r="CO8" s="131"/>
      <c r="CP8" s="14"/>
      <c r="CQ8" s="16"/>
      <c r="CR8" s="21"/>
      <c r="CS8" s="19"/>
      <c r="CT8" s="19"/>
      <c r="CU8" s="19"/>
      <c r="CV8" s="131"/>
      <c r="CW8" s="14"/>
      <c r="CX8" s="16"/>
      <c r="CY8" s="21"/>
      <c r="CZ8" s="19"/>
      <c r="DA8" s="19"/>
      <c r="DB8" s="19"/>
      <c r="DC8" s="131"/>
      <c r="DD8" s="14"/>
      <c r="DE8" s="16"/>
      <c r="DF8" s="21"/>
      <c r="DG8" s="19"/>
      <c r="DH8" s="19"/>
      <c r="DI8" s="19"/>
      <c r="DJ8" s="131"/>
      <c r="DK8" s="14"/>
      <c r="DL8" s="16"/>
      <c r="DM8" s="21"/>
      <c r="DN8" s="19"/>
      <c r="DO8" s="19"/>
      <c r="DP8" s="19"/>
      <c r="DQ8" s="131"/>
      <c r="DR8" s="75"/>
      <c r="DS8" s="16"/>
      <c r="DT8" s="21"/>
      <c r="DU8" s="19"/>
      <c r="DV8" s="19"/>
      <c r="DW8" s="19"/>
      <c r="DX8" s="131"/>
      <c r="DY8" s="14"/>
      <c r="DZ8" s="16"/>
      <c r="EA8" s="21"/>
      <c r="EB8" s="19"/>
      <c r="EC8" s="19"/>
      <c r="ED8" s="19"/>
      <c r="EE8" s="131"/>
      <c r="EF8" s="14"/>
      <c r="EG8" s="16"/>
      <c r="EH8" s="21"/>
      <c r="EI8" s="19"/>
      <c r="EJ8" s="19"/>
      <c r="EK8" s="19"/>
      <c r="EL8" s="131"/>
      <c r="EM8" s="14"/>
      <c r="EN8" s="16"/>
      <c r="EO8" s="21"/>
      <c r="EP8" s="19"/>
      <c r="EQ8" s="19"/>
      <c r="ER8" s="19"/>
      <c r="ES8" s="131"/>
      <c r="ET8" s="14"/>
      <c r="EU8" s="16"/>
      <c r="EV8" s="21"/>
      <c r="EW8" s="19"/>
      <c r="EX8" s="19"/>
      <c r="EY8" s="19"/>
      <c r="EZ8" s="131"/>
      <c r="FA8" s="14"/>
      <c r="FB8" s="16"/>
      <c r="FC8" s="21"/>
      <c r="FD8" s="19"/>
      <c r="FE8" s="19"/>
      <c r="FF8" s="19"/>
      <c r="FG8" s="131"/>
      <c r="FH8" s="14"/>
      <c r="FI8" s="14"/>
      <c r="FJ8" s="184">
        <f>FB5</f>
        <v>9</v>
      </c>
      <c r="FK8" s="79">
        <v>1</v>
      </c>
      <c r="FL8" s="79">
        <v>2</v>
      </c>
      <c r="FM8" s="79">
        <v>3</v>
      </c>
      <c r="FN8" s="79">
        <v>4</v>
      </c>
      <c r="FO8" s="79">
        <v>5</v>
      </c>
      <c r="FP8" s="79">
        <v>6</v>
      </c>
      <c r="FQ8" s="79">
        <v>7</v>
      </c>
      <c r="FR8" s="79">
        <v>8</v>
      </c>
      <c r="FS8" s="79">
        <v>9</v>
      </c>
      <c r="FT8" s="79">
        <v>10</v>
      </c>
      <c r="FU8" s="79">
        <v>11</v>
      </c>
      <c r="FV8" s="79">
        <v>12</v>
      </c>
      <c r="FW8" s="79">
        <v>13</v>
      </c>
      <c r="FX8" s="79">
        <v>14</v>
      </c>
      <c r="FY8" s="79">
        <v>15</v>
      </c>
      <c r="FZ8" s="77">
        <v>16</v>
      </c>
      <c r="GA8" s="77">
        <v>17</v>
      </c>
    </row>
    <row r="9" spans="1:201">
      <c r="A9" s="8">
        <v>1</v>
      </c>
      <c r="B9" s="14" t="s">
        <v>419</v>
      </c>
      <c r="C9" s="154">
        <v>2.4513888888888887E-2</v>
      </c>
      <c r="D9" s="154">
        <v>2.4513888888888887E-2</v>
      </c>
      <c r="E9" s="180">
        <v>2.4479166666666666E-2</v>
      </c>
      <c r="F9" s="154">
        <v>2.4479166666666666E-2</v>
      </c>
      <c r="G9" s="154">
        <v>2.4479166666666666E-2</v>
      </c>
      <c r="H9" s="180">
        <v>2.4189814814814817E-2</v>
      </c>
      <c r="I9" s="154">
        <v>2.4189814814814817E-2</v>
      </c>
      <c r="J9" s="154">
        <v>2.4189814814814817E-2</v>
      </c>
      <c r="K9" s="133">
        <v>2.4513888888888887E-2</v>
      </c>
      <c r="L9" s="139">
        <v>1</v>
      </c>
      <c r="M9" s="132">
        <f t="shared" ref="M9:M26" si="0">((K$56)+10)-L9</f>
        <v>27</v>
      </c>
      <c r="N9" s="145">
        <v>0</v>
      </c>
      <c r="O9" s="146">
        <v>5</v>
      </c>
      <c r="P9" s="147">
        <f t="shared" ref="P9:P10" si="1">M9+N9+O9</f>
        <v>32</v>
      </c>
      <c r="Q9" s="14"/>
      <c r="R9" s="133"/>
      <c r="S9" s="21"/>
      <c r="T9" s="132">
        <f t="shared" ref="T9:T17" si="2">((R$56)+10)-S9</f>
        <v>0</v>
      </c>
      <c r="U9" s="24">
        <v>0</v>
      </c>
      <c r="V9" s="19"/>
      <c r="W9" s="131">
        <f t="shared" ref="W9:W10" si="3">T9+U9+V9</f>
        <v>0</v>
      </c>
      <c r="X9" s="14"/>
      <c r="Y9" s="133">
        <v>2.5023148148148145E-2</v>
      </c>
      <c r="Z9" s="139">
        <v>2</v>
      </c>
      <c r="AA9" s="132">
        <f t="shared" ref="AA9:AA29" si="4">((Y$56)+10)-Z9</f>
        <v>21</v>
      </c>
      <c r="AB9" s="145">
        <v>0</v>
      </c>
      <c r="AC9" s="146">
        <v>5</v>
      </c>
      <c r="AD9" s="147">
        <f t="shared" ref="AD9:AD10" si="5">AA9+AB9+AC9</f>
        <v>26</v>
      </c>
      <c r="AE9" s="14"/>
      <c r="AF9" s="133"/>
      <c r="AG9" s="21"/>
      <c r="AH9" s="19"/>
      <c r="AI9" s="24"/>
      <c r="AJ9" s="19"/>
      <c r="AK9" s="131"/>
      <c r="AL9" s="14"/>
      <c r="AM9" s="133"/>
      <c r="AN9" s="21"/>
      <c r="AO9" s="132"/>
      <c r="AP9" s="24"/>
      <c r="AQ9" s="19"/>
      <c r="AR9" s="131"/>
      <c r="AS9" s="14"/>
      <c r="AT9" s="133"/>
      <c r="AU9" s="139"/>
      <c r="AV9" s="132">
        <f t="shared" ref="AV9:AV50" si="6">((AT$56)+10)-AU9</f>
        <v>0</v>
      </c>
      <c r="AW9" s="145">
        <v>0</v>
      </c>
      <c r="AX9" s="146"/>
      <c r="AY9" s="147">
        <f t="shared" ref="AY9:AY10" si="7">AV9+AW9+AX9</f>
        <v>0</v>
      </c>
      <c r="AZ9" s="14"/>
      <c r="BA9" s="133"/>
      <c r="BB9" s="21"/>
      <c r="BC9" s="132">
        <f t="shared" ref="BC9:BC17" si="8">((BA$56)+10)-BB9</f>
        <v>0</v>
      </c>
      <c r="BD9" s="24">
        <v>0</v>
      </c>
      <c r="BE9" s="19"/>
      <c r="BF9" s="131">
        <f t="shared" ref="BF9:BF10" si="9">BC9+BD9+BE9</f>
        <v>0</v>
      </c>
      <c r="BG9" s="14"/>
      <c r="BH9" s="110">
        <v>2.4479166666666666E-2</v>
      </c>
      <c r="BI9" s="139">
        <v>1</v>
      </c>
      <c r="BJ9" s="132">
        <f t="shared" ref="BJ9:BJ31" si="10">((BH$56)+10)-BI9</f>
        <v>19</v>
      </c>
      <c r="BK9" s="149">
        <v>15</v>
      </c>
      <c r="BL9" s="146">
        <v>5</v>
      </c>
      <c r="BM9" s="147">
        <f t="shared" ref="BM9:BM10" si="11">BJ9+BK9+BL9</f>
        <v>39</v>
      </c>
      <c r="BN9" s="14"/>
      <c r="BO9" s="23"/>
      <c r="BP9" s="21"/>
      <c r="BQ9" s="132">
        <f t="shared" ref="BQ9:BQ14" si="12">((BO$56)+10)-BP9</f>
        <v>0</v>
      </c>
      <c r="BR9" s="24">
        <v>0</v>
      </c>
      <c r="BS9" s="19"/>
      <c r="BT9" s="131">
        <f t="shared" ref="BT9:BT27" si="13">BQ9+BR9+BS9</f>
        <v>0</v>
      </c>
      <c r="BU9" s="14"/>
      <c r="BV9" s="133">
        <v>2.5370370370370366E-2</v>
      </c>
      <c r="BW9" s="139">
        <v>2</v>
      </c>
      <c r="BX9" s="132">
        <f t="shared" ref="BX9:BX37" si="14">((BV$56)+10)-BW9</f>
        <v>25</v>
      </c>
      <c r="BY9" s="145">
        <v>0</v>
      </c>
      <c r="BZ9" s="146">
        <v>5</v>
      </c>
      <c r="CA9" s="147">
        <f t="shared" ref="CA9:CA10" si="15">BX9+BY9+BZ9</f>
        <v>30</v>
      </c>
      <c r="CB9" s="14"/>
      <c r="CC9" s="23"/>
      <c r="CD9" s="21"/>
      <c r="CE9" s="56">
        <f t="shared" ref="CE9:CE15" si="16">(CC$56+1)-CD9</f>
        <v>0</v>
      </c>
      <c r="CF9" s="24">
        <v>0</v>
      </c>
      <c r="CG9" s="19"/>
      <c r="CH9" s="131">
        <f t="shared" ref="CH9:CH27" si="17">CE9+CF9+CG9</f>
        <v>0</v>
      </c>
      <c r="CI9" s="14"/>
      <c r="CJ9" s="133"/>
      <c r="CK9" s="21"/>
      <c r="CL9" s="132"/>
      <c r="CM9" s="24">
        <v>0</v>
      </c>
      <c r="CN9" s="19"/>
      <c r="CO9" s="131">
        <f t="shared" ref="CO9:CO10" si="18">CL9+CM9+CN9</f>
        <v>0</v>
      </c>
      <c r="CP9" s="14"/>
      <c r="CQ9" s="23"/>
      <c r="CR9" s="21"/>
      <c r="CS9" s="56">
        <f t="shared" ref="CS9:CS15" si="19">(CQ$56+1)-CR9</f>
        <v>0</v>
      </c>
      <c r="CT9" s="24">
        <v>0</v>
      </c>
      <c r="CU9" s="19"/>
      <c r="CV9" s="131">
        <f t="shared" ref="CV9:CV27" si="20">CS9+CT9+CU9</f>
        <v>0</v>
      </c>
      <c r="CW9" s="14"/>
      <c r="CX9" s="133">
        <v>2.4583333333333332E-2</v>
      </c>
      <c r="CY9" s="139">
        <v>1</v>
      </c>
      <c r="CZ9" s="132">
        <f t="shared" ref="CZ9:CZ31" si="21">((CX$56)+10)-CY9</f>
        <v>16</v>
      </c>
      <c r="DA9" s="145">
        <v>0</v>
      </c>
      <c r="DB9" s="146">
        <v>5</v>
      </c>
      <c r="DC9" s="147">
        <f t="shared" ref="DC9:DC10" si="22">CZ9+DA9+DB9</f>
        <v>21</v>
      </c>
      <c r="DD9" s="14"/>
      <c r="DE9" s="110">
        <v>2.4189814814814817E-2</v>
      </c>
      <c r="DF9" s="139">
        <v>1</v>
      </c>
      <c r="DG9" s="132">
        <f t="shared" ref="DG9:DG40" si="23">((DE$56)+10)-DF9</f>
        <v>19</v>
      </c>
      <c r="DH9" s="149">
        <v>15</v>
      </c>
      <c r="DI9" s="150">
        <v>5</v>
      </c>
      <c r="DJ9" s="147">
        <f t="shared" ref="DJ9:DJ10" si="24">DG9+DH9+DI9</f>
        <v>39</v>
      </c>
      <c r="DK9" s="14"/>
      <c r="DL9" s="133">
        <v>2.4502314814814814E-2</v>
      </c>
      <c r="DM9" s="139">
        <v>1</v>
      </c>
      <c r="DN9" s="132">
        <f t="shared" ref="DN9:DN42" si="25">((DL$56)+10)-DM9</f>
        <v>18</v>
      </c>
      <c r="DO9" s="145">
        <v>0</v>
      </c>
      <c r="DP9" s="146">
        <v>5</v>
      </c>
      <c r="DQ9" s="147">
        <f t="shared" ref="DQ9:DQ10" si="26">DN9+DO9+DP9</f>
        <v>23</v>
      </c>
      <c r="DR9" s="75"/>
      <c r="DS9" s="133">
        <v>2.4976851851851851E-2</v>
      </c>
      <c r="DT9" s="139">
        <v>1</v>
      </c>
      <c r="DU9" s="132">
        <f t="shared" ref="DU9:DU39" si="27">((DS$56)+10)-DT9</f>
        <v>18</v>
      </c>
      <c r="DV9" s="145">
        <v>0</v>
      </c>
      <c r="DW9" s="146">
        <v>5</v>
      </c>
      <c r="DX9" s="147">
        <f t="shared" ref="DX9:DX10" si="28">DU9+DV9+DW9</f>
        <v>23</v>
      </c>
      <c r="DY9" s="14"/>
      <c r="DZ9" s="110">
        <v>2.3946759259259261E-2</v>
      </c>
      <c r="EA9" s="139">
        <v>1</v>
      </c>
      <c r="EB9" s="132">
        <f t="shared" ref="EB9:EB43" si="29">((DZ$56)+10)-EA9</f>
        <v>21</v>
      </c>
      <c r="EC9" s="149">
        <v>15</v>
      </c>
      <c r="ED9" s="146">
        <v>5</v>
      </c>
      <c r="EE9" s="147">
        <f t="shared" ref="EE9:EE10" si="30">EB9+EC9+ED9</f>
        <v>41</v>
      </c>
      <c r="EF9" s="14"/>
      <c r="EG9" s="133"/>
      <c r="EH9" s="21"/>
      <c r="EI9" s="132">
        <f t="shared" ref="EI9:EI17" si="31">((EG$56)+10)-EH9</f>
        <v>0</v>
      </c>
      <c r="EJ9" s="24">
        <v>0</v>
      </c>
      <c r="EK9" s="19"/>
      <c r="EL9" s="131">
        <f t="shared" ref="EL9:EL10" si="32">EI9+EJ9+EK9</f>
        <v>0</v>
      </c>
      <c r="EM9" s="14"/>
      <c r="EN9" s="133"/>
      <c r="EO9" s="21"/>
      <c r="EP9" s="132">
        <f t="shared" ref="EP9:EP17" si="33">((EN$56)+10)-EO9</f>
        <v>0</v>
      </c>
      <c r="EQ9" s="24">
        <v>0</v>
      </c>
      <c r="ER9" s="19"/>
      <c r="ES9" s="131">
        <f t="shared" ref="ES9:ES10" si="34">EP9+EQ9+ER9</f>
        <v>0</v>
      </c>
      <c r="ET9" s="14"/>
      <c r="EU9" s="23"/>
      <c r="EV9" s="21"/>
      <c r="EW9" s="118">
        <f>(((EU$56)+10)-EV9)*2</f>
        <v>0</v>
      </c>
      <c r="EX9" s="24">
        <v>0</v>
      </c>
      <c r="EY9" s="19"/>
      <c r="EZ9" s="131">
        <f t="shared" ref="EZ9:EZ37" si="35">EW9+EX9+EY9</f>
        <v>0</v>
      </c>
      <c r="FA9" s="14"/>
      <c r="FB9" s="16"/>
      <c r="FC9" s="111">
        <f>FJ9</f>
        <v>1</v>
      </c>
      <c r="FD9" s="82">
        <f t="shared" ref="FD9:FF21" si="36">SUM(M9+T9+AA9+AH9+AO9+AV9+BC9+BJ9+BQ9+BX9+CE9+CL9+CS9+CZ9+DG9+DN9+DU9+EB9+EI9+EP9+EW9)</f>
        <v>184</v>
      </c>
      <c r="FE9" s="82">
        <f t="shared" si="36"/>
        <v>45</v>
      </c>
      <c r="FF9" s="82">
        <f t="shared" si="36"/>
        <v>45</v>
      </c>
      <c r="FG9" s="131">
        <f t="shared" ref="FG9:FG53" si="37">FD9+FE9+FF9</f>
        <v>274</v>
      </c>
      <c r="FH9" s="68" t="str">
        <f t="shared" ref="FH9:FH53" si="38">B9</f>
        <v>John French</v>
      </c>
      <c r="FI9" s="14"/>
      <c r="FJ9" s="176">
        <f>FS9</f>
        <v>1</v>
      </c>
      <c r="FK9" s="177">
        <v>1</v>
      </c>
      <c r="FL9" s="177" t="s">
        <v>630</v>
      </c>
      <c r="FM9" s="177">
        <v>1</v>
      </c>
      <c r="FN9" s="177">
        <v>1</v>
      </c>
      <c r="FO9" s="177">
        <v>1</v>
      </c>
      <c r="FP9" s="177">
        <v>1</v>
      </c>
      <c r="FQ9" s="177">
        <v>1</v>
      </c>
      <c r="FR9" s="177">
        <v>1</v>
      </c>
      <c r="FS9" s="188">
        <v>1</v>
      </c>
      <c r="FT9" s="177"/>
      <c r="FU9" s="177"/>
      <c r="FV9" s="77"/>
      <c r="FW9" s="77"/>
      <c r="FX9" s="77"/>
      <c r="FY9" s="77"/>
      <c r="FZ9" s="77"/>
      <c r="GA9" s="77"/>
      <c r="GB9" s="8">
        <f>$P9</f>
        <v>32</v>
      </c>
      <c r="GC9" s="8">
        <f>$P9+$AD9</f>
        <v>58</v>
      </c>
      <c r="GD9" s="8">
        <f>$P9+$AD9+$AY9</f>
        <v>58</v>
      </c>
      <c r="GE9" s="8">
        <f>$P9+$AD9+$AY9+$BM9</f>
        <v>97</v>
      </c>
      <c r="GF9" s="8">
        <f>$P9+$AD9+$AY9+$BM9+$CA9</f>
        <v>127</v>
      </c>
      <c r="GG9" s="8">
        <f>$P9+$AD9+$AY9+$BM9+$CA9+$DC9</f>
        <v>148</v>
      </c>
      <c r="GH9" s="8">
        <f>$P9+$AD9+$AY9+$BM9+$CA9+$DC9+$DJ9</f>
        <v>187</v>
      </c>
      <c r="GI9" s="8">
        <f>$P9+$AD9+$AY9+$BM9+$CA9+$DC9+$DJ9+$DQ9</f>
        <v>210</v>
      </c>
      <c r="GJ9" s="8">
        <f>$P9+$AD9+$AY9+$BM9+$CA9+$DC9+$DJ9+$DQ9+$DX9</f>
        <v>233</v>
      </c>
      <c r="GK9" s="8">
        <f>$P9+$AD9+$AY9+$BM9+$CA9+$DC9+$DJ9+$DQ9+$DX9+$EE9</f>
        <v>274</v>
      </c>
      <c r="GM9" s="159">
        <f>$P9+$AD9+$AY9</f>
        <v>58</v>
      </c>
      <c r="GN9" s="159">
        <f>$P9+$AD9+$AY9+$BM9</f>
        <v>97</v>
      </c>
      <c r="GO9" s="159">
        <f>$P9+$AD9+$AY9+$BM9+$CA9</f>
        <v>127</v>
      </c>
      <c r="GP9" s="159">
        <f>$P9+$AD9+$AY9+$BM9+$CA9+$DC9</f>
        <v>148</v>
      </c>
      <c r="GQ9" s="159">
        <f>$P9+$AD9+$AY9+$BM9+$CA9+$DC9+$DJ9</f>
        <v>187</v>
      </c>
      <c r="GR9" s="159">
        <f>$P9+$AD9+$AY9+$BM9+$CA9+$DC9+$DJ9+$DQ9</f>
        <v>210</v>
      </c>
      <c r="GS9" s="159">
        <f>$P9+$AD9+$AY9+$BM9+$CA9+$DC9+$DJ9+$DQ9+$DX9</f>
        <v>233</v>
      </c>
    </row>
    <row r="10" spans="1:201">
      <c r="A10" s="8">
        <v>2</v>
      </c>
      <c r="B10" s="14" t="s">
        <v>535</v>
      </c>
      <c r="C10" s="154">
        <v>2.9131944444444446E-2</v>
      </c>
      <c r="D10" s="154">
        <v>2.9131944444444446E-2</v>
      </c>
      <c r="E10" s="154">
        <v>2.9131944444444446E-2</v>
      </c>
      <c r="F10" s="154">
        <v>2.9131944444444446E-2</v>
      </c>
      <c r="G10" s="154">
        <v>2.9131944444444446E-2</v>
      </c>
      <c r="H10" s="154">
        <v>2.9131944444444446E-2</v>
      </c>
      <c r="I10" s="154">
        <v>2.9131944444444446E-2</v>
      </c>
      <c r="J10" s="154">
        <v>2.9131944444444446E-2</v>
      </c>
      <c r="K10" s="133">
        <v>2.9131944444444446E-2</v>
      </c>
      <c r="L10" s="139">
        <v>2</v>
      </c>
      <c r="M10" s="132">
        <f t="shared" si="0"/>
        <v>26</v>
      </c>
      <c r="N10" s="145">
        <v>0</v>
      </c>
      <c r="O10" s="146">
        <v>5</v>
      </c>
      <c r="P10" s="147">
        <f t="shared" si="1"/>
        <v>31</v>
      </c>
      <c r="Q10" s="14"/>
      <c r="R10" s="133"/>
      <c r="S10" s="21"/>
      <c r="T10" s="132">
        <f t="shared" si="2"/>
        <v>0</v>
      </c>
      <c r="U10" s="24">
        <v>0</v>
      </c>
      <c r="V10" s="19"/>
      <c r="W10" s="131">
        <f t="shared" si="3"/>
        <v>0</v>
      </c>
      <c r="X10" s="14"/>
      <c r="Y10" s="133">
        <v>2.9618055555555554E-2</v>
      </c>
      <c r="Z10" s="139">
        <v>4</v>
      </c>
      <c r="AA10" s="132">
        <f t="shared" si="4"/>
        <v>19</v>
      </c>
      <c r="AB10" s="145">
        <v>0</v>
      </c>
      <c r="AC10" s="146">
        <v>5</v>
      </c>
      <c r="AD10" s="147">
        <f t="shared" si="5"/>
        <v>24</v>
      </c>
      <c r="AE10" s="14"/>
      <c r="AF10" s="133"/>
      <c r="AG10" s="21"/>
      <c r="AH10" s="19"/>
      <c r="AI10" s="24"/>
      <c r="AJ10" s="19"/>
      <c r="AK10" s="131"/>
      <c r="AL10" s="14"/>
      <c r="AM10" s="133"/>
      <c r="AN10" s="21"/>
      <c r="AO10" s="132"/>
      <c r="AP10" s="24"/>
      <c r="AQ10" s="19"/>
      <c r="AR10" s="131"/>
      <c r="AS10" s="14"/>
      <c r="AT10" s="133"/>
      <c r="AU10" s="139"/>
      <c r="AV10" s="132">
        <f t="shared" si="6"/>
        <v>0</v>
      </c>
      <c r="AW10" s="145">
        <v>0</v>
      </c>
      <c r="AX10" s="146"/>
      <c r="AY10" s="147">
        <f t="shared" si="7"/>
        <v>0</v>
      </c>
      <c r="AZ10" s="14"/>
      <c r="BA10" s="133"/>
      <c r="BB10" s="21"/>
      <c r="BC10" s="132">
        <f t="shared" si="8"/>
        <v>0</v>
      </c>
      <c r="BD10" s="24">
        <v>0</v>
      </c>
      <c r="BE10" s="19"/>
      <c r="BF10" s="131">
        <f t="shared" si="9"/>
        <v>0</v>
      </c>
      <c r="BG10" s="14"/>
      <c r="BH10" s="133">
        <v>3.1620370370370368E-2</v>
      </c>
      <c r="BI10" s="139">
        <v>5</v>
      </c>
      <c r="BJ10" s="132">
        <f t="shared" si="10"/>
        <v>15</v>
      </c>
      <c r="BK10" s="145">
        <v>0</v>
      </c>
      <c r="BL10" s="146">
        <v>5</v>
      </c>
      <c r="BM10" s="147">
        <f t="shared" si="11"/>
        <v>20</v>
      </c>
      <c r="BN10" s="59"/>
      <c r="BO10" s="23"/>
      <c r="BP10" s="21"/>
      <c r="BQ10" s="132">
        <f t="shared" si="12"/>
        <v>0</v>
      </c>
      <c r="BR10" s="24">
        <v>0</v>
      </c>
      <c r="BS10" s="19"/>
      <c r="BT10" s="131">
        <f t="shared" si="13"/>
        <v>0</v>
      </c>
      <c r="BU10" s="14"/>
      <c r="BV10" s="133"/>
      <c r="BW10" s="139"/>
      <c r="BX10" s="132"/>
      <c r="BY10" s="145">
        <v>0</v>
      </c>
      <c r="BZ10" s="146"/>
      <c r="CA10" s="147">
        <f t="shared" si="15"/>
        <v>0</v>
      </c>
      <c r="CB10" s="14"/>
      <c r="CC10" s="23"/>
      <c r="CD10" s="21"/>
      <c r="CE10" s="56">
        <f t="shared" si="16"/>
        <v>0</v>
      </c>
      <c r="CF10" s="24">
        <v>0</v>
      </c>
      <c r="CG10" s="19"/>
      <c r="CH10" s="131">
        <f t="shared" si="17"/>
        <v>0</v>
      </c>
      <c r="CI10" s="14"/>
      <c r="CJ10" s="133"/>
      <c r="CK10" s="21"/>
      <c r="CL10" s="132">
        <f t="shared" ref="CL10:CL39" si="39">((CJ$56)+10)-CK10</f>
        <v>0</v>
      </c>
      <c r="CM10" s="24">
        <v>0</v>
      </c>
      <c r="CN10" s="19"/>
      <c r="CO10" s="131">
        <f t="shared" si="18"/>
        <v>0</v>
      </c>
      <c r="CP10" s="14"/>
      <c r="CQ10" s="23"/>
      <c r="CR10" s="21"/>
      <c r="CS10" s="56">
        <f t="shared" si="19"/>
        <v>0</v>
      </c>
      <c r="CT10" s="24">
        <v>0</v>
      </c>
      <c r="CU10" s="19"/>
      <c r="CV10" s="131">
        <f t="shared" si="20"/>
        <v>0</v>
      </c>
      <c r="CW10" s="14"/>
      <c r="CX10" s="133">
        <v>3.0914351851851849E-2</v>
      </c>
      <c r="CY10" s="139">
        <v>3</v>
      </c>
      <c r="CZ10" s="132">
        <f t="shared" si="21"/>
        <v>14</v>
      </c>
      <c r="DA10" s="145">
        <v>0</v>
      </c>
      <c r="DB10" s="146">
        <v>5</v>
      </c>
      <c r="DC10" s="147">
        <f t="shared" si="22"/>
        <v>19</v>
      </c>
      <c r="DD10" s="14"/>
      <c r="DE10" s="133">
        <v>3.0462962962962966E-2</v>
      </c>
      <c r="DF10" s="139">
        <v>4</v>
      </c>
      <c r="DG10" s="132">
        <f t="shared" si="23"/>
        <v>16</v>
      </c>
      <c r="DH10" s="145">
        <v>0</v>
      </c>
      <c r="DI10" s="150">
        <v>5</v>
      </c>
      <c r="DJ10" s="147">
        <f t="shared" si="24"/>
        <v>21</v>
      </c>
      <c r="DK10" s="14"/>
      <c r="DL10" s="133">
        <v>3.1585648148148147E-2</v>
      </c>
      <c r="DM10" s="139">
        <v>5</v>
      </c>
      <c r="DN10" s="132">
        <f t="shared" si="25"/>
        <v>14</v>
      </c>
      <c r="DO10" s="145">
        <v>0</v>
      </c>
      <c r="DP10" s="146">
        <v>5</v>
      </c>
      <c r="DQ10" s="147">
        <f t="shared" si="26"/>
        <v>19</v>
      </c>
      <c r="DR10" s="75"/>
      <c r="DS10" s="133">
        <v>3.1875000000000001E-2</v>
      </c>
      <c r="DT10" s="139">
        <v>3</v>
      </c>
      <c r="DU10" s="132">
        <f t="shared" si="27"/>
        <v>16</v>
      </c>
      <c r="DV10" s="145">
        <v>0</v>
      </c>
      <c r="DW10" s="146">
        <v>5</v>
      </c>
      <c r="DX10" s="147">
        <f t="shared" si="28"/>
        <v>21</v>
      </c>
      <c r="DY10" s="14"/>
      <c r="DZ10" s="133">
        <v>2.9224537037037038E-2</v>
      </c>
      <c r="EA10" s="139">
        <v>3</v>
      </c>
      <c r="EB10" s="132">
        <f t="shared" si="29"/>
        <v>19</v>
      </c>
      <c r="EC10" s="145">
        <v>0</v>
      </c>
      <c r="ED10" s="146">
        <v>5</v>
      </c>
      <c r="EE10" s="147">
        <f t="shared" si="30"/>
        <v>24</v>
      </c>
      <c r="EF10" s="14"/>
      <c r="EG10" s="133"/>
      <c r="EH10" s="21"/>
      <c r="EI10" s="132">
        <f t="shared" si="31"/>
        <v>0</v>
      </c>
      <c r="EJ10" s="24">
        <v>0</v>
      </c>
      <c r="EK10" s="19"/>
      <c r="EL10" s="131">
        <f t="shared" si="32"/>
        <v>0</v>
      </c>
      <c r="EM10" s="14"/>
      <c r="EN10" s="133"/>
      <c r="EO10" s="21"/>
      <c r="EP10" s="132">
        <f t="shared" si="33"/>
        <v>0</v>
      </c>
      <c r="EQ10" s="24">
        <v>0</v>
      </c>
      <c r="ER10" s="19"/>
      <c r="ES10" s="131">
        <f t="shared" si="34"/>
        <v>0</v>
      </c>
      <c r="ET10" s="14"/>
      <c r="EU10" s="23"/>
      <c r="EV10" s="21"/>
      <c r="EW10" s="132"/>
      <c r="EX10" s="24">
        <v>0</v>
      </c>
      <c r="EY10" s="19"/>
      <c r="EZ10" s="131">
        <f t="shared" si="35"/>
        <v>0</v>
      </c>
      <c r="FA10" s="14"/>
      <c r="FB10" s="16"/>
      <c r="FC10" s="111">
        <f t="shared" ref="FC10:FC43" si="40">FJ10</f>
        <v>3</v>
      </c>
      <c r="FD10" s="82">
        <f t="shared" si="36"/>
        <v>139</v>
      </c>
      <c r="FE10" s="82">
        <f t="shared" si="36"/>
        <v>0</v>
      </c>
      <c r="FF10" s="82">
        <f t="shared" si="36"/>
        <v>40</v>
      </c>
      <c r="FG10" s="131">
        <f t="shared" si="37"/>
        <v>179</v>
      </c>
      <c r="FH10" s="93" t="str">
        <f t="shared" si="38"/>
        <v>Geoff Chapman</v>
      </c>
      <c r="FI10" s="14"/>
      <c r="FJ10" s="182">
        <f>FS10</f>
        <v>3</v>
      </c>
      <c r="FK10" s="177">
        <v>2</v>
      </c>
      <c r="FL10" s="177">
        <v>4</v>
      </c>
      <c r="FM10" s="177">
        <v>4</v>
      </c>
      <c r="FN10" s="177">
        <v>5</v>
      </c>
      <c r="FO10" s="177">
        <v>5</v>
      </c>
      <c r="FP10" s="177">
        <v>3</v>
      </c>
      <c r="FQ10" s="177">
        <v>3</v>
      </c>
      <c r="FR10" s="177">
        <v>3</v>
      </c>
      <c r="FS10" s="188">
        <v>3</v>
      </c>
      <c r="FT10" s="177"/>
      <c r="FU10" s="177"/>
      <c r="FV10" s="77"/>
      <c r="FW10" s="77"/>
      <c r="FX10" s="77"/>
      <c r="FY10" s="77"/>
      <c r="FZ10" s="77"/>
      <c r="GA10" s="77"/>
      <c r="GB10" s="8">
        <f t="shared" ref="GB10:GB34" si="41">$P10</f>
        <v>31</v>
      </c>
      <c r="GC10" s="8">
        <f t="shared" ref="GC10:GC34" si="42">$P10+$AD10</f>
        <v>55</v>
      </c>
      <c r="GD10" s="8">
        <f t="shared" ref="GD10:GD34" si="43">$P10+$AD10+$AY10</f>
        <v>55</v>
      </c>
      <c r="GE10" s="8">
        <f t="shared" ref="GE10:GE34" si="44">$P10+$AD10+$AY10+$BM10</f>
        <v>75</v>
      </c>
      <c r="GF10" s="8">
        <f>$P10+$AD10+$AY10+$BM10+$CA10</f>
        <v>75</v>
      </c>
      <c r="GG10" s="8">
        <f t="shared" ref="GG10:GG36" si="45">$P10+$AD10+$AY10+$BM10+$CA10+$DC10</f>
        <v>94</v>
      </c>
      <c r="GH10" s="8">
        <f t="shared" ref="GH10:GH35" si="46">$P10+$AD10+$AY10+$BM10+$CA10+$DC10+$DJ10</f>
        <v>115</v>
      </c>
      <c r="GI10" s="8">
        <f t="shared" ref="GI10:GI39" si="47">$P10+$AD10+$AY10+$BM10+$CA10+$DC10+$DJ10+$DQ10</f>
        <v>134</v>
      </c>
      <c r="GJ10" s="8">
        <f t="shared" ref="GJ10:GJ54" si="48">$P10+$AD10+$AY10+$BM10+$CA10+$DC10+$DJ10+$DQ10+$DX10</f>
        <v>155</v>
      </c>
      <c r="GK10" s="8">
        <f t="shared" ref="GK10:GK54" si="49">$P10+$AD10+$AY10+$BM10+$CA10+$DC10+$DJ10+$DQ10+$DX10+$EE10</f>
        <v>179</v>
      </c>
      <c r="GM10" s="159">
        <f t="shared" ref="GM10:GM35" si="50">$P10+$AD10+$AY10</f>
        <v>55</v>
      </c>
      <c r="GN10" s="159">
        <f t="shared" ref="GN10:GN39" si="51">$P10+$AD10+$AY10+$BM10</f>
        <v>75</v>
      </c>
      <c r="GO10" s="159">
        <f t="shared" ref="GO10:GO44" si="52">$P10+$AD10+$AY10+$BM10+$CA10</f>
        <v>75</v>
      </c>
      <c r="GP10" s="159">
        <f t="shared" ref="GP10:GP45" si="53">$P10+$AD10+$AY10+$BM10+$CA10+$DC10</f>
        <v>94</v>
      </c>
      <c r="GQ10" s="159">
        <f t="shared" ref="GQ10:GQ47" si="54">$P10+$AD10+$AY10+$BM10+$CA10+$DC10+$DJ10</f>
        <v>115</v>
      </c>
      <c r="GR10" s="159">
        <f>$P10+$AD10+$AY10+$BM10+$CA10+$DC10+$DJ10+$DQ10</f>
        <v>134</v>
      </c>
      <c r="GS10" s="159">
        <f>$P10+$AD10+$AY10+$BM10+$CA10+$DC10+$DJ10+$DQ10+$DX10</f>
        <v>155</v>
      </c>
    </row>
    <row r="11" spans="1:201">
      <c r="A11" s="8">
        <v>3</v>
      </c>
      <c r="B11" s="14" t="s">
        <v>872</v>
      </c>
      <c r="C11" s="154">
        <v>3.0347222222222223E-2</v>
      </c>
      <c r="D11" s="154">
        <v>3.0347222222222223E-2</v>
      </c>
      <c r="E11" s="154">
        <v>3.0347222222222223E-2</v>
      </c>
      <c r="F11" s="154">
        <v>3.0347222222222223E-2</v>
      </c>
      <c r="G11" s="154">
        <v>3.0347222222222223E-2</v>
      </c>
      <c r="H11" s="154">
        <v>3.0347222222222223E-2</v>
      </c>
      <c r="I11" s="154">
        <v>3.0347222222222223E-2</v>
      </c>
      <c r="J11" s="154">
        <v>3.0347222222222223E-2</v>
      </c>
      <c r="K11" s="133">
        <v>3.0347222222222223E-2</v>
      </c>
      <c r="L11" s="139">
        <v>3</v>
      </c>
      <c r="M11" s="132">
        <f t="shared" si="0"/>
        <v>25</v>
      </c>
      <c r="N11" s="145">
        <v>0</v>
      </c>
      <c r="O11" s="146">
        <v>5</v>
      </c>
      <c r="P11" s="147">
        <f>M11+N11+O11</f>
        <v>30</v>
      </c>
      <c r="Q11" s="14"/>
      <c r="R11" s="133"/>
      <c r="S11" s="21"/>
      <c r="T11" s="132">
        <f t="shared" si="2"/>
        <v>0</v>
      </c>
      <c r="U11" s="24">
        <v>0</v>
      </c>
      <c r="V11" s="19"/>
      <c r="W11" s="131">
        <f>T11+U11+V11</f>
        <v>0</v>
      </c>
      <c r="X11" s="14"/>
      <c r="Y11" s="133"/>
      <c r="Z11" s="139"/>
      <c r="AA11" s="132"/>
      <c r="AB11" s="145">
        <v>0</v>
      </c>
      <c r="AC11" s="146"/>
      <c r="AD11" s="147">
        <f>AA11+AB11+AC11</f>
        <v>0</v>
      </c>
      <c r="AE11" s="14"/>
      <c r="AF11" s="133"/>
      <c r="AG11" s="21"/>
      <c r="AH11" s="19"/>
      <c r="AI11" s="24"/>
      <c r="AJ11" s="19"/>
      <c r="AK11" s="131"/>
      <c r="AL11" s="14"/>
      <c r="AM11" s="133"/>
      <c r="AN11" s="21"/>
      <c r="AO11" s="132"/>
      <c r="AP11" s="24"/>
      <c r="AQ11" s="19"/>
      <c r="AR11" s="131"/>
      <c r="AS11" s="14"/>
      <c r="AT11" s="133"/>
      <c r="AU11" s="139"/>
      <c r="AV11" s="132">
        <f t="shared" si="6"/>
        <v>0</v>
      </c>
      <c r="AW11" s="145">
        <v>0</v>
      </c>
      <c r="AX11" s="146"/>
      <c r="AY11" s="147">
        <f>AV11+AW11+AX11</f>
        <v>0</v>
      </c>
      <c r="AZ11" s="14"/>
      <c r="BA11" s="133"/>
      <c r="BB11" s="21"/>
      <c r="BC11" s="132">
        <f t="shared" si="8"/>
        <v>0</v>
      </c>
      <c r="BD11" s="24">
        <v>0</v>
      </c>
      <c r="BE11" s="19"/>
      <c r="BF11" s="131">
        <f>BC11+BD11+BE11</f>
        <v>0</v>
      </c>
      <c r="BG11" s="14"/>
      <c r="BH11" s="133"/>
      <c r="BI11" s="139"/>
      <c r="BJ11" s="132"/>
      <c r="BK11" s="145">
        <v>0</v>
      </c>
      <c r="BL11" s="146"/>
      <c r="BM11" s="147">
        <f>BJ11+BK11+BL11</f>
        <v>0</v>
      </c>
      <c r="BN11" s="14"/>
      <c r="BO11" s="23"/>
      <c r="BP11" s="21"/>
      <c r="BQ11" s="132">
        <f t="shared" si="12"/>
        <v>0</v>
      </c>
      <c r="BR11" s="24">
        <v>0</v>
      </c>
      <c r="BS11" s="19"/>
      <c r="BT11" s="131">
        <f t="shared" si="13"/>
        <v>0</v>
      </c>
      <c r="BU11" s="14"/>
      <c r="BV11" s="133"/>
      <c r="BW11" s="139"/>
      <c r="BX11" s="132"/>
      <c r="BY11" s="145">
        <v>0</v>
      </c>
      <c r="BZ11" s="146"/>
      <c r="CA11" s="147">
        <f>BX11+BY11+BZ11</f>
        <v>0</v>
      </c>
      <c r="CB11" s="14"/>
      <c r="CC11" s="23"/>
      <c r="CD11" s="21"/>
      <c r="CE11" s="56">
        <f t="shared" si="16"/>
        <v>0</v>
      </c>
      <c r="CF11" s="24">
        <v>0</v>
      </c>
      <c r="CG11" s="19"/>
      <c r="CH11" s="131">
        <f t="shared" si="17"/>
        <v>0</v>
      </c>
      <c r="CI11" s="14"/>
      <c r="CJ11" s="133"/>
      <c r="CK11" s="21"/>
      <c r="CL11" s="132">
        <f t="shared" si="39"/>
        <v>0</v>
      </c>
      <c r="CM11" s="24">
        <v>0</v>
      </c>
      <c r="CN11" s="19"/>
      <c r="CO11" s="131">
        <f>CL11+CM11+CN11</f>
        <v>0</v>
      </c>
      <c r="CP11" s="14"/>
      <c r="CQ11" s="23"/>
      <c r="CR11" s="21"/>
      <c r="CS11" s="56">
        <f t="shared" si="19"/>
        <v>0</v>
      </c>
      <c r="CT11" s="24">
        <v>0</v>
      </c>
      <c r="CU11" s="19"/>
      <c r="CV11" s="131">
        <f t="shared" si="20"/>
        <v>0</v>
      </c>
      <c r="CW11" s="14"/>
      <c r="CX11" s="133"/>
      <c r="CY11" s="139"/>
      <c r="CZ11" s="132"/>
      <c r="DA11" s="145">
        <v>0</v>
      </c>
      <c r="DB11" s="146"/>
      <c r="DC11" s="147">
        <f>CZ11+DA11+DB11</f>
        <v>0</v>
      </c>
      <c r="DD11" s="14"/>
      <c r="DE11" s="133"/>
      <c r="DF11" s="139"/>
      <c r="DG11" s="132"/>
      <c r="DH11" s="145">
        <v>0</v>
      </c>
      <c r="DI11" s="150">
        <v>0</v>
      </c>
      <c r="DJ11" s="147">
        <f>DG11+DH11+DI11</f>
        <v>0</v>
      </c>
      <c r="DK11" s="14"/>
      <c r="DL11" s="133"/>
      <c r="DM11" s="139"/>
      <c r="DN11" s="132"/>
      <c r="DO11" s="145">
        <v>0</v>
      </c>
      <c r="DP11" s="146"/>
      <c r="DQ11" s="147">
        <f>DN11+DO11+DP11</f>
        <v>0</v>
      </c>
      <c r="DR11" s="75"/>
      <c r="DS11" s="133"/>
      <c r="DT11" s="139"/>
      <c r="DU11" s="132"/>
      <c r="DV11" s="145">
        <v>0</v>
      </c>
      <c r="DW11" s="146"/>
      <c r="DX11" s="147">
        <f>DU11+DV11+DW11</f>
        <v>0</v>
      </c>
      <c r="DY11" s="14"/>
      <c r="DZ11" s="133"/>
      <c r="EA11" s="139"/>
      <c r="EB11" s="132"/>
      <c r="EC11" s="145">
        <v>0</v>
      </c>
      <c r="ED11" s="146"/>
      <c r="EE11" s="147">
        <f>EB11+EC11+ED11</f>
        <v>0</v>
      </c>
      <c r="EF11" s="14"/>
      <c r="EG11" s="133"/>
      <c r="EH11" s="21"/>
      <c r="EI11" s="132">
        <f t="shared" si="31"/>
        <v>0</v>
      </c>
      <c r="EJ11" s="24">
        <v>0</v>
      </c>
      <c r="EK11" s="19"/>
      <c r="EL11" s="131">
        <f>EI11+EJ11+EK11</f>
        <v>0</v>
      </c>
      <c r="EM11" s="14"/>
      <c r="EN11" s="133"/>
      <c r="EO11" s="21"/>
      <c r="EP11" s="132">
        <f t="shared" si="33"/>
        <v>0</v>
      </c>
      <c r="EQ11" s="24">
        <v>0</v>
      </c>
      <c r="ER11" s="19"/>
      <c r="ES11" s="131">
        <f>EP11+EQ11+ER11</f>
        <v>0</v>
      </c>
      <c r="ET11" s="14"/>
      <c r="EU11" s="23"/>
      <c r="EV11" s="21"/>
      <c r="EW11" s="132"/>
      <c r="EX11" s="24">
        <v>0</v>
      </c>
      <c r="EY11" s="19"/>
      <c r="EZ11" s="131">
        <f t="shared" si="35"/>
        <v>0</v>
      </c>
      <c r="FA11" s="14"/>
      <c r="FB11" s="16"/>
      <c r="FC11" s="111" t="str">
        <f t="shared" si="40"/>
        <v>19=</v>
      </c>
      <c r="FD11" s="82">
        <f t="shared" si="36"/>
        <v>25</v>
      </c>
      <c r="FE11" s="82">
        <f t="shared" si="36"/>
        <v>0</v>
      </c>
      <c r="FF11" s="82">
        <f t="shared" si="36"/>
        <v>5</v>
      </c>
      <c r="FG11" s="131">
        <f t="shared" si="37"/>
        <v>30</v>
      </c>
      <c r="FH11" s="14" t="str">
        <f>B11</f>
        <v>Pete Askins</v>
      </c>
      <c r="FI11" s="14"/>
      <c r="FJ11" s="183" t="str">
        <f>FS11</f>
        <v>19=</v>
      </c>
      <c r="FK11" s="177">
        <v>3</v>
      </c>
      <c r="FL11" s="177" t="s">
        <v>440</v>
      </c>
      <c r="FM11" s="177" t="s">
        <v>435</v>
      </c>
      <c r="FN11" s="177" t="s">
        <v>369</v>
      </c>
      <c r="FO11" s="177" t="s">
        <v>369</v>
      </c>
      <c r="FP11" s="177" t="s">
        <v>369</v>
      </c>
      <c r="FQ11" s="177" t="s">
        <v>437</v>
      </c>
      <c r="FR11" s="177" t="s">
        <v>370</v>
      </c>
      <c r="FS11" s="188" t="s">
        <v>442</v>
      </c>
      <c r="FT11" s="177"/>
      <c r="FU11" s="177"/>
      <c r="FV11" s="77"/>
      <c r="FW11" s="77"/>
      <c r="FX11" s="77"/>
      <c r="FY11" s="77"/>
      <c r="FZ11" s="77"/>
      <c r="GA11" s="77"/>
      <c r="GB11" s="8">
        <f t="shared" si="41"/>
        <v>30</v>
      </c>
      <c r="GC11" s="8">
        <f t="shared" si="42"/>
        <v>30</v>
      </c>
      <c r="GD11" s="8">
        <f t="shared" si="43"/>
        <v>30</v>
      </c>
      <c r="GE11" s="8">
        <f t="shared" si="44"/>
        <v>30</v>
      </c>
      <c r="GF11" s="8">
        <f t="shared" ref="GF11:GF36" si="55">$P11+$AD11+$AY11+$BM11+$CA11</f>
        <v>30</v>
      </c>
      <c r="GG11" s="8">
        <f t="shared" si="45"/>
        <v>30</v>
      </c>
      <c r="GH11" s="8">
        <f t="shared" si="46"/>
        <v>30</v>
      </c>
      <c r="GI11" s="8">
        <f t="shared" si="47"/>
        <v>30</v>
      </c>
      <c r="GJ11" s="8">
        <f t="shared" si="48"/>
        <v>30</v>
      </c>
      <c r="GK11" s="8">
        <f t="shared" si="49"/>
        <v>30</v>
      </c>
      <c r="GM11" s="159">
        <f t="shared" si="50"/>
        <v>30</v>
      </c>
      <c r="GN11" s="159">
        <f t="shared" si="51"/>
        <v>30</v>
      </c>
      <c r="GO11" s="159">
        <f t="shared" si="52"/>
        <v>30</v>
      </c>
      <c r="GP11" s="159">
        <f t="shared" si="53"/>
        <v>30</v>
      </c>
      <c r="GQ11" s="159">
        <f t="shared" si="54"/>
        <v>30</v>
      </c>
      <c r="GR11" s="159">
        <f t="shared" ref="GR11:GR48" si="56">$P11+$AD11+$AY11+$BM11+$CA11+$DC11+$DJ11+$DQ11</f>
        <v>30</v>
      </c>
      <c r="GS11" s="159">
        <f t="shared" ref="GS11:GS49" si="57">$P11+$AD11+$AY11+$BM11+$CA11+$DC11+$DJ11+$DQ11+$DX11</f>
        <v>30</v>
      </c>
    </row>
    <row r="12" spans="1:201">
      <c r="A12" s="8">
        <v>4</v>
      </c>
      <c r="B12" s="14" t="s">
        <v>18</v>
      </c>
      <c r="C12" s="154">
        <v>3.155092592592592E-2</v>
      </c>
      <c r="D12" s="154">
        <v>3.155092592592592E-2</v>
      </c>
      <c r="E12" s="154">
        <v>3.155092592592592E-2</v>
      </c>
      <c r="F12" s="154">
        <v>3.155092592592592E-2</v>
      </c>
      <c r="G12" s="154">
        <v>3.155092592592592E-2</v>
      </c>
      <c r="H12" s="154">
        <v>3.155092592592592E-2</v>
      </c>
      <c r="I12" s="154">
        <v>3.155092592592592E-2</v>
      </c>
      <c r="J12" s="154">
        <v>3.155092592592592E-2</v>
      </c>
      <c r="K12" s="133">
        <v>3.155092592592592E-2</v>
      </c>
      <c r="L12" s="139">
        <v>4</v>
      </c>
      <c r="M12" s="132">
        <f t="shared" si="0"/>
        <v>24</v>
      </c>
      <c r="N12" s="145">
        <v>0</v>
      </c>
      <c r="O12" s="146">
        <v>5</v>
      </c>
      <c r="P12" s="147">
        <f t="shared" ref="P12:P54" si="58">M12+N12+O12</f>
        <v>29</v>
      </c>
      <c r="Q12" s="14"/>
      <c r="R12" s="133"/>
      <c r="S12" s="21"/>
      <c r="T12" s="132">
        <f t="shared" si="2"/>
        <v>0</v>
      </c>
      <c r="U12" s="24">
        <v>0</v>
      </c>
      <c r="V12" s="19"/>
      <c r="W12" s="131">
        <f t="shared" ref="W12:W18" si="59">T12+U12+V12</f>
        <v>0</v>
      </c>
      <c r="X12" s="14"/>
      <c r="Y12" s="133">
        <v>3.2870370370370376E-2</v>
      </c>
      <c r="Z12" s="139">
        <v>8</v>
      </c>
      <c r="AA12" s="132">
        <f t="shared" si="4"/>
        <v>15</v>
      </c>
      <c r="AB12" s="145">
        <v>0</v>
      </c>
      <c r="AC12" s="146">
        <v>5</v>
      </c>
      <c r="AD12" s="147">
        <f t="shared" ref="AD12:AD50" si="60">AA12+AB12+AC12</f>
        <v>20</v>
      </c>
      <c r="AE12" s="14"/>
      <c r="AF12" s="133"/>
      <c r="AG12" s="21"/>
      <c r="AH12" s="19"/>
      <c r="AI12" s="24"/>
      <c r="AJ12" s="19"/>
      <c r="AK12" s="131"/>
      <c r="AL12" s="14"/>
      <c r="AM12" s="133"/>
      <c r="AN12" s="21"/>
      <c r="AO12" s="132"/>
      <c r="AP12" s="24"/>
      <c r="AQ12" s="19"/>
      <c r="AR12" s="131"/>
      <c r="AS12" s="14"/>
      <c r="AT12" s="133"/>
      <c r="AU12" s="139"/>
      <c r="AV12" s="132">
        <f t="shared" si="6"/>
        <v>0</v>
      </c>
      <c r="AW12" s="145">
        <v>0</v>
      </c>
      <c r="AX12" s="146"/>
      <c r="AY12" s="147">
        <f t="shared" ref="AY12:AY50" si="61">AV12+AW12+AX12</f>
        <v>0</v>
      </c>
      <c r="AZ12" s="14"/>
      <c r="BA12" s="133"/>
      <c r="BB12" s="21"/>
      <c r="BC12" s="132">
        <f t="shared" si="8"/>
        <v>0</v>
      </c>
      <c r="BD12" s="24">
        <v>0</v>
      </c>
      <c r="BE12" s="19"/>
      <c r="BF12" s="131">
        <f t="shared" ref="BF12:BF18" si="62">BC12+BD12+BE12</f>
        <v>0</v>
      </c>
      <c r="BG12" s="14"/>
      <c r="BH12" s="133">
        <v>3.2881944444444443E-2</v>
      </c>
      <c r="BI12" s="139">
        <v>6</v>
      </c>
      <c r="BJ12" s="132">
        <f t="shared" si="10"/>
        <v>14</v>
      </c>
      <c r="BK12" s="145">
        <v>0</v>
      </c>
      <c r="BL12" s="146">
        <v>5</v>
      </c>
      <c r="BM12" s="147">
        <f t="shared" ref="BM12:BM50" si="63">BJ12+BK12+BL12</f>
        <v>19</v>
      </c>
      <c r="BN12" s="14"/>
      <c r="BO12" s="23"/>
      <c r="BP12" s="21"/>
      <c r="BQ12" s="132">
        <f t="shared" si="12"/>
        <v>0</v>
      </c>
      <c r="BR12" s="24">
        <v>0</v>
      </c>
      <c r="BS12" s="19"/>
      <c r="BT12" s="131">
        <f t="shared" si="13"/>
        <v>0</v>
      </c>
      <c r="BU12" s="14"/>
      <c r="BV12" s="133">
        <v>3.5451388888888886E-2</v>
      </c>
      <c r="BW12" s="139">
        <v>10</v>
      </c>
      <c r="BX12" s="132">
        <f t="shared" si="14"/>
        <v>17</v>
      </c>
      <c r="BY12" s="145">
        <v>0</v>
      </c>
      <c r="BZ12" s="146">
        <v>5</v>
      </c>
      <c r="CA12" s="147">
        <f t="shared" ref="CA12:CA50" si="64">BX12+BY12+BZ12</f>
        <v>22</v>
      </c>
      <c r="CB12" s="14"/>
      <c r="CC12" s="23"/>
      <c r="CD12" s="21"/>
      <c r="CE12" s="56">
        <f t="shared" si="16"/>
        <v>0</v>
      </c>
      <c r="CF12" s="24">
        <v>0</v>
      </c>
      <c r="CG12" s="19"/>
      <c r="CH12" s="131">
        <f t="shared" si="17"/>
        <v>0</v>
      </c>
      <c r="CI12" s="14"/>
      <c r="CJ12" s="133"/>
      <c r="CK12" s="21"/>
      <c r="CL12" s="132">
        <f t="shared" si="39"/>
        <v>0</v>
      </c>
      <c r="CM12" s="24">
        <v>0</v>
      </c>
      <c r="CN12" s="19"/>
      <c r="CO12" s="131">
        <f t="shared" ref="CO12:CO55" si="65">CL12+CM12+CN12</f>
        <v>0</v>
      </c>
      <c r="CP12" s="14"/>
      <c r="CQ12" s="23"/>
      <c r="CR12" s="21"/>
      <c r="CS12" s="56">
        <f t="shared" si="19"/>
        <v>0</v>
      </c>
      <c r="CT12" s="24">
        <v>0</v>
      </c>
      <c r="CU12" s="19"/>
      <c r="CV12" s="131">
        <f t="shared" si="20"/>
        <v>0</v>
      </c>
      <c r="CW12" s="14"/>
      <c r="CX12" s="133">
        <v>3.3229166666666664E-2</v>
      </c>
      <c r="CY12" s="139">
        <v>5</v>
      </c>
      <c r="CZ12" s="132">
        <f t="shared" si="21"/>
        <v>12</v>
      </c>
      <c r="DA12" s="145">
        <v>0</v>
      </c>
      <c r="DB12" s="146">
        <v>5</v>
      </c>
      <c r="DC12" s="147">
        <f t="shared" ref="DC12:DC50" si="66">CZ12+DA12+DB12</f>
        <v>17</v>
      </c>
      <c r="DD12" s="14"/>
      <c r="DE12" s="133"/>
      <c r="DF12" s="139"/>
      <c r="DG12" s="132"/>
      <c r="DH12" s="145">
        <v>0</v>
      </c>
      <c r="DI12" s="150">
        <v>0</v>
      </c>
      <c r="DJ12" s="147">
        <f t="shared" ref="DJ12:DJ50" si="67">DG12+DH12+DI12</f>
        <v>0</v>
      </c>
      <c r="DK12" s="14"/>
      <c r="DL12" s="133">
        <v>3.4456018518518518E-2</v>
      </c>
      <c r="DM12" s="139">
        <v>7</v>
      </c>
      <c r="DN12" s="132">
        <f t="shared" si="25"/>
        <v>12</v>
      </c>
      <c r="DO12" s="145">
        <v>0</v>
      </c>
      <c r="DP12" s="146">
        <v>5</v>
      </c>
      <c r="DQ12" s="147">
        <f t="shared" ref="DQ12:DQ50" si="68">DN12+DO12+DP12</f>
        <v>17</v>
      </c>
      <c r="DR12" s="75"/>
      <c r="DS12" s="133">
        <v>3.5104166666666665E-2</v>
      </c>
      <c r="DT12" s="139">
        <v>6</v>
      </c>
      <c r="DU12" s="132">
        <f t="shared" si="27"/>
        <v>13</v>
      </c>
      <c r="DV12" s="145">
        <v>0</v>
      </c>
      <c r="DW12" s="146">
        <v>5</v>
      </c>
      <c r="DX12" s="147">
        <f t="shared" ref="DX12:DX50" si="69">DU12+DV12+DW12</f>
        <v>18</v>
      </c>
      <c r="DY12" s="14"/>
      <c r="DZ12" s="133"/>
      <c r="EA12" s="139"/>
      <c r="EB12" s="132"/>
      <c r="EC12" s="145">
        <v>0</v>
      </c>
      <c r="ED12" s="146"/>
      <c r="EE12" s="147">
        <f t="shared" ref="EE12:EE50" si="70">EB12+EC12+ED12</f>
        <v>0</v>
      </c>
      <c r="EF12" s="14"/>
      <c r="EG12" s="133"/>
      <c r="EH12" s="21"/>
      <c r="EI12" s="132">
        <f t="shared" si="31"/>
        <v>0</v>
      </c>
      <c r="EJ12" s="24">
        <v>0</v>
      </c>
      <c r="EK12" s="19"/>
      <c r="EL12" s="131">
        <f t="shared" ref="EL12:EL18" si="71">EI12+EJ12+EK12</f>
        <v>0</v>
      </c>
      <c r="EM12" s="14"/>
      <c r="EN12" s="133"/>
      <c r="EO12" s="21"/>
      <c r="EP12" s="132">
        <f t="shared" si="33"/>
        <v>0</v>
      </c>
      <c r="EQ12" s="24">
        <v>0</v>
      </c>
      <c r="ER12" s="19"/>
      <c r="ES12" s="131">
        <f t="shared" ref="ES12:ES18" si="72">EP12+EQ12+ER12</f>
        <v>0</v>
      </c>
      <c r="ET12" s="14"/>
      <c r="EU12" s="23"/>
      <c r="EV12" s="21"/>
      <c r="EW12" s="132"/>
      <c r="EX12" s="24">
        <v>0</v>
      </c>
      <c r="EY12" s="19"/>
      <c r="EZ12" s="131">
        <f t="shared" si="35"/>
        <v>0</v>
      </c>
      <c r="FA12" s="14"/>
      <c r="FB12" s="16"/>
      <c r="FC12" s="111">
        <f t="shared" si="40"/>
        <v>5</v>
      </c>
      <c r="FD12" s="82">
        <f t="shared" si="36"/>
        <v>107</v>
      </c>
      <c r="FE12" s="82">
        <f t="shared" si="36"/>
        <v>0</v>
      </c>
      <c r="FF12" s="82">
        <f t="shared" si="36"/>
        <v>35</v>
      </c>
      <c r="FG12" s="131">
        <f t="shared" si="37"/>
        <v>142</v>
      </c>
      <c r="FH12" s="14" t="str">
        <f>B12</f>
        <v>Andrew Walker</v>
      </c>
      <c r="FI12" s="14"/>
      <c r="FJ12" s="183">
        <f t="shared" ref="FJ12:FJ54" si="73">FS12</f>
        <v>5</v>
      </c>
      <c r="FK12" s="177">
        <v>4</v>
      </c>
      <c r="FL12" s="177">
        <v>6</v>
      </c>
      <c r="FM12" s="177">
        <v>5</v>
      </c>
      <c r="FN12" s="177">
        <v>4</v>
      </c>
      <c r="FO12" s="177">
        <v>3</v>
      </c>
      <c r="FP12" s="177">
        <v>4</v>
      </c>
      <c r="FQ12" s="177">
        <v>4</v>
      </c>
      <c r="FR12" s="177">
        <v>4</v>
      </c>
      <c r="FS12" s="188">
        <v>5</v>
      </c>
      <c r="FT12" s="177"/>
      <c r="FU12" s="177"/>
      <c r="FV12" s="77"/>
      <c r="FW12" s="77"/>
      <c r="FX12" s="77"/>
      <c r="FY12" s="77"/>
      <c r="FZ12" s="77"/>
      <c r="GA12" s="77"/>
      <c r="GB12" s="8">
        <f t="shared" si="41"/>
        <v>29</v>
      </c>
      <c r="GC12" s="8">
        <f t="shared" si="42"/>
        <v>49</v>
      </c>
      <c r="GD12" s="8">
        <f t="shared" si="43"/>
        <v>49</v>
      </c>
      <c r="GE12" s="8">
        <f t="shared" si="44"/>
        <v>68</v>
      </c>
      <c r="GF12" s="8">
        <f t="shared" si="55"/>
        <v>90</v>
      </c>
      <c r="GG12" s="8">
        <f t="shared" si="45"/>
        <v>107</v>
      </c>
      <c r="GH12" s="8">
        <f t="shared" si="46"/>
        <v>107</v>
      </c>
      <c r="GI12" s="8">
        <f t="shared" si="47"/>
        <v>124</v>
      </c>
      <c r="GJ12" s="8">
        <f t="shared" si="48"/>
        <v>142</v>
      </c>
      <c r="GK12" s="8">
        <f t="shared" si="49"/>
        <v>142</v>
      </c>
      <c r="GM12" s="159">
        <f t="shared" si="50"/>
        <v>49</v>
      </c>
      <c r="GN12" s="159">
        <f t="shared" si="51"/>
        <v>68</v>
      </c>
      <c r="GO12" s="159">
        <f t="shared" si="52"/>
        <v>90</v>
      </c>
      <c r="GP12" s="159">
        <f t="shared" si="53"/>
        <v>107</v>
      </c>
      <c r="GQ12" s="159">
        <f t="shared" si="54"/>
        <v>107</v>
      </c>
      <c r="GR12" s="159">
        <f t="shared" si="56"/>
        <v>124</v>
      </c>
      <c r="GS12" s="159">
        <f t="shared" si="57"/>
        <v>142</v>
      </c>
    </row>
    <row r="13" spans="1:201">
      <c r="A13" s="8">
        <v>5</v>
      </c>
      <c r="B13" s="14" t="s">
        <v>785</v>
      </c>
      <c r="C13" s="154">
        <v>3.2025462962962964E-2</v>
      </c>
      <c r="D13" s="154">
        <v>3.2025462962962964E-2</v>
      </c>
      <c r="E13" s="154">
        <v>3.2025462962962964E-2</v>
      </c>
      <c r="F13" s="154">
        <v>3.2025462962962964E-2</v>
      </c>
      <c r="G13" s="154">
        <v>3.2025462962962964E-2</v>
      </c>
      <c r="H13" s="154">
        <v>3.2025462962962964E-2</v>
      </c>
      <c r="I13" s="154">
        <v>3.2025462962962964E-2</v>
      </c>
      <c r="J13" s="154">
        <v>3.2025462962962964E-2</v>
      </c>
      <c r="K13" s="133">
        <v>3.2025462962962964E-2</v>
      </c>
      <c r="L13" s="139">
        <v>5</v>
      </c>
      <c r="M13" s="132">
        <f t="shared" si="0"/>
        <v>23</v>
      </c>
      <c r="N13" s="145">
        <v>0</v>
      </c>
      <c r="O13" s="146">
        <v>5</v>
      </c>
      <c r="P13" s="147">
        <f t="shared" si="58"/>
        <v>28</v>
      </c>
      <c r="Q13" s="14"/>
      <c r="R13" s="133"/>
      <c r="S13" s="21"/>
      <c r="T13" s="132">
        <f t="shared" si="2"/>
        <v>0</v>
      </c>
      <c r="U13" s="24">
        <v>0</v>
      </c>
      <c r="V13" s="19"/>
      <c r="W13" s="131">
        <f t="shared" si="59"/>
        <v>0</v>
      </c>
      <c r="X13" s="14"/>
      <c r="Y13" s="133"/>
      <c r="Z13" s="139"/>
      <c r="AA13" s="132"/>
      <c r="AB13" s="145">
        <v>0</v>
      </c>
      <c r="AC13" s="146"/>
      <c r="AD13" s="147">
        <f t="shared" si="60"/>
        <v>0</v>
      </c>
      <c r="AE13" s="14"/>
      <c r="AF13" s="133"/>
      <c r="AG13" s="21"/>
      <c r="AH13" s="19"/>
      <c r="AI13" s="24"/>
      <c r="AJ13" s="19"/>
      <c r="AK13" s="131"/>
      <c r="AL13" s="14"/>
      <c r="AM13" s="133"/>
      <c r="AN13" s="21"/>
      <c r="AO13" s="132"/>
      <c r="AP13" s="24"/>
      <c r="AQ13" s="19"/>
      <c r="AR13" s="131"/>
      <c r="AS13" s="14"/>
      <c r="AT13" s="133"/>
      <c r="AU13" s="139"/>
      <c r="AV13" s="132">
        <f t="shared" si="6"/>
        <v>0</v>
      </c>
      <c r="AW13" s="145">
        <v>0</v>
      </c>
      <c r="AX13" s="146"/>
      <c r="AY13" s="147">
        <f t="shared" si="61"/>
        <v>0</v>
      </c>
      <c r="AZ13" s="14"/>
      <c r="BA13" s="133"/>
      <c r="BB13" s="21"/>
      <c r="BC13" s="132">
        <f t="shared" si="8"/>
        <v>0</v>
      </c>
      <c r="BD13" s="24">
        <v>0</v>
      </c>
      <c r="BE13" s="19"/>
      <c r="BF13" s="131">
        <f t="shared" si="62"/>
        <v>0</v>
      </c>
      <c r="BG13" s="14"/>
      <c r="BH13" s="133"/>
      <c r="BI13" s="139"/>
      <c r="BJ13" s="132"/>
      <c r="BK13" s="145">
        <v>0</v>
      </c>
      <c r="BL13" s="146"/>
      <c r="BM13" s="147">
        <f t="shared" si="63"/>
        <v>0</v>
      </c>
      <c r="BN13" s="14"/>
      <c r="BO13" s="23"/>
      <c r="BP13" s="21"/>
      <c r="BQ13" s="132">
        <f t="shared" si="12"/>
        <v>0</v>
      </c>
      <c r="BR13" s="24">
        <v>0</v>
      </c>
      <c r="BS13" s="19"/>
      <c r="BT13" s="131">
        <f t="shared" si="13"/>
        <v>0</v>
      </c>
      <c r="BU13" s="14"/>
      <c r="BV13" s="133"/>
      <c r="BW13" s="139"/>
      <c r="BX13" s="132"/>
      <c r="BY13" s="145">
        <v>0</v>
      </c>
      <c r="BZ13" s="146"/>
      <c r="CA13" s="147">
        <f t="shared" si="64"/>
        <v>0</v>
      </c>
      <c r="CB13" s="14"/>
      <c r="CC13" s="23"/>
      <c r="CD13" s="21"/>
      <c r="CE13" s="56">
        <f t="shared" si="16"/>
        <v>0</v>
      </c>
      <c r="CF13" s="24">
        <v>0</v>
      </c>
      <c r="CG13" s="19"/>
      <c r="CH13" s="131">
        <f t="shared" si="17"/>
        <v>0</v>
      </c>
      <c r="CI13" s="14"/>
      <c r="CJ13" s="133"/>
      <c r="CK13" s="21"/>
      <c r="CL13" s="132">
        <f t="shared" si="39"/>
        <v>0</v>
      </c>
      <c r="CM13" s="24">
        <v>0</v>
      </c>
      <c r="CN13" s="19"/>
      <c r="CO13" s="131">
        <f t="shared" si="65"/>
        <v>0</v>
      </c>
      <c r="CP13" s="14"/>
      <c r="CQ13" s="23"/>
      <c r="CR13" s="21"/>
      <c r="CS13" s="56">
        <f t="shared" si="19"/>
        <v>0</v>
      </c>
      <c r="CT13" s="24">
        <v>0</v>
      </c>
      <c r="CU13" s="19"/>
      <c r="CV13" s="131">
        <f t="shared" si="20"/>
        <v>0</v>
      </c>
      <c r="CW13" s="14"/>
      <c r="CX13" s="133"/>
      <c r="CY13" s="139"/>
      <c r="CZ13" s="132"/>
      <c r="DA13" s="145">
        <v>0</v>
      </c>
      <c r="DB13" s="146"/>
      <c r="DC13" s="147">
        <f t="shared" si="66"/>
        <v>0</v>
      </c>
      <c r="DD13" s="14"/>
      <c r="DE13" s="133"/>
      <c r="DF13" s="139"/>
      <c r="DG13" s="132"/>
      <c r="DH13" s="145">
        <v>0</v>
      </c>
      <c r="DI13" s="150">
        <v>0</v>
      </c>
      <c r="DJ13" s="147">
        <f t="shared" si="67"/>
        <v>0</v>
      </c>
      <c r="DK13" s="14"/>
      <c r="DL13" s="133"/>
      <c r="DM13" s="139"/>
      <c r="DN13" s="132"/>
      <c r="DO13" s="145">
        <v>0</v>
      </c>
      <c r="DP13" s="146"/>
      <c r="DQ13" s="147">
        <f t="shared" si="68"/>
        <v>0</v>
      </c>
      <c r="DR13" s="75"/>
      <c r="DS13" s="133"/>
      <c r="DT13" s="139"/>
      <c r="DU13" s="132"/>
      <c r="DV13" s="145">
        <v>0</v>
      </c>
      <c r="DW13" s="146"/>
      <c r="DX13" s="147">
        <f t="shared" si="69"/>
        <v>0</v>
      </c>
      <c r="DY13" s="14"/>
      <c r="DZ13" s="133"/>
      <c r="EA13" s="139"/>
      <c r="EB13" s="132"/>
      <c r="EC13" s="145">
        <v>0</v>
      </c>
      <c r="ED13" s="146"/>
      <c r="EE13" s="147">
        <f t="shared" si="70"/>
        <v>0</v>
      </c>
      <c r="EF13" s="14"/>
      <c r="EG13" s="133"/>
      <c r="EH13" s="21"/>
      <c r="EI13" s="132">
        <f t="shared" si="31"/>
        <v>0</v>
      </c>
      <c r="EJ13" s="24">
        <v>0</v>
      </c>
      <c r="EK13" s="19"/>
      <c r="EL13" s="131">
        <f t="shared" si="71"/>
        <v>0</v>
      </c>
      <c r="EM13" s="14"/>
      <c r="EN13" s="133"/>
      <c r="EO13" s="21"/>
      <c r="EP13" s="132">
        <f t="shared" si="33"/>
        <v>0</v>
      </c>
      <c r="EQ13" s="24">
        <v>0</v>
      </c>
      <c r="ER13" s="19"/>
      <c r="ES13" s="131">
        <f t="shared" si="72"/>
        <v>0</v>
      </c>
      <c r="ET13" s="14"/>
      <c r="EU13" s="23"/>
      <c r="EV13" s="21"/>
      <c r="EW13" s="118">
        <f>(((EU$56)+10)-EV13)*2</f>
        <v>0</v>
      </c>
      <c r="EX13" s="24">
        <v>0</v>
      </c>
      <c r="EY13" s="19"/>
      <c r="EZ13" s="131">
        <f t="shared" si="35"/>
        <v>0</v>
      </c>
      <c r="FA13" s="14"/>
      <c r="FB13" s="16"/>
      <c r="FC13" s="111" t="str">
        <f t="shared" si="40"/>
        <v>21=</v>
      </c>
      <c r="FD13" s="82">
        <f t="shared" si="36"/>
        <v>23</v>
      </c>
      <c r="FE13" s="82">
        <f t="shared" si="36"/>
        <v>0</v>
      </c>
      <c r="FF13" s="82">
        <f t="shared" si="36"/>
        <v>5</v>
      </c>
      <c r="FG13" s="131">
        <f t="shared" si="37"/>
        <v>28</v>
      </c>
      <c r="FH13" s="14" t="str">
        <f t="shared" ref="FH13:FH24" si="74">B13</f>
        <v>Ben Swinson</v>
      </c>
      <c r="FI13" s="14"/>
      <c r="FJ13" s="183" t="str">
        <f t="shared" si="73"/>
        <v>21=</v>
      </c>
      <c r="FK13" s="177">
        <v>5</v>
      </c>
      <c r="FL13" s="177">
        <v>12</v>
      </c>
      <c r="FM13" s="177">
        <v>14</v>
      </c>
      <c r="FN13" s="177" t="s">
        <v>438</v>
      </c>
      <c r="FO13" s="177" t="s">
        <v>438</v>
      </c>
      <c r="FP13" s="177" t="s">
        <v>438</v>
      </c>
      <c r="FQ13" s="177" t="s">
        <v>438</v>
      </c>
      <c r="FR13" s="177" t="s">
        <v>442</v>
      </c>
      <c r="FS13" s="188" t="s">
        <v>490</v>
      </c>
      <c r="FT13" s="177"/>
      <c r="FU13" s="177"/>
      <c r="FV13" s="77"/>
      <c r="FW13" s="77"/>
      <c r="FX13" s="77"/>
      <c r="FY13" s="77"/>
      <c r="FZ13" s="77"/>
      <c r="GA13" s="77"/>
      <c r="GB13" s="8">
        <f t="shared" si="41"/>
        <v>28</v>
      </c>
      <c r="GC13" s="8">
        <f t="shared" si="42"/>
        <v>28</v>
      </c>
      <c r="GD13" s="8">
        <f t="shared" si="43"/>
        <v>28</v>
      </c>
      <c r="GE13" s="8">
        <f t="shared" si="44"/>
        <v>28</v>
      </c>
      <c r="GF13" s="8">
        <f t="shared" si="55"/>
        <v>28</v>
      </c>
      <c r="GG13" s="8">
        <f t="shared" si="45"/>
        <v>28</v>
      </c>
      <c r="GH13" s="8">
        <f t="shared" si="46"/>
        <v>28</v>
      </c>
      <c r="GI13" s="8">
        <f t="shared" si="47"/>
        <v>28</v>
      </c>
      <c r="GJ13" s="8">
        <f t="shared" si="48"/>
        <v>28</v>
      </c>
      <c r="GK13" s="8">
        <f t="shared" si="49"/>
        <v>28</v>
      </c>
      <c r="GM13" s="159">
        <f t="shared" si="50"/>
        <v>28</v>
      </c>
      <c r="GN13" s="159">
        <f t="shared" si="51"/>
        <v>28</v>
      </c>
      <c r="GO13" s="159">
        <f t="shared" si="52"/>
        <v>28</v>
      </c>
      <c r="GP13" s="159">
        <f t="shared" si="53"/>
        <v>28</v>
      </c>
      <c r="GQ13" s="159">
        <f t="shared" si="54"/>
        <v>28</v>
      </c>
      <c r="GR13" s="159">
        <f t="shared" si="56"/>
        <v>28</v>
      </c>
      <c r="GS13" s="159">
        <f t="shared" si="57"/>
        <v>28</v>
      </c>
    </row>
    <row r="14" spans="1:201">
      <c r="A14" s="8">
        <v>6</v>
      </c>
      <c r="B14" s="14" t="s">
        <v>893</v>
      </c>
      <c r="C14" s="154">
        <v>3.2118055555555559E-2</v>
      </c>
      <c r="D14" s="154">
        <v>3.2118055555555559E-2</v>
      </c>
      <c r="E14" s="154">
        <v>3.2118055555555559E-2</v>
      </c>
      <c r="F14" s="154">
        <v>3.2118055555555559E-2</v>
      </c>
      <c r="G14" s="154">
        <v>3.2118055555555559E-2</v>
      </c>
      <c r="H14" s="154">
        <v>3.2118055555555559E-2</v>
      </c>
      <c r="I14" s="154">
        <v>3.2118055555555559E-2</v>
      </c>
      <c r="J14" s="154">
        <v>3.2118055555555559E-2</v>
      </c>
      <c r="K14" s="133">
        <v>3.2118055555555559E-2</v>
      </c>
      <c r="L14" s="139">
        <v>6</v>
      </c>
      <c r="M14" s="132">
        <f t="shared" si="0"/>
        <v>22</v>
      </c>
      <c r="N14" s="145">
        <v>0</v>
      </c>
      <c r="O14" s="146">
        <v>5</v>
      </c>
      <c r="P14" s="147">
        <f t="shared" si="58"/>
        <v>27</v>
      </c>
      <c r="Q14" s="14"/>
      <c r="R14" s="133"/>
      <c r="S14" s="21"/>
      <c r="T14" s="132">
        <f t="shared" si="2"/>
        <v>0</v>
      </c>
      <c r="U14" s="24">
        <v>0</v>
      </c>
      <c r="V14" s="19"/>
      <c r="W14" s="131">
        <f t="shared" si="59"/>
        <v>0</v>
      </c>
      <c r="X14" s="14"/>
      <c r="Y14" s="133">
        <v>3.2314814814814817E-2</v>
      </c>
      <c r="Z14" s="139">
        <v>7</v>
      </c>
      <c r="AA14" s="132">
        <f t="shared" si="4"/>
        <v>16</v>
      </c>
      <c r="AB14" s="145">
        <v>0</v>
      </c>
      <c r="AC14" s="146">
        <v>5</v>
      </c>
      <c r="AD14" s="147">
        <f t="shared" si="60"/>
        <v>21</v>
      </c>
      <c r="AE14" s="14"/>
      <c r="AF14" s="133"/>
      <c r="AG14" s="21"/>
      <c r="AH14" s="19"/>
      <c r="AI14" s="24"/>
      <c r="AJ14" s="19"/>
      <c r="AK14" s="131"/>
      <c r="AL14" s="14"/>
      <c r="AM14" s="133"/>
      <c r="AN14" s="21"/>
      <c r="AO14" s="132"/>
      <c r="AP14" s="24"/>
      <c r="AQ14" s="19"/>
      <c r="AR14" s="131"/>
      <c r="AS14" s="14"/>
      <c r="AT14" s="133"/>
      <c r="AU14" s="139"/>
      <c r="AV14" s="132">
        <f t="shared" si="6"/>
        <v>0</v>
      </c>
      <c r="AW14" s="145">
        <v>0</v>
      </c>
      <c r="AX14" s="146"/>
      <c r="AY14" s="147">
        <f t="shared" si="61"/>
        <v>0</v>
      </c>
      <c r="AZ14" s="14"/>
      <c r="BA14" s="133"/>
      <c r="BB14" s="21"/>
      <c r="BC14" s="132">
        <f t="shared" si="8"/>
        <v>0</v>
      </c>
      <c r="BD14" s="24">
        <v>0</v>
      </c>
      <c r="BE14" s="19"/>
      <c r="BF14" s="131">
        <f t="shared" si="62"/>
        <v>0</v>
      </c>
      <c r="BG14" s="14"/>
      <c r="BH14" s="133"/>
      <c r="BI14" s="139"/>
      <c r="BJ14" s="132"/>
      <c r="BK14" s="145">
        <v>0</v>
      </c>
      <c r="BL14" s="146"/>
      <c r="BM14" s="147">
        <f t="shared" si="63"/>
        <v>0</v>
      </c>
      <c r="BN14" s="14"/>
      <c r="BO14" s="23"/>
      <c r="BP14" s="21"/>
      <c r="BQ14" s="132">
        <f t="shared" si="12"/>
        <v>0</v>
      </c>
      <c r="BR14" s="24">
        <v>0</v>
      </c>
      <c r="BS14" s="19"/>
      <c r="BT14" s="131">
        <f t="shared" si="13"/>
        <v>0</v>
      </c>
      <c r="BU14" s="14"/>
      <c r="BV14" s="133"/>
      <c r="BW14" s="139"/>
      <c r="BX14" s="132"/>
      <c r="BY14" s="145">
        <v>0</v>
      </c>
      <c r="BZ14" s="146"/>
      <c r="CA14" s="147">
        <f t="shared" si="64"/>
        <v>0</v>
      </c>
      <c r="CB14" s="14"/>
      <c r="CC14" s="23"/>
      <c r="CD14" s="21"/>
      <c r="CE14" s="56">
        <f t="shared" si="16"/>
        <v>0</v>
      </c>
      <c r="CF14" s="24">
        <v>0</v>
      </c>
      <c r="CG14" s="19"/>
      <c r="CH14" s="131">
        <f t="shared" si="17"/>
        <v>0</v>
      </c>
      <c r="CI14" s="14"/>
      <c r="CJ14" s="133"/>
      <c r="CK14" s="21"/>
      <c r="CL14" s="132">
        <f t="shared" si="39"/>
        <v>0</v>
      </c>
      <c r="CM14" s="24">
        <v>0</v>
      </c>
      <c r="CN14" s="19"/>
      <c r="CO14" s="131">
        <f t="shared" si="65"/>
        <v>0</v>
      </c>
      <c r="CP14" s="14"/>
      <c r="CQ14" s="23"/>
      <c r="CR14" s="21"/>
      <c r="CS14" s="56">
        <f t="shared" si="19"/>
        <v>0</v>
      </c>
      <c r="CT14" s="24">
        <v>0</v>
      </c>
      <c r="CU14" s="19"/>
      <c r="CV14" s="131">
        <f t="shared" si="20"/>
        <v>0</v>
      </c>
      <c r="CW14" s="14"/>
      <c r="CX14" s="133">
        <v>3.605324074074074E-2</v>
      </c>
      <c r="CY14" s="139">
        <v>7</v>
      </c>
      <c r="CZ14" s="132">
        <f t="shared" si="21"/>
        <v>10</v>
      </c>
      <c r="DA14" s="145">
        <v>0</v>
      </c>
      <c r="DB14" s="146">
        <v>5</v>
      </c>
      <c r="DC14" s="147">
        <f t="shared" si="66"/>
        <v>15</v>
      </c>
      <c r="DD14" s="14"/>
      <c r="DE14" s="133">
        <v>3.3865740740740738E-2</v>
      </c>
      <c r="DF14" s="139">
        <v>7</v>
      </c>
      <c r="DG14" s="132">
        <f t="shared" si="23"/>
        <v>13</v>
      </c>
      <c r="DH14" s="145">
        <v>0</v>
      </c>
      <c r="DI14" s="150">
        <v>5</v>
      </c>
      <c r="DJ14" s="147">
        <f t="shared" si="67"/>
        <v>18</v>
      </c>
      <c r="DK14" s="14"/>
      <c r="DL14" s="133"/>
      <c r="DM14" s="139"/>
      <c r="DN14" s="132"/>
      <c r="DO14" s="145">
        <v>0</v>
      </c>
      <c r="DP14" s="146"/>
      <c r="DQ14" s="147">
        <f t="shared" si="68"/>
        <v>0</v>
      </c>
      <c r="DR14" s="75"/>
      <c r="DS14" s="133"/>
      <c r="DT14" s="139"/>
      <c r="DU14" s="132"/>
      <c r="DV14" s="145">
        <v>0</v>
      </c>
      <c r="DW14" s="146"/>
      <c r="DX14" s="147">
        <f t="shared" si="69"/>
        <v>0</v>
      </c>
      <c r="DY14" s="14"/>
      <c r="DZ14" s="110">
        <v>3.1759259259259258E-2</v>
      </c>
      <c r="EA14" s="139">
        <v>6</v>
      </c>
      <c r="EB14" s="132">
        <f t="shared" si="29"/>
        <v>16</v>
      </c>
      <c r="EC14" s="149">
        <v>15</v>
      </c>
      <c r="ED14" s="146">
        <v>5</v>
      </c>
      <c r="EE14" s="147">
        <f t="shared" si="70"/>
        <v>36</v>
      </c>
      <c r="EF14" s="14"/>
      <c r="EG14" s="133"/>
      <c r="EH14" s="21"/>
      <c r="EI14" s="132">
        <f t="shared" si="31"/>
        <v>0</v>
      </c>
      <c r="EJ14" s="24">
        <v>0</v>
      </c>
      <c r="EK14" s="19"/>
      <c r="EL14" s="131">
        <f t="shared" si="71"/>
        <v>0</v>
      </c>
      <c r="EM14" s="14"/>
      <c r="EN14" s="133"/>
      <c r="EO14" s="21"/>
      <c r="EP14" s="132">
        <f t="shared" si="33"/>
        <v>0</v>
      </c>
      <c r="EQ14" s="24">
        <v>0</v>
      </c>
      <c r="ER14" s="19"/>
      <c r="ES14" s="131">
        <f t="shared" si="72"/>
        <v>0</v>
      </c>
      <c r="ET14" s="14"/>
      <c r="EU14" s="23"/>
      <c r="EV14" s="21"/>
      <c r="EW14" s="132"/>
      <c r="EX14" s="24">
        <v>0</v>
      </c>
      <c r="EY14" s="19"/>
      <c r="EZ14" s="131">
        <f t="shared" si="35"/>
        <v>0</v>
      </c>
      <c r="FA14" s="14"/>
      <c r="FB14" s="23"/>
      <c r="FC14" s="111">
        <f t="shared" si="40"/>
        <v>7</v>
      </c>
      <c r="FD14" s="82">
        <f t="shared" si="36"/>
        <v>77</v>
      </c>
      <c r="FE14" s="82">
        <f t="shared" si="36"/>
        <v>15</v>
      </c>
      <c r="FF14" s="82">
        <f t="shared" si="36"/>
        <v>25</v>
      </c>
      <c r="FG14" s="131">
        <f t="shared" si="37"/>
        <v>117</v>
      </c>
      <c r="FH14" s="14" t="str">
        <f>B14</f>
        <v>Ken Baker</v>
      </c>
      <c r="FI14" s="14"/>
      <c r="FJ14" s="183">
        <f t="shared" si="73"/>
        <v>7</v>
      </c>
      <c r="FK14" s="177">
        <v>6</v>
      </c>
      <c r="FL14" s="177">
        <v>7</v>
      </c>
      <c r="FM14" s="177">
        <v>7</v>
      </c>
      <c r="FN14" s="177">
        <v>12</v>
      </c>
      <c r="FO14" s="177">
        <v>9</v>
      </c>
      <c r="FP14" s="177">
        <v>9</v>
      </c>
      <c r="FQ14" s="177">
        <v>9</v>
      </c>
      <c r="FR14" s="177">
        <v>11</v>
      </c>
      <c r="FS14" s="188">
        <v>7</v>
      </c>
      <c r="FT14" s="177"/>
      <c r="FU14" s="177"/>
      <c r="FV14" s="77"/>
      <c r="FW14" s="77"/>
      <c r="FX14" s="77"/>
      <c r="FY14" s="77"/>
      <c r="FZ14" s="77"/>
      <c r="GA14" s="77"/>
      <c r="GB14" s="8">
        <f t="shared" si="41"/>
        <v>27</v>
      </c>
      <c r="GC14" s="8">
        <f t="shared" si="42"/>
        <v>48</v>
      </c>
      <c r="GD14" s="8">
        <f t="shared" si="43"/>
        <v>48</v>
      </c>
      <c r="GE14" s="8">
        <f t="shared" si="44"/>
        <v>48</v>
      </c>
      <c r="GF14" s="8">
        <f t="shared" si="55"/>
        <v>48</v>
      </c>
      <c r="GG14" s="8">
        <f t="shared" si="45"/>
        <v>63</v>
      </c>
      <c r="GH14" s="8">
        <f t="shared" si="46"/>
        <v>81</v>
      </c>
      <c r="GI14" s="8">
        <f t="shared" si="47"/>
        <v>81</v>
      </c>
      <c r="GJ14" s="8">
        <f t="shared" si="48"/>
        <v>81</v>
      </c>
      <c r="GK14" s="8">
        <f t="shared" si="49"/>
        <v>117</v>
      </c>
      <c r="GM14" s="159">
        <f t="shared" si="50"/>
        <v>48</v>
      </c>
      <c r="GN14" s="159">
        <f t="shared" si="51"/>
        <v>48</v>
      </c>
      <c r="GO14" s="159">
        <f t="shared" si="52"/>
        <v>48</v>
      </c>
      <c r="GP14" s="159">
        <f t="shared" si="53"/>
        <v>63</v>
      </c>
      <c r="GQ14" s="159">
        <f t="shared" si="54"/>
        <v>81</v>
      </c>
      <c r="GR14" s="159">
        <f t="shared" si="56"/>
        <v>81</v>
      </c>
      <c r="GS14" s="159">
        <f t="shared" si="57"/>
        <v>81</v>
      </c>
    </row>
    <row r="15" spans="1:201">
      <c r="A15" s="8">
        <v>7</v>
      </c>
      <c r="B15" s="14" t="s">
        <v>829</v>
      </c>
      <c r="C15" s="154">
        <v>3.2245370370370369E-2</v>
      </c>
      <c r="D15" s="154">
        <v>3.2245370370370369E-2</v>
      </c>
      <c r="E15" s="154">
        <v>3.2245370370370369E-2</v>
      </c>
      <c r="F15" s="154">
        <v>3.2245370370370369E-2</v>
      </c>
      <c r="G15" s="154">
        <v>3.2245370370370369E-2</v>
      </c>
      <c r="H15" s="154">
        <v>3.2245370370370369E-2</v>
      </c>
      <c r="I15" s="154">
        <v>3.2245370370370369E-2</v>
      </c>
      <c r="J15" s="154">
        <v>3.2245370370370369E-2</v>
      </c>
      <c r="K15" s="133">
        <v>3.2245370370370369E-2</v>
      </c>
      <c r="L15" s="139">
        <v>7</v>
      </c>
      <c r="M15" s="132">
        <f t="shared" si="0"/>
        <v>21</v>
      </c>
      <c r="N15" s="145">
        <v>0</v>
      </c>
      <c r="O15" s="146">
        <v>5</v>
      </c>
      <c r="P15" s="147">
        <f t="shared" si="58"/>
        <v>26</v>
      </c>
      <c r="Q15" s="14"/>
      <c r="R15" s="133"/>
      <c r="S15" s="21"/>
      <c r="T15" s="56">
        <f t="shared" si="2"/>
        <v>0</v>
      </c>
      <c r="U15" s="24">
        <v>0</v>
      </c>
      <c r="V15" s="19"/>
      <c r="W15" s="131">
        <f t="shared" si="59"/>
        <v>0</v>
      </c>
      <c r="X15" s="14"/>
      <c r="Y15" s="133"/>
      <c r="Z15" s="139"/>
      <c r="AA15" s="132"/>
      <c r="AB15" s="145">
        <v>0</v>
      </c>
      <c r="AC15" s="146"/>
      <c r="AD15" s="147">
        <f t="shared" si="60"/>
        <v>0</v>
      </c>
      <c r="AE15" s="14"/>
      <c r="AF15" s="133"/>
      <c r="AG15" s="21"/>
      <c r="AH15" s="19"/>
      <c r="AI15" s="24"/>
      <c r="AJ15" s="19"/>
      <c r="AK15" s="131"/>
      <c r="AL15" s="14"/>
      <c r="AM15" s="133"/>
      <c r="AN15" s="21"/>
      <c r="AO15" s="56"/>
      <c r="AP15" s="24"/>
      <c r="AQ15" s="19"/>
      <c r="AR15" s="131"/>
      <c r="AS15" s="14"/>
      <c r="AT15" s="133"/>
      <c r="AU15" s="139"/>
      <c r="AV15" s="132">
        <f t="shared" si="6"/>
        <v>0</v>
      </c>
      <c r="AW15" s="145">
        <v>0</v>
      </c>
      <c r="AX15" s="146"/>
      <c r="AY15" s="147">
        <f t="shared" si="61"/>
        <v>0</v>
      </c>
      <c r="AZ15" s="14"/>
      <c r="BA15" s="133"/>
      <c r="BB15" s="21"/>
      <c r="BC15" s="56">
        <f t="shared" si="8"/>
        <v>0</v>
      </c>
      <c r="BD15" s="24">
        <v>0</v>
      </c>
      <c r="BE15" s="19"/>
      <c r="BF15" s="131">
        <f t="shared" si="62"/>
        <v>0</v>
      </c>
      <c r="BG15" s="14"/>
      <c r="BH15" s="133"/>
      <c r="BI15" s="139"/>
      <c r="BJ15" s="132"/>
      <c r="BK15" s="145">
        <v>0</v>
      </c>
      <c r="BL15" s="146"/>
      <c r="BM15" s="147">
        <f t="shared" si="63"/>
        <v>0</v>
      </c>
      <c r="BN15" s="14"/>
      <c r="BO15" s="23"/>
      <c r="BP15" s="21"/>
      <c r="BQ15" s="56"/>
      <c r="BR15" s="24">
        <v>0</v>
      </c>
      <c r="BS15" s="19"/>
      <c r="BT15" s="131">
        <f t="shared" si="13"/>
        <v>0</v>
      </c>
      <c r="BU15" s="14"/>
      <c r="BV15" s="133">
        <v>3.5138888888888893E-2</v>
      </c>
      <c r="BW15" s="139">
        <v>9</v>
      </c>
      <c r="BX15" s="132">
        <f t="shared" si="14"/>
        <v>18</v>
      </c>
      <c r="BY15" s="145">
        <v>0</v>
      </c>
      <c r="BZ15" s="146">
        <v>5</v>
      </c>
      <c r="CA15" s="147">
        <f t="shared" si="64"/>
        <v>23</v>
      </c>
      <c r="CB15" s="14"/>
      <c r="CC15" s="23"/>
      <c r="CD15" s="21"/>
      <c r="CE15" s="56">
        <f t="shared" si="16"/>
        <v>0</v>
      </c>
      <c r="CF15" s="24">
        <v>0</v>
      </c>
      <c r="CG15" s="19"/>
      <c r="CH15" s="131">
        <f t="shared" si="17"/>
        <v>0</v>
      </c>
      <c r="CI15" s="14"/>
      <c r="CJ15" s="133"/>
      <c r="CK15" s="21"/>
      <c r="CL15" s="56">
        <f t="shared" si="39"/>
        <v>0</v>
      </c>
      <c r="CM15" s="24">
        <v>0</v>
      </c>
      <c r="CN15" s="19"/>
      <c r="CO15" s="131">
        <f t="shared" si="65"/>
        <v>0</v>
      </c>
      <c r="CP15" s="14"/>
      <c r="CQ15" s="23"/>
      <c r="CR15" s="21"/>
      <c r="CS15" s="56">
        <f t="shared" si="19"/>
        <v>0</v>
      </c>
      <c r="CT15" s="24">
        <v>0</v>
      </c>
      <c r="CU15" s="19"/>
      <c r="CV15" s="131">
        <f t="shared" si="20"/>
        <v>0</v>
      </c>
      <c r="CW15" s="14"/>
      <c r="CX15" s="133"/>
      <c r="CY15" s="139"/>
      <c r="CZ15" s="132"/>
      <c r="DA15" s="145">
        <v>0</v>
      </c>
      <c r="DB15" s="146"/>
      <c r="DC15" s="147">
        <f t="shared" si="66"/>
        <v>0</v>
      </c>
      <c r="DD15" s="14"/>
      <c r="DE15" s="133">
        <v>3.3055555555555553E-2</v>
      </c>
      <c r="DF15" s="139">
        <v>6</v>
      </c>
      <c r="DG15" s="132">
        <f t="shared" si="23"/>
        <v>14</v>
      </c>
      <c r="DH15" s="145">
        <v>0</v>
      </c>
      <c r="DI15" s="150">
        <v>5</v>
      </c>
      <c r="DJ15" s="147">
        <f t="shared" si="67"/>
        <v>19</v>
      </c>
      <c r="DK15" s="14"/>
      <c r="DL15" s="133"/>
      <c r="DM15" s="139"/>
      <c r="DN15" s="132"/>
      <c r="DO15" s="145">
        <v>0</v>
      </c>
      <c r="DP15" s="146"/>
      <c r="DQ15" s="147">
        <f t="shared" si="68"/>
        <v>0</v>
      </c>
      <c r="DR15" s="75"/>
      <c r="DS15" s="133">
        <v>4.6875E-2</v>
      </c>
      <c r="DT15" s="139">
        <v>9</v>
      </c>
      <c r="DU15" s="132">
        <f t="shared" si="27"/>
        <v>10</v>
      </c>
      <c r="DV15" s="145">
        <v>0</v>
      </c>
      <c r="DW15" s="146">
        <v>5</v>
      </c>
      <c r="DX15" s="147">
        <f t="shared" si="69"/>
        <v>15</v>
      </c>
      <c r="DY15" s="14"/>
      <c r="DZ15" s="133">
        <v>3.2974537037037038E-2</v>
      </c>
      <c r="EA15" s="139">
        <v>7</v>
      </c>
      <c r="EB15" s="132">
        <f t="shared" si="29"/>
        <v>15</v>
      </c>
      <c r="EC15" s="145">
        <v>0</v>
      </c>
      <c r="ED15" s="146">
        <v>5</v>
      </c>
      <c r="EE15" s="147">
        <f t="shared" si="70"/>
        <v>20</v>
      </c>
      <c r="EF15" s="14"/>
      <c r="EG15" s="133"/>
      <c r="EH15" s="21"/>
      <c r="EI15" s="56">
        <f t="shared" si="31"/>
        <v>0</v>
      </c>
      <c r="EJ15" s="24">
        <v>0</v>
      </c>
      <c r="EK15" s="19"/>
      <c r="EL15" s="131">
        <f t="shared" si="71"/>
        <v>0</v>
      </c>
      <c r="EM15" s="14"/>
      <c r="EN15" s="133"/>
      <c r="EO15" s="21"/>
      <c r="EP15" s="56">
        <f t="shared" si="33"/>
        <v>0</v>
      </c>
      <c r="EQ15" s="24">
        <v>0</v>
      </c>
      <c r="ER15" s="19"/>
      <c r="ES15" s="131">
        <f t="shared" si="72"/>
        <v>0</v>
      </c>
      <c r="ET15" s="14"/>
      <c r="EU15" s="23"/>
      <c r="EV15" s="21"/>
      <c r="EW15" s="132"/>
      <c r="EX15" s="24">
        <v>0</v>
      </c>
      <c r="EY15" s="19"/>
      <c r="EZ15" s="131">
        <f t="shared" si="35"/>
        <v>0</v>
      </c>
      <c r="FA15" s="14"/>
      <c r="FB15" s="23"/>
      <c r="FC15" s="111">
        <f t="shared" si="40"/>
        <v>9</v>
      </c>
      <c r="FD15" s="82">
        <f t="shared" si="36"/>
        <v>78</v>
      </c>
      <c r="FE15" s="82">
        <f t="shared" si="36"/>
        <v>0</v>
      </c>
      <c r="FF15" s="82">
        <f t="shared" si="36"/>
        <v>25</v>
      </c>
      <c r="FG15" s="131">
        <f t="shared" si="37"/>
        <v>103</v>
      </c>
      <c r="FH15" s="14" t="str">
        <f>B15</f>
        <v>Roy Bottomley</v>
      </c>
      <c r="FI15" s="14"/>
      <c r="FJ15" s="183">
        <f t="shared" si="73"/>
        <v>9</v>
      </c>
      <c r="FK15" s="177">
        <v>7</v>
      </c>
      <c r="FL15" s="177">
        <v>14</v>
      </c>
      <c r="FM15" s="177">
        <v>16</v>
      </c>
      <c r="FN15" s="177">
        <v>11</v>
      </c>
      <c r="FO15" s="177">
        <v>13</v>
      </c>
      <c r="FP15" s="177">
        <v>10</v>
      </c>
      <c r="FQ15" s="177">
        <v>10</v>
      </c>
      <c r="FR15" s="177">
        <v>10</v>
      </c>
      <c r="FS15" s="188">
        <v>9</v>
      </c>
      <c r="FT15" s="177"/>
      <c r="FU15" s="177"/>
      <c r="FV15" s="77"/>
      <c r="FW15" s="77"/>
      <c r="FX15" s="77"/>
      <c r="FY15" s="77"/>
      <c r="FZ15" s="77"/>
      <c r="GA15" s="77"/>
      <c r="GB15" s="8">
        <f t="shared" si="41"/>
        <v>26</v>
      </c>
      <c r="GC15" s="8">
        <f t="shared" si="42"/>
        <v>26</v>
      </c>
      <c r="GD15" s="8">
        <f t="shared" si="43"/>
        <v>26</v>
      </c>
      <c r="GE15" s="8">
        <f t="shared" si="44"/>
        <v>26</v>
      </c>
      <c r="GF15" s="8">
        <f t="shared" si="55"/>
        <v>49</v>
      </c>
      <c r="GG15" s="8">
        <f t="shared" si="45"/>
        <v>49</v>
      </c>
      <c r="GH15" s="8">
        <f t="shared" si="46"/>
        <v>68</v>
      </c>
      <c r="GI15" s="8">
        <f t="shared" si="47"/>
        <v>68</v>
      </c>
      <c r="GJ15" s="8">
        <f t="shared" si="48"/>
        <v>83</v>
      </c>
      <c r="GK15" s="8">
        <f t="shared" si="49"/>
        <v>103</v>
      </c>
      <c r="GM15" s="159">
        <f t="shared" si="50"/>
        <v>26</v>
      </c>
      <c r="GN15" s="159">
        <f t="shared" si="51"/>
        <v>26</v>
      </c>
      <c r="GO15" s="159">
        <f t="shared" si="52"/>
        <v>49</v>
      </c>
      <c r="GP15" s="159">
        <f t="shared" si="53"/>
        <v>49</v>
      </c>
      <c r="GQ15" s="159">
        <f t="shared" si="54"/>
        <v>68</v>
      </c>
      <c r="GR15" s="159">
        <f t="shared" si="56"/>
        <v>68</v>
      </c>
      <c r="GS15" s="159">
        <f t="shared" si="57"/>
        <v>83</v>
      </c>
    </row>
    <row r="16" spans="1:201">
      <c r="A16" s="8">
        <v>8</v>
      </c>
      <c r="B16" s="14" t="s">
        <v>894</v>
      </c>
      <c r="C16" s="154">
        <v>3.3206018518518517E-2</v>
      </c>
      <c r="D16" s="180">
        <v>3.3171296296296296E-2</v>
      </c>
      <c r="E16" s="154">
        <v>3.3171296296296296E-2</v>
      </c>
      <c r="F16" s="154">
        <v>3.3171296296296296E-2</v>
      </c>
      <c r="G16" s="154">
        <v>3.3171296296296296E-2</v>
      </c>
      <c r="H16" s="154">
        <v>3.3171296296296296E-2</v>
      </c>
      <c r="I16" s="154">
        <v>3.3171296296296296E-2</v>
      </c>
      <c r="J16" s="154">
        <v>3.3171296296296296E-2</v>
      </c>
      <c r="K16" s="133">
        <v>3.3206018518518517E-2</v>
      </c>
      <c r="L16" s="139">
        <v>8</v>
      </c>
      <c r="M16" s="132">
        <f t="shared" si="0"/>
        <v>20</v>
      </c>
      <c r="N16" s="145">
        <v>0</v>
      </c>
      <c r="O16" s="146">
        <v>5</v>
      </c>
      <c r="P16" s="147">
        <f t="shared" si="58"/>
        <v>25</v>
      </c>
      <c r="Q16" s="14"/>
      <c r="R16" s="133"/>
      <c r="S16" s="21"/>
      <c r="T16" s="56">
        <f t="shared" si="2"/>
        <v>0</v>
      </c>
      <c r="U16" s="24">
        <v>0</v>
      </c>
      <c r="V16" s="19"/>
      <c r="W16" s="131">
        <f t="shared" si="59"/>
        <v>0</v>
      </c>
      <c r="X16" s="14"/>
      <c r="Y16" s="110">
        <v>3.3171296296296296E-2</v>
      </c>
      <c r="Z16" s="139">
        <v>9</v>
      </c>
      <c r="AA16" s="132">
        <f t="shared" si="4"/>
        <v>14</v>
      </c>
      <c r="AB16" s="149">
        <v>15</v>
      </c>
      <c r="AC16" s="146">
        <v>5</v>
      </c>
      <c r="AD16" s="147">
        <f t="shared" si="60"/>
        <v>34</v>
      </c>
      <c r="AE16" s="14"/>
      <c r="AF16" s="133"/>
      <c r="AG16" s="21"/>
      <c r="AH16" s="19"/>
      <c r="AI16" s="24"/>
      <c r="AJ16" s="19"/>
      <c r="AK16" s="131"/>
      <c r="AL16" s="14"/>
      <c r="AM16" s="133"/>
      <c r="AN16" s="21"/>
      <c r="AO16" s="56"/>
      <c r="AP16" s="24"/>
      <c r="AQ16" s="19"/>
      <c r="AR16" s="131"/>
      <c r="AS16" s="14"/>
      <c r="AT16" s="133"/>
      <c r="AU16" s="139"/>
      <c r="AV16" s="132">
        <f t="shared" si="6"/>
        <v>0</v>
      </c>
      <c r="AW16" s="145">
        <v>0</v>
      </c>
      <c r="AX16" s="146"/>
      <c r="AY16" s="147">
        <f t="shared" si="61"/>
        <v>0</v>
      </c>
      <c r="AZ16" s="14"/>
      <c r="BA16" s="133"/>
      <c r="BB16" s="21"/>
      <c r="BC16" s="56">
        <f t="shared" si="8"/>
        <v>0</v>
      </c>
      <c r="BD16" s="24">
        <v>0</v>
      </c>
      <c r="BE16" s="19"/>
      <c r="BF16" s="131">
        <f t="shared" si="62"/>
        <v>0</v>
      </c>
      <c r="BG16" s="14"/>
      <c r="BH16" s="133">
        <v>3.4224537037037032E-2</v>
      </c>
      <c r="BI16" s="139">
        <v>8</v>
      </c>
      <c r="BJ16" s="132">
        <f t="shared" si="10"/>
        <v>12</v>
      </c>
      <c r="BK16" s="145">
        <v>0</v>
      </c>
      <c r="BL16" s="146">
        <v>5</v>
      </c>
      <c r="BM16" s="147">
        <f t="shared" si="63"/>
        <v>17</v>
      </c>
      <c r="BN16" s="14"/>
      <c r="BO16" s="23"/>
      <c r="BP16" s="21"/>
      <c r="BQ16" s="19"/>
      <c r="BR16" s="24">
        <v>0</v>
      </c>
      <c r="BS16" s="19"/>
      <c r="BT16" s="131">
        <f t="shared" si="13"/>
        <v>0</v>
      </c>
      <c r="BU16" s="14"/>
      <c r="BV16" s="133">
        <v>3.5694444444444445E-2</v>
      </c>
      <c r="BW16" s="139">
        <v>11</v>
      </c>
      <c r="BX16" s="132">
        <f t="shared" si="14"/>
        <v>16</v>
      </c>
      <c r="BY16" s="145">
        <v>0</v>
      </c>
      <c r="BZ16" s="146">
        <v>5</v>
      </c>
      <c r="CA16" s="147">
        <f t="shared" si="64"/>
        <v>21</v>
      </c>
      <c r="CB16" s="14"/>
      <c r="CC16" s="23"/>
      <c r="CD16" s="21"/>
      <c r="CE16" s="19"/>
      <c r="CF16" s="24">
        <v>0</v>
      </c>
      <c r="CG16" s="19"/>
      <c r="CH16" s="131">
        <f t="shared" si="17"/>
        <v>0</v>
      </c>
      <c r="CI16" s="14"/>
      <c r="CJ16" s="133"/>
      <c r="CK16" s="21"/>
      <c r="CL16" s="56">
        <f t="shared" si="39"/>
        <v>0</v>
      </c>
      <c r="CM16" s="24">
        <v>0</v>
      </c>
      <c r="CN16" s="19"/>
      <c r="CO16" s="131">
        <f t="shared" si="65"/>
        <v>0</v>
      </c>
      <c r="CP16" s="14"/>
      <c r="CQ16" s="23"/>
      <c r="CR16" s="21"/>
      <c r="CS16" s="19"/>
      <c r="CT16" s="24">
        <v>0</v>
      </c>
      <c r="CU16" s="19"/>
      <c r="CV16" s="131">
        <f t="shared" si="20"/>
        <v>0</v>
      </c>
      <c r="CW16" s="14"/>
      <c r="CX16" s="133"/>
      <c r="CY16" s="139"/>
      <c r="CZ16" s="132"/>
      <c r="DA16" s="145">
        <v>0</v>
      </c>
      <c r="DB16" s="146"/>
      <c r="DC16" s="147">
        <f t="shared" si="66"/>
        <v>0</v>
      </c>
      <c r="DD16" s="14"/>
      <c r="DE16" s="133"/>
      <c r="DF16" s="139"/>
      <c r="DG16" s="132"/>
      <c r="DH16" s="145">
        <v>0</v>
      </c>
      <c r="DI16" s="150">
        <v>0</v>
      </c>
      <c r="DJ16" s="147">
        <f t="shared" si="67"/>
        <v>0</v>
      </c>
      <c r="DK16" s="14"/>
      <c r="DL16" s="133">
        <v>3.335648148148148E-2</v>
      </c>
      <c r="DM16" s="139">
        <v>6</v>
      </c>
      <c r="DN16" s="132">
        <f t="shared" si="25"/>
        <v>13</v>
      </c>
      <c r="DO16" s="145">
        <v>0</v>
      </c>
      <c r="DP16" s="146">
        <v>5</v>
      </c>
      <c r="DQ16" s="147">
        <f t="shared" si="68"/>
        <v>18</v>
      </c>
      <c r="DR16" s="75"/>
      <c r="DS16" s="133"/>
      <c r="DT16" s="139"/>
      <c r="DU16" s="132"/>
      <c r="DV16" s="145">
        <v>0</v>
      </c>
      <c r="DW16" s="146"/>
      <c r="DX16" s="147">
        <f t="shared" si="69"/>
        <v>0</v>
      </c>
      <c r="DY16" s="14"/>
      <c r="DZ16" s="133"/>
      <c r="EA16" s="139"/>
      <c r="EB16" s="132"/>
      <c r="EC16" s="145">
        <v>0</v>
      </c>
      <c r="ED16" s="146"/>
      <c r="EE16" s="147">
        <f t="shared" si="70"/>
        <v>0</v>
      </c>
      <c r="EF16" s="14"/>
      <c r="EG16" s="133"/>
      <c r="EH16" s="21"/>
      <c r="EI16" s="56">
        <f t="shared" si="31"/>
        <v>0</v>
      </c>
      <c r="EJ16" s="24">
        <v>0</v>
      </c>
      <c r="EK16" s="19"/>
      <c r="EL16" s="131">
        <f t="shared" si="71"/>
        <v>0</v>
      </c>
      <c r="EM16" s="14"/>
      <c r="EN16" s="133"/>
      <c r="EO16" s="21"/>
      <c r="EP16" s="56">
        <f t="shared" si="33"/>
        <v>0</v>
      </c>
      <c r="EQ16" s="24">
        <v>0</v>
      </c>
      <c r="ER16" s="19"/>
      <c r="ES16" s="131">
        <f t="shared" si="72"/>
        <v>0</v>
      </c>
      <c r="ET16" s="14"/>
      <c r="EU16" s="23"/>
      <c r="EV16" s="21"/>
      <c r="EW16" s="132"/>
      <c r="EX16" s="24">
        <v>0</v>
      </c>
      <c r="EY16" s="19"/>
      <c r="EZ16" s="131">
        <f t="shared" si="35"/>
        <v>0</v>
      </c>
      <c r="FA16" s="14"/>
      <c r="FB16" s="23"/>
      <c r="FC16" s="111">
        <f t="shared" si="40"/>
        <v>8</v>
      </c>
      <c r="FD16" s="82">
        <f t="shared" si="36"/>
        <v>75</v>
      </c>
      <c r="FE16" s="82">
        <f t="shared" si="36"/>
        <v>15</v>
      </c>
      <c r="FF16" s="82">
        <f t="shared" si="36"/>
        <v>25</v>
      </c>
      <c r="FG16" s="131">
        <f t="shared" si="37"/>
        <v>115</v>
      </c>
      <c r="FH16" s="14" t="str">
        <f t="shared" si="74"/>
        <v>Richard Thorburn</v>
      </c>
      <c r="FI16" s="14"/>
      <c r="FJ16" s="183">
        <f t="shared" si="73"/>
        <v>8</v>
      </c>
      <c r="FK16" s="177">
        <v>8</v>
      </c>
      <c r="FL16" s="177">
        <v>1</v>
      </c>
      <c r="FM16" s="177">
        <v>3</v>
      </c>
      <c r="FN16" s="177">
        <v>3</v>
      </c>
      <c r="FO16" s="177">
        <v>4</v>
      </c>
      <c r="FP16" s="177">
        <v>5</v>
      </c>
      <c r="FQ16" s="177">
        <v>5</v>
      </c>
      <c r="FR16" s="177">
        <v>6</v>
      </c>
      <c r="FS16" s="188">
        <v>8</v>
      </c>
      <c r="FT16" s="177"/>
      <c r="FU16" s="177"/>
      <c r="FV16" s="77"/>
      <c r="FW16" s="77"/>
      <c r="FX16" s="77"/>
      <c r="FY16" s="77"/>
      <c r="FZ16" s="77"/>
      <c r="GA16" s="77"/>
      <c r="GB16" s="8">
        <f t="shared" si="41"/>
        <v>25</v>
      </c>
      <c r="GC16" s="8">
        <f t="shared" si="42"/>
        <v>59</v>
      </c>
      <c r="GD16" s="8">
        <f t="shared" si="43"/>
        <v>59</v>
      </c>
      <c r="GE16" s="8">
        <f t="shared" si="44"/>
        <v>76</v>
      </c>
      <c r="GF16" s="8">
        <f t="shared" si="55"/>
        <v>97</v>
      </c>
      <c r="GG16" s="8">
        <f t="shared" si="45"/>
        <v>97</v>
      </c>
      <c r="GH16" s="8">
        <f t="shared" si="46"/>
        <v>97</v>
      </c>
      <c r="GI16" s="8">
        <f t="shared" si="47"/>
        <v>115</v>
      </c>
      <c r="GJ16" s="8">
        <f t="shared" si="48"/>
        <v>115</v>
      </c>
      <c r="GK16" s="8">
        <f t="shared" si="49"/>
        <v>115</v>
      </c>
      <c r="GM16" s="159">
        <f t="shared" si="50"/>
        <v>59</v>
      </c>
      <c r="GN16" s="159">
        <f t="shared" si="51"/>
        <v>76</v>
      </c>
      <c r="GO16" s="159">
        <f t="shared" si="52"/>
        <v>97</v>
      </c>
      <c r="GP16" s="159">
        <f t="shared" si="53"/>
        <v>97</v>
      </c>
      <c r="GQ16" s="159">
        <f t="shared" si="54"/>
        <v>97</v>
      </c>
      <c r="GR16" s="159">
        <f t="shared" si="56"/>
        <v>115</v>
      </c>
      <c r="GS16" s="159">
        <f t="shared" si="57"/>
        <v>115</v>
      </c>
    </row>
    <row r="17" spans="1:201">
      <c r="A17" s="8">
        <v>9</v>
      </c>
      <c r="B17" s="14" t="s">
        <v>60</v>
      </c>
      <c r="C17" s="154">
        <v>3.3217592592592597E-2</v>
      </c>
      <c r="D17" s="154">
        <v>3.3217592592592597E-2</v>
      </c>
      <c r="E17" s="154">
        <v>3.3217592592592597E-2</v>
      </c>
      <c r="F17" s="154">
        <v>3.3217592592592597E-2</v>
      </c>
      <c r="G17" s="154">
        <v>3.3217592592592597E-2</v>
      </c>
      <c r="H17" s="154">
        <v>3.3217592592592597E-2</v>
      </c>
      <c r="I17" s="154">
        <v>3.3217592592592597E-2</v>
      </c>
      <c r="J17" s="154">
        <v>3.3217592592592597E-2</v>
      </c>
      <c r="K17" s="133">
        <v>3.3217592592592597E-2</v>
      </c>
      <c r="L17" s="139">
        <v>9</v>
      </c>
      <c r="M17" s="132">
        <f t="shared" si="0"/>
        <v>19</v>
      </c>
      <c r="N17" s="145">
        <v>0</v>
      </c>
      <c r="O17" s="146">
        <v>5</v>
      </c>
      <c r="P17" s="147">
        <f t="shared" si="58"/>
        <v>24</v>
      </c>
      <c r="Q17" s="14"/>
      <c r="R17" s="133"/>
      <c r="S17" s="21"/>
      <c r="T17" s="56">
        <f t="shared" si="2"/>
        <v>0</v>
      </c>
      <c r="U17" s="24">
        <v>0</v>
      </c>
      <c r="V17" s="19"/>
      <c r="W17" s="131">
        <f t="shared" si="59"/>
        <v>0</v>
      </c>
      <c r="X17" s="14"/>
      <c r="Y17" s="133">
        <v>3.3240740740740744E-2</v>
      </c>
      <c r="Z17" s="139">
        <v>10</v>
      </c>
      <c r="AA17" s="132">
        <f t="shared" si="4"/>
        <v>13</v>
      </c>
      <c r="AB17" s="145">
        <v>0</v>
      </c>
      <c r="AC17" s="146">
        <v>5</v>
      </c>
      <c r="AD17" s="147">
        <f t="shared" si="60"/>
        <v>18</v>
      </c>
      <c r="AE17" s="14"/>
      <c r="AF17" s="133"/>
      <c r="AG17" s="21"/>
      <c r="AH17" s="19"/>
      <c r="AI17" s="24"/>
      <c r="AJ17" s="19"/>
      <c r="AK17" s="131"/>
      <c r="AL17" s="14"/>
      <c r="AM17" s="133"/>
      <c r="AN17" s="21"/>
      <c r="AO17" s="56"/>
      <c r="AP17" s="24"/>
      <c r="AQ17" s="19"/>
      <c r="AR17" s="131"/>
      <c r="AS17" s="14"/>
      <c r="AT17" s="133"/>
      <c r="AU17" s="139"/>
      <c r="AV17" s="132">
        <f t="shared" si="6"/>
        <v>0</v>
      </c>
      <c r="AW17" s="145">
        <v>0</v>
      </c>
      <c r="AX17" s="146"/>
      <c r="AY17" s="147">
        <f t="shared" si="61"/>
        <v>0</v>
      </c>
      <c r="AZ17" s="14"/>
      <c r="BA17" s="133"/>
      <c r="BB17" s="21"/>
      <c r="BC17" s="56">
        <f t="shared" si="8"/>
        <v>0</v>
      </c>
      <c r="BD17" s="24">
        <v>0</v>
      </c>
      <c r="BE17" s="19"/>
      <c r="BF17" s="131">
        <f t="shared" si="62"/>
        <v>0</v>
      </c>
      <c r="BG17" s="14"/>
      <c r="BH17" s="133"/>
      <c r="BI17" s="139"/>
      <c r="BJ17" s="132"/>
      <c r="BK17" s="145">
        <v>0</v>
      </c>
      <c r="BL17" s="146"/>
      <c r="BM17" s="147">
        <f t="shared" si="63"/>
        <v>0</v>
      </c>
      <c r="BN17" s="14"/>
      <c r="BO17" s="23"/>
      <c r="BP17" s="21"/>
      <c r="BQ17" s="19"/>
      <c r="BR17" s="24">
        <v>0</v>
      </c>
      <c r="BS17" s="19"/>
      <c r="BT17" s="131">
        <f t="shared" si="13"/>
        <v>0</v>
      </c>
      <c r="BU17" s="14"/>
      <c r="BV17" s="133">
        <v>3.7939814814814815E-2</v>
      </c>
      <c r="BW17" s="139">
        <v>16</v>
      </c>
      <c r="BX17" s="132">
        <f t="shared" si="14"/>
        <v>11</v>
      </c>
      <c r="BY17" s="145">
        <v>0</v>
      </c>
      <c r="BZ17" s="146">
        <v>5</v>
      </c>
      <c r="CA17" s="147">
        <f t="shared" si="64"/>
        <v>16</v>
      </c>
      <c r="CB17" s="14"/>
      <c r="CC17" s="23"/>
      <c r="CD17" s="21"/>
      <c r="CE17" s="19"/>
      <c r="CF17" s="24">
        <v>0</v>
      </c>
      <c r="CG17" s="19"/>
      <c r="CH17" s="131">
        <f t="shared" si="17"/>
        <v>0</v>
      </c>
      <c r="CI17" s="14"/>
      <c r="CJ17" s="133"/>
      <c r="CK17" s="21"/>
      <c r="CL17" s="56">
        <f t="shared" si="39"/>
        <v>0</v>
      </c>
      <c r="CM17" s="24">
        <v>0</v>
      </c>
      <c r="CN17" s="19"/>
      <c r="CO17" s="131">
        <f t="shared" si="65"/>
        <v>0</v>
      </c>
      <c r="CP17" s="14"/>
      <c r="CQ17" s="23"/>
      <c r="CR17" s="21"/>
      <c r="CS17" s="19"/>
      <c r="CT17" s="24">
        <v>0</v>
      </c>
      <c r="CU17" s="19"/>
      <c r="CV17" s="131">
        <f t="shared" si="20"/>
        <v>0</v>
      </c>
      <c r="CW17" s="14"/>
      <c r="CX17" s="133"/>
      <c r="CY17" s="139"/>
      <c r="CZ17" s="132"/>
      <c r="DA17" s="145">
        <v>0</v>
      </c>
      <c r="DB17" s="146"/>
      <c r="DC17" s="147">
        <f t="shared" si="66"/>
        <v>0</v>
      </c>
      <c r="DD17" s="14"/>
      <c r="DE17" s="133"/>
      <c r="DF17" s="139"/>
      <c r="DG17" s="132"/>
      <c r="DH17" s="145">
        <v>0</v>
      </c>
      <c r="DI17" s="150">
        <v>0</v>
      </c>
      <c r="DJ17" s="147">
        <f t="shared" si="67"/>
        <v>0</v>
      </c>
      <c r="DK17" s="14"/>
      <c r="DL17" s="133"/>
      <c r="DM17" s="139"/>
      <c r="DN17" s="132"/>
      <c r="DO17" s="145">
        <v>0</v>
      </c>
      <c r="DP17" s="146"/>
      <c r="DQ17" s="147">
        <f t="shared" si="68"/>
        <v>0</v>
      </c>
      <c r="DR17" s="75"/>
      <c r="DS17" s="133"/>
      <c r="DT17" s="139"/>
      <c r="DU17" s="132"/>
      <c r="DV17" s="145">
        <v>0</v>
      </c>
      <c r="DW17" s="146"/>
      <c r="DX17" s="147">
        <f t="shared" si="69"/>
        <v>0</v>
      </c>
      <c r="DY17" s="14"/>
      <c r="DZ17" s="133"/>
      <c r="EA17" s="139"/>
      <c r="EB17" s="132"/>
      <c r="EC17" s="145">
        <v>0</v>
      </c>
      <c r="ED17" s="146"/>
      <c r="EE17" s="147">
        <f t="shared" si="70"/>
        <v>0</v>
      </c>
      <c r="EF17" s="14"/>
      <c r="EG17" s="133"/>
      <c r="EH17" s="21"/>
      <c r="EI17" s="56">
        <f t="shared" si="31"/>
        <v>0</v>
      </c>
      <c r="EJ17" s="24">
        <v>0</v>
      </c>
      <c r="EK17" s="19"/>
      <c r="EL17" s="131">
        <f t="shared" si="71"/>
        <v>0</v>
      </c>
      <c r="EM17" s="14"/>
      <c r="EN17" s="133"/>
      <c r="EO17" s="21"/>
      <c r="EP17" s="56">
        <f t="shared" si="33"/>
        <v>0</v>
      </c>
      <c r="EQ17" s="24">
        <v>0</v>
      </c>
      <c r="ER17" s="19"/>
      <c r="ES17" s="131">
        <f t="shared" si="72"/>
        <v>0</v>
      </c>
      <c r="ET17" s="14"/>
      <c r="EU17" s="23"/>
      <c r="EV17" s="21"/>
      <c r="EW17" s="132"/>
      <c r="EX17" s="24">
        <v>0</v>
      </c>
      <c r="EY17" s="19"/>
      <c r="EZ17" s="131">
        <f t="shared" si="35"/>
        <v>0</v>
      </c>
      <c r="FA17" s="14"/>
      <c r="FB17" s="23"/>
      <c r="FC17" s="111" t="str">
        <f t="shared" si="40"/>
        <v>15=</v>
      </c>
      <c r="FD17" s="82">
        <f t="shared" si="36"/>
        <v>43</v>
      </c>
      <c r="FE17" s="82">
        <f t="shared" si="36"/>
        <v>0</v>
      </c>
      <c r="FF17" s="82">
        <f t="shared" si="36"/>
        <v>15</v>
      </c>
      <c r="FG17" s="131">
        <f t="shared" si="37"/>
        <v>58</v>
      </c>
      <c r="FH17" s="14" t="str">
        <f t="shared" si="74"/>
        <v>Paul Saager</v>
      </c>
      <c r="FI17" s="14"/>
      <c r="FJ17" s="183" t="str">
        <f t="shared" si="73"/>
        <v>15=</v>
      </c>
      <c r="FK17" s="177">
        <v>9</v>
      </c>
      <c r="FL17" s="177">
        <v>9</v>
      </c>
      <c r="FM17" s="177">
        <v>10</v>
      </c>
      <c r="FN17" s="177">
        <v>10</v>
      </c>
      <c r="FO17" s="177" t="s">
        <v>440</v>
      </c>
      <c r="FP17" s="177" t="s">
        <v>131</v>
      </c>
      <c r="FQ17" s="177" t="s">
        <v>435</v>
      </c>
      <c r="FR17" s="177" t="s">
        <v>435</v>
      </c>
      <c r="FS17" s="188" t="s">
        <v>369</v>
      </c>
      <c r="FT17" s="177"/>
      <c r="FU17" s="177"/>
      <c r="FV17" s="77"/>
      <c r="FW17" s="77"/>
      <c r="FX17" s="77"/>
      <c r="FY17" s="77"/>
      <c r="FZ17" s="77"/>
      <c r="GA17" s="77"/>
      <c r="GB17" s="8">
        <f t="shared" si="41"/>
        <v>24</v>
      </c>
      <c r="GC17" s="8">
        <f t="shared" si="42"/>
        <v>42</v>
      </c>
      <c r="GD17" s="8">
        <f t="shared" si="43"/>
        <v>42</v>
      </c>
      <c r="GE17" s="8">
        <f t="shared" si="44"/>
        <v>42</v>
      </c>
      <c r="GF17" s="8">
        <f t="shared" si="55"/>
        <v>58</v>
      </c>
      <c r="GG17" s="8">
        <f t="shared" si="45"/>
        <v>58</v>
      </c>
      <c r="GH17" s="8">
        <f t="shared" si="46"/>
        <v>58</v>
      </c>
      <c r="GI17" s="8">
        <f t="shared" si="47"/>
        <v>58</v>
      </c>
      <c r="GJ17" s="8">
        <f t="shared" si="48"/>
        <v>58</v>
      </c>
      <c r="GK17" s="8">
        <f t="shared" si="49"/>
        <v>58</v>
      </c>
      <c r="GM17" s="159">
        <f t="shared" si="50"/>
        <v>42</v>
      </c>
      <c r="GN17" s="159">
        <f t="shared" si="51"/>
        <v>42</v>
      </c>
      <c r="GO17" s="159">
        <f t="shared" si="52"/>
        <v>58</v>
      </c>
      <c r="GP17" s="159">
        <f t="shared" si="53"/>
        <v>58</v>
      </c>
      <c r="GQ17" s="159">
        <f t="shared" si="54"/>
        <v>58</v>
      </c>
      <c r="GR17" s="159">
        <f t="shared" si="56"/>
        <v>58</v>
      </c>
      <c r="GS17" s="159">
        <f t="shared" si="57"/>
        <v>58</v>
      </c>
    </row>
    <row r="18" spans="1:201">
      <c r="A18" s="8">
        <v>10</v>
      </c>
      <c r="B18" s="14" t="s">
        <v>30</v>
      </c>
      <c r="C18" s="154">
        <v>3.3344907407407406E-2</v>
      </c>
      <c r="D18" s="154">
        <v>3.3344907407407406E-2</v>
      </c>
      <c r="E18" s="154">
        <v>3.3344907407407406E-2</v>
      </c>
      <c r="F18" s="154">
        <v>3.3344907407407406E-2</v>
      </c>
      <c r="G18" s="154">
        <v>3.3344907407407406E-2</v>
      </c>
      <c r="H18" s="154">
        <v>3.3344907407407406E-2</v>
      </c>
      <c r="I18" s="154">
        <v>3.3344907407407406E-2</v>
      </c>
      <c r="J18" s="154">
        <v>3.3344907407407406E-2</v>
      </c>
      <c r="K18" s="133">
        <v>3.3344907407407406E-2</v>
      </c>
      <c r="L18" s="139">
        <v>10</v>
      </c>
      <c r="M18" s="132">
        <f t="shared" si="0"/>
        <v>18</v>
      </c>
      <c r="N18" s="145">
        <v>0</v>
      </c>
      <c r="O18" s="146">
        <v>5</v>
      </c>
      <c r="P18" s="147">
        <f t="shared" si="58"/>
        <v>23</v>
      </c>
      <c r="Q18" s="14"/>
      <c r="R18" s="23"/>
      <c r="S18" s="21"/>
      <c r="T18" s="19"/>
      <c r="U18" s="24">
        <v>0</v>
      </c>
      <c r="V18" s="19"/>
      <c r="W18" s="131">
        <f t="shared" si="59"/>
        <v>0</v>
      </c>
      <c r="X18" s="14"/>
      <c r="Y18" s="133"/>
      <c r="Z18" s="139"/>
      <c r="AA18" s="132"/>
      <c r="AB18" s="145">
        <v>0</v>
      </c>
      <c r="AC18" s="146"/>
      <c r="AD18" s="147">
        <f t="shared" si="60"/>
        <v>0</v>
      </c>
      <c r="AE18" s="14"/>
      <c r="AF18" s="23"/>
      <c r="AG18" s="21"/>
      <c r="AH18" s="19"/>
      <c r="AI18" s="24"/>
      <c r="AJ18" s="19"/>
      <c r="AK18" s="131"/>
      <c r="AL18" s="14"/>
      <c r="AM18" s="23"/>
      <c r="AN18" s="21"/>
      <c r="AO18" s="56"/>
      <c r="AP18" s="24"/>
      <c r="AQ18" s="19"/>
      <c r="AR18" s="131"/>
      <c r="AS18" s="14"/>
      <c r="AT18" s="133"/>
      <c r="AU18" s="139"/>
      <c r="AV18" s="132">
        <f t="shared" si="6"/>
        <v>0</v>
      </c>
      <c r="AW18" s="145">
        <v>0</v>
      </c>
      <c r="AX18" s="146"/>
      <c r="AY18" s="147">
        <f t="shared" si="61"/>
        <v>0</v>
      </c>
      <c r="AZ18" s="14"/>
      <c r="BA18" s="23"/>
      <c r="BB18" s="21"/>
      <c r="BC18" s="19"/>
      <c r="BD18" s="24">
        <v>0</v>
      </c>
      <c r="BE18" s="19"/>
      <c r="BF18" s="131">
        <f t="shared" si="62"/>
        <v>0</v>
      </c>
      <c r="BG18" s="14"/>
      <c r="BH18" s="133"/>
      <c r="BI18" s="139"/>
      <c r="BJ18" s="132"/>
      <c r="BK18" s="145">
        <v>0</v>
      </c>
      <c r="BL18" s="146"/>
      <c r="BM18" s="147">
        <f t="shared" si="63"/>
        <v>0</v>
      </c>
      <c r="BN18" s="14"/>
      <c r="BO18" s="23"/>
      <c r="BP18" s="21"/>
      <c r="BQ18" s="19"/>
      <c r="BR18" s="24">
        <v>0</v>
      </c>
      <c r="BS18" s="19"/>
      <c r="BT18" s="131">
        <f t="shared" si="13"/>
        <v>0</v>
      </c>
      <c r="BU18" s="14"/>
      <c r="BV18" s="133"/>
      <c r="BW18" s="139"/>
      <c r="BX18" s="132"/>
      <c r="BY18" s="145">
        <v>0</v>
      </c>
      <c r="BZ18" s="146"/>
      <c r="CA18" s="147">
        <f t="shared" si="64"/>
        <v>0</v>
      </c>
      <c r="CB18" s="14"/>
      <c r="CC18" s="23"/>
      <c r="CD18" s="21"/>
      <c r="CE18" s="19"/>
      <c r="CF18" s="24">
        <v>0</v>
      </c>
      <c r="CG18" s="19"/>
      <c r="CH18" s="131">
        <f t="shared" si="17"/>
        <v>0</v>
      </c>
      <c r="CI18" s="14"/>
      <c r="CJ18" s="23"/>
      <c r="CK18" s="21"/>
      <c r="CL18" s="56">
        <f t="shared" si="39"/>
        <v>0</v>
      </c>
      <c r="CM18" s="24">
        <v>0</v>
      </c>
      <c r="CN18" s="19"/>
      <c r="CO18" s="131">
        <f t="shared" si="65"/>
        <v>0</v>
      </c>
      <c r="CP18" s="14"/>
      <c r="CQ18" s="23"/>
      <c r="CR18" s="21"/>
      <c r="CS18" s="19"/>
      <c r="CT18" s="24">
        <v>0</v>
      </c>
      <c r="CU18" s="19"/>
      <c r="CV18" s="131">
        <f t="shared" si="20"/>
        <v>0</v>
      </c>
      <c r="CW18" s="14"/>
      <c r="CX18" s="133"/>
      <c r="CY18" s="139"/>
      <c r="CZ18" s="132"/>
      <c r="DA18" s="145">
        <v>0</v>
      </c>
      <c r="DB18" s="146"/>
      <c r="DC18" s="147">
        <f t="shared" si="66"/>
        <v>0</v>
      </c>
      <c r="DD18" s="14"/>
      <c r="DE18" s="133"/>
      <c r="DF18" s="139"/>
      <c r="DG18" s="132"/>
      <c r="DH18" s="145">
        <v>0</v>
      </c>
      <c r="DI18" s="150">
        <v>0</v>
      </c>
      <c r="DJ18" s="147">
        <f t="shared" si="67"/>
        <v>0</v>
      </c>
      <c r="DK18" s="14"/>
      <c r="DL18" s="133"/>
      <c r="DM18" s="139"/>
      <c r="DN18" s="132"/>
      <c r="DO18" s="145">
        <v>0</v>
      </c>
      <c r="DP18" s="146"/>
      <c r="DQ18" s="147">
        <f t="shared" si="68"/>
        <v>0</v>
      </c>
      <c r="DR18" s="75"/>
      <c r="DS18" s="133"/>
      <c r="DT18" s="139"/>
      <c r="DU18" s="132"/>
      <c r="DV18" s="145">
        <v>0</v>
      </c>
      <c r="DW18" s="146"/>
      <c r="DX18" s="147">
        <f t="shared" si="69"/>
        <v>0</v>
      </c>
      <c r="DY18" s="14"/>
      <c r="DZ18" s="133"/>
      <c r="EA18" s="139"/>
      <c r="EB18" s="132"/>
      <c r="EC18" s="145">
        <v>0</v>
      </c>
      <c r="ED18" s="146"/>
      <c r="EE18" s="147">
        <f t="shared" si="70"/>
        <v>0</v>
      </c>
      <c r="EF18" s="14"/>
      <c r="EG18" s="23"/>
      <c r="EH18" s="21"/>
      <c r="EI18" s="19"/>
      <c r="EJ18" s="24">
        <v>0</v>
      </c>
      <c r="EK18" s="19"/>
      <c r="EL18" s="131">
        <f t="shared" si="71"/>
        <v>0</v>
      </c>
      <c r="EM18" s="14"/>
      <c r="EN18" s="23"/>
      <c r="EO18" s="21"/>
      <c r="EP18" s="19"/>
      <c r="EQ18" s="24">
        <v>0</v>
      </c>
      <c r="ER18" s="19"/>
      <c r="ES18" s="131">
        <f t="shared" si="72"/>
        <v>0</v>
      </c>
      <c r="ET18" s="14"/>
      <c r="EU18" s="23"/>
      <c r="EV18" s="21"/>
      <c r="EW18" s="132"/>
      <c r="EX18" s="24">
        <v>0</v>
      </c>
      <c r="EY18" s="19"/>
      <c r="EZ18" s="131">
        <f t="shared" si="35"/>
        <v>0</v>
      </c>
      <c r="FA18" s="14"/>
      <c r="FB18" s="23"/>
      <c r="FC18" s="111" t="str">
        <f t="shared" si="40"/>
        <v>26=</v>
      </c>
      <c r="FD18" s="82">
        <f t="shared" si="36"/>
        <v>18</v>
      </c>
      <c r="FE18" s="82">
        <f t="shared" si="36"/>
        <v>0</v>
      </c>
      <c r="FF18" s="82">
        <f t="shared" si="36"/>
        <v>5</v>
      </c>
      <c r="FG18" s="131">
        <f t="shared" si="37"/>
        <v>23</v>
      </c>
      <c r="FH18" s="14" t="str">
        <f t="shared" si="74"/>
        <v>David Peacock</v>
      </c>
      <c r="FI18" s="14"/>
      <c r="FJ18" s="183" t="str">
        <f t="shared" si="73"/>
        <v>26=</v>
      </c>
      <c r="FK18" s="177">
        <v>10</v>
      </c>
      <c r="FL18" s="177" t="s">
        <v>437</v>
      </c>
      <c r="FM18" s="177">
        <v>18</v>
      </c>
      <c r="FN18" s="177">
        <v>23</v>
      </c>
      <c r="FO18" s="177">
        <v>23</v>
      </c>
      <c r="FP18" s="177" t="s">
        <v>537</v>
      </c>
      <c r="FQ18" s="177" t="s">
        <v>537</v>
      </c>
      <c r="FR18" s="177" t="s">
        <v>548</v>
      </c>
      <c r="FS18" s="188" t="s">
        <v>659</v>
      </c>
      <c r="FT18" s="177"/>
      <c r="FU18" s="177"/>
      <c r="FV18" s="77"/>
      <c r="FW18" s="77"/>
      <c r="FX18" s="77"/>
      <c r="FY18" s="77"/>
      <c r="FZ18" s="77"/>
      <c r="GA18" s="77"/>
      <c r="GB18" s="8">
        <f t="shared" si="41"/>
        <v>23</v>
      </c>
      <c r="GC18" s="8">
        <f t="shared" si="42"/>
        <v>23</v>
      </c>
      <c r="GD18" s="8">
        <f t="shared" si="43"/>
        <v>23</v>
      </c>
      <c r="GE18" s="8">
        <f t="shared" si="44"/>
        <v>23</v>
      </c>
      <c r="GF18" s="8">
        <f t="shared" si="55"/>
        <v>23</v>
      </c>
      <c r="GG18" s="8">
        <f t="shared" si="45"/>
        <v>23</v>
      </c>
      <c r="GH18" s="8">
        <f t="shared" si="46"/>
        <v>23</v>
      </c>
      <c r="GI18" s="8">
        <f t="shared" si="47"/>
        <v>23</v>
      </c>
      <c r="GJ18" s="8">
        <f t="shared" si="48"/>
        <v>23</v>
      </c>
      <c r="GK18" s="8">
        <f t="shared" si="49"/>
        <v>23</v>
      </c>
      <c r="GM18" s="159">
        <f t="shared" si="50"/>
        <v>23</v>
      </c>
      <c r="GN18" s="159">
        <f t="shared" si="51"/>
        <v>23</v>
      </c>
      <c r="GO18" s="159">
        <f t="shared" si="52"/>
        <v>23</v>
      </c>
      <c r="GP18" s="159">
        <f t="shared" si="53"/>
        <v>23</v>
      </c>
      <c r="GQ18" s="159">
        <f t="shared" si="54"/>
        <v>23</v>
      </c>
      <c r="GR18" s="159">
        <f t="shared" si="56"/>
        <v>23</v>
      </c>
      <c r="GS18" s="159">
        <f t="shared" si="57"/>
        <v>23</v>
      </c>
    </row>
    <row r="19" spans="1:201">
      <c r="A19" s="8">
        <v>11</v>
      </c>
      <c r="B19" s="14" t="s">
        <v>532</v>
      </c>
      <c r="C19" s="154">
        <v>3.3414351851851855E-2</v>
      </c>
      <c r="D19" s="154">
        <v>3.3414351851851855E-2</v>
      </c>
      <c r="E19" s="154">
        <v>3.3414351851851855E-2</v>
      </c>
      <c r="F19" s="154">
        <v>3.3414351851851855E-2</v>
      </c>
      <c r="G19" s="154">
        <v>3.3414351851851855E-2</v>
      </c>
      <c r="H19" s="154">
        <v>3.3414351851851855E-2</v>
      </c>
      <c r="I19" s="154">
        <v>3.3414351851851855E-2</v>
      </c>
      <c r="J19" s="154">
        <v>3.3414351851851855E-2</v>
      </c>
      <c r="K19" s="23">
        <v>3.3414351851851855E-2</v>
      </c>
      <c r="L19" s="139">
        <v>11</v>
      </c>
      <c r="M19" s="132">
        <f t="shared" si="0"/>
        <v>17</v>
      </c>
      <c r="N19" s="145">
        <v>0</v>
      </c>
      <c r="O19" s="146">
        <v>5</v>
      </c>
      <c r="P19" s="147">
        <f t="shared" si="58"/>
        <v>22</v>
      </c>
      <c r="Q19" s="14"/>
      <c r="R19" s="23"/>
      <c r="S19" s="21"/>
      <c r="T19" s="19"/>
      <c r="U19" s="24"/>
      <c r="V19" s="19"/>
      <c r="W19" s="131"/>
      <c r="X19" s="14"/>
      <c r="Y19" s="23"/>
      <c r="Z19" s="139"/>
      <c r="AA19" s="132"/>
      <c r="AB19" s="145">
        <v>0</v>
      </c>
      <c r="AC19" s="146"/>
      <c r="AD19" s="147">
        <f t="shared" si="60"/>
        <v>0</v>
      </c>
      <c r="AE19" s="14"/>
      <c r="AF19" s="23"/>
      <c r="AG19" s="21"/>
      <c r="AH19" s="19"/>
      <c r="AI19" s="24"/>
      <c r="AJ19" s="19"/>
      <c r="AK19" s="131"/>
      <c r="AL19" s="14"/>
      <c r="AM19" s="23"/>
      <c r="AN19" s="21"/>
      <c r="AO19" s="56"/>
      <c r="AP19" s="24"/>
      <c r="AQ19" s="19"/>
      <c r="AR19" s="131"/>
      <c r="AS19" s="14"/>
      <c r="AT19" s="23"/>
      <c r="AU19" s="139"/>
      <c r="AV19" s="132">
        <f t="shared" si="6"/>
        <v>0</v>
      </c>
      <c r="AW19" s="145">
        <v>0</v>
      </c>
      <c r="AX19" s="146"/>
      <c r="AY19" s="147">
        <f t="shared" si="61"/>
        <v>0</v>
      </c>
      <c r="AZ19" s="14"/>
      <c r="BA19" s="23"/>
      <c r="BB19" s="21"/>
      <c r="BC19" s="19"/>
      <c r="BD19" s="24"/>
      <c r="BE19" s="19"/>
      <c r="BF19" s="131"/>
      <c r="BG19" s="14"/>
      <c r="BH19" s="23">
        <v>3.4131944444444444E-2</v>
      </c>
      <c r="BI19" s="139">
        <v>7</v>
      </c>
      <c r="BJ19" s="132">
        <f t="shared" si="10"/>
        <v>13</v>
      </c>
      <c r="BK19" s="145">
        <v>0</v>
      </c>
      <c r="BL19" s="146">
        <v>5</v>
      </c>
      <c r="BM19" s="147">
        <f t="shared" si="63"/>
        <v>18</v>
      </c>
      <c r="BN19" s="14"/>
      <c r="BO19" s="23"/>
      <c r="BP19" s="21"/>
      <c r="BQ19" s="19"/>
      <c r="BR19" s="24"/>
      <c r="BS19" s="19"/>
      <c r="BT19" s="131"/>
      <c r="BU19" s="14"/>
      <c r="BV19" s="23"/>
      <c r="BW19" s="139"/>
      <c r="BX19" s="132"/>
      <c r="BY19" s="145">
        <v>0</v>
      </c>
      <c r="BZ19" s="146"/>
      <c r="CA19" s="147">
        <f t="shared" si="64"/>
        <v>0</v>
      </c>
      <c r="CB19" s="14"/>
      <c r="CC19" s="23"/>
      <c r="CD19" s="21"/>
      <c r="CE19" s="19"/>
      <c r="CF19" s="24"/>
      <c r="CG19" s="19"/>
      <c r="CH19" s="131"/>
      <c r="CI19" s="14"/>
      <c r="CJ19" s="23"/>
      <c r="CK19" s="21"/>
      <c r="CL19" s="56">
        <f t="shared" si="39"/>
        <v>0</v>
      </c>
      <c r="CM19" s="24">
        <v>0</v>
      </c>
      <c r="CN19" s="19"/>
      <c r="CO19" s="131">
        <f t="shared" si="65"/>
        <v>0</v>
      </c>
      <c r="CP19" s="14"/>
      <c r="CQ19" s="23"/>
      <c r="CR19" s="21"/>
      <c r="CS19" s="19"/>
      <c r="CT19" s="24"/>
      <c r="CU19" s="19"/>
      <c r="CV19" s="131"/>
      <c r="CW19" s="14"/>
      <c r="CX19" s="23"/>
      <c r="CY19" s="139"/>
      <c r="CZ19" s="132"/>
      <c r="DA19" s="145">
        <v>0</v>
      </c>
      <c r="DB19" s="146"/>
      <c r="DC19" s="147">
        <f t="shared" si="66"/>
        <v>0</v>
      </c>
      <c r="DD19" s="14"/>
      <c r="DE19" s="23">
        <v>3.4837962962962959E-2</v>
      </c>
      <c r="DF19" s="139">
        <v>8</v>
      </c>
      <c r="DG19" s="132">
        <f t="shared" si="23"/>
        <v>12</v>
      </c>
      <c r="DH19" s="145">
        <v>0</v>
      </c>
      <c r="DI19" s="150">
        <v>5</v>
      </c>
      <c r="DJ19" s="147">
        <f t="shared" si="67"/>
        <v>17</v>
      </c>
      <c r="DK19" s="14"/>
      <c r="DL19" s="23"/>
      <c r="DM19" s="139"/>
      <c r="DN19" s="132"/>
      <c r="DO19" s="145">
        <v>0</v>
      </c>
      <c r="DP19" s="146"/>
      <c r="DQ19" s="147">
        <f t="shared" si="68"/>
        <v>0</v>
      </c>
      <c r="DR19" s="75"/>
      <c r="DS19" s="23"/>
      <c r="DT19" s="139"/>
      <c r="DU19" s="132"/>
      <c r="DV19" s="145">
        <v>0</v>
      </c>
      <c r="DW19" s="146"/>
      <c r="DX19" s="147">
        <f t="shared" si="69"/>
        <v>0</v>
      </c>
      <c r="DY19" s="14"/>
      <c r="DZ19" s="23"/>
      <c r="EA19" s="139"/>
      <c r="EB19" s="132"/>
      <c r="EC19" s="145">
        <v>0</v>
      </c>
      <c r="ED19" s="146"/>
      <c r="EE19" s="147">
        <f t="shared" si="70"/>
        <v>0</v>
      </c>
      <c r="EF19" s="14"/>
      <c r="EG19" s="23"/>
      <c r="EH19" s="21"/>
      <c r="EI19" s="19"/>
      <c r="EJ19" s="24"/>
      <c r="EK19" s="19"/>
      <c r="EL19" s="131"/>
      <c r="EM19" s="14"/>
      <c r="EN19" s="23"/>
      <c r="EO19" s="21"/>
      <c r="EP19" s="19"/>
      <c r="EQ19" s="24"/>
      <c r="ER19" s="19"/>
      <c r="ES19" s="131"/>
      <c r="ET19" s="14"/>
      <c r="EU19" s="23"/>
      <c r="EV19" s="21"/>
      <c r="EW19" s="132"/>
      <c r="EX19" s="24">
        <v>0</v>
      </c>
      <c r="EY19" s="19"/>
      <c r="EZ19" s="131">
        <f t="shared" si="35"/>
        <v>0</v>
      </c>
      <c r="FA19" s="14"/>
      <c r="FB19" s="23"/>
      <c r="FC19" s="111">
        <f t="shared" si="40"/>
        <v>17</v>
      </c>
      <c r="FD19" s="82">
        <f t="shared" si="36"/>
        <v>42</v>
      </c>
      <c r="FE19" s="82">
        <f t="shared" si="36"/>
        <v>0</v>
      </c>
      <c r="FF19" s="82">
        <f t="shared" si="36"/>
        <v>15</v>
      </c>
      <c r="FG19" s="131">
        <f t="shared" si="37"/>
        <v>57</v>
      </c>
      <c r="FH19" s="14" t="str">
        <f t="shared" si="74"/>
        <v>Larry Horne</v>
      </c>
      <c r="FI19" s="14"/>
      <c r="FJ19" s="183">
        <f t="shared" si="73"/>
        <v>17</v>
      </c>
      <c r="FK19" s="177">
        <v>11</v>
      </c>
      <c r="FL19" s="177">
        <v>18</v>
      </c>
      <c r="FM19" s="177">
        <v>11</v>
      </c>
      <c r="FN19" s="177">
        <v>13</v>
      </c>
      <c r="FO19" s="177">
        <v>14</v>
      </c>
      <c r="FP19" s="177">
        <v>13</v>
      </c>
      <c r="FQ19" s="177">
        <v>14</v>
      </c>
      <c r="FR19" s="177">
        <v>14</v>
      </c>
      <c r="FS19" s="188">
        <v>17</v>
      </c>
      <c r="FT19" s="177"/>
      <c r="FU19" s="177"/>
      <c r="FV19" s="77"/>
      <c r="FW19" s="77"/>
      <c r="FX19" s="77"/>
      <c r="FY19" s="77"/>
      <c r="FZ19" s="77"/>
      <c r="GA19" s="77"/>
      <c r="GB19" s="8">
        <f t="shared" si="41"/>
        <v>22</v>
      </c>
      <c r="GC19" s="8">
        <f t="shared" si="42"/>
        <v>22</v>
      </c>
      <c r="GD19" s="8">
        <f t="shared" si="43"/>
        <v>22</v>
      </c>
      <c r="GE19" s="8">
        <f t="shared" si="44"/>
        <v>40</v>
      </c>
      <c r="GF19" s="8">
        <f t="shared" si="55"/>
        <v>40</v>
      </c>
      <c r="GG19" s="8">
        <f t="shared" si="45"/>
        <v>40</v>
      </c>
      <c r="GH19" s="8">
        <f t="shared" si="46"/>
        <v>57</v>
      </c>
      <c r="GI19" s="8">
        <f t="shared" si="47"/>
        <v>57</v>
      </c>
      <c r="GJ19" s="8">
        <f t="shared" si="48"/>
        <v>57</v>
      </c>
      <c r="GK19" s="8">
        <f t="shared" si="49"/>
        <v>57</v>
      </c>
      <c r="GM19" s="159">
        <f t="shared" si="50"/>
        <v>22</v>
      </c>
      <c r="GN19" s="159">
        <f t="shared" si="51"/>
        <v>40</v>
      </c>
      <c r="GO19" s="159">
        <f t="shared" si="52"/>
        <v>40</v>
      </c>
      <c r="GP19" s="159">
        <f t="shared" si="53"/>
        <v>40</v>
      </c>
      <c r="GQ19" s="159">
        <f t="shared" si="54"/>
        <v>57</v>
      </c>
      <c r="GR19" s="159">
        <f t="shared" si="56"/>
        <v>57</v>
      </c>
      <c r="GS19" s="159">
        <f t="shared" si="57"/>
        <v>57</v>
      </c>
    </row>
    <row r="20" spans="1:201">
      <c r="A20" s="8">
        <v>12</v>
      </c>
      <c r="B20" s="14" t="s">
        <v>816</v>
      </c>
      <c r="C20" s="154">
        <v>3.3472222222222223E-2</v>
      </c>
      <c r="D20" s="180">
        <v>3.1342592592592596E-2</v>
      </c>
      <c r="E20" s="180">
        <v>3.0023148148148149E-2</v>
      </c>
      <c r="F20" s="154">
        <v>3.0023148148148149E-2</v>
      </c>
      <c r="G20" s="154">
        <v>3.0023148148148149E-2</v>
      </c>
      <c r="H20" s="180">
        <v>2.9976851851851852E-2</v>
      </c>
      <c r="I20" s="154">
        <v>2.9976851851851852E-2</v>
      </c>
      <c r="J20" s="154">
        <v>2.9976851851851852E-2</v>
      </c>
      <c r="K20" s="23">
        <v>3.3472222222222223E-2</v>
      </c>
      <c r="L20" s="139">
        <v>12</v>
      </c>
      <c r="M20" s="132">
        <f t="shared" si="0"/>
        <v>16</v>
      </c>
      <c r="N20" s="145">
        <v>0</v>
      </c>
      <c r="O20" s="146">
        <v>5</v>
      </c>
      <c r="P20" s="147">
        <f t="shared" si="58"/>
        <v>21</v>
      </c>
      <c r="Q20" s="14"/>
      <c r="R20" s="23"/>
      <c r="S20" s="21"/>
      <c r="T20" s="19"/>
      <c r="U20" s="24"/>
      <c r="V20" s="19"/>
      <c r="W20" s="131"/>
      <c r="X20" s="14"/>
      <c r="Y20" s="110">
        <v>3.1342592592592596E-2</v>
      </c>
      <c r="Z20" s="139">
        <v>6</v>
      </c>
      <c r="AA20" s="132">
        <f t="shared" si="4"/>
        <v>17</v>
      </c>
      <c r="AB20" s="149">
        <v>15</v>
      </c>
      <c r="AC20" s="146">
        <v>5</v>
      </c>
      <c r="AD20" s="147">
        <f t="shared" si="60"/>
        <v>37</v>
      </c>
      <c r="AE20" s="14"/>
      <c r="AF20" s="23"/>
      <c r="AG20" s="21"/>
      <c r="AH20" s="19"/>
      <c r="AI20" s="24"/>
      <c r="AJ20" s="19"/>
      <c r="AK20" s="131"/>
      <c r="AL20" s="14"/>
      <c r="AM20" s="23"/>
      <c r="AN20" s="21"/>
      <c r="AO20" s="56"/>
      <c r="AP20" s="24"/>
      <c r="AQ20" s="19"/>
      <c r="AR20" s="131"/>
      <c r="AS20" s="14"/>
      <c r="AT20" s="23"/>
      <c r="AU20" s="139"/>
      <c r="AV20" s="132">
        <f t="shared" si="6"/>
        <v>0</v>
      </c>
      <c r="AW20" s="145">
        <v>0</v>
      </c>
      <c r="AX20" s="146"/>
      <c r="AY20" s="147">
        <f t="shared" si="61"/>
        <v>0</v>
      </c>
      <c r="AZ20" s="14"/>
      <c r="BA20" s="23"/>
      <c r="BB20" s="21"/>
      <c r="BC20" s="19"/>
      <c r="BD20" s="24"/>
      <c r="BE20" s="19"/>
      <c r="BF20" s="131"/>
      <c r="BG20" s="14"/>
      <c r="BH20" s="110">
        <v>3.0023148148148149E-2</v>
      </c>
      <c r="BI20" s="139">
        <v>2</v>
      </c>
      <c r="BJ20" s="132">
        <f t="shared" si="10"/>
        <v>18</v>
      </c>
      <c r="BK20" s="149">
        <v>15</v>
      </c>
      <c r="BL20" s="146">
        <v>5</v>
      </c>
      <c r="BM20" s="147">
        <f t="shared" si="63"/>
        <v>38</v>
      </c>
      <c r="BN20" s="14"/>
      <c r="BO20" s="23"/>
      <c r="BP20" s="21"/>
      <c r="BQ20" s="19"/>
      <c r="BR20" s="24"/>
      <c r="BS20" s="19"/>
      <c r="BT20" s="131"/>
      <c r="BU20" s="14"/>
      <c r="BV20" s="23">
        <v>3.1539351851851853E-2</v>
      </c>
      <c r="BW20" s="139">
        <v>6</v>
      </c>
      <c r="BX20" s="132">
        <f t="shared" si="14"/>
        <v>21</v>
      </c>
      <c r="BY20" s="145">
        <v>0</v>
      </c>
      <c r="BZ20" s="146">
        <v>5</v>
      </c>
      <c r="CA20" s="147">
        <f t="shared" si="64"/>
        <v>26</v>
      </c>
      <c r="CB20" s="14"/>
      <c r="CC20" s="23"/>
      <c r="CD20" s="21"/>
      <c r="CE20" s="19"/>
      <c r="CF20" s="24"/>
      <c r="CG20" s="19"/>
      <c r="CH20" s="131"/>
      <c r="CI20" s="14"/>
      <c r="CJ20" s="23"/>
      <c r="CK20" s="21"/>
      <c r="CL20" s="56">
        <f t="shared" si="39"/>
        <v>0</v>
      </c>
      <c r="CM20" s="24">
        <v>0</v>
      </c>
      <c r="CN20" s="19"/>
      <c r="CO20" s="131">
        <f t="shared" si="65"/>
        <v>0</v>
      </c>
      <c r="CP20" s="14"/>
      <c r="CQ20" s="23"/>
      <c r="CR20" s="21"/>
      <c r="CS20" s="19"/>
      <c r="CT20" s="24"/>
      <c r="CU20" s="19"/>
      <c r="CV20" s="131"/>
      <c r="CW20" s="14"/>
      <c r="CX20" s="23">
        <v>3.0081018518518521E-2</v>
      </c>
      <c r="CY20" s="139">
        <v>2</v>
      </c>
      <c r="CZ20" s="132">
        <f t="shared" si="21"/>
        <v>15</v>
      </c>
      <c r="DA20" s="145">
        <v>0</v>
      </c>
      <c r="DB20" s="146">
        <v>5</v>
      </c>
      <c r="DC20" s="147">
        <f t="shared" si="66"/>
        <v>20</v>
      </c>
      <c r="DD20" s="14"/>
      <c r="DE20" s="110">
        <v>2.9976851851851852E-2</v>
      </c>
      <c r="DF20" s="139">
        <v>3</v>
      </c>
      <c r="DG20" s="132">
        <f t="shared" si="23"/>
        <v>17</v>
      </c>
      <c r="DH20" s="149">
        <v>15</v>
      </c>
      <c r="DI20" s="150">
        <v>5</v>
      </c>
      <c r="DJ20" s="147">
        <f t="shared" si="67"/>
        <v>37</v>
      </c>
      <c r="DK20" s="14"/>
      <c r="DL20" s="23">
        <v>3.0266203703703708E-2</v>
      </c>
      <c r="DM20" s="139">
        <v>4</v>
      </c>
      <c r="DN20" s="132">
        <f t="shared" si="25"/>
        <v>15</v>
      </c>
      <c r="DO20" s="145">
        <v>0</v>
      </c>
      <c r="DP20" s="146">
        <v>5</v>
      </c>
      <c r="DQ20" s="147">
        <f t="shared" si="68"/>
        <v>20</v>
      </c>
      <c r="DR20" s="75"/>
      <c r="DS20" s="23">
        <v>3.1967592592592589E-2</v>
      </c>
      <c r="DT20" s="139">
        <v>4</v>
      </c>
      <c r="DU20" s="132">
        <f t="shared" si="27"/>
        <v>15</v>
      </c>
      <c r="DV20" s="145">
        <v>0</v>
      </c>
      <c r="DW20" s="146">
        <v>5</v>
      </c>
      <c r="DX20" s="147">
        <f t="shared" si="69"/>
        <v>20</v>
      </c>
      <c r="DY20" s="14"/>
      <c r="DZ20" s="23">
        <v>3.037037037037037E-2</v>
      </c>
      <c r="EA20" s="139">
        <v>5</v>
      </c>
      <c r="EB20" s="132">
        <f t="shared" si="29"/>
        <v>17</v>
      </c>
      <c r="EC20" s="145">
        <v>0</v>
      </c>
      <c r="ED20" s="146">
        <v>5</v>
      </c>
      <c r="EE20" s="147">
        <f t="shared" si="70"/>
        <v>22</v>
      </c>
      <c r="EF20" s="14"/>
      <c r="EG20" s="23"/>
      <c r="EH20" s="21"/>
      <c r="EI20" s="19"/>
      <c r="EJ20" s="24"/>
      <c r="EK20" s="19"/>
      <c r="EL20" s="131"/>
      <c r="EM20" s="14"/>
      <c r="EN20" s="23"/>
      <c r="EO20" s="21"/>
      <c r="EP20" s="19"/>
      <c r="EQ20" s="24"/>
      <c r="ER20" s="19"/>
      <c r="ES20" s="131"/>
      <c r="ET20" s="14"/>
      <c r="EU20" s="23"/>
      <c r="EV20" s="21"/>
      <c r="EW20" s="132"/>
      <c r="EX20" s="24">
        <v>0</v>
      </c>
      <c r="EY20" s="19"/>
      <c r="EZ20" s="131">
        <f t="shared" si="35"/>
        <v>0</v>
      </c>
      <c r="FA20" s="14"/>
      <c r="FB20" s="23"/>
      <c r="FC20" s="111">
        <f t="shared" si="40"/>
        <v>2</v>
      </c>
      <c r="FD20" s="82">
        <f t="shared" si="36"/>
        <v>151</v>
      </c>
      <c r="FE20" s="82">
        <f t="shared" si="36"/>
        <v>45</v>
      </c>
      <c r="FF20" s="82">
        <f t="shared" si="36"/>
        <v>45</v>
      </c>
      <c r="FG20" s="131">
        <f t="shared" si="37"/>
        <v>241</v>
      </c>
      <c r="FH20" s="190" t="str">
        <f t="shared" si="74"/>
        <v>James Simpson</v>
      </c>
      <c r="FI20" s="14"/>
      <c r="FJ20" s="79">
        <f>FS20</f>
        <v>2</v>
      </c>
      <c r="FK20" s="177">
        <v>12</v>
      </c>
      <c r="FL20" s="177" t="s">
        <v>630</v>
      </c>
      <c r="FM20" s="177">
        <v>2</v>
      </c>
      <c r="FN20" s="177">
        <v>2</v>
      </c>
      <c r="FO20" s="177">
        <v>2</v>
      </c>
      <c r="FP20" s="177">
        <v>2</v>
      </c>
      <c r="FQ20" s="177">
        <v>2</v>
      </c>
      <c r="FR20" s="177">
        <v>2</v>
      </c>
      <c r="FS20" s="188">
        <v>2</v>
      </c>
      <c r="FT20" s="177"/>
      <c r="FU20" s="177"/>
      <c r="FV20" s="77"/>
      <c r="FW20" s="77"/>
      <c r="FX20" s="77"/>
      <c r="FY20" s="77"/>
      <c r="FZ20" s="77"/>
      <c r="GA20" s="77"/>
      <c r="GB20" s="8">
        <f t="shared" si="41"/>
        <v>21</v>
      </c>
      <c r="GC20" s="8">
        <f t="shared" si="42"/>
        <v>58</v>
      </c>
      <c r="GD20" s="8">
        <f t="shared" si="43"/>
        <v>58</v>
      </c>
      <c r="GE20" s="8">
        <f t="shared" si="44"/>
        <v>96</v>
      </c>
      <c r="GF20" s="8">
        <f t="shared" si="55"/>
        <v>122</v>
      </c>
      <c r="GG20" s="8">
        <f t="shared" si="45"/>
        <v>142</v>
      </c>
      <c r="GH20" s="8">
        <f t="shared" si="46"/>
        <v>179</v>
      </c>
      <c r="GI20" s="8">
        <f t="shared" si="47"/>
        <v>199</v>
      </c>
      <c r="GJ20" s="8">
        <f t="shared" si="48"/>
        <v>219</v>
      </c>
      <c r="GK20" s="8">
        <f t="shared" si="49"/>
        <v>241</v>
      </c>
      <c r="GM20" s="159">
        <f t="shared" si="50"/>
        <v>58</v>
      </c>
      <c r="GN20" s="159">
        <f t="shared" si="51"/>
        <v>96</v>
      </c>
      <c r="GO20" s="159">
        <f t="shared" si="52"/>
        <v>122</v>
      </c>
      <c r="GP20" s="159">
        <f t="shared" si="53"/>
        <v>142</v>
      </c>
      <c r="GQ20" s="159">
        <f t="shared" si="54"/>
        <v>179</v>
      </c>
      <c r="GR20" s="159">
        <f t="shared" si="56"/>
        <v>199</v>
      </c>
      <c r="GS20" s="159">
        <f t="shared" si="57"/>
        <v>219</v>
      </c>
    </row>
    <row r="21" spans="1:201">
      <c r="A21" s="8">
        <v>13</v>
      </c>
      <c r="B21" s="14" t="s">
        <v>477</v>
      </c>
      <c r="C21" s="154">
        <v>3.5277777777777776E-2</v>
      </c>
      <c r="D21" s="180">
        <v>3.3993055555555561E-2</v>
      </c>
      <c r="E21" s="154">
        <v>3.3993055555555561E-2</v>
      </c>
      <c r="F21" s="154">
        <v>3.3993055555555561E-2</v>
      </c>
      <c r="G21" s="154">
        <v>3.3993055555555561E-2</v>
      </c>
      <c r="H21" s="154">
        <v>3.3993055555555561E-2</v>
      </c>
      <c r="I21" s="154">
        <v>3.3993055555555561E-2</v>
      </c>
      <c r="J21" s="154">
        <v>3.3993055555555561E-2</v>
      </c>
      <c r="K21" s="23">
        <v>3.5277777777777776E-2</v>
      </c>
      <c r="L21" s="139">
        <v>13</v>
      </c>
      <c r="M21" s="132">
        <f t="shared" si="0"/>
        <v>15</v>
      </c>
      <c r="N21" s="145">
        <v>0</v>
      </c>
      <c r="O21" s="146">
        <v>5</v>
      </c>
      <c r="P21" s="147">
        <f t="shared" si="58"/>
        <v>20</v>
      </c>
      <c r="Q21" s="14"/>
      <c r="R21" s="23"/>
      <c r="S21" s="21"/>
      <c r="T21" s="19"/>
      <c r="U21" s="24"/>
      <c r="V21" s="19"/>
      <c r="W21" s="131"/>
      <c r="X21" s="14"/>
      <c r="Y21" s="110">
        <v>3.3993055555555561E-2</v>
      </c>
      <c r="Z21" s="139">
        <v>11</v>
      </c>
      <c r="AA21" s="132">
        <f t="shared" si="4"/>
        <v>12</v>
      </c>
      <c r="AB21" s="149">
        <v>15</v>
      </c>
      <c r="AC21" s="146">
        <v>5</v>
      </c>
      <c r="AD21" s="147">
        <f t="shared" si="60"/>
        <v>32</v>
      </c>
      <c r="AE21" s="14"/>
      <c r="AF21" s="23"/>
      <c r="AG21" s="21"/>
      <c r="AH21" s="19"/>
      <c r="AI21" s="24"/>
      <c r="AJ21" s="19"/>
      <c r="AK21" s="131"/>
      <c r="AL21" s="14"/>
      <c r="AM21" s="23"/>
      <c r="AN21" s="21"/>
      <c r="AO21" s="56"/>
      <c r="AP21" s="24"/>
      <c r="AQ21" s="19"/>
      <c r="AR21" s="131"/>
      <c r="AS21" s="14"/>
      <c r="AT21" s="23"/>
      <c r="AU21" s="139"/>
      <c r="AV21" s="132">
        <f t="shared" si="6"/>
        <v>0</v>
      </c>
      <c r="AW21" s="145">
        <v>0</v>
      </c>
      <c r="AX21" s="146"/>
      <c r="AY21" s="147">
        <f t="shared" si="61"/>
        <v>0</v>
      </c>
      <c r="AZ21" s="14"/>
      <c r="BA21" s="23"/>
      <c r="BB21" s="21"/>
      <c r="BC21" s="19"/>
      <c r="BD21" s="24"/>
      <c r="BE21" s="19"/>
      <c r="BF21" s="131"/>
      <c r="BG21" s="14"/>
      <c r="BH21" s="23">
        <v>3.5613425925925923E-2</v>
      </c>
      <c r="BI21" s="139">
        <v>10</v>
      </c>
      <c r="BJ21" s="132">
        <f t="shared" si="10"/>
        <v>10</v>
      </c>
      <c r="BK21" s="145">
        <v>0</v>
      </c>
      <c r="BL21" s="146">
        <v>5</v>
      </c>
      <c r="BM21" s="147">
        <f t="shared" si="63"/>
        <v>15</v>
      </c>
      <c r="BN21" s="14"/>
      <c r="BO21" s="23"/>
      <c r="BP21" s="21"/>
      <c r="BQ21" s="19"/>
      <c r="BR21" s="24"/>
      <c r="BS21" s="19"/>
      <c r="BT21" s="131"/>
      <c r="BU21" s="14"/>
      <c r="BV21" s="23">
        <v>3.6840277777777777E-2</v>
      </c>
      <c r="BW21" s="139">
        <v>13</v>
      </c>
      <c r="BX21" s="132">
        <f t="shared" si="14"/>
        <v>14</v>
      </c>
      <c r="BY21" s="145">
        <v>0</v>
      </c>
      <c r="BZ21" s="146">
        <v>5</v>
      </c>
      <c r="CA21" s="147">
        <f t="shared" si="64"/>
        <v>19</v>
      </c>
      <c r="CB21" s="14"/>
      <c r="CC21" s="23"/>
      <c r="CD21" s="21"/>
      <c r="CE21" s="19"/>
      <c r="CF21" s="24"/>
      <c r="CG21" s="19"/>
      <c r="CH21" s="131"/>
      <c r="CI21" s="14"/>
      <c r="CJ21" s="23"/>
      <c r="CK21" s="21"/>
      <c r="CL21" s="56">
        <f t="shared" si="39"/>
        <v>0</v>
      </c>
      <c r="CM21" s="24">
        <v>0</v>
      </c>
      <c r="CN21" s="19"/>
      <c r="CO21" s="131">
        <f t="shared" si="65"/>
        <v>0</v>
      </c>
      <c r="CP21" s="14"/>
      <c r="CQ21" s="23"/>
      <c r="CR21" s="21"/>
      <c r="CS21" s="19"/>
      <c r="CT21" s="24"/>
      <c r="CU21" s="19"/>
      <c r="CV21" s="131"/>
      <c r="CW21" s="14"/>
      <c r="CX21" s="23"/>
      <c r="CY21" s="139"/>
      <c r="CZ21" s="132"/>
      <c r="DA21" s="145">
        <v>0</v>
      </c>
      <c r="DB21" s="146"/>
      <c r="DC21" s="147">
        <f t="shared" si="66"/>
        <v>0</v>
      </c>
      <c r="DD21" s="14"/>
      <c r="DE21" s="23"/>
      <c r="DF21" s="139"/>
      <c r="DG21" s="132"/>
      <c r="DH21" s="145">
        <v>0</v>
      </c>
      <c r="DI21" s="150">
        <v>0</v>
      </c>
      <c r="DJ21" s="147">
        <f t="shared" si="67"/>
        <v>0</v>
      </c>
      <c r="DK21" s="14"/>
      <c r="DL21" s="23"/>
      <c r="DM21" s="139"/>
      <c r="DN21" s="132"/>
      <c r="DO21" s="145">
        <v>0</v>
      </c>
      <c r="DP21" s="146"/>
      <c r="DQ21" s="147">
        <f t="shared" si="68"/>
        <v>0</v>
      </c>
      <c r="DR21" s="75"/>
      <c r="DS21" s="23">
        <v>3.8333333333333337E-2</v>
      </c>
      <c r="DT21" s="139">
        <v>8</v>
      </c>
      <c r="DU21" s="132">
        <f t="shared" si="27"/>
        <v>11</v>
      </c>
      <c r="DV21" s="145">
        <v>0</v>
      </c>
      <c r="DW21" s="146">
        <v>5</v>
      </c>
      <c r="DX21" s="147">
        <f t="shared" si="69"/>
        <v>16</v>
      </c>
      <c r="DY21" s="14"/>
      <c r="DZ21" s="110">
        <v>3.3773148148148149E-2</v>
      </c>
      <c r="EA21" s="139">
        <v>10</v>
      </c>
      <c r="EB21" s="132">
        <f t="shared" si="29"/>
        <v>12</v>
      </c>
      <c r="EC21" s="149">
        <v>15</v>
      </c>
      <c r="ED21" s="146">
        <v>5</v>
      </c>
      <c r="EE21" s="147">
        <f t="shared" si="70"/>
        <v>32</v>
      </c>
      <c r="EF21" s="14"/>
      <c r="EG21" s="23"/>
      <c r="EH21" s="21"/>
      <c r="EI21" s="19"/>
      <c r="EJ21" s="24"/>
      <c r="EK21" s="19"/>
      <c r="EL21" s="131"/>
      <c r="EM21" s="14"/>
      <c r="EN21" s="23"/>
      <c r="EO21" s="21"/>
      <c r="EP21" s="19"/>
      <c r="EQ21" s="24"/>
      <c r="ER21" s="19"/>
      <c r="ES21" s="131"/>
      <c r="ET21" s="14"/>
      <c r="EU21" s="23"/>
      <c r="EV21" s="21"/>
      <c r="EW21" s="132"/>
      <c r="EX21" s="24">
        <v>0</v>
      </c>
      <c r="EY21" s="19"/>
      <c r="EZ21" s="131">
        <f t="shared" si="35"/>
        <v>0</v>
      </c>
      <c r="FA21" s="14"/>
      <c r="FB21" s="23"/>
      <c r="FC21" s="111">
        <f t="shared" si="40"/>
        <v>6</v>
      </c>
      <c r="FD21" s="82">
        <f t="shared" si="36"/>
        <v>74</v>
      </c>
      <c r="FE21" s="82">
        <f t="shared" si="36"/>
        <v>30</v>
      </c>
      <c r="FF21" s="82">
        <f t="shared" si="36"/>
        <v>30</v>
      </c>
      <c r="FG21" s="131">
        <f t="shared" si="37"/>
        <v>134</v>
      </c>
      <c r="FH21" s="14" t="str">
        <f t="shared" si="74"/>
        <v>Wade Tidbury</v>
      </c>
      <c r="FI21" s="14"/>
      <c r="FJ21" s="183">
        <f t="shared" si="73"/>
        <v>6</v>
      </c>
      <c r="FK21" s="177">
        <v>13</v>
      </c>
      <c r="FL21" s="177">
        <v>5</v>
      </c>
      <c r="FM21" s="177">
        <v>6</v>
      </c>
      <c r="FN21" s="177">
        <v>6</v>
      </c>
      <c r="FO21" s="177">
        <v>7</v>
      </c>
      <c r="FP21" s="177">
        <v>8</v>
      </c>
      <c r="FQ21" s="177">
        <v>8</v>
      </c>
      <c r="FR21" s="177">
        <v>7</v>
      </c>
      <c r="FS21" s="188">
        <v>6</v>
      </c>
      <c r="FT21" s="177"/>
      <c r="FU21" s="177"/>
      <c r="FV21" s="77"/>
      <c r="FW21" s="77"/>
      <c r="FX21" s="77"/>
      <c r="FY21" s="77"/>
      <c r="FZ21" s="77"/>
      <c r="GA21" s="77"/>
      <c r="GB21" s="8">
        <f t="shared" si="41"/>
        <v>20</v>
      </c>
      <c r="GC21" s="8">
        <f t="shared" si="42"/>
        <v>52</v>
      </c>
      <c r="GD21" s="8">
        <f t="shared" si="43"/>
        <v>52</v>
      </c>
      <c r="GE21" s="8">
        <f t="shared" si="44"/>
        <v>67</v>
      </c>
      <c r="GF21" s="8">
        <f t="shared" si="55"/>
        <v>86</v>
      </c>
      <c r="GG21" s="8">
        <f t="shared" si="45"/>
        <v>86</v>
      </c>
      <c r="GH21" s="8">
        <f t="shared" si="46"/>
        <v>86</v>
      </c>
      <c r="GI21" s="8">
        <f t="shared" si="47"/>
        <v>86</v>
      </c>
      <c r="GJ21" s="8">
        <f t="shared" si="48"/>
        <v>102</v>
      </c>
      <c r="GK21" s="8">
        <f t="shared" si="49"/>
        <v>134</v>
      </c>
      <c r="GM21" s="159">
        <f t="shared" si="50"/>
        <v>52</v>
      </c>
      <c r="GN21" s="159">
        <f t="shared" si="51"/>
        <v>67</v>
      </c>
      <c r="GO21" s="159">
        <f t="shared" si="52"/>
        <v>86</v>
      </c>
      <c r="GP21" s="159">
        <f t="shared" si="53"/>
        <v>86</v>
      </c>
      <c r="GQ21" s="159">
        <f t="shared" si="54"/>
        <v>86</v>
      </c>
      <c r="GR21" s="159">
        <f t="shared" si="56"/>
        <v>86</v>
      </c>
      <c r="GS21" s="159">
        <f t="shared" si="57"/>
        <v>102</v>
      </c>
    </row>
    <row r="22" spans="1:201">
      <c r="A22" s="8">
        <v>14</v>
      </c>
      <c r="B22" s="14" t="s">
        <v>830</v>
      </c>
      <c r="C22" s="154">
        <v>3.6874999999999998E-2</v>
      </c>
      <c r="D22" s="154">
        <v>3.6874999999999998E-2</v>
      </c>
      <c r="E22" s="154">
        <v>3.6874999999999998E-2</v>
      </c>
      <c r="F22" s="154">
        <v>3.6874999999999998E-2</v>
      </c>
      <c r="G22" s="154">
        <v>3.6874999999999998E-2</v>
      </c>
      <c r="H22" s="154">
        <v>3.6874999999999998E-2</v>
      </c>
      <c r="I22" s="154">
        <v>3.6874999999999998E-2</v>
      </c>
      <c r="J22" s="154">
        <v>3.6874999999999998E-2</v>
      </c>
      <c r="K22" s="23">
        <v>3.6874999999999998E-2</v>
      </c>
      <c r="L22" s="139">
        <v>14</v>
      </c>
      <c r="M22" s="132">
        <f t="shared" si="0"/>
        <v>14</v>
      </c>
      <c r="N22" s="145">
        <v>0</v>
      </c>
      <c r="O22" s="146">
        <v>5</v>
      </c>
      <c r="P22" s="147">
        <f t="shared" si="58"/>
        <v>19</v>
      </c>
      <c r="Q22" s="14"/>
      <c r="R22" s="23"/>
      <c r="S22" s="21"/>
      <c r="T22" s="19"/>
      <c r="U22" s="24"/>
      <c r="V22" s="19"/>
      <c r="W22" s="131"/>
      <c r="X22" s="14"/>
      <c r="Y22" s="23"/>
      <c r="Z22" s="139"/>
      <c r="AA22" s="132"/>
      <c r="AB22" s="145">
        <v>0</v>
      </c>
      <c r="AC22" s="146"/>
      <c r="AD22" s="147">
        <f t="shared" si="60"/>
        <v>0</v>
      </c>
      <c r="AE22" s="14"/>
      <c r="AF22" s="23"/>
      <c r="AG22" s="21"/>
      <c r="AH22" s="19"/>
      <c r="AI22" s="24"/>
      <c r="AJ22" s="19"/>
      <c r="AK22" s="131"/>
      <c r="AL22" s="14"/>
      <c r="AM22" s="23"/>
      <c r="AN22" s="21"/>
      <c r="AO22" s="56"/>
      <c r="AP22" s="24"/>
      <c r="AQ22" s="19"/>
      <c r="AR22" s="131"/>
      <c r="AS22" s="14"/>
      <c r="AT22" s="23"/>
      <c r="AU22" s="139"/>
      <c r="AV22" s="132">
        <f t="shared" si="6"/>
        <v>0</v>
      </c>
      <c r="AW22" s="145">
        <v>0</v>
      </c>
      <c r="AX22" s="146"/>
      <c r="AY22" s="147">
        <f t="shared" si="61"/>
        <v>0</v>
      </c>
      <c r="AZ22" s="14"/>
      <c r="BA22" s="23"/>
      <c r="BB22" s="21"/>
      <c r="BC22" s="19"/>
      <c r="BD22" s="24"/>
      <c r="BE22" s="19"/>
      <c r="BF22" s="131"/>
      <c r="BG22" s="14"/>
      <c r="BH22" s="23"/>
      <c r="BI22" s="139"/>
      <c r="BJ22" s="132"/>
      <c r="BK22" s="145">
        <v>0</v>
      </c>
      <c r="BL22" s="146"/>
      <c r="BM22" s="147">
        <f t="shared" si="63"/>
        <v>0</v>
      </c>
      <c r="BN22" s="14"/>
      <c r="BO22" s="23"/>
      <c r="BP22" s="21"/>
      <c r="BQ22" s="19"/>
      <c r="BR22" s="24"/>
      <c r="BS22" s="19"/>
      <c r="BT22" s="131"/>
      <c r="BU22" s="14"/>
      <c r="BV22" s="23"/>
      <c r="BW22" s="139"/>
      <c r="BX22" s="132"/>
      <c r="BY22" s="145">
        <v>0</v>
      </c>
      <c r="BZ22" s="146"/>
      <c r="CA22" s="147">
        <f t="shared" si="64"/>
        <v>0</v>
      </c>
      <c r="CB22" s="14"/>
      <c r="CC22" s="23"/>
      <c r="CD22" s="21"/>
      <c r="CE22" s="19"/>
      <c r="CF22" s="24"/>
      <c r="CG22" s="19"/>
      <c r="CH22" s="131"/>
      <c r="CI22" s="14"/>
      <c r="CJ22" s="23"/>
      <c r="CK22" s="21"/>
      <c r="CL22" s="56">
        <f t="shared" si="39"/>
        <v>0</v>
      </c>
      <c r="CM22" s="24">
        <v>0</v>
      </c>
      <c r="CN22" s="19"/>
      <c r="CO22" s="131">
        <f t="shared" si="65"/>
        <v>0</v>
      </c>
      <c r="CP22" s="14"/>
      <c r="CQ22" s="23"/>
      <c r="CR22" s="21"/>
      <c r="CS22" s="19"/>
      <c r="CT22" s="24"/>
      <c r="CU22" s="19"/>
      <c r="CV22" s="131"/>
      <c r="CW22" s="14"/>
      <c r="CX22" s="23"/>
      <c r="CY22" s="139"/>
      <c r="CZ22" s="132"/>
      <c r="DA22" s="145">
        <v>0</v>
      </c>
      <c r="DB22" s="146"/>
      <c r="DC22" s="147">
        <f t="shared" si="66"/>
        <v>0</v>
      </c>
      <c r="DD22" s="14"/>
      <c r="DE22" s="23"/>
      <c r="DF22" s="139"/>
      <c r="DG22" s="132"/>
      <c r="DH22" s="145">
        <v>0</v>
      </c>
      <c r="DI22" s="150">
        <v>0</v>
      </c>
      <c r="DJ22" s="147">
        <f t="shared" si="67"/>
        <v>0</v>
      </c>
      <c r="DK22" s="14"/>
      <c r="DL22" s="23"/>
      <c r="DM22" s="139"/>
      <c r="DN22" s="132"/>
      <c r="DO22" s="145">
        <v>0</v>
      </c>
      <c r="DP22" s="146"/>
      <c r="DQ22" s="147">
        <f t="shared" si="68"/>
        <v>0</v>
      </c>
      <c r="DR22" s="75"/>
      <c r="DS22" s="23"/>
      <c r="DT22" s="139"/>
      <c r="DU22" s="132"/>
      <c r="DV22" s="145">
        <v>0</v>
      </c>
      <c r="DW22" s="146"/>
      <c r="DX22" s="147">
        <f t="shared" si="69"/>
        <v>0</v>
      </c>
      <c r="DY22" s="14"/>
      <c r="DZ22" s="23"/>
      <c r="EA22" s="139"/>
      <c r="EB22" s="132"/>
      <c r="EC22" s="145">
        <v>0</v>
      </c>
      <c r="ED22" s="146"/>
      <c r="EE22" s="147">
        <f t="shared" si="70"/>
        <v>0</v>
      </c>
      <c r="EF22" s="14"/>
      <c r="EG22" s="23"/>
      <c r="EH22" s="21"/>
      <c r="EI22" s="19"/>
      <c r="EJ22" s="24"/>
      <c r="EK22" s="19"/>
      <c r="EL22" s="131"/>
      <c r="EM22" s="14"/>
      <c r="EN22" s="23"/>
      <c r="EO22" s="21"/>
      <c r="EP22" s="19"/>
      <c r="EQ22" s="24"/>
      <c r="ER22" s="19"/>
      <c r="ES22" s="131"/>
      <c r="ET22" s="14"/>
      <c r="EU22" s="23"/>
      <c r="EV22" s="21"/>
      <c r="EW22" s="132"/>
      <c r="EX22" s="24">
        <v>0</v>
      </c>
      <c r="EY22" s="19"/>
      <c r="EZ22" s="131">
        <f t="shared" si="35"/>
        <v>0</v>
      </c>
      <c r="FA22" s="14"/>
      <c r="FB22" s="23"/>
      <c r="FC22" s="111">
        <f t="shared" si="40"/>
        <v>29</v>
      </c>
      <c r="FD22" s="82">
        <f>SUM(M22+T22+AA22+AH22+AO22+AV22+BC22+BJ22+BQ22+BX22+CE22+CL22+CS22+CZ22+DG22+DN22+DU22+EB22+EI22+EP22+EW22)</f>
        <v>14</v>
      </c>
      <c r="FE22" s="82">
        <f>SUM(N22+U22+AB22+AI22+AP22+AW22+BD22+BK22+BR22+BY22+CF22+CM22+CT22+DA22+DH22+DO22+DV22+EC22+EJ22+EQ22+EX22)</f>
        <v>0</v>
      </c>
      <c r="FF22" s="82">
        <f>SUM(O22+V22+AC22+AJ22+AQ22+AX22+BE22+BL22+BS22+BZ22+CG22+CN22+CU22+DB22+DI22+DP22+DW22+ED22+EK22+ER22+EY22)</f>
        <v>5</v>
      </c>
      <c r="FG22" s="131">
        <f t="shared" si="37"/>
        <v>19</v>
      </c>
      <c r="FH22" s="14" t="str">
        <f t="shared" si="74"/>
        <v>Stuart Lowthian</v>
      </c>
      <c r="FI22" s="14"/>
      <c r="FJ22" s="183">
        <f t="shared" si="73"/>
        <v>29</v>
      </c>
      <c r="FK22" s="177">
        <v>14</v>
      </c>
      <c r="FL22" s="177">
        <v>19</v>
      </c>
      <c r="FM22" s="177">
        <v>20</v>
      </c>
      <c r="FN22" s="177">
        <v>25</v>
      </c>
      <c r="FO22" s="177">
        <v>25</v>
      </c>
      <c r="FP22" s="177">
        <v>27</v>
      </c>
      <c r="FQ22" s="177">
        <v>28</v>
      </c>
      <c r="FR22" s="177">
        <v>28</v>
      </c>
      <c r="FS22" s="188">
        <v>29</v>
      </c>
      <c r="FT22" s="177"/>
      <c r="FU22" s="177"/>
      <c r="FV22" s="77"/>
      <c r="FW22" s="77"/>
      <c r="FX22" s="77"/>
      <c r="FY22" s="77"/>
      <c r="FZ22" s="77"/>
      <c r="GA22" s="77"/>
      <c r="GB22" s="8">
        <f t="shared" si="41"/>
        <v>19</v>
      </c>
      <c r="GC22" s="8">
        <f t="shared" si="42"/>
        <v>19</v>
      </c>
      <c r="GD22" s="8">
        <f t="shared" si="43"/>
        <v>19</v>
      </c>
      <c r="GE22" s="8">
        <f t="shared" si="44"/>
        <v>19</v>
      </c>
      <c r="GF22" s="8">
        <f t="shared" si="55"/>
        <v>19</v>
      </c>
      <c r="GG22" s="8">
        <f t="shared" si="45"/>
        <v>19</v>
      </c>
      <c r="GH22" s="8">
        <f t="shared" si="46"/>
        <v>19</v>
      </c>
      <c r="GI22" s="8">
        <f t="shared" si="47"/>
        <v>19</v>
      </c>
      <c r="GJ22" s="8">
        <f t="shared" si="48"/>
        <v>19</v>
      </c>
      <c r="GK22" s="8">
        <f t="shared" si="49"/>
        <v>19</v>
      </c>
      <c r="GM22" s="159">
        <f t="shared" si="50"/>
        <v>19</v>
      </c>
      <c r="GN22" s="159">
        <f t="shared" si="51"/>
        <v>19</v>
      </c>
      <c r="GO22" s="159">
        <f t="shared" si="52"/>
        <v>19</v>
      </c>
      <c r="GP22" s="159">
        <f t="shared" si="53"/>
        <v>19</v>
      </c>
      <c r="GQ22" s="159">
        <f t="shared" si="54"/>
        <v>19</v>
      </c>
      <c r="GR22" s="159">
        <f t="shared" si="56"/>
        <v>19</v>
      </c>
      <c r="GS22" s="159">
        <f t="shared" si="57"/>
        <v>19</v>
      </c>
    </row>
    <row r="23" spans="1:201">
      <c r="A23" s="8">
        <v>15</v>
      </c>
      <c r="B23" s="14" t="s">
        <v>793</v>
      </c>
      <c r="C23" s="154">
        <v>3.888888888888889E-2</v>
      </c>
      <c r="D23" s="154">
        <v>3.888888888888889E-2</v>
      </c>
      <c r="E23" s="154">
        <v>3.888888888888889E-2</v>
      </c>
      <c r="F23" s="154">
        <v>3.888888888888889E-2</v>
      </c>
      <c r="G23" s="154">
        <v>3.888888888888889E-2</v>
      </c>
      <c r="H23" s="154">
        <v>3.888888888888889E-2</v>
      </c>
      <c r="I23" s="154">
        <v>3.888888888888889E-2</v>
      </c>
      <c r="J23" s="154">
        <v>3.888888888888889E-2</v>
      </c>
      <c r="K23" s="23">
        <v>3.888888888888889E-2</v>
      </c>
      <c r="L23" s="139">
        <v>15</v>
      </c>
      <c r="M23" s="132">
        <f t="shared" si="0"/>
        <v>13</v>
      </c>
      <c r="N23" s="145">
        <v>0</v>
      </c>
      <c r="O23" s="146">
        <v>5</v>
      </c>
      <c r="P23" s="147">
        <f t="shared" si="58"/>
        <v>18</v>
      </c>
      <c r="Q23" s="14"/>
      <c r="R23" s="23"/>
      <c r="S23" s="21"/>
      <c r="T23" s="19"/>
      <c r="U23" s="24"/>
      <c r="V23" s="19"/>
      <c r="W23" s="131"/>
      <c r="X23" s="14"/>
      <c r="Y23" s="23"/>
      <c r="Z23" s="139"/>
      <c r="AA23" s="132"/>
      <c r="AB23" s="145">
        <v>0</v>
      </c>
      <c r="AC23" s="146"/>
      <c r="AD23" s="147">
        <f t="shared" si="60"/>
        <v>0</v>
      </c>
      <c r="AE23" s="14"/>
      <c r="AF23" s="23"/>
      <c r="AG23" s="21"/>
      <c r="AH23" s="19"/>
      <c r="AI23" s="24"/>
      <c r="AJ23" s="19"/>
      <c r="AK23" s="131"/>
      <c r="AL23" s="14"/>
      <c r="AM23" s="23"/>
      <c r="AN23" s="21"/>
      <c r="AO23" s="56"/>
      <c r="AP23" s="24"/>
      <c r="AQ23" s="19"/>
      <c r="AR23" s="131"/>
      <c r="AS23" s="14"/>
      <c r="AT23" s="23"/>
      <c r="AU23" s="139"/>
      <c r="AV23" s="132">
        <f t="shared" si="6"/>
        <v>0</v>
      </c>
      <c r="AW23" s="145">
        <v>0</v>
      </c>
      <c r="AX23" s="146"/>
      <c r="AY23" s="147">
        <f t="shared" si="61"/>
        <v>0</v>
      </c>
      <c r="AZ23" s="14"/>
      <c r="BA23" s="23"/>
      <c r="BB23" s="21"/>
      <c r="BC23" s="19"/>
      <c r="BD23" s="24"/>
      <c r="BE23" s="19"/>
      <c r="BF23" s="131"/>
      <c r="BG23" s="14"/>
      <c r="BH23" s="23"/>
      <c r="BI23" s="139"/>
      <c r="BJ23" s="132"/>
      <c r="BK23" s="145">
        <v>0</v>
      </c>
      <c r="BL23" s="146"/>
      <c r="BM23" s="147">
        <f t="shared" si="63"/>
        <v>0</v>
      </c>
      <c r="BN23" s="14"/>
      <c r="BO23" s="23"/>
      <c r="BP23" s="21"/>
      <c r="BQ23" s="19"/>
      <c r="BR23" s="24"/>
      <c r="BS23" s="19"/>
      <c r="BT23" s="131"/>
      <c r="BU23" s="14"/>
      <c r="BV23" s="23"/>
      <c r="BW23" s="139"/>
      <c r="BX23" s="132"/>
      <c r="BY23" s="145">
        <v>0</v>
      </c>
      <c r="BZ23" s="146"/>
      <c r="CA23" s="147">
        <f t="shared" si="64"/>
        <v>0</v>
      </c>
      <c r="CB23" s="14"/>
      <c r="CC23" s="23"/>
      <c r="CD23" s="21"/>
      <c r="CE23" s="19"/>
      <c r="CF23" s="24"/>
      <c r="CG23" s="19"/>
      <c r="CH23" s="131"/>
      <c r="CI23" s="14"/>
      <c r="CJ23" s="23"/>
      <c r="CK23" s="21"/>
      <c r="CL23" s="56">
        <f t="shared" si="39"/>
        <v>0</v>
      </c>
      <c r="CM23" s="24">
        <v>0</v>
      </c>
      <c r="CN23" s="19"/>
      <c r="CO23" s="131">
        <f t="shared" si="65"/>
        <v>0</v>
      </c>
      <c r="CP23" s="14"/>
      <c r="CQ23" s="23"/>
      <c r="CR23" s="21"/>
      <c r="CS23" s="19"/>
      <c r="CT23" s="24"/>
      <c r="CU23" s="19"/>
      <c r="CV23" s="131"/>
      <c r="CW23" s="14"/>
      <c r="CX23" s="23"/>
      <c r="CY23" s="139"/>
      <c r="CZ23" s="132"/>
      <c r="DA23" s="145">
        <v>0</v>
      </c>
      <c r="DB23" s="146"/>
      <c r="DC23" s="147">
        <f t="shared" si="66"/>
        <v>0</v>
      </c>
      <c r="DD23" s="14"/>
      <c r="DE23" s="23"/>
      <c r="DF23" s="139"/>
      <c r="DG23" s="132"/>
      <c r="DH23" s="145">
        <v>0</v>
      </c>
      <c r="DI23" s="150">
        <v>0</v>
      </c>
      <c r="DJ23" s="147">
        <f t="shared" si="67"/>
        <v>0</v>
      </c>
      <c r="DK23" s="14"/>
      <c r="DL23" s="23"/>
      <c r="DM23" s="139"/>
      <c r="DN23" s="132"/>
      <c r="DO23" s="145">
        <v>0</v>
      </c>
      <c r="DP23" s="146"/>
      <c r="DQ23" s="147">
        <f t="shared" si="68"/>
        <v>0</v>
      </c>
      <c r="DR23" s="75"/>
      <c r="DS23" s="23"/>
      <c r="DT23" s="139"/>
      <c r="DU23" s="132"/>
      <c r="DV23" s="145">
        <v>0</v>
      </c>
      <c r="DW23" s="146"/>
      <c r="DX23" s="147">
        <f t="shared" si="69"/>
        <v>0</v>
      </c>
      <c r="DY23" s="14"/>
      <c r="DZ23" s="23"/>
      <c r="EA23" s="139"/>
      <c r="EB23" s="132"/>
      <c r="EC23" s="145">
        <v>0</v>
      </c>
      <c r="ED23" s="146"/>
      <c r="EE23" s="147">
        <f t="shared" si="70"/>
        <v>0</v>
      </c>
      <c r="EF23" s="14"/>
      <c r="EG23" s="23"/>
      <c r="EH23" s="21"/>
      <c r="EI23" s="19"/>
      <c r="EJ23" s="24"/>
      <c r="EK23" s="19"/>
      <c r="EL23" s="131"/>
      <c r="EM23" s="14"/>
      <c r="EN23" s="23"/>
      <c r="EO23" s="21"/>
      <c r="EP23" s="19"/>
      <c r="EQ23" s="24"/>
      <c r="ER23" s="19"/>
      <c r="ES23" s="131"/>
      <c r="ET23" s="14"/>
      <c r="EU23" s="23"/>
      <c r="EV23" s="21"/>
      <c r="EW23" s="132"/>
      <c r="EX23" s="24">
        <v>0</v>
      </c>
      <c r="EY23" s="19"/>
      <c r="EZ23" s="131">
        <f t="shared" si="35"/>
        <v>0</v>
      </c>
      <c r="FA23" s="14"/>
      <c r="FB23" s="23"/>
      <c r="FC23" s="111" t="str">
        <f t="shared" si="40"/>
        <v>30=</v>
      </c>
      <c r="FD23" s="82">
        <f t="shared" ref="FD23:FF38" si="75">SUM(M23+T23+AA23+AH23+AO23+AV23+BC23+BJ23+BQ23+BX23+CE23+CL23+CS23+CZ23+DG23+DN23+DU23+EB23+EI23+EP23+EW23)</f>
        <v>13</v>
      </c>
      <c r="FE23" s="82">
        <f t="shared" si="75"/>
        <v>0</v>
      </c>
      <c r="FF23" s="82">
        <f t="shared" si="75"/>
        <v>5</v>
      </c>
      <c r="FG23" s="131">
        <f t="shared" si="37"/>
        <v>18</v>
      </c>
      <c r="FH23" s="14" t="str">
        <f t="shared" si="74"/>
        <v>Mark Foudy</v>
      </c>
      <c r="FI23" s="14"/>
      <c r="FJ23" s="183" t="str">
        <f t="shared" si="73"/>
        <v>30=</v>
      </c>
      <c r="FK23" s="177">
        <v>15</v>
      </c>
      <c r="FL23" s="177">
        <v>20</v>
      </c>
      <c r="FM23" s="177">
        <v>21</v>
      </c>
      <c r="FN23" s="177" t="s">
        <v>659</v>
      </c>
      <c r="FO23" s="177" t="s">
        <v>659</v>
      </c>
      <c r="FP23" s="177" t="s">
        <v>773</v>
      </c>
      <c r="FQ23" s="177" t="s">
        <v>876</v>
      </c>
      <c r="FR23" s="177" t="s">
        <v>876</v>
      </c>
      <c r="FS23" s="188" t="s">
        <v>768</v>
      </c>
      <c r="FT23" s="177"/>
      <c r="FU23" s="177"/>
      <c r="FV23" s="77"/>
      <c r="FW23" s="77"/>
      <c r="FX23" s="77"/>
      <c r="FY23" s="77"/>
      <c r="FZ23" s="77"/>
      <c r="GA23" s="77"/>
      <c r="GB23" s="8">
        <f t="shared" si="41"/>
        <v>18</v>
      </c>
      <c r="GC23" s="8">
        <f t="shared" si="42"/>
        <v>18</v>
      </c>
      <c r="GD23" s="8">
        <f t="shared" si="43"/>
        <v>18</v>
      </c>
      <c r="GE23" s="8">
        <f t="shared" si="44"/>
        <v>18</v>
      </c>
      <c r="GF23" s="8">
        <f t="shared" si="55"/>
        <v>18</v>
      </c>
      <c r="GG23" s="8">
        <f t="shared" si="45"/>
        <v>18</v>
      </c>
      <c r="GH23" s="8">
        <f t="shared" si="46"/>
        <v>18</v>
      </c>
      <c r="GI23" s="8">
        <f t="shared" si="47"/>
        <v>18</v>
      </c>
      <c r="GJ23" s="8">
        <f t="shared" si="48"/>
        <v>18</v>
      </c>
      <c r="GK23" s="8">
        <f t="shared" si="49"/>
        <v>18</v>
      </c>
      <c r="GM23" s="159">
        <f t="shared" si="50"/>
        <v>18</v>
      </c>
      <c r="GN23" s="159">
        <f t="shared" si="51"/>
        <v>18</v>
      </c>
      <c r="GO23" s="159">
        <f t="shared" si="52"/>
        <v>18</v>
      </c>
      <c r="GP23" s="159">
        <f t="shared" si="53"/>
        <v>18</v>
      </c>
      <c r="GQ23" s="159">
        <f t="shared" si="54"/>
        <v>18</v>
      </c>
      <c r="GR23" s="159">
        <f t="shared" si="56"/>
        <v>18</v>
      </c>
      <c r="GS23" s="159">
        <f t="shared" si="57"/>
        <v>18</v>
      </c>
    </row>
    <row r="24" spans="1:201">
      <c r="A24" s="8">
        <v>16</v>
      </c>
      <c r="B24" s="14" t="s">
        <v>895</v>
      </c>
      <c r="C24" s="154">
        <v>3.9259259259259258E-2</v>
      </c>
      <c r="D24" s="154">
        <v>3.9259259259259258E-2</v>
      </c>
      <c r="E24" s="154">
        <v>3.9259259259259258E-2</v>
      </c>
      <c r="F24" s="154">
        <v>3.9259259259259258E-2</v>
      </c>
      <c r="G24" s="154">
        <v>3.9259259259259258E-2</v>
      </c>
      <c r="H24" s="154">
        <v>3.9259259259259258E-2</v>
      </c>
      <c r="I24" s="154">
        <v>3.9259259259259258E-2</v>
      </c>
      <c r="J24" s="154">
        <v>3.9259259259259258E-2</v>
      </c>
      <c r="K24" s="23">
        <v>3.9259259259259258E-2</v>
      </c>
      <c r="L24" s="139">
        <v>16</v>
      </c>
      <c r="M24" s="132">
        <f t="shared" si="0"/>
        <v>12</v>
      </c>
      <c r="N24" s="145">
        <v>0</v>
      </c>
      <c r="O24" s="146">
        <v>5</v>
      </c>
      <c r="P24" s="147">
        <f t="shared" si="58"/>
        <v>17</v>
      </c>
      <c r="Q24" s="14"/>
      <c r="R24" s="23"/>
      <c r="S24" s="21"/>
      <c r="T24" s="19"/>
      <c r="U24" s="24"/>
      <c r="V24" s="19"/>
      <c r="W24" s="131"/>
      <c r="X24" s="14"/>
      <c r="Y24" s="23"/>
      <c r="Z24" s="139"/>
      <c r="AA24" s="132"/>
      <c r="AB24" s="145">
        <v>0</v>
      </c>
      <c r="AC24" s="146"/>
      <c r="AD24" s="147">
        <f t="shared" si="60"/>
        <v>0</v>
      </c>
      <c r="AE24" s="14"/>
      <c r="AF24" s="23"/>
      <c r="AG24" s="21"/>
      <c r="AH24" s="19"/>
      <c r="AI24" s="24"/>
      <c r="AJ24" s="19"/>
      <c r="AK24" s="131"/>
      <c r="AL24" s="14"/>
      <c r="AM24" s="23"/>
      <c r="AN24" s="21"/>
      <c r="AO24" s="56"/>
      <c r="AP24" s="24"/>
      <c r="AQ24" s="19"/>
      <c r="AR24" s="131"/>
      <c r="AS24" s="14"/>
      <c r="AT24" s="23"/>
      <c r="AU24" s="139"/>
      <c r="AV24" s="132">
        <f t="shared" si="6"/>
        <v>0</v>
      </c>
      <c r="AW24" s="145">
        <v>0</v>
      </c>
      <c r="AX24" s="146"/>
      <c r="AY24" s="147">
        <f t="shared" si="61"/>
        <v>0</v>
      </c>
      <c r="AZ24" s="14"/>
      <c r="BA24" s="23"/>
      <c r="BB24" s="21"/>
      <c r="BC24" s="19"/>
      <c r="BD24" s="24"/>
      <c r="BE24" s="19"/>
      <c r="BF24" s="131"/>
      <c r="BG24" s="14"/>
      <c r="BH24" s="23"/>
      <c r="BI24" s="139"/>
      <c r="BJ24" s="132"/>
      <c r="BK24" s="145">
        <v>0</v>
      </c>
      <c r="BL24" s="146"/>
      <c r="BM24" s="147">
        <f t="shared" si="63"/>
        <v>0</v>
      </c>
      <c r="BN24" s="14"/>
      <c r="BO24" s="23"/>
      <c r="BP24" s="21"/>
      <c r="BQ24" s="19"/>
      <c r="BR24" s="24"/>
      <c r="BS24" s="19"/>
      <c r="BT24" s="131"/>
      <c r="BU24" s="14"/>
      <c r="BV24" s="23"/>
      <c r="BW24" s="139"/>
      <c r="BX24" s="132"/>
      <c r="BY24" s="145">
        <v>0</v>
      </c>
      <c r="BZ24" s="146"/>
      <c r="CA24" s="147">
        <f t="shared" si="64"/>
        <v>0</v>
      </c>
      <c r="CB24" s="14"/>
      <c r="CC24" s="23"/>
      <c r="CD24" s="21"/>
      <c r="CE24" s="19"/>
      <c r="CF24" s="24"/>
      <c r="CG24" s="19"/>
      <c r="CH24" s="131"/>
      <c r="CI24" s="14"/>
      <c r="CJ24" s="23"/>
      <c r="CK24" s="21"/>
      <c r="CL24" s="56">
        <f t="shared" si="39"/>
        <v>0</v>
      </c>
      <c r="CM24" s="24">
        <v>0</v>
      </c>
      <c r="CN24" s="19"/>
      <c r="CO24" s="131">
        <f t="shared" si="65"/>
        <v>0</v>
      </c>
      <c r="CP24" s="14"/>
      <c r="CQ24" s="23"/>
      <c r="CR24" s="21"/>
      <c r="CS24" s="19"/>
      <c r="CT24" s="24"/>
      <c r="CU24" s="19"/>
      <c r="CV24" s="131"/>
      <c r="CW24" s="14"/>
      <c r="CX24" s="23"/>
      <c r="CY24" s="139"/>
      <c r="CZ24" s="132"/>
      <c r="DA24" s="145">
        <v>0</v>
      </c>
      <c r="DB24" s="146"/>
      <c r="DC24" s="147">
        <f t="shared" si="66"/>
        <v>0</v>
      </c>
      <c r="DD24" s="14"/>
      <c r="DE24" s="23"/>
      <c r="DF24" s="139"/>
      <c r="DG24" s="132"/>
      <c r="DH24" s="145">
        <v>0</v>
      </c>
      <c r="DI24" s="150">
        <v>0</v>
      </c>
      <c r="DJ24" s="147">
        <f t="shared" si="67"/>
        <v>0</v>
      </c>
      <c r="DK24" s="14"/>
      <c r="DL24" s="23"/>
      <c r="DM24" s="139"/>
      <c r="DN24" s="132"/>
      <c r="DO24" s="145">
        <v>0</v>
      </c>
      <c r="DP24" s="146"/>
      <c r="DQ24" s="147">
        <f t="shared" si="68"/>
        <v>0</v>
      </c>
      <c r="DR24" s="75"/>
      <c r="DS24" s="23"/>
      <c r="DT24" s="139"/>
      <c r="DU24" s="132"/>
      <c r="DV24" s="145">
        <v>0</v>
      </c>
      <c r="DW24" s="146"/>
      <c r="DX24" s="147">
        <f t="shared" si="69"/>
        <v>0</v>
      </c>
      <c r="DY24" s="14"/>
      <c r="DZ24" s="23"/>
      <c r="EA24" s="139"/>
      <c r="EB24" s="132"/>
      <c r="EC24" s="145">
        <v>0</v>
      </c>
      <c r="ED24" s="146"/>
      <c r="EE24" s="147">
        <f t="shared" si="70"/>
        <v>0</v>
      </c>
      <c r="EF24" s="14"/>
      <c r="EG24" s="23"/>
      <c r="EH24" s="21"/>
      <c r="EI24" s="19"/>
      <c r="EJ24" s="24"/>
      <c r="EK24" s="19"/>
      <c r="EL24" s="131"/>
      <c r="EM24" s="14"/>
      <c r="EN24" s="23"/>
      <c r="EO24" s="21"/>
      <c r="EP24" s="19"/>
      <c r="EQ24" s="24"/>
      <c r="ER24" s="19"/>
      <c r="ES24" s="131"/>
      <c r="ET24" s="14"/>
      <c r="EU24" s="23"/>
      <c r="EV24" s="21"/>
      <c r="EW24" s="132"/>
      <c r="EX24" s="24">
        <v>0</v>
      </c>
      <c r="EY24" s="19"/>
      <c r="EZ24" s="131">
        <f t="shared" si="35"/>
        <v>0</v>
      </c>
      <c r="FA24" s="14"/>
      <c r="FB24" s="23"/>
      <c r="FC24" s="111">
        <f t="shared" si="40"/>
        <v>32</v>
      </c>
      <c r="FD24" s="82">
        <f t="shared" si="75"/>
        <v>12</v>
      </c>
      <c r="FE24" s="82">
        <f t="shared" si="75"/>
        <v>0</v>
      </c>
      <c r="FF24" s="82">
        <f t="shared" si="75"/>
        <v>5</v>
      </c>
      <c r="FG24" s="131">
        <f t="shared" si="37"/>
        <v>17</v>
      </c>
      <c r="FH24" s="14" t="str">
        <f t="shared" si="74"/>
        <v>Mike Roberts</v>
      </c>
      <c r="FI24" s="14"/>
      <c r="FJ24" s="183">
        <f t="shared" si="73"/>
        <v>32</v>
      </c>
      <c r="FK24" s="177">
        <v>16</v>
      </c>
      <c r="FL24" s="177">
        <v>21</v>
      </c>
      <c r="FM24" s="177">
        <v>22</v>
      </c>
      <c r="FN24" s="177">
        <v>28</v>
      </c>
      <c r="FO24" s="177">
        <v>28</v>
      </c>
      <c r="FP24" s="177">
        <v>30</v>
      </c>
      <c r="FQ24" s="177">
        <v>31</v>
      </c>
      <c r="FR24" s="177">
        <v>31</v>
      </c>
      <c r="FS24" s="188">
        <v>32</v>
      </c>
      <c r="FT24" s="177"/>
      <c r="FU24" s="177"/>
      <c r="FV24" s="77"/>
      <c r="FW24" s="77"/>
      <c r="FX24" s="77"/>
      <c r="FY24" s="77"/>
      <c r="FZ24" s="77"/>
      <c r="GA24" s="77"/>
      <c r="GB24" s="8">
        <f t="shared" si="41"/>
        <v>17</v>
      </c>
      <c r="GC24" s="8">
        <f t="shared" si="42"/>
        <v>17</v>
      </c>
      <c r="GD24" s="8">
        <f t="shared" si="43"/>
        <v>17</v>
      </c>
      <c r="GE24" s="8">
        <f t="shared" si="44"/>
        <v>17</v>
      </c>
      <c r="GF24" s="8">
        <f t="shared" si="55"/>
        <v>17</v>
      </c>
      <c r="GG24" s="8">
        <f t="shared" si="45"/>
        <v>17</v>
      </c>
      <c r="GH24" s="8">
        <f t="shared" si="46"/>
        <v>17</v>
      </c>
      <c r="GI24" s="8">
        <f t="shared" si="47"/>
        <v>17</v>
      </c>
      <c r="GJ24" s="8">
        <f t="shared" si="48"/>
        <v>17</v>
      </c>
      <c r="GK24" s="8">
        <f t="shared" si="49"/>
        <v>17</v>
      </c>
      <c r="GM24" s="159">
        <f t="shared" si="50"/>
        <v>17</v>
      </c>
      <c r="GN24" s="159">
        <f t="shared" si="51"/>
        <v>17</v>
      </c>
      <c r="GO24" s="159">
        <f t="shared" si="52"/>
        <v>17</v>
      </c>
      <c r="GP24" s="159">
        <f t="shared" si="53"/>
        <v>17</v>
      </c>
      <c r="GQ24" s="159">
        <f t="shared" si="54"/>
        <v>17</v>
      </c>
      <c r="GR24" s="159">
        <f t="shared" si="56"/>
        <v>17</v>
      </c>
      <c r="GS24" s="159">
        <f t="shared" si="57"/>
        <v>17</v>
      </c>
    </row>
    <row r="25" spans="1:201">
      <c r="A25" s="8">
        <v>17</v>
      </c>
      <c r="B25" s="14" t="s">
        <v>818</v>
      </c>
      <c r="C25" s="154">
        <v>4.0254629629629633E-2</v>
      </c>
      <c r="D25" s="180">
        <v>3.6585648148148145E-2</v>
      </c>
      <c r="E25" s="154">
        <v>3.6585648148148145E-2</v>
      </c>
      <c r="F25" s="154">
        <v>3.6585648148148145E-2</v>
      </c>
      <c r="G25" s="154">
        <v>3.6585648148148145E-2</v>
      </c>
      <c r="H25" s="180">
        <v>3.5069444444444445E-2</v>
      </c>
      <c r="I25" s="154">
        <v>3.5069444444444445E-2</v>
      </c>
      <c r="J25" s="154">
        <v>3.5069444444444445E-2</v>
      </c>
      <c r="K25" s="23">
        <v>4.0254629629629633E-2</v>
      </c>
      <c r="L25" s="139">
        <v>17</v>
      </c>
      <c r="M25" s="132">
        <f t="shared" si="0"/>
        <v>11</v>
      </c>
      <c r="N25" s="145">
        <v>0</v>
      </c>
      <c r="O25" s="146">
        <v>5</v>
      </c>
      <c r="P25" s="147">
        <f t="shared" si="58"/>
        <v>16</v>
      </c>
      <c r="Q25" s="14"/>
      <c r="R25" s="23"/>
      <c r="S25" s="21"/>
      <c r="T25" s="19"/>
      <c r="U25" s="24">
        <v>0</v>
      </c>
      <c r="V25" s="19"/>
      <c r="W25" s="131">
        <f t="shared" ref="W25:W27" si="76">T25+U25+V25</f>
        <v>0</v>
      </c>
      <c r="X25" s="14"/>
      <c r="Y25" s="110">
        <v>3.6585648148148145E-2</v>
      </c>
      <c r="Z25" s="139">
        <v>12</v>
      </c>
      <c r="AA25" s="132">
        <f t="shared" si="4"/>
        <v>11</v>
      </c>
      <c r="AB25" s="149">
        <v>15</v>
      </c>
      <c r="AC25" s="146">
        <v>5</v>
      </c>
      <c r="AD25" s="147">
        <f t="shared" si="60"/>
        <v>31</v>
      </c>
      <c r="AE25" s="14"/>
      <c r="AF25" s="23"/>
      <c r="AG25" s="21"/>
      <c r="AH25" s="19"/>
      <c r="AI25" s="24"/>
      <c r="AJ25" s="19"/>
      <c r="AK25" s="131"/>
      <c r="AL25" s="14"/>
      <c r="AM25" s="23"/>
      <c r="AN25" s="21"/>
      <c r="AO25" s="56"/>
      <c r="AP25" s="24"/>
      <c r="AQ25" s="19"/>
      <c r="AR25" s="131"/>
      <c r="AS25" s="14"/>
      <c r="AT25" s="23"/>
      <c r="AU25" s="139"/>
      <c r="AV25" s="132">
        <f t="shared" si="6"/>
        <v>0</v>
      </c>
      <c r="AW25" s="145">
        <v>0</v>
      </c>
      <c r="AX25" s="146"/>
      <c r="AY25" s="147">
        <f t="shared" si="61"/>
        <v>0</v>
      </c>
      <c r="AZ25" s="14"/>
      <c r="BA25" s="23"/>
      <c r="BB25" s="21"/>
      <c r="BC25" s="19"/>
      <c r="BD25" s="24">
        <v>0</v>
      </c>
      <c r="BE25" s="19"/>
      <c r="BF25" s="131">
        <f t="shared" ref="BF25:BF27" si="77">BC25+BD25+BE25</f>
        <v>0</v>
      </c>
      <c r="BG25" s="14"/>
      <c r="BH25" s="23"/>
      <c r="BI25" s="139"/>
      <c r="BJ25" s="132"/>
      <c r="BK25" s="145">
        <v>0</v>
      </c>
      <c r="BL25" s="146"/>
      <c r="BM25" s="147">
        <f t="shared" si="63"/>
        <v>0</v>
      </c>
      <c r="BN25" s="14"/>
      <c r="BO25" s="23"/>
      <c r="BP25" s="21"/>
      <c r="BQ25" s="19"/>
      <c r="BR25" s="24">
        <v>0</v>
      </c>
      <c r="BS25" s="19"/>
      <c r="BT25" s="131">
        <f t="shared" si="13"/>
        <v>0</v>
      </c>
      <c r="BU25" s="14"/>
      <c r="BV25" s="23">
        <v>3.7557870370370373E-2</v>
      </c>
      <c r="BW25" s="139">
        <v>15</v>
      </c>
      <c r="BX25" s="132">
        <f t="shared" si="14"/>
        <v>12</v>
      </c>
      <c r="BY25" s="145">
        <v>0</v>
      </c>
      <c r="BZ25" s="146">
        <v>5</v>
      </c>
      <c r="CA25" s="147">
        <f t="shared" si="64"/>
        <v>17</v>
      </c>
      <c r="CB25" s="14"/>
      <c r="CC25" s="23"/>
      <c r="CD25" s="21"/>
      <c r="CE25" s="19"/>
      <c r="CF25" s="24">
        <v>0</v>
      </c>
      <c r="CG25" s="19"/>
      <c r="CH25" s="131">
        <f t="shared" si="17"/>
        <v>0</v>
      </c>
      <c r="CI25" s="14"/>
      <c r="CJ25" s="23"/>
      <c r="CK25" s="21"/>
      <c r="CL25" s="56">
        <f t="shared" si="39"/>
        <v>0</v>
      </c>
      <c r="CM25" s="24">
        <v>0</v>
      </c>
      <c r="CN25" s="19"/>
      <c r="CO25" s="131">
        <f t="shared" si="65"/>
        <v>0</v>
      </c>
      <c r="CP25" s="14"/>
      <c r="CQ25" s="23"/>
      <c r="CR25" s="21"/>
      <c r="CS25" s="19"/>
      <c r="CT25" s="24">
        <v>0</v>
      </c>
      <c r="CU25" s="19"/>
      <c r="CV25" s="131">
        <f t="shared" si="20"/>
        <v>0</v>
      </c>
      <c r="CW25" s="14"/>
      <c r="CX25" s="23"/>
      <c r="CY25" s="139"/>
      <c r="CZ25" s="132"/>
      <c r="DA25" s="145">
        <v>0</v>
      </c>
      <c r="DB25" s="146"/>
      <c r="DC25" s="147">
        <f t="shared" si="66"/>
        <v>0</v>
      </c>
      <c r="DD25" s="14"/>
      <c r="DE25" s="110">
        <v>3.5069444444444445E-2</v>
      </c>
      <c r="DF25" s="139">
        <v>9</v>
      </c>
      <c r="DG25" s="132">
        <f t="shared" si="23"/>
        <v>11</v>
      </c>
      <c r="DH25" s="149">
        <v>15</v>
      </c>
      <c r="DI25" s="150">
        <v>5</v>
      </c>
      <c r="DJ25" s="147">
        <f t="shared" si="67"/>
        <v>31</v>
      </c>
      <c r="DK25" s="14"/>
      <c r="DL25" s="23">
        <v>3.7256944444444447E-2</v>
      </c>
      <c r="DM25" s="139">
        <v>8</v>
      </c>
      <c r="DN25" s="132">
        <f t="shared" si="25"/>
        <v>11</v>
      </c>
      <c r="DO25" s="145">
        <v>0</v>
      </c>
      <c r="DP25" s="146">
        <v>5</v>
      </c>
      <c r="DQ25" s="147">
        <f t="shared" si="68"/>
        <v>16</v>
      </c>
      <c r="DR25" s="75"/>
      <c r="DS25" s="23">
        <v>3.7164351851851851E-2</v>
      </c>
      <c r="DT25" s="139">
        <v>7</v>
      </c>
      <c r="DU25" s="132">
        <f t="shared" si="27"/>
        <v>12</v>
      </c>
      <c r="DV25" s="145">
        <v>0</v>
      </c>
      <c r="DW25" s="146">
        <v>5</v>
      </c>
      <c r="DX25" s="147">
        <f t="shared" si="69"/>
        <v>17</v>
      </c>
      <c r="DY25" s="14"/>
      <c r="DZ25" s="110">
        <v>3.3518518518518517E-2</v>
      </c>
      <c r="EA25" s="139">
        <v>8</v>
      </c>
      <c r="EB25" s="132">
        <f t="shared" si="29"/>
        <v>14</v>
      </c>
      <c r="EC25" s="149">
        <v>15</v>
      </c>
      <c r="ED25" s="146">
        <v>5</v>
      </c>
      <c r="EE25" s="147">
        <f t="shared" si="70"/>
        <v>34</v>
      </c>
      <c r="EF25" s="14"/>
      <c r="EG25" s="23"/>
      <c r="EH25" s="21"/>
      <c r="EI25" s="19"/>
      <c r="EJ25" s="24">
        <v>0</v>
      </c>
      <c r="EK25" s="19"/>
      <c r="EL25" s="131">
        <f t="shared" ref="EL25:EL27" si="78">EI25+EJ25+EK25</f>
        <v>0</v>
      </c>
      <c r="EM25" s="14"/>
      <c r="EN25" s="23"/>
      <c r="EO25" s="21"/>
      <c r="EP25" s="19"/>
      <c r="EQ25" s="24">
        <v>0</v>
      </c>
      <c r="ER25" s="19"/>
      <c r="ES25" s="131">
        <f t="shared" ref="ES25:ES27" si="79">EP25+EQ25+ER25</f>
        <v>0</v>
      </c>
      <c r="ET25" s="14"/>
      <c r="EU25" s="23"/>
      <c r="EV25" s="21"/>
      <c r="EW25" s="132"/>
      <c r="EX25" s="24">
        <v>0</v>
      </c>
      <c r="EY25" s="19"/>
      <c r="EZ25" s="131">
        <f t="shared" si="35"/>
        <v>0</v>
      </c>
      <c r="FA25" s="14"/>
      <c r="FB25" s="23"/>
      <c r="FC25" s="111">
        <f t="shared" si="40"/>
        <v>4</v>
      </c>
      <c r="FD25" s="82">
        <f t="shared" si="75"/>
        <v>82</v>
      </c>
      <c r="FE25" s="82">
        <f t="shared" si="75"/>
        <v>45</v>
      </c>
      <c r="FF25" s="82">
        <f t="shared" si="75"/>
        <v>35</v>
      </c>
      <c r="FG25" s="131">
        <f t="shared" si="37"/>
        <v>162</v>
      </c>
      <c r="FH25" s="14" t="str">
        <f t="shared" si="38"/>
        <v>Nigel Hierons</v>
      </c>
      <c r="FI25" s="14"/>
      <c r="FJ25" s="183">
        <f t="shared" si="73"/>
        <v>4</v>
      </c>
      <c r="FK25" s="177">
        <v>17</v>
      </c>
      <c r="FL25" s="177">
        <v>8</v>
      </c>
      <c r="FM25" s="177">
        <v>8</v>
      </c>
      <c r="FN25" s="177">
        <v>8</v>
      </c>
      <c r="FO25" s="177">
        <v>8</v>
      </c>
      <c r="FP25" s="177">
        <v>6</v>
      </c>
      <c r="FQ25" s="177">
        <v>6</v>
      </c>
      <c r="FR25" s="177">
        <v>5</v>
      </c>
      <c r="FS25" s="188">
        <v>4</v>
      </c>
      <c r="FT25" s="177"/>
      <c r="FU25" s="177"/>
      <c r="FV25" s="77"/>
      <c r="FW25" s="77"/>
      <c r="FX25" s="77"/>
      <c r="FY25" s="77"/>
      <c r="FZ25" s="77"/>
      <c r="GA25" s="77"/>
      <c r="GB25" s="8">
        <f t="shared" si="41"/>
        <v>16</v>
      </c>
      <c r="GC25" s="8">
        <f t="shared" si="42"/>
        <v>47</v>
      </c>
      <c r="GD25" s="8">
        <f t="shared" si="43"/>
        <v>47</v>
      </c>
      <c r="GE25" s="8">
        <f t="shared" si="44"/>
        <v>47</v>
      </c>
      <c r="GF25" s="8">
        <f t="shared" si="55"/>
        <v>64</v>
      </c>
      <c r="GG25" s="8">
        <f t="shared" si="45"/>
        <v>64</v>
      </c>
      <c r="GH25" s="8">
        <f t="shared" si="46"/>
        <v>95</v>
      </c>
      <c r="GI25" s="8">
        <f t="shared" si="47"/>
        <v>111</v>
      </c>
      <c r="GJ25" s="8">
        <f t="shared" si="48"/>
        <v>128</v>
      </c>
      <c r="GK25" s="8">
        <f t="shared" si="49"/>
        <v>162</v>
      </c>
      <c r="GM25" s="159">
        <f t="shared" si="50"/>
        <v>47</v>
      </c>
      <c r="GN25" s="159">
        <f t="shared" si="51"/>
        <v>47</v>
      </c>
      <c r="GO25" s="159">
        <f t="shared" si="52"/>
        <v>64</v>
      </c>
      <c r="GP25" s="159">
        <f t="shared" si="53"/>
        <v>64</v>
      </c>
      <c r="GQ25" s="159">
        <f t="shared" si="54"/>
        <v>95</v>
      </c>
      <c r="GR25" s="159">
        <f t="shared" si="56"/>
        <v>111</v>
      </c>
      <c r="GS25" s="159">
        <f t="shared" si="57"/>
        <v>128</v>
      </c>
    </row>
    <row r="26" spans="1:201">
      <c r="A26" s="8">
        <v>18</v>
      </c>
      <c r="B26" s="14" t="s">
        <v>377</v>
      </c>
      <c r="C26" s="154">
        <v>4.7812500000000001E-2</v>
      </c>
      <c r="D26" s="154">
        <v>4.7812500000000001E-2</v>
      </c>
      <c r="E26" s="154">
        <v>4.7812500000000001E-2</v>
      </c>
      <c r="F26" s="154">
        <v>4.7812500000000001E-2</v>
      </c>
      <c r="G26" s="154">
        <v>4.7812500000000001E-2</v>
      </c>
      <c r="H26" s="154">
        <v>4.7812500000000001E-2</v>
      </c>
      <c r="I26" s="154">
        <v>4.7812500000000001E-2</v>
      </c>
      <c r="J26" s="154">
        <v>4.7812500000000001E-2</v>
      </c>
      <c r="K26" s="23">
        <v>4.7812500000000001E-2</v>
      </c>
      <c r="L26" s="139">
        <v>18</v>
      </c>
      <c r="M26" s="132">
        <f t="shared" si="0"/>
        <v>10</v>
      </c>
      <c r="N26" s="145">
        <v>0</v>
      </c>
      <c r="O26" s="146">
        <v>5</v>
      </c>
      <c r="P26" s="147">
        <f t="shared" si="58"/>
        <v>15</v>
      </c>
      <c r="Q26" s="14"/>
      <c r="R26" s="23"/>
      <c r="S26" s="21"/>
      <c r="T26" s="19"/>
      <c r="U26" s="24"/>
      <c r="V26" s="19"/>
      <c r="W26" s="131"/>
      <c r="X26" s="14"/>
      <c r="Y26" s="23">
        <v>4.8263888888888884E-2</v>
      </c>
      <c r="Z26" s="139">
        <v>13</v>
      </c>
      <c r="AA26" s="132">
        <f t="shared" si="4"/>
        <v>10</v>
      </c>
      <c r="AB26" s="145">
        <v>0</v>
      </c>
      <c r="AC26" s="146">
        <v>5</v>
      </c>
      <c r="AD26" s="147">
        <f t="shared" si="60"/>
        <v>15</v>
      </c>
      <c r="AE26" s="14"/>
      <c r="AF26" s="23"/>
      <c r="AG26" s="21"/>
      <c r="AH26" s="19"/>
      <c r="AI26" s="24"/>
      <c r="AJ26" s="19"/>
      <c r="AK26" s="131"/>
      <c r="AL26" s="14"/>
      <c r="AM26" s="23"/>
      <c r="AN26" s="21"/>
      <c r="AO26" s="56"/>
      <c r="AP26" s="24"/>
      <c r="AQ26" s="19"/>
      <c r="AR26" s="131"/>
      <c r="AS26" s="14"/>
      <c r="AT26" s="23"/>
      <c r="AU26" s="139"/>
      <c r="AV26" s="132">
        <f t="shared" si="6"/>
        <v>0</v>
      </c>
      <c r="AW26" s="145">
        <v>0</v>
      </c>
      <c r="AX26" s="146"/>
      <c r="AY26" s="147">
        <f t="shared" si="61"/>
        <v>0</v>
      </c>
      <c r="AZ26" s="14"/>
      <c r="BA26" s="23"/>
      <c r="BB26" s="21"/>
      <c r="BC26" s="19"/>
      <c r="BD26" s="24"/>
      <c r="BE26" s="19"/>
      <c r="BF26" s="131"/>
      <c r="BG26" s="14"/>
      <c r="BH26" s="23"/>
      <c r="BI26" s="139"/>
      <c r="BJ26" s="132"/>
      <c r="BK26" s="145">
        <v>0</v>
      </c>
      <c r="BL26" s="146"/>
      <c r="BM26" s="147">
        <f t="shared" si="63"/>
        <v>0</v>
      </c>
      <c r="BN26" s="14"/>
      <c r="BO26" s="23"/>
      <c r="BP26" s="21"/>
      <c r="BQ26" s="19"/>
      <c r="BR26" s="24"/>
      <c r="BS26" s="19"/>
      <c r="BT26" s="131"/>
      <c r="BU26" s="14"/>
      <c r="BV26" s="23"/>
      <c r="BW26" s="139"/>
      <c r="BX26" s="132"/>
      <c r="BY26" s="145">
        <v>0</v>
      </c>
      <c r="BZ26" s="146"/>
      <c r="CA26" s="147">
        <f t="shared" si="64"/>
        <v>0</v>
      </c>
      <c r="CB26" s="14"/>
      <c r="CC26" s="23"/>
      <c r="CD26" s="21"/>
      <c r="CE26" s="19"/>
      <c r="CF26" s="24"/>
      <c r="CG26" s="19"/>
      <c r="CH26" s="131"/>
      <c r="CI26" s="14"/>
      <c r="CJ26" s="23"/>
      <c r="CK26" s="21"/>
      <c r="CL26" s="56">
        <f t="shared" si="39"/>
        <v>0</v>
      </c>
      <c r="CM26" s="24">
        <v>0</v>
      </c>
      <c r="CN26" s="19"/>
      <c r="CO26" s="131">
        <f t="shared" si="65"/>
        <v>0</v>
      </c>
      <c r="CP26" s="14"/>
      <c r="CQ26" s="23"/>
      <c r="CR26" s="21"/>
      <c r="CS26" s="19"/>
      <c r="CT26" s="24"/>
      <c r="CU26" s="19"/>
      <c r="CV26" s="131"/>
      <c r="CW26" s="14"/>
      <c r="CX26" s="23"/>
      <c r="CY26" s="139"/>
      <c r="CZ26" s="132"/>
      <c r="DA26" s="145">
        <v>0</v>
      </c>
      <c r="DB26" s="146"/>
      <c r="DC26" s="147">
        <f t="shared" si="66"/>
        <v>0</v>
      </c>
      <c r="DD26" s="14"/>
      <c r="DE26" s="23"/>
      <c r="DF26" s="139"/>
      <c r="DG26" s="132"/>
      <c r="DH26" s="145">
        <v>0</v>
      </c>
      <c r="DI26" s="150">
        <v>0</v>
      </c>
      <c r="DJ26" s="147">
        <f t="shared" si="67"/>
        <v>0</v>
      </c>
      <c r="DK26" s="14"/>
      <c r="DL26" s="23"/>
      <c r="DM26" s="139"/>
      <c r="DN26" s="132"/>
      <c r="DO26" s="145">
        <v>0</v>
      </c>
      <c r="DP26" s="146"/>
      <c r="DQ26" s="147">
        <f t="shared" si="68"/>
        <v>0</v>
      </c>
      <c r="DR26" s="75"/>
      <c r="DS26" s="23"/>
      <c r="DT26" s="139"/>
      <c r="DU26" s="132"/>
      <c r="DV26" s="145">
        <v>0</v>
      </c>
      <c r="DW26" s="146"/>
      <c r="DX26" s="147">
        <f t="shared" si="69"/>
        <v>0</v>
      </c>
      <c r="DY26" s="14"/>
      <c r="DZ26" s="23"/>
      <c r="EA26" s="139"/>
      <c r="EB26" s="132"/>
      <c r="EC26" s="145">
        <v>0</v>
      </c>
      <c r="ED26" s="146"/>
      <c r="EE26" s="147">
        <f t="shared" si="70"/>
        <v>0</v>
      </c>
      <c r="EF26" s="14"/>
      <c r="EG26" s="23"/>
      <c r="EH26" s="21"/>
      <c r="EI26" s="19"/>
      <c r="EJ26" s="24"/>
      <c r="EK26" s="19"/>
      <c r="EL26" s="131"/>
      <c r="EM26" s="14"/>
      <c r="EN26" s="23"/>
      <c r="EO26" s="21"/>
      <c r="EP26" s="19"/>
      <c r="EQ26" s="24"/>
      <c r="ER26" s="19"/>
      <c r="ES26" s="131"/>
      <c r="ET26" s="14"/>
      <c r="EU26" s="23"/>
      <c r="EV26" s="21"/>
      <c r="EW26" s="132"/>
      <c r="EX26" s="24">
        <v>0</v>
      </c>
      <c r="EY26" s="19"/>
      <c r="EZ26" s="131">
        <f t="shared" si="35"/>
        <v>0</v>
      </c>
      <c r="FA26" s="14"/>
      <c r="FB26" s="23"/>
      <c r="FC26" s="111" t="str">
        <f t="shared" si="40"/>
        <v>19=</v>
      </c>
      <c r="FD26" s="82">
        <f t="shared" si="75"/>
        <v>20</v>
      </c>
      <c r="FE26" s="82">
        <f t="shared" si="75"/>
        <v>0</v>
      </c>
      <c r="FF26" s="82">
        <f t="shared" si="75"/>
        <v>10</v>
      </c>
      <c r="FG26" s="131">
        <f t="shared" si="37"/>
        <v>30</v>
      </c>
      <c r="FH26" s="14" t="str">
        <f t="shared" si="38"/>
        <v>Shaun Silson</v>
      </c>
      <c r="FI26" s="14"/>
      <c r="FJ26" s="183" t="str">
        <f t="shared" si="73"/>
        <v>19=</v>
      </c>
      <c r="FK26" s="177">
        <v>18</v>
      </c>
      <c r="FL26" s="177" t="s">
        <v>440</v>
      </c>
      <c r="FM26" s="177" t="s">
        <v>435</v>
      </c>
      <c r="FN26" s="177" t="s">
        <v>369</v>
      </c>
      <c r="FO26" s="177" t="s">
        <v>369</v>
      </c>
      <c r="FP26" s="177" t="s">
        <v>369</v>
      </c>
      <c r="FQ26" s="177" t="s">
        <v>437</v>
      </c>
      <c r="FR26" s="177" t="s">
        <v>370</v>
      </c>
      <c r="FS26" s="188" t="s">
        <v>442</v>
      </c>
      <c r="FT26" s="177"/>
      <c r="FU26" s="177"/>
      <c r="FV26" s="77"/>
      <c r="FW26" s="77"/>
      <c r="FX26" s="77"/>
      <c r="FY26" s="77"/>
      <c r="FZ26" s="77"/>
      <c r="GA26" s="77"/>
      <c r="GB26" s="8">
        <f t="shared" si="41"/>
        <v>15</v>
      </c>
      <c r="GC26" s="8">
        <f t="shared" si="42"/>
        <v>30</v>
      </c>
      <c r="GD26" s="8">
        <f t="shared" si="43"/>
        <v>30</v>
      </c>
      <c r="GE26" s="8">
        <f t="shared" si="44"/>
        <v>30</v>
      </c>
      <c r="GF26" s="8">
        <f t="shared" si="55"/>
        <v>30</v>
      </c>
      <c r="GG26" s="8">
        <f t="shared" si="45"/>
        <v>30</v>
      </c>
      <c r="GH26" s="8">
        <f t="shared" si="46"/>
        <v>30</v>
      </c>
      <c r="GI26" s="8">
        <f t="shared" si="47"/>
        <v>30</v>
      </c>
      <c r="GJ26" s="8">
        <f t="shared" si="48"/>
        <v>30</v>
      </c>
      <c r="GK26" s="8">
        <f t="shared" si="49"/>
        <v>30</v>
      </c>
      <c r="GM26" s="159">
        <f t="shared" si="50"/>
        <v>30</v>
      </c>
      <c r="GN26" s="159">
        <f t="shared" si="51"/>
        <v>30</v>
      </c>
      <c r="GO26" s="159">
        <f t="shared" si="52"/>
        <v>30</v>
      </c>
      <c r="GP26" s="159">
        <f t="shared" si="53"/>
        <v>30</v>
      </c>
      <c r="GQ26" s="159">
        <f t="shared" si="54"/>
        <v>30</v>
      </c>
      <c r="GR26" s="159">
        <f t="shared" si="56"/>
        <v>30</v>
      </c>
      <c r="GS26" s="159">
        <f t="shared" si="57"/>
        <v>30</v>
      </c>
    </row>
    <row r="27" spans="1:201">
      <c r="A27" s="8">
        <v>19</v>
      </c>
      <c r="B27" s="14" t="s">
        <v>761</v>
      </c>
      <c r="C27" s="154"/>
      <c r="D27" s="154">
        <v>2.3113425925925926E-2</v>
      </c>
      <c r="E27" s="154">
        <v>2.3113425925925926E-2</v>
      </c>
      <c r="F27" s="154">
        <v>2.3113425925925926E-2</v>
      </c>
      <c r="G27" s="154">
        <v>2.3113425925925926E-2</v>
      </c>
      <c r="H27" s="154">
        <v>2.3113425925925926E-2</v>
      </c>
      <c r="I27" s="154">
        <v>2.3113425925925926E-2</v>
      </c>
      <c r="J27" s="154">
        <v>2.3113425925925926E-2</v>
      </c>
      <c r="K27" s="23"/>
      <c r="L27" s="139"/>
      <c r="M27" s="132"/>
      <c r="N27" s="145">
        <v>0</v>
      </c>
      <c r="O27" s="146"/>
      <c r="P27" s="147">
        <f t="shared" si="58"/>
        <v>0</v>
      </c>
      <c r="Q27" s="14"/>
      <c r="R27" s="23"/>
      <c r="S27" s="21"/>
      <c r="T27" s="19"/>
      <c r="U27" s="24">
        <v>0</v>
      </c>
      <c r="V27" s="19"/>
      <c r="W27" s="131">
        <f t="shared" si="76"/>
        <v>0</v>
      </c>
      <c r="X27" s="14"/>
      <c r="Y27" s="23">
        <v>2.3113425925925926E-2</v>
      </c>
      <c r="Z27" s="139">
        <v>1</v>
      </c>
      <c r="AA27" s="132">
        <f t="shared" si="4"/>
        <v>22</v>
      </c>
      <c r="AB27" s="145">
        <v>0</v>
      </c>
      <c r="AC27" s="146">
        <v>5</v>
      </c>
      <c r="AD27" s="147">
        <f t="shared" si="60"/>
        <v>27</v>
      </c>
      <c r="AE27" s="14"/>
      <c r="AF27" s="23"/>
      <c r="AG27" s="21"/>
      <c r="AH27" s="19"/>
      <c r="AI27" s="24"/>
      <c r="AJ27" s="19"/>
      <c r="AK27" s="131"/>
      <c r="AL27" s="14"/>
      <c r="AM27" s="23"/>
      <c r="AN27" s="21"/>
      <c r="AO27" s="56"/>
      <c r="AP27" s="24"/>
      <c r="AQ27" s="19"/>
      <c r="AR27" s="131"/>
      <c r="AS27" s="14"/>
      <c r="AT27" s="23"/>
      <c r="AU27" s="139"/>
      <c r="AV27" s="132">
        <f t="shared" si="6"/>
        <v>0</v>
      </c>
      <c r="AW27" s="145">
        <v>0</v>
      </c>
      <c r="AX27" s="146"/>
      <c r="AY27" s="147">
        <f t="shared" si="61"/>
        <v>0</v>
      </c>
      <c r="AZ27" s="14"/>
      <c r="BA27" s="23"/>
      <c r="BB27" s="21"/>
      <c r="BC27" s="19"/>
      <c r="BD27" s="24">
        <v>0</v>
      </c>
      <c r="BE27" s="19"/>
      <c r="BF27" s="131">
        <f t="shared" si="77"/>
        <v>0</v>
      </c>
      <c r="BG27" s="14"/>
      <c r="BH27" s="23"/>
      <c r="BI27" s="139"/>
      <c r="BJ27" s="132"/>
      <c r="BK27" s="145">
        <v>0</v>
      </c>
      <c r="BL27" s="146"/>
      <c r="BM27" s="147">
        <f t="shared" si="63"/>
        <v>0</v>
      </c>
      <c r="BN27" s="14"/>
      <c r="BO27" s="23"/>
      <c r="BP27" s="21"/>
      <c r="BQ27" s="19"/>
      <c r="BR27" s="24">
        <v>0</v>
      </c>
      <c r="BS27" s="19"/>
      <c r="BT27" s="131">
        <f t="shared" si="13"/>
        <v>0</v>
      </c>
      <c r="BU27" s="14"/>
      <c r="BV27" s="23">
        <v>2.4641203703703703E-2</v>
      </c>
      <c r="BW27" s="139">
        <v>1</v>
      </c>
      <c r="BX27" s="132">
        <f t="shared" si="14"/>
        <v>26</v>
      </c>
      <c r="BY27" s="145">
        <v>0</v>
      </c>
      <c r="BZ27" s="146">
        <v>5</v>
      </c>
      <c r="CA27" s="147">
        <f t="shared" si="64"/>
        <v>31</v>
      </c>
      <c r="CB27" s="14"/>
      <c r="CC27" s="23"/>
      <c r="CD27" s="21"/>
      <c r="CE27" s="19"/>
      <c r="CF27" s="24">
        <v>0</v>
      </c>
      <c r="CG27" s="19"/>
      <c r="CH27" s="131">
        <f t="shared" si="17"/>
        <v>0</v>
      </c>
      <c r="CI27" s="14"/>
      <c r="CJ27" s="23"/>
      <c r="CK27" s="21"/>
      <c r="CL27" s="56">
        <f t="shared" si="39"/>
        <v>0</v>
      </c>
      <c r="CM27" s="24">
        <v>0</v>
      </c>
      <c r="CN27" s="19"/>
      <c r="CO27" s="131">
        <f t="shared" si="65"/>
        <v>0</v>
      </c>
      <c r="CP27" s="14"/>
      <c r="CQ27" s="23"/>
      <c r="CR27" s="21"/>
      <c r="CS27" s="19"/>
      <c r="CT27" s="24">
        <v>0</v>
      </c>
      <c r="CU27" s="19"/>
      <c r="CV27" s="131">
        <f t="shared" si="20"/>
        <v>0</v>
      </c>
      <c r="CW27" s="14"/>
      <c r="CX27" s="23"/>
      <c r="CY27" s="139"/>
      <c r="CZ27" s="132"/>
      <c r="DA27" s="145">
        <v>0</v>
      </c>
      <c r="DB27" s="146"/>
      <c r="DC27" s="147">
        <f t="shared" si="66"/>
        <v>0</v>
      </c>
      <c r="DD27" s="14"/>
      <c r="DE27" s="23"/>
      <c r="DF27" s="139"/>
      <c r="DG27" s="132"/>
      <c r="DH27" s="145">
        <v>0</v>
      </c>
      <c r="DI27" s="150">
        <v>0</v>
      </c>
      <c r="DJ27" s="147">
        <f t="shared" si="67"/>
        <v>0</v>
      </c>
      <c r="DK27" s="14"/>
      <c r="DL27" s="23"/>
      <c r="DM27" s="139"/>
      <c r="DN27" s="132"/>
      <c r="DO27" s="145">
        <v>0</v>
      </c>
      <c r="DP27" s="146"/>
      <c r="DQ27" s="147">
        <f t="shared" si="68"/>
        <v>0</v>
      </c>
      <c r="DR27" s="75"/>
      <c r="DS27" s="23"/>
      <c r="DT27" s="139"/>
      <c r="DU27" s="132"/>
      <c r="DV27" s="145">
        <v>0</v>
      </c>
      <c r="DW27" s="146"/>
      <c r="DX27" s="147">
        <f t="shared" si="69"/>
        <v>0</v>
      </c>
      <c r="DY27" s="14"/>
      <c r="DZ27" s="23"/>
      <c r="EA27" s="139"/>
      <c r="EB27" s="132"/>
      <c r="EC27" s="145">
        <v>0</v>
      </c>
      <c r="ED27" s="146"/>
      <c r="EE27" s="147">
        <f t="shared" si="70"/>
        <v>0</v>
      </c>
      <c r="EF27" s="14"/>
      <c r="EG27" s="23"/>
      <c r="EH27" s="21"/>
      <c r="EI27" s="19"/>
      <c r="EJ27" s="24">
        <v>0</v>
      </c>
      <c r="EK27" s="19"/>
      <c r="EL27" s="131">
        <f t="shared" si="78"/>
        <v>0</v>
      </c>
      <c r="EM27" s="14"/>
      <c r="EN27" s="23"/>
      <c r="EO27" s="21"/>
      <c r="EP27" s="19"/>
      <c r="EQ27" s="24">
        <v>0</v>
      </c>
      <c r="ER27" s="19"/>
      <c r="ES27" s="131">
        <f t="shared" si="79"/>
        <v>0</v>
      </c>
      <c r="ET27" s="14"/>
      <c r="EU27" s="23"/>
      <c r="EV27" s="21"/>
      <c r="EW27" s="132"/>
      <c r="EX27" s="24">
        <v>0</v>
      </c>
      <c r="EY27" s="19"/>
      <c r="EZ27" s="131">
        <f t="shared" si="35"/>
        <v>0</v>
      </c>
      <c r="FA27" s="14"/>
      <c r="FB27" s="23"/>
      <c r="FC27" s="111" t="str">
        <f t="shared" si="40"/>
        <v>15=</v>
      </c>
      <c r="FD27" s="82">
        <f t="shared" si="75"/>
        <v>48</v>
      </c>
      <c r="FE27" s="82">
        <f t="shared" si="75"/>
        <v>0</v>
      </c>
      <c r="FF27" s="82">
        <f t="shared" si="75"/>
        <v>10</v>
      </c>
      <c r="FG27" s="131">
        <f t="shared" si="37"/>
        <v>58</v>
      </c>
      <c r="FH27" s="14" t="str">
        <f t="shared" si="38"/>
        <v>Jonathan Cox</v>
      </c>
      <c r="FI27" s="14"/>
      <c r="FJ27" s="183" t="str">
        <f t="shared" si="73"/>
        <v>15=</v>
      </c>
      <c r="FK27" s="178"/>
      <c r="FL27" s="177">
        <v>13</v>
      </c>
      <c r="FM27" s="177">
        <v>15</v>
      </c>
      <c r="FN27" s="177">
        <v>9</v>
      </c>
      <c r="FO27" s="177" t="s">
        <v>440</v>
      </c>
      <c r="FP27" s="177" t="s">
        <v>131</v>
      </c>
      <c r="FQ27" s="177" t="s">
        <v>435</v>
      </c>
      <c r="FR27" s="177" t="s">
        <v>435</v>
      </c>
      <c r="FS27" s="188" t="s">
        <v>369</v>
      </c>
      <c r="FT27" s="177"/>
      <c r="FU27" s="177"/>
      <c r="FV27" s="77"/>
      <c r="FW27" s="77"/>
      <c r="FX27" s="77"/>
      <c r="FY27" s="77"/>
      <c r="FZ27" s="77"/>
      <c r="GA27" s="77"/>
      <c r="GB27" s="8">
        <f t="shared" si="41"/>
        <v>0</v>
      </c>
      <c r="GC27" s="8">
        <f t="shared" si="42"/>
        <v>27</v>
      </c>
      <c r="GD27" s="8">
        <f t="shared" si="43"/>
        <v>27</v>
      </c>
      <c r="GE27" s="8">
        <f t="shared" si="44"/>
        <v>27</v>
      </c>
      <c r="GF27" s="8">
        <f t="shared" si="55"/>
        <v>58</v>
      </c>
      <c r="GG27" s="8">
        <f t="shared" si="45"/>
        <v>58</v>
      </c>
      <c r="GH27" s="8">
        <f t="shared" si="46"/>
        <v>58</v>
      </c>
      <c r="GI27" s="8">
        <f t="shared" si="47"/>
        <v>58</v>
      </c>
      <c r="GJ27" s="8">
        <f t="shared" si="48"/>
        <v>58</v>
      </c>
      <c r="GK27" s="8">
        <f t="shared" si="49"/>
        <v>58</v>
      </c>
      <c r="GM27" s="159">
        <f t="shared" si="50"/>
        <v>27</v>
      </c>
      <c r="GN27" s="159">
        <f t="shared" si="51"/>
        <v>27</v>
      </c>
      <c r="GO27" s="159">
        <f t="shared" si="52"/>
        <v>58</v>
      </c>
      <c r="GP27" s="159">
        <f t="shared" si="53"/>
        <v>58</v>
      </c>
      <c r="GQ27" s="159">
        <f t="shared" si="54"/>
        <v>58</v>
      </c>
      <c r="GR27" s="159">
        <f t="shared" si="56"/>
        <v>58</v>
      </c>
      <c r="GS27" s="159">
        <f t="shared" si="57"/>
        <v>58</v>
      </c>
    </row>
    <row r="28" spans="1:201">
      <c r="A28" s="8">
        <v>20</v>
      </c>
      <c r="B28" s="14" t="s">
        <v>667</v>
      </c>
      <c r="C28" s="154"/>
      <c r="D28" s="154">
        <v>2.9363425925925921E-2</v>
      </c>
      <c r="E28" s="154">
        <v>2.9363425925925921E-2</v>
      </c>
      <c r="F28" s="154">
        <v>2.9363425925925921E-2</v>
      </c>
      <c r="G28" s="154">
        <v>2.9363425925925921E-2</v>
      </c>
      <c r="H28" s="154">
        <v>2.9363425925925921E-2</v>
      </c>
      <c r="I28" s="154">
        <v>2.9363425925925921E-2</v>
      </c>
      <c r="J28" s="154">
        <v>2.9363425925925921E-2</v>
      </c>
      <c r="K28" s="23"/>
      <c r="L28" s="139"/>
      <c r="M28" s="132"/>
      <c r="N28" s="145">
        <v>0</v>
      </c>
      <c r="O28" s="146"/>
      <c r="P28" s="147">
        <f t="shared" si="58"/>
        <v>0</v>
      </c>
      <c r="Q28" s="14"/>
      <c r="R28" s="23"/>
      <c r="S28" s="21"/>
      <c r="T28" s="19"/>
      <c r="U28" s="24"/>
      <c r="V28" s="19"/>
      <c r="W28" s="131"/>
      <c r="X28" s="14"/>
      <c r="Y28" s="23">
        <v>2.9363425925925921E-2</v>
      </c>
      <c r="Z28" s="139">
        <v>3</v>
      </c>
      <c r="AA28" s="132">
        <f t="shared" si="4"/>
        <v>20</v>
      </c>
      <c r="AB28" s="145">
        <v>0</v>
      </c>
      <c r="AC28" s="146">
        <v>5</v>
      </c>
      <c r="AD28" s="147">
        <f t="shared" si="60"/>
        <v>25</v>
      </c>
      <c r="AE28" s="14"/>
      <c r="AF28" s="23"/>
      <c r="AG28" s="21"/>
      <c r="AH28" s="19"/>
      <c r="AI28" s="24"/>
      <c r="AJ28" s="19"/>
      <c r="AK28" s="131"/>
      <c r="AL28" s="14"/>
      <c r="AM28" s="23"/>
      <c r="AN28" s="21"/>
      <c r="AO28" s="56"/>
      <c r="AP28" s="24"/>
      <c r="AQ28" s="19"/>
      <c r="AR28" s="131"/>
      <c r="AS28" s="14"/>
      <c r="AT28" s="23"/>
      <c r="AU28" s="139"/>
      <c r="AV28" s="132">
        <f t="shared" si="6"/>
        <v>0</v>
      </c>
      <c r="AW28" s="145">
        <v>0</v>
      </c>
      <c r="AX28" s="146"/>
      <c r="AY28" s="147">
        <f t="shared" si="61"/>
        <v>0</v>
      </c>
      <c r="AZ28" s="14"/>
      <c r="BA28" s="23"/>
      <c r="BB28" s="21"/>
      <c r="BC28" s="19"/>
      <c r="BD28" s="24"/>
      <c r="BE28" s="19"/>
      <c r="BF28" s="131"/>
      <c r="BG28" s="14"/>
      <c r="BH28" s="23"/>
      <c r="BI28" s="139"/>
      <c r="BJ28" s="132"/>
      <c r="BK28" s="145">
        <v>0</v>
      </c>
      <c r="BL28" s="146"/>
      <c r="BM28" s="147">
        <f t="shared" si="63"/>
        <v>0</v>
      </c>
      <c r="BN28" s="14"/>
      <c r="BO28" s="23"/>
      <c r="BP28" s="21"/>
      <c r="BQ28" s="19"/>
      <c r="BR28" s="24"/>
      <c r="BS28" s="19"/>
      <c r="BT28" s="131"/>
      <c r="BU28" s="14"/>
      <c r="BV28" s="23"/>
      <c r="BW28" s="139"/>
      <c r="BX28" s="132"/>
      <c r="BY28" s="145">
        <v>0</v>
      </c>
      <c r="BZ28" s="146"/>
      <c r="CA28" s="147">
        <f t="shared" si="64"/>
        <v>0</v>
      </c>
      <c r="CB28" s="14"/>
      <c r="CC28" s="23"/>
      <c r="CD28" s="21"/>
      <c r="CE28" s="19"/>
      <c r="CF28" s="24"/>
      <c r="CG28" s="19"/>
      <c r="CH28" s="131"/>
      <c r="CI28" s="14"/>
      <c r="CJ28" s="23"/>
      <c r="CK28" s="21"/>
      <c r="CL28" s="56">
        <f t="shared" si="39"/>
        <v>0</v>
      </c>
      <c r="CM28" s="24">
        <v>0</v>
      </c>
      <c r="CN28" s="19"/>
      <c r="CO28" s="131">
        <f t="shared" si="65"/>
        <v>0</v>
      </c>
      <c r="CP28" s="14"/>
      <c r="CQ28" s="23"/>
      <c r="CR28" s="21"/>
      <c r="CS28" s="19"/>
      <c r="CT28" s="24"/>
      <c r="CU28" s="19"/>
      <c r="CV28" s="131"/>
      <c r="CW28" s="14"/>
      <c r="CX28" s="23"/>
      <c r="CY28" s="139"/>
      <c r="CZ28" s="132"/>
      <c r="DA28" s="145">
        <v>0</v>
      </c>
      <c r="DB28" s="146"/>
      <c r="DC28" s="147">
        <f t="shared" si="66"/>
        <v>0</v>
      </c>
      <c r="DD28" s="14"/>
      <c r="DE28" s="23"/>
      <c r="DF28" s="139"/>
      <c r="DG28" s="132"/>
      <c r="DH28" s="145">
        <v>0</v>
      </c>
      <c r="DI28" s="150">
        <v>0</v>
      </c>
      <c r="DJ28" s="147">
        <f t="shared" si="67"/>
        <v>0</v>
      </c>
      <c r="DK28" s="14"/>
      <c r="DL28" s="23"/>
      <c r="DM28" s="139"/>
      <c r="DN28" s="132"/>
      <c r="DO28" s="145">
        <v>0</v>
      </c>
      <c r="DP28" s="146"/>
      <c r="DQ28" s="147">
        <f t="shared" si="68"/>
        <v>0</v>
      </c>
      <c r="DR28" s="75"/>
      <c r="DS28" s="23"/>
      <c r="DT28" s="139"/>
      <c r="DU28" s="132"/>
      <c r="DV28" s="145">
        <v>0</v>
      </c>
      <c r="DW28" s="146"/>
      <c r="DX28" s="147">
        <f t="shared" si="69"/>
        <v>0</v>
      </c>
      <c r="DY28" s="14"/>
      <c r="DZ28" s="23"/>
      <c r="EA28" s="139"/>
      <c r="EB28" s="132"/>
      <c r="EC28" s="145">
        <v>0</v>
      </c>
      <c r="ED28" s="146"/>
      <c r="EE28" s="147">
        <f t="shared" si="70"/>
        <v>0</v>
      </c>
      <c r="EF28" s="14"/>
      <c r="EG28" s="23"/>
      <c r="EH28" s="21"/>
      <c r="EI28" s="19"/>
      <c r="EJ28" s="24"/>
      <c r="EK28" s="19"/>
      <c r="EL28" s="131"/>
      <c r="EM28" s="14"/>
      <c r="EN28" s="23"/>
      <c r="EO28" s="21"/>
      <c r="EP28" s="19"/>
      <c r="EQ28" s="24"/>
      <c r="ER28" s="19"/>
      <c r="ES28" s="131"/>
      <c r="ET28" s="14"/>
      <c r="EU28" s="23"/>
      <c r="EV28" s="21"/>
      <c r="EW28" s="132"/>
      <c r="EX28" s="24">
        <v>0</v>
      </c>
      <c r="EY28" s="19"/>
      <c r="EZ28" s="131">
        <f t="shared" si="35"/>
        <v>0</v>
      </c>
      <c r="FA28" s="14"/>
      <c r="FB28" s="23"/>
      <c r="FC28" s="111">
        <f t="shared" si="40"/>
        <v>24</v>
      </c>
      <c r="FD28" s="82">
        <f t="shared" si="75"/>
        <v>20</v>
      </c>
      <c r="FE28" s="82">
        <f t="shared" si="75"/>
        <v>0</v>
      </c>
      <c r="FF28" s="82">
        <f t="shared" si="75"/>
        <v>5</v>
      </c>
      <c r="FG28" s="131">
        <f t="shared" si="37"/>
        <v>25</v>
      </c>
      <c r="FH28" s="14" t="str">
        <f t="shared" si="38"/>
        <v>John Oakey</v>
      </c>
      <c r="FI28" s="14"/>
      <c r="FJ28" s="183">
        <f t="shared" si="73"/>
        <v>24</v>
      </c>
      <c r="FK28" s="178"/>
      <c r="FL28" s="177">
        <v>15</v>
      </c>
      <c r="FM28" s="177">
        <v>17</v>
      </c>
      <c r="FN28" s="177">
        <v>21</v>
      </c>
      <c r="FO28" s="177">
        <v>21</v>
      </c>
      <c r="FP28" s="177">
        <v>21</v>
      </c>
      <c r="FQ28" s="177">
        <v>21</v>
      </c>
      <c r="FR28" s="177">
        <v>22</v>
      </c>
      <c r="FS28" s="188">
        <v>24</v>
      </c>
      <c r="FT28" s="177"/>
      <c r="FU28" s="177"/>
      <c r="FV28" s="77"/>
      <c r="FW28" s="77"/>
      <c r="FX28" s="77"/>
      <c r="FY28" s="77"/>
      <c r="FZ28" s="77"/>
      <c r="GA28" s="77"/>
      <c r="GB28" s="8">
        <f t="shared" si="41"/>
        <v>0</v>
      </c>
      <c r="GC28" s="8">
        <f t="shared" si="42"/>
        <v>25</v>
      </c>
      <c r="GD28" s="8">
        <f t="shared" si="43"/>
        <v>25</v>
      </c>
      <c r="GE28" s="8">
        <f t="shared" si="44"/>
        <v>25</v>
      </c>
      <c r="GF28" s="8">
        <f t="shared" si="55"/>
        <v>25</v>
      </c>
      <c r="GG28" s="8">
        <f t="shared" si="45"/>
        <v>25</v>
      </c>
      <c r="GH28" s="8">
        <f t="shared" si="46"/>
        <v>25</v>
      </c>
      <c r="GI28" s="8">
        <f t="shared" si="47"/>
        <v>25</v>
      </c>
      <c r="GJ28" s="8">
        <f t="shared" si="48"/>
        <v>25</v>
      </c>
      <c r="GK28" s="8">
        <f t="shared" si="49"/>
        <v>25</v>
      </c>
      <c r="GM28" s="159">
        <f t="shared" si="50"/>
        <v>25</v>
      </c>
      <c r="GN28" s="159">
        <f t="shared" si="51"/>
        <v>25</v>
      </c>
      <c r="GO28" s="159">
        <f t="shared" si="52"/>
        <v>25</v>
      </c>
      <c r="GP28" s="159">
        <f t="shared" si="53"/>
        <v>25</v>
      </c>
      <c r="GQ28" s="159">
        <f t="shared" si="54"/>
        <v>25</v>
      </c>
      <c r="GR28" s="159">
        <f t="shared" si="56"/>
        <v>25</v>
      </c>
      <c r="GS28" s="159">
        <f t="shared" si="57"/>
        <v>25</v>
      </c>
    </row>
    <row r="29" spans="1:201">
      <c r="A29" s="8">
        <v>21</v>
      </c>
      <c r="B29" s="14" t="s">
        <v>16</v>
      </c>
      <c r="C29" s="154"/>
      <c r="D29" s="154">
        <v>3.0613425925925929E-2</v>
      </c>
      <c r="E29" s="154">
        <v>3.0613425925925929E-2</v>
      </c>
      <c r="F29" s="154">
        <v>3.0613425925925929E-2</v>
      </c>
      <c r="G29" s="154">
        <v>3.0613425925925929E-2</v>
      </c>
      <c r="H29" s="154">
        <v>3.0613425925925929E-2</v>
      </c>
      <c r="I29" s="154">
        <v>3.0613425925925929E-2</v>
      </c>
      <c r="J29" s="154">
        <v>3.0613425925925929E-2</v>
      </c>
      <c r="K29" s="23"/>
      <c r="L29" s="139"/>
      <c r="M29" s="132"/>
      <c r="N29" s="145">
        <v>0</v>
      </c>
      <c r="O29" s="146"/>
      <c r="P29" s="147">
        <f t="shared" si="58"/>
        <v>0</v>
      </c>
      <c r="Q29" s="14"/>
      <c r="R29" s="23"/>
      <c r="S29" s="21"/>
      <c r="T29" s="19"/>
      <c r="U29" s="24"/>
      <c r="V29" s="19"/>
      <c r="W29" s="131"/>
      <c r="X29" s="14"/>
      <c r="Y29" s="23">
        <v>3.0613425925925929E-2</v>
      </c>
      <c r="Z29" s="139">
        <v>5</v>
      </c>
      <c r="AA29" s="132">
        <f t="shared" si="4"/>
        <v>18</v>
      </c>
      <c r="AB29" s="145">
        <v>0</v>
      </c>
      <c r="AC29" s="146">
        <v>5</v>
      </c>
      <c r="AD29" s="147">
        <f t="shared" si="60"/>
        <v>23</v>
      </c>
      <c r="AE29" s="14"/>
      <c r="AF29" s="23"/>
      <c r="AG29" s="21"/>
      <c r="AH29" s="19"/>
      <c r="AI29" s="24"/>
      <c r="AJ29" s="19"/>
      <c r="AK29" s="131"/>
      <c r="AL29" s="14"/>
      <c r="AM29" s="23"/>
      <c r="AN29" s="21"/>
      <c r="AO29" s="56"/>
      <c r="AP29" s="24"/>
      <c r="AQ29" s="19"/>
      <c r="AR29" s="131"/>
      <c r="AS29" s="14"/>
      <c r="AT29" s="23"/>
      <c r="AU29" s="139"/>
      <c r="AV29" s="132">
        <f t="shared" si="6"/>
        <v>0</v>
      </c>
      <c r="AW29" s="145">
        <v>0</v>
      </c>
      <c r="AX29" s="146"/>
      <c r="AY29" s="147">
        <f t="shared" si="61"/>
        <v>0</v>
      </c>
      <c r="AZ29" s="14"/>
      <c r="BA29" s="23"/>
      <c r="BB29" s="21"/>
      <c r="BC29" s="19"/>
      <c r="BD29" s="24"/>
      <c r="BE29" s="19"/>
      <c r="BF29" s="131"/>
      <c r="BG29" s="14"/>
      <c r="BH29" s="23">
        <v>3.1527777777777773E-2</v>
      </c>
      <c r="BI29" s="139">
        <v>4</v>
      </c>
      <c r="BJ29" s="132">
        <f t="shared" si="10"/>
        <v>16</v>
      </c>
      <c r="BK29" s="145">
        <v>0</v>
      </c>
      <c r="BL29" s="146">
        <v>5</v>
      </c>
      <c r="BM29" s="147">
        <f t="shared" si="63"/>
        <v>21</v>
      </c>
      <c r="BN29" s="14"/>
      <c r="BO29" s="23"/>
      <c r="BP29" s="21"/>
      <c r="BQ29" s="19"/>
      <c r="BR29" s="24"/>
      <c r="BS29" s="19"/>
      <c r="BT29" s="131"/>
      <c r="BU29" s="14"/>
      <c r="BV29" s="23">
        <v>3.3090277777777781E-2</v>
      </c>
      <c r="BW29" s="139">
        <v>7</v>
      </c>
      <c r="BX29" s="132">
        <f t="shared" si="14"/>
        <v>20</v>
      </c>
      <c r="BY29" s="145">
        <v>0</v>
      </c>
      <c r="BZ29" s="146">
        <v>5</v>
      </c>
      <c r="CA29" s="147">
        <f t="shared" si="64"/>
        <v>25</v>
      </c>
      <c r="CB29" s="14"/>
      <c r="CC29" s="23"/>
      <c r="CD29" s="21"/>
      <c r="CE29" s="19"/>
      <c r="CF29" s="24"/>
      <c r="CG29" s="19"/>
      <c r="CH29" s="131"/>
      <c r="CI29" s="14"/>
      <c r="CJ29" s="23"/>
      <c r="CK29" s="21"/>
      <c r="CL29" s="56">
        <f t="shared" si="39"/>
        <v>0</v>
      </c>
      <c r="CM29" s="24">
        <v>0</v>
      </c>
      <c r="CN29" s="19"/>
      <c r="CO29" s="131">
        <f t="shared" si="65"/>
        <v>0</v>
      </c>
      <c r="CP29" s="14"/>
      <c r="CQ29" s="23"/>
      <c r="CR29" s="21"/>
      <c r="CS29" s="19"/>
      <c r="CT29" s="24"/>
      <c r="CU29" s="19"/>
      <c r="CV29" s="131"/>
      <c r="CW29" s="14"/>
      <c r="CX29" s="23">
        <v>3.1793981481481479E-2</v>
      </c>
      <c r="CY29" s="139">
        <v>4</v>
      </c>
      <c r="CZ29" s="132">
        <f t="shared" si="21"/>
        <v>13</v>
      </c>
      <c r="DA29" s="145">
        <v>0</v>
      </c>
      <c r="DB29" s="146">
        <v>5</v>
      </c>
      <c r="DC29" s="147">
        <f t="shared" si="66"/>
        <v>18</v>
      </c>
      <c r="DD29" s="14"/>
      <c r="DE29" s="23"/>
      <c r="DF29" s="139"/>
      <c r="DG29" s="132"/>
      <c r="DH29" s="145">
        <v>0</v>
      </c>
      <c r="DI29" s="150">
        <v>0</v>
      </c>
      <c r="DJ29" s="147">
        <f t="shared" si="67"/>
        <v>0</v>
      </c>
      <c r="DK29" s="14"/>
      <c r="DL29" s="23"/>
      <c r="DM29" s="139"/>
      <c r="DN29" s="132"/>
      <c r="DO29" s="145">
        <v>0</v>
      </c>
      <c r="DP29" s="146"/>
      <c r="DQ29" s="147">
        <f t="shared" si="68"/>
        <v>0</v>
      </c>
      <c r="DR29" s="75"/>
      <c r="DS29" s="23"/>
      <c r="DT29" s="139"/>
      <c r="DU29" s="132"/>
      <c r="DV29" s="145">
        <v>0</v>
      </c>
      <c r="DW29" s="146"/>
      <c r="DX29" s="147">
        <f t="shared" si="69"/>
        <v>0</v>
      </c>
      <c r="DY29" s="14"/>
      <c r="DZ29" s="23"/>
      <c r="EA29" s="139"/>
      <c r="EB29" s="132"/>
      <c r="EC29" s="145">
        <v>0</v>
      </c>
      <c r="ED29" s="146"/>
      <c r="EE29" s="147">
        <f t="shared" si="70"/>
        <v>0</v>
      </c>
      <c r="EF29" s="14"/>
      <c r="EG29" s="23"/>
      <c r="EH29" s="21"/>
      <c r="EI29" s="19"/>
      <c r="EJ29" s="24"/>
      <c r="EK29" s="19"/>
      <c r="EL29" s="131"/>
      <c r="EM29" s="14"/>
      <c r="EN29" s="23"/>
      <c r="EO29" s="21"/>
      <c r="EP29" s="19"/>
      <c r="EQ29" s="24"/>
      <c r="ER29" s="19"/>
      <c r="ES29" s="131"/>
      <c r="ET29" s="14"/>
      <c r="EU29" s="23"/>
      <c r="EV29" s="21"/>
      <c r="EW29" s="132"/>
      <c r="EX29" s="24">
        <v>0</v>
      </c>
      <c r="EY29" s="19"/>
      <c r="EZ29" s="131">
        <f t="shared" si="35"/>
        <v>0</v>
      </c>
      <c r="FA29" s="14"/>
      <c r="FB29" s="23"/>
      <c r="FC29" s="111">
        <f t="shared" si="40"/>
        <v>11</v>
      </c>
      <c r="FD29" s="82">
        <f t="shared" si="75"/>
        <v>67</v>
      </c>
      <c r="FE29" s="82">
        <f t="shared" si="75"/>
        <v>0</v>
      </c>
      <c r="FF29" s="82">
        <f t="shared" si="75"/>
        <v>20</v>
      </c>
      <c r="FG29" s="131">
        <f t="shared" si="37"/>
        <v>87</v>
      </c>
      <c r="FH29" s="14" t="str">
        <f t="shared" si="38"/>
        <v>John Bridge</v>
      </c>
      <c r="FI29" s="14"/>
      <c r="FJ29" s="183">
        <f t="shared" si="73"/>
        <v>11</v>
      </c>
      <c r="FK29" s="178"/>
      <c r="FL29" s="177" t="s">
        <v>437</v>
      </c>
      <c r="FM29" s="177">
        <v>9</v>
      </c>
      <c r="FN29" s="177">
        <v>7</v>
      </c>
      <c r="FO29" s="177">
        <v>6</v>
      </c>
      <c r="FP29" s="177">
        <v>7</v>
      </c>
      <c r="FQ29" s="177">
        <v>7</v>
      </c>
      <c r="FR29" s="177">
        <v>9</v>
      </c>
      <c r="FS29" s="188">
        <v>11</v>
      </c>
      <c r="FT29" s="177"/>
      <c r="FU29" s="177"/>
      <c r="FV29" s="77"/>
      <c r="FW29" s="77"/>
      <c r="FX29" s="77"/>
      <c r="FY29" s="77"/>
      <c r="FZ29" s="77"/>
      <c r="GA29" s="77"/>
      <c r="GB29" s="8">
        <f t="shared" si="41"/>
        <v>0</v>
      </c>
      <c r="GC29" s="8">
        <f t="shared" si="42"/>
        <v>23</v>
      </c>
      <c r="GD29" s="8">
        <f t="shared" si="43"/>
        <v>23</v>
      </c>
      <c r="GE29" s="8">
        <f t="shared" si="44"/>
        <v>44</v>
      </c>
      <c r="GF29" s="8">
        <f t="shared" si="55"/>
        <v>69</v>
      </c>
      <c r="GG29" s="8">
        <f t="shared" si="45"/>
        <v>87</v>
      </c>
      <c r="GH29" s="8">
        <f t="shared" si="46"/>
        <v>87</v>
      </c>
      <c r="GI29" s="8">
        <f t="shared" si="47"/>
        <v>87</v>
      </c>
      <c r="GJ29" s="8">
        <f t="shared" si="48"/>
        <v>87</v>
      </c>
      <c r="GK29" s="8">
        <f t="shared" si="49"/>
        <v>87</v>
      </c>
      <c r="GM29" s="159">
        <f t="shared" si="50"/>
        <v>23</v>
      </c>
      <c r="GN29" s="159">
        <f t="shared" si="51"/>
        <v>44</v>
      </c>
      <c r="GO29" s="159">
        <f t="shared" si="52"/>
        <v>69</v>
      </c>
      <c r="GP29" s="159">
        <f t="shared" si="53"/>
        <v>87</v>
      </c>
      <c r="GQ29" s="159">
        <f t="shared" si="54"/>
        <v>87</v>
      </c>
      <c r="GR29" s="159">
        <f t="shared" si="56"/>
        <v>87</v>
      </c>
      <c r="GS29" s="159">
        <f t="shared" si="57"/>
        <v>87</v>
      </c>
    </row>
    <row r="30" spans="1:201">
      <c r="A30" s="8">
        <v>22</v>
      </c>
      <c r="B30" s="14" t="s">
        <v>828</v>
      </c>
      <c r="C30" s="154"/>
      <c r="D30" s="154"/>
      <c r="E30" s="154">
        <v>3.1145833333333334E-2</v>
      </c>
      <c r="F30" s="154">
        <v>3.1145833333333334E-2</v>
      </c>
      <c r="G30" s="154">
        <v>3.1145833333333334E-2</v>
      </c>
      <c r="H30" s="154">
        <v>3.1145833333333334E-2</v>
      </c>
      <c r="I30" s="154">
        <v>3.1145833333333334E-2</v>
      </c>
      <c r="J30" s="154">
        <v>3.1145833333333334E-2</v>
      </c>
      <c r="K30" s="23"/>
      <c r="L30" s="139"/>
      <c r="M30" s="132"/>
      <c r="N30" s="145">
        <v>0</v>
      </c>
      <c r="O30" s="146"/>
      <c r="P30" s="147">
        <f t="shared" si="58"/>
        <v>0</v>
      </c>
      <c r="Q30" s="14"/>
      <c r="R30" s="23"/>
      <c r="S30" s="21"/>
      <c r="T30" s="19"/>
      <c r="U30" s="24"/>
      <c r="V30" s="19"/>
      <c r="W30" s="131"/>
      <c r="X30" s="14"/>
      <c r="Y30" s="23"/>
      <c r="Z30" s="139"/>
      <c r="AA30" s="132"/>
      <c r="AB30" s="145">
        <v>0</v>
      </c>
      <c r="AC30" s="146"/>
      <c r="AD30" s="147">
        <f t="shared" si="60"/>
        <v>0</v>
      </c>
      <c r="AE30" s="14"/>
      <c r="AF30" s="23"/>
      <c r="AG30" s="21"/>
      <c r="AH30" s="19"/>
      <c r="AI30" s="24"/>
      <c r="AJ30" s="19"/>
      <c r="AK30" s="131"/>
      <c r="AL30" s="14"/>
      <c r="AM30" s="23"/>
      <c r="AN30" s="21"/>
      <c r="AO30" s="56"/>
      <c r="AP30" s="24"/>
      <c r="AQ30" s="19"/>
      <c r="AR30" s="131"/>
      <c r="AS30" s="14"/>
      <c r="AT30" s="23"/>
      <c r="AU30" s="139"/>
      <c r="AV30" s="132">
        <f t="shared" si="6"/>
        <v>0</v>
      </c>
      <c r="AW30" s="145">
        <v>0</v>
      </c>
      <c r="AX30" s="146"/>
      <c r="AY30" s="147">
        <f t="shared" si="61"/>
        <v>0</v>
      </c>
      <c r="AZ30" s="14"/>
      <c r="BA30" s="23"/>
      <c r="BB30" s="21"/>
      <c r="BC30" s="19"/>
      <c r="BD30" s="24"/>
      <c r="BE30" s="19"/>
      <c r="BF30" s="131"/>
      <c r="BG30" s="14"/>
      <c r="BH30" s="23">
        <v>3.1145833333333334E-2</v>
      </c>
      <c r="BI30" s="139">
        <v>3</v>
      </c>
      <c r="BJ30" s="132">
        <f t="shared" si="10"/>
        <v>17</v>
      </c>
      <c r="BK30" s="145">
        <v>0</v>
      </c>
      <c r="BL30" s="146">
        <v>5</v>
      </c>
      <c r="BM30" s="147">
        <f t="shared" si="63"/>
        <v>22</v>
      </c>
      <c r="BN30" s="14"/>
      <c r="BO30" s="23"/>
      <c r="BP30" s="21"/>
      <c r="BQ30" s="19"/>
      <c r="BR30" s="24"/>
      <c r="BS30" s="19"/>
      <c r="BT30" s="131"/>
      <c r="BU30" s="14"/>
      <c r="BV30" s="23"/>
      <c r="BW30" s="139"/>
      <c r="BX30" s="132"/>
      <c r="BY30" s="145">
        <v>0</v>
      </c>
      <c r="BZ30" s="146"/>
      <c r="CA30" s="147">
        <f t="shared" si="64"/>
        <v>0</v>
      </c>
      <c r="CB30" s="14"/>
      <c r="CC30" s="23"/>
      <c r="CD30" s="21"/>
      <c r="CE30" s="19"/>
      <c r="CF30" s="24"/>
      <c r="CG30" s="19"/>
      <c r="CH30" s="131"/>
      <c r="CI30" s="14"/>
      <c r="CJ30" s="23"/>
      <c r="CK30" s="21"/>
      <c r="CL30" s="56">
        <f t="shared" si="39"/>
        <v>0</v>
      </c>
      <c r="CM30" s="24">
        <v>0</v>
      </c>
      <c r="CN30" s="19"/>
      <c r="CO30" s="131">
        <f t="shared" si="65"/>
        <v>0</v>
      </c>
      <c r="CP30" s="14"/>
      <c r="CQ30" s="23"/>
      <c r="CR30" s="21"/>
      <c r="CS30" s="19"/>
      <c r="CT30" s="24"/>
      <c r="CU30" s="19"/>
      <c r="CV30" s="131"/>
      <c r="CW30" s="14"/>
      <c r="CX30" s="23"/>
      <c r="CY30" s="139"/>
      <c r="CZ30" s="132"/>
      <c r="DA30" s="145">
        <v>0</v>
      </c>
      <c r="DB30" s="146"/>
      <c r="DC30" s="147">
        <f t="shared" si="66"/>
        <v>0</v>
      </c>
      <c r="DD30" s="14"/>
      <c r="DE30" s="23"/>
      <c r="DF30" s="139"/>
      <c r="DG30" s="132"/>
      <c r="DH30" s="145">
        <v>0</v>
      </c>
      <c r="DI30" s="150">
        <v>0</v>
      </c>
      <c r="DJ30" s="147">
        <f t="shared" si="67"/>
        <v>0</v>
      </c>
      <c r="DK30" s="14"/>
      <c r="DL30" s="23"/>
      <c r="DM30" s="139"/>
      <c r="DN30" s="132"/>
      <c r="DO30" s="145">
        <v>0</v>
      </c>
      <c r="DP30" s="146"/>
      <c r="DQ30" s="147">
        <f t="shared" si="68"/>
        <v>0</v>
      </c>
      <c r="DR30" s="75"/>
      <c r="DS30" s="23"/>
      <c r="DT30" s="139"/>
      <c r="DU30" s="132"/>
      <c r="DV30" s="145">
        <v>0</v>
      </c>
      <c r="DW30" s="146"/>
      <c r="DX30" s="147">
        <f t="shared" si="69"/>
        <v>0</v>
      </c>
      <c r="DY30" s="14"/>
      <c r="DZ30" s="23"/>
      <c r="EA30" s="139"/>
      <c r="EB30" s="132"/>
      <c r="EC30" s="145">
        <v>0</v>
      </c>
      <c r="ED30" s="146"/>
      <c r="EE30" s="147">
        <f t="shared" si="70"/>
        <v>0</v>
      </c>
      <c r="EF30" s="14"/>
      <c r="EG30" s="23"/>
      <c r="EH30" s="21"/>
      <c r="EI30" s="19"/>
      <c r="EJ30" s="24"/>
      <c r="EK30" s="19"/>
      <c r="EL30" s="131"/>
      <c r="EM30" s="14"/>
      <c r="EN30" s="23"/>
      <c r="EO30" s="21"/>
      <c r="EP30" s="19"/>
      <c r="EQ30" s="24"/>
      <c r="ER30" s="19"/>
      <c r="ES30" s="131"/>
      <c r="ET30" s="14"/>
      <c r="EU30" s="23"/>
      <c r="EV30" s="21"/>
      <c r="EW30" s="132"/>
      <c r="EX30" s="24">
        <v>0</v>
      </c>
      <c r="EY30" s="19"/>
      <c r="EZ30" s="131">
        <f t="shared" si="35"/>
        <v>0</v>
      </c>
      <c r="FA30" s="14"/>
      <c r="FB30" s="23"/>
      <c r="FC30" s="111">
        <f t="shared" si="40"/>
        <v>28</v>
      </c>
      <c r="FD30" s="82">
        <f t="shared" si="75"/>
        <v>17</v>
      </c>
      <c r="FE30" s="82">
        <f t="shared" si="75"/>
        <v>0</v>
      </c>
      <c r="FF30" s="82">
        <f t="shared" si="75"/>
        <v>5</v>
      </c>
      <c r="FG30" s="131">
        <f t="shared" si="37"/>
        <v>22</v>
      </c>
      <c r="FH30" s="14" t="str">
        <f t="shared" si="38"/>
        <v>Alex Mitchell</v>
      </c>
      <c r="FI30" s="14"/>
      <c r="FJ30" s="183">
        <f t="shared" si="73"/>
        <v>28</v>
      </c>
      <c r="FK30" s="178"/>
      <c r="FL30" s="177"/>
      <c r="FM30" s="177">
        <v>19</v>
      </c>
      <c r="FN30" s="177">
        <v>24</v>
      </c>
      <c r="FO30" s="177">
        <v>24</v>
      </c>
      <c r="FP30" s="177">
        <v>25</v>
      </c>
      <c r="FQ30" s="177">
        <v>25</v>
      </c>
      <c r="FR30" s="177">
        <v>26</v>
      </c>
      <c r="FS30" s="188">
        <v>28</v>
      </c>
      <c r="FT30" s="177"/>
      <c r="FU30" s="177"/>
      <c r="FV30" s="77"/>
      <c r="FW30" s="77"/>
      <c r="FX30" s="77"/>
      <c r="FY30" s="77"/>
      <c r="FZ30" s="77"/>
      <c r="GA30" s="77"/>
      <c r="GB30" s="8">
        <f t="shared" si="41"/>
        <v>0</v>
      </c>
      <c r="GC30" s="8">
        <f t="shared" si="42"/>
        <v>0</v>
      </c>
      <c r="GD30" s="8">
        <f t="shared" si="43"/>
        <v>0</v>
      </c>
      <c r="GE30" s="8">
        <f t="shared" si="44"/>
        <v>22</v>
      </c>
      <c r="GF30" s="8">
        <f t="shared" si="55"/>
        <v>22</v>
      </c>
      <c r="GG30" s="8">
        <f t="shared" si="45"/>
        <v>22</v>
      </c>
      <c r="GH30" s="8">
        <f t="shared" si="46"/>
        <v>22</v>
      </c>
      <c r="GI30" s="8">
        <f t="shared" si="47"/>
        <v>22</v>
      </c>
      <c r="GJ30" s="8">
        <f t="shared" si="48"/>
        <v>22</v>
      </c>
      <c r="GK30" s="8">
        <f t="shared" si="49"/>
        <v>22</v>
      </c>
      <c r="GM30" s="159">
        <f t="shared" si="50"/>
        <v>0</v>
      </c>
      <c r="GN30" s="159">
        <f t="shared" si="51"/>
        <v>22</v>
      </c>
      <c r="GO30" s="159">
        <f t="shared" si="52"/>
        <v>22</v>
      </c>
      <c r="GP30" s="159">
        <f t="shared" si="53"/>
        <v>22</v>
      </c>
      <c r="GQ30" s="159">
        <f t="shared" si="54"/>
        <v>22</v>
      </c>
      <c r="GR30" s="159">
        <f t="shared" si="56"/>
        <v>22</v>
      </c>
      <c r="GS30" s="159">
        <f t="shared" si="57"/>
        <v>22</v>
      </c>
    </row>
    <row r="31" spans="1:201">
      <c r="A31" s="8">
        <v>23</v>
      </c>
      <c r="B31" s="14" t="s">
        <v>874</v>
      </c>
      <c r="C31" s="154"/>
      <c r="D31" s="154"/>
      <c r="E31" s="154">
        <v>3.4236111111111113E-2</v>
      </c>
      <c r="F31" s="154">
        <v>3.4236111111111113E-2</v>
      </c>
      <c r="G31" s="154">
        <v>3.4236111111111113E-2</v>
      </c>
      <c r="H31" s="154">
        <v>3.4236111111111113E-2</v>
      </c>
      <c r="I31" s="154">
        <v>3.4236111111111113E-2</v>
      </c>
      <c r="J31" s="154">
        <v>3.4236111111111113E-2</v>
      </c>
      <c r="K31" s="23"/>
      <c r="L31" s="139"/>
      <c r="M31" s="132"/>
      <c r="N31" s="145">
        <v>0</v>
      </c>
      <c r="O31" s="146"/>
      <c r="P31" s="147">
        <f t="shared" si="58"/>
        <v>0</v>
      </c>
      <c r="Q31" s="14"/>
      <c r="R31" s="23"/>
      <c r="S31" s="21"/>
      <c r="T31" s="19"/>
      <c r="U31" s="24"/>
      <c r="V31" s="19"/>
      <c r="W31" s="131"/>
      <c r="X31" s="14"/>
      <c r="Y31" s="23"/>
      <c r="Z31" s="139"/>
      <c r="AA31" s="132"/>
      <c r="AB31" s="145">
        <v>0</v>
      </c>
      <c r="AC31" s="146"/>
      <c r="AD31" s="147">
        <f t="shared" si="60"/>
        <v>0</v>
      </c>
      <c r="AE31" s="14"/>
      <c r="AF31" s="23"/>
      <c r="AG31" s="21"/>
      <c r="AH31" s="19"/>
      <c r="AI31" s="24"/>
      <c r="AJ31" s="19"/>
      <c r="AK31" s="131"/>
      <c r="AL31" s="14"/>
      <c r="AM31" s="23"/>
      <c r="AN31" s="21"/>
      <c r="AO31" s="56"/>
      <c r="AP31" s="24"/>
      <c r="AQ31" s="19"/>
      <c r="AR31" s="131"/>
      <c r="AS31" s="14"/>
      <c r="AT31" s="23"/>
      <c r="AU31" s="139"/>
      <c r="AV31" s="132">
        <f t="shared" si="6"/>
        <v>0</v>
      </c>
      <c r="AW31" s="145">
        <v>0</v>
      </c>
      <c r="AX31" s="146"/>
      <c r="AY31" s="147">
        <f t="shared" si="61"/>
        <v>0</v>
      </c>
      <c r="AZ31" s="14"/>
      <c r="BA31" s="23"/>
      <c r="BB31" s="21"/>
      <c r="BC31" s="19"/>
      <c r="BD31" s="24"/>
      <c r="BE31" s="19"/>
      <c r="BF31" s="131"/>
      <c r="BG31" s="14"/>
      <c r="BH31" s="23">
        <v>3.4236111111111113E-2</v>
      </c>
      <c r="BI31" s="139">
        <v>9</v>
      </c>
      <c r="BJ31" s="132">
        <f t="shared" si="10"/>
        <v>11</v>
      </c>
      <c r="BK31" s="145">
        <v>0</v>
      </c>
      <c r="BL31" s="146">
        <v>5</v>
      </c>
      <c r="BM31" s="147">
        <f t="shared" si="63"/>
        <v>16</v>
      </c>
      <c r="BN31" s="14"/>
      <c r="BO31" s="23"/>
      <c r="BP31" s="21"/>
      <c r="BQ31" s="19"/>
      <c r="BR31" s="24"/>
      <c r="BS31" s="19"/>
      <c r="BT31" s="131"/>
      <c r="BU31" s="14"/>
      <c r="BV31" s="23">
        <v>3.6793981481481483E-2</v>
      </c>
      <c r="BW31" s="139">
        <v>12</v>
      </c>
      <c r="BX31" s="132">
        <f t="shared" si="14"/>
        <v>15</v>
      </c>
      <c r="BY31" s="145">
        <v>0</v>
      </c>
      <c r="BZ31" s="146">
        <v>5</v>
      </c>
      <c r="CA31" s="147">
        <f t="shared" si="64"/>
        <v>20</v>
      </c>
      <c r="CB31" s="14"/>
      <c r="CC31" s="23"/>
      <c r="CD31" s="21"/>
      <c r="CE31" s="19"/>
      <c r="CF31" s="24"/>
      <c r="CG31" s="19"/>
      <c r="CH31" s="131"/>
      <c r="CI31" s="14"/>
      <c r="CJ31" s="23"/>
      <c r="CK31" s="21"/>
      <c r="CL31" s="56">
        <f t="shared" si="39"/>
        <v>0</v>
      </c>
      <c r="CM31" s="24">
        <v>0</v>
      </c>
      <c r="CN31" s="19"/>
      <c r="CO31" s="131">
        <f t="shared" si="65"/>
        <v>0</v>
      </c>
      <c r="CP31" s="14"/>
      <c r="CQ31" s="23"/>
      <c r="CR31" s="21"/>
      <c r="CS31" s="19"/>
      <c r="CT31" s="24"/>
      <c r="CU31" s="19"/>
      <c r="CV31" s="131"/>
      <c r="CW31" s="14"/>
      <c r="CX31" s="23">
        <v>3.471064814814815E-2</v>
      </c>
      <c r="CY31" s="139">
        <v>6</v>
      </c>
      <c r="CZ31" s="132">
        <f t="shared" si="21"/>
        <v>11</v>
      </c>
      <c r="DA31" s="145">
        <v>0</v>
      </c>
      <c r="DB31" s="146">
        <v>5</v>
      </c>
      <c r="DC31" s="147">
        <f t="shared" si="66"/>
        <v>16</v>
      </c>
      <c r="DD31" s="14"/>
      <c r="DE31" s="23"/>
      <c r="DF31" s="139"/>
      <c r="DG31" s="132"/>
      <c r="DH31" s="145">
        <v>0</v>
      </c>
      <c r="DI31" s="150">
        <v>0</v>
      </c>
      <c r="DJ31" s="147">
        <f t="shared" si="67"/>
        <v>0</v>
      </c>
      <c r="DK31" s="14"/>
      <c r="DL31" s="23"/>
      <c r="DM31" s="139"/>
      <c r="DN31" s="132"/>
      <c r="DO31" s="145">
        <v>0</v>
      </c>
      <c r="DP31" s="146"/>
      <c r="DQ31" s="147">
        <f t="shared" si="68"/>
        <v>0</v>
      </c>
      <c r="DR31" s="75"/>
      <c r="DS31" s="23"/>
      <c r="DT31" s="139"/>
      <c r="DU31" s="132"/>
      <c r="DV31" s="145">
        <v>0</v>
      </c>
      <c r="DW31" s="146"/>
      <c r="DX31" s="147">
        <f t="shared" si="69"/>
        <v>0</v>
      </c>
      <c r="DY31" s="14"/>
      <c r="DZ31" s="110">
        <v>3.3518518518518517E-2</v>
      </c>
      <c r="EA31" s="139">
        <v>9</v>
      </c>
      <c r="EB31" s="132">
        <f t="shared" si="29"/>
        <v>13</v>
      </c>
      <c r="EC31" s="149">
        <v>15</v>
      </c>
      <c r="ED31" s="146">
        <v>5</v>
      </c>
      <c r="EE31" s="147">
        <f t="shared" si="70"/>
        <v>33</v>
      </c>
      <c r="EF31" s="14"/>
      <c r="EG31" s="23"/>
      <c r="EH31" s="21"/>
      <c r="EI31" s="19"/>
      <c r="EJ31" s="24"/>
      <c r="EK31" s="19"/>
      <c r="EL31" s="131"/>
      <c r="EM31" s="14"/>
      <c r="EN31" s="23"/>
      <c r="EO31" s="21"/>
      <c r="EP31" s="19"/>
      <c r="EQ31" s="24"/>
      <c r="ER31" s="19"/>
      <c r="ES31" s="131"/>
      <c r="ET31" s="14"/>
      <c r="EU31" s="23"/>
      <c r="EV31" s="21"/>
      <c r="EW31" s="132"/>
      <c r="EX31" s="24">
        <v>0</v>
      </c>
      <c r="EY31" s="19"/>
      <c r="EZ31" s="131">
        <f t="shared" si="35"/>
        <v>0</v>
      </c>
      <c r="FA31" s="14"/>
      <c r="FB31" s="23"/>
      <c r="FC31" s="111">
        <f t="shared" si="40"/>
        <v>12</v>
      </c>
      <c r="FD31" s="82">
        <f t="shared" si="75"/>
        <v>50</v>
      </c>
      <c r="FE31" s="82">
        <f t="shared" si="75"/>
        <v>15</v>
      </c>
      <c r="FF31" s="82">
        <f t="shared" si="75"/>
        <v>20</v>
      </c>
      <c r="FG31" s="131">
        <f t="shared" si="37"/>
        <v>85</v>
      </c>
      <c r="FH31" s="14" t="str">
        <f t="shared" si="38"/>
        <v>Ryan Brennand</v>
      </c>
      <c r="FI31" s="14"/>
      <c r="FJ31" s="183">
        <f t="shared" si="73"/>
        <v>12</v>
      </c>
      <c r="FK31" s="178"/>
      <c r="FL31" s="177"/>
      <c r="FM31" s="177">
        <v>23</v>
      </c>
      <c r="FN31" s="177">
        <v>14</v>
      </c>
      <c r="FO31" s="177">
        <v>12</v>
      </c>
      <c r="FP31" s="177">
        <v>14</v>
      </c>
      <c r="FQ31" s="177">
        <v>15</v>
      </c>
      <c r="FR31" s="177">
        <v>15</v>
      </c>
      <c r="FS31" s="188">
        <v>12</v>
      </c>
      <c r="FT31" s="177"/>
      <c r="FU31" s="177"/>
      <c r="FV31" s="77"/>
      <c r="FW31" s="77"/>
      <c r="FX31" s="77"/>
      <c r="FY31" s="77"/>
      <c r="FZ31" s="77"/>
      <c r="GA31" s="77"/>
      <c r="GB31" s="8">
        <f t="shared" si="41"/>
        <v>0</v>
      </c>
      <c r="GC31" s="8">
        <f t="shared" si="42"/>
        <v>0</v>
      </c>
      <c r="GD31" s="8">
        <f t="shared" si="43"/>
        <v>0</v>
      </c>
      <c r="GE31" s="8">
        <f t="shared" si="44"/>
        <v>16</v>
      </c>
      <c r="GF31" s="8">
        <f t="shared" si="55"/>
        <v>36</v>
      </c>
      <c r="GG31" s="8">
        <f t="shared" si="45"/>
        <v>52</v>
      </c>
      <c r="GH31" s="8">
        <f t="shared" si="46"/>
        <v>52</v>
      </c>
      <c r="GI31" s="8">
        <f t="shared" si="47"/>
        <v>52</v>
      </c>
      <c r="GJ31" s="8">
        <f t="shared" si="48"/>
        <v>52</v>
      </c>
      <c r="GK31" s="8">
        <f t="shared" si="49"/>
        <v>85</v>
      </c>
      <c r="GM31" s="159">
        <f t="shared" si="50"/>
        <v>0</v>
      </c>
      <c r="GN31" s="159">
        <f t="shared" si="51"/>
        <v>16</v>
      </c>
      <c r="GO31" s="159">
        <f t="shared" si="52"/>
        <v>36</v>
      </c>
      <c r="GP31" s="159">
        <f t="shared" si="53"/>
        <v>52</v>
      </c>
      <c r="GQ31" s="159">
        <f t="shared" si="54"/>
        <v>52</v>
      </c>
      <c r="GR31" s="159">
        <f t="shared" si="56"/>
        <v>52</v>
      </c>
      <c r="GS31" s="159">
        <f t="shared" si="57"/>
        <v>52</v>
      </c>
    </row>
    <row r="32" spans="1:201">
      <c r="A32" s="8">
        <v>24</v>
      </c>
      <c r="B32" s="14" t="s">
        <v>859</v>
      </c>
      <c r="C32" s="154"/>
      <c r="D32" s="154"/>
      <c r="E32" s="154"/>
      <c r="F32" s="154">
        <v>2.7592592592592596E-2</v>
      </c>
      <c r="G32" s="154">
        <v>2.7592592592592596E-2</v>
      </c>
      <c r="H32" s="154">
        <v>2.7592592592592596E-2</v>
      </c>
      <c r="I32" s="180">
        <v>2.6446759259259264E-2</v>
      </c>
      <c r="J32" s="154">
        <v>2.6446759259259264E-2</v>
      </c>
      <c r="K32" s="23"/>
      <c r="L32" s="139"/>
      <c r="M32" s="132"/>
      <c r="N32" s="145">
        <v>0</v>
      </c>
      <c r="O32" s="146"/>
      <c r="P32" s="147">
        <f t="shared" si="58"/>
        <v>0</v>
      </c>
      <c r="Q32" s="14"/>
      <c r="R32" s="23"/>
      <c r="S32" s="21"/>
      <c r="T32" s="19"/>
      <c r="U32" s="24"/>
      <c r="V32" s="19"/>
      <c r="W32" s="131"/>
      <c r="X32" s="14"/>
      <c r="Y32" s="23"/>
      <c r="Z32" s="139"/>
      <c r="AA32" s="132"/>
      <c r="AB32" s="145">
        <v>0</v>
      </c>
      <c r="AC32" s="146"/>
      <c r="AD32" s="147">
        <f t="shared" si="60"/>
        <v>0</v>
      </c>
      <c r="AE32" s="14"/>
      <c r="AF32" s="23"/>
      <c r="AG32" s="21"/>
      <c r="AH32" s="19"/>
      <c r="AI32" s="24"/>
      <c r="AJ32" s="19"/>
      <c r="AK32" s="131"/>
      <c r="AL32" s="14"/>
      <c r="AM32" s="23"/>
      <c r="AN32" s="21"/>
      <c r="AO32" s="56"/>
      <c r="AP32" s="24"/>
      <c r="AQ32" s="19"/>
      <c r="AR32" s="131"/>
      <c r="AS32" s="14"/>
      <c r="AT32" s="23"/>
      <c r="AU32" s="139"/>
      <c r="AV32" s="132">
        <f t="shared" si="6"/>
        <v>0</v>
      </c>
      <c r="AW32" s="145">
        <v>0</v>
      </c>
      <c r="AX32" s="146"/>
      <c r="AY32" s="147">
        <f t="shared" si="61"/>
        <v>0</v>
      </c>
      <c r="AZ32" s="14"/>
      <c r="BA32" s="23"/>
      <c r="BB32" s="21"/>
      <c r="BC32" s="19"/>
      <c r="BD32" s="24"/>
      <c r="BE32" s="19"/>
      <c r="BF32" s="131"/>
      <c r="BG32" s="14"/>
      <c r="BH32" s="23"/>
      <c r="BI32" s="139"/>
      <c r="BJ32" s="132"/>
      <c r="BK32" s="145">
        <v>0</v>
      </c>
      <c r="BL32" s="146"/>
      <c r="BM32" s="147">
        <f t="shared" si="63"/>
        <v>0</v>
      </c>
      <c r="BN32" s="14"/>
      <c r="BO32" s="23"/>
      <c r="BP32" s="21"/>
      <c r="BQ32" s="19"/>
      <c r="BR32" s="24"/>
      <c r="BS32" s="19"/>
      <c r="BT32" s="131"/>
      <c r="BU32" s="14"/>
      <c r="BV32" s="23">
        <v>2.7592592592592596E-2</v>
      </c>
      <c r="BW32" s="139">
        <v>3</v>
      </c>
      <c r="BX32" s="132">
        <f t="shared" si="14"/>
        <v>24</v>
      </c>
      <c r="BY32" s="145">
        <v>0</v>
      </c>
      <c r="BZ32" s="146">
        <v>5</v>
      </c>
      <c r="CA32" s="147">
        <f t="shared" si="64"/>
        <v>29</v>
      </c>
      <c r="CB32" s="14"/>
      <c r="CC32" s="23"/>
      <c r="CD32" s="21"/>
      <c r="CE32" s="19"/>
      <c r="CF32" s="24"/>
      <c r="CG32" s="19"/>
      <c r="CH32" s="131"/>
      <c r="CI32" s="14"/>
      <c r="CJ32" s="23"/>
      <c r="CK32" s="21"/>
      <c r="CL32" s="56">
        <f t="shared" si="39"/>
        <v>0</v>
      </c>
      <c r="CM32" s="24">
        <v>0</v>
      </c>
      <c r="CN32" s="19"/>
      <c r="CO32" s="131">
        <f t="shared" si="65"/>
        <v>0</v>
      </c>
      <c r="CP32" s="14"/>
      <c r="CQ32" s="23"/>
      <c r="CR32" s="21"/>
      <c r="CS32" s="19"/>
      <c r="CT32" s="24"/>
      <c r="CU32" s="19"/>
      <c r="CV32" s="131"/>
      <c r="CW32" s="14"/>
      <c r="CX32" s="23"/>
      <c r="CY32" s="139"/>
      <c r="CZ32" s="132"/>
      <c r="DA32" s="145">
        <v>0</v>
      </c>
      <c r="DB32" s="146"/>
      <c r="DC32" s="147">
        <f t="shared" si="66"/>
        <v>0</v>
      </c>
      <c r="DD32" s="14"/>
      <c r="DE32" s="23"/>
      <c r="DF32" s="139"/>
      <c r="DG32" s="132"/>
      <c r="DH32" s="145">
        <v>0</v>
      </c>
      <c r="DI32" s="150">
        <v>0</v>
      </c>
      <c r="DJ32" s="147">
        <f t="shared" si="67"/>
        <v>0</v>
      </c>
      <c r="DK32" s="14"/>
      <c r="DL32" s="110">
        <v>2.6446759259259264E-2</v>
      </c>
      <c r="DM32" s="139">
        <v>2</v>
      </c>
      <c r="DN32" s="132">
        <f t="shared" si="25"/>
        <v>17</v>
      </c>
      <c r="DO32" s="149">
        <v>15</v>
      </c>
      <c r="DP32" s="146">
        <v>5</v>
      </c>
      <c r="DQ32" s="147">
        <f t="shared" si="68"/>
        <v>37</v>
      </c>
      <c r="DR32" s="75"/>
      <c r="DS32" s="23">
        <v>2.7546296296296294E-2</v>
      </c>
      <c r="DT32" s="139">
        <v>2</v>
      </c>
      <c r="DU32" s="132">
        <f t="shared" si="27"/>
        <v>17</v>
      </c>
      <c r="DV32" s="145">
        <v>0</v>
      </c>
      <c r="DW32" s="146">
        <v>5</v>
      </c>
      <c r="DX32" s="147">
        <f t="shared" si="69"/>
        <v>22</v>
      </c>
      <c r="DY32" s="14"/>
      <c r="DZ32" s="23"/>
      <c r="EA32" s="139"/>
      <c r="EB32" s="132"/>
      <c r="EC32" s="145">
        <v>0</v>
      </c>
      <c r="ED32" s="146"/>
      <c r="EE32" s="147">
        <f t="shared" si="70"/>
        <v>0</v>
      </c>
      <c r="EF32" s="14"/>
      <c r="EG32" s="23"/>
      <c r="EH32" s="21"/>
      <c r="EI32" s="19"/>
      <c r="EJ32" s="24"/>
      <c r="EK32" s="19"/>
      <c r="EL32" s="131"/>
      <c r="EM32" s="14"/>
      <c r="EN32" s="23"/>
      <c r="EO32" s="21"/>
      <c r="EP32" s="19"/>
      <c r="EQ32" s="24"/>
      <c r="ER32" s="19"/>
      <c r="ES32" s="131"/>
      <c r="ET32" s="14"/>
      <c r="EU32" s="23"/>
      <c r="EV32" s="21"/>
      <c r="EW32" s="132"/>
      <c r="EX32" s="24">
        <v>0</v>
      </c>
      <c r="EY32" s="19"/>
      <c r="EZ32" s="131">
        <f t="shared" si="35"/>
        <v>0</v>
      </c>
      <c r="FA32" s="14"/>
      <c r="FB32" s="23"/>
      <c r="FC32" s="111">
        <f t="shared" si="40"/>
        <v>10</v>
      </c>
      <c r="FD32" s="82">
        <f t="shared" si="75"/>
        <v>58</v>
      </c>
      <c r="FE32" s="82">
        <f t="shared" si="75"/>
        <v>15</v>
      </c>
      <c r="FF32" s="82">
        <f t="shared" si="75"/>
        <v>15</v>
      </c>
      <c r="FG32" s="131">
        <f t="shared" si="37"/>
        <v>88</v>
      </c>
      <c r="FH32" s="14" t="str">
        <f t="shared" si="38"/>
        <v>Nigel McCombie</v>
      </c>
      <c r="FI32" s="14"/>
      <c r="FJ32" s="183">
        <f t="shared" si="73"/>
        <v>10</v>
      </c>
      <c r="FK32" s="178"/>
      <c r="FL32" s="177"/>
      <c r="FM32" s="177"/>
      <c r="FN32" s="177">
        <v>17</v>
      </c>
      <c r="FO32" s="177">
        <v>17</v>
      </c>
      <c r="FP32" s="177">
        <v>17</v>
      </c>
      <c r="FQ32" s="177">
        <v>11</v>
      </c>
      <c r="FR32" s="177">
        <v>8</v>
      </c>
      <c r="FS32" s="188">
        <v>10</v>
      </c>
      <c r="FT32" s="177"/>
      <c r="FU32" s="177"/>
      <c r="FV32" s="77"/>
      <c r="FW32" s="77"/>
      <c r="FX32" s="77"/>
      <c r="FY32" s="77"/>
      <c r="FZ32" s="77"/>
      <c r="GA32" s="77"/>
      <c r="GB32" s="8">
        <f t="shared" si="41"/>
        <v>0</v>
      </c>
      <c r="GC32" s="8">
        <f t="shared" si="42"/>
        <v>0</v>
      </c>
      <c r="GD32" s="8">
        <f t="shared" si="43"/>
        <v>0</v>
      </c>
      <c r="GE32" s="8">
        <f t="shared" si="44"/>
        <v>0</v>
      </c>
      <c r="GF32" s="8">
        <f t="shared" si="55"/>
        <v>29</v>
      </c>
      <c r="GG32" s="8">
        <f t="shared" si="45"/>
        <v>29</v>
      </c>
      <c r="GH32" s="8">
        <f t="shared" si="46"/>
        <v>29</v>
      </c>
      <c r="GI32" s="8">
        <f t="shared" si="47"/>
        <v>66</v>
      </c>
      <c r="GJ32" s="8">
        <f t="shared" si="48"/>
        <v>88</v>
      </c>
      <c r="GK32" s="8">
        <f t="shared" si="49"/>
        <v>88</v>
      </c>
      <c r="GM32" s="159">
        <f t="shared" si="50"/>
        <v>0</v>
      </c>
      <c r="GN32" s="159">
        <f t="shared" si="51"/>
        <v>0</v>
      </c>
      <c r="GO32" s="159">
        <f t="shared" si="52"/>
        <v>29</v>
      </c>
      <c r="GP32" s="159">
        <f t="shared" si="53"/>
        <v>29</v>
      </c>
      <c r="GQ32" s="159">
        <f t="shared" si="54"/>
        <v>29</v>
      </c>
      <c r="GR32" s="159">
        <f t="shared" si="56"/>
        <v>66</v>
      </c>
      <c r="GS32" s="159">
        <f t="shared" si="57"/>
        <v>88</v>
      </c>
    </row>
    <row r="33" spans="1:201">
      <c r="A33" s="8">
        <v>25</v>
      </c>
      <c r="B33" s="14" t="s">
        <v>910</v>
      </c>
      <c r="C33" s="154"/>
      <c r="D33" s="154"/>
      <c r="E33" s="154"/>
      <c r="F33" s="154">
        <v>2.9560185185185189E-2</v>
      </c>
      <c r="G33" s="154">
        <v>2.9560185185185189E-2</v>
      </c>
      <c r="H33" s="154">
        <v>2.9560185185185189E-2</v>
      </c>
      <c r="I33" s="154">
        <v>2.9560185185185189E-2</v>
      </c>
      <c r="J33" s="154">
        <v>2.9560185185185189E-2</v>
      </c>
      <c r="K33" s="23"/>
      <c r="L33" s="139"/>
      <c r="M33" s="132"/>
      <c r="N33" s="145">
        <v>0</v>
      </c>
      <c r="O33" s="146"/>
      <c r="P33" s="147">
        <f t="shared" si="58"/>
        <v>0</v>
      </c>
      <c r="Q33" s="14"/>
      <c r="R33" s="23"/>
      <c r="S33" s="21"/>
      <c r="T33" s="19"/>
      <c r="U33" s="24"/>
      <c r="V33" s="19"/>
      <c r="W33" s="131"/>
      <c r="X33" s="14"/>
      <c r="Y33" s="23"/>
      <c r="Z33" s="139"/>
      <c r="AA33" s="132"/>
      <c r="AB33" s="145">
        <v>0</v>
      </c>
      <c r="AC33" s="146"/>
      <c r="AD33" s="147">
        <f t="shared" si="60"/>
        <v>0</v>
      </c>
      <c r="AE33" s="14"/>
      <c r="AF33" s="23"/>
      <c r="AG33" s="21"/>
      <c r="AH33" s="19"/>
      <c r="AI33" s="24"/>
      <c r="AJ33" s="19"/>
      <c r="AK33" s="131"/>
      <c r="AL33" s="14"/>
      <c r="AM33" s="23"/>
      <c r="AN33" s="21"/>
      <c r="AO33" s="56"/>
      <c r="AP33" s="24"/>
      <c r="AQ33" s="19"/>
      <c r="AR33" s="131"/>
      <c r="AS33" s="14"/>
      <c r="AT33" s="23"/>
      <c r="AU33" s="139"/>
      <c r="AV33" s="132">
        <f t="shared" si="6"/>
        <v>0</v>
      </c>
      <c r="AW33" s="145">
        <v>0</v>
      </c>
      <c r="AX33" s="146"/>
      <c r="AY33" s="147">
        <f t="shared" si="61"/>
        <v>0</v>
      </c>
      <c r="AZ33" s="14"/>
      <c r="BA33" s="23"/>
      <c r="BB33" s="21"/>
      <c r="BC33" s="19"/>
      <c r="BD33" s="24"/>
      <c r="BE33" s="19"/>
      <c r="BF33" s="131"/>
      <c r="BG33" s="14"/>
      <c r="BH33" s="23"/>
      <c r="BI33" s="139"/>
      <c r="BJ33" s="132"/>
      <c r="BK33" s="145">
        <v>0</v>
      </c>
      <c r="BL33" s="146"/>
      <c r="BM33" s="147">
        <f t="shared" si="63"/>
        <v>0</v>
      </c>
      <c r="BN33" s="14"/>
      <c r="BO33" s="23"/>
      <c r="BP33" s="21"/>
      <c r="BQ33" s="19"/>
      <c r="BR33" s="24"/>
      <c r="BS33" s="19"/>
      <c r="BT33" s="131"/>
      <c r="BU33" s="14"/>
      <c r="BV33" s="23">
        <v>2.9560185185185189E-2</v>
      </c>
      <c r="BW33" s="139">
        <v>4</v>
      </c>
      <c r="BX33" s="132">
        <f t="shared" si="14"/>
        <v>23</v>
      </c>
      <c r="BY33" s="145">
        <v>0</v>
      </c>
      <c r="BZ33" s="146">
        <v>5</v>
      </c>
      <c r="CA33" s="147">
        <f t="shared" si="64"/>
        <v>28</v>
      </c>
      <c r="CB33" s="14"/>
      <c r="CC33" s="23"/>
      <c r="CD33" s="21"/>
      <c r="CE33" s="19"/>
      <c r="CF33" s="24"/>
      <c r="CG33" s="19"/>
      <c r="CH33" s="131"/>
      <c r="CI33" s="14"/>
      <c r="CJ33" s="23"/>
      <c r="CK33" s="21"/>
      <c r="CL33" s="56">
        <f t="shared" si="39"/>
        <v>0</v>
      </c>
      <c r="CM33" s="24">
        <v>0</v>
      </c>
      <c r="CN33" s="19"/>
      <c r="CO33" s="131">
        <f t="shared" si="65"/>
        <v>0</v>
      </c>
      <c r="CP33" s="14"/>
      <c r="CQ33" s="23"/>
      <c r="CR33" s="21"/>
      <c r="CS33" s="19"/>
      <c r="CT33" s="24"/>
      <c r="CU33" s="19"/>
      <c r="CV33" s="131"/>
      <c r="CW33" s="14"/>
      <c r="CX33" s="23"/>
      <c r="CY33" s="139"/>
      <c r="CZ33" s="132"/>
      <c r="DA33" s="145">
        <v>0</v>
      </c>
      <c r="DB33" s="146"/>
      <c r="DC33" s="147">
        <f t="shared" si="66"/>
        <v>0</v>
      </c>
      <c r="DD33" s="14"/>
      <c r="DE33" s="23"/>
      <c r="DF33" s="139"/>
      <c r="DG33" s="132"/>
      <c r="DH33" s="145">
        <v>0</v>
      </c>
      <c r="DI33" s="150">
        <v>0</v>
      </c>
      <c r="DJ33" s="147">
        <f t="shared" si="67"/>
        <v>0</v>
      </c>
      <c r="DK33" s="14"/>
      <c r="DL33" s="23"/>
      <c r="DM33" s="139"/>
      <c r="DN33" s="132"/>
      <c r="DO33" s="145">
        <v>0</v>
      </c>
      <c r="DP33" s="146"/>
      <c r="DQ33" s="147">
        <f t="shared" si="68"/>
        <v>0</v>
      </c>
      <c r="DR33" s="75"/>
      <c r="DS33" s="23"/>
      <c r="DT33" s="139"/>
      <c r="DU33" s="132"/>
      <c r="DV33" s="145">
        <v>0</v>
      </c>
      <c r="DW33" s="146"/>
      <c r="DX33" s="147">
        <f t="shared" si="69"/>
        <v>0</v>
      </c>
      <c r="DY33" s="14"/>
      <c r="DZ33" s="23"/>
      <c r="EA33" s="139"/>
      <c r="EB33" s="132"/>
      <c r="EC33" s="145">
        <v>0</v>
      </c>
      <c r="ED33" s="146"/>
      <c r="EE33" s="147">
        <f t="shared" si="70"/>
        <v>0</v>
      </c>
      <c r="EF33" s="14"/>
      <c r="EG33" s="23"/>
      <c r="EH33" s="21"/>
      <c r="EI33" s="19"/>
      <c r="EJ33" s="24"/>
      <c r="EK33" s="19"/>
      <c r="EL33" s="131"/>
      <c r="EM33" s="14"/>
      <c r="EN33" s="23"/>
      <c r="EO33" s="21"/>
      <c r="EP33" s="19"/>
      <c r="EQ33" s="24"/>
      <c r="ER33" s="19"/>
      <c r="ES33" s="131"/>
      <c r="ET33" s="14"/>
      <c r="EU33" s="23"/>
      <c r="EV33" s="21"/>
      <c r="EW33" s="132"/>
      <c r="EX33" s="24">
        <v>0</v>
      </c>
      <c r="EY33" s="19"/>
      <c r="EZ33" s="131">
        <f t="shared" si="35"/>
        <v>0</v>
      </c>
      <c r="FA33" s="14"/>
      <c r="FB33" s="23"/>
      <c r="FC33" s="111" t="str">
        <f t="shared" si="40"/>
        <v>21=</v>
      </c>
      <c r="FD33" s="82">
        <f t="shared" si="75"/>
        <v>23</v>
      </c>
      <c r="FE33" s="82">
        <f t="shared" si="75"/>
        <v>0</v>
      </c>
      <c r="FF33" s="82">
        <f t="shared" si="75"/>
        <v>5</v>
      </c>
      <c r="FG33" s="131">
        <f t="shared" si="37"/>
        <v>28</v>
      </c>
      <c r="FH33" s="14" t="str">
        <f t="shared" si="38"/>
        <v>Aaron Baglee</v>
      </c>
      <c r="FI33" s="14"/>
      <c r="FJ33" s="183" t="str">
        <f t="shared" si="73"/>
        <v>21=</v>
      </c>
      <c r="FK33" s="178"/>
      <c r="FL33" s="177"/>
      <c r="FM33" s="177"/>
      <c r="FN33" s="177" t="s">
        <v>438</v>
      </c>
      <c r="FO33" s="177" t="s">
        <v>438</v>
      </c>
      <c r="FP33" s="177" t="s">
        <v>438</v>
      </c>
      <c r="FQ33" s="177" t="s">
        <v>438</v>
      </c>
      <c r="FR33" s="177" t="s">
        <v>442</v>
      </c>
      <c r="FS33" s="188" t="s">
        <v>490</v>
      </c>
      <c r="FT33" s="177"/>
      <c r="FU33" s="177"/>
      <c r="FV33" s="77"/>
      <c r="FW33" s="77"/>
      <c r="FX33" s="77"/>
      <c r="FY33" s="77"/>
      <c r="FZ33" s="77"/>
      <c r="GA33" s="77"/>
      <c r="GB33" s="8">
        <f t="shared" si="41"/>
        <v>0</v>
      </c>
      <c r="GC33" s="8">
        <f t="shared" si="42"/>
        <v>0</v>
      </c>
      <c r="GD33" s="8">
        <f t="shared" si="43"/>
        <v>0</v>
      </c>
      <c r="GE33" s="8">
        <f t="shared" si="44"/>
        <v>0</v>
      </c>
      <c r="GF33" s="8">
        <f t="shared" si="55"/>
        <v>28</v>
      </c>
      <c r="GG33" s="8">
        <f t="shared" si="45"/>
        <v>28</v>
      </c>
      <c r="GH33" s="8">
        <f t="shared" si="46"/>
        <v>28</v>
      </c>
      <c r="GI33" s="8">
        <f t="shared" si="47"/>
        <v>28</v>
      </c>
      <c r="GJ33" s="8">
        <f t="shared" si="48"/>
        <v>28</v>
      </c>
      <c r="GK33" s="8">
        <f t="shared" si="49"/>
        <v>28</v>
      </c>
      <c r="GM33" s="159">
        <f t="shared" si="50"/>
        <v>0</v>
      </c>
      <c r="GN33" s="159">
        <f t="shared" si="51"/>
        <v>0</v>
      </c>
      <c r="GO33" s="159">
        <f t="shared" si="52"/>
        <v>28</v>
      </c>
      <c r="GP33" s="159">
        <f t="shared" si="53"/>
        <v>28</v>
      </c>
      <c r="GQ33" s="159">
        <f t="shared" si="54"/>
        <v>28</v>
      </c>
      <c r="GR33" s="159">
        <f t="shared" si="56"/>
        <v>28</v>
      </c>
      <c r="GS33" s="159">
        <f t="shared" si="57"/>
        <v>28</v>
      </c>
    </row>
    <row r="34" spans="1:201">
      <c r="A34" s="8">
        <v>26</v>
      </c>
      <c r="B34" s="14" t="s">
        <v>428</v>
      </c>
      <c r="C34" s="154"/>
      <c r="D34" s="154"/>
      <c r="E34" s="154"/>
      <c r="F34" s="154">
        <v>2.991898148148148E-2</v>
      </c>
      <c r="G34" s="154">
        <v>2.991898148148148E-2</v>
      </c>
      <c r="H34" s="154">
        <v>2.991898148148148E-2</v>
      </c>
      <c r="I34" s="154">
        <v>2.991898148148148E-2</v>
      </c>
      <c r="J34" s="154">
        <v>2.991898148148148E-2</v>
      </c>
      <c r="K34" s="23"/>
      <c r="L34" s="139"/>
      <c r="M34" s="132"/>
      <c r="N34" s="145">
        <v>0</v>
      </c>
      <c r="O34" s="146"/>
      <c r="P34" s="147">
        <f t="shared" si="58"/>
        <v>0</v>
      </c>
      <c r="Q34" s="14"/>
      <c r="R34" s="23"/>
      <c r="S34" s="21"/>
      <c r="T34" s="19"/>
      <c r="U34" s="24"/>
      <c r="V34" s="19"/>
      <c r="W34" s="131"/>
      <c r="X34" s="14"/>
      <c r="Y34" s="23"/>
      <c r="Z34" s="139"/>
      <c r="AA34" s="132"/>
      <c r="AB34" s="145">
        <v>0</v>
      </c>
      <c r="AC34" s="146"/>
      <c r="AD34" s="147">
        <f t="shared" si="60"/>
        <v>0</v>
      </c>
      <c r="AE34" s="14"/>
      <c r="AF34" s="23"/>
      <c r="AG34" s="21"/>
      <c r="AH34" s="19"/>
      <c r="AI34" s="24"/>
      <c r="AJ34" s="19"/>
      <c r="AK34" s="131"/>
      <c r="AL34" s="14"/>
      <c r="AM34" s="23"/>
      <c r="AN34" s="21"/>
      <c r="AO34" s="56"/>
      <c r="AP34" s="24"/>
      <c r="AQ34" s="19"/>
      <c r="AR34" s="131"/>
      <c r="AS34" s="14"/>
      <c r="AT34" s="23"/>
      <c r="AU34" s="139"/>
      <c r="AV34" s="132">
        <f t="shared" si="6"/>
        <v>0</v>
      </c>
      <c r="AW34" s="145">
        <v>0</v>
      </c>
      <c r="AX34" s="146"/>
      <c r="AY34" s="147">
        <f t="shared" si="61"/>
        <v>0</v>
      </c>
      <c r="AZ34" s="14"/>
      <c r="BA34" s="23"/>
      <c r="BB34" s="21"/>
      <c r="BC34" s="19"/>
      <c r="BD34" s="24"/>
      <c r="BE34" s="19"/>
      <c r="BF34" s="131"/>
      <c r="BG34" s="14"/>
      <c r="BH34" s="23"/>
      <c r="BI34" s="139"/>
      <c r="BJ34" s="132"/>
      <c r="BK34" s="145">
        <v>0</v>
      </c>
      <c r="BL34" s="146"/>
      <c r="BM34" s="147">
        <f t="shared" si="63"/>
        <v>0</v>
      </c>
      <c r="BN34" s="14"/>
      <c r="BO34" s="23"/>
      <c r="BP34" s="21"/>
      <c r="BQ34" s="19"/>
      <c r="BR34" s="24"/>
      <c r="BS34" s="19"/>
      <c r="BT34" s="131"/>
      <c r="BU34" s="14"/>
      <c r="BV34" s="23">
        <v>2.991898148148148E-2</v>
      </c>
      <c r="BW34" s="139">
        <v>5</v>
      </c>
      <c r="BX34" s="132">
        <f t="shared" si="14"/>
        <v>22</v>
      </c>
      <c r="BY34" s="145">
        <v>0</v>
      </c>
      <c r="BZ34" s="146">
        <v>5</v>
      </c>
      <c r="CA34" s="147">
        <f t="shared" si="64"/>
        <v>27</v>
      </c>
      <c r="CB34" s="14"/>
      <c r="CC34" s="23"/>
      <c r="CD34" s="21"/>
      <c r="CE34" s="19"/>
      <c r="CF34" s="24"/>
      <c r="CG34" s="19"/>
      <c r="CH34" s="131"/>
      <c r="CI34" s="14"/>
      <c r="CJ34" s="23"/>
      <c r="CK34" s="21"/>
      <c r="CL34" s="56">
        <f t="shared" si="39"/>
        <v>0</v>
      </c>
      <c r="CM34" s="24">
        <v>0</v>
      </c>
      <c r="CN34" s="19"/>
      <c r="CO34" s="131">
        <f t="shared" si="65"/>
        <v>0</v>
      </c>
      <c r="CP34" s="14"/>
      <c r="CQ34" s="23"/>
      <c r="CR34" s="21"/>
      <c r="CS34" s="19"/>
      <c r="CT34" s="24"/>
      <c r="CU34" s="19"/>
      <c r="CV34" s="131"/>
      <c r="CW34" s="14"/>
      <c r="CX34" s="23"/>
      <c r="CY34" s="139"/>
      <c r="CZ34" s="132"/>
      <c r="DA34" s="145">
        <v>0</v>
      </c>
      <c r="DB34" s="146"/>
      <c r="DC34" s="147">
        <f t="shared" si="66"/>
        <v>0</v>
      </c>
      <c r="DD34" s="14"/>
      <c r="DE34" s="23"/>
      <c r="DF34" s="139"/>
      <c r="DG34" s="132"/>
      <c r="DH34" s="145">
        <v>0</v>
      </c>
      <c r="DI34" s="150">
        <v>0</v>
      </c>
      <c r="DJ34" s="147">
        <f t="shared" si="67"/>
        <v>0</v>
      </c>
      <c r="DK34" s="14"/>
      <c r="DL34" s="23"/>
      <c r="DM34" s="139"/>
      <c r="DN34" s="132"/>
      <c r="DO34" s="145">
        <v>0</v>
      </c>
      <c r="DP34" s="146"/>
      <c r="DQ34" s="147">
        <f t="shared" si="68"/>
        <v>0</v>
      </c>
      <c r="DR34" s="75"/>
      <c r="DS34" s="23"/>
      <c r="DT34" s="139"/>
      <c r="DU34" s="132"/>
      <c r="DV34" s="145">
        <v>0</v>
      </c>
      <c r="DW34" s="146"/>
      <c r="DX34" s="147">
        <f t="shared" si="69"/>
        <v>0</v>
      </c>
      <c r="DY34" s="14"/>
      <c r="DZ34" s="23"/>
      <c r="EA34" s="139"/>
      <c r="EB34" s="132"/>
      <c r="EC34" s="145">
        <v>0</v>
      </c>
      <c r="ED34" s="146"/>
      <c r="EE34" s="147">
        <f t="shared" si="70"/>
        <v>0</v>
      </c>
      <c r="EF34" s="14"/>
      <c r="EG34" s="23"/>
      <c r="EH34" s="21"/>
      <c r="EI34" s="19"/>
      <c r="EJ34" s="24"/>
      <c r="EK34" s="19"/>
      <c r="EL34" s="131"/>
      <c r="EM34" s="14"/>
      <c r="EN34" s="23"/>
      <c r="EO34" s="21"/>
      <c r="EP34" s="19"/>
      <c r="EQ34" s="24"/>
      <c r="ER34" s="19"/>
      <c r="ES34" s="131"/>
      <c r="ET34" s="14"/>
      <c r="EU34" s="23"/>
      <c r="EV34" s="21"/>
      <c r="EW34" s="132"/>
      <c r="EX34" s="24">
        <v>0</v>
      </c>
      <c r="EY34" s="19"/>
      <c r="EZ34" s="131">
        <f t="shared" si="35"/>
        <v>0</v>
      </c>
      <c r="FA34" s="14"/>
      <c r="FB34" s="23"/>
      <c r="FC34" s="111">
        <f t="shared" si="40"/>
        <v>23</v>
      </c>
      <c r="FD34" s="82">
        <f t="shared" si="75"/>
        <v>22</v>
      </c>
      <c r="FE34" s="82">
        <f t="shared" si="75"/>
        <v>0</v>
      </c>
      <c r="FF34" s="82">
        <f t="shared" si="75"/>
        <v>5</v>
      </c>
      <c r="FG34" s="131">
        <f t="shared" si="37"/>
        <v>27</v>
      </c>
      <c r="FH34" s="14" t="str">
        <f t="shared" si="38"/>
        <v>Martin Hepworth</v>
      </c>
      <c r="FI34" s="14"/>
      <c r="FJ34" s="183">
        <f t="shared" si="73"/>
        <v>23</v>
      </c>
      <c r="FK34" s="178"/>
      <c r="FL34" s="177"/>
      <c r="FM34" s="177"/>
      <c r="FN34" s="177">
        <v>20</v>
      </c>
      <c r="FO34" s="177">
        <v>20</v>
      </c>
      <c r="FP34" s="177">
        <v>20</v>
      </c>
      <c r="FQ34" s="177">
        <v>20</v>
      </c>
      <c r="FR34" s="177">
        <v>21</v>
      </c>
      <c r="FS34" s="188">
        <v>23</v>
      </c>
      <c r="FT34" s="177"/>
      <c r="FU34" s="177"/>
      <c r="FV34" s="77"/>
      <c r="FW34" s="77"/>
      <c r="FX34" s="77"/>
      <c r="FY34" s="77"/>
      <c r="FZ34" s="77"/>
      <c r="GA34" s="77"/>
      <c r="GB34" s="8">
        <f t="shared" si="41"/>
        <v>0</v>
      </c>
      <c r="GC34" s="8">
        <f t="shared" si="42"/>
        <v>0</v>
      </c>
      <c r="GD34" s="8">
        <f t="shared" si="43"/>
        <v>0</v>
      </c>
      <c r="GE34" s="8">
        <f t="shared" si="44"/>
        <v>0</v>
      </c>
      <c r="GF34" s="8">
        <f t="shared" si="55"/>
        <v>27</v>
      </c>
      <c r="GG34" s="8">
        <f t="shared" si="45"/>
        <v>27</v>
      </c>
      <c r="GH34" s="8">
        <f t="shared" si="46"/>
        <v>27</v>
      </c>
      <c r="GI34" s="8">
        <f t="shared" si="47"/>
        <v>27</v>
      </c>
      <c r="GJ34" s="8">
        <f t="shared" si="48"/>
        <v>27</v>
      </c>
      <c r="GK34" s="8">
        <f t="shared" si="49"/>
        <v>27</v>
      </c>
      <c r="GM34" s="159">
        <f t="shared" si="50"/>
        <v>0</v>
      </c>
      <c r="GN34" s="159">
        <f t="shared" si="51"/>
        <v>0</v>
      </c>
      <c r="GO34" s="159">
        <f t="shared" si="52"/>
        <v>27</v>
      </c>
      <c r="GP34" s="159">
        <f t="shared" si="53"/>
        <v>27</v>
      </c>
      <c r="GQ34" s="159">
        <f t="shared" si="54"/>
        <v>27</v>
      </c>
      <c r="GR34" s="159">
        <f t="shared" si="56"/>
        <v>27</v>
      </c>
      <c r="GS34" s="159">
        <f t="shared" si="57"/>
        <v>27</v>
      </c>
    </row>
    <row r="35" spans="1:201">
      <c r="A35" s="8">
        <v>27</v>
      </c>
      <c r="B35" s="14" t="s">
        <v>695</v>
      </c>
      <c r="C35" s="154"/>
      <c r="D35" s="154"/>
      <c r="E35" s="154"/>
      <c r="F35" s="154">
        <v>3.3611111111111112E-2</v>
      </c>
      <c r="G35" s="154">
        <v>3.3611111111111112E-2</v>
      </c>
      <c r="H35" s="154">
        <v>3.3611111111111112E-2</v>
      </c>
      <c r="I35" s="154">
        <v>3.3611111111111112E-2</v>
      </c>
      <c r="J35" s="154">
        <v>3.3611111111111112E-2</v>
      </c>
      <c r="K35" s="23"/>
      <c r="L35" s="139"/>
      <c r="M35" s="132"/>
      <c r="N35" s="145">
        <v>0</v>
      </c>
      <c r="O35" s="146"/>
      <c r="P35" s="147">
        <f t="shared" si="58"/>
        <v>0</v>
      </c>
      <c r="Q35" s="14"/>
      <c r="R35" s="23"/>
      <c r="S35" s="21"/>
      <c r="T35" s="19"/>
      <c r="U35" s="24"/>
      <c r="V35" s="19"/>
      <c r="W35" s="131"/>
      <c r="X35" s="14"/>
      <c r="Y35" s="23"/>
      <c r="Z35" s="139"/>
      <c r="AA35" s="132"/>
      <c r="AB35" s="145">
        <v>0</v>
      </c>
      <c r="AC35" s="146"/>
      <c r="AD35" s="147">
        <f t="shared" si="60"/>
        <v>0</v>
      </c>
      <c r="AE35" s="14"/>
      <c r="AF35" s="23"/>
      <c r="AG35" s="21"/>
      <c r="AH35" s="19"/>
      <c r="AI35" s="24"/>
      <c r="AJ35" s="19"/>
      <c r="AK35" s="131"/>
      <c r="AL35" s="14"/>
      <c r="AM35" s="23"/>
      <c r="AN35" s="21"/>
      <c r="AO35" s="56"/>
      <c r="AP35" s="24"/>
      <c r="AQ35" s="19"/>
      <c r="AR35" s="131"/>
      <c r="AS35" s="14"/>
      <c r="AT35" s="23"/>
      <c r="AU35" s="139"/>
      <c r="AV35" s="132">
        <f t="shared" si="6"/>
        <v>0</v>
      </c>
      <c r="AW35" s="145">
        <v>0</v>
      </c>
      <c r="AX35" s="146"/>
      <c r="AY35" s="147">
        <f t="shared" si="61"/>
        <v>0</v>
      </c>
      <c r="AZ35" s="14"/>
      <c r="BA35" s="23"/>
      <c r="BB35" s="21"/>
      <c r="BC35" s="19"/>
      <c r="BD35" s="24"/>
      <c r="BE35" s="19"/>
      <c r="BF35" s="131"/>
      <c r="BG35" s="14"/>
      <c r="BH35" s="23"/>
      <c r="BI35" s="139"/>
      <c r="BJ35" s="132"/>
      <c r="BK35" s="145">
        <v>0</v>
      </c>
      <c r="BL35" s="146"/>
      <c r="BM35" s="147">
        <f t="shared" si="63"/>
        <v>0</v>
      </c>
      <c r="BN35" s="14"/>
      <c r="BO35" s="23"/>
      <c r="BP35" s="21"/>
      <c r="BQ35" s="19"/>
      <c r="BR35" s="24"/>
      <c r="BS35" s="19"/>
      <c r="BT35" s="131"/>
      <c r="BU35" s="14"/>
      <c r="BV35" s="23">
        <v>3.3611111111111112E-2</v>
      </c>
      <c r="BW35" s="139">
        <v>8</v>
      </c>
      <c r="BX35" s="132">
        <f t="shared" si="14"/>
        <v>19</v>
      </c>
      <c r="BY35" s="145">
        <v>0</v>
      </c>
      <c r="BZ35" s="146">
        <v>5</v>
      </c>
      <c r="CA35" s="147">
        <f t="shared" si="64"/>
        <v>24</v>
      </c>
      <c r="CB35" s="14"/>
      <c r="CC35" s="23"/>
      <c r="CD35" s="21"/>
      <c r="CE35" s="19"/>
      <c r="CF35" s="24"/>
      <c r="CG35" s="19"/>
      <c r="CH35" s="131"/>
      <c r="CI35" s="14"/>
      <c r="CJ35" s="23"/>
      <c r="CK35" s="21"/>
      <c r="CL35" s="56">
        <f t="shared" si="39"/>
        <v>0</v>
      </c>
      <c r="CM35" s="24">
        <v>0</v>
      </c>
      <c r="CN35" s="19"/>
      <c r="CO35" s="131">
        <f t="shared" si="65"/>
        <v>0</v>
      </c>
      <c r="CP35" s="14"/>
      <c r="CQ35" s="23"/>
      <c r="CR35" s="21"/>
      <c r="CS35" s="19"/>
      <c r="CT35" s="24"/>
      <c r="CU35" s="19"/>
      <c r="CV35" s="131"/>
      <c r="CW35" s="14"/>
      <c r="CX35" s="23"/>
      <c r="CY35" s="139"/>
      <c r="CZ35" s="132"/>
      <c r="DA35" s="145">
        <v>0</v>
      </c>
      <c r="DB35" s="146"/>
      <c r="DC35" s="147">
        <f t="shared" si="66"/>
        <v>0</v>
      </c>
      <c r="DD35" s="14"/>
      <c r="DE35" s="23"/>
      <c r="DF35" s="139"/>
      <c r="DG35" s="132"/>
      <c r="DH35" s="145">
        <v>0</v>
      </c>
      <c r="DI35" s="150">
        <v>0</v>
      </c>
      <c r="DJ35" s="147">
        <f t="shared" si="67"/>
        <v>0</v>
      </c>
      <c r="DK35" s="14"/>
      <c r="DL35" s="23"/>
      <c r="DM35" s="139"/>
      <c r="DN35" s="132"/>
      <c r="DO35" s="145">
        <v>0</v>
      </c>
      <c r="DP35" s="146"/>
      <c r="DQ35" s="147">
        <f t="shared" si="68"/>
        <v>0</v>
      </c>
      <c r="DR35" s="75"/>
      <c r="DS35" s="23"/>
      <c r="DT35" s="139"/>
      <c r="DU35" s="132"/>
      <c r="DV35" s="145">
        <v>0</v>
      </c>
      <c r="DW35" s="146"/>
      <c r="DX35" s="147">
        <f t="shared" si="69"/>
        <v>0</v>
      </c>
      <c r="DY35" s="14"/>
      <c r="DZ35" s="23"/>
      <c r="EA35" s="139"/>
      <c r="EB35" s="132"/>
      <c r="EC35" s="145">
        <v>0</v>
      </c>
      <c r="ED35" s="146"/>
      <c r="EE35" s="147">
        <f t="shared" si="70"/>
        <v>0</v>
      </c>
      <c r="EF35" s="14"/>
      <c r="EG35" s="23"/>
      <c r="EH35" s="21"/>
      <c r="EI35" s="19"/>
      <c r="EJ35" s="24"/>
      <c r="EK35" s="19"/>
      <c r="EL35" s="131"/>
      <c r="EM35" s="14"/>
      <c r="EN35" s="23"/>
      <c r="EO35" s="21"/>
      <c r="EP35" s="19"/>
      <c r="EQ35" s="24"/>
      <c r="ER35" s="19"/>
      <c r="ES35" s="131"/>
      <c r="ET35" s="14"/>
      <c r="EU35" s="23"/>
      <c r="EV35" s="21"/>
      <c r="EW35" s="132"/>
      <c r="EX35" s="24">
        <v>0</v>
      </c>
      <c r="EY35" s="19"/>
      <c r="EZ35" s="131">
        <f t="shared" si="35"/>
        <v>0</v>
      </c>
      <c r="FA35" s="14"/>
      <c r="FB35" s="23"/>
      <c r="FC35" s="111">
        <f t="shared" si="40"/>
        <v>25</v>
      </c>
      <c r="FD35" s="82">
        <f t="shared" si="75"/>
        <v>19</v>
      </c>
      <c r="FE35" s="82">
        <f t="shared" si="75"/>
        <v>0</v>
      </c>
      <c r="FF35" s="82">
        <f t="shared" si="75"/>
        <v>5</v>
      </c>
      <c r="FG35" s="131">
        <f t="shared" si="37"/>
        <v>24</v>
      </c>
      <c r="FH35" s="14" t="str">
        <f t="shared" si="38"/>
        <v>Paul Renwick</v>
      </c>
      <c r="FI35" s="14"/>
      <c r="FJ35" s="183">
        <f t="shared" si="73"/>
        <v>25</v>
      </c>
      <c r="FK35" s="178"/>
      <c r="FL35" s="177"/>
      <c r="FM35" s="177"/>
      <c r="FN35" s="177">
        <v>22</v>
      </c>
      <c r="FO35" s="177">
        <v>22</v>
      </c>
      <c r="FP35" s="177">
        <v>22</v>
      </c>
      <c r="FQ35" s="177">
        <v>22</v>
      </c>
      <c r="FR35" s="177">
        <v>23</v>
      </c>
      <c r="FS35" s="188">
        <v>25</v>
      </c>
      <c r="FT35" s="177"/>
      <c r="FU35" s="177"/>
      <c r="FV35" s="77"/>
      <c r="FW35" s="77"/>
      <c r="FX35" s="77"/>
      <c r="FY35" s="77"/>
      <c r="FZ35" s="77"/>
      <c r="GA35" s="77"/>
      <c r="GF35" s="8">
        <f t="shared" si="55"/>
        <v>24</v>
      </c>
      <c r="GG35" s="8">
        <f t="shared" si="45"/>
        <v>24</v>
      </c>
      <c r="GH35" s="8">
        <f t="shared" si="46"/>
        <v>24</v>
      </c>
      <c r="GI35" s="8">
        <f t="shared" si="47"/>
        <v>24</v>
      </c>
      <c r="GJ35" s="8">
        <f t="shared" si="48"/>
        <v>24</v>
      </c>
      <c r="GK35" s="8">
        <f t="shared" si="49"/>
        <v>24</v>
      </c>
      <c r="GM35" s="159">
        <f t="shared" si="50"/>
        <v>0</v>
      </c>
      <c r="GN35" s="159">
        <f t="shared" si="51"/>
        <v>0</v>
      </c>
      <c r="GO35" s="159">
        <f t="shared" si="52"/>
        <v>24</v>
      </c>
      <c r="GP35" s="159">
        <f t="shared" si="53"/>
        <v>24</v>
      </c>
      <c r="GQ35" s="159">
        <f t="shared" si="54"/>
        <v>24</v>
      </c>
      <c r="GR35" s="159">
        <f t="shared" si="56"/>
        <v>24</v>
      </c>
      <c r="GS35" s="159">
        <f t="shared" si="57"/>
        <v>24</v>
      </c>
    </row>
    <row r="36" spans="1:201">
      <c r="A36" s="8">
        <v>28</v>
      </c>
      <c r="B36" s="14" t="s">
        <v>911</v>
      </c>
      <c r="C36" s="80"/>
      <c r="D36" s="80"/>
      <c r="E36" s="161"/>
      <c r="F36" s="161">
        <v>3.6898148148148145E-2</v>
      </c>
      <c r="G36" s="161">
        <v>3.6898148148148145E-2</v>
      </c>
      <c r="H36" s="161">
        <v>3.6898148148148145E-2</v>
      </c>
      <c r="I36" s="161">
        <v>3.6898148148148145E-2</v>
      </c>
      <c r="J36" s="161">
        <v>3.6898148148148145E-2</v>
      </c>
      <c r="K36" s="23"/>
      <c r="L36" s="139"/>
      <c r="M36" s="132"/>
      <c r="N36" s="145">
        <v>0</v>
      </c>
      <c r="O36" s="146"/>
      <c r="P36" s="147">
        <f t="shared" si="58"/>
        <v>0</v>
      </c>
      <c r="Q36" s="14"/>
      <c r="R36" s="23"/>
      <c r="S36" s="21"/>
      <c r="T36" s="19"/>
      <c r="U36" s="24"/>
      <c r="V36" s="19"/>
      <c r="W36" s="131"/>
      <c r="X36" s="14"/>
      <c r="Y36" s="23"/>
      <c r="Z36" s="139"/>
      <c r="AA36" s="132"/>
      <c r="AB36" s="145">
        <v>0</v>
      </c>
      <c r="AC36" s="146"/>
      <c r="AD36" s="147">
        <f t="shared" si="60"/>
        <v>0</v>
      </c>
      <c r="AE36" s="14"/>
      <c r="AF36" s="23"/>
      <c r="AG36" s="21"/>
      <c r="AH36" s="19"/>
      <c r="AI36" s="24"/>
      <c r="AJ36" s="19"/>
      <c r="AK36" s="131"/>
      <c r="AL36" s="14"/>
      <c r="AM36" s="23"/>
      <c r="AN36" s="21"/>
      <c r="AO36" s="56"/>
      <c r="AP36" s="24"/>
      <c r="AQ36" s="19"/>
      <c r="AR36" s="131"/>
      <c r="AS36" s="14"/>
      <c r="AT36" s="23"/>
      <c r="AU36" s="139"/>
      <c r="AV36" s="132">
        <f t="shared" si="6"/>
        <v>0</v>
      </c>
      <c r="AW36" s="145">
        <v>0</v>
      </c>
      <c r="AX36" s="146"/>
      <c r="AY36" s="147">
        <f t="shared" si="61"/>
        <v>0</v>
      </c>
      <c r="AZ36" s="14"/>
      <c r="BA36" s="23"/>
      <c r="BB36" s="21"/>
      <c r="BC36" s="19"/>
      <c r="BD36" s="24"/>
      <c r="BE36" s="19"/>
      <c r="BF36" s="131"/>
      <c r="BG36" s="14"/>
      <c r="BH36" s="23"/>
      <c r="BI36" s="139"/>
      <c r="BJ36" s="132"/>
      <c r="BK36" s="145">
        <v>0</v>
      </c>
      <c r="BL36" s="146"/>
      <c r="BM36" s="147">
        <f t="shared" si="63"/>
        <v>0</v>
      </c>
      <c r="BN36" s="14"/>
      <c r="BO36" s="23"/>
      <c r="BP36" s="21"/>
      <c r="BQ36" s="19"/>
      <c r="BR36" s="24"/>
      <c r="BS36" s="19"/>
      <c r="BT36" s="131"/>
      <c r="BU36" s="66"/>
      <c r="BV36" s="23">
        <v>3.6898148148148145E-2</v>
      </c>
      <c r="BW36" s="139">
        <v>14</v>
      </c>
      <c r="BX36" s="132">
        <f t="shared" si="14"/>
        <v>13</v>
      </c>
      <c r="BY36" s="145">
        <v>0</v>
      </c>
      <c r="BZ36" s="146">
        <v>5</v>
      </c>
      <c r="CA36" s="147">
        <f t="shared" si="64"/>
        <v>18</v>
      </c>
      <c r="CB36" s="14"/>
      <c r="CC36" s="23"/>
      <c r="CD36" s="21"/>
      <c r="CE36" s="19"/>
      <c r="CF36" s="24"/>
      <c r="CG36" s="19"/>
      <c r="CH36" s="131"/>
      <c r="CI36" s="14"/>
      <c r="CJ36" s="23"/>
      <c r="CK36" s="21"/>
      <c r="CL36" s="56">
        <f t="shared" si="39"/>
        <v>0</v>
      </c>
      <c r="CM36" s="24">
        <v>0</v>
      </c>
      <c r="CN36" s="19"/>
      <c r="CO36" s="131">
        <f t="shared" si="65"/>
        <v>0</v>
      </c>
      <c r="CP36" s="14"/>
      <c r="CQ36" s="23"/>
      <c r="CR36" s="21"/>
      <c r="CS36" s="19"/>
      <c r="CT36" s="24"/>
      <c r="CU36" s="19"/>
      <c r="CV36" s="131"/>
      <c r="CW36" s="14"/>
      <c r="CX36" s="23"/>
      <c r="CY36" s="139"/>
      <c r="CZ36" s="132"/>
      <c r="DA36" s="145">
        <v>0</v>
      </c>
      <c r="DB36" s="146"/>
      <c r="DC36" s="147">
        <f t="shared" si="66"/>
        <v>0</v>
      </c>
      <c r="DD36" s="14"/>
      <c r="DE36" s="23"/>
      <c r="DF36" s="139"/>
      <c r="DG36" s="132"/>
      <c r="DH36" s="145">
        <v>0</v>
      </c>
      <c r="DI36" s="150">
        <v>0</v>
      </c>
      <c r="DJ36" s="147">
        <f t="shared" si="67"/>
        <v>0</v>
      </c>
      <c r="DK36" s="14"/>
      <c r="DL36" s="23"/>
      <c r="DM36" s="139"/>
      <c r="DN36" s="132"/>
      <c r="DO36" s="145">
        <v>0</v>
      </c>
      <c r="DP36" s="146"/>
      <c r="DQ36" s="147">
        <f t="shared" si="68"/>
        <v>0</v>
      </c>
      <c r="DR36" s="75"/>
      <c r="DS36" s="23"/>
      <c r="DT36" s="139"/>
      <c r="DU36" s="132"/>
      <c r="DV36" s="145">
        <v>0</v>
      </c>
      <c r="DW36" s="146"/>
      <c r="DX36" s="147">
        <f t="shared" si="69"/>
        <v>0</v>
      </c>
      <c r="DY36" s="14"/>
      <c r="DZ36" s="23"/>
      <c r="EA36" s="139"/>
      <c r="EB36" s="132"/>
      <c r="EC36" s="145">
        <v>0</v>
      </c>
      <c r="ED36" s="146"/>
      <c r="EE36" s="147">
        <f t="shared" si="70"/>
        <v>0</v>
      </c>
      <c r="EF36" s="14"/>
      <c r="EG36" s="23"/>
      <c r="EH36" s="21"/>
      <c r="EI36" s="19"/>
      <c r="EJ36" s="24"/>
      <c r="EK36" s="19"/>
      <c r="EL36" s="131"/>
      <c r="EM36" s="14"/>
      <c r="EN36" s="23"/>
      <c r="EO36" s="21"/>
      <c r="EP36" s="19"/>
      <c r="EQ36" s="24"/>
      <c r="ER36" s="19"/>
      <c r="ES36" s="131"/>
      <c r="ET36" s="14"/>
      <c r="EU36" s="23"/>
      <c r="EV36" s="21"/>
      <c r="EW36" s="132"/>
      <c r="EX36" s="24">
        <v>0</v>
      </c>
      <c r="EY36" s="19"/>
      <c r="EZ36" s="131">
        <f t="shared" si="35"/>
        <v>0</v>
      </c>
      <c r="FA36" s="14"/>
      <c r="FB36" s="23"/>
      <c r="FC36" s="111" t="str">
        <f t="shared" si="40"/>
        <v>30=</v>
      </c>
      <c r="FD36" s="82">
        <f t="shared" si="75"/>
        <v>13</v>
      </c>
      <c r="FE36" s="82">
        <f t="shared" si="75"/>
        <v>0</v>
      </c>
      <c r="FF36" s="82">
        <f t="shared" si="75"/>
        <v>5</v>
      </c>
      <c r="FG36" s="131">
        <f t="shared" si="37"/>
        <v>18</v>
      </c>
      <c r="FH36" s="14" t="str">
        <f t="shared" si="38"/>
        <v>John Davis</v>
      </c>
      <c r="FI36" s="14"/>
      <c r="FJ36" s="183" t="str">
        <f t="shared" si="73"/>
        <v>30=</v>
      </c>
      <c r="FK36" s="178"/>
      <c r="FL36" s="177"/>
      <c r="FM36" s="177"/>
      <c r="FN36" s="177" t="s">
        <v>659</v>
      </c>
      <c r="FO36" s="177" t="s">
        <v>659</v>
      </c>
      <c r="FP36" s="177" t="s">
        <v>773</v>
      </c>
      <c r="FQ36" s="177" t="s">
        <v>876</v>
      </c>
      <c r="FR36" s="177" t="s">
        <v>876</v>
      </c>
      <c r="FS36" s="188" t="s">
        <v>768</v>
      </c>
      <c r="FT36" s="177"/>
      <c r="FU36" s="177"/>
      <c r="FV36" s="77"/>
      <c r="FW36" s="77"/>
      <c r="FX36" s="77"/>
      <c r="FY36" s="77"/>
      <c r="FZ36" s="77"/>
      <c r="GA36" s="77"/>
      <c r="GF36" s="8">
        <f t="shared" si="55"/>
        <v>18</v>
      </c>
      <c r="GG36" s="8">
        <f t="shared" si="45"/>
        <v>18</v>
      </c>
      <c r="GH36" s="8">
        <f>$P36+$AD36+$AY36+$BM36+$CA36+$DC36+$DJ36</f>
        <v>18</v>
      </c>
      <c r="GI36" s="8">
        <f t="shared" si="47"/>
        <v>18</v>
      </c>
      <c r="GJ36" s="8">
        <f t="shared" si="48"/>
        <v>18</v>
      </c>
      <c r="GK36" s="8">
        <f t="shared" si="49"/>
        <v>18</v>
      </c>
      <c r="GN36" s="159">
        <f t="shared" si="51"/>
        <v>0</v>
      </c>
      <c r="GO36" s="159">
        <f t="shared" si="52"/>
        <v>18</v>
      </c>
      <c r="GP36" s="159">
        <f t="shared" si="53"/>
        <v>18</v>
      </c>
      <c r="GQ36" s="159">
        <f t="shared" si="54"/>
        <v>18</v>
      </c>
      <c r="GR36" s="159">
        <f t="shared" si="56"/>
        <v>18</v>
      </c>
      <c r="GS36" s="159">
        <f t="shared" si="57"/>
        <v>18</v>
      </c>
    </row>
    <row r="37" spans="1:201">
      <c r="A37" s="8">
        <v>29</v>
      </c>
      <c r="B37" s="14" t="s">
        <v>738</v>
      </c>
      <c r="C37" s="80"/>
      <c r="D37" s="80"/>
      <c r="E37" s="80"/>
      <c r="F37" s="77" t="s">
        <v>914</v>
      </c>
      <c r="G37" s="77" t="s">
        <v>914</v>
      </c>
      <c r="H37" s="77" t="s">
        <v>914</v>
      </c>
      <c r="I37" s="77" t="s">
        <v>914</v>
      </c>
      <c r="J37" s="77" t="s">
        <v>914</v>
      </c>
      <c r="K37" s="23"/>
      <c r="L37" s="139"/>
      <c r="M37" s="132"/>
      <c r="N37" s="145">
        <v>0</v>
      </c>
      <c r="O37" s="146"/>
      <c r="P37" s="147">
        <f t="shared" si="58"/>
        <v>0</v>
      </c>
      <c r="Q37" s="14"/>
      <c r="R37" s="23"/>
      <c r="S37" s="21"/>
      <c r="T37" s="19"/>
      <c r="U37" s="24"/>
      <c r="V37" s="19"/>
      <c r="W37" s="131"/>
      <c r="X37" s="14"/>
      <c r="Y37" s="23"/>
      <c r="Z37" s="139"/>
      <c r="AA37" s="132"/>
      <c r="AB37" s="145">
        <v>0</v>
      </c>
      <c r="AC37" s="146"/>
      <c r="AD37" s="147">
        <f t="shared" si="60"/>
        <v>0</v>
      </c>
      <c r="AE37" s="14"/>
      <c r="AF37" s="23"/>
      <c r="AG37" s="21"/>
      <c r="AH37" s="19"/>
      <c r="AI37" s="24"/>
      <c r="AJ37" s="19"/>
      <c r="AK37" s="131"/>
      <c r="AL37" s="14"/>
      <c r="AM37" s="23"/>
      <c r="AN37" s="21"/>
      <c r="AO37" s="56"/>
      <c r="AP37" s="24"/>
      <c r="AQ37" s="19"/>
      <c r="AR37" s="131"/>
      <c r="AS37" s="14"/>
      <c r="AT37" s="23"/>
      <c r="AU37" s="139"/>
      <c r="AV37" s="132">
        <f t="shared" si="6"/>
        <v>0</v>
      </c>
      <c r="AW37" s="145">
        <v>0</v>
      </c>
      <c r="AX37" s="146"/>
      <c r="AY37" s="147">
        <f t="shared" si="61"/>
        <v>0</v>
      </c>
      <c r="AZ37" s="14"/>
      <c r="BA37" s="23"/>
      <c r="BB37" s="21"/>
      <c r="BC37" s="19"/>
      <c r="BD37" s="24"/>
      <c r="BE37" s="19"/>
      <c r="BF37" s="131"/>
      <c r="BG37" s="14"/>
      <c r="BH37" s="23"/>
      <c r="BI37" s="139"/>
      <c r="BJ37" s="132"/>
      <c r="BK37" s="145">
        <v>0</v>
      </c>
      <c r="BL37" s="146"/>
      <c r="BM37" s="147">
        <f t="shared" si="63"/>
        <v>0</v>
      </c>
      <c r="BN37" s="14"/>
      <c r="BO37" s="23"/>
      <c r="BP37" s="21"/>
      <c r="BQ37" s="19"/>
      <c r="BR37" s="24"/>
      <c r="BS37" s="19"/>
      <c r="BT37" s="131"/>
      <c r="BU37" s="14"/>
      <c r="BV37" s="23">
        <v>4.2951388888888886E-2</v>
      </c>
      <c r="BW37" s="139">
        <v>17</v>
      </c>
      <c r="BX37" s="132">
        <f t="shared" si="14"/>
        <v>10</v>
      </c>
      <c r="BY37" s="145">
        <v>0</v>
      </c>
      <c r="BZ37" s="146">
        <v>5</v>
      </c>
      <c r="CA37" s="147">
        <f t="shared" si="64"/>
        <v>15</v>
      </c>
      <c r="CB37" s="14"/>
      <c r="CC37" s="23"/>
      <c r="CD37" s="21"/>
      <c r="CE37" s="19"/>
      <c r="CF37" s="24"/>
      <c r="CG37" s="19"/>
      <c r="CH37" s="131"/>
      <c r="CI37" s="14"/>
      <c r="CJ37" s="23"/>
      <c r="CK37" s="21"/>
      <c r="CL37" s="56">
        <f t="shared" si="39"/>
        <v>0</v>
      </c>
      <c r="CM37" s="24">
        <v>0</v>
      </c>
      <c r="CN37" s="19"/>
      <c r="CO37" s="131">
        <f t="shared" si="65"/>
        <v>0</v>
      </c>
      <c r="CP37" s="14"/>
      <c r="CQ37" s="23"/>
      <c r="CR37" s="21"/>
      <c r="CS37" s="19"/>
      <c r="CT37" s="24"/>
      <c r="CU37" s="19"/>
      <c r="CV37" s="131"/>
      <c r="CW37" s="14"/>
      <c r="CX37" s="23"/>
      <c r="CY37" s="139"/>
      <c r="CZ37" s="132"/>
      <c r="DA37" s="145">
        <v>0</v>
      </c>
      <c r="DB37" s="146"/>
      <c r="DC37" s="147">
        <f t="shared" si="66"/>
        <v>0</v>
      </c>
      <c r="DD37" s="14"/>
      <c r="DE37" s="23"/>
      <c r="DF37" s="139"/>
      <c r="DG37" s="132"/>
      <c r="DH37" s="145">
        <v>0</v>
      </c>
      <c r="DI37" s="150">
        <v>0</v>
      </c>
      <c r="DJ37" s="147">
        <f t="shared" si="67"/>
        <v>0</v>
      </c>
      <c r="DK37" s="14"/>
      <c r="DL37" s="23"/>
      <c r="DM37" s="139"/>
      <c r="DN37" s="132"/>
      <c r="DO37" s="145">
        <v>0</v>
      </c>
      <c r="DP37" s="146"/>
      <c r="DQ37" s="147">
        <f t="shared" si="68"/>
        <v>0</v>
      </c>
      <c r="DR37" s="75"/>
      <c r="DS37" s="23"/>
      <c r="DT37" s="139"/>
      <c r="DU37" s="132"/>
      <c r="DV37" s="145">
        <v>0</v>
      </c>
      <c r="DW37" s="146"/>
      <c r="DX37" s="147">
        <f t="shared" si="69"/>
        <v>0</v>
      </c>
      <c r="DY37" s="14"/>
      <c r="DZ37" s="110">
        <v>3.9895833333333332E-2</v>
      </c>
      <c r="EA37" s="139">
        <v>12</v>
      </c>
      <c r="EB37" s="132">
        <f t="shared" si="29"/>
        <v>10</v>
      </c>
      <c r="EC37" s="149">
        <v>15</v>
      </c>
      <c r="ED37" s="146">
        <v>5</v>
      </c>
      <c r="EE37" s="147">
        <f t="shared" si="70"/>
        <v>30</v>
      </c>
      <c r="EF37" s="14"/>
      <c r="EG37" s="23"/>
      <c r="EH37" s="21"/>
      <c r="EI37" s="19"/>
      <c r="EJ37" s="24"/>
      <c r="EK37" s="19"/>
      <c r="EL37" s="131"/>
      <c r="EM37" s="14"/>
      <c r="EN37" s="23"/>
      <c r="EO37" s="21"/>
      <c r="EP37" s="19"/>
      <c r="EQ37" s="24"/>
      <c r="ER37" s="19"/>
      <c r="ES37" s="131"/>
      <c r="ET37" s="14"/>
      <c r="EU37" s="23"/>
      <c r="EV37" s="21"/>
      <c r="EW37" s="132"/>
      <c r="EX37" s="24">
        <v>0</v>
      </c>
      <c r="EY37" s="19"/>
      <c r="EZ37" s="131">
        <f t="shared" si="35"/>
        <v>0</v>
      </c>
      <c r="FA37" s="14"/>
      <c r="FB37" s="23"/>
      <c r="FC37" s="111">
        <f t="shared" si="40"/>
        <v>18</v>
      </c>
      <c r="FD37" s="82">
        <f t="shared" si="75"/>
        <v>20</v>
      </c>
      <c r="FE37" s="82">
        <f t="shared" si="75"/>
        <v>15</v>
      </c>
      <c r="FF37" s="82">
        <f t="shared" si="75"/>
        <v>10</v>
      </c>
      <c r="FG37" s="131">
        <f t="shared" si="37"/>
        <v>45</v>
      </c>
      <c r="FH37" s="14" t="str">
        <f t="shared" si="38"/>
        <v>Tony Brooke</v>
      </c>
      <c r="FI37" s="14"/>
      <c r="FJ37" s="183">
        <f t="shared" si="73"/>
        <v>18</v>
      </c>
      <c r="FK37" s="178"/>
      <c r="FL37" s="177"/>
      <c r="FM37" s="177"/>
      <c r="FN37" s="177">
        <v>29</v>
      </c>
      <c r="FO37" s="177">
        <v>29</v>
      </c>
      <c r="FP37" s="177" t="s">
        <v>826</v>
      </c>
      <c r="FQ37" s="177" t="s">
        <v>774</v>
      </c>
      <c r="FR37" s="177" t="s">
        <v>774</v>
      </c>
      <c r="FS37" s="188">
        <v>18</v>
      </c>
      <c r="FT37" s="177"/>
      <c r="FU37" s="177"/>
      <c r="FV37" s="77"/>
      <c r="FW37" s="77"/>
      <c r="FX37" s="77"/>
      <c r="FY37" s="77"/>
      <c r="FZ37" s="77"/>
      <c r="GA37" s="77"/>
      <c r="GH37" s="8">
        <f>$P37+$AD37+$AY37+$BM37+$CA37+$DC37+$DJ37</f>
        <v>15</v>
      </c>
      <c r="GI37" s="8">
        <f t="shared" si="47"/>
        <v>15</v>
      </c>
      <c r="GJ37" s="8">
        <f t="shared" si="48"/>
        <v>15</v>
      </c>
      <c r="GK37" s="8">
        <f t="shared" si="49"/>
        <v>45</v>
      </c>
      <c r="GN37" s="159">
        <f t="shared" si="51"/>
        <v>0</v>
      </c>
      <c r="GO37" s="159">
        <f t="shared" si="52"/>
        <v>15</v>
      </c>
      <c r="GP37" s="159">
        <f t="shared" si="53"/>
        <v>15</v>
      </c>
      <c r="GQ37" s="159">
        <f t="shared" si="54"/>
        <v>15</v>
      </c>
      <c r="GR37" s="159">
        <f t="shared" si="56"/>
        <v>15</v>
      </c>
      <c r="GS37" s="159">
        <f t="shared" si="57"/>
        <v>15</v>
      </c>
    </row>
    <row r="38" spans="1:201">
      <c r="A38" s="8">
        <v>30</v>
      </c>
      <c r="B38" s="14" t="s">
        <v>770</v>
      </c>
      <c r="C38" s="154"/>
      <c r="D38" s="154"/>
      <c r="E38" s="154"/>
      <c r="F38" s="154"/>
      <c r="G38" s="154"/>
      <c r="H38" s="154">
        <v>2.7858796296296298E-2</v>
      </c>
      <c r="I38" s="154">
        <v>2.7858796296296298E-2</v>
      </c>
      <c r="J38" s="154">
        <v>2.7858796296296298E-2</v>
      </c>
      <c r="K38" s="23"/>
      <c r="L38" s="139"/>
      <c r="M38" s="132"/>
      <c r="N38" s="145">
        <v>0</v>
      </c>
      <c r="O38" s="146"/>
      <c r="P38" s="147">
        <f t="shared" si="58"/>
        <v>0</v>
      </c>
      <c r="Q38" s="14"/>
      <c r="R38" s="23"/>
      <c r="S38" s="21"/>
      <c r="T38" s="19"/>
      <c r="U38" s="24"/>
      <c r="V38" s="19"/>
      <c r="W38" s="131"/>
      <c r="X38" s="14"/>
      <c r="Y38" s="23"/>
      <c r="Z38" s="139"/>
      <c r="AA38" s="132"/>
      <c r="AB38" s="145">
        <v>0</v>
      </c>
      <c r="AC38" s="146"/>
      <c r="AD38" s="147">
        <f t="shared" si="60"/>
        <v>0</v>
      </c>
      <c r="AE38" s="14"/>
      <c r="AF38" s="23"/>
      <c r="AG38" s="21"/>
      <c r="AH38" s="19"/>
      <c r="AI38" s="24"/>
      <c r="AJ38" s="19"/>
      <c r="AK38" s="131"/>
      <c r="AL38" s="14"/>
      <c r="AM38" s="23"/>
      <c r="AN38" s="21"/>
      <c r="AO38" s="56"/>
      <c r="AP38" s="24"/>
      <c r="AQ38" s="19"/>
      <c r="AR38" s="131"/>
      <c r="AS38" s="14"/>
      <c r="AT38" s="23"/>
      <c r="AU38" s="139"/>
      <c r="AV38" s="132">
        <f t="shared" si="6"/>
        <v>0</v>
      </c>
      <c r="AW38" s="145">
        <v>0</v>
      </c>
      <c r="AX38" s="146"/>
      <c r="AY38" s="147">
        <f t="shared" si="61"/>
        <v>0</v>
      </c>
      <c r="AZ38" s="14"/>
      <c r="BA38" s="23"/>
      <c r="BB38" s="21"/>
      <c r="BC38" s="19"/>
      <c r="BD38" s="24"/>
      <c r="BE38" s="19"/>
      <c r="BF38" s="131"/>
      <c r="BG38" s="14"/>
      <c r="BH38" s="23"/>
      <c r="BI38" s="139"/>
      <c r="BJ38" s="132"/>
      <c r="BK38" s="145">
        <v>0</v>
      </c>
      <c r="BL38" s="146"/>
      <c r="BM38" s="147">
        <f t="shared" si="63"/>
        <v>0</v>
      </c>
      <c r="BN38" s="14"/>
      <c r="BO38" s="23"/>
      <c r="BP38" s="21"/>
      <c r="BQ38" s="19"/>
      <c r="BR38" s="24"/>
      <c r="BS38" s="19"/>
      <c r="BT38" s="131"/>
      <c r="BU38" s="14"/>
      <c r="BV38" s="23"/>
      <c r="BW38" s="139"/>
      <c r="BX38" s="132"/>
      <c r="BY38" s="145">
        <v>0</v>
      </c>
      <c r="BZ38" s="146"/>
      <c r="CA38" s="147">
        <f t="shared" si="64"/>
        <v>0</v>
      </c>
      <c r="CB38" s="14"/>
      <c r="CC38" s="23"/>
      <c r="CD38" s="21"/>
      <c r="CE38" s="19"/>
      <c r="CF38" s="24"/>
      <c r="CG38" s="19"/>
      <c r="CH38" s="131"/>
      <c r="CI38" s="14"/>
      <c r="CJ38" s="23"/>
      <c r="CK38" s="21"/>
      <c r="CL38" s="56">
        <f t="shared" si="39"/>
        <v>0</v>
      </c>
      <c r="CM38" s="24">
        <v>0</v>
      </c>
      <c r="CN38" s="19"/>
      <c r="CO38" s="131">
        <f t="shared" si="65"/>
        <v>0</v>
      </c>
      <c r="CP38" s="14"/>
      <c r="CQ38" s="23"/>
      <c r="CR38" s="21"/>
      <c r="CS38" s="19"/>
      <c r="CT38" s="24"/>
      <c r="CU38" s="19"/>
      <c r="CV38" s="131"/>
      <c r="CW38" s="14"/>
      <c r="CX38" s="23"/>
      <c r="CY38" s="139"/>
      <c r="CZ38" s="132"/>
      <c r="DA38" s="145">
        <v>0</v>
      </c>
      <c r="DB38" s="146"/>
      <c r="DC38" s="147">
        <f t="shared" si="66"/>
        <v>0</v>
      </c>
      <c r="DD38" s="14"/>
      <c r="DE38" s="23">
        <v>2.7858796296296298E-2</v>
      </c>
      <c r="DF38" s="139">
        <v>2</v>
      </c>
      <c r="DG38" s="132">
        <f t="shared" si="23"/>
        <v>18</v>
      </c>
      <c r="DH38" s="145">
        <v>0</v>
      </c>
      <c r="DI38" s="150">
        <v>5</v>
      </c>
      <c r="DJ38" s="147">
        <f t="shared" si="67"/>
        <v>23</v>
      </c>
      <c r="DK38" s="14"/>
      <c r="DL38" s="23"/>
      <c r="DM38" s="139"/>
      <c r="DN38" s="132"/>
      <c r="DO38" s="145">
        <v>0</v>
      </c>
      <c r="DP38" s="146"/>
      <c r="DQ38" s="147">
        <f t="shared" si="68"/>
        <v>0</v>
      </c>
      <c r="DR38" s="75"/>
      <c r="DS38" s="23"/>
      <c r="DT38" s="139"/>
      <c r="DU38" s="132"/>
      <c r="DV38" s="145">
        <v>0</v>
      </c>
      <c r="DW38" s="146"/>
      <c r="DX38" s="147">
        <f t="shared" si="69"/>
        <v>0</v>
      </c>
      <c r="DY38" s="14"/>
      <c r="DZ38" s="23"/>
      <c r="EA38" s="139"/>
      <c r="EB38" s="132"/>
      <c r="EC38" s="145">
        <v>0</v>
      </c>
      <c r="ED38" s="146"/>
      <c r="EE38" s="147">
        <f t="shared" si="70"/>
        <v>0</v>
      </c>
      <c r="EF38" s="14"/>
      <c r="EG38" s="23"/>
      <c r="EH38" s="21"/>
      <c r="EI38" s="19"/>
      <c r="EJ38" s="24"/>
      <c r="EK38" s="19"/>
      <c r="EL38" s="131"/>
      <c r="EM38" s="14"/>
      <c r="EN38" s="23"/>
      <c r="EO38" s="21"/>
      <c r="EP38" s="19"/>
      <c r="EQ38" s="24"/>
      <c r="ER38" s="19"/>
      <c r="ES38" s="131"/>
      <c r="ET38" s="14"/>
      <c r="EU38" s="23"/>
      <c r="EV38" s="21"/>
      <c r="EW38" s="132"/>
      <c r="EX38" s="24"/>
      <c r="EY38" s="19"/>
      <c r="EZ38" s="131"/>
      <c r="FA38" s="14"/>
      <c r="FB38" s="23"/>
      <c r="FC38" s="111" t="str">
        <f t="shared" si="40"/>
        <v>26=</v>
      </c>
      <c r="FD38" s="82">
        <f t="shared" si="75"/>
        <v>18</v>
      </c>
      <c r="FE38" s="82">
        <f t="shared" si="75"/>
        <v>0</v>
      </c>
      <c r="FF38" s="82">
        <f t="shared" si="75"/>
        <v>5</v>
      </c>
      <c r="FG38" s="131">
        <f t="shared" si="37"/>
        <v>23</v>
      </c>
      <c r="FH38" s="14" t="str">
        <f t="shared" si="38"/>
        <v>David Dicks</v>
      </c>
      <c r="FI38" s="14"/>
      <c r="FJ38" s="183" t="str">
        <f t="shared" si="73"/>
        <v>26=</v>
      </c>
      <c r="FK38" s="178"/>
      <c r="FL38" s="177"/>
      <c r="FM38" s="177"/>
      <c r="FN38" s="177"/>
      <c r="FO38" s="177"/>
      <c r="FP38" s="177" t="s">
        <v>537</v>
      </c>
      <c r="FQ38" s="177" t="s">
        <v>537</v>
      </c>
      <c r="FR38" s="177" t="s">
        <v>548</v>
      </c>
      <c r="FS38" s="188" t="s">
        <v>659</v>
      </c>
      <c r="FT38" s="177"/>
      <c r="FU38" s="177"/>
      <c r="FV38" s="77"/>
      <c r="FW38" s="77"/>
      <c r="FX38" s="77"/>
      <c r="FY38" s="77"/>
      <c r="FZ38" s="77"/>
      <c r="GA38" s="77"/>
      <c r="GI38" s="8">
        <f t="shared" si="47"/>
        <v>23</v>
      </c>
      <c r="GJ38" s="8">
        <f t="shared" si="48"/>
        <v>23</v>
      </c>
      <c r="GK38" s="8">
        <f t="shared" si="49"/>
        <v>23</v>
      </c>
      <c r="GN38" s="159">
        <f t="shared" si="51"/>
        <v>0</v>
      </c>
      <c r="GO38" s="159">
        <f t="shared" si="52"/>
        <v>0</v>
      </c>
      <c r="GP38" s="159">
        <f t="shared" si="53"/>
        <v>0</v>
      </c>
      <c r="GQ38" s="159">
        <f t="shared" si="54"/>
        <v>23</v>
      </c>
      <c r="GR38" s="159">
        <f t="shared" si="56"/>
        <v>23</v>
      </c>
      <c r="GS38" s="159">
        <f t="shared" si="57"/>
        <v>23</v>
      </c>
    </row>
    <row r="39" spans="1:201">
      <c r="A39" s="8">
        <v>31</v>
      </c>
      <c r="B39" s="14" t="s">
        <v>558</v>
      </c>
      <c r="C39" s="80"/>
      <c r="D39" s="80"/>
      <c r="E39" s="80"/>
      <c r="F39" s="80"/>
      <c r="G39" s="80"/>
      <c r="H39" s="161">
        <v>3.1331018518518515E-2</v>
      </c>
      <c r="I39" s="161">
        <v>3.1331018518518515E-2</v>
      </c>
      <c r="J39" s="161">
        <v>3.1331018518518515E-2</v>
      </c>
      <c r="K39" s="23"/>
      <c r="L39" s="139"/>
      <c r="M39" s="132"/>
      <c r="N39" s="145">
        <v>0</v>
      </c>
      <c r="O39" s="146"/>
      <c r="P39" s="147">
        <f t="shared" si="58"/>
        <v>0</v>
      </c>
      <c r="Q39" s="14"/>
      <c r="R39" s="23"/>
      <c r="S39" s="21"/>
      <c r="T39" s="19"/>
      <c r="U39" s="24"/>
      <c r="V39" s="19"/>
      <c r="W39" s="131"/>
      <c r="X39" s="14"/>
      <c r="Y39" s="23"/>
      <c r="Z39" s="139"/>
      <c r="AA39" s="132"/>
      <c r="AB39" s="145">
        <v>0</v>
      </c>
      <c r="AC39" s="146"/>
      <c r="AD39" s="147">
        <f t="shared" si="60"/>
        <v>0</v>
      </c>
      <c r="AE39" s="14"/>
      <c r="AF39" s="23"/>
      <c r="AG39" s="21"/>
      <c r="AH39" s="19"/>
      <c r="AI39" s="24"/>
      <c r="AJ39" s="19"/>
      <c r="AK39" s="131"/>
      <c r="AL39" s="14"/>
      <c r="AM39" s="23"/>
      <c r="AN39" s="21"/>
      <c r="AO39" s="56"/>
      <c r="AP39" s="24"/>
      <c r="AQ39" s="19"/>
      <c r="AR39" s="131"/>
      <c r="AS39" s="14"/>
      <c r="AT39" s="23"/>
      <c r="AU39" s="139"/>
      <c r="AV39" s="132">
        <f t="shared" si="6"/>
        <v>0</v>
      </c>
      <c r="AW39" s="145">
        <v>0</v>
      </c>
      <c r="AX39" s="146"/>
      <c r="AY39" s="147">
        <f t="shared" si="61"/>
        <v>0</v>
      </c>
      <c r="AZ39" s="14"/>
      <c r="BA39" s="23"/>
      <c r="BB39" s="21"/>
      <c r="BC39" s="19"/>
      <c r="BD39" s="24"/>
      <c r="BE39" s="19"/>
      <c r="BF39" s="131"/>
      <c r="BG39" s="14"/>
      <c r="BH39" s="23"/>
      <c r="BI39" s="139"/>
      <c r="BJ39" s="132"/>
      <c r="BK39" s="145">
        <v>0</v>
      </c>
      <c r="BL39" s="146"/>
      <c r="BM39" s="147">
        <f t="shared" si="63"/>
        <v>0</v>
      </c>
      <c r="BN39" s="14"/>
      <c r="BO39" s="23"/>
      <c r="BP39" s="21"/>
      <c r="BQ39" s="19"/>
      <c r="BR39" s="24"/>
      <c r="BS39" s="19"/>
      <c r="BT39" s="131"/>
      <c r="BU39" s="14"/>
      <c r="BV39" s="23"/>
      <c r="BW39" s="139"/>
      <c r="BX39" s="132"/>
      <c r="BY39" s="145">
        <v>0</v>
      </c>
      <c r="BZ39" s="146"/>
      <c r="CA39" s="147">
        <f t="shared" si="64"/>
        <v>0</v>
      </c>
      <c r="CB39" s="14"/>
      <c r="CC39" s="23"/>
      <c r="CD39" s="21"/>
      <c r="CE39" s="19"/>
      <c r="CF39" s="24"/>
      <c r="CG39" s="19"/>
      <c r="CH39" s="131"/>
      <c r="CI39" s="14"/>
      <c r="CJ39" s="23"/>
      <c r="CK39" s="21"/>
      <c r="CL39" s="56">
        <f t="shared" si="39"/>
        <v>0</v>
      </c>
      <c r="CM39" s="24">
        <v>0</v>
      </c>
      <c r="CN39" s="19"/>
      <c r="CO39" s="131">
        <f t="shared" si="65"/>
        <v>0</v>
      </c>
      <c r="CP39" s="14"/>
      <c r="CQ39" s="23"/>
      <c r="CR39" s="21"/>
      <c r="CS39" s="19"/>
      <c r="CT39" s="24"/>
      <c r="CU39" s="19"/>
      <c r="CV39" s="131"/>
      <c r="CW39" s="14"/>
      <c r="CX39" s="23"/>
      <c r="CY39" s="139"/>
      <c r="CZ39" s="132"/>
      <c r="DA39" s="145">
        <v>0</v>
      </c>
      <c r="DB39" s="146"/>
      <c r="DC39" s="147">
        <f t="shared" si="66"/>
        <v>0</v>
      </c>
      <c r="DD39" s="14"/>
      <c r="DE39" s="23">
        <v>3.1331018518518515E-2</v>
      </c>
      <c r="DF39" s="139">
        <v>5</v>
      </c>
      <c r="DG39" s="132">
        <f t="shared" si="23"/>
        <v>15</v>
      </c>
      <c r="DH39" s="145">
        <v>0</v>
      </c>
      <c r="DI39" s="150">
        <v>5</v>
      </c>
      <c r="DJ39" s="147">
        <f t="shared" si="67"/>
        <v>20</v>
      </c>
      <c r="DK39" s="14"/>
      <c r="DL39" s="23"/>
      <c r="DM39" s="139"/>
      <c r="DN39" s="132"/>
      <c r="DO39" s="145">
        <v>0</v>
      </c>
      <c r="DP39" s="146"/>
      <c r="DQ39" s="147">
        <f t="shared" si="68"/>
        <v>0</v>
      </c>
      <c r="DR39" s="75"/>
      <c r="DS39" s="23">
        <v>3.2986111111111112E-2</v>
      </c>
      <c r="DT39" s="139">
        <v>5</v>
      </c>
      <c r="DU39" s="132">
        <f t="shared" si="27"/>
        <v>14</v>
      </c>
      <c r="DV39" s="145">
        <v>0</v>
      </c>
      <c r="DW39" s="146">
        <v>5</v>
      </c>
      <c r="DX39" s="147">
        <f t="shared" si="69"/>
        <v>19</v>
      </c>
      <c r="DY39" s="14"/>
      <c r="DZ39" s="110">
        <v>3.0312499999999996E-2</v>
      </c>
      <c r="EA39" s="139">
        <v>4</v>
      </c>
      <c r="EB39" s="132">
        <f t="shared" si="29"/>
        <v>18</v>
      </c>
      <c r="EC39" s="149">
        <v>15</v>
      </c>
      <c r="ED39" s="146">
        <v>5</v>
      </c>
      <c r="EE39" s="147">
        <f t="shared" si="70"/>
        <v>38</v>
      </c>
      <c r="EF39" s="14"/>
      <c r="EG39" s="23"/>
      <c r="EH39" s="21"/>
      <c r="EI39" s="19"/>
      <c r="EJ39" s="24"/>
      <c r="EK39" s="19"/>
      <c r="EL39" s="131"/>
      <c r="EM39" s="14"/>
      <c r="EN39" s="23"/>
      <c r="EO39" s="21"/>
      <c r="EP39" s="19"/>
      <c r="EQ39" s="24"/>
      <c r="ER39" s="19"/>
      <c r="ES39" s="131"/>
      <c r="ET39" s="14"/>
      <c r="EU39" s="23"/>
      <c r="EV39" s="21"/>
      <c r="EW39" s="132"/>
      <c r="EX39" s="24"/>
      <c r="EY39" s="19"/>
      <c r="EZ39" s="131"/>
      <c r="FA39" s="14"/>
      <c r="FB39" s="23"/>
      <c r="FC39" s="111">
        <f t="shared" si="40"/>
        <v>13</v>
      </c>
      <c r="FD39" s="82">
        <f t="shared" ref="FD39:FF53" si="80">SUM(M39+T39+AA39+AH39+AO39+AV39+BC39+BJ39+BQ39+BX39+CE39+CL39+CS39+CZ39+DG39+DN39+DU39+EB39+EI39+EP39+EW39)</f>
        <v>47</v>
      </c>
      <c r="FE39" s="82">
        <f t="shared" si="80"/>
        <v>15</v>
      </c>
      <c r="FF39" s="82">
        <f t="shared" si="80"/>
        <v>15</v>
      </c>
      <c r="FG39" s="131">
        <f t="shared" si="37"/>
        <v>77</v>
      </c>
      <c r="FH39" s="14" t="str">
        <f t="shared" si="38"/>
        <v>John Andrewartha</v>
      </c>
      <c r="FI39" s="14"/>
      <c r="FJ39" s="183">
        <f t="shared" si="73"/>
        <v>13</v>
      </c>
      <c r="FK39" s="178"/>
      <c r="FL39" s="177"/>
      <c r="FM39" s="177"/>
      <c r="FN39" s="177"/>
      <c r="FO39" s="177"/>
      <c r="FP39" s="177">
        <v>26</v>
      </c>
      <c r="FQ39" s="177" t="s">
        <v>659</v>
      </c>
      <c r="FR39" s="177">
        <v>16</v>
      </c>
      <c r="FS39" s="188">
        <v>13</v>
      </c>
      <c r="FT39" s="177"/>
      <c r="FU39" s="177"/>
      <c r="FV39" s="77"/>
      <c r="FW39" s="77"/>
      <c r="FX39" s="77"/>
      <c r="FY39" s="77"/>
      <c r="FZ39" s="77"/>
      <c r="GA39" s="77"/>
      <c r="GI39" s="8">
        <f t="shared" si="47"/>
        <v>20</v>
      </c>
      <c r="GJ39" s="8">
        <f t="shared" si="48"/>
        <v>39</v>
      </c>
      <c r="GK39" s="8">
        <f t="shared" si="49"/>
        <v>77</v>
      </c>
      <c r="GN39" s="159">
        <f t="shared" si="51"/>
        <v>0</v>
      </c>
      <c r="GO39" s="159">
        <f t="shared" si="52"/>
        <v>0</v>
      </c>
      <c r="GP39" s="159">
        <f t="shared" si="53"/>
        <v>0</v>
      </c>
      <c r="GQ39" s="159">
        <f t="shared" si="54"/>
        <v>20</v>
      </c>
      <c r="GR39" s="159">
        <f t="shared" si="56"/>
        <v>20</v>
      </c>
      <c r="GS39" s="159">
        <f t="shared" si="57"/>
        <v>39</v>
      </c>
    </row>
    <row r="40" spans="1:201">
      <c r="A40" s="8">
        <v>32</v>
      </c>
      <c r="B40" s="14" t="s">
        <v>673</v>
      </c>
      <c r="C40" s="154"/>
      <c r="D40" s="154"/>
      <c r="E40" s="154"/>
      <c r="F40" s="154"/>
      <c r="G40" s="154"/>
      <c r="H40" s="154">
        <v>3.8310185185185183E-2</v>
      </c>
      <c r="I40" s="154">
        <v>3.8310185185185183E-2</v>
      </c>
      <c r="J40" s="154">
        <v>3.8310185185185183E-2</v>
      </c>
      <c r="K40" s="23"/>
      <c r="L40" s="139"/>
      <c r="M40" s="132"/>
      <c r="N40" s="145">
        <v>0</v>
      </c>
      <c r="O40" s="146"/>
      <c r="P40" s="147">
        <f t="shared" si="58"/>
        <v>0</v>
      </c>
      <c r="Q40" s="14"/>
      <c r="R40" s="23"/>
      <c r="S40" s="21"/>
      <c r="T40" s="19"/>
      <c r="U40" s="24"/>
      <c r="V40" s="19"/>
      <c r="W40" s="131"/>
      <c r="X40" s="14"/>
      <c r="Y40" s="23"/>
      <c r="Z40" s="139"/>
      <c r="AA40" s="132"/>
      <c r="AB40" s="145">
        <v>0</v>
      </c>
      <c r="AC40" s="146"/>
      <c r="AD40" s="147">
        <f t="shared" si="60"/>
        <v>0</v>
      </c>
      <c r="AE40" s="14"/>
      <c r="AF40" s="23"/>
      <c r="AG40" s="21"/>
      <c r="AH40" s="19"/>
      <c r="AI40" s="24"/>
      <c r="AJ40" s="19"/>
      <c r="AK40" s="131"/>
      <c r="AL40" s="14"/>
      <c r="AM40" s="23"/>
      <c r="AN40" s="21"/>
      <c r="AO40" s="56"/>
      <c r="AP40" s="24"/>
      <c r="AQ40" s="19"/>
      <c r="AR40" s="131"/>
      <c r="AS40" s="14"/>
      <c r="AT40" s="23"/>
      <c r="AU40" s="139"/>
      <c r="AV40" s="132">
        <f t="shared" si="6"/>
        <v>0</v>
      </c>
      <c r="AW40" s="145">
        <v>0</v>
      </c>
      <c r="AX40" s="146"/>
      <c r="AY40" s="147">
        <f t="shared" si="61"/>
        <v>0</v>
      </c>
      <c r="AZ40" s="14"/>
      <c r="BA40" s="23"/>
      <c r="BB40" s="21"/>
      <c r="BC40" s="19"/>
      <c r="BD40" s="24"/>
      <c r="BE40" s="19"/>
      <c r="BF40" s="131"/>
      <c r="BG40" s="14"/>
      <c r="BH40" s="23"/>
      <c r="BI40" s="139"/>
      <c r="BJ40" s="132"/>
      <c r="BK40" s="145">
        <v>0</v>
      </c>
      <c r="BL40" s="146"/>
      <c r="BM40" s="147">
        <f t="shared" si="63"/>
        <v>0</v>
      </c>
      <c r="BN40" s="14"/>
      <c r="BO40" s="23"/>
      <c r="BP40" s="21"/>
      <c r="BQ40" s="19"/>
      <c r="BR40" s="24"/>
      <c r="BS40" s="19"/>
      <c r="BT40" s="131"/>
      <c r="BU40" s="14"/>
      <c r="BV40" s="23"/>
      <c r="BW40" s="139"/>
      <c r="BX40" s="132"/>
      <c r="BY40" s="145">
        <v>0</v>
      </c>
      <c r="BZ40" s="146"/>
      <c r="CA40" s="147">
        <f t="shared" si="64"/>
        <v>0</v>
      </c>
      <c r="CB40" s="14"/>
      <c r="CC40" s="23"/>
      <c r="CD40" s="21"/>
      <c r="CE40" s="19"/>
      <c r="CF40" s="24"/>
      <c r="CG40" s="19"/>
      <c r="CH40" s="131"/>
      <c r="CI40" s="14"/>
      <c r="CJ40" s="23"/>
      <c r="CK40" s="21"/>
      <c r="CL40" s="56"/>
      <c r="CM40" s="24"/>
      <c r="CN40" s="19"/>
      <c r="CO40" s="131"/>
      <c r="CP40" s="14"/>
      <c r="CQ40" s="23"/>
      <c r="CR40" s="21"/>
      <c r="CS40" s="19"/>
      <c r="CT40" s="24"/>
      <c r="CU40" s="19"/>
      <c r="CV40" s="131"/>
      <c r="CW40" s="14"/>
      <c r="CX40" s="23"/>
      <c r="CY40" s="139"/>
      <c r="CZ40" s="132"/>
      <c r="DA40" s="145">
        <v>0</v>
      </c>
      <c r="DB40" s="146"/>
      <c r="DC40" s="147">
        <f t="shared" si="66"/>
        <v>0</v>
      </c>
      <c r="DD40" s="14"/>
      <c r="DE40" s="23">
        <v>3.8310185185185183E-2</v>
      </c>
      <c r="DF40" s="139">
        <v>10</v>
      </c>
      <c r="DG40" s="132">
        <f t="shared" si="23"/>
        <v>10</v>
      </c>
      <c r="DH40" s="145">
        <v>0</v>
      </c>
      <c r="DI40" s="150">
        <v>5</v>
      </c>
      <c r="DJ40" s="147">
        <f t="shared" si="67"/>
        <v>15</v>
      </c>
      <c r="DK40" s="14"/>
      <c r="DL40" s="23"/>
      <c r="DM40" s="139"/>
      <c r="DN40" s="132"/>
      <c r="DO40" s="145">
        <v>0</v>
      </c>
      <c r="DP40" s="146"/>
      <c r="DQ40" s="147">
        <f t="shared" si="68"/>
        <v>0</v>
      </c>
      <c r="DR40" s="75"/>
      <c r="DS40" s="23"/>
      <c r="DT40" s="139"/>
      <c r="DU40" s="132"/>
      <c r="DV40" s="145">
        <v>0</v>
      </c>
      <c r="DW40" s="146"/>
      <c r="DX40" s="147">
        <f t="shared" si="69"/>
        <v>0</v>
      </c>
      <c r="DY40" s="14"/>
      <c r="DZ40" s="23"/>
      <c r="EA40" s="139"/>
      <c r="EB40" s="132"/>
      <c r="EC40" s="145">
        <v>0</v>
      </c>
      <c r="ED40" s="146"/>
      <c r="EE40" s="147">
        <f t="shared" si="70"/>
        <v>0</v>
      </c>
      <c r="EF40" s="14"/>
      <c r="EG40" s="23"/>
      <c r="EH40" s="21"/>
      <c r="EI40" s="19"/>
      <c r="EJ40" s="24"/>
      <c r="EK40" s="19"/>
      <c r="EL40" s="131"/>
      <c r="EM40" s="14"/>
      <c r="EN40" s="23"/>
      <c r="EO40" s="21"/>
      <c r="EP40" s="19"/>
      <c r="EQ40" s="24"/>
      <c r="ER40" s="19"/>
      <c r="ES40" s="131"/>
      <c r="ET40" s="14"/>
      <c r="EU40" s="23"/>
      <c r="EV40" s="21"/>
      <c r="EW40" s="132"/>
      <c r="EX40" s="24"/>
      <c r="EY40" s="19"/>
      <c r="EZ40" s="131"/>
      <c r="FA40" s="14"/>
      <c r="FB40" s="23"/>
      <c r="FC40" s="111" t="str">
        <f t="shared" si="40"/>
        <v>34=</v>
      </c>
      <c r="FD40" s="82">
        <f t="shared" si="80"/>
        <v>10</v>
      </c>
      <c r="FE40" s="82">
        <f t="shared" si="80"/>
        <v>0</v>
      </c>
      <c r="FF40" s="82">
        <f t="shared" si="80"/>
        <v>5</v>
      </c>
      <c r="FG40" s="131">
        <f t="shared" si="37"/>
        <v>15</v>
      </c>
      <c r="FH40" s="14" t="str">
        <f t="shared" si="38"/>
        <v>Chris Bunker</v>
      </c>
      <c r="FI40" s="14"/>
      <c r="FJ40" s="183" t="str">
        <f t="shared" si="73"/>
        <v>34=</v>
      </c>
      <c r="FK40" s="178"/>
      <c r="FL40" s="177"/>
      <c r="FM40" s="177"/>
      <c r="FN40" s="177"/>
      <c r="FO40" s="177"/>
      <c r="FP40" s="177" t="s">
        <v>826</v>
      </c>
      <c r="FQ40" s="177" t="s">
        <v>774</v>
      </c>
      <c r="FR40" s="177" t="s">
        <v>774</v>
      </c>
      <c r="FS40" s="188" t="s">
        <v>856</v>
      </c>
      <c r="FT40" s="177"/>
      <c r="FU40" s="177"/>
      <c r="FV40" s="77"/>
      <c r="FW40" s="77"/>
      <c r="FX40" s="77"/>
      <c r="FY40" s="77"/>
      <c r="FZ40" s="77"/>
      <c r="GA40" s="77"/>
      <c r="GN40" s="159"/>
      <c r="GO40" s="159">
        <f t="shared" si="52"/>
        <v>0</v>
      </c>
      <c r="GP40" s="159">
        <f t="shared" si="53"/>
        <v>0</v>
      </c>
      <c r="GQ40" s="159">
        <f t="shared" si="54"/>
        <v>15</v>
      </c>
      <c r="GR40" s="159">
        <f t="shared" si="56"/>
        <v>15</v>
      </c>
      <c r="GS40" s="159">
        <f t="shared" si="57"/>
        <v>15</v>
      </c>
    </row>
    <row r="41" spans="1:201">
      <c r="A41" s="8">
        <v>33</v>
      </c>
      <c r="B41" s="14" t="s">
        <v>919</v>
      </c>
      <c r="C41" s="154"/>
      <c r="D41" s="154"/>
      <c r="E41" s="154"/>
      <c r="F41" s="154"/>
      <c r="G41" s="154"/>
      <c r="H41" s="154"/>
      <c r="I41" s="154">
        <v>2.8761574074074075E-2</v>
      </c>
      <c r="J41" s="154">
        <v>2.8761574074074075E-2</v>
      </c>
      <c r="K41" s="23"/>
      <c r="L41" s="139"/>
      <c r="M41" s="132"/>
      <c r="N41" s="145">
        <v>0</v>
      </c>
      <c r="O41" s="146"/>
      <c r="P41" s="147">
        <f t="shared" si="58"/>
        <v>0</v>
      </c>
      <c r="Q41" s="14"/>
      <c r="R41" s="23"/>
      <c r="S41" s="21"/>
      <c r="T41" s="19"/>
      <c r="U41" s="24"/>
      <c r="V41" s="19"/>
      <c r="W41" s="131"/>
      <c r="X41" s="14"/>
      <c r="Y41" s="23"/>
      <c r="Z41" s="139"/>
      <c r="AA41" s="132"/>
      <c r="AB41" s="145">
        <v>0</v>
      </c>
      <c r="AC41" s="146"/>
      <c r="AD41" s="147">
        <f t="shared" si="60"/>
        <v>0</v>
      </c>
      <c r="AE41" s="14"/>
      <c r="AF41" s="23"/>
      <c r="AG41" s="21"/>
      <c r="AH41" s="19"/>
      <c r="AI41" s="24"/>
      <c r="AJ41" s="19"/>
      <c r="AK41" s="131"/>
      <c r="AL41" s="14"/>
      <c r="AM41" s="23"/>
      <c r="AN41" s="21"/>
      <c r="AO41" s="56"/>
      <c r="AP41" s="24"/>
      <c r="AQ41" s="19"/>
      <c r="AR41" s="131"/>
      <c r="AS41" s="14"/>
      <c r="AT41" s="23"/>
      <c r="AU41" s="139"/>
      <c r="AV41" s="132">
        <f t="shared" si="6"/>
        <v>0</v>
      </c>
      <c r="AW41" s="145">
        <v>0</v>
      </c>
      <c r="AX41" s="146"/>
      <c r="AY41" s="147">
        <f t="shared" si="61"/>
        <v>0</v>
      </c>
      <c r="AZ41" s="14"/>
      <c r="BA41" s="23"/>
      <c r="BB41" s="21"/>
      <c r="BC41" s="19"/>
      <c r="BD41" s="24"/>
      <c r="BE41" s="19"/>
      <c r="BF41" s="131"/>
      <c r="BG41" s="14"/>
      <c r="BH41" s="23"/>
      <c r="BI41" s="139"/>
      <c r="BJ41" s="132"/>
      <c r="BK41" s="145">
        <v>0</v>
      </c>
      <c r="BL41" s="146"/>
      <c r="BM41" s="147">
        <f t="shared" si="63"/>
        <v>0</v>
      </c>
      <c r="BN41" s="14"/>
      <c r="BO41" s="23"/>
      <c r="BP41" s="21"/>
      <c r="BQ41" s="19"/>
      <c r="BR41" s="24"/>
      <c r="BS41" s="19"/>
      <c r="BT41" s="131"/>
      <c r="BU41" s="14"/>
      <c r="BV41" s="23"/>
      <c r="BW41" s="139"/>
      <c r="BX41" s="132"/>
      <c r="BY41" s="145">
        <v>0</v>
      </c>
      <c r="BZ41" s="146"/>
      <c r="CA41" s="147">
        <f t="shared" si="64"/>
        <v>0</v>
      </c>
      <c r="CB41" s="14"/>
      <c r="CC41" s="23"/>
      <c r="CD41" s="21"/>
      <c r="CE41" s="19"/>
      <c r="CF41" s="24"/>
      <c r="CG41" s="19"/>
      <c r="CH41" s="131"/>
      <c r="CI41" s="14"/>
      <c r="CJ41" s="23"/>
      <c r="CK41" s="21"/>
      <c r="CL41" s="56"/>
      <c r="CM41" s="24"/>
      <c r="CN41" s="19"/>
      <c r="CO41" s="131"/>
      <c r="CP41" s="14"/>
      <c r="CQ41" s="23"/>
      <c r="CR41" s="21"/>
      <c r="CS41" s="19"/>
      <c r="CT41" s="24"/>
      <c r="CU41" s="19"/>
      <c r="CV41" s="131"/>
      <c r="CW41" s="14"/>
      <c r="CX41" s="23"/>
      <c r="CY41" s="139"/>
      <c r="CZ41" s="132"/>
      <c r="DA41" s="145">
        <v>0</v>
      </c>
      <c r="DB41" s="146"/>
      <c r="DC41" s="147">
        <f t="shared" si="66"/>
        <v>0</v>
      </c>
      <c r="DD41" s="14"/>
      <c r="DE41" s="23"/>
      <c r="DF41" s="139"/>
      <c r="DG41" s="132"/>
      <c r="DH41" s="145">
        <v>0</v>
      </c>
      <c r="DI41" s="146"/>
      <c r="DJ41" s="147">
        <f t="shared" si="67"/>
        <v>0</v>
      </c>
      <c r="DK41" s="14"/>
      <c r="DL41" s="23">
        <v>2.8761574074074075E-2</v>
      </c>
      <c r="DM41" s="139">
        <v>3</v>
      </c>
      <c r="DN41" s="132">
        <f t="shared" si="25"/>
        <v>16</v>
      </c>
      <c r="DO41" s="145">
        <v>0</v>
      </c>
      <c r="DP41" s="146">
        <v>5</v>
      </c>
      <c r="DQ41" s="147">
        <f t="shared" si="68"/>
        <v>21</v>
      </c>
      <c r="DR41" s="75"/>
      <c r="DS41" s="23"/>
      <c r="DT41" s="139"/>
      <c r="DU41" s="132"/>
      <c r="DV41" s="145">
        <v>0</v>
      </c>
      <c r="DW41" s="146"/>
      <c r="DX41" s="147">
        <f t="shared" si="69"/>
        <v>0</v>
      </c>
      <c r="DY41" s="14"/>
      <c r="DZ41" s="110">
        <v>2.7824074074074074E-2</v>
      </c>
      <c r="EA41" s="139">
        <v>2</v>
      </c>
      <c r="EB41" s="132">
        <f t="shared" si="29"/>
        <v>20</v>
      </c>
      <c r="EC41" s="149">
        <v>15</v>
      </c>
      <c r="ED41" s="146">
        <v>5</v>
      </c>
      <c r="EE41" s="147">
        <f t="shared" si="70"/>
        <v>40</v>
      </c>
      <c r="EF41" s="14"/>
      <c r="EG41" s="23"/>
      <c r="EH41" s="21"/>
      <c r="EI41" s="19"/>
      <c r="EJ41" s="24"/>
      <c r="EK41" s="19"/>
      <c r="EL41" s="131"/>
      <c r="EM41" s="14"/>
      <c r="EN41" s="23"/>
      <c r="EO41" s="21"/>
      <c r="EP41" s="19"/>
      <c r="EQ41" s="24"/>
      <c r="ER41" s="19"/>
      <c r="ES41" s="131"/>
      <c r="ET41" s="14"/>
      <c r="EU41" s="23"/>
      <c r="EV41" s="21"/>
      <c r="EW41" s="132"/>
      <c r="EX41" s="24"/>
      <c r="EY41" s="19"/>
      <c r="EZ41" s="131"/>
      <c r="FA41" s="14"/>
      <c r="FB41" s="23"/>
      <c r="FC41" s="111">
        <f t="shared" si="40"/>
        <v>14</v>
      </c>
      <c r="FD41" s="82">
        <f t="shared" si="80"/>
        <v>36</v>
      </c>
      <c r="FE41" s="82">
        <f t="shared" si="80"/>
        <v>15</v>
      </c>
      <c r="FF41" s="82">
        <f t="shared" si="80"/>
        <v>10</v>
      </c>
      <c r="FG41" s="131">
        <f t="shared" si="37"/>
        <v>61</v>
      </c>
      <c r="FH41" s="14" t="str">
        <f t="shared" si="38"/>
        <v>Paul Nickells</v>
      </c>
      <c r="FI41" s="14"/>
      <c r="FJ41" s="183">
        <f t="shared" si="73"/>
        <v>14</v>
      </c>
      <c r="FK41" s="178"/>
      <c r="FL41" s="177"/>
      <c r="FM41" s="177"/>
      <c r="FN41" s="177"/>
      <c r="FO41" s="177"/>
      <c r="FP41" s="177"/>
      <c r="FQ41" s="177" t="s">
        <v>659</v>
      </c>
      <c r="FR41" s="177">
        <v>27</v>
      </c>
      <c r="FS41" s="188">
        <v>14</v>
      </c>
      <c r="FT41" s="177"/>
      <c r="FU41" s="177"/>
      <c r="FV41" s="77"/>
      <c r="FW41" s="77"/>
      <c r="FX41" s="77"/>
      <c r="FY41" s="77"/>
      <c r="FZ41" s="77"/>
      <c r="GA41" s="77"/>
      <c r="GN41" s="159"/>
      <c r="GO41" s="159">
        <f t="shared" si="52"/>
        <v>0</v>
      </c>
      <c r="GP41" s="159">
        <f t="shared" si="53"/>
        <v>0</v>
      </c>
      <c r="GQ41" s="159">
        <f t="shared" si="54"/>
        <v>0</v>
      </c>
      <c r="GR41" s="159">
        <f t="shared" si="56"/>
        <v>21</v>
      </c>
      <c r="GS41" s="159">
        <f t="shared" si="57"/>
        <v>21</v>
      </c>
    </row>
    <row r="42" spans="1:201">
      <c r="A42" s="8">
        <v>34</v>
      </c>
      <c r="B42" s="14" t="s">
        <v>920</v>
      </c>
      <c r="C42" s="161"/>
      <c r="D42" s="161"/>
      <c r="E42" s="161"/>
      <c r="F42" s="161"/>
      <c r="G42" s="161"/>
      <c r="H42" s="161"/>
      <c r="I42" s="161">
        <v>3.8807870370370375E-2</v>
      </c>
      <c r="J42" s="161">
        <v>3.8807870370370375E-2</v>
      </c>
      <c r="K42" s="23"/>
      <c r="L42" s="139"/>
      <c r="M42" s="132"/>
      <c r="N42" s="145">
        <v>0</v>
      </c>
      <c r="O42" s="146"/>
      <c r="P42" s="147">
        <f t="shared" si="58"/>
        <v>0</v>
      </c>
      <c r="Q42" s="14"/>
      <c r="R42" s="23"/>
      <c r="S42" s="21"/>
      <c r="T42" s="19"/>
      <c r="U42" s="24"/>
      <c r="V42" s="19"/>
      <c r="W42" s="131"/>
      <c r="X42" s="14"/>
      <c r="Y42" s="23"/>
      <c r="Z42" s="139"/>
      <c r="AA42" s="132"/>
      <c r="AB42" s="145">
        <v>0</v>
      </c>
      <c r="AC42" s="146"/>
      <c r="AD42" s="147">
        <f t="shared" si="60"/>
        <v>0</v>
      </c>
      <c r="AE42" s="14"/>
      <c r="AF42" s="23"/>
      <c r="AG42" s="21"/>
      <c r="AH42" s="19"/>
      <c r="AI42" s="24"/>
      <c r="AJ42" s="19"/>
      <c r="AK42" s="131"/>
      <c r="AL42" s="14"/>
      <c r="AM42" s="23"/>
      <c r="AN42" s="21"/>
      <c r="AO42" s="56"/>
      <c r="AP42" s="24"/>
      <c r="AQ42" s="19"/>
      <c r="AR42" s="131"/>
      <c r="AS42" s="14"/>
      <c r="AT42" s="23"/>
      <c r="AU42" s="139"/>
      <c r="AV42" s="132">
        <f t="shared" si="6"/>
        <v>0</v>
      </c>
      <c r="AW42" s="145">
        <v>0</v>
      </c>
      <c r="AX42" s="146"/>
      <c r="AY42" s="147">
        <f t="shared" si="61"/>
        <v>0</v>
      </c>
      <c r="AZ42" s="14"/>
      <c r="BA42" s="23"/>
      <c r="BB42" s="21"/>
      <c r="BC42" s="19"/>
      <c r="BD42" s="24"/>
      <c r="BE42" s="19"/>
      <c r="BF42" s="131"/>
      <c r="BG42" s="14"/>
      <c r="BH42" s="23"/>
      <c r="BI42" s="139"/>
      <c r="BJ42" s="132"/>
      <c r="BK42" s="145">
        <v>0</v>
      </c>
      <c r="BL42" s="146"/>
      <c r="BM42" s="147">
        <f t="shared" si="63"/>
        <v>0</v>
      </c>
      <c r="BN42" s="14"/>
      <c r="BO42" s="23"/>
      <c r="BP42" s="21"/>
      <c r="BQ42" s="19"/>
      <c r="BR42" s="24"/>
      <c r="BS42" s="19"/>
      <c r="BT42" s="131"/>
      <c r="BU42" s="14"/>
      <c r="BV42" s="23"/>
      <c r="BW42" s="139"/>
      <c r="BX42" s="132"/>
      <c r="BY42" s="145">
        <v>0</v>
      </c>
      <c r="BZ42" s="146"/>
      <c r="CA42" s="147">
        <f t="shared" si="64"/>
        <v>0</v>
      </c>
      <c r="CB42" s="14"/>
      <c r="CC42" s="23"/>
      <c r="CD42" s="21"/>
      <c r="CE42" s="19"/>
      <c r="CF42" s="24"/>
      <c r="CG42" s="19"/>
      <c r="CH42" s="131"/>
      <c r="CI42" s="14"/>
      <c r="CJ42" s="23"/>
      <c r="CK42" s="21"/>
      <c r="CL42" s="56"/>
      <c r="CM42" s="24"/>
      <c r="CN42" s="19"/>
      <c r="CO42" s="131"/>
      <c r="CP42" s="14"/>
      <c r="CQ42" s="23"/>
      <c r="CR42" s="21"/>
      <c r="CS42" s="19"/>
      <c r="CT42" s="24"/>
      <c r="CU42" s="19"/>
      <c r="CV42" s="131"/>
      <c r="CW42" s="14"/>
      <c r="CX42" s="23"/>
      <c r="CY42" s="139"/>
      <c r="CZ42" s="132"/>
      <c r="DA42" s="145">
        <v>0</v>
      </c>
      <c r="DB42" s="146"/>
      <c r="DC42" s="147">
        <f t="shared" si="66"/>
        <v>0</v>
      </c>
      <c r="DD42" s="14"/>
      <c r="DE42" s="23"/>
      <c r="DF42" s="139"/>
      <c r="DG42" s="132"/>
      <c r="DH42" s="145">
        <v>0</v>
      </c>
      <c r="DI42" s="146"/>
      <c r="DJ42" s="147">
        <f t="shared" si="67"/>
        <v>0</v>
      </c>
      <c r="DK42" s="14"/>
      <c r="DL42" s="23">
        <v>3.8807870370370375E-2</v>
      </c>
      <c r="DM42" s="139">
        <v>9</v>
      </c>
      <c r="DN42" s="132">
        <f t="shared" si="25"/>
        <v>10</v>
      </c>
      <c r="DO42" s="145">
        <v>0</v>
      </c>
      <c r="DP42" s="146">
        <v>5</v>
      </c>
      <c r="DQ42" s="147">
        <f t="shared" si="68"/>
        <v>15</v>
      </c>
      <c r="DR42" s="75"/>
      <c r="DS42" s="23"/>
      <c r="DT42" s="139"/>
      <c r="DU42" s="132"/>
      <c r="DV42" s="145">
        <v>0</v>
      </c>
      <c r="DW42" s="146"/>
      <c r="DX42" s="147">
        <f t="shared" si="69"/>
        <v>0</v>
      </c>
      <c r="DY42" s="14"/>
      <c r="DZ42" s="23"/>
      <c r="EA42" s="139"/>
      <c r="EB42" s="132"/>
      <c r="EC42" s="145">
        <v>0</v>
      </c>
      <c r="ED42" s="146"/>
      <c r="EE42" s="147">
        <f t="shared" si="70"/>
        <v>0</v>
      </c>
      <c r="EF42" s="14"/>
      <c r="EG42" s="23"/>
      <c r="EH42" s="21"/>
      <c r="EI42" s="19"/>
      <c r="EJ42" s="24"/>
      <c r="EK42" s="19"/>
      <c r="EL42" s="131"/>
      <c r="EM42" s="14"/>
      <c r="EN42" s="23"/>
      <c r="EO42" s="21"/>
      <c r="EP42" s="19"/>
      <c r="EQ42" s="24"/>
      <c r="ER42" s="19"/>
      <c r="ES42" s="131"/>
      <c r="ET42" s="14"/>
      <c r="EU42" s="23"/>
      <c r="EV42" s="21"/>
      <c r="EW42" s="132"/>
      <c r="EX42" s="24"/>
      <c r="EY42" s="19"/>
      <c r="EZ42" s="131"/>
      <c r="FA42" s="14"/>
      <c r="FB42" s="23"/>
      <c r="FC42" s="111" t="str">
        <f t="shared" si="40"/>
        <v>34=</v>
      </c>
      <c r="FD42" s="82">
        <f t="shared" si="80"/>
        <v>10</v>
      </c>
      <c r="FE42" s="82">
        <f t="shared" si="80"/>
        <v>0</v>
      </c>
      <c r="FF42" s="82">
        <f t="shared" si="80"/>
        <v>5</v>
      </c>
      <c r="FG42" s="131">
        <f t="shared" si="37"/>
        <v>15</v>
      </c>
      <c r="FH42" s="14" t="str">
        <f t="shared" si="38"/>
        <v>Stephen Kay</v>
      </c>
      <c r="FI42" s="14"/>
      <c r="FJ42" s="183" t="str">
        <f t="shared" si="73"/>
        <v>34=</v>
      </c>
      <c r="FK42" s="178"/>
      <c r="FL42" s="177"/>
      <c r="FM42" s="177"/>
      <c r="FN42" s="177"/>
      <c r="FO42" s="177"/>
      <c r="FP42" s="177"/>
      <c r="FQ42" s="177" t="s">
        <v>774</v>
      </c>
      <c r="FR42" s="177" t="s">
        <v>774</v>
      </c>
      <c r="FS42" s="188" t="s">
        <v>856</v>
      </c>
      <c r="FT42" s="177"/>
      <c r="FU42" s="177"/>
      <c r="FV42" s="77"/>
      <c r="FW42" s="77"/>
      <c r="FX42" s="77"/>
      <c r="FY42" s="77"/>
      <c r="FZ42" s="77"/>
      <c r="GA42" s="77"/>
      <c r="GN42" s="159"/>
      <c r="GO42" s="159">
        <f t="shared" si="52"/>
        <v>0</v>
      </c>
      <c r="GP42" s="159">
        <f t="shared" si="53"/>
        <v>0</v>
      </c>
      <c r="GQ42" s="159">
        <f t="shared" si="54"/>
        <v>0</v>
      </c>
      <c r="GR42" s="159">
        <f t="shared" si="56"/>
        <v>15</v>
      </c>
      <c r="GS42" s="159">
        <f t="shared" si="57"/>
        <v>15</v>
      </c>
    </row>
    <row r="43" spans="1:201">
      <c r="A43" s="8">
        <v>35</v>
      </c>
      <c r="B43" s="14" t="s">
        <v>924</v>
      </c>
      <c r="C43" s="161"/>
      <c r="D43" s="161"/>
      <c r="E43" s="161"/>
      <c r="F43" s="161"/>
      <c r="G43" s="161"/>
      <c r="H43" s="161"/>
      <c r="I43" s="161"/>
      <c r="J43" s="161"/>
      <c r="K43" s="23"/>
      <c r="L43" s="139"/>
      <c r="M43" s="132"/>
      <c r="N43" s="145">
        <v>0</v>
      </c>
      <c r="O43" s="146"/>
      <c r="P43" s="147">
        <f t="shared" si="58"/>
        <v>0</v>
      </c>
      <c r="Q43" s="14"/>
      <c r="R43" s="23"/>
      <c r="S43" s="21"/>
      <c r="T43" s="19"/>
      <c r="U43" s="24"/>
      <c r="V43" s="19"/>
      <c r="W43" s="131"/>
      <c r="X43" s="14"/>
      <c r="Y43" s="23"/>
      <c r="Z43" s="139"/>
      <c r="AA43" s="132"/>
      <c r="AB43" s="145">
        <v>0</v>
      </c>
      <c r="AC43" s="146"/>
      <c r="AD43" s="147">
        <f t="shared" si="60"/>
        <v>0</v>
      </c>
      <c r="AE43" s="14"/>
      <c r="AF43" s="23"/>
      <c r="AG43" s="21"/>
      <c r="AH43" s="19"/>
      <c r="AI43" s="24"/>
      <c r="AJ43" s="19"/>
      <c r="AK43" s="131"/>
      <c r="AL43" s="14"/>
      <c r="AM43" s="23"/>
      <c r="AN43" s="21"/>
      <c r="AO43" s="56"/>
      <c r="AP43" s="24"/>
      <c r="AQ43" s="19"/>
      <c r="AR43" s="131"/>
      <c r="AS43" s="14"/>
      <c r="AT43" s="23"/>
      <c r="AU43" s="139"/>
      <c r="AV43" s="132">
        <f t="shared" si="6"/>
        <v>0</v>
      </c>
      <c r="AW43" s="145">
        <v>0</v>
      </c>
      <c r="AX43" s="146"/>
      <c r="AY43" s="147">
        <f t="shared" si="61"/>
        <v>0</v>
      </c>
      <c r="AZ43" s="14"/>
      <c r="BA43" s="23"/>
      <c r="BB43" s="21"/>
      <c r="BC43" s="19"/>
      <c r="BD43" s="24"/>
      <c r="BE43" s="19"/>
      <c r="BF43" s="131"/>
      <c r="BG43" s="14"/>
      <c r="BH43" s="23"/>
      <c r="BI43" s="139"/>
      <c r="BJ43" s="132"/>
      <c r="BK43" s="145">
        <v>0</v>
      </c>
      <c r="BL43" s="146"/>
      <c r="BM43" s="147">
        <f t="shared" si="63"/>
        <v>0</v>
      </c>
      <c r="BN43" s="14"/>
      <c r="BO43" s="23"/>
      <c r="BP43" s="21"/>
      <c r="BQ43" s="19"/>
      <c r="BR43" s="24"/>
      <c r="BS43" s="19"/>
      <c r="BT43" s="131"/>
      <c r="BU43" s="14"/>
      <c r="BV43" s="23"/>
      <c r="BW43" s="139"/>
      <c r="BX43" s="132"/>
      <c r="BY43" s="145">
        <v>0</v>
      </c>
      <c r="BZ43" s="146"/>
      <c r="CA43" s="147">
        <f t="shared" si="64"/>
        <v>0</v>
      </c>
      <c r="CB43" s="14"/>
      <c r="CC43" s="23"/>
      <c r="CD43" s="21"/>
      <c r="CE43" s="19"/>
      <c r="CF43" s="24"/>
      <c r="CG43" s="19"/>
      <c r="CH43" s="131"/>
      <c r="CI43" s="14"/>
      <c r="CJ43" s="23"/>
      <c r="CK43" s="21"/>
      <c r="CL43" s="56"/>
      <c r="CM43" s="24"/>
      <c r="CN43" s="19"/>
      <c r="CO43" s="131"/>
      <c r="CP43" s="14"/>
      <c r="CQ43" s="23"/>
      <c r="CR43" s="21"/>
      <c r="CS43" s="19"/>
      <c r="CT43" s="24"/>
      <c r="CU43" s="19"/>
      <c r="CV43" s="131"/>
      <c r="CW43" s="14"/>
      <c r="CX43" s="23"/>
      <c r="CY43" s="139"/>
      <c r="CZ43" s="132"/>
      <c r="DA43" s="145">
        <v>0</v>
      </c>
      <c r="DB43" s="146"/>
      <c r="DC43" s="147">
        <f t="shared" si="66"/>
        <v>0</v>
      </c>
      <c r="DD43" s="14"/>
      <c r="DE43" s="23"/>
      <c r="DF43" s="139"/>
      <c r="DG43" s="132"/>
      <c r="DH43" s="145">
        <v>0</v>
      </c>
      <c r="DI43" s="146"/>
      <c r="DJ43" s="147">
        <f t="shared" si="67"/>
        <v>0</v>
      </c>
      <c r="DK43" s="14"/>
      <c r="DL43" s="23"/>
      <c r="DM43" s="139"/>
      <c r="DN43" s="132"/>
      <c r="DO43" s="145">
        <v>0</v>
      </c>
      <c r="DP43" s="146"/>
      <c r="DQ43" s="147">
        <f t="shared" si="68"/>
        <v>0</v>
      </c>
      <c r="DR43" s="75"/>
      <c r="DS43" s="23"/>
      <c r="DT43" s="139"/>
      <c r="DU43" s="132"/>
      <c r="DV43" s="145">
        <v>0</v>
      </c>
      <c r="DW43" s="146"/>
      <c r="DX43" s="147">
        <f t="shared" si="69"/>
        <v>0</v>
      </c>
      <c r="DY43" s="14"/>
      <c r="DZ43" s="23">
        <v>3.3819444444444451E-2</v>
      </c>
      <c r="EA43" s="139">
        <v>11</v>
      </c>
      <c r="EB43" s="132">
        <f t="shared" si="29"/>
        <v>11</v>
      </c>
      <c r="EC43" s="145">
        <v>0</v>
      </c>
      <c r="ED43" s="146">
        <v>5</v>
      </c>
      <c r="EE43" s="147">
        <f t="shared" si="70"/>
        <v>16</v>
      </c>
      <c r="EF43" s="14"/>
      <c r="EG43" s="23"/>
      <c r="EH43" s="21"/>
      <c r="EI43" s="19"/>
      <c r="EJ43" s="24"/>
      <c r="EK43" s="19"/>
      <c r="EL43" s="131"/>
      <c r="EM43" s="14"/>
      <c r="EN43" s="23"/>
      <c r="EO43" s="21"/>
      <c r="EP43" s="19"/>
      <c r="EQ43" s="24"/>
      <c r="ER43" s="19"/>
      <c r="ES43" s="131"/>
      <c r="ET43" s="14"/>
      <c r="EU43" s="23"/>
      <c r="EV43" s="21"/>
      <c r="EW43" s="132"/>
      <c r="EX43" s="24"/>
      <c r="EY43" s="19"/>
      <c r="EZ43" s="131"/>
      <c r="FA43" s="14"/>
      <c r="FB43" s="23"/>
      <c r="FC43" s="111">
        <f t="shared" si="40"/>
        <v>33</v>
      </c>
      <c r="FD43" s="82">
        <f t="shared" si="80"/>
        <v>11</v>
      </c>
      <c r="FE43" s="82">
        <f t="shared" si="80"/>
        <v>0</v>
      </c>
      <c r="FF43" s="82">
        <f t="shared" si="80"/>
        <v>5</v>
      </c>
      <c r="FG43" s="131">
        <f t="shared" si="37"/>
        <v>16</v>
      </c>
      <c r="FH43" s="14" t="str">
        <f t="shared" si="38"/>
        <v>Mark Osborne</v>
      </c>
      <c r="FI43" s="14"/>
      <c r="FJ43" s="183">
        <f t="shared" si="73"/>
        <v>33</v>
      </c>
      <c r="FK43" s="178"/>
      <c r="FL43" s="177"/>
      <c r="FM43" s="177"/>
      <c r="FN43" s="177"/>
      <c r="FO43" s="177"/>
      <c r="FP43" s="177"/>
      <c r="FQ43" s="177"/>
      <c r="FR43" s="177"/>
      <c r="FS43" s="188">
        <v>33</v>
      </c>
      <c r="FT43" s="177"/>
      <c r="FU43" s="177"/>
      <c r="FV43" s="77"/>
      <c r="FW43" s="77"/>
      <c r="FX43" s="77"/>
      <c r="FY43" s="77"/>
      <c r="FZ43" s="77"/>
      <c r="GA43" s="77"/>
      <c r="GN43" s="159"/>
      <c r="GO43" s="159">
        <f t="shared" si="52"/>
        <v>0</v>
      </c>
      <c r="GP43" s="159">
        <f t="shared" si="53"/>
        <v>0</v>
      </c>
      <c r="GQ43" s="159">
        <f t="shared" si="54"/>
        <v>0</v>
      </c>
      <c r="GR43" s="159">
        <f t="shared" si="56"/>
        <v>0</v>
      </c>
      <c r="GS43" s="159">
        <f t="shared" si="57"/>
        <v>0</v>
      </c>
    </row>
    <row r="44" spans="1:201">
      <c r="A44" s="8">
        <v>36</v>
      </c>
      <c r="B44" s="14"/>
      <c r="C44" s="154"/>
      <c r="D44" s="154"/>
      <c r="E44" s="154"/>
      <c r="F44" s="161"/>
      <c r="G44" s="154"/>
      <c r="H44" s="154"/>
      <c r="I44" s="154"/>
      <c r="J44" s="161"/>
      <c r="K44" s="23"/>
      <c r="L44" s="139"/>
      <c r="M44" s="132"/>
      <c r="N44" s="145">
        <v>0</v>
      </c>
      <c r="O44" s="146"/>
      <c r="P44" s="147">
        <f t="shared" si="58"/>
        <v>0</v>
      </c>
      <c r="Q44" s="14"/>
      <c r="R44" s="23"/>
      <c r="S44" s="21"/>
      <c r="T44" s="19"/>
      <c r="U44" s="24"/>
      <c r="V44" s="19"/>
      <c r="W44" s="131"/>
      <c r="X44" s="14"/>
      <c r="Y44" s="23"/>
      <c r="Z44" s="139"/>
      <c r="AA44" s="132"/>
      <c r="AB44" s="145">
        <v>0</v>
      </c>
      <c r="AC44" s="146"/>
      <c r="AD44" s="147">
        <f t="shared" si="60"/>
        <v>0</v>
      </c>
      <c r="AE44" s="14"/>
      <c r="AF44" s="23"/>
      <c r="AG44" s="21"/>
      <c r="AH44" s="19"/>
      <c r="AI44" s="24"/>
      <c r="AJ44" s="19"/>
      <c r="AK44" s="131"/>
      <c r="AL44" s="14"/>
      <c r="AM44" s="23"/>
      <c r="AN44" s="21"/>
      <c r="AO44" s="56"/>
      <c r="AP44" s="24"/>
      <c r="AQ44" s="19"/>
      <c r="AR44" s="131"/>
      <c r="AS44" s="14"/>
      <c r="AT44" s="23"/>
      <c r="AU44" s="139"/>
      <c r="AV44" s="132">
        <f t="shared" si="6"/>
        <v>0</v>
      </c>
      <c r="AW44" s="145">
        <v>0</v>
      </c>
      <c r="AX44" s="146"/>
      <c r="AY44" s="147">
        <f t="shared" si="61"/>
        <v>0</v>
      </c>
      <c r="AZ44" s="14"/>
      <c r="BA44" s="23"/>
      <c r="BB44" s="21"/>
      <c r="BC44" s="19"/>
      <c r="BD44" s="24"/>
      <c r="BE44" s="19"/>
      <c r="BF44" s="131"/>
      <c r="BG44" s="14"/>
      <c r="BH44" s="23"/>
      <c r="BI44" s="139"/>
      <c r="BJ44" s="132"/>
      <c r="BK44" s="145">
        <v>0</v>
      </c>
      <c r="BL44" s="146"/>
      <c r="BM44" s="147">
        <f t="shared" si="63"/>
        <v>0</v>
      </c>
      <c r="BN44" s="14"/>
      <c r="BO44" s="23"/>
      <c r="BP44" s="21"/>
      <c r="BQ44" s="19"/>
      <c r="BR44" s="24"/>
      <c r="BS44" s="19"/>
      <c r="BT44" s="131"/>
      <c r="BU44" s="14"/>
      <c r="BV44" s="23"/>
      <c r="BW44" s="139"/>
      <c r="BX44" s="132"/>
      <c r="BY44" s="145">
        <v>0</v>
      </c>
      <c r="BZ44" s="146"/>
      <c r="CA44" s="147">
        <f t="shared" si="64"/>
        <v>0</v>
      </c>
      <c r="CB44" s="14"/>
      <c r="CC44" s="23"/>
      <c r="CD44" s="21"/>
      <c r="CE44" s="19"/>
      <c r="CF44" s="24"/>
      <c r="CG44" s="19"/>
      <c r="CH44" s="131"/>
      <c r="CI44" s="14"/>
      <c r="CJ44" s="23"/>
      <c r="CK44" s="21"/>
      <c r="CL44" s="56"/>
      <c r="CM44" s="24"/>
      <c r="CN44" s="19"/>
      <c r="CO44" s="131"/>
      <c r="CP44" s="14"/>
      <c r="CQ44" s="23"/>
      <c r="CR44" s="21"/>
      <c r="CS44" s="19"/>
      <c r="CT44" s="24"/>
      <c r="CU44" s="19"/>
      <c r="CV44" s="131"/>
      <c r="CW44" s="14"/>
      <c r="CX44" s="23"/>
      <c r="CY44" s="139"/>
      <c r="CZ44" s="132"/>
      <c r="DA44" s="145">
        <v>0</v>
      </c>
      <c r="DB44" s="146"/>
      <c r="DC44" s="147">
        <f t="shared" si="66"/>
        <v>0</v>
      </c>
      <c r="DD44" s="14"/>
      <c r="DE44" s="23"/>
      <c r="DF44" s="139"/>
      <c r="DG44" s="132"/>
      <c r="DH44" s="145">
        <v>0</v>
      </c>
      <c r="DI44" s="146"/>
      <c r="DJ44" s="147">
        <f t="shared" si="67"/>
        <v>0</v>
      </c>
      <c r="DK44" s="14"/>
      <c r="DL44" s="23"/>
      <c r="DM44" s="139"/>
      <c r="DN44" s="132"/>
      <c r="DO44" s="145">
        <v>0</v>
      </c>
      <c r="DP44" s="146"/>
      <c r="DQ44" s="147">
        <f t="shared" si="68"/>
        <v>0</v>
      </c>
      <c r="DR44" s="75"/>
      <c r="DS44" s="23"/>
      <c r="DT44" s="139"/>
      <c r="DU44" s="132"/>
      <c r="DV44" s="145">
        <v>0</v>
      </c>
      <c r="DW44" s="146"/>
      <c r="DX44" s="147">
        <f t="shared" si="69"/>
        <v>0</v>
      </c>
      <c r="DY44" s="14"/>
      <c r="DZ44" s="23"/>
      <c r="EA44" s="139"/>
      <c r="EB44" s="132"/>
      <c r="EC44" s="145">
        <v>0</v>
      </c>
      <c r="ED44" s="146"/>
      <c r="EE44" s="147">
        <f t="shared" si="70"/>
        <v>0</v>
      </c>
      <c r="EF44" s="14"/>
      <c r="EG44" s="23"/>
      <c r="EH44" s="21"/>
      <c r="EI44" s="19"/>
      <c r="EJ44" s="24"/>
      <c r="EK44" s="19"/>
      <c r="EL44" s="131"/>
      <c r="EM44" s="14"/>
      <c r="EN44" s="23"/>
      <c r="EO44" s="21"/>
      <c r="EP44" s="19"/>
      <c r="EQ44" s="24"/>
      <c r="ER44" s="19"/>
      <c r="ES44" s="131"/>
      <c r="ET44" s="14"/>
      <c r="EU44" s="23"/>
      <c r="EV44" s="21"/>
      <c r="EW44" s="132"/>
      <c r="EX44" s="24"/>
      <c r="EY44" s="19"/>
      <c r="EZ44" s="131"/>
      <c r="FA44" s="14"/>
      <c r="FB44" s="23"/>
      <c r="FC44" s="111">
        <f>FJ44</f>
        <v>0</v>
      </c>
      <c r="FD44" s="82">
        <f t="shared" si="80"/>
        <v>0</v>
      </c>
      <c r="FE44" s="82">
        <f t="shared" si="80"/>
        <v>0</v>
      </c>
      <c r="FF44" s="82">
        <f t="shared" si="80"/>
        <v>0</v>
      </c>
      <c r="FG44" s="131">
        <f t="shared" si="37"/>
        <v>0</v>
      </c>
      <c r="FH44" s="14">
        <f t="shared" si="38"/>
        <v>0</v>
      </c>
      <c r="FI44" s="14"/>
      <c r="FJ44" s="183">
        <f t="shared" si="73"/>
        <v>0</v>
      </c>
      <c r="FK44" s="178"/>
      <c r="FL44" s="177"/>
      <c r="FM44" s="177"/>
      <c r="FN44" s="177"/>
      <c r="FO44" s="177"/>
      <c r="FP44" s="177"/>
      <c r="FQ44" s="177"/>
      <c r="FR44" s="177"/>
      <c r="FS44" s="177"/>
      <c r="FT44" s="177"/>
      <c r="FU44" s="177"/>
      <c r="FV44" s="77"/>
      <c r="FW44" s="77"/>
      <c r="FX44" s="77"/>
      <c r="FY44" s="77"/>
      <c r="FZ44" s="77"/>
      <c r="GA44" s="77"/>
      <c r="GN44" s="159"/>
      <c r="GO44" s="159">
        <f t="shared" si="52"/>
        <v>0</v>
      </c>
      <c r="GP44" s="159">
        <f t="shared" si="53"/>
        <v>0</v>
      </c>
      <c r="GQ44" s="159">
        <f t="shared" si="54"/>
        <v>0</v>
      </c>
      <c r="GR44" s="159">
        <f t="shared" si="56"/>
        <v>0</v>
      </c>
      <c r="GS44" s="159">
        <f t="shared" si="57"/>
        <v>0</v>
      </c>
    </row>
    <row r="45" spans="1:201" hidden="1">
      <c r="A45" s="8">
        <v>37</v>
      </c>
      <c r="B45" s="14"/>
      <c r="C45" s="161"/>
      <c r="D45" s="161"/>
      <c r="E45" s="161"/>
      <c r="F45" s="161"/>
      <c r="G45" s="161"/>
      <c r="H45" s="161"/>
      <c r="I45" s="161"/>
      <c r="J45" s="161"/>
      <c r="K45" s="23"/>
      <c r="L45" s="139"/>
      <c r="M45" s="132"/>
      <c r="N45" s="145">
        <v>0</v>
      </c>
      <c r="O45" s="146"/>
      <c r="P45" s="147">
        <f t="shared" si="58"/>
        <v>0</v>
      </c>
      <c r="Q45" s="14"/>
      <c r="R45" s="23"/>
      <c r="S45" s="21"/>
      <c r="T45" s="19"/>
      <c r="U45" s="24"/>
      <c r="V45" s="19"/>
      <c r="W45" s="131"/>
      <c r="X45" s="14"/>
      <c r="Y45" s="23"/>
      <c r="Z45" s="139"/>
      <c r="AA45" s="132"/>
      <c r="AB45" s="145">
        <v>0</v>
      </c>
      <c r="AC45" s="146"/>
      <c r="AD45" s="147">
        <f t="shared" si="60"/>
        <v>0</v>
      </c>
      <c r="AE45" s="14"/>
      <c r="AF45" s="23"/>
      <c r="AG45" s="21"/>
      <c r="AH45" s="19"/>
      <c r="AI45" s="24"/>
      <c r="AJ45" s="19"/>
      <c r="AK45" s="131"/>
      <c r="AL45" s="14"/>
      <c r="AM45" s="23"/>
      <c r="AN45" s="21"/>
      <c r="AO45" s="56"/>
      <c r="AP45" s="24"/>
      <c r="AQ45" s="19"/>
      <c r="AR45" s="131"/>
      <c r="AS45" s="14"/>
      <c r="AT45" s="23"/>
      <c r="AU45" s="139"/>
      <c r="AV45" s="132">
        <f t="shared" si="6"/>
        <v>0</v>
      </c>
      <c r="AW45" s="145">
        <v>0</v>
      </c>
      <c r="AX45" s="146"/>
      <c r="AY45" s="147">
        <f t="shared" si="61"/>
        <v>0</v>
      </c>
      <c r="AZ45" s="14"/>
      <c r="BA45" s="23"/>
      <c r="BB45" s="21"/>
      <c r="BC45" s="19"/>
      <c r="BD45" s="24"/>
      <c r="BE45" s="19"/>
      <c r="BF45" s="131"/>
      <c r="BG45" s="14"/>
      <c r="BH45" s="23"/>
      <c r="BI45" s="139"/>
      <c r="BJ45" s="132"/>
      <c r="BK45" s="145">
        <v>0</v>
      </c>
      <c r="BL45" s="146"/>
      <c r="BM45" s="147">
        <f t="shared" si="63"/>
        <v>0</v>
      </c>
      <c r="BN45" s="14"/>
      <c r="BO45" s="23"/>
      <c r="BP45" s="21"/>
      <c r="BQ45" s="19"/>
      <c r="BR45" s="24"/>
      <c r="BS45" s="19"/>
      <c r="BT45" s="131"/>
      <c r="BU45" s="14"/>
      <c r="BV45" s="23"/>
      <c r="BW45" s="139"/>
      <c r="BX45" s="132"/>
      <c r="BY45" s="145">
        <v>0</v>
      </c>
      <c r="BZ45" s="146"/>
      <c r="CA45" s="147">
        <f t="shared" si="64"/>
        <v>0</v>
      </c>
      <c r="CB45" s="14"/>
      <c r="CC45" s="23"/>
      <c r="CD45" s="21"/>
      <c r="CE45" s="19"/>
      <c r="CF45" s="24"/>
      <c r="CG45" s="19"/>
      <c r="CH45" s="131"/>
      <c r="CI45" s="14"/>
      <c r="CJ45" s="23"/>
      <c r="CK45" s="21"/>
      <c r="CL45" s="56"/>
      <c r="CM45" s="24"/>
      <c r="CN45" s="19"/>
      <c r="CO45" s="131"/>
      <c r="CP45" s="14"/>
      <c r="CQ45" s="23"/>
      <c r="CR45" s="21"/>
      <c r="CS45" s="19"/>
      <c r="CT45" s="24"/>
      <c r="CU45" s="19"/>
      <c r="CV45" s="131"/>
      <c r="CW45" s="14"/>
      <c r="CX45" s="23"/>
      <c r="CY45" s="139"/>
      <c r="CZ45" s="132"/>
      <c r="DA45" s="145">
        <v>0</v>
      </c>
      <c r="DB45" s="146"/>
      <c r="DC45" s="147">
        <f t="shared" si="66"/>
        <v>0</v>
      </c>
      <c r="DD45" s="14"/>
      <c r="DE45" s="23"/>
      <c r="DF45" s="139"/>
      <c r="DG45" s="132"/>
      <c r="DH45" s="145">
        <v>0</v>
      </c>
      <c r="DI45" s="146"/>
      <c r="DJ45" s="147">
        <f t="shared" si="67"/>
        <v>0</v>
      </c>
      <c r="DK45" s="14"/>
      <c r="DL45" s="23"/>
      <c r="DM45" s="139"/>
      <c r="DN45" s="132"/>
      <c r="DO45" s="145">
        <v>0</v>
      </c>
      <c r="DP45" s="146"/>
      <c r="DQ45" s="147">
        <f t="shared" si="68"/>
        <v>0</v>
      </c>
      <c r="DR45" s="75"/>
      <c r="DS45" s="23"/>
      <c r="DT45" s="139"/>
      <c r="DU45" s="132"/>
      <c r="DV45" s="145">
        <v>0</v>
      </c>
      <c r="DW45" s="146"/>
      <c r="DX45" s="147">
        <f t="shared" si="69"/>
        <v>0</v>
      </c>
      <c r="DY45" s="14"/>
      <c r="DZ45" s="23"/>
      <c r="EA45" s="139"/>
      <c r="EB45" s="132"/>
      <c r="EC45" s="145">
        <v>0</v>
      </c>
      <c r="ED45" s="146"/>
      <c r="EE45" s="147">
        <f t="shared" si="70"/>
        <v>0</v>
      </c>
      <c r="EF45" s="14"/>
      <c r="EG45" s="23"/>
      <c r="EH45" s="21"/>
      <c r="EI45" s="19"/>
      <c r="EJ45" s="24"/>
      <c r="EK45" s="19"/>
      <c r="EL45" s="131"/>
      <c r="EM45" s="14"/>
      <c r="EN45" s="23"/>
      <c r="EO45" s="21"/>
      <c r="EP45" s="19"/>
      <c r="EQ45" s="24"/>
      <c r="ER45" s="19"/>
      <c r="ES45" s="131"/>
      <c r="ET45" s="14"/>
      <c r="EU45" s="23"/>
      <c r="EV45" s="21"/>
      <c r="EW45" s="132"/>
      <c r="EX45" s="24"/>
      <c r="EY45" s="19"/>
      <c r="EZ45" s="131"/>
      <c r="FA45" s="14"/>
      <c r="FB45" s="23"/>
      <c r="FC45" s="111">
        <f>FJ45</f>
        <v>0</v>
      </c>
      <c r="FD45" s="82">
        <f t="shared" si="80"/>
        <v>0</v>
      </c>
      <c r="FE45" s="82">
        <f t="shared" si="80"/>
        <v>0</v>
      </c>
      <c r="FF45" s="82">
        <f t="shared" si="80"/>
        <v>0</v>
      </c>
      <c r="FG45" s="131">
        <f t="shared" si="37"/>
        <v>0</v>
      </c>
      <c r="FH45" s="14">
        <f t="shared" si="38"/>
        <v>0</v>
      </c>
      <c r="FI45" s="14"/>
      <c r="FJ45" s="183">
        <f t="shared" si="73"/>
        <v>0</v>
      </c>
      <c r="FK45" s="178"/>
      <c r="FL45" s="177"/>
      <c r="FM45" s="177"/>
      <c r="FN45" s="177"/>
      <c r="FO45" s="177"/>
      <c r="FP45" s="177"/>
      <c r="FQ45" s="177"/>
      <c r="FR45" s="177"/>
      <c r="FS45" s="177"/>
      <c r="FT45" s="177"/>
      <c r="FU45" s="177"/>
      <c r="FV45" s="77"/>
      <c r="FW45" s="77"/>
      <c r="FX45" s="77"/>
      <c r="FY45" s="77"/>
      <c r="FZ45" s="77"/>
      <c r="GA45" s="77"/>
      <c r="GN45" s="159"/>
      <c r="GO45" s="159"/>
      <c r="GP45" s="159">
        <f t="shared" si="53"/>
        <v>0</v>
      </c>
      <c r="GQ45" s="159">
        <f t="shared" si="54"/>
        <v>0</v>
      </c>
      <c r="GR45" s="159">
        <f t="shared" si="56"/>
        <v>0</v>
      </c>
      <c r="GS45" s="159">
        <f t="shared" si="57"/>
        <v>0</v>
      </c>
    </row>
    <row r="46" spans="1:201" hidden="1">
      <c r="A46" s="8">
        <v>38</v>
      </c>
      <c r="B46" s="14"/>
      <c r="C46" s="161"/>
      <c r="D46" s="161"/>
      <c r="E46" s="161"/>
      <c r="F46" s="161"/>
      <c r="G46" s="161"/>
      <c r="H46" s="161"/>
      <c r="I46" s="161"/>
      <c r="J46" s="161"/>
      <c r="K46" s="23"/>
      <c r="L46" s="139"/>
      <c r="M46" s="132"/>
      <c r="N46" s="145">
        <v>0</v>
      </c>
      <c r="O46" s="146"/>
      <c r="P46" s="147">
        <f t="shared" si="58"/>
        <v>0</v>
      </c>
      <c r="Q46" s="14"/>
      <c r="R46" s="23"/>
      <c r="S46" s="21"/>
      <c r="T46" s="19"/>
      <c r="U46" s="24"/>
      <c r="V46" s="19"/>
      <c r="W46" s="131"/>
      <c r="X46" s="14"/>
      <c r="Y46" s="23"/>
      <c r="Z46" s="139"/>
      <c r="AA46" s="132"/>
      <c r="AB46" s="145">
        <v>0</v>
      </c>
      <c r="AC46" s="146"/>
      <c r="AD46" s="147">
        <f t="shared" si="60"/>
        <v>0</v>
      </c>
      <c r="AE46" s="14"/>
      <c r="AF46" s="23"/>
      <c r="AG46" s="21"/>
      <c r="AH46" s="19"/>
      <c r="AI46" s="24"/>
      <c r="AJ46" s="19"/>
      <c r="AK46" s="131"/>
      <c r="AL46" s="14"/>
      <c r="AM46" s="23"/>
      <c r="AN46" s="21"/>
      <c r="AO46" s="56"/>
      <c r="AP46" s="24"/>
      <c r="AQ46" s="19"/>
      <c r="AR46" s="131"/>
      <c r="AS46" s="14"/>
      <c r="AT46" s="23"/>
      <c r="AU46" s="139"/>
      <c r="AV46" s="132">
        <f t="shared" si="6"/>
        <v>0</v>
      </c>
      <c r="AW46" s="145">
        <v>0</v>
      </c>
      <c r="AX46" s="146"/>
      <c r="AY46" s="147">
        <f t="shared" si="61"/>
        <v>0</v>
      </c>
      <c r="AZ46" s="14"/>
      <c r="BA46" s="23"/>
      <c r="BB46" s="21"/>
      <c r="BC46" s="19"/>
      <c r="BD46" s="24"/>
      <c r="BE46" s="19"/>
      <c r="BF46" s="131"/>
      <c r="BG46" s="14"/>
      <c r="BH46" s="23"/>
      <c r="BI46" s="139"/>
      <c r="BJ46" s="132"/>
      <c r="BK46" s="145">
        <v>0</v>
      </c>
      <c r="BL46" s="146"/>
      <c r="BM46" s="147">
        <f t="shared" si="63"/>
        <v>0</v>
      </c>
      <c r="BN46" s="14"/>
      <c r="BO46" s="23"/>
      <c r="BP46" s="21"/>
      <c r="BQ46" s="19"/>
      <c r="BR46" s="24"/>
      <c r="BS46" s="19"/>
      <c r="BT46" s="131"/>
      <c r="BU46" s="14"/>
      <c r="BV46" s="23"/>
      <c r="BW46" s="139"/>
      <c r="BX46" s="132"/>
      <c r="BY46" s="145">
        <v>0</v>
      </c>
      <c r="BZ46" s="146"/>
      <c r="CA46" s="147">
        <f t="shared" si="64"/>
        <v>0</v>
      </c>
      <c r="CB46" s="14"/>
      <c r="CC46" s="23"/>
      <c r="CD46" s="21"/>
      <c r="CE46" s="19"/>
      <c r="CF46" s="24"/>
      <c r="CG46" s="19"/>
      <c r="CH46" s="131"/>
      <c r="CI46" s="14"/>
      <c r="CJ46" s="23"/>
      <c r="CK46" s="21"/>
      <c r="CL46" s="56">
        <f>((CJ$56)+10)-CK46</f>
        <v>0</v>
      </c>
      <c r="CM46" s="24">
        <v>0</v>
      </c>
      <c r="CN46" s="19"/>
      <c r="CO46" s="131">
        <f t="shared" si="65"/>
        <v>0</v>
      </c>
      <c r="CP46" s="14"/>
      <c r="CQ46" s="23"/>
      <c r="CR46" s="21"/>
      <c r="CS46" s="19"/>
      <c r="CT46" s="24"/>
      <c r="CU46" s="19"/>
      <c r="CV46" s="131"/>
      <c r="CW46" s="14"/>
      <c r="CX46" s="23"/>
      <c r="CY46" s="139"/>
      <c r="CZ46" s="132"/>
      <c r="DA46" s="145">
        <v>0</v>
      </c>
      <c r="DB46" s="146"/>
      <c r="DC46" s="147">
        <f t="shared" si="66"/>
        <v>0</v>
      </c>
      <c r="DD46" s="14"/>
      <c r="DE46" s="23"/>
      <c r="DF46" s="139"/>
      <c r="DG46" s="132"/>
      <c r="DH46" s="145">
        <v>0</v>
      </c>
      <c r="DI46" s="146"/>
      <c r="DJ46" s="147">
        <f t="shared" si="67"/>
        <v>0</v>
      </c>
      <c r="DK46" s="14"/>
      <c r="DL46" s="23"/>
      <c r="DM46" s="139"/>
      <c r="DN46" s="132"/>
      <c r="DO46" s="145">
        <v>0</v>
      </c>
      <c r="DP46" s="146"/>
      <c r="DQ46" s="147">
        <f t="shared" si="68"/>
        <v>0</v>
      </c>
      <c r="DR46" s="75"/>
      <c r="DS46" s="23"/>
      <c r="DT46" s="139"/>
      <c r="DU46" s="132"/>
      <c r="DV46" s="145">
        <v>0</v>
      </c>
      <c r="DW46" s="146"/>
      <c r="DX46" s="147">
        <f t="shared" si="69"/>
        <v>0</v>
      </c>
      <c r="DY46" s="14"/>
      <c r="DZ46" s="23"/>
      <c r="EA46" s="139"/>
      <c r="EB46" s="132"/>
      <c r="EC46" s="145">
        <v>0</v>
      </c>
      <c r="ED46" s="146"/>
      <c r="EE46" s="147">
        <f t="shared" si="70"/>
        <v>0</v>
      </c>
      <c r="EF46" s="14"/>
      <c r="EG46" s="23"/>
      <c r="EH46" s="21"/>
      <c r="EI46" s="19"/>
      <c r="EJ46" s="24"/>
      <c r="EK46" s="19"/>
      <c r="EL46" s="131"/>
      <c r="EM46" s="14"/>
      <c r="EN46" s="23"/>
      <c r="EO46" s="21"/>
      <c r="EP46" s="19"/>
      <c r="EQ46" s="24"/>
      <c r="ER46" s="19"/>
      <c r="ES46" s="131"/>
      <c r="ET46" s="14"/>
      <c r="EU46" s="23"/>
      <c r="EV46" s="21"/>
      <c r="EW46" s="132"/>
      <c r="EX46" s="24"/>
      <c r="EY46" s="19"/>
      <c r="EZ46" s="131"/>
      <c r="FA46" s="14"/>
      <c r="FB46" s="23"/>
      <c r="FC46" s="111">
        <f t="shared" ref="FC46:FC53" si="81">FJ46</f>
        <v>0</v>
      </c>
      <c r="FD46" s="82">
        <f t="shared" si="80"/>
        <v>0</v>
      </c>
      <c r="FE46" s="82">
        <f t="shared" si="80"/>
        <v>0</v>
      </c>
      <c r="FF46" s="82">
        <f t="shared" si="80"/>
        <v>0</v>
      </c>
      <c r="FG46" s="131">
        <f t="shared" si="37"/>
        <v>0</v>
      </c>
      <c r="FH46" s="14">
        <f t="shared" si="38"/>
        <v>0</v>
      </c>
      <c r="FI46" s="14"/>
      <c r="FJ46" s="183">
        <f t="shared" si="73"/>
        <v>0</v>
      </c>
      <c r="FK46" s="178"/>
      <c r="FL46" s="177"/>
      <c r="FM46" s="177"/>
      <c r="FN46" s="177"/>
      <c r="FO46" s="177"/>
      <c r="FP46" s="177"/>
      <c r="FQ46" s="177"/>
      <c r="FR46" s="177"/>
      <c r="FS46" s="177"/>
      <c r="FT46" s="177"/>
      <c r="FU46" s="177"/>
      <c r="FV46" s="77"/>
      <c r="FW46" s="77"/>
      <c r="FX46" s="77"/>
      <c r="FY46" s="77"/>
      <c r="FZ46" s="77"/>
      <c r="GA46" s="77"/>
      <c r="GJ46" s="8">
        <f t="shared" si="48"/>
        <v>0</v>
      </c>
      <c r="GK46" s="8">
        <f t="shared" si="49"/>
        <v>0</v>
      </c>
      <c r="GQ46" s="159">
        <f t="shared" si="54"/>
        <v>0</v>
      </c>
      <c r="GR46" s="159">
        <f t="shared" si="56"/>
        <v>0</v>
      </c>
      <c r="GS46" s="159">
        <f t="shared" si="57"/>
        <v>0</v>
      </c>
    </row>
    <row r="47" spans="1:201" hidden="1">
      <c r="A47" s="8">
        <v>39</v>
      </c>
      <c r="B47" s="14"/>
      <c r="C47" s="161"/>
      <c r="D47" s="161"/>
      <c r="E47" s="161"/>
      <c r="F47" s="161"/>
      <c r="G47" s="161"/>
      <c r="H47" s="161"/>
      <c r="I47" s="161"/>
      <c r="J47" s="161"/>
      <c r="K47" s="23"/>
      <c r="L47" s="139"/>
      <c r="M47" s="132"/>
      <c r="N47" s="145">
        <v>0</v>
      </c>
      <c r="O47" s="19"/>
      <c r="P47" s="147">
        <f t="shared" si="58"/>
        <v>0</v>
      </c>
      <c r="Q47" s="14"/>
      <c r="R47" s="23"/>
      <c r="S47" s="21"/>
      <c r="T47" s="19"/>
      <c r="U47" s="24"/>
      <c r="V47" s="19"/>
      <c r="W47" s="131"/>
      <c r="X47" s="14"/>
      <c r="Y47" s="23"/>
      <c r="Z47" s="139"/>
      <c r="AA47" s="132"/>
      <c r="AB47" s="145">
        <v>0</v>
      </c>
      <c r="AC47" s="19"/>
      <c r="AD47" s="147">
        <f t="shared" si="60"/>
        <v>0</v>
      </c>
      <c r="AE47" s="14"/>
      <c r="AF47" s="23"/>
      <c r="AG47" s="21"/>
      <c r="AH47" s="19"/>
      <c r="AI47" s="24"/>
      <c r="AJ47" s="19"/>
      <c r="AK47" s="131"/>
      <c r="AL47" s="14"/>
      <c r="AM47" s="23"/>
      <c r="AN47" s="21"/>
      <c r="AO47" s="56"/>
      <c r="AP47" s="24"/>
      <c r="AQ47" s="19"/>
      <c r="AR47" s="131"/>
      <c r="AS47" s="14"/>
      <c r="AT47" s="23"/>
      <c r="AU47" s="139"/>
      <c r="AV47" s="132">
        <f t="shared" si="6"/>
        <v>0</v>
      </c>
      <c r="AW47" s="145">
        <v>0</v>
      </c>
      <c r="AX47" s="19"/>
      <c r="AY47" s="147">
        <f t="shared" si="61"/>
        <v>0</v>
      </c>
      <c r="AZ47" s="14"/>
      <c r="BA47" s="23"/>
      <c r="BB47" s="21"/>
      <c r="BC47" s="19"/>
      <c r="BD47" s="24"/>
      <c r="BE47" s="19"/>
      <c r="BF47" s="131"/>
      <c r="BG47" s="14"/>
      <c r="BH47" s="23"/>
      <c r="BI47" s="139"/>
      <c r="BJ47" s="132"/>
      <c r="BK47" s="145">
        <v>0</v>
      </c>
      <c r="BL47" s="19"/>
      <c r="BM47" s="147">
        <f t="shared" si="63"/>
        <v>0</v>
      </c>
      <c r="BN47" s="14"/>
      <c r="BO47" s="23"/>
      <c r="BP47" s="21"/>
      <c r="BQ47" s="19"/>
      <c r="BR47" s="24"/>
      <c r="BS47" s="19"/>
      <c r="BT47" s="131"/>
      <c r="BU47" s="14"/>
      <c r="BV47" s="23"/>
      <c r="BW47" s="139"/>
      <c r="BX47" s="132"/>
      <c r="BY47" s="145">
        <v>0</v>
      </c>
      <c r="BZ47" s="19"/>
      <c r="CA47" s="147">
        <f t="shared" si="64"/>
        <v>0</v>
      </c>
      <c r="CB47" s="14"/>
      <c r="CC47" s="23"/>
      <c r="CD47" s="21"/>
      <c r="CE47" s="19"/>
      <c r="CF47" s="24"/>
      <c r="CG47" s="19"/>
      <c r="CH47" s="131"/>
      <c r="CI47" s="14"/>
      <c r="CJ47" s="23"/>
      <c r="CK47" s="21"/>
      <c r="CL47" s="56"/>
      <c r="CM47" s="24"/>
      <c r="CN47" s="19"/>
      <c r="CO47" s="131"/>
      <c r="CP47" s="14"/>
      <c r="CQ47" s="23"/>
      <c r="CR47" s="21"/>
      <c r="CS47" s="19"/>
      <c r="CT47" s="24"/>
      <c r="CU47" s="19"/>
      <c r="CV47" s="131"/>
      <c r="CW47" s="14"/>
      <c r="CX47" s="23"/>
      <c r="CY47" s="139"/>
      <c r="CZ47" s="132"/>
      <c r="DA47" s="145">
        <v>0</v>
      </c>
      <c r="DB47" s="19"/>
      <c r="DC47" s="147">
        <f t="shared" si="66"/>
        <v>0</v>
      </c>
      <c r="DD47" s="14"/>
      <c r="DE47" s="23"/>
      <c r="DF47" s="139"/>
      <c r="DG47" s="132"/>
      <c r="DH47" s="145">
        <v>0</v>
      </c>
      <c r="DI47" s="19"/>
      <c r="DJ47" s="147">
        <f t="shared" si="67"/>
        <v>0</v>
      </c>
      <c r="DK47" s="14"/>
      <c r="DL47" s="23"/>
      <c r="DM47" s="139"/>
      <c r="DN47" s="132"/>
      <c r="DO47" s="145">
        <v>0</v>
      </c>
      <c r="DP47" s="19"/>
      <c r="DQ47" s="147">
        <f t="shared" si="68"/>
        <v>0</v>
      </c>
      <c r="DR47" s="75"/>
      <c r="DS47" s="23"/>
      <c r="DT47" s="139"/>
      <c r="DU47" s="132"/>
      <c r="DV47" s="145">
        <v>0</v>
      </c>
      <c r="DW47" s="19"/>
      <c r="DX47" s="147">
        <f t="shared" si="69"/>
        <v>0</v>
      </c>
      <c r="DY47" s="14"/>
      <c r="DZ47" s="23"/>
      <c r="EA47" s="139"/>
      <c r="EB47" s="132"/>
      <c r="EC47" s="145">
        <v>0</v>
      </c>
      <c r="ED47" s="19"/>
      <c r="EE47" s="147">
        <f t="shared" si="70"/>
        <v>0</v>
      </c>
      <c r="EF47" s="14"/>
      <c r="EG47" s="23"/>
      <c r="EH47" s="21"/>
      <c r="EI47" s="19"/>
      <c r="EJ47" s="24"/>
      <c r="EK47" s="19"/>
      <c r="EL47" s="131"/>
      <c r="EM47" s="14"/>
      <c r="EN47" s="23"/>
      <c r="EO47" s="21"/>
      <c r="EP47" s="19"/>
      <c r="EQ47" s="24"/>
      <c r="ER47" s="19"/>
      <c r="ES47" s="131"/>
      <c r="ET47" s="14"/>
      <c r="EU47" s="23"/>
      <c r="EV47" s="21"/>
      <c r="EW47" s="132"/>
      <c r="EX47" s="24"/>
      <c r="EY47" s="19"/>
      <c r="EZ47" s="131"/>
      <c r="FA47" s="14"/>
      <c r="FB47" s="23"/>
      <c r="FC47" s="111">
        <f t="shared" si="81"/>
        <v>0</v>
      </c>
      <c r="FD47" s="82">
        <f t="shared" si="80"/>
        <v>0</v>
      </c>
      <c r="FE47" s="82">
        <f t="shared" si="80"/>
        <v>0</v>
      </c>
      <c r="FF47" s="82">
        <f t="shared" si="80"/>
        <v>0</v>
      </c>
      <c r="FG47" s="131">
        <f t="shared" si="37"/>
        <v>0</v>
      </c>
      <c r="FH47" s="14">
        <f t="shared" si="38"/>
        <v>0</v>
      </c>
      <c r="FI47" s="14"/>
      <c r="FJ47" s="183">
        <f t="shared" si="73"/>
        <v>0</v>
      </c>
      <c r="FK47" s="178"/>
      <c r="FL47" s="177"/>
      <c r="FM47" s="177"/>
      <c r="FN47" s="177"/>
      <c r="FO47" s="177"/>
      <c r="FP47" s="177"/>
      <c r="FQ47" s="177"/>
      <c r="FR47" s="177"/>
      <c r="FS47" s="177"/>
      <c r="FT47" s="177"/>
      <c r="FU47" s="177"/>
      <c r="FV47" s="77"/>
      <c r="FW47" s="77"/>
      <c r="FX47" s="77"/>
      <c r="FY47" s="77"/>
      <c r="FZ47" s="77"/>
      <c r="GA47" s="77"/>
      <c r="GJ47" s="8">
        <f t="shared" si="48"/>
        <v>0</v>
      </c>
      <c r="GK47" s="8">
        <f t="shared" si="49"/>
        <v>0</v>
      </c>
      <c r="GQ47" s="159">
        <f t="shared" si="54"/>
        <v>0</v>
      </c>
      <c r="GR47" s="159">
        <f t="shared" si="56"/>
        <v>0</v>
      </c>
      <c r="GS47" s="159">
        <f t="shared" si="57"/>
        <v>0</v>
      </c>
    </row>
    <row r="48" spans="1:201" hidden="1">
      <c r="A48" s="8">
        <v>40</v>
      </c>
      <c r="B48" s="14"/>
      <c r="C48" s="161"/>
      <c r="D48" s="161"/>
      <c r="E48" s="161"/>
      <c r="F48" s="161"/>
      <c r="G48" s="161"/>
      <c r="H48" s="161"/>
      <c r="I48" s="161"/>
      <c r="J48" s="161"/>
      <c r="K48" s="23"/>
      <c r="L48" s="139"/>
      <c r="M48" s="132"/>
      <c r="N48" s="145">
        <v>0</v>
      </c>
      <c r="O48" s="146"/>
      <c r="P48" s="147">
        <f t="shared" si="58"/>
        <v>0</v>
      </c>
      <c r="Q48" s="14"/>
      <c r="R48" s="23"/>
      <c r="S48" s="21"/>
      <c r="T48" s="19"/>
      <c r="U48" s="24"/>
      <c r="V48" s="19"/>
      <c r="W48" s="131"/>
      <c r="X48" s="14"/>
      <c r="Y48" s="23"/>
      <c r="Z48" s="139"/>
      <c r="AA48" s="132"/>
      <c r="AB48" s="145">
        <v>0</v>
      </c>
      <c r="AC48" s="146"/>
      <c r="AD48" s="147">
        <f t="shared" si="60"/>
        <v>0</v>
      </c>
      <c r="AE48" s="14"/>
      <c r="AF48" s="23"/>
      <c r="AG48" s="21"/>
      <c r="AH48" s="19"/>
      <c r="AI48" s="24"/>
      <c r="AJ48" s="19"/>
      <c r="AK48" s="131"/>
      <c r="AL48" s="14"/>
      <c r="AM48" s="23"/>
      <c r="AN48" s="21"/>
      <c r="AO48" s="56"/>
      <c r="AP48" s="24"/>
      <c r="AQ48" s="19"/>
      <c r="AR48" s="131"/>
      <c r="AS48" s="14"/>
      <c r="AT48" s="23"/>
      <c r="AU48" s="139"/>
      <c r="AV48" s="132">
        <f t="shared" si="6"/>
        <v>0</v>
      </c>
      <c r="AW48" s="145">
        <v>0</v>
      </c>
      <c r="AX48" s="146"/>
      <c r="AY48" s="147">
        <f t="shared" si="61"/>
        <v>0</v>
      </c>
      <c r="AZ48" s="14"/>
      <c r="BA48" s="23"/>
      <c r="BB48" s="21"/>
      <c r="BC48" s="19"/>
      <c r="BD48" s="24"/>
      <c r="BE48" s="19"/>
      <c r="BF48" s="131"/>
      <c r="BG48" s="14"/>
      <c r="BH48" s="23"/>
      <c r="BI48" s="139"/>
      <c r="BJ48" s="132"/>
      <c r="BK48" s="145">
        <v>0</v>
      </c>
      <c r="BL48" s="146"/>
      <c r="BM48" s="147">
        <f t="shared" si="63"/>
        <v>0</v>
      </c>
      <c r="BN48" s="14"/>
      <c r="BO48" s="23"/>
      <c r="BP48" s="21"/>
      <c r="BQ48" s="19"/>
      <c r="BR48" s="24"/>
      <c r="BS48" s="19"/>
      <c r="BT48" s="131"/>
      <c r="BU48" s="14"/>
      <c r="BV48" s="23"/>
      <c r="BW48" s="139"/>
      <c r="BX48" s="132"/>
      <c r="BY48" s="145">
        <v>0</v>
      </c>
      <c r="BZ48" s="146"/>
      <c r="CA48" s="147">
        <f t="shared" si="64"/>
        <v>0</v>
      </c>
      <c r="CB48" s="14"/>
      <c r="CC48" s="23"/>
      <c r="CD48" s="21"/>
      <c r="CE48" s="19"/>
      <c r="CF48" s="24"/>
      <c r="CG48" s="19"/>
      <c r="CH48" s="131"/>
      <c r="CI48" s="14"/>
      <c r="CJ48" s="23"/>
      <c r="CK48" s="21"/>
      <c r="CL48" s="56"/>
      <c r="CM48" s="24"/>
      <c r="CN48" s="19"/>
      <c r="CO48" s="131"/>
      <c r="CP48" s="14"/>
      <c r="CQ48" s="23"/>
      <c r="CR48" s="21"/>
      <c r="CS48" s="19"/>
      <c r="CT48" s="24"/>
      <c r="CU48" s="19"/>
      <c r="CV48" s="131"/>
      <c r="CW48" s="14"/>
      <c r="CX48" s="23"/>
      <c r="CY48" s="139"/>
      <c r="CZ48" s="132"/>
      <c r="DA48" s="145">
        <v>0</v>
      </c>
      <c r="DB48" s="146"/>
      <c r="DC48" s="147">
        <f t="shared" si="66"/>
        <v>0</v>
      </c>
      <c r="DD48" s="14"/>
      <c r="DE48" s="23"/>
      <c r="DF48" s="139"/>
      <c r="DG48" s="132"/>
      <c r="DH48" s="145">
        <v>0</v>
      </c>
      <c r="DI48" s="146"/>
      <c r="DJ48" s="147">
        <f t="shared" si="67"/>
        <v>0</v>
      </c>
      <c r="DK48" s="14"/>
      <c r="DL48" s="23"/>
      <c r="DM48" s="139"/>
      <c r="DN48" s="132"/>
      <c r="DO48" s="145">
        <v>0</v>
      </c>
      <c r="DP48" s="146"/>
      <c r="DQ48" s="147">
        <f t="shared" si="68"/>
        <v>0</v>
      </c>
      <c r="DR48" s="75"/>
      <c r="DS48" s="23"/>
      <c r="DT48" s="139"/>
      <c r="DU48" s="132"/>
      <c r="DV48" s="145">
        <v>0</v>
      </c>
      <c r="DW48" s="146"/>
      <c r="DX48" s="147">
        <f t="shared" si="69"/>
        <v>0</v>
      </c>
      <c r="DY48" s="14"/>
      <c r="DZ48" s="23"/>
      <c r="EA48" s="139"/>
      <c r="EB48" s="132"/>
      <c r="EC48" s="145">
        <v>0</v>
      </c>
      <c r="ED48" s="146"/>
      <c r="EE48" s="147">
        <f t="shared" si="70"/>
        <v>0</v>
      </c>
      <c r="EF48" s="14"/>
      <c r="EG48" s="23"/>
      <c r="EH48" s="21"/>
      <c r="EI48" s="19"/>
      <c r="EJ48" s="24"/>
      <c r="EK48" s="19"/>
      <c r="EL48" s="131"/>
      <c r="EM48" s="14"/>
      <c r="EN48" s="23"/>
      <c r="EO48" s="21"/>
      <c r="EP48" s="19"/>
      <c r="EQ48" s="24"/>
      <c r="ER48" s="19"/>
      <c r="ES48" s="131"/>
      <c r="ET48" s="14"/>
      <c r="EU48" s="23"/>
      <c r="EV48" s="21"/>
      <c r="EW48" s="132"/>
      <c r="EX48" s="24"/>
      <c r="EY48" s="19"/>
      <c r="EZ48" s="131"/>
      <c r="FA48" s="14"/>
      <c r="FB48" s="23"/>
      <c r="FC48" s="111">
        <f t="shared" si="81"/>
        <v>0</v>
      </c>
      <c r="FD48" s="82">
        <f t="shared" si="80"/>
        <v>0</v>
      </c>
      <c r="FE48" s="82">
        <f t="shared" si="80"/>
        <v>0</v>
      </c>
      <c r="FF48" s="82">
        <f t="shared" si="80"/>
        <v>0</v>
      </c>
      <c r="FG48" s="131">
        <f t="shared" si="37"/>
        <v>0</v>
      </c>
      <c r="FH48" s="14">
        <f t="shared" si="38"/>
        <v>0</v>
      </c>
      <c r="FI48" s="14"/>
      <c r="FJ48" s="183">
        <f t="shared" si="73"/>
        <v>0</v>
      </c>
      <c r="FK48" s="178"/>
      <c r="FL48" s="177"/>
      <c r="FM48" s="177"/>
      <c r="FN48" s="177"/>
      <c r="FO48" s="177"/>
      <c r="FP48" s="177"/>
      <c r="FQ48" s="177"/>
      <c r="FR48" s="177"/>
      <c r="FS48" s="177"/>
      <c r="FT48" s="177"/>
      <c r="FU48" s="177"/>
      <c r="FV48" s="77"/>
      <c r="FW48" s="77"/>
      <c r="FX48" s="77"/>
      <c r="FY48" s="77"/>
      <c r="FZ48" s="77"/>
      <c r="GA48" s="77"/>
      <c r="GR48" s="159">
        <f t="shared" si="56"/>
        <v>0</v>
      </c>
      <c r="GS48" s="159">
        <f t="shared" si="57"/>
        <v>0</v>
      </c>
    </row>
    <row r="49" spans="1:201" hidden="1">
      <c r="A49" s="8">
        <v>41</v>
      </c>
      <c r="B49" s="14"/>
      <c r="C49" s="161"/>
      <c r="D49" s="161"/>
      <c r="E49" s="161"/>
      <c r="F49" s="161"/>
      <c r="G49" s="161"/>
      <c r="H49" s="161"/>
      <c r="I49" s="161"/>
      <c r="J49" s="161"/>
      <c r="K49" s="23"/>
      <c r="L49" s="139"/>
      <c r="M49" s="132"/>
      <c r="N49" s="145">
        <v>0</v>
      </c>
      <c r="O49" s="146"/>
      <c r="P49" s="147">
        <f t="shared" si="58"/>
        <v>0</v>
      </c>
      <c r="Q49" s="14"/>
      <c r="R49" s="23"/>
      <c r="S49" s="21"/>
      <c r="T49" s="19"/>
      <c r="U49" s="24"/>
      <c r="V49" s="19"/>
      <c r="W49" s="131"/>
      <c r="X49" s="14"/>
      <c r="Y49" s="23"/>
      <c r="Z49" s="139"/>
      <c r="AA49" s="132"/>
      <c r="AB49" s="145">
        <v>0</v>
      </c>
      <c r="AC49" s="146"/>
      <c r="AD49" s="147">
        <f t="shared" si="60"/>
        <v>0</v>
      </c>
      <c r="AE49" s="14"/>
      <c r="AF49" s="23"/>
      <c r="AG49" s="21"/>
      <c r="AH49" s="19"/>
      <c r="AI49" s="24"/>
      <c r="AJ49" s="19"/>
      <c r="AK49" s="131"/>
      <c r="AL49" s="14"/>
      <c r="AM49" s="23"/>
      <c r="AN49" s="21"/>
      <c r="AO49" s="56"/>
      <c r="AP49" s="24"/>
      <c r="AQ49" s="19"/>
      <c r="AR49" s="131"/>
      <c r="AS49" s="14"/>
      <c r="AT49" s="23"/>
      <c r="AU49" s="139"/>
      <c r="AV49" s="132">
        <f t="shared" si="6"/>
        <v>0</v>
      </c>
      <c r="AW49" s="145">
        <v>0</v>
      </c>
      <c r="AX49" s="146"/>
      <c r="AY49" s="147">
        <f t="shared" si="61"/>
        <v>0</v>
      </c>
      <c r="AZ49" s="14"/>
      <c r="BA49" s="23"/>
      <c r="BB49" s="21"/>
      <c r="BC49" s="19"/>
      <c r="BD49" s="24"/>
      <c r="BE49" s="19"/>
      <c r="BF49" s="131"/>
      <c r="BG49" s="14"/>
      <c r="BH49" s="23"/>
      <c r="BI49" s="139"/>
      <c r="BJ49" s="132"/>
      <c r="BK49" s="145">
        <v>0</v>
      </c>
      <c r="BL49" s="146"/>
      <c r="BM49" s="147">
        <f t="shared" si="63"/>
        <v>0</v>
      </c>
      <c r="BN49" s="14"/>
      <c r="BO49" s="23"/>
      <c r="BP49" s="21"/>
      <c r="BQ49" s="19"/>
      <c r="BR49" s="24"/>
      <c r="BS49" s="19"/>
      <c r="BT49" s="131"/>
      <c r="BU49" s="14"/>
      <c r="BV49" s="23"/>
      <c r="BW49" s="139"/>
      <c r="BX49" s="132"/>
      <c r="BY49" s="145">
        <v>0</v>
      </c>
      <c r="BZ49" s="146"/>
      <c r="CA49" s="147">
        <f t="shared" si="64"/>
        <v>0</v>
      </c>
      <c r="CB49" s="14"/>
      <c r="CC49" s="23"/>
      <c r="CD49" s="21"/>
      <c r="CE49" s="19"/>
      <c r="CF49" s="24"/>
      <c r="CG49" s="19"/>
      <c r="CH49" s="131"/>
      <c r="CI49" s="14"/>
      <c r="CJ49" s="23"/>
      <c r="CK49" s="21"/>
      <c r="CL49" s="56"/>
      <c r="CM49" s="24"/>
      <c r="CN49" s="19"/>
      <c r="CO49" s="131"/>
      <c r="CP49" s="14"/>
      <c r="CQ49" s="23"/>
      <c r="CR49" s="21"/>
      <c r="CS49" s="19"/>
      <c r="CT49" s="24"/>
      <c r="CU49" s="19"/>
      <c r="CV49" s="131"/>
      <c r="CW49" s="14"/>
      <c r="CX49" s="23"/>
      <c r="CY49" s="139"/>
      <c r="CZ49" s="132"/>
      <c r="DA49" s="145">
        <v>0</v>
      </c>
      <c r="DB49" s="146"/>
      <c r="DC49" s="147">
        <f t="shared" si="66"/>
        <v>0</v>
      </c>
      <c r="DD49" s="14"/>
      <c r="DE49" s="23"/>
      <c r="DF49" s="139"/>
      <c r="DG49" s="132"/>
      <c r="DH49" s="145">
        <v>0</v>
      </c>
      <c r="DI49" s="146"/>
      <c r="DJ49" s="147">
        <f t="shared" si="67"/>
        <v>0</v>
      </c>
      <c r="DK49" s="14"/>
      <c r="DL49" s="23"/>
      <c r="DM49" s="139"/>
      <c r="DN49" s="132"/>
      <c r="DO49" s="145">
        <v>0</v>
      </c>
      <c r="DP49" s="146"/>
      <c r="DQ49" s="147">
        <f t="shared" si="68"/>
        <v>0</v>
      </c>
      <c r="DR49" s="75"/>
      <c r="DS49" s="23"/>
      <c r="DT49" s="139"/>
      <c r="DU49" s="132"/>
      <c r="DV49" s="145">
        <v>0</v>
      </c>
      <c r="DW49" s="146"/>
      <c r="DX49" s="147">
        <f t="shared" si="69"/>
        <v>0</v>
      </c>
      <c r="DY49" s="14"/>
      <c r="DZ49" s="23"/>
      <c r="EA49" s="139"/>
      <c r="EB49" s="132"/>
      <c r="EC49" s="145">
        <v>0</v>
      </c>
      <c r="ED49" s="146"/>
      <c r="EE49" s="147">
        <f t="shared" si="70"/>
        <v>0</v>
      </c>
      <c r="EF49" s="14"/>
      <c r="EG49" s="23"/>
      <c r="EH49" s="21"/>
      <c r="EI49" s="19"/>
      <c r="EJ49" s="24"/>
      <c r="EK49" s="19"/>
      <c r="EL49" s="131"/>
      <c r="EM49" s="14"/>
      <c r="EN49" s="23"/>
      <c r="EO49" s="21"/>
      <c r="EP49" s="19"/>
      <c r="EQ49" s="24"/>
      <c r="ER49" s="19"/>
      <c r="ES49" s="131"/>
      <c r="ET49" s="14"/>
      <c r="EU49" s="23"/>
      <c r="EV49" s="21"/>
      <c r="EW49" s="132"/>
      <c r="EX49" s="24"/>
      <c r="EY49" s="19"/>
      <c r="EZ49" s="131"/>
      <c r="FA49" s="14"/>
      <c r="FB49" s="23"/>
      <c r="FC49" s="111">
        <f t="shared" si="81"/>
        <v>0</v>
      </c>
      <c r="FD49" s="82">
        <f t="shared" si="80"/>
        <v>0</v>
      </c>
      <c r="FE49" s="82">
        <f t="shared" si="80"/>
        <v>0</v>
      </c>
      <c r="FF49" s="82">
        <f t="shared" si="80"/>
        <v>0</v>
      </c>
      <c r="FG49" s="131">
        <f t="shared" si="37"/>
        <v>0</v>
      </c>
      <c r="FH49" s="14">
        <f t="shared" si="38"/>
        <v>0</v>
      </c>
      <c r="FI49" s="14"/>
      <c r="FJ49" s="183">
        <f t="shared" si="73"/>
        <v>0</v>
      </c>
      <c r="FK49" s="178"/>
      <c r="FL49" s="177"/>
      <c r="FM49" s="177"/>
      <c r="FN49" s="177"/>
      <c r="FO49" s="177"/>
      <c r="FP49" s="177"/>
      <c r="FQ49" s="177"/>
      <c r="FR49" s="177"/>
      <c r="FS49" s="177"/>
      <c r="FT49" s="177"/>
      <c r="FU49" s="177"/>
      <c r="FV49" s="77"/>
      <c r="FW49" s="77"/>
      <c r="FX49" s="77"/>
      <c r="FY49" s="77"/>
      <c r="FZ49" s="77"/>
      <c r="GA49" s="77"/>
      <c r="GS49" s="159">
        <f t="shared" si="57"/>
        <v>0</v>
      </c>
    </row>
    <row r="50" spans="1:201" hidden="1">
      <c r="A50" s="8">
        <v>42</v>
      </c>
      <c r="B50" s="14"/>
      <c r="C50" s="161"/>
      <c r="D50" s="161"/>
      <c r="E50" s="161"/>
      <c r="F50" s="161"/>
      <c r="G50" s="161"/>
      <c r="H50" s="161"/>
      <c r="I50" s="161"/>
      <c r="J50" s="161"/>
      <c r="K50" s="23"/>
      <c r="L50" s="139"/>
      <c r="M50" s="132"/>
      <c r="N50" s="145">
        <v>0</v>
      </c>
      <c r="O50" s="19"/>
      <c r="P50" s="147">
        <f t="shared" si="58"/>
        <v>0</v>
      </c>
      <c r="Q50" s="14"/>
      <c r="R50" s="23"/>
      <c r="S50" s="21"/>
      <c r="T50" s="19"/>
      <c r="U50" s="24"/>
      <c r="V50" s="19"/>
      <c r="W50" s="131"/>
      <c r="X50" s="14"/>
      <c r="Y50" s="23"/>
      <c r="Z50" s="139"/>
      <c r="AA50" s="132"/>
      <c r="AB50" s="145">
        <v>0</v>
      </c>
      <c r="AC50" s="19"/>
      <c r="AD50" s="147">
        <f t="shared" si="60"/>
        <v>0</v>
      </c>
      <c r="AE50" s="14"/>
      <c r="AF50" s="23"/>
      <c r="AG50" s="21"/>
      <c r="AH50" s="19"/>
      <c r="AI50" s="24"/>
      <c r="AJ50" s="19"/>
      <c r="AK50" s="131"/>
      <c r="AL50" s="14"/>
      <c r="AM50" s="23"/>
      <c r="AN50" s="21"/>
      <c r="AO50" s="56"/>
      <c r="AP50" s="24"/>
      <c r="AQ50" s="19"/>
      <c r="AR50" s="131"/>
      <c r="AS50" s="14"/>
      <c r="AT50" s="23"/>
      <c r="AU50" s="139"/>
      <c r="AV50" s="132">
        <f t="shared" si="6"/>
        <v>0</v>
      </c>
      <c r="AW50" s="145">
        <v>0</v>
      </c>
      <c r="AX50" s="19"/>
      <c r="AY50" s="147">
        <f t="shared" si="61"/>
        <v>0</v>
      </c>
      <c r="AZ50" s="14"/>
      <c r="BA50" s="23"/>
      <c r="BB50" s="21"/>
      <c r="BC50" s="19"/>
      <c r="BD50" s="24"/>
      <c r="BE50" s="19"/>
      <c r="BF50" s="131"/>
      <c r="BG50" s="14"/>
      <c r="BH50" s="23"/>
      <c r="BI50" s="139"/>
      <c r="BJ50" s="132"/>
      <c r="BK50" s="145">
        <v>0</v>
      </c>
      <c r="BL50" s="19"/>
      <c r="BM50" s="147">
        <f t="shared" si="63"/>
        <v>0</v>
      </c>
      <c r="BN50" s="14"/>
      <c r="BO50" s="23"/>
      <c r="BP50" s="21"/>
      <c r="BQ50" s="19"/>
      <c r="BR50" s="24"/>
      <c r="BS50" s="19"/>
      <c r="BT50" s="131"/>
      <c r="BU50" s="14"/>
      <c r="BV50" s="23"/>
      <c r="BW50" s="139"/>
      <c r="BX50" s="132"/>
      <c r="BY50" s="145">
        <v>0</v>
      </c>
      <c r="BZ50" s="19"/>
      <c r="CA50" s="147">
        <f t="shared" si="64"/>
        <v>0</v>
      </c>
      <c r="CB50" s="14"/>
      <c r="CC50" s="23"/>
      <c r="CD50" s="21"/>
      <c r="CE50" s="19"/>
      <c r="CF50" s="24"/>
      <c r="CG50" s="19"/>
      <c r="CH50" s="131"/>
      <c r="CI50" s="14"/>
      <c r="CJ50" s="23"/>
      <c r="CK50" s="21"/>
      <c r="CL50" s="56"/>
      <c r="CM50" s="24"/>
      <c r="CN50" s="19"/>
      <c r="CO50" s="131"/>
      <c r="CP50" s="14"/>
      <c r="CQ50" s="23"/>
      <c r="CR50" s="21"/>
      <c r="CS50" s="19"/>
      <c r="CT50" s="24"/>
      <c r="CU50" s="19"/>
      <c r="CV50" s="131"/>
      <c r="CW50" s="14"/>
      <c r="CX50" s="23"/>
      <c r="CY50" s="139"/>
      <c r="CZ50" s="132"/>
      <c r="DA50" s="145">
        <v>0</v>
      </c>
      <c r="DB50" s="19"/>
      <c r="DC50" s="147">
        <f t="shared" si="66"/>
        <v>0</v>
      </c>
      <c r="DD50" s="14"/>
      <c r="DE50" s="23"/>
      <c r="DF50" s="139"/>
      <c r="DG50" s="132"/>
      <c r="DH50" s="145">
        <v>0</v>
      </c>
      <c r="DI50" s="19"/>
      <c r="DJ50" s="147">
        <f t="shared" si="67"/>
        <v>0</v>
      </c>
      <c r="DK50" s="14"/>
      <c r="DL50" s="23"/>
      <c r="DM50" s="139"/>
      <c r="DN50" s="132"/>
      <c r="DO50" s="145">
        <v>0</v>
      </c>
      <c r="DP50" s="19"/>
      <c r="DQ50" s="147">
        <f t="shared" si="68"/>
        <v>0</v>
      </c>
      <c r="DR50" s="75"/>
      <c r="DS50" s="23"/>
      <c r="DT50" s="139"/>
      <c r="DU50" s="132"/>
      <c r="DV50" s="145">
        <v>0</v>
      </c>
      <c r="DW50" s="19"/>
      <c r="DX50" s="147">
        <f t="shared" si="69"/>
        <v>0</v>
      </c>
      <c r="DY50" s="14"/>
      <c r="DZ50" s="23"/>
      <c r="EA50" s="139"/>
      <c r="EB50" s="132"/>
      <c r="EC50" s="145">
        <v>0</v>
      </c>
      <c r="ED50" s="19"/>
      <c r="EE50" s="147">
        <f t="shared" si="70"/>
        <v>0</v>
      </c>
      <c r="EF50" s="14"/>
      <c r="EG50" s="23"/>
      <c r="EH50" s="21"/>
      <c r="EI50" s="19"/>
      <c r="EJ50" s="24"/>
      <c r="EK50" s="19"/>
      <c r="EL50" s="131"/>
      <c r="EM50" s="14"/>
      <c r="EN50" s="23"/>
      <c r="EO50" s="21"/>
      <c r="EP50" s="19"/>
      <c r="EQ50" s="24"/>
      <c r="ER50" s="19"/>
      <c r="ES50" s="131"/>
      <c r="ET50" s="14"/>
      <c r="EU50" s="23"/>
      <c r="EV50" s="21"/>
      <c r="EW50" s="132"/>
      <c r="EX50" s="24"/>
      <c r="EY50" s="19"/>
      <c r="EZ50" s="131"/>
      <c r="FA50" s="14"/>
      <c r="FB50" s="23"/>
      <c r="FC50" s="111">
        <f t="shared" si="81"/>
        <v>0</v>
      </c>
      <c r="FD50" s="82">
        <f t="shared" si="80"/>
        <v>0</v>
      </c>
      <c r="FE50" s="82">
        <f t="shared" si="80"/>
        <v>0</v>
      </c>
      <c r="FF50" s="82">
        <f t="shared" si="80"/>
        <v>0</v>
      </c>
      <c r="FG50" s="131">
        <f t="shared" si="37"/>
        <v>0</v>
      </c>
      <c r="FH50" s="14">
        <f t="shared" si="38"/>
        <v>0</v>
      </c>
      <c r="FI50" s="14"/>
      <c r="FJ50" s="183">
        <f t="shared" si="73"/>
        <v>0</v>
      </c>
      <c r="FK50" s="178"/>
      <c r="FL50" s="177"/>
      <c r="FM50" s="177"/>
      <c r="FN50" s="177"/>
      <c r="FO50" s="177"/>
      <c r="FP50" s="177"/>
      <c r="FQ50" s="177"/>
      <c r="FR50" s="177"/>
      <c r="FS50" s="177"/>
      <c r="FT50" s="177"/>
      <c r="FU50" s="177"/>
      <c r="FV50" s="77"/>
      <c r="FW50" s="77"/>
      <c r="FX50" s="77"/>
      <c r="FY50" s="77"/>
      <c r="FZ50" s="77"/>
      <c r="GA50" s="77"/>
      <c r="GS50" s="159"/>
    </row>
    <row r="51" spans="1:201" hidden="1">
      <c r="A51" s="8">
        <v>43</v>
      </c>
      <c r="B51" s="14"/>
      <c r="C51" s="14"/>
      <c r="D51" s="14"/>
      <c r="E51" s="14"/>
      <c r="F51" s="14"/>
      <c r="G51" s="14"/>
      <c r="H51" s="14"/>
      <c r="I51" s="14"/>
      <c r="J51" s="14"/>
      <c r="K51" s="23"/>
      <c r="L51" s="139"/>
      <c r="M51" s="132"/>
      <c r="N51" s="145"/>
      <c r="O51" s="146"/>
      <c r="P51" s="147"/>
      <c r="Q51" s="14"/>
      <c r="R51" s="23"/>
      <c r="S51" s="21"/>
      <c r="T51" s="19"/>
      <c r="U51" s="24"/>
      <c r="V51" s="19"/>
      <c r="W51" s="131"/>
      <c r="X51" s="14"/>
      <c r="Y51" s="23"/>
      <c r="Z51" s="139"/>
      <c r="AA51" s="132"/>
      <c r="AB51" s="145"/>
      <c r="AC51" s="146"/>
      <c r="AD51" s="147"/>
      <c r="AE51" s="14"/>
      <c r="AF51" s="23"/>
      <c r="AG51" s="21"/>
      <c r="AH51" s="19"/>
      <c r="AI51" s="24"/>
      <c r="AJ51" s="19"/>
      <c r="AK51" s="131"/>
      <c r="AL51" s="14"/>
      <c r="AM51" s="23"/>
      <c r="AN51" s="21"/>
      <c r="AO51" s="56"/>
      <c r="AP51" s="24"/>
      <c r="AQ51" s="19"/>
      <c r="AR51" s="131"/>
      <c r="AS51" s="14"/>
      <c r="AT51" s="23"/>
      <c r="AU51" s="139"/>
      <c r="AV51" s="132"/>
      <c r="AW51" s="145"/>
      <c r="AX51" s="146"/>
      <c r="AY51" s="147"/>
      <c r="AZ51" s="14"/>
      <c r="BA51" s="23"/>
      <c r="BB51" s="21"/>
      <c r="BC51" s="19"/>
      <c r="BD51" s="24"/>
      <c r="BE51" s="19"/>
      <c r="BF51" s="131"/>
      <c r="BG51" s="14"/>
      <c r="BH51" s="23"/>
      <c r="BI51" s="139"/>
      <c r="BJ51" s="132"/>
      <c r="BK51" s="145"/>
      <c r="BL51" s="146"/>
      <c r="BM51" s="147"/>
      <c r="BN51" s="14"/>
      <c r="BO51" s="23"/>
      <c r="BP51" s="21"/>
      <c r="BQ51" s="19"/>
      <c r="BR51" s="24"/>
      <c r="BS51" s="19"/>
      <c r="BT51" s="131"/>
      <c r="BU51" s="14"/>
      <c r="BV51" s="23"/>
      <c r="BW51" s="139"/>
      <c r="BX51" s="132"/>
      <c r="BY51" s="145"/>
      <c r="BZ51" s="146"/>
      <c r="CA51" s="147"/>
      <c r="CB51" s="14"/>
      <c r="CC51" s="23"/>
      <c r="CD51" s="21"/>
      <c r="CE51" s="19"/>
      <c r="CF51" s="24"/>
      <c r="CG51" s="19"/>
      <c r="CH51" s="131"/>
      <c r="CI51" s="14"/>
      <c r="CJ51" s="23"/>
      <c r="CK51" s="21"/>
      <c r="CL51" s="56"/>
      <c r="CM51" s="24"/>
      <c r="CN51" s="19"/>
      <c r="CO51" s="131"/>
      <c r="CP51" s="14"/>
      <c r="CQ51" s="23"/>
      <c r="CR51" s="21"/>
      <c r="CS51" s="19"/>
      <c r="CT51" s="24"/>
      <c r="CU51" s="19"/>
      <c r="CV51" s="131"/>
      <c r="CW51" s="14"/>
      <c r="CX51" s="23"/>
      <c r="CY51" s="139"/>
      <c r="CZ51" s="132"/>
      <c r="DA51" s="145"/>
      <c r="DB51" s="146"/>
      <c r="DC51" s="147"/>
      <c r="DD51" s="14"/>
      <c r="DE51" s="23"/>
      <c r="DF51" s="139"/>
      <c r="DG51" s="132"/>
      <c r="DH51" s="145"/>
      <c r="DI51" s="146"/>
      <c r="DJ51" s="147"/>
      <c r="DK51" s="14"/>
      <c r="DL51" s="23"/>
      <c r="DM51" s="139"/>
      <c r="DN51" s="132"/>
      <c r="DO51" s="145"/>
      <c r="DP51" s="146"/>
      <c r="DQ51" s="147"/>
      <c r="DR51" s="75"/>
      <c r="DS51" s="23"/>
      <c r="DT51" s="139"/>
      <c r="DU51" s="132"/>
      <c r="DV51" s="145"/>
      <c r="DW51" s="146"/>
      <c r="DX51" s="147"/>
      <c r="DY51" s="14"/>
      <c r="DZ51" s="23"/>
      <c r="EA51" s="139"/>
      <c r="EB51" s="132"/>
      <c r="EC51" s="145"/>
      <c r="ED51" s="146"/>
      <c r="EE51" s="147"/>
      <c r="EF51" s="14"/>
      <c r="EG51" s="23"/>
      <c r="EH51" s="21"/>
      <c r="EI51" s="19"/>
      <c r="EJ51" s="24"/>
      <c r="EK51" s="19"/>
      <c r="EL51" s="131"/>
      <c r="EM51" s="14"/>
      <c r="EN51" s="23"/>
      <c r="EO51" s="21"/>
      <c r="EP51" s="19"/>
      <c r="EQ51" s="24"/>
      <c r="ER51" s="19"/>
      <c r="ES51" s="131"/>
      <c r="ET51" s="14"/>
      <c r="EU51" s="23"/>
      <c r="EV51" s="21"/>
      <c r="EW51" s="132"/>
      <c r="EX51" s="24"/>
      <c r="EY51" s="19"/>
      <c r="EZ51" s="131"/>
      <c r="FA51" s="14"/>
      <c r="FB51" s="23"/>
      <c r="FC51" s="111">
        <f t="shared" si="81"/>
        <v>0</v>
      </c>
      <c r="FD51" s="82">
        <f t="shared" si="80"/>
        <v>0</v>
      </c>
      <c r="FE51" s="82">
        <f t="shared" si="80"/>
        <v>0</v>
      </c>
      <c r="FF51" s="82">
        <f t="shared" si="80"/>
        <v>0</v>
      </c>
      <c r="FG51" s="131">
        <f t="shared" si="37"/>
        <v>0</v>
      </c>
      <c r="FH51" s="14">
        <f t="shared" si="38"/>
        <v>0</v>
      </c>
      <c r="FI51" s="14"/>
      <c r="FJ51" s="183">
        <f t="shared" si="73"/>
        <v>0</v>
      </c>
      <c r="FK51" s="178"/>
      <c r="FL51" s="177"/>
      <c r="FM51" s="177"/>
      <c r="FN51" s="177"/>
      <c r="FO51" s="177"/>
      <c r="FP51" s="177"/>
      <c r="FQ51" s="177"/>
      <c r="FR51" s="177"/>
      <c r="FS51" s="177"/>
      <c r="FT51" s="177"/>
      <c r="FU51" s="177"/>
      <c r="FV51" s="77"/>
      <c r="FW51" s="77"/>
      <c r="FX51" s="77"/>
      <c r="FY51" s="77"/>
      <c r="FZ51" s="77"/>
      <c r="GA51" s="77"/>
    </row>
    <row r="52" spans="1:201" hidden="1">
      <c r="A52" s="8">
        <v>44</v>
      </c>
      <c r="B52" s="14"/>
      <c r="C52" s="14"/>
      <c r="D52" s="14"/>
      <c r="E52" s="14"/>
      <c r="F52" s="14"/>
      <c r="G52" s="14"/>
      <c r="H52" s="14"/>
      <c r="I52" s="14"/>
      <c r="J52" s="14"/>
      <c r="K52" s="23"/>
      <c r="L52" s="139"/>
      <c r="M52" s="132"/>
      <c r="N52" s="145"/>
      <c r="O52" s="146"/>
      <c r="P52" s="147"/>
      <c r="Q52" s="14"/>
      <c r="R52" s="23"/>
      <c r="S52" s="21"/>
      <c r="T52" s="19"/>
      <c r="U52" s="24"/>
      <c r="V52" s="19"/>
      <c r="W52" s="131"/>
      <c r="X52" s="14"/>
      <c r="Y52" s="23"/>
      <c r="Z52" s="139"/>
      <c r="AA52" s="132"/>
      <c r="AB52" s="145"/>
      <c r="AC52" s="146"/>
      <c r="AD52" s="147"/>
      <c r="AE52" s="14"/>
      <c r="AF52" s="23"/>
      <c r="AG52" s="21"/>
      <c r="AH52" s="19"/>
      <c r="AI52" s="24"/>
      <c r="AJ52" s="19"/>
      <c r="AK52" s="131"/>
      <c r="AL52" s="14"/>
      <c r="AM52" s="23"/>
      <c r="AN52" s="21"/>
      <c r="AO52" s="56"/>
      <c r="AP52" s="24"/>
      <c r="AQ52" s="19"/>
      <c r="AR52" s="131"/>
      <c r="AS52" s="14"/>
      <c r="AT52" s="23"/>
      <c r="AU52" s="139"/>
      <c r="AV52" s="132"/>
      <c r="AW52" s="145"/>
      <c r="AX52" s="146"/>
      <c r="AY52" s="147"/>
      <c r="AZ52" s="14"/>
      <c r="BA52" s="23"/>
      <c r="BB52" s="21"/>
      <c r="BC52" s="19"/>
      <c r="BD52" s="24"/>
      <c r="BE52" s="19"/>
      <c r="BF52" s="131"/>
      <c r="BG52" s="14"/>
      <c r="BH52" s="23"/>
      <c r="BI52" s="139"/>
      <c r="BJ52" s="132"/>
      <c r="BK52" s="145"/>
      <c r="BL52" s="146"/>
      <c r="BM52" s="147"/>
      <c r="BN52" s="14"/>
      <c r="BO52" s="23"/>
      <c r="BP52" s="21"/>
      <c r="BQ52" s="19"/>
      <c r="BR52" s="24"/>
      <c r="BS52" s="19"/>
      <c r="BT52" s="131"/>
      <c r="BU52" s="14"/>
      <c r="BV52" s="23"/>
      <c r="BW52" s="139"/>
      <c r="BX52" s="132"/>
      <c r="BY52" s="145"/>
      <c r="BZ52" s="146"/>
      <c r="CA52" s="147"/>
      <c r="CB52" s="14"/>
      <c r="CC52" s="23"/>
      <c r="CD52" s="21"/>
      <c r="CE52" s="19"/>
      <c r="CF52" s="24"/>
      <c r="CG52" s="19"/>
      <c r="CH52" s="131"/>
      <c r="CI52" s="14"/>
      <c r="CJ52" s="23"/>
      <c r="CK52" s="21"/>
      <c r="CL52" s="56"/>
      <c r="CM52" s="24"/>
      <c r="CN52" s="19"/>
      <c r="CO52" s="131"/>
      <c r="CP52" s="14"/>
      <c r="CQ52" s="23"/>
      <c r="CR52" s="21"/>
      <c r="CS52" s="19"/>
      <c r="CT52" s="24"/>
      <c r="CU52" s="19"/>
      <c r="CV52" s="131"/>
      <c r="CW52" s="14"/>
      <c r="CX52" s="23"/>
      <c r="CY52" s="139"/>
      <c r="CZ52" s="132"/>
      <c r="DA52" s="145"/>
      <c r="DB52" s="146"/>
      <c r="DC52" s="147"/>
      <c r="DD52" s="14"/>
      <c r="DE52" s="23"/>
      <c r="DF52" s="139"/>
      <c r="DG52" s="132"/>
      <c r="DH52" s="145"/>
      <c r="DI52" s="146"/>
      <c r="DJ52" s="147"/>
      <c r="DK52" s="14"/>
      <c r="DL52" s="23"/>
      <c r="DM52" s="139"/>
      <c r="DN52" s="132"/>
      <c r="DO52" s="145"/>
      <c r="DP52" s="146"/>
      <c r="DQ52" s="147"/>
      <c r="DR52" s="75"/>
      <c r="DS52" s="23"/>
      <c r="DT52" s="139"/>
      <c r="DU52" s="132"/>
      <c r="DV52" s="145"/>
      <c r="DW52" s="146"/>
      <c r="DX52" s="147"/>
      <c r="DY52" s="14"/>
      <c r="DZ52" s="23"/>
      <c r="EA52" s="139"/>
      <c r="EB52" s="132"/>
      <c r="EC52" s="145"/>
      <c r="ED52" s="146"/>
      <c r="EE52" s="147"/>
      <c r="EF52" s="14"/>
      <c r="EG52" s="23"/>
      <c r="EH52" s="21"/>
      <c r="EI52" s="19"/>
      <c r="EJ52" s="24"/>
      <c r="EK52" s="19"/>
      <c r="EL52" s="131"/>
      <c r="EM52" s="14"/>
      <c r="EN52" s="23"/>
      <c r="EO52" s="21"/>
      <c r="EP52" s="19"/>
      <c r="EQ52" s="24"/>
      <c r="ER52" s="19"/>
      <c r="ES52" s="131"/>
      <c r="ET52" s="14"/>
      <c r="EU52" s="23"/>
      <c r="EV52" s="21"/>
      <c r="EW52" s="132"/>
      <c r="EX52" s="24"/>
      <c r="EY52" s="19"/>
      <c r="EZ52" s="131"/>
      <c r="FA52" s="14"/>
      <c r="FB52" s="23"/>
      <c r="FC52" s="111">
        <f t="shared" si="81"/>
        <v>0</v>
      </c>
      <c r="FD52" s="82">
        <f t="shared" si="80"/>
        <v>0</v>
      </c>
      <c r="FE52" s="82">
        <f t="shared" si="80"/>
        <v>0</v>
      </c>
      <c r="FF52" s="82">
        <f t="shared" si="80"/>
        <v>0</v>
      </c>
      <c r="FG52" s="131">
        <f t="shared" si="37"/>
        <v>0</v>
      </c>
      <c r="FH52" s="14">
        <f t="shared" si="38"/>
        <v>0</v>
      </c>
      <c r="FI52" s="14"/>
      <c r="FJ52" s="183">
        <f t="shared" si="73"/>
        <v>0</v>
      </c>
      <c r="FK52" s="178"/>
      <c r="FL52" s="177"/>
      <c r="FM52" s="177"/>
      <c r="FN52" s="177"/>
      <c r="FO52" s="177"/>
      <c r="FP52" s="177"/>
      <c r="FQ52" s="177"/>
      <c r="FR52" s="177"/>
      <c r="FS52" s="177"/>
      <c r="FT52" s="177"/>
      <c r="FU52" s="177"/>
      <c r="FV52" s="77"/>
      <c r="FW52" s="77"/>
      <c r="FX52" s="77"/>
      <c r="FY52" s="77"/>
      <c r="FZ52" s="77"/>
      <c r="GA52" s="77"/>
    </row>
    <row r="53" spans="1:201" hidden="1">
      <c r="A53" s="8">
        <v>45</v>
      </c>
      <c r="B53" s="14"/>
      <c r="C53" s="14"/>
      <c r="D53" s="14"/>
      <c r="E53" s="14"/>
      <c r="F53" s="14"/>
      <c r="G53" s="14"/>
      <c r="H53" s="14"/>
      <c r="I53" s="14"/>
      <c r="J53" s="14"/>
      <c r="K53" s="23"/>
      <c r="L53" s="139"/>
      <c r="M53" s="132"/>
      <c r="N53" s="145"/>
      <c r="O53" s="146"/>
      <c r="P53" s="147"/>
      <c r="Q53" s="14"/>
      <c r="R53" s="23"/>
      <c r="S53" s="21"/>
      <c r="T53" s="19"/>
      <c r="U53" s="24"/>
      <c r="V53" s="19"/>
      <c r="W53" s="131"/>
      <c r="X53" s="14"/>
      <c r="Y53" s="23"/>
      <c r="Z53" s="139"/>
      <c r="AA53" s="132"/>
      <c r="AB53" s="145"/>
      <c r="AC53" s="146"/>
      <c r="AD53" s="147"/>
      <c r="AE53" s="14"/>
      <c r="AF53" s="23"/>
      <c r="AG53" s="21"/>
      <c r="AH53" s="19"/>
      <c r="AI53" s="24"/>
      <c r="AJ53" s="19"/>
      <c r="AK53" s="131"/>
      <c r="AL53" s="14"/>
      <c r="AM53" s="23"/>
      <c r="AN53" s="21"/>
      <c r="AO53" s="56"/>
      <c r="AP53" s="24"/>
      <c r="AQ53" s="19"/>
      <c r="AR53" s="131"/>
      <c r="AS53" s="14"/>
      <c r="AT53" s="23"/>
      <c r="AU53" s="139"/>
      <c r="AV53" s="132"/>
      <c r="AW53" s="145"/>
      <c r="AX53" s="146"/>
      <c r="AY53" s="147"/>
      <c r="AZ53" s="14"/>
      <c r="BA53" s="23"/>
      <c r="BB53" s="21"/>
      <c r="BC53" s="19"/>
      <c r="BD53" s="24"/>
      <c r="BE53" s="19"/>
      <c r="BF53" s="131"/>
      <c r="BG53" s="14"/>
      <c r="BH53" s="23"/>
      <c r="BI53" s="139"/>
      <c r="BJ53" s="132"/>
      <c r="BK53" s="145"/>
      <c r="BL53" s="146"/>
      <c r="BM53" s="147"/>
      <c r="BN53" s="14"/>
      <c r="BO53" s="23"/>
      <c r="BP53" s="21"/>
      <c r="BQ53" s="19"/>
      <c r="BR53" s="24"/>
      <c r="BS53" s="19"/>
      <c r="BT53" s="131"/>
      <c r="BU53" s="14"/>
      <c r="BV53" s="23"/>
      <c r="BW53" s="139"/>
      <c r="BX53" s="132"/>
      <c r="BY53" s="145"/>
      <c r="BZ53" s="146"/>
      <c r="CA53" s="147"/>
      <c r="CB53" s="14"/>
      <c r="CC53" s="23"/>
      <c r="CD53" s="21"/>
      <c r="CE53" s="19"/>
      <c r="CF53" s="24"/>
      <c r="CG53" s="19"/>
      <c r="CH53" s="131"/>
      <c r="CI53" s="14"/>
      <c r="CJ53" s="23"/>
      <c r="CK53" s="21"/>
      <c r="CL53" s="56"/>
      <c r="CM53" s="24"/>
      <c r="CN53" s="19"/>
      <c r="CO53" s="131"/>
      <c r="CP53" s="14"/>
      <c r="CQ53" s="23"/>
      <c r="CR53" s="21"/>
      <c r="CS53" s="19"/>
      <c r="CT53" s="24"/>
      <c r="CU53" s="19"/>
      <c r="CV53" s="131"/>
      <c r="CW53" s="14"/>
      <c r="CX53" s="23"/>
      <c r="CY53" s="139"/>
      <c r="CZ53" s="132"/>
      <c r="DA53" s="145"/>
      <c r="DB53" s="146"/>
      <c r="DC53" s="147"/>
      <c r="DD53" s="14"/>
      <c r="DE53" s="23"/>
      <c r="DF53" s="139"/>
      <c r="DG53" s="132"/>
      <c r="DH53" s="145"/>
      <c r="DI53" s="146"/>
      <c r="DJ53" s="147"/>
      <c r="DK53" s="14"/>
      <c r="DL53" s="23"/>
      <c r="DM53" s="139"/>
      <c r="DN53" s="132"/>
      <c r="DO53" s="145"/>
      <c r="DP53" s="146"/>
      <c r="DQ53" s="147"/>
      <c r="DR53" s="75"/>
      <c r="DS53" s="23"/>
      <c r="DT53" s="139"/>
      <c r="DU53" s="132"/>
      <c r="DV53" s="145"/>
      <c r="DW53" s="146"/>
      <c r="DX53" s="147"/>
      <c r="DY53" s="14"/>
      <c r="DZ53" s="23"/>
      <c r="EA53" s="139"/>
      <c r="EB53" s="132"/>
      <c r="EC53" s="145"/>
      <c r="ED53" s="146"/>
      <c r="EE53" s="147"/>
      <c r="EF53" s="14"/>
      <c r="EG53" s="23"/>
      <c r="EH53" s="21"/>
      <c r="EI53" s="19"/>
      <c r="EJ53" s="24"/>
      <c r="EK53" s="19"/>
      <c r="EL53" s="131"/>
      <c r="EM53" s="14"/>
      <c r="EN53" s="23"/>
      <c r="EO53" s="21"/>
      <c r="EP53" s="19"/>
      <c r="EQ53" s="24"/>
      <c r="ER53" s="19"/>
      <c r="ES53" s="131"/>
      <c r="ET53" s="14"/>
      <c r="EU53" s="23"/>
      <c r="EV53" s="21"/>
      <c r="EW53" s="132"/>
      <c r="EX53" s="24"/>
      <c r="EY53" s="19"/>
      <c r="EZ53" s="131"/>
      <c r="FA53" s="14"/>
      <c r="FB53" s="23"/>
      <c r="FC53" s="111">
        <f t="shared" si="81"/>
        <v>0</v>
      </c>
      <c r="FD53" s="82">
        <f t="shared" si="80"/>
        <v>0</v>
      </c>
      <c r="FE53" s="82">
        <f t="shared" si="80"/>
        <v>0</v>
      </c>
      <c r="FF53" s="82">
        <f t="shared" si="80"/>
        <v>0</v>
      </c>
      <c r="FG53" s="131">
        <f t="shared" si="37"/>
        <v>0</v>
      </c>
      <c r="FH53" s="14">
        <f t="shared" si="38"/>
        <v>0</v>
      </c>
      <c r="FI53" s="14"/>
      <c r="FJ53" s="183">
        <f t="shared" si="73"/>
        <v>0</v>
      </c>
      <c r="FK53" s="178"/>
      <c r="FL53" s="177"/>
      <c r="FM53" s="177"/>
      <c r="FN53" s="177"/>
      <c r="FO53" s="177"/>
      <c r="FP53" s="177"/>
      <c r="FQ53" s="177"/>
      <c r="FR53" s="177"/>
      <c r="FS53" s="177"/>
      <c r="FT53" s="177"/>
      <c r="FU53" s="177"/>
      <c r="FV53" s="77"/>
      <c r="FW53" s="77"/>
      <c r="FX53" s="77"/>
      <c r="FY53" s="77"/>
      <c r="FZ53" s="77"/>
      <c r="GA53" s="77"/>
    </row>
    <row r="54" spans="1:201">
      <c r="B54" s="14"/>
      <c r="C54" s="14"/>
      <c r="D54" s="14"/>
      <c r="E54" s="14"/>
      <c r="F54" s="14"/>
      <c r="G54" s="14"/>
      <c r="H54" s="14"/>
      <c r="I54" s="14"/>
      <c r="J54" s="14"/>
      <c r="K54" s="23"/>
      <c r="L54" s="139"/>
      <c r="M54" s="132"/>
      <c r="N54" s="145">
        <v>0</v>
      </c>
      <c r="O54" s="19"/>
      <c r="P54" s="147">
        <f t="shared" si="58"/>
        <v>0</v>
      </c>
      <c r="Q54" s="14"/>
      <c r="R54" s="23"/>
      <c r="S54" s="21"/>
      <c r="T54" s="19"/>
      <c r="U54" s="24"/>
      <c r="V54" s="19"/>
      <c r="W54" s="131"/>
      <c r="X54" s="14"/>
      <c r="Y54" s="23"/>
      <c r="Z54" s="139"/>
      <c r="AA54" s="132"/>
      <c r="AB54" s="145">
        <v>0</v>
      </c>
      <c r="AC54" s="19"/>
      <c r="AD54" s="147">
        <f t="shared" ref="AD54" si="82">AA54+AB54+AC54</f>
        <v>0</v>
      </c>
      <c r="AE54" s="14"/>
      <c r="AF54" s="23"/>
      <c r="AG54" s="21"/>
      <c r="AH54" s="19"/>
      <c r="AI54" s="24"/>
      <c r="AJ54" s="19"/>
      <c r="AK54" s="131"/>
      <c r="AL54" s="14"/>
      <c r="AM54" s="23"/>
      <c r="AN54" s="21"/>
      <c r="AO54" s="56"/>
      <c r="AP54" s="24"/>
      <c r="AQ54" s="19"/>
      <c r="AR54" s="131"/>
      <c r="AS54" s="14"/>
      <c r="AT54" s="23"/>
      <c r="AU54" s="139"/>
      <c r="AV54" s="132"/>
      <c r="AW54" s="145">
        <v>0</v>
      </c>
      <c r="AX54" s="19"/>
      <c r="AY54" s="147">
        <f t="shared" ref="AY54" si="83">AV54+AW54+AX54</f>
        <v>0</v>
      </c>
      <c r="AZ54" s="14"/>
      <c r="BA54" s="23"/>
      <c r="BB54" s="21"/>
      <c r="BC54" s="19"/>
      <c r="BD54" s="24"/>
      <c r="BE54" s="19"/>
      <c r="BF54" s="131"/>
      <c r="BG54" s="14"/>
      <c r="BH54" s="23"/>
      <c r="BI54" s="139"/>
      <c r="BJ54" s="132"/>
      <c r="BK54" s="145">
        <v>0</v>
      </c>
      <c r="BL54" s="19"/>
      <c r="BM54" s="147">
        <f t="shared" ref="BM54" si="84">BJ54+BK54+BL54</f>
        <v>0</v>
      </c>
      <c r="BN54" s="14"/>
      <c r="BO54" s="23"/>
      <c r="BP54" s="21"/>
      <c r="BQ54" s="19"/>
      <c r="BR54" s="24"/>
      <c r="BS54" s="19"/>
      <c r="BT54" s="131"/>
      <c r="BU54" s="14"/>
      <c r="BV54" s="23"/>
      <c r="BW54" s="139"/>
      <c r="BX54" s="132"/>
      <c r="BY54" s="145">
        <v>0</v>
      </c>
      <c r="BZ54" s="19"/>
      <c r="CA54" s="147">
        <f t="shared" ref="CA54" si="85">BX54+BY54+BZ54</f>
        <v>0</v>
      </c>
      <c r="CB54" s="14"/>
      <c r="CC54" s="23"/>
      <c r="CD54" s="21"/>
      <c r="CE54" s="19"/>
      <c r="CF54" s="24"/>
      <c r="CG54" s="19"/>
      <c r="CH54" s="131"/>
      <c r="CI54" s="14"/>
      <c r="CJ54" s="23"/>
      <c r="CK54" s="21"/>
      <c r="CL54" s="56"/>
      <c r="CM54" s="24"/>
      <c r="CN54" s="19"/>
      <c r="CO54" s="131"/>
      <c r="CP54" s="14"/>
      <c r="CQ54" s="23"/>
      <c r="CR54" s="21"/>
      <c r="CS54" s="19"/>
      <c r="CT54" s="24"/>
      <c r="CU54" s="19"/>
      <c r="CV54" s="131"/>
      <c r="CW54" s="14"/>
      <c r="CX54" s="23"/>
      <c r="CY54" s="139"/>
      <c r="CZ54" s="132"/>
      <c r="DA54" s="145">
        <v>0</v>
      </c>
      <c r="DB54" s="19"/>
      <c r="DC54" s="147">
        <f t="shared" ref="DC54" si="86">CZ54+DA54+DB54</f>
        <v>0</v>
      </c>
      <c r="DD54" s="14"/>
      <c r="DE54" s="23"/>
      <c r="DF54" s="139"/>
      <c r="DG54" s="132"/>
      <c r="DH54" s="145">
        <v>0</v>
      </c>
      <c r="DI54" s="19"/>
      <c r="DJ54" s="147">
        <f t="shared" ref="DJ54" si="87">DG54+DH54+DI54</f>
        <v>0</v>
      </c>
      <c r="DK54" s="14"/>
      <c r="DL54" s="23"/>
      <c r="DM54" s="139"/>
      <c r="DN54" s="132"/>
      <c r="DO54" s="145">
        <v>0</v>
      </c>
      <c r="DP54" s="19"/>
      <c r="DQ54" s="147">
        <f t="shared" ref="DQ54" si="88">DN54+DO54+DP54</f>
        <v>0</v>
      </c>
      <c r="DR54" s="75"/>
      <c r="DS54" s="23"/>
      <c r="DT54" s="139"/>
      <c r="DU54" s="132"/>
      <c r="DV54" s="145">
        <v>0</v>
      </c>
      <c r="DW54" s="19"/>
      <c r="DX54" s="147">
        <f t="shared" ref="DX54" si="89">DU54+DV54+DW54</f>
        <v>0</v>
      </c>
      <c r="DY54" s="14"/>
      <c r="DZ54" s="23"/>
      <c r="EA54" s="139"/>
      <c r="EB54" s="132"/>
      <c r="EC54" s="145">
        <v>0</v>
      </c>
      <c r="ED54" s="19"/>
      <c r="EE54" s="147">
        <f t="shared" ref="EE54" si="90">EB54+EC54+ED54</f>
        <v>0</v>
      </c>
      <c r="EF54" s="14"/>
      <c r="EG54" s="23"/>
      <c r="EH54" s="21"/>
      <c r="EI54" s="19"/>
      <c r="EJ54" s="24"/>
      <c r="EK54" s="19"/>
      <c r="EL54" s="131"/>
      <c r="EM54" s="14"/>
      <c r="EN54" s="23"/>
      <c r="EO54" s="21"/>
      <c r="EP54" s="19"/>
      <c r="EQ54" s="24"/>
      <c r="ER54" s="19"/>
      <c r="ES54" s="131"/>
      <c r="ET54" s="14"/>
      <c r="EU54" s="23"/>
      <c r="EV54" s="21"/>
      <c r="EW54" s="132"/>
      <c r="EX54" s="24"/>
      <c r="EY54" s="19"/>
      <c r="EZ54" s="131"/>
      <c r="FA54" s="14"/>
      <c r="FB54" s="23"/>
      <c r="FC54" s="111"/>
      <c r="FD54" s="82"/>
      <c r="FE54" s="82"/>
      <c r="FF54" s="82"/>
      <c r="FG54" s="131"/>
      <c r="FH54" s="14"/>
      <c r="FI54" s="14"/>
      <c r="FJ54" s="183">
        <f t="shared" si="73"/>
        <v>0</v>
      </c>
      <c r="FK54" s="178"/>
      <c r="FL54" s="177"/>
      <c r="FM54" s="177"/>
      <c r="FN54" s="177"/>
      <c r="FO54" s="177"/>
      <c r="FP54" s="177"/>
      <c r="FQ54" s="177"/>
      <c r="FR54" s="177"/>
      <c r="FS54" s="177"/>
      <c r="FT54" s="177"/>
      <c r="FU54" s="177"/>
      <c r="FV54" s="77"/>
      <c r="FW54" s="77"/>
      <c r="FX54" s="77"/>
      <c r="FY54" s="77"/>
      <c r="FZ54" s="77"/>
      <c r="GA54" s="77"/>
      <c r="GJ54" s="8">
        <f t="shared" si="48"/>
        <v>0</v>
      </c>
      <c r="GK54" s="8">
        <f t="shared" si="49"/>
        <v>0</v>
      </c>
    </row>
    <row r="55" spans="1:201">
      <c r="B55" s="14"/>
      <c r="C55" s="14"/>
      <c r="D55" s="14"/>
      <c r="E55" s="14"/>
      <c r="F55" s="14"/>
      <c r="G55" s="14"/>
      <c r="H55" s="14"/>
      <c r="I55" s="14"/>
      <c r="J55" s="14"/>
      <c r="K55" s="16"/>
      <c r="L55" s="143" t="s">
        <v>776</v>
      </c>
      <c r="M55" s="136" t="s">
        <v>776</v>
      </c>
      <c r="N55" s="136"/>
      <c r="O55" s="137" t="s">
        <v>777</v>
      </c>
      <c r="P55" s="131"/>
      <c r="Q55" s="14"/>
      <c r="R55" s="16"/>
      <c r="S55" s="21"/>
      <c r="T55" s="19"/>
      <c r="U55" s="19">
        <v>0</v>
      </c>
      <c r="V55" s="19"/>
      <c r="W55" s="131">
        <f t="shared" ref="W55" si="91">T55+U55+V55</f>
        <v>0</v>
      </c>
      <c r="X55" s="14"/>
      <c r="Y55" s="16"/>
      <c r="Z55" s="143" t="s">
        <v>776</v>
      </c>
      <c r="AA55" s="136" t="s">
        <v>776</v>
      </c>
      <c r="AB55" s="136"/>
      <c r="AC55" s="137" t="s">
        <v>777</v>
      </c>
      <c r="AD55" s="131"/>
      <c r="AE55" s="14"/>
      <c r="AF55" s="16"/>
      <c r="AG55" s="21"/>
      <c r="AH55" s="19"/>
      <c r="AI55" s="19"/>
      <c r="AJ55" s="19"/>
      <c r="AK55" s="131"/>
      <c r="AL55" s="14"/>
      <c r="AM55" s="16"/>
      <c r="AN55" s="21"/>
      <c r="AO55" s="19"/>
      <c r="AP55" s="19"/>
      <c r="AQ55" s="19"/>
      <c r="AR55" s="131"/>
      <c r="AS55" s="14"/>
      <c r="AT55" s="16"/>
      <c r="AU55" s="143" t="s">
        <v>776</v>
      </c>
      <c r="AV55" s="136" t="s">
        <v>776</v>
      </c>
      <c r="AW55" s="136"/>
      <c r="AX55" s="137" t="s">
        <v>777</v>
      </c>
      <c r="AY55" s="131"/>
      <c r="AZ55" s="14"/>
      <c r="BA55" s="16"/>
      <c r="BB55" s="21"/>
      <c r="BC55" s="19"/>
      <c r="BD55" s="19">
        <v>0</v>
      </c>
      <c r="BE55" s="19"/>
      <c r="BF55" s="131">
        <f t="shared" ref="BF55" si="92">BC55+BD55+BE55</f>
        <v>0</v>
      </c>
      <c r="BG55" s="14"/>
      <c r="BH55" s="16"/>
      <c r="BI55" s="143" t="s">
        <v>776</v>
      </c>
      <c r="BJ55" s="136" t="s">
        <v>776</v>
      </c>
      <c r="BK55" s="136"/>
      <c r="BL55" s="137" t="s">
        <v>777</v>
      </c>
      <c r="BM55" s="131"/>
      <c r="BN55" s="14"/>
      <c r="BO55" s="16"/>
      <c r="BP55" s="21"/>
      <c r="BQ55" s="19"/>
      <c r="BR55" s="19">
        <v>0</v>
      </c>
      <c r="BS55" s="19"/>
      <c r="BT55" s="131">
        <f>BQ55+BR55+BS55</f>
        <v>0</v>
      </c>
      <c r="BU55" s="14"/>
      <c r="BV55" s="16"/>
      <c r="BW55" s="143" t="s">
        <v>776</v>
      </c>
      <c r="BX55" s="136" t="s">
        <v>776</v>
      </c>
      <c r="BY55" s="136"/>
      <c r="BZ55" s="137" t="s">
        <v>777</v>
      </c>
      <c r="CA55" s="131"/>
      <c r="CB55" s="14"/>
      <c r="CC55" s="16"/>
      <c r="CD55" s="21"/>
      <c r="CE55" s="19"/>
      <c r="CF55" s="19">
        <v>0</v>
      </c>
      <c r="CG55" s="19"/>
      <c r="CH55" s="131">
        <f>CE55+CF55+CG55</f>
        <v>0</v>
      </c>
      <c r="CI55" s="14"/>
      <c r="CJ55" s="16"/>
      <c r="CK55" s="21"/>
      <c r="CL55" s="19"/>
      <c r="CM55" s="19">
        <v>0</v>
      </c>
      <c r="CN55" s="19"/>
      <c r="CO55" s="131">
        <f t="shared" si="65"/>
        <v>0</v>
      </c>
      <c r="CP55" s="14"/>
      <c r="CQ55" s="16"/>
      <c r="CR55" s="21"/>
      <c r="CS55" s="19"/>
      <c r="CT55" s="19">
        <v>0</v>
      </c>
      <c r="CU55" s="19"/>
      <c r="CV55" s="131">
        <f>CS55+CT55+CU55</f>
        <v>0</v>
      </c>
      <c r="CW55" s="14"/>
      <c r="CX55" s="16"/>
      <c r="CY55" s="143" t="s">
        <v>776</v>
      </c>
      <c r="CZ55" s="136" t="s">
        <v>776</v>
      </c>
      <c r="DA55" s="136"/>
      <c r="DB55" s="137" t="s">
        <v>777</v>
      </c>
      <c r="DC55" s="131"/>
      <c r="DD55" s="14"/>
      <c r="DE55" s="16"/>
      <c r="DF55" s="143" t="s">
        <v>776</v>
      </c>
      <c r="DG55" s="136" t="s">
        <v>776</v>
      </c>
      <c r="DH55" s="136"/>
      <c r="DI55" s="137" t="s">
        <v>777</v>
      </c>
      <c r="DJ55" s="131"/>
      <c r="DK55" s="14"/>
      <c r="DL55" s="16"/>
      <c r="DM55" s="143" t="s">
        <v>776</v>
      </c>
      <c r="DN55" s="136" t="s">
        <v>776</v>
      </c>
      <c r="DO55" s="136"/>
      <c r="DP55" s="137" t="s">
        <v>777</v>
      </c>
      <c r="DQ55" s="131"/>
      <c r="DR55" s="75"/>
      <c r="DS55" s="16"/>
      <c r="DT55" s="143" t="s">
        <v>776</v>
      </c>
      <c r="DU55" s="136" t="s">
        <v>776</v>
      </c>
      <c r="DV55" s="136"/>
      <c r="DW55" s="137" t="s">
        <v>777</v>
      </c>
      <c r="DX55" s="131"/>
      <c r="DY55" s="14"/>
      <c r="DZ55" s="16"/>
      <c r="EA55" s="143" t="s">
        <v>776</v>
      </c>
      <c r="EB55" s="136" t="s">
        <v>776</v>
      </c>
      <c r="EC55" s="136"/>
      <c r="ED55" s="137" t="s">
        <v>777</v>
      </c>
      <c r="EE55" s="131"/>
      <c r="EF55" s="14"/>
      <c r="EG55" s="16"/>
      <c r="EH55" s="21"/>
      <c r="EI55" s="19"/>
      <c r="EJ55" s="19">
        <v>0</v>
      </c>
      <c r="EK55" s="19"/>
      <c r="EL55" s="131">
        <f t="shared" ref="EL55" si="93">EI55+EJ55+EK55</f>
        <v>0</v>
      </c>
      <c r="EM55" s="14"/>
      <c r="EN55" s="16"/>
      <c r="EO55" s="21"/>
      <c r="EP55" s="19"/>
      <c r="EQ55" s="19">
        <v>0</v>
      </c>
      <c r="ER55" s="19"/>
      <c r="ES55" s="131">
        <f t="shared" ref="ES55" si="94">EP55+EQ55+ER55</f>
        <v>0</v>
      </c>
      <c r="ET55" s="14"/>
      <c r="EU55" s="16"/>
      <c r="EV55" s="21"/>
      <c r="EW55" s="132"/>
      <c r="EX55" s="24">
        <v>0</v>
      </c>
      <c r="EY55" s="19"/>
      <c r="EZ55" s="131">
        <f>EW55+EX55+EY55</f>
        <v>0</v>
      </c>
      <c r="FA55" s="14"/>
      <c r="FB55" s="23"/>
      <c r="FC55" s="111"/>
      <c r="FD55" s="82"/>
      <c r="FE55" s="82"/>
      <c r="FF55" s="82"/>
      <c r="FG55" s="131"/>
      <c r="FH55" s="14"/>
      <c r="FI55" s="14"/>
      <c r="FJ55" s="174"/>
      <c r="FK55" s="178"/>
      <c r="FL55" s="177"/>
      <c r="FM55" s="177"/>
      <c r="FN55" s="177"/>
      <c r="FO55" s="177"/>
      <c r="FP55" s="177"/>
      <c r="FQ55" s="177"/>
      <c r="FR55" s="177"/>
      <c r="FS55" s="177"/>
      <c r="FT55" s="177"/>
      <c r="FU55" s="177"/>
      <c r="FV55" s="77"/>
      <c r="FW55" s="80"/>
      <c r="FX55" s="80"/>
      <c r="FY55" s="77"/>
      <c r="FZ55" s="77"/>
      <c r="GA55" s="77"/>
    </row>
    <row r="56" spans="1:201" ht="14.4" thickBot="1">
      <c r="B56" s="123" t="s">
        <v>62</v>
      </c>
      <c r="C56" s="123"/>
      <c r="D56" s="123"/>
      <c r="E56" s="123"/>
      <c r="F56" s="123"/>
      <c r="G56" s="123"/>
      <c r="H56" s="123"/>
      <c r="I56" s="123"/>
      <c r="J56" s="123"/>
      <c r="K56" s="148">
        <v>18</v>
      </c>
      <c r="L56" s="140">
        <f>SUM(L8:L54)/K56-(K56+1)/2</f>
        <v>0</v>
      </c>
      <c r="M56" s="141">
        <f>SUM(L8:L54)-SUM(M8:M54)+(K56*9)</f>
        <v>0</v>
      </c>
      <c r="N56" s="138"/>
      <c r="O56" s="142">
        <f>SUM(O6:O55)/K56</f>
        <v>5</v>
      </c>
      <c r="P56" s="189">
        <f>SUM(P9:P55)</f>
        <v>423</v>
      </c>
      <c r="Q56" s="14"/>
      <c r="R56" s="26">
        <v>-10</v>
      </c>
      <c r="S56" s="27"/>
      <c r="T56" s="134"/>
      <c r="U56" s="134"/>
      <c r="V56" s="134"/>
      <c r="W56" s="135"/>
      <c r="X56" s="14"/>
      <c r="Y56" s="148">
        <v>13</v>
      </c>
      <c r="Z56" s="140">
        <f>SUM(Z8:Z54)/Y56-(Y56+1)/2</f>
        <v>0</v>
      </c>
      <c r="AA56" s="141">
        <f>SUM(Z8:Z54)-SUM(AA8:AA54)+(Y56*9)</f>
        <v>0</v>
      </c>
      <c r="AB56" s="138"/>
      <c r="AC56" s="142">
        <f>SUM(AC6:AC55)/Y56</f>
        <v>5</v>
      </c>
      <c r="AD56" s="189">
        <f>SUM(AD9:AD55)</f>
        <v>333</v>
      </c>
      <c r="AE56" s="14"/>
      <c r="AF56" s="26"/>
      <c r="AG56" s="27"/>
      <c r="AH56" s="134"/>
      <c r="AI56" s="134"/>
      <c r="AJ56" s="134"/>
      <c r="AK56" s="135"/>
      <c r="AL56" s="14"/>
      <c r="AM56" s="26"/>
      <c r="AN56" s="27"/>
      <c r="AO56" s="134"/>
      <c r="AP56" s="134"/>
      <c r="AQ56" s="134"/>
      <c r="AR56" s="135"/>
      <c r="AS56" s="14"/>
      <c r="AT56" s="148">
        <v>-10</v>
      </c>
      <c r="AU56" s="140">
        <f>SUM(AU8:AU54)/AT56-(AT56+1)/2</f>
        <v>4.5</v>
      </c>
      <c r="AV56" s="141">
        <f>SUM(AU8:AU54)-SUM(AV8:AV54)+(AT56*9)</f>
        <v>-90</v>
      </c>
      <c r="AW56" s="138"/>
      <c r="AX56" s="142">
        <f>SUM(AX6:AX55)/AT56</f>
        <v>0</v>
      </c>
      <c r="AY56" s="135"/>
      <c r="AZ56" s="14"/>
      <c r="BA56" s="26">
        <v>-10</v>
      </c>
      <c r="BB56" s="27"/>
      <c r="BC56" s="134"/>
      <c r="BD56" s="134"/>
      <c r="BE56" s="134"/>
      <c r="BF56" s="135"/>
      <c r="BG56" s="14"/>
      <c r="BH56" s="148">
        <v>10</v>
      </c>
      <c r="BI56" s="140">
        <f>SUM(BI8:BI54)/BH56-(BH56+1)/2</f>
        <v>0</v>
      </c>
      <c r="BJ56" s="141">
        <f>SUM(BI8:BI54)-SUM(BJ8:BJ54)+(BH56*9)</f>
        <v>0</v>
      </c>
      <c r="BK56" s="138"/>
      <c r="BL56" s="142">
        <f>SUM(BL6:BL55)/BH56</f>
        <v>5</v>
      </c>
      <c r="BM56" s="189">
        <f>SUM(BM9:BM55)</f>
        <v>225</v>
      </c>
      <c r="BN56" s="14"/>
      <c r="BO56" s="26">
        <v>-10</v>
      </c>
      <c r="BP56" s="27"/>
      <c r="BQ56" s="134"/>
      <c r="BR56" s="134"/>
      <c r="BS56" s="134"/>
      <c r="BT56" s="135"/>
      <c r="BU56" s="14"/>
      <c r="BV56" s="148">
        <v>17</v>
      </c>
      <c r="BW56" s="140">
        <f>SUM(BW8:BW54)/BV56-(BV56+1)/2</f>
        <v>0</v>
      </c>
      <c r="BX56" s="141">
        <f>SUM(BW8:BW54)-SUM(BX8:BX54)+(BV56*9)</f>
        <v>0</v>
      </c>
      <c r="BY56" s="138"/>
      <c r="BZ56" s="142">
        <f>SUM(BZ6:BZ55)/BV56</f>
        <v>5</v>
      </c>
      <c r="CA56" s="189">
        <f>SUM(CA9:CA55)</f>
        <v>391</v>
      </c>
      <c r="CB56" s="14"/>
      <c r="CC56" s="26">
        <v>-1</v>
      </c>
      <c r="CD56" s="27"/>
      <c r="CE56" s="134"/>
      <c r="CF56" s="134"/>
      <c r="CG56" s="134"/>
      <c r="CH56" s="135"/>
      <c r="CI56" s="14"/>
      <c r="CJ56" s="26">
        <v>-10</v>
      </c>
      <c r="CK56" s="27"/>
      <c r="CL56" s="134"/>
      <c r="CM56" s="134"/>
      <c r="CN56" s="134"/>
      <c r="CO56" s="135"/>
      <c r="CP56" s="14"/>
      <c r="CQ56" s="26">
        <v>-1</v>
      </c>
      <c r="CR56" s="27"/>
      <c r="CS56" s="134"/>
      <c r="CT56" s="134"/>
      <c r="CU56" s="134"/>
      <c r="CV56" s="135"/>
      <c r="CW56" s="14"/>
      <c r="CX56" s="148">
        <v>7</v>
      </c>
      <c r="CY56" s="140">
        <f>SUM(CY8:CY54)/CX56-(CX56+1)/2</f>
        <v>0</v>
      </c>
      <c r="CZ56" s="141">
        <f>SUM(CY8:CY54)-SUM(CZ8:CZ54)+(CX56*9)</f>
        <v>0</v>
      </c>
      <c r="DA56" s="138"/>
      <c r="DB56" s="142">
        <f>SUM(DB6:DB55)/CX56</f>
        <v>5</v>
      </c>
      <c r="DC56" s="189">
        <f>SUM(DC9:DC55)</f>
        <v>126</v>
      </c>
      <c r="DD56" s="14"/>
      <c r="DE56" s="148">
        <v>10</v>
      </c>
      <c r="DF56" s="140">
        <f>SUM(DF8:DF54)/DE56-(DE56+1)/2</f>
        <v>0</v>
      </c>
      <c r="DG56" s="141">
        <f>SUM(DF8:DF54)-SUM(DG8:DG54)+(DE56*9)</f>
        <v>0</v>
      </c>
      <c r="DH56" s="138"/>
      <c r="DI56" s="142">
        <f>SUM(DI6:DI55)/DE56</f>
        <v>5</v>
      </c>
      <c r="DJ56" s="189">
        <f>SUM(DJ9:DJ55)</f>
        <v>240</v>
      </c>
      <c r="DK56" s="14"/>
      <c r="DL56" s="148">
        <v>9</v>
      </c>
      <c r="DM56" s="140">
        <f>SUM(DM8:DM54)/DL56-(DL56+1)/2</f>
        <v>0</v>
      </c>
      <c r="DN56" s="141">
        <f>SUM(DM8:DM54)-SUM(DN8:DN54)+(DL56*9)</f>
        <v>0</v>
      </c>
      <c r="DO56" s="138"/>
      <c r="DP56" s="142">
        <f>SUM(DP6:DP55)/DL56</f>
        <v>5</v>
      </c>
      <c r="DQ56" s="189">
        <f>SUM(DQ9:DQ55)</f>
        <v>186</v>
      </c>
      <c r="DR56" s="75"/>
      <c r="DS56" s="148">
        <v>9</v>
      </c>
      <c r="DT56" s="140">
        <f>SUM(DT8:DT54)/DS56-(DS56+1)/2</f>
        <v>0</v>
      </c>
      <c r="DU56" s="141">
        <f>SUM(DT8:DT54)-SUM(DU8:DU54)+(DS56*9)</f>
        <v>0</v>
      </c>
      <c r="DV56" s="138"/>
      <c r="DW56" s="142">
        <f>SUM(DW6:DW55)/DS56</f>
        <v>5</v>
      </c>
      <c r="DX56" s="189">
        <f>SUM(DX9:DX55)</f>
        <v>171</v>
      </c>
      <c r="DY56" s="14"/>
      <c r="DZ56" s="148">
        <v>12</v>
      </c>
      <c r="EA56" s="140">
        <f>SUM(EA8:EA54)/DZ56-(DZ56+1)/2</f>
        <v>0</v>
      </c>
      <c r="EB56" s="141">
        <f>SUM(EA8:EA54)-SUM(EB8:EB54)+(DZ56*9)</f>
        <v>0</v>
      </c>
      <c r="EC56" s="138"/>
      <c r="ED56" s="142">
        <f>SUM(ED6:ED55)/DZ56</f>
        <v>5</v>
      </c>
      <c r="EE56" s="189">
        <f>SUM(EE9:EE55)</f>
        <v>366</v>
      </c>
      <c r="EF56" s="14"/>
      <c r="EG56" s="26">
        <v>-10</v>
      </c>
      <c r="EH56" s="27"/>
      <c r="EI56" s="134"/>
      <c r="EJ56" s="134"/>
      <c r="EK56" s="134"/>
      <c r="EL56" s="135"/>
      <c r="EM56" s="14"/>
      <c r="EN56" s="26">
        <v>-10</v>
      </c>
      <c r="EO56" s="27"/>
      <c r="EP56" s="134"/>
      <c r="EQ56" s="134"/>
      <c r="ER56" s="134"/>
      <c r="ES56" s="135"/>
      <c r="ET56" s="14"/>
      <c r="EU56" s="26">
        <v>-10</v>
      </c>
      <c r="EV56" s="27"/>
      <c r="EW56" s="134"/>
      <c r="EX56" s="134"/>
      <c r="EY56" s="134"/>
      <c r="EZ56" s="135"/>
      <c r="FA56" s="14"/>
      <c r="FB56" s="26">
        <v>35</v>
      </c>
      <c r="FC56" s="27"/>
      <c r="FD56" s="134"/>
      <c r="FE56" s="134"/>
      <c r="FF56" s="134"/>
      <c r="FG56" s="135">
        <f>SUM(FG9:FG55)</f>
        <v>2461</v>
      </c>
      <c r="FH56" s="107">
        <f>FB56</f>
        <v>35</v>
      </c>
      <c r="FI56" s="14"/>
      <c r="FJ56" s="184"/>
    </row>
    <row r="57" spans="1:201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5"/>
      <c r="M57" s="14"/>
      <c r="N57" s="14"/>
      <c r="O57" s="14"/>
      <c r="P57" s="14"/>
      <c r="Q57" s="14"/>
      <c r="R57" s="14"/>
      <c r="S57" s="15"/>
      <c r="T57" s="14"/>
      <c r="U57" s="14"/>
      <c r="V57" s="14"/>
      <c r="W57" s="14"/>
      <c r="X57" s="14"/>
      <c r="Y57" s="14"/>
      <c r="Z57" s="15"/>
      <c r="AA57" s="14"/>
      <c r="AB57" s="14"/>
      <c r="AC57" s="14"/>
      <c r="AD57" s="14"/>
      <c r="AE57" s="14"/>
      <c r="AF57" s="14"/>
      <c r="AG57" s="15"/>
      <c r="AH57" s="14"/>
      <c r="AI57" s="14"/>
      <c r="AJ57" s="14"/>
      <c r="AK57" s="14"/>
      <c r="AL57" s="14"/>
      <c r="AM57" s="14"/>
      <c r="AN57" s="15"/>
      <c r="AO57" s="14"/>
      <c r="AP57" s="14"/>
      <c r="AQ57" s="14"/>
      <c r="AR57" s="14"/>
      <c r="AS57" s="14"/>
      <c r="AT57" s="14"/>
      <c r="AU57" s="15"/>
      <c r="AV57" s="14"/>
      <c r="AW57" s="14"/>
      <c r="AX57" s="14"/>
      <c r="AY57" s="14"/>
      <c r="AZ57" s="14"/>
      <c r="BA57" s="14"/>
      <c r="BB57" s="15"/>
      <c r="BC57" s="14"/>
      <c r="BD57" s="14"/>
      <c r="BE57" s="14"/>
      <c r="BF57" s="14"/>
      <c r="BG57" s="14"/>
      <c r="BH57" s="14"/>
      <c r="BI57" s="15"/>
      <c r="BJ57" s="14"/>
      <c r="BK57" s="14"/>
      <c r="BL57" s="14"/>
      <c r="BM57" s="14"/>
      <c r="BN57" s="14"/>
      <c r="BO57" s="14"/>
      <c r="BP57" s="15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5"/>
      <c r="DG57" s="14"/>
      <c r="DH57" s="14"/>
      <c r="DI57" s="14"/>
      <c r="DJ57" s="14"/>
      <c r="DK57" s="14"/>
      <c r="DL57" s="14"/>
      <c r="DM57" s="15"/>
      <c r="DN57" s="14"/>
      <c r="DO57" s="14"/>
      <c r="DP57" s="14"/>
      <c r="DQ57" s="14"/>
      <c r="DR57" s="14"/>
      <c r="DS57" s="14"/>
      <c r="DT57" s="15"/>
      <c r="DU57" s="14"/>
      <c r="DV57" s="14"/>
      <c r="DW57" s="14"/>
      <c r="DX57" s="14"/>
      <c r="DY57" s="14"/>
      <c r="DZ57" s="14"/>
      <c r="EA57" s="15"/>
      <c r="EB57" s="14"/>
      <c r="EC57" s="14"/>
      <c r="ED57" s="14"/>
      <c r="EE57" s="14"/>
      <c r="EF57" s="14"/>
      <c r="EG57" s="14"/>
      <c r="EH57" s="15"/>
      <c r="EI57" s="14"/>
      <c r="EJ57" s="14"/>
      <c r="EK57" s="14"/>
      <c r="EL57" s="14"/>
      <c r="EM57" s="14"/>
      <c r="EN57" s="14"/>
      <c r="EO57" s="15"/>
      <c r="EP57" s="14"/>
      <c r="EQ57" s="14"/>
      <c r="ER57" s="14"/>
      <c r="ES57" s="14"/>
      <c r="ET57" s="14"/>
      <c r="EU57" s="14"/>
      <c r="EV57" s="15"/>
      <c r="EW57" s="14"/>
      <c r="EX57" s="14"/>
      <c r="EY57" s="14"/>
      <c r="EZ57" s="14"/>
      <c r="FA57" s="14"/>
      <c r="FB57" s="14"/>
      <c r="FC57" s="14"/>
      <c r="FD57" s="14"/>
      <c r="FE57" s="14"/>
      <c r="FF57" s="14" t="s">
        <v>927</v>
      </c>
      <c r="FG57" s="14">
        <f>P56+AD56+BM56+CA56+DC56+DJ56+DQ56+DX56+EE56</f>
        <v>2461</v>
      </c>
      <c r="FH57" s="14"/>
      <c r="FI57" s="14"/>
      <c r="FJ57" s="184"/>
    </row>
    <row r="58" spans="1:201">
      <c r="B58" s="12" t="s">
        <v>0</v>
      </c>
      <c r="C58" s="12"/>
      <c r="D58" s="12"/>
      <c r="E58" s="12"/>
      <c r="F58" s="12"/>
      <c r="G58" s="12"/>
      <c r="H58" s="12"/>
      <c r="I58" s="12"/>
      <c r="J58" s="12"/>
      <c r="K58" s="12" t="str">
        <f t="shared" ref="K58:K63" si="95">K1</f>
        <v>2018 Club Road Championships</v>
      </c>
      <c r="L58" s="13"/>
      <c r="M58" s="12"/>
      <c r="O58" s="14"/>
      <c r="P58" s="12" t="s">
        <v>25</v>
      </c>
      <c r="Q58" s="14"/>
      <c r="R58" s="12"/>
      <c r="S58" s="13"/>
      <c r="T58" s="12"/>
      <c r="V58" s="14"/>
      <c r="W58" s="12" t="s">
        <v>25</v>
      </c>
      <c r="X58" s="14"/>
      <c r="Y58" s="12"/>
      <c r="Z58" s="13"/>
      <c r="AA58" s="12"/>
      <c r="AC58" s="14"/>
      <c r="AD58" s="12" t="s">
        <v>25</v>
      </c>
      <c r="AE58" s="14"/>
      <c r="AF58" s="12"/>
      <c r="AG58" s="13"/>
      <c r="AH58" s="12"/>
      <c r="AJ58" s="14"/>
      <c r="AK58" s="12"/>
      <c r="AL58" s="14"/>
      <c r="AM58" s="12"/>
      <c r="AN58" s="13"/>
      <c r="AO58" s="12"/>
      <c r="AQ58" s="14"/>
      <c r="AR58" s="12"/>
      <c r="AS58" s="14"/>
      <c r="AT58" s="12"/>
      <c r="AU58" s="13"/>
      <c r="AV58" s="12"/>
      <c r="AX58" s="14"/>
      <c r="AY58" s="12" t="s">
        <v>25</v>
      </c>
      <c r="AZ58" s="14"/>
      <c r="BA58" s="12"/>
      <c r="BB58" s="13"/>
      <c r="BC58" s="12"/>
      <c r="BE58" s="14"/>
      <c r="BF58" s="12" t="s">
        <v>25</v>
      </c>
      <c r="BG58" s="14"/>
      <c r="BH58" s="12"/>
      <c r="BI58" s="13"/>
      <c r="BJ58" s="12"/>
      <c r="BL58" s="14"/>
      <c r="BM58" s="12" t="s">
        <v>25</v>
      </c>
      <c r="BN58" s="14"/>
      <c r="BO58" s="12">
        <f t="shared" ref="BO58:BO63" si="96">BO1</f>
        <v>0</v>
      </c>
      <c r="BP58" s="13"/>
      <c r="BQ58" s="12"/>
      <c r="BS58" s="14"/>
      <c r="BT58" s="12" t="s">
        <v>25</v>
      </c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2"/>
      <c r="DF58" s="13"/>
      <c r="DG58" s="12"/>
      <c r="DI58" s="14"/>
      <c r="DJ58" s="12" t="s">
        <v>25</v>
      </c>
      <c r="DK58" s="14"/>
      <c r="DL58" s="12"/>
      <c r="DM58" s="13"/>
      <c r="DN58" s="12"/>
      <c r="DP58" s="14"/>
      <c r="DQ58" s="12" t="s">
        <v>25</v>
      </c>
      <c r="DR58" s="14"/>
      <c r="DS58" s="12"/>
      <c r="DT58" s="13"/>
      <c r="DU58" s="12"/>
      <c r="DW58" s="14"/>
      <c r="DX58" s="12" t="s">
        <v>25</v>
      </c>
      <c r="DY58" s="14"/>
      <c r="DZ58" s="12"/>
      <c r="EA58" s="13"/>
      <c r="EB58" s="12"/>
      <c r="ED58" s="14"/>
      <c r="EE58" s="12" t="s">
        <v>25</v>
      </c>
      <c r="EF58" s="14"/>
      <c r="EG58" s="12"/>
      <c r="EH58" s="13"/>
      <c r="EI58" s="12"/>
      <c r="EK58" s="14"/>
      <c r="EL58" s="12" t="s">
        <v>25</v>
      </c>
      <c r="EM58" s="14"/>
      <c r="EN58" s="12"/>
      <c r="EO58" s="13"/>
      <c r="EP58" s="12"/>
      <c r="ER58" s="14"/>
      <c r="ES58" s="12" t="s">
        <v>25</v>
      </c>
      <c r="ET58" s="14"/>
      <c r="EU58" s="12"/>
      <c r="EV58" s="13"/>
      <c r="EW58" s="12"/>
      <c r="EY58" s="14"/>
      <c r="EZ58" s="12" t="s">
        <v>25</v>
      </c>
      <c r="FA58" s="14"/>
      <c r="FB58" s="192" t="str">
        <f>FB1</f>
        <v>2018 Road Championships</v>
      </c>
      <c r="FC58" s="192"/>
      <c r="FD58" s="192"/>
      <c r="FE58" s="192"/>
      <c r="FF58" s="192"/>
      <c r="FG58" s="192"/>
      <c r="FH58" s="14"/>
      <c r="FI58" s="14"/>
      <c r="FJ58" s="184"/>
    </row>
    <row r="59" spans="1:201" ht="14.4" thickBot="1">
      <c r="B59" s="14"/>
      <c r="C59" s="14"/>
      <c r="D59" s="14"/>
      <c r="E59" s="14"/>
      <c r="F59" s="14"/>
      <c r="G59" s="14"/>
      <c r="H59" s="14"/>
      <c r="I59" s="14"/>
      <c r="J59" s="14"/>
      <c r="K59" s="93" t="str">
        <f t="shared" si="95"/>
        <v>Race #1</v>
      </c>
      <c r="L59" s="15"/>
      <c r="M59" s="14"/>
      <c r="N59" s="14"/>
      <c r="O59" s="14"/>
      <c r="P59" s="14"/>
      <c r="Q59" s="14"/>
      <c r="R59" s="14" t="str">
        <f>R2</f>
        <v>Race #</v>
      </c>
      <c r="S59" s="15"/>
      <c r="T59" s="14"/>
      <c r="U59" s="14"/>
      <c r="V59" s="14"/>
      <c r="W59" s="14"/>
      <c r="X59" s="14"/>
      <c r="Y59" s="93" t="str">
        <f>Y2</f>
        <v>Race #2</v>
      </c>
      <c r="Z59" s="15"/>
      <c r="AA59" s="14"/>
      <c r="AB59" s="14"/>
      <c r="AC59" s="14"/>
      <c r="AD59" s="14"/>
      <c r="AE59" s="14"/>
      <c r="AF59" s="14"/>
      <c r="AG59" s="15"/>
      <c r="AH59" s="14"/>
      <c r="AI59" s="14"/>
      <c r="AJ59" s="14"/>
      <c r="AK59" s="14"/>
      <c r="AL59" s="14"/>
      <c r="AM59" s="93"/>
      <c r="AN59" s="15"/>
      <c r="AO59" s="14"/>
      <c r="AP59" s="14"/>
      <c r="AQ59" s="14"/>
      <c r="AR59" s="14"/>
      <c r="AS59" s="14"/>
      <c r="AT59" s="93" t="str">
        <f>AT2</f>
        <v xml:space="preserve">Race </v>
      </c>
      <c r="AU59" s="15"/>
      <c r="AV59" s="14"/>
      <c r="AW59" s="14"/>
      <c r="AX59" s="14"/>
      <c r="AY59" s="14"/>
      <c r="AZ59" s="14"/>
      <c r="BA59" s="14" t="str">
        <f>BA2</f>
        <v xml:space="preserve">Race </v>
      </c>
      <c r="BB59" s="15"/>
      <c r="BC59" s="14"/>
      <c r="BD59" s="14"/>
      <c r="BE59" s="14"/>
      <c r="BF59" s="14"/>
      <c r="BG59" s="14"/>
      <c r="BH59" s="14" t="str">
        <f>BH2</f>
        <v>Race#3</v>
      </c>
      <c r="BI59" s="15"/>
      <c r="BJ59" s="14"/>
      <c r="BK59" s="14"/>
      <c r="BL59" s="14"/>
      <c r="BM59" s="14"/>
      <c r="BN59" s="14"/>
      <c r="BO59" s="14" t="str">
        <f t="shared" si="96"/>
        <v>Race #</v>
      </c>
      <c r="BP59" s="15"/>
      <c r="BQ59" s="14"/>
      <c r="BR59" s="14"/>
      <c r="BS59" s="14"/>
      <c r="BT59" s="14"/>
      <c r="BU59" s="14"/>
      <c r="BV59" s="14" t="str">
        <f>BV2</f>
        <v>Race #4</v>
      </c>
      <c r="BW59" s="14"/>
      <c r="BX59" s="14"/>
      <c r="BY59" s="14"/>
      <c r="BZ59" s="14"/>
      <c r="CA59" s="14"/>
      <c r="CB59" s="14"/>
      <c r="CC59" s="14">
        <f>CC2</f>
        <v>0</v>
      </c>
      <c r="CD59" s="14"/>
      <c r="CE59" s="14"/>
      <c r="CF59" s="14"/>
      <c r="CG59" s="14"/>
      <c r="CH59" s="14"/>
      <c r="CI59" s="14"/>
      <c r="CJ59" s="14">
        <f>CJ2</f>
        <v>0</v>
      </c>
      <c r="CK59" s="14"/>
      <c r="CL59" s="14"/>
      <c r="CM59" s="14"/>
      <c r="CN59" s="14"/>
      <c r="CO59" s="14"/>
      <c r="CP59" s="14"/>
      <c r="CQ59" s="14">
        <f>CQ2</f>
        <v>0</v>
      </c>
      <c r="CR59" s="14"/>
      <c r="CS59" s="14"/>
      <c r="CT59" s="14"/>
      <c r="CU59" s="14"/>
      <c r="CV59" s="14"/>
      <c r="CW59" s="14"/>
      <c r="CX59" s="14" t="str">
        <f>CX2</f>
        <v>Race #5</v>
      </c>
      <c r="CY59" s="14"/>
      <c r="CZ59" s="14"/>
      <c r="DA59" s="14"/>
      <c r="DB59" s="14"/>
      <c r="DC59" s="14"/>
      <c r="DD59" s="14"/>
      <c r="DE59" s="14" t="str">
        <f>DE2</f>
        <v>Race #6</v>
      </c>
      <c r="DF59" s="15"/>
      <c r="DG59" s="14"/>
      <c r="DH59" s="14"/>
      <c r="DI59" s="14"/>
      <c r="DJ59" s="14"/>
      <c r="DK59" s="14"/>
      <c r="DL59" s="14" t="str">
        <f>DL2</f>
        <v>Race  #7</v>
      </c>
      <c r="DM59" s="15"/>
      <c r="DN59" s="14"/>
      <c r="DO59" s="14"/>
      <c r="DP59" s="14"/>
      <c r="DQ59" s="14"/>
      <c r="DR59" s="14"/>
      <c r="DS59" s="14" t="str">
        <f>DS2</f>
        <v>Race #8</v>
      </c>
      <c r="DT59" s="15"/>
      <c r="DU59" s="14"/>
      <c r="DV59" s="14"/>
      <c r="DW59" s="14"/>
      <c r="DX59" s="14"/>
      <c r="DY59" s="14"/>
      <c r="DZ59" s="14" t="str">
        <f>DZ2</f>
        <v>Race #9</v>
      </c>
      <c r="EA59" s="15"/>
      <c r="EB59" s="14"/>
      <c r="EC59" s="14"/>
      <c r="ED59" s="14"/>
      <c r="EE59" s="14"/>
      <c r="EF59" s="14"/>
      <c r="EG59" s="14" t="str">
        <f>EG2</f>
        <v xml:space="preserve">Race </v>
      </c>
      <c r="EH59" s="15"/>
      <c r="EI59" s="14"/>
      <c r="EJ59" s="14"/>
      <c r="EK59" s="14"/>
      <c r="EL59" s="14"/>
      <c r="EM59" s="14"/>
      <c r="EN59" s="14" t="str">
        <f>EN2</f>
        <v xml:space="preserve">Race </v>
      </c>
      <c r="EO59" s="15"/>
      <c r="EP59" s="14"/>
      <c r="EQ59" s="14"/>
      <c r="ER59" s="14"/>
      <c r="ES59" s="14"/>
      <c r="ET59" s="14"/>
      <c r="EU59" s="14" t="str">
        <f>EU2</f>
        <v xml:space="preserve">Race </v>
      </c>
      <c r="EV59" s="15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84"/>
    </row>
    <row r="60" spans="1:201">
      <c r="B60" s="14" t="s">
        <v>2</v>
      </c>
      <c r="C60" s="14"/>
      <c r="D60" s="14"/>
      <c r="E60" s="14"/>
      <c r="F60" s="14"/>
      <c r="G60" s="14"/>
      <c r="H60" s="14"/>
      <c r="I60" s="14"/>
      <c r="J60" s="14"/>
      <c r="K60" s="193" t="str">
        <f t="shared" si="95"/>
        <v>Resolution 10k</v>
      </c>
      <c r="L60" s="194"/>
      <c r="M60" s="194"/>
      <c r="N60" s="194"/>
      <c r="O60" s="194"/>
      <c r="P60" s="195"/>
      <c r="Q60" s="14"/>
      <c r="R60" s="193" t="str">
        <f>R3</f>
        <v>Welcome Tavern 10k</v>
      </c>
      <c r="S60" s="194"/>
      <c r="T60" s="194"/>
      <c r="U60" s="194"/>
      <c r="V60" s="194"/>
      <c r="W60" s="195"/>
      <c r="X60" s="14"/>
      <c r="Y60" s="193" t="str">
        <f>Y3</f>
        <v>Valentines 10k</v>
      </c>
      <c r="Z60" s="194"/>
      <c r="AA60" s="194"/>
      <c r="AB60" s="194"/>
      <c r="AC60" s="194"/>
      <c r="AD60" s="195"/>
      <c r="AE60" s="14"/>
      <c r="AF60" s="193"/>
      <c r="AG60" s="194"/>
      <c r="AH60" s="194"/>
      <c r="AI60" s="194"/>
      <c r="AJ60" s="194"/>
      <c r="AK60" s="195"/>
      <c r="AL60" s="14"/>
      <c r="AM60" s="193"/>
      <c r="AN60" s="194"/>
      <c r="AO60" s="194"/>
      <c r="AP60" s="194"/>
      <c r="AQ60" s="194"/>
      <c r="AR60" s="195"/>
      <c r="AS60" s="14"/>
      <c r="AT60" s="193">
        <f>AT3</f>
        <v>0</v>
      </c>
      <c r="AU60" s="194"/>
      <c r="AV60" s="194"/>
      <c r="AW60" s="194"/>
      <c r="AX60" s="194"/>
      <c r="AY60" s="195"/>
      <c r="AZ60" s="14"/>
      <c r="BA60" s="193">
        <f>BA3</f>
        <v>0</v>
      </c>
      <c r="BB60" s="194"/>
      <c r="BC60" s="194"/>
      <c r="BD60" s="194"/>
      <c r="BE60" s="194"/>
      <c r="BF60" s="195"/>
      <c r="BG60" s="14"/>
      <c r="BH60" s="193" t="str">
        <f>BH3</f>
        <v>Three Bridges 10k</v>
      </c>
      <c r="BI60" s="194"/>
      <c r="BJ60" s="194"/>
      <c r="BK60" s="194"/>
      <c r="BL60" s="194"/>
      <c r="BM60" s="195"/>
      <c r="BN60" s="14"/>
      <c r="BO60" s="193">
        <f t="shared" si="96"/>
        <v>0</v>
      </c>
      <c r="BP60" s="194"/>
      <c r="BQ60" s="194"/>
      <c r="BR60" s="194"/>
      <c r="BS60" s="194"/>
      <c r="BT60" s="195"/>
      <c r="BU60" s="14"/>
      <c r="BV60" s="193" t="str">
        <f>BV3</f>
        <v>Helm Winds 10k</v>
      </c>
      <c r="BW60" s="194"/>
      <c r="BX60" s="194"/>
      <c r="BY60" s="194"/>
      <c r="BZ60" s="194"/>
      <c r="CA60" s="195"/>
      <c r="CB60" s="14"/>
      <c r="CC60" s="193" t="str">
        <f>CC3</f>
        <v>St George's Day 10k</v>
      </c>
      <c r="CD60" s="194"/>
      <c r="CE60" s="194"/>
      <c r="CF60" s="194"/>
      <c r="CG60" s="194"/>
      <c r="CH60" s="195"/>
      <c r="CI60" s="14"/>
      <c r="CJ60" s="193" t="str">
        <f>CJ3</f>
        <v>Moorclose 10k</v>
      </c>
      <c r="CK60" s="194"/>
      <c r="CL60" s="194"/>
      <c r="CM60" s="194"/>
      <c r="CN60" s="194"/>
      <c r="CO60" s="195"/>
      <c r="CP60" s="14"/>
      <c r="CQ60" s="193">
        <f>CQ3</f>
        <v>0</v>
      </c>
      <c r="CR60" s="194"/>
      <c r="CS60" s="194"/>
      <c r="CT60" s="194"/>
      <c r="CU60" s="194"/>
      <c r="CV60" s="195"/>
      <c r="CW60" s="14"/>
      <c r="CX60" s="232" t="str">
        <f>CX3</f>
        <v>Hangmans Noose 10k</v>
      </c>
      <c r="CY60" s="233"/>
      <c r="CZ60" s="233"/>
      <c r="DA60" s="233"/>
      <c r="DB60" s="233"/>
      <c r="DC60" s="234"/>
      <c r="DD60" s="14"/>
      <c r="DE60" s="193" t="str">
        <f>DE3</f>
        <v>Hawkshead 10k</v>
      </c>
      <c r="DF60" s="194"/>
      <c r="DG60" s="194"/>
      <c r="DH60" s="194"/>
      <c r="DI60" s="194"/>
      <c r="DJ60" s="195"/>
      <c r="DK60" s="14"/>
      <c r="DL60" s="193" t="str">
        <f>DL3</f>
        <v>Appleby Rotary 10k</v>
      </c>
      <c r="DM60" s="194"/>
      <c r="DN60" s="194"/>
      <c r="DO60" s="194"/>
      <c r="DP60" s="194"/>
      <c r="DQ60" s="195"/>
      <c r="DR60" s="185"/>
      <c r="DS60" s="193" t="str">
        <f>DS3</f>
        <v>Lambfoot Loop</v>
      </c>
      <c r="DT60" s="194"/>
      <c r="DU60" s="194"/>
      <c r="DV60" s="194"/>
      <c r="DW60" s="194"/>
      <c r="DX60" s="195"/>
      <c r="DY60" s="14"/>
      <c r="DZ60" s="193" t="str">
        <f>DZ3</f>
        <v>Sport in Action 10k</v>
      </c>
      <c r="EA60" s="194"/>
      <c r="EB60" s="194"/>
      <c r="EC60" s="194"/>
      <c r="ED60" s="194"/>
      <c r="EE60" s="195"/>
      <c r="EF60" s="185"/>
      <c r="EG60" s="193" t="str">
        <f>EG3</f>
        <v>Endmoor 10k</v>
      </c>
      <c r="EH60" s="194"/>
      <c r="EI60" s="194"/>
      <c r="EJ60" s="194"/>
      <c r="EK60" s="194"/>
      <c r="EL60" s="195"/>
      <c r="EM60" s="14"/>
      <c r="EN60" s="193" t="str">
        <f>EN3</f>
        <v>Lancaster 10k</v>
      </c>
      <c r="EO60" s="194"/>
      <c r="EP60" s="194"/>
      <c r="EQ60" s="194"/>
      <c r="ER60" s="194"/>
      <c r="ES60" s="195"/>
      <c r="ET60" s="14"/>
      <c r="EU60" s="193" t="str">
        <f>EU3</f>
        <v>Coastal Run</v>
      </c>
      <c r="EV60" s="194"/>
      <c r="EW60" s="194"/>
      <c r="EX60" s="194"/>
      <c r="EY60" s="194"/>
      <c r="EZ60" s="195"/>
      <c r="FA60" s="14"/>
      <c r="FB60" s="193" t="s">
        <v>43</v>
      </c>
      <c r="FC60" s="194"/>
      <c r="FD60" s="194"/>
      <c r="FE60" s="194"/>
      <c r="FF60" s="194"/>
      <c r="FG60" s="195"/>
      <c r="FH60" s="14"/>
      <c r="FI60" s="14"/>
      <c r="FJ60" s="184"/>
    </row>
    <row r="61" spans="1:201">
      <c r="B61" s="14" t="s">
        <v>7</v>
      </c>
      <c r="C61" s="14"/>
      <c r="D61" s="14"/>
      <c r="E61" s="14"/>
      <c r="F61" s="14"/>
      <c r="G61" s="14"/>
      <c r="H61" s="14"/>
      <c r="I61" s="14"/>
      <c r="J61" s="14"/>
      <c r="K61" s="196" t="str">
        <f t="shared" si="95"/>
        <v>10k (1st of 9)</v>
      </c>
      <c r="L61" s="197"/>
      <c r="M61" s="197"/>
      <c r="N61" s="197"/>
      <c r="O61" s="197"/>
      <c r="P61" s="198"/>
      <c r="Q61" s="14"/>
      <c r="R61" s="196" t="str">
        <f>R4</f>
        <v>10k (2nd of 8)</v>
      </c>
      <c r="S61" s="197"/>
      <c r="T61" s="197"/>
      <c r="U61" s="197"/>
      <c r="V61" s="197"/>
      <c r="W61" s="198"/>
      <c r="X61" s="14"/>
      <c r="Y61" s="196" t="str">
        <f>Y4</f>
        <v>10k (2nd of 9)</v>
      </c>
      <c r="Z61" s="197"/>
      <c r="AA61" s="197"/>
      <c r="AB61" s="197"/>
      <c r="AC61" s="197"/>
      <c r="AD61" s="198"/>
      <c r="AE61" s="14"/>
      <c r="AF61" s="196"/>
      <c r="AG61" s="197"/>
      <c r="AH61" s="197"/>
      <c r="AI61" s="197"/>
      <c r="AJ61" s="197"/>
      <c r="AK61" s="198"/>
      <c r="AL61" s="14"/>
      <c r="AM61" s="196"/>
      <c r="AN61" s="197"/>
      <c r="AO61" s="197"/>
      <c r="AP61" s="197"/>
      <c r="AQ61" s="197"/>
      <c r="AR61" s="198"/>
      <c r="AS61" s="14"/>
      <c r="AT61" s="196">
        <f>AT4</f>
        <v>0</v>
      </c>
      <c r="AU61" s="197"/>
      <c r="AV61" s="197"/>
      <c r="AW61" s="197"/>
      <c r="AX61" s="197"/>
      <c r="AY61" s="198"/>
      <c r="AZ61" s="14"/>
      <c r="BA61" s="196">
        <f>BA4</f>
        <v>0</v>
      </c>
      <c r="BB61" s="197"/>
      <c r="BC61" s="197"/>
      <c r="BD61" s="197"/>
      <c r="BE61" s="197"/>
      <c r="BF61" s="198"/>
      <c r="BG61" s="14"/>
      <c r="BH61" s="196" t="str">
        <f>BH4</f>
        <v>10k (3rd of 9)</v>
      </c>
      <c r="BI61" s="197"/>
      <c r="BJ61" s="197"/>
      <c r="BK61" s="197"/>
      <c r="BL61" s="197"/>
      <c r="BM61" s="198"/>
      <c r="BN61" s="14"/>
      <c r="BO61" s="196">
        <f t="shared" si="96"/>
        <v>0</v>
      </c>
      <c r="BP61" s="197"/>
      <c r="BQ61" s="197"/>
      <c r="BR61" s="197"/>
      <c r="BS61" s="197"/>
      <c r="BT61" s="198"/>
      <c r="BU61" s="14"/>
      <c r="BV61" s="196" t="str">
        <f>BV4</f>
        <v>10k (#4 of 9)</v>
      </c>
      <c r="BW61" s="197"/>
      <c r="BX61" s="197"/>
      <c r="BY61" s="197"/>
      <c r="BZ61" s="197"/>
      <c r="CA61" s="198"/>
      <c r="CB61" s="14"/>
      <c r="CC61" s="196" t="str">
        <f>CC4</f>
        <v>10k (4th of 7)</v>
      </c>
      <c r="CD61" s="197"/>
      <c r="CE61" s="197"/>
      <c r="CF61" s="197"/>
      <c r="CG61" s="197"/>
      <c r="CH61" s="198"/>
      <c r="CI61" s="14"/>
      <c r="CJ61" s="196" t="str">
        <f>CJ4</f>
        <v>10km (5th of 7)</v>
      </c>
      <c r="CK61" s="197"/>
      <c r="CL61" s="197"/>
      <c r="CM61" s="197"/>
      <c r="CN61" s="197"/>
      <c r="CO61" s="198"/>
      <c r="CP61" s="14"/>
      <c r="CQ61" s="196">
        <f>CQ4</f>
        <v>0</v>
      </c>
      <c r="CR61" s="197"/>
      <c r="CS61" s="197"/>
      <c r="CT61" s="197"/>
      <c r="CU61" s="197"/>
      <c r="CV61" s="198"/>
      <c r="CW61" s="14"/>
      <c r="CX61" s="229" t="str">
        <f>CX4</f>
        <v>10k(#5 of 9)</v>
      </c>
      <c r="CY61" s="230"/>
      <c r="CZ61" s="230"/>
      <c r="DA61" s="230"/>
      <c r="DB61" s="230"/>
      <c r="DC61" s="231"/>
      <c r="DD61" s="14"/>
      <c r="DE61" s="196" t="str">
        <f>DE4</f>
        <v>10k(#6 of 9)</v>
      </c>
      <c r="DF61" s="197"/>
      <c r="DG61" s="197"/>
      <c r="DH61" s="197"/>
      <c r="DI61" s="197"/>
      <c r="DJ61" s="198"/>
      <c r="DK61" s="14"/>
      <c r="DL61" s="196" t="str">
        <f>DL4</f>
        <v>10k (#7 of 9)</v>
      </c>
      <c r="DM61" s="197"/>
      <c r="DN61" s="197"/>
      <c r="DO61" s="197"/>
      <c r="DP61" s="197"/>
      <c r="DQ61" s="198"/>
      <c r="DR61" s="185"/>
      <c r="DS61" s="196" t="str">
        <f>DS4</f>
        <v>10k (#8 of 9)</v>
      </c>
      <c r="DT61" s="197"/>
      <c r="DU61" s="197"/>
      <c r="DV61" s="197"/>
      <c r="DW61" s="197"/>
      <c r="DX61" s="198"/>
      <c r="DY61" s="14"/>
      <c r="DZ61" s="196" t="str">
        <f>DZ4</f>
        <v>10k (#9 of 9)</v>
      </c>
      <c r="EA61" s="197"/>
      <c r="EB61" s="197"/>
      <c r="EC61" s="197"/>
      <c r="ED61" s="197"/>
      <c r="EE61" s="198"/>
      <c r="EF61" s="185"/>
      <c r="EG61" s="196" t="str">
        <f>EG4</f>
        <v>10k (7th of 8)</v>
      </c>
      <c r="EH61" s="197"/>
      <c r="EI61" s="197"/>
      <c r="EJ61" s="197"/>
      <c r="EK61" s="197"/>
      <c r="EL61" s="198"/>
      <c r="EM61" s="14"/>
      <c r="EN61" s="196" t="str">
        <f>EN4</f>
        <v>10k (8th of 8)</v>
      </c>
      <c r="EO61" s="197"/>
      <c r="EP61" s="197"/>
      <c r="EQ61" s="197"/>
      <c r="ER61" s="197"/>
      <c r="ES61" s="198"/>
      <c r="ET61" s="14"/>
      <c r="EU61" s="196" t="str">
        <f>EU4</f>
        <v>13-14m</v>
      </c>
      <c r="EV61" s="197"/>
      <c r="EW61" s="197"/>
      <c r="EX61" s="197"/>
      <c r="EY61" s="197"/>
      <c r="EZ61" s="198"/>
      <c r="FA61" s="14"/>
      <c r="FB61" s="196" t="str">
        <f>FB4</f>
        <v>after</v>
      </c>
      <c r="FC61" s="197"/>
      <c r="FD61" s="197"/>
      <c r="FE61" s="197"/>
      <c r="FF61" s="197"/>
      <c r="FG61" s="198"/>
      <c r="FH61" s="14"/>
      <c r="FI61" s="14"/>
      <c r="FJ61" s="184"/>
    </row>
    <row r="62" spans="1:201">
      <c r="B62" s="14" t="s">
        <v>6</v>
      </c>
      <c r="C62" s="14"/>
      <c r="D62" s="14"/>
      <c r="E62" s="14"/>
      <c r="F62" s="14"/>
      <c r="G62" s="14"/>
      <c r="H62" s="14"/>
      <c r="I62" s="14"/>
      <c r="J62" s="14"/>
      <c r="K62" s="196" t="str">
        <f t="shared" si="95"/>
        <v>Carlisle</v>
      </c>
      <c r="L62" s="197"/>
      <c r="M62" s="197"/>
      <c r="N62" s="197"/>
      <c r="O62" s="197"/>
      <c r="P62" s="198"/>
      <c r="Q62" s="14"/>
      <c r="R62" s="196" t="str">
        <f>R5</f>
        <v>Preston, Lancashire</v>
      </c>
      <c r="S62" s="197"/>
      <c r="T62" s="197"/>
      <c r="U62" s="197"/>
      <c r="V62" s="197"/>
      <c r="W62" s="198"/>
      <c r="X62" s="14"/>
      <c r="Y62" s="196" t="str">
        <f>Y5</f>
        <v>Lancaster</v>
      </c>
      <c r="Z62" s="197"/>
      <c r="AA62" s="197"/>
      <c r="AB62" s="197"/>
      <c r="AC62" s="197"/>
      <c r="AD62" s="198"/>
      <c r="AE62" s="14"/>
      <c r="AF62" s="196"/>
      <c r="AG62" s="197"/>
      <c r="AH62" s="197"/>
      <c r="AI62" s="197"/>
      <c r="AJ62" s="197"/>
      <c r="AK62" s="198"/>
      <c r="AL62" s="14"/>
      <c r="AM62" s="196"/>
      <c r="AN62" s="197"/>
      <c r="AO62" s="197"/>
      <c r="AP62" s="197"/>
      <c r="AQ62" s="197"/>
      <c r="AR62" s="198"/>
      <c r="AS62" s="14"/>
      <c r="AT62" s="196">
        <f>AT5</f>
        <v>0</v>
      </c>
      <c r="AU62" s="197"/>
      <c r="AV62" s="197"/>
      <c r="AW62" s="197"/>
      <c r="AX62" s="197"/>
      <c r="AY62" s="198"/>
      <c r="AZ62" s="14"/>
      <c r="BA62" s="196">
        <f>BA5</f>
        <v>0</v>
      </c>
      <c r="BB62" s="197"/>
      <c r="BC62" s="197"/>
      <c r="BD62" s="197"/>
      <c r="BE62" s="197"/>
      <c r="BF62" s="198"/>
      <c r="BG62" s="14"/>
      <c r="BH62" s="196" t="str">
        <f>BH5</f>
        <v>Lancaster</v>
      </c>
      <c r="BI62" s="197"/>
      <c r="BJ62" s="197"/>
      <c r="BK62" s="197"/>
      <c r="BL62" s="197"/>
      <c r="BM62" s="198"/>
      <c r="BN62" s="14"/>
      <c r="BO62" s="196">
        <f t="shared" si="96"/>
        <v>0</v>
      </c>
      <c r="BP62" s="197"/>
      <c r="BQ62" s="197"/>
      <c r="BR62" s="197"/>
      <c r="BS62" s="197"/>
      <c r="BT62" s="198"/>
      <c r="BU62" s="14"/>
      <c r="BV62" s="196" t="str">
        <f>BV5</f>
        <v xml:space="preserve">Long Marton </v>
      </c>
      <c r="BW62" s="197"/>
      <c r="BX62" s="197"/>
      <c r="BY62" s="197"/>
      <c r="BZ62" s="197"/>
      <c r="CA62" s="198"/>
      <c r="CB62" s="14"/>
      <c r="CC62" s="196" t="str">
        <f>CC5</f>
        <v>Langdale</v>
      </c>
      <c r="CD62" s="197"/>
      <c r="CE62" s="197"/>
      <c r="CF62" s="197"/>
      <c r="CG62" s="197"/>
      <c r="CH62" s="198"/>
      <c r="CI62" s="14"/>
      <c r="CJ62" s="196" t="str">
        <f>CJ5</f>
        <v>Moorclose Leisure Centre, Workington</v>
      </c>
      <c r="CK62" s="197"/>
      <c r="CL62" s="197"/>
      <c r="CM62" s="197"/>
      <c r="CN62" s="197"/>
      <c r="CO62" s="198"/>
      <c r="CP62" s="14"/>
      <c r="CQ62" s="196">
        <f>CQ5</f>
        <v>0</v>
      </c>
      <c r="CR62" s="197"/>
      <c r="CS62" s="197"/>
      <c r="CT62" s="197"/>
      <c r="CU62" s="197"/>
      <c r="CV62" s="198"/>
      <c r="CW62" s="14"/>
      <c r="CX62" s="229" t="str">
        <f>CX5</f>
        <v>Lancaster</v>
      </c>
      <c r="CY62" s="230"/>
      <c r="CZ62" s="230"/>
      <c r="DA62" s="230"/>
      <c r="DB62" s="230"/>
      <c r="DC62" s="231"/>
      <c r="DD62" s="14"/>
      <c r="DE62" s="196" t="str">
        <f>DE5</f>
        <v>Hawkshead Village</v>
      </c>
      <c r="DF62" s="197"/>
      <c r="DG62" s="197"/>
      <c r="DH62" s="197"/>
      <c r="DI62" s="197"/>
      <c r="DJ62" s="198"/>
      <c r="DK62" s="14"/>
      <c r="DL62" s="196" t="str">
        <f>DL5</f>
        <v>Appleby Grammar School</v>
      </c>
      <c r="DM62" s="197"/>
      <c r="DN62" s="197"/>
      <c r="DO62" s="197"/>
      <c r="DP62" s="197"/>
      <c r="DQ62" s="198"/>
      <c r="DR62" s="185"/>
      <c r="DS62" s="196" t="str">
        <f>DS5</f>
        <v>Cockermouth</v>
      </c>
      <c r="DT62" s="197"/>
      <c r="DU62" s="197"/>
      <c r="DV62" s="197"/>
      <c r="DW62" s="197"/>
      <c r="DX62" s="198"/>
      <c r="DY62" s="14"/>
      <c r="DZ62" s="196" t="str">
        <f>DZ5</f>
        <v>Carlisle, Bitts Park</v>
      </c>
      <c r="EA62" s="197"/>
      <c r="EB62" s="197"/>
      <c r="EC62" s="197"/>
      <c r="ED62" s="197"/>
      <c r="EE62" s="198"/>
      <c r="EF62" s="185"/>
      <c r="EG62" s="196" t="str">
        <f>EG5</f>
        <v>Endmoor School, S Kendal</v>
      </c>
      <c r="EH62" s="197"/>
      <c r="EI62" s="197"/>
      <c r="EJ62" s="197"/>
      <c r="EK62" s="197"/>
      <c r="EL62" s="198"/>
      <c r="EM62" s="14"/>
      <c r="EN62" s="196" t="str">
        <f>EN5</f>
        <v>Lancaster 10k</v>
      </c>
      <c r="EO62" s="197"/>
      <c r="EP62" s="197"/>
      <c r="EQ62" s="197"/>
      <c r="ER62" s="197"/>
      <c r="ES62" s="198"/>
      <c r="ET62" s="14"/>
      <c r="EU62" s="196" t="str">
        <f>EU5</f>
        <v>Beadnell-Alnmouth</v>
      </c>
      <c r="EV62" s="197"/>
      <c r="EW62" s="197"/>
      <c r="EX62" s="197"/>
      <c r="EY62" s="197"/>
      <c r="EZ62" s="198"/>
      <c r="FA62" s="14"/>
      <c r="FB62" s="235">
        <f>FB5</f>
        <v>9</v>
      </c>
      <c r="FC62" s="236"/>
      <c r="FD62" s="236"/>
      <c r="FE62" s="236"/>
      <c r="FF62" s="236"/>
      <c r="FG62" s="237"/>
      <c r="FH62" s="14"/>
      <c r="FI62" s="14"/>
      <c r="FJ62" s="184"/>
    </row>
    <row r="63" spans="1:201">
      <c r="B63" s="14" t="s">
        <v>5</v>
      </c>
      <c r="C63" s="14"/>
      <c r="D63" s="14"/>
      <c r="E63" s="14"/>
      <c r="F63" s="14"/>
      <c r="G63" s="14"/>
      <c r="H63" s="14"/>
      <c r="I63" s="14"/>
      <c r="J63" s="14"/>
      <c r="K63" s="199" t="str">
        <f t="shared" si="95"/>
        <v>Sun 21 January 2018</v>
      </c>
      <c r="L63" s="200"/>
      <c r="M63" s="200"/>
      <c r="N63" s="200"/>
      <c r="O63" s="200"/>
      <c r="P63" s="201"/>
      <c r="Q63" s="14"/>
      <c r="R63" s="199" t="str">
        <f>R6</f>
        <v>Sun 26 January 2014</v>
      </c>
      <c r="S63" s="200"/>
      <c r="T63" s="200"/>
      <c r="U63" s="200"/>
      <c r="V63" s="200"/>
      <c r="W63" s="201"/>
      <c r="X63" s="14"/>
      <c r="Y63" s="199" t="str">
        <f>Y6</f>
        <v>Sunday 11 Feb 2018</v>
      </c>
      <c r="Z63" s="200"/>
      <c r="AA63" s="200"/>
      <c r="AB63" s="200"/>
      <c r="AC63" s="200"/>
      <c r="AD63" s="201"/>
      <c r="AE63" s="14"/>
      <c r="AF63" s="199"/>
      <c r="AG63" s="200"/>
      <c r="AH63" s="200"/>
      <c r="AI63" s="200"/>
      <c r="AJ63" s="200"/>
      <c r="AK63" s="201"/>
      <c r="AL63" s="14"/>
      <c r="AM63" s="199"/>
      <c r="AN63" s="200"/>
      <c r="AO63" s="200"/>
      <c r="AP63" s="200"/>
      <c r="AQ63" s="200"/>
      <c r="AR63" s="201"/>
      <c r="AS63" s="14"/>
      <c r="AT63" s="199">
        <f>AT6</f>
        <v>0</v>
      </c>
      <c r="AU63" s="200"/>
      <c r="AV63" s="200"/>
      <c r="AW63" s="200"/>
      <c r="AX63" s="200"/>
      <c r="AY63" s="201"/>
      <c r="AZ63" s="14"/>
      <c r="BA63" s="199">
        <f>BA6</f>
        <v>0</v>
      </c>
      <c r="BB63" s="200"/>
      <c r="BC63" s="200"/>
      <c r="BD63" s="200"/>
      <c r="BE63" s="200"/>
      <c r="BF63" s="201"/>
      <c r="BG63" s="14"/>
      <c r="BH63" s="199" t="str">
        <f>BH6</f>
        <v>Sunday 15 Apr 2018</v>
      </c>
      <c r="BI63" s="200"/>
      <c r="BJ63" s="200"/>
      <c r="BK63" s="200"/>
      <c r="BL63" s="200"/>
      <c r="BM63" s="201"/>
      <c r="BN63" s="14"/>
      <c r="BO63" s="199">
        <f t="shared" si="96"/>
        <v>0</v>
      </c>
      <c r="BP63" s="200"/>
      <c r="BQ63" s="200"/>
      <c r="BR63" s="200"/>
      <c r="BS63" s="200"/>
      <c r="BT63" s="201"/>
      <c r="BU63" s="14"/>
      <c r="BV63" s="199" t="str">
        <f>BV6</f>
        <v>Sun 13 May 2018</v>
      </c>
      <c r="BW63" s="200"/>
      <c r="BX63" s="200"/>
      <c r="BY63" s="200"/>
      <c r="BZ63" s="200"/>
      <c r="CA63" s="201"/>
      <c r="CB63" s="14"/>
      <c r="CC63" s="199">
        <f>CC6</f>
        <v>0</v>
      </c>
      <c r="CD63" s="200"/>
      <c r="CE63" s="200"/>
      <c r="CF63" s="200"/>
      <c r="CG63" s="200"/>
      <c r="CH63" s="201"/>
      <c r="CI63" s="14"/>
      <c r="CJ63" s="199">
        <f>CJ6</f>
        <v>0</v>
      </c>
      <c r="CK63" s="200"/>
      <c r="CL63" s="200"/>
      <c r="CM63" s="200"/>
      <c r="CN63" s="200"/>
      <c r="CO63" s="201"/>
      <c r="CP63" s="14"/>
      <c r="CQ63" s="199">
        <f>CQ6</f>
        <v>0</v>
      </c>
      <c r="CR63" s="200"/>
      <c r="CS63" s="200"/>
      <c r="CT63" s="200"/>
      <c r="CU63" s="200"/>
      <c r="CV63" s="201"/>
      <c r="CW63" s="14"/>
      <c r="CX63" s="226" t="str">
        <f>CX6</f>
        <v>Sun 27 May 2018</v>
      </c>
      <c r="CY63" s="227"/>
      <c r="CZ63" s="227"/>
      <c r="DA63" s="227"/>
      <c r="DB63" s="227"/>
      <c r="DC63" s="228"/>
      <c r="DD63" s="14"/>
      <c r="DE63" s="199" t="str">
        <f>DE6</f>
        <v>Wed 20 June 2018</v>
      </c>
      <c r="DF63" s="200"/>
      <c r="DG63" s="200"/>
      <c r="DH63" s="200"/>
      <c r="DI63" s="200"/>
      <c r="DJ63" s="201"/>
      <c r="DK63" s="14"/>
      <c r="DL63" s="199" t="str">
        <f>DL6</f>
        <v xml:space="preserve">Sun 24 Jun 2018 </v>
      </c>
      <c r="DM63" s="200"/>
      <c r="DN63" s="200"/>
      <c r="DO63" s="200"/>
      <c r="DP63" s="200"/>
      <c r="DQ63" s="201"/>
      <c r="DR63" s="186"/>
      <c r="DS63" s="199" t="str">
        <f>DS6</f>
        <v xml:space="preserve">Tues 3 Jul 2018 (TBC) </v>
      </c>
      <c r="DT63" s="200"/>
      <c r="DU63" s="200"/>
      <c r="DV63" s="200"/>
      <c r="DW63" s="200"/>
      <c r="DX63" s="201"/>
      <c r="DY63" s="14"/>
      <c r="DZ63" s="199" t="str">
        <f>DZ6</f>
        <v>Sun 26 Aug  2018</v>
      </c>
      <c r="EA63" s="200"/>
      <c r="EB63" s="200"/>
      <c r="EC63" s="200"/>
      <c r="ED63" s="200"/>
      <c r="EE63" s="201"/>
      <c r="EF63" s="186"/>
      <c r="EG63" s="199" t="str">
        <f>EG6</f>
        <v>Wed 9-7-14 7.30pm</v>
      </c>
      <c r="EH63" s="200"/>
      <c r="EI63" s="200"/>
      <c r="EJ63" s="200"/>
      <c r="EK63" s="200"/>
      <c r="EL63" s="201"/>
      <c r="EM63" s="14"/>
      <c r="EN63" s="199" t="str">
        <f>EN6</f>
        <v>Wed 16-7-14</v>
      </c>
      <c r="EO63" s="200"/>
      <c r="EP63" s="200"/>
      <c r="EQ63" s="200"/>
      <c r="ER63" s="200"/>
      <c r="ES63" s="201"/>
      <c r="ET63" s="14"/>
      <c r="EU63" s="199" t="str">
        <f>EU6</f>
        <v>Sunday 20-7-2014 10.30</v>
      </c>
      <c r="EV63" s="200"/>
      <c r="EW63" s="200"/>
      <c r="EX63" s="200"/>
      <c r="EY63" s="200"/>
      <c r="EZ63" s="201"/>
      <c r="FA63" s="14"/>
      <c r="FB63" s="196" t="str">
        <f>FB6</f>
        <v>events</v>
      </c>
      <c r="FC63" s="197"/>
      <c r="FD63" s="197"/>
      <c r="FE63" s="197"/>
      <c r="FF63" s="197"/>
      <c r="FG63" s="198"/>
      <c r="FH63" s="14"/>
      <c r="FI63" s="14"/>
      <c r="FJ63" s="184"/>
      <c r="FK63" s="76" t="str">
        <f>FK6</f>
        <v xml:space="preserve">Positions after each race - </v>
      </c>
      <c r="FL63" s="172"/>
      <c r="FM63" s="172"/>
      <c r="FN63" s="172"/>
      <c r="FO63" s="172"/>
      <c r="FP63" s="172"/>
      <c r="FQ63" s="172"/>
      <c r="FR63" s="172"/>
      <c r="FS63" s="172"/>
      <c r="FT63" s="172"/>
      <c r="FU63" s="172"/>
      <c r="FV63" s="76"/>
      <c r="FW63" s="76"/>
      <c r="FX63" s="76"/>
      <c r="FY63" s="76"/>
      <c r="FZ63" s="76"/>
    </row>
    <row r="64" spans="1:201" ht="53.25" customHeight="1">
      <c r="B64" s="14"/>
      <c r="C64" s="153" t="str">
        <f t="shared" ref="C64:J64" si="97">C7</f>
        <v>Previous champs 10k PB after Race #1</v>
      </c>
      <c r="D64" s="153" t="str">
        <f t="shared" si="97"/>
        <v>Current champs 10k PB after Race #2</v>
      </c>
      <c r="E64" s="153" t="str">
        <f t="shared" si="97"/>
        <v>Current champs 10k PB after Race #3</v>
      </c>
      <c r="F64" s="153" t="str">
        <f t="shared" si="97"/>
        <v>Current champs 10k PB after Race #4</v>
      </c>
      <c r="G64" s="153" t="str">
        <f t="shared" si="97"/>
        <v>Current champs 10k PB after Race #5</v>
      </c>
      <c r="H64" s="153" t="str">
        <f t="shared" si="97"/>
        <v>Current champs 10k PB after Race #6</v>
      </c>
      <c r="I64" s="153" t="str">
        <f t="shared" si="97"/>
        <v>Current champs 10k PB after Race #7</v>
      </c>
      <c r="J64" s="153" t="str">
        <f t="shared" si="97"/>
        <v>Current champs 10k PB after Race #8</v>
      </c>
      <c r="K64" s="16" t="s">
        <v>8</v>
      </c>
      <c r="L64" s="34" t="s">
        <v>13</v>
      </c>
      <c r="M64" s="32" t="s">
        <v>11</v>
      </c>
      <c r="N64" s="33" t="s">
        <v>9</v>
      </c>
      <c r="O64" s="32" t="s">
        <v>14</v>
      </c>
      <c r="P64" s="20" t="s">
        <v>15</v>
      </c>
      <c r="Q64" s="14"/>
      <c r="R64" s="16" t="s">
        <v>8</v>
      </c>
      <c r="S64" s="34" t="s">
        <v>13</v>
      </c>
      <c r="T64" s="32" t="s">
        <v>11</v>
      </c>
      <c r="U64" s="33" t="s">
        <v>9</v>
      </c>
      <c r="V64" s="32" t="s">
        <v>14</v>
      </c>
      <c r="W64" s="20" t="s">
        <v>15</v>
      </c>
      <c r="X64" s="14"/>
      <c r="Y64" s="16" t="s">
        <v>8</v>
      </c>
      <c r="Z64" s="34" t="s">
        <v>13</v>
      </c>
      <c r="AA64" s="32" t="s">
        <v>11</v>
      </c>
      <c r="AB64" s="33" t="s">
        <v>9</v>
      </c>
      <c r="AC64" s="32" t="s">
        <v>14</v>
      </c>
      <c r="AD64" s="20" t="s">
        <v>15</v>
      </c>
      <c r="AE64" s="14"/>
      <c r="AF64" s="16"/>
      <c r="AG64" s="34"/>
      <c r="AH64" s="32"/>
      <c r="AI64" s="33"/>
      <c r="AJ64" s="32"/>
      <c r="AK64" s="20"/>
      <c r="AL64" s="14"/>
      <c r="AM64" s="16"/>
      <c r="AN64" s="34"/>
      <c r="AO64" s="32"/>
      <c r="AP64" s="33"/>
      <c r="AQ64" s="32"/>
      <c r="AR64" s="20"/>
      <c r="AS64" s="14"/>
      <c r="AT64" s="16" t="s">
        <v>8</v>
      </c>
      <c r="AU64" s="34" t="s">
        <v>13</v>
      </c>
      <c r="AV64" s="32" t="s">
        <v>11</v>
      </c>
      <c r="AW64" s="33" t="s">
        <v>9</v>
      </c>
      <c r="AX64" s="32" t="s">
        <v>14</v>
      </c>
      <c r="AY64" s="20" t="s">
        <v>15</v>
      </c>
      <c r="AZ64" s="14"/>
      <c r="BA64" s="16" t="s">
        <v>8</v>
      </c>
      <c r="BB64" s="34" t="s">
        <v>13</v>
      </c>
      <c r="BC64" s="32" t="s">
        <v>11</v>
      </c>
      <c r="BD64" s="33" t="s">
        <v>9</v>
      </c>
      <c r="BE64" s="32" t="s">
        <v>14</v>
      </c>
      <c r="BF64" s="20" t="s">
        <v>15</v>
      </c>
      <c r="BG64" s="14"/>
      <c r="BH64" s="16" t="s">
        <v>8</v>
      </c>
      <c r="BI64" s="34" t="s">
        <v>13</v>
      </c>
      <c r="BJ64" s="32" t="s">
        <v>11</v>
      </c>
      <c r="BK64" s="33" t="s">
        <v>9</v>
      </c>
      <c r="BL64" s="32" t="s">
        <v>14</v>
      </c>
      <c r="BM64" s="20" t="s">
        <v>15</v>
      </c>
      <c r="BN64" s="14"/>
      <c r="BO64" s="16" t="s">
        <v>8</v>
      </c>
      <c r="BP64" s="34" t="s">
        <v>13</v>
      </c>
      <c r="BQ64" s="32" t="s">
        <v>11</v>
      </c>
      <c r="BR64" s="33" t="s">
        <v>9</v>
      </c>
      <c r="BS64" s="32" t="s">
        <v>14</v>
      </c>
      <c r="BT64" s="20" t="s">
        <v>15</v>
      </c>
      <c r="BU64" s="14"/>
      <c r="BV64" s="16" t="s">
        <v>8</v>
      </c>
      <c r="BW64" s="34" t="s">
        <v>13</v>
      </c>
      <c r="BX64" s="32" t="s">
        <v>11</v>
      </c>
      <c r="BY64" s="33" t="s">
        <v>9</v>
      </c>
      <c r="BZ64" s="32" t="s">
        <v>14</v>
      </c>
      <c r="CA64" s="20" t="s">
        <v>15</v>
      </c>
      <c r="CB64" s="14"/>
      <c r="CC64" s="16" t="s">
        <v>8</v>
      </c>
      <c r="CD64" s="34" t="s">
        <v>13</v>
      </c>
      <c r="CE64" s="32" t="s">
        <v>11</v>
      </c>
      <c r="CF64" s="33" t="s">
        <v>9</v>
      </c>
      <c r="CG64" s="32" t="s">
        <v>14</v>
      </c>
      <c r="CH64" s="20" t="s">
        <v>15</v>
      </c>
      <c r="CI64" s="14"/>
      <c r="CJ64" s="16" t="s">
        <v>8</v>
      </c>
      <c r="CK64" s="34" t="s">
        <v>13</v>
      </c>
      <c r="CL64" s="32" t="s">
        <v>11</v>
      </c>
      <c r="CM64" s="33" t="s">
        <v>9</v>
      </c>
      <c r="CN64" s="32" t="s">
        <v>14</v>
      </c>
      <c r="CO64" s="20" t="s">
        <v>15</v>
      </c>
      <c r="CP64" s="14"/>
      <c r="CQ64" s="16" t="s">
        <v>8</v>
      </c>
      <c r="CR64" s="34" t="s">
        <v>13</v>
      </c>
      <c r="CS64" s="32" t="s">
        <v>11</v>
      </c>
      <c r="CT64" s="33" t="s">
        <v>9</v>
      </c>
      <c r="CU64" s="32" t="s">
        <v>14</v>
      </c>
      <c r="CV64" s="20" t="s">
        <v>15</v>
      </c>
      <c r="CW64" s="14"/>
      <c r="CX64" s="16" t="s">
        <v>8</v>
      </c>
      <c r="CY64" s="34" t="s">
        <v>13</v>
      </c>
      <c r="CZ64" s="32" t="s">
        <v>11</v>
      </c>
      <c r="DA64" s="33" t="s">
        <v>9</v>
      </c>
      <c r="DB64" s="32" t="s">
        <v>14</v>
      </c>
      <c r="DC64" s="20" t="s">
        <v>15</v>
      </c>
      <c r="DD64" s="14"/>
      <c r="DE64" s="16" t="s">
        <v>8</v>
      </c>
      <c r="DF64" s="34" t="s">
        <v>13</v>
      </c>
      <c r="DG64" s="32" t="s">
        <v>11</v>
      </c>
      <c r="DH64" s="33" t="s">
        <v>9</v>
      </c>
      <c r="DI64" s="32" t="s">
        <v>14</v>
      </c>
      <c r="DJ64" s="20" t="s">
        <v>15</v>
      </c>
      <c r="DK64" s="14"/>
      <c r="DL64" s="16" t="s">
        <v>8</v>
      </c>
      <c r="DM64" s="34" t="s">
        <v>13</v>
      </c>
      <c r="DN64" s="32" t="s">
        <v>11</v>
      </c>
      <c r="DO64" s="33" t="s">
        <v>9</v>
      </c>
      <c r="DP64" s="32" t="s">
        <v>14</v>
      </c>
      <c r="DQ64" s="20" t="s">
        <v>15</v>
      </c>
      <c r="DR64" s="74"/>
      <c r="DS64" s="16" t="s">
        <v>8</v>
      </c>
      <c r="DT64" s="34" t="s">
        <v>13</v>
      </c>
      <c r="DU64" s="32" t="s">
        <v>11</v>
      </c>
      <c r="DV64" s="33" t="s">
        <v>9</v>
      </c>
      <c r="DW64" s="32" t="s">
        <v>14</v>
      </c>
      <c r="DX64" s="20" t="s">
        <v>15</v>
      </c>
      <c r="DY64" s="14"/>
      <c r="DZ64" s="16" t="s">
        <v>8</v>
      </c>
      <c r="EA64" s="34" t="s">
        <v>13</v>
      </c>
      <c r="EB64" s="32" t="s">
        <v>11</v>
      </c>
      <c r="EC64" s="33" t="s">
        <v>9</v>
      </c>
      <c r="ED64" s="32" t="s">
        <v>14</v>
      </c>
      <c r="EE64" s="20" t="s">
        <v>15</v>
      </c>
      <c r="EF64" s="14"/>
      <c r="EG64" s="16" t="s">
        <v>8</v>
      </c>
      <c r="EH64" s="34" t="s">
        <v>13</v>
      </c>
      <c r="EI64" s="32" t="s">
        <v>11</v>
      </c>
      <c r="EJ64" s="33" t="s">
        <v>9</v>
      </c>
      <c r="EK64" s="32" t="s">
        <v>14</v>
      </c>
      <c r="EL64" s="20" t="s">
        <v>15</v>
      </c>
      <c r="EM64" s="14"/>
      <c r="EN64" s="16" t="s">
        <v>8</v>
      </c>
      <c r="EO64" s="34" t="s">
        <v>13</v>
      </c>
      <c r="EP64" s="32" t="s">
        <v>11</v>
      </c>
      <c r="EQ64" s="33" t="s">
        <v>9</v>
      </c>
      <c r="ER64" s="32" t="s">
        <v>14</v>
      </c>
      <c r="ES64" s="20" t="s">
        <v>15</v>
      </c>
      <c r="ET64" s="14"/>
      <c r="EU64" s="16" t="s">
        <v>8</v>
      </c>
      <c r="EV64" s="34" t="s">
        <v>13</v>
      </c>
      <c r="EW64" s="32" t="s">
        <v>11</v>
      </c>
      <c r="EX64" s="33" t="s">
        <v>9</v>
      </c>
      <c r="EY64" s="32" t="s">
        <v>14</v>
      </c>
      <c r="EZ64" s="20" t="s">
        <v>15</v>
      </c>
      <c r="FA64" s="14"/>
      <c r="FB64" s="16"/>
      <c r="FC64" s="34" t="s">
        <v>13</v>
      </c>
      <c r="FD64" s="32" t="s">
        <v>11</v>
      </c>
      <c r="FE64" s="33" t="s">
        <v>9</v>
      </c>
      <c r="FF64" s="32" t="s">
        <v>14</v>
      </c>
      <c r="FG64" s="20" t="s">
        <v>44</v>
      </c>
      <c r="FH64" s="14"/>
      <c r="FI64" s="14"/>
      <c r="FJ64" s="173" t="s">
        <v>663</v>
      </c>
      <c r="FK64" s="76" t="str">
        <f>FK7</f>
        <v>Race no -</v>
      </c>
      <c r="FL64" s="172"/>
      <c r="FM64" s="172"/>
      <c r="FN64" s="172"/>
      <c r="FO64" s="172"/>
      <c r="FP64" s="172"/>
      <c r="FQ64" s="172"/>
      <c r="FR64" s="172"/>
      <c r="FS64" s="172"/>
      <c r="FT64" s="172"/>
      <c r="FU64" s="172"/>
      <c r="FV64" s="76"/>
      <c r="FW64" s="76"/>
      <c r="FX64" s="76"/>
      <c r="FY64" s="76"/>
      <c r="FZ64" s="76"/>
      <c r="GB64" s="179" t="s">
        <v>750</v>
      </c>
      <c r="GC64" s="8" t="s">
        <v>751</v>
      </c>
      <c r="GD64" s="8" t="s">
        <v>752</v>
      </c>
      <c r="GE64" s="8" t="s">
        <v>753</v>
      </c>
      <c r="GF64" s="8" t="s">
        <v>754</v>
      </c>
      <c r="GG64" s="8" t="s">
        <v>755</v>
      </c>
      <c r="GH64" s="8" t="s">
        <v>756</v>
      </c>
      <c r="GI64" s="8" t="s">
        <v>757</v>
      </c>
      <c r="GJ64" s="8" t="s">
        <v>758</v>
      </c>
      <c r="GK64" s="8" t="s">
        <v>759</v>
      </c>
      <c r="GL64" s="8" t="s">
        <v>760</v>
      </c>
      <c r="GM64" s="8" t="s">
        <v>815</v>
      </c>
      <c r="GN64" s="8" t="s">
        <v>753</v>
      </c>
      <c r="GO64" s="8" t="s">
        <v>837</v>
      </c>
      <c r="GP64" s="8" t="s">
        <v>852</v>
      </c>
      <c r="GQ64" s="8" t="s">
        <v>855</v>
      </c>
      <c r="GR64" s="8" t="s">
        <v>861</v>
      </c>
      <c r="GS64" s="8" t="s">
        <v>868</v>
      </c>
    </row>
    <row r="65" spans="1:201">
      <c r="B65" s="14"/>
      <c r="C65" s="80"/>
      <c r="D65" s="80"/>
      <c r="E65" s="80"/>
      <c r="F65" s="80"/>
      <c r="G65" s="80"/>
      <c r="H65" s="80"/>
      <c r="I65" s="80"/>
      <c r="J65" s="80"/>
      <c r="K65" s="16"/>
      <c r="L65" s="21"/>
      <c r="M65" s="19"/>
      <c r="N65" s="19"/>
      <c r="O65" s="19"/>
      <c r="P65" s="131"/>
      <c r="Q65" s="14"/>
      <c r="R65" s="16"/>
      <c r="S65" s="21"/>
      <c r="T65" s="19"/>
      <c r="U65" s="19"/>
      <c r="V65" s="19"/>
      <c r="W65" s="131"/>
      <c r="X65" s="14"/>
      <c r="Y65" s="16"/>
      <c r="Z65" s="21"/>
      <c r="AA65" s="19"/>
      <c r="AB65" s="19"/>
      <c r="AC65" s="19"/>
      <c r="AD65" s="131"/>
      <c r="AE65" s="14"/>
      <c r="AF65" s="16"/>
      <c r="AG65" s="21"/>
      <c r="AH65" s="19"/>
      <c r="AI65" s="19"/>
      <c r="AJ65" s="19"/>
      <c r="AK65" s="131"/>
      <c r="AL65" s="14"/>
      <c r="AM65" s="16"/>
      <c r="AN65" s="21"/>
      <c r="AO65" s="19"/>
      <c r="AP65" s="19"/>
      <c r="AQ65" s="19"/>
      <c r="AR65" s="131"/>
      <c r="AS65" s="14"/>
      <c r="AT65" s="16"/>
      <c r="AU65" s="21"/>
      <c r="AV65" s="19"/>
      <c r="AW65" s="19"/>
      <c r="AX65" s="19"/>
      <c r="AY65" s="131"/>
      <c r="AZ65" s="14"/>
      <c r="BA65" s="16"/>
      <c r="BB65" s="21"/>
      <c r="BC65" s="19"/>
      <c r="BD65" s="19"/>
      <c r="BE65" s="19"/>
      <c r="BF65" s="131"/>
      <c r="BG65" s="14"/>
      <c r="BH65" s="16"/>
      <c r="BI65" s="21"/>
      <c r="BJ65" s="19"/>
      <c r="BK65" s="19"/>
      <c r="BL65" s="19"/>
      <c r="BM65" s="131"/>
      <c r="BN65" s="14"/>
      <c r="BO65" s="16"/>
      <c r="BP65" s="21"/>
      <c r="BQ65" s="19"/>
      <c r="BR65" s="19"/>
      <c r="BS65" s="19"/>
      <c r="BT65" s="131"/>
      <c r="BU65" s="14"/>
      <c r="BV65" s="16"/>
      <c r="BW65" s="21"/>
      <c r="BX65" s="19"/>
      <c r="BY65" s="19"/>
      <c r="BZ65" s="19"/>
      <c r="CA65" s="131"/>
      <c r="CB65" s="14"/>
      <c r="CC65" s="16"/>
      <c r="CD65" s="21"/>
      <c r="CE65" s="19"/>
      <c r="CF65" s="19"/>
      <c r="CG65" s="19"/>
      <c r="CH65" s="131"/>
      <c r="CI65" s="14"/>
      <c r="CJ65" s="16"/>
      <c r="CK65" s="21"/>
      <c r="CL65" s="19"/>
      <c r="CM65" s="19"/>
      <c r="CN65" s="19"/>
      <c r="CO65" s="131"/>
      <c r="CP65" s="14"/>
      <c r="CQ65" s="16"/>
      <c r="CR65" s="21"/>
      <c r="CS65" s="19"/>
      <c r="CT65" s="19"/>
      <c r="CU65" s="19"/>
      <c r="CV65" s="131"/>
      <c r="CW65" s="14"/>
      <c r="CX65" s="16"/>
      <c r="CY65" s="21"/>
      <c r="CZ65" s="19"/>
      <c r="DA65" s="19"/>
      <c r="DB65" s="19"/>
      <c r="DC65" s="131"/>
      <c r="DD65" s="14"/>
      <c r="DE65" s="16"/>
      <c r="DF65" s="21"/>
      <c r="DG65" s="19"/>
      <c r="DH65" s="19"/>
      <c r="DI65" s="19"/>
      <c r="DJ65" s="131"/>
      <c r="DK65" s="14"/>
      <c r="DL65" s="16"/>
      <c r="DM65" s="21"/>
      <c r="DN65" s="19"/>
      <c r="DO65" s="19"/>
      <c r="DP65" s="19"/>
      <c r="DQ65" s="131"/>
      <c r="DR65" s="75"/>
      <c r="DS65" s="16"/>
      <c r="DT65" s="21"/>
      <c r="DU65" s="19"/>
      <c r="DV65" s="19"/>
      <c r="DW65" s="19"/>
      <c r="DX65" s="131"/>
      <c r="DY65" s="14"/>
      <c r="DZ65" s="16"/>
      <c r="EA65" s="21"/>
      <c r="EB65" s="19"/>
      <c r="EC65" s="19"/>
      <c r="ED65" s="19"/>
      <c r="EE65" s="131"/>
      <c r="EF65" s="14"/>
      <c r="EG65" s="16"/>
      <c r="EH65" s="21"/>
      <c r="EI65" s="19"/>
      <c r="EJ65" s="19"/>
      <c r="EK65" s="19"/>
      <c r="EL65" s="131"/>
      <c r="EM65" s="14"/>
      <c r="EN65" s="16"/>
      <c r="EO65" s="21"/>
      <c r="EP65" s="19"/>
      <c r="EQ65" s="19"/>
      <c r="ER65" s="19"/>
      <c r="ES65" s="131"/>
      <c r="ET65" s="14"/>
      <c r="EU65" s="16"/>
      <c r="EV65" s="21"/>
      <c r="EW65" s="19"/>
      <c r="EX65" s="19"/>
      <c r="EY65" s="19"/>
      <c r="EZ65" s="131"/>
      <c r="FA65" s="14"/>
      <c r="FB65" s="16"/>
      <c r="FC65" s="21"/>
      <c r="FD65" s="19"/>
      <c r="FE65" s="19"/>
      <c r="FF65" s="19"/>
      <c r="FG65" s="131"/>
      <c r="FH65" s="14"/>
      <c r="FI65" s="14"/>
      <c r="FJ65" s="184">
        <f>FJ8</f>
        <v>9</v>
      </c>
      <c r="FK65" s="79">
        <v>1</v>
      </c>
      <c r="FL65" s="79">
        <v>2</v>
      </c>
      <c r="FM65" s="79">
        <v>3</v>
      </c>
      <c r="FN65" s="79">
        <v>4</v>
      </c>
      <c r="FO65" s="79">
        <v>5</v>
      </c>
      <c r="FP65" s="79">
        <v>6</v>
      </c>
      <c r="FQ65" s="79">
        <v>7</v>
      </c>
      <c r="FR65" s="79">
        <v>8</v>
      </c>
      <c r="FS65" s="79">
        <v>9</v>
      </c>
      <c r="FT65" s="79">
        <v>10</v>
      </c>
      <c r="FU65" s="79">
        <v>11</v>
      </c>
      <c r="FV65" s="79">
        <v>12</v>
      </c>
      <c r="FW65" s="79">
        <v>13</v>
      </c>
      <c r="FX65" s="79">
        <v>14</v>
      </c>
      <c r="FY65" s="79">
        <v>15</v>
      </c>
      <c r="FZ65" s="79">
        <v>16</v>
      </c>
      <c r="GA65" s="79">
        <v>17</v>
      </c>
    </row>
    <row r="66" spans="1:201">
      <c r="A66" s="8">
        <v>1</v>
      </c>
      <c r="B66" s="14" t="s">
        <v>231</v>
      </c>
      <c r="C66" s="162">
        <v>2.884259259259259E-2</v>
      </c>
      <c r="D66" s="162">
        <v>2.884259259259259E-2</v>
      </c>
      <c r="E66" s="162">
        <v>2.884259259259259E-2</v>
      </c>
      <c r="F66" s="154">
        <v>2.884259259259259E-2</v>
      </c>
      <c r="G66" s="154">
        <v>2.884259259259259E-2</v>
      </c>
      <c r="H66" s="154">
        <v>2.884259259259259E-2</v>
      </c>
      <c r="I66" s="154">
        <v>2.884259259259259E-2</v>
      </c>
      <c r="J66" s="154">
        <v>2.884259259259259E-2</v>
      </c>
      <c r="K66" s="133">
        <v>2.884259259259259E-2</v>
      </c>
      <c r="L66" s="139">
        <v>1</v>
      </c>
      <c r="M66" s="132">
        <f t="shared" ref="M66:M94" si="98">((K$120)+10)-L66</f>
        <v>38</v>
      </c>
      <c r="N66" s="145">
        <v>0</v>
      </c>
      <c r="O66" s="146">
        <v>5</v>
      </c>
      <c r="P66" s="147">
        <f t="shared" ref="P66:P114" si="99">M66+N66+O66</f>
        <v>43</v>
      </c>
      <c r="Q66" s="14"/>
      <c r="R66" s="133"/>
      <c r="S66" s="21"/>
      <c r="T66" s="132">
        <f t="shared" ref="T66:T79" si="100">((R$120)+10)-S66</f>
        <v>0</v>
      </c>
      <c r="U66" s="24">
        <v>0</v>
      </c>
      <c r="V66" s="19"/>
      <c r="W66" s="131">
        <f t="shared" ref="W66:W119" si="101">T66+U66+V66</f>
        <v>0</v>
      </c>
      <c r="X66" s="14"/>
      <c r="Y66" s="133">
        <v>3.3113425925925928E-2</v>
      </c>
      <c r="Z66" s="139">
        <v>5</v>
      </c>
      <c r="AA66" s="132">
        <f t="shared" ref="AA66:AA97" si="102">((Y$120)+10)-Z66</f>
        <v>19</v>
      </c>
      <c r="AB66" s="145">
        <v>0</v>
      </c>
      <c r="AC66" s="146">
        <v>5</v>
      </c>
      <c r="AD66" s="147">
        <f t="shared" ref="AD66:AD114" si="103">AA66+AB66+AC66</f>
        <v>24</v>
      </c>
      <c r="AE66" s="14"/>
      <c r="AF66" s="133"/>
      <c r="AG66" s="21"/>
      <c r="AH66" s="19"/>
      <c r="AI66" s="19"/>
      <c r="AJ66" s="19"/>
      <c r="AK66" s="131"/>
      <c r="AL66" s="14"/>
      <c r="AM66" s="133"/>
      <c r="AN66" s="21"/>
      <c r="AO66" s="132"/>
      <c r="AP66" s="24"/>
      <c r="AQ66" s="19"/>
      <c r="AR66" s="131"/>
      <c r="AS66" s="14"/>
      <c r="AT66" s="133"/>
      <c r="AU66" s="139"/>
      <c r="AV66" s="132">
        <f t="shared" ref="AV66:AV114" si="104">((AT$120)+10)-AU66</f>
        <v>0</v>
      </c>
      <c r="AW66" s="145">
        <v>0</v>
      </c>
      <c r="AX66" s="146"/>
      <c r="AY66" s="147">
        <f t="shared" ref="AY66:AY114" si="105">AV66+AW66+AX66</f>
        <v>0</v>
      </c>
      <c r="AZ66" s="14"/>
      <c r="BA66" s="133"/>
      <c r="BB66" s="21"/>
      <c r="BC66" s="132">
        <f t="shared" ref="BC66:BC79" si="106">((BA$120)+10)-BB66</f>
        <v>0</v>
      </c>
      <c r="BD66" s="24">
        <v>0</v>
      </c>
      <c r="BE66" s="19"/>
      <c r="BF66" s="131">
        <f t="shared" ref="BF66:BF119" si="107">BC66+BD66+BE66</f>
        <v>0</v>
      </c>
      <c r="BG66" s="14"/>
      <c r="BH66" s="133">
        <v>2.9803240740740741E-2</v>
      </c>
      <c r="BI66" s="139">
        <v>1</v>
      </c>
      <c r="BJ66" s="132">
        <f t="shared" ref="BJ66:BJ100" si="108">((BH$120)+10)-BI66</f>
        <v>22</v>
      </c>
      <c r="BK66" s="145">
        <v>0</v>
      </c>
      <c r="BL66" s="146">
        <v>5</v>
      </c>
      <c r="BM66" s="147">
        <f t="shared" ref="BM66:BM114" si="109">BJ66+BK66+BL66</f>
        <v>27</v>
      </c>
      <c r="BN66" s="14"/>
      <c r="BO66" s="23"/>
      <c r="BP66" s="21"/>
      <c r="BQ66" s="132">
        <f t="shared" ref="BQ66:BQ71" si="110">((BO$120)+10)-BP66</f>
        <v>0</v>
      </c>
      <c r="BR66" s="24">
        <v>0</v>
      </c>
      <c r="BS66" s="19"/>
      <c r="BT66" s="131">
        <f t="shared" ref="BT66:BT119" si="111">BQ66+BR66+BS66</f>
        <v>0</v>
      </c>
      <c r="BU66" s="14"/>
      <c r="BV66" s="133">
        <v>3.1018518518518515E-2</v>
      </c>
      <c r="BW66" s="139">
        <v>1</v>
      </c>
      <c r="BX66" s="132">
        <f t="shared" ref="BX66:BX102" si="112">((BV$120)+10)-BW66</f>
        <v>23</v>
      </c>
      <c r="BY66" s="145">
        <v>0</v>
      </c>
      <c r="BZ66" s="146">
        <v>5</v>
      </c>
      <c r="CA66" s="147">
        <f t="shared" ref="CA66:CA114" si="113">BX66+BY66+BZ66</f>
        <v>28</v>
      </c>
      <c r="CB66" s="14"/>
      <c r="CC66" s="23"/>
      <c r="CD66" s="21"/>
      <c r="CE66" s="132"/>
      <c r="CF66" s="24"/>
      <c r="CG66" s="19"/>
      <c r="CH66" s="131">
        <f t="shared" ref="CH66:CH119" si="114">CE66+CF66+CG66</f>
        <v>0</v>
      </c>
      <c r="CI66" s="14"/>
      <c r="CJ66" s="133"/>
      <c r="CK66" s="21"/>
      <c r="CL66" s="132">
        <f t="shared" ref="CL66:CL99" si="115">((CJ$120)+10)-CK66</f>
        <v>0</v>
      </c>
      <c r="CM66" s="24">
        <v>0</v>
      </c>
      <c r="CN66" s="19"/>
      <c r="CO66" s="131">
        <f t="shared" ref="CO66:CO119" si="116">CL66+CM66+CN66</f>
        <v>0</v>
      </c>
      <c r="CP66" s="14"/>
      <c r="CQ66" s="23"/>
      <c r="CR66" s="21"/>
      <c r="CS66" s="132"/>
      <c r="CT66" s="24"/>
      <c r="CU66" s="19"/>
      <c r="CV66" s="131">
        <f t="shared" ref="CV66:CV119" si="117">CS66+CT66+CU66</f>
        <v>0</v>
      </c>
      <c r="CW66" s="14"/>
      <c r="CX66" s="133">
        <v>3.0138888888888885E-2</v>
      </c>
      <c r="CY66" s="139">
        <v>1</v>
      </c>
      <c r="CZ66" s="132">
        <f t="shared" ref="CZ66:CZ83" si="118">((CX$120)+10)-CY66</f>
        <v>13</v>
      </c>
      <c r="DA66" s="145">
        <v>0</v>
      </c>
      <c r="DB66" s="146">
        <v>5</v>
      </c>
      <c r="DC66" s="147">
        <f t="shared" ref="DC66:DC114" si="119">CZ66+DA66+DB66</f>
        <v>18</v>
      </c>
      <c r="DD66" s="14"/>
      <c r="DE66" s="133"/>
      <c r="DF66" s="139"/>
      <c r="DG66" s="132"/>
      <c r="DH66" s="145">
        <v>0</v>
      </c>
      <c r="DI66" s="146"/>
      <c r="DJ66" s="147">
        <f t="shared" ref="DJ66:DJ114" si="120">DG66+DH66+DI66</f>
        <v>0</v>
      </c>
      <c r="DK66" s="14"/>
      <c r="DL66" s="133"/>
      <c r="DM66" s="139"/>
      <c r="DN66" s="132"/>
      <c r="DO66" s="145">
        <v>0</v>
      </c>
      <c r="DP66" s="146"/>
      <c r="DQ66" s="147">
        <f t="shared" ref="DQ66:DQ114" si="121">DN66+DO66+DP66</f>
        <v>0</v>
      </c>
      <c r="DR66" s="75"/>
      <c r="DS66" s="133">
        <v>3.1516203703703706E-2</v>
      </c>
      <c r="DT66" s="139">
        <v>1</v>
      </c>
      <c r="DU66" s="132">
        <f t="shared" ref="DU66:DU89" si="122">((DS$120)+10)-DT66</f>
        <v>16</v>
      </c>
      <c r="DV66" s="145">
        <v>0</v>
      </c>
      <c r="DW66" s="146">
        <v>5</v>
      </c>
      <c r="DX66" s="147">
        <f t="shared" ref="DX66:DX114" si="123">DU66+DV66+DW66</f>
        <v>21</v>
      </c>
      <c r="DY66" s="14"/>
      <c r="DZ66" s="133"/>
      <c r="EA66" s="139"/>
      <c r="EB66" s="132"/>
      <c r="EC66" s="145">
        <v>0</v>
      </c>
      <c r="ED66" s="146"/>
      <c r="EE66" s="147">
        <f t="shared" ref="EE66:EE114" si="124">EB66+EC66+ED66</f>
        <v>0</v>
      </c>
      <c r="EF66" s="14"/>
      <c r="EG66" s="133"/>
      <c r="EH66" s="21"/>
      <c r="EI66" s="132">
        <f t="shared" ref="EI66:EI79" si="125">((EG$120)+10)-EH66</f>
        <v>0</v>
      </c>
      <c r="EJ66" s="24">
        <v>0</v>
      </c>
      <c r="EK66" s="19"/>
      <c r="EL66" s="131">
        <f t="shared" ref="EL66:EL119" si="126">EI66+EJ66+EK66</f>
        <v>0</v>
      </c>
      <c r="EM66" s="14"/>
      <c r="EN66" s="133"/>
      <c r="EO66" s="21"/>
      <c r="EP66" s="132">
        <f t="shared" ref="EP66:EP79" si="127">((EN$120)+10)-EO66</f>
        <v>0</v>
      </c>
      <c r="EQ66" s="24">
        <v>0</v>
      </c>
      <c r="ER66" s="19"/>
      <c r="ES66" s="131">
        <f t="shared" ref="ES66:ES119" si="128">EP66+EQ66+ER66</f>
        <v>0</v>
      </c>
      <c r="ET66" s="14"/>
      <c r="EU66" s="133"/>
      <c r="EV66" s="21"/>
      <c r="EW66" s="132">
        <f t="shared" ref="EW66:EW79" si="129">((EU$120)+10)-EV66</f>
        <v>0</v>
      </c>
      <c r="EX66" s="24">
        <v>0</v>
      </c>
      <c r="EY66" s="19"/>
      <c r="EZ66" s="131">
        <f t="shared" ref="EZ66:EZ119" si="130">EW66+EX66+EY66</f>
        <v>0</v>
      </c>
      <c r="FA66" s="14"/>
      <c r="FB66" s="23"/>
      <c r="FC66" s="111">
        <f t="shared" ref="FC66:FC114" si="131">FJ66</f>
        <v>5</v>
      </c>
      <c r="FD66" s="82">
        <f t="shared" ref="FD66:FF99" si="132">SUM(M66+T66+AA66+AH66+AO66+AV66+BC66+BJ66+BQ66+BX66+CE66+CL66+CS66+CZ66+DG66+DN66+DU66+EB66+EI66+EP66+EW66)</f>
        <v>131</v>
      </c>
      <c r="FE66" s="82">
        <f t="shared" si="132"/>
        <v>0</v>
      </c>
      <c r="FF66" s="82">
        <f t="shared" si="132"/>
        <v>30</v>
      </c>
      <c r="FG66" s="131">
        <f t="shared" ref="FG66:FG114" si="133">FD66+FE66+FF66</f>
        <v>161</v>
      </c>
      <c r="FH66" s="14" t="str">
        <f t="shared" ref="FH66:FH114" si="134">B66</f>
        <v>Karen Bridge</v>
      </c>
      <c r="FI66" s="14"/>
      <c r="FJ66" s="183">
        <f>FS66</f>
        <v>5</v>
      </c>
      <c r="FK66" s="177">
        <v>1</v>
      </c>
      <c r="FL66" s="177">
        <v>5</v>
      </c>
      <c r="FM66" s="177" t="s">
        <v>367</v>
      </c>
      <c r="FN66" s="177" t="s">
        <v>630</v>
      </c>
      <c r="FO66" s="177">
        <v>1</v>
      </c>
      <c r="FP66" s="177">
        <v>5</v>
      </c>
      <c r="FQ66" s="177">
        <v>5</v>
      </c>
      <c r="FR66" s="177">
        <v>5</v>
      </c>
      <c r="FS66" s="177">
        <v>5</v>
      </c>
      <c r="FT66" s="177"/>
      <c r="FU66" s="177"/>
      <c r="FV66" s="77"/>
      <c r="FW66" s="77"/>
      <c r="FX66" s="77"/>
      <c r="FY66" s="77"/>
      <c r="FZ66" s="77"/>
      <c r="GA66" s="77"/>
      <c r="GB66" s="8">
        <f t="shared" ref="GB66:GB96" si="135">$P66</f>
        <v>43</v>
      </c>
      <c r="GC66" s="8">
        <f t="shared" ref="GC66:GC99" si="136">$P66+$AD66</f>
        <v>67</v>
      </c>
      <c r="GD66" s="8">
        <f t="shared" ref="GD66:GD96" si="137">$P66+$AD66+$AY66</f>
        <v>67</v>
      </c>
      <c r="GE66" s="8">
        <f t="shared" ref="GE66:GE96" si="138">$P66+$AD66+$AY66+$BM66</f>
        <v>94</v>
      </c>
      <c r="GF66" s="8">
        <f t="shared" ref="GF66:GF96" si="139">$P66+$AD66+$AY66+$BM66+$CA66</f>
        <v>122</v>
      </c>
      <c r="GG66" s="8">
        <f>$P66+$AD66+$AY66+$BM66+$CA66+$DC66</f>
        <v>140</v>
      </c>
      <c r="GH66" s="8">
        <f>$P66+$AD66+$AY66+$BM66+$CA66+$DC66+$DJ66</f>
        <v>140</v>
      </c>
      <c r="GI66" s="8">
        <f t="shared" ref="GI66:GI96" si="140">$P66+$AD66+$AY66+$BM66+$CA66+$DC66+$DJ66+$DQ66</f>
        <v>140</v>
      </c>
      <c r="GJ66" s="8">
        <f t="shared" ref="GJ66:GJ96" si="141">$P66+$AD66+$AY66+$BM66+$CA66+$DC66+$DJ66+$DQ66+$DX66</f>
        <v>161</v>
      </c>
      <c r="GK66" s="8">
        <f>$P66+$AD66+$AY66+$BM66+$CA66+$DC66+$DJ66+$DQ66+$DX66+$EE66</f>
        <v>161</v>
      </c>
      <c r="GM66" s="159">
        <f>$P66+$AD66+$AY66</f>
        <v>67</v>
      </c>
      <c r="GN66" s="159">
        <f>$P66+$AD66+$AY66+$BM66</f>
        <v>94</v>
      </c>
      <c r="GO66" s="159">
        <f t="shared" ref="GO66:GO108" si="142">$P66+$AD66+$AY66+$BM66+$CA66</f>
        <v>122</v>
      </c>
      <c r="GP66" s="159">
        <f>$P66+$AD66+$AY66+$BM66+$CA66+$DC66</f>
        <v>140</v>
      </c>
      <c r="GQ66" s="159">
        <f>$P66+$AD66+$AY66+$BM66+$CA66+$DC66+$DJ66</f>
        <v>140</v>
      </c>
      <c r="GR66" s="159">
        <f>$P66+$AD66+$AY66+$BM66+$CA66+$DC66+$DJ66+$DQ66</f>
        <v>140</v>
      </c>
      <c r="GS66" s="159">
        <f t="shared" ref="GS66:GS114" si="143">$P66+$AD66+$AY66+$BM66+$CA66+$DC66+$DJ66+$DQ66+$DX66</f>
        <v>161</v>
      </c>
    </row>
    <row r="67" spans="1:201">
      <c r="A67" s="8">
        <v>2</v>
      </c>
      <c r="B67" s="14" t="s">
        <v>782</v>
      </c>
      <c r="C67" s="162">
        <v>3.0000000000000002E-2</v>
      </c>
      <c r="D67" s="162">
        <v>3.0000000000000002E-2</v>
      </c>
      <c r="E67" s="162">
        <v>3.0000000000000002E-2</v>
      </c>
      <c r="F67" s="154">
        <v>3.0000000000000002E-2</v>
      </c>
      <c r="G67" s="154">
        <v>3.0000000000000002E-2</v>
      </c>
      <c r="H67" s="154">
        <v>3.0000000000000002E-2</v>
      </c>
      <c r="I67" s="154">
        <v>3.0000000000000002E-2</v>
      </c>
      <c r="J67" s="154">
        <v>3.0000000000000002E-2</v>
      </c>
      <c r="K67" s="133">
        <v>3.0000000000000002E-2</v>
      </c>
      <c r="L67" s="139">
        <v>2</v>
      </c>
      <c r="M67" s="132">
        <f t="shared" si="98"/>
        <v>37</v>
      </c>
      <c r="N67" s="145">
        <v>0</v>
      </c>
      <c r="O67" s="146">
        <v>5</v>
      </c>
      <c r="P67" s="147">
        <f t="shared" si="99"/>
        <v>42</v>
      </c>
      <c r="Q67" s="14"/>
      <c r="R67" s="133"/>
      <c r="S67" s="21"/>
      <c r="T67" s="132">
        <f t="shared" si="100"/>
        <v>0</v>
      </c>
      <c r="U67" s="24">
        <v>0</v>
      </c>
      <c r="V67" s="19"/>
      <c r="W67" s="131">
        <f t="shared" si="101"/>
        <v>0</v>
      </c>
      <c r="X67" s="14"/>
      <c r="Y67" s="133"/>
      <c r="Z67" s="139"/>
      <c r="AA67" s="132"/>
      <c r="AB67" s="145">
        <v>0</v>
      </c>
      <c r="AC67" s="146"/>
      <c r="AD67" s="147">
        <f t="shared" si="103"/>
        <v>0</v>
      </c>
      <c r="AE67" s="14"/>
      <c r="AF67" s="133"/>
      <c r="AG67" s="21"/>
      <c r="AH67" s="19"/>
      <c r="AI67" s="19"/>
      <c r="AJ67" s="19"/>
      <c r="AK67" s="131"/>
      <c r="AL67" s="14"/>
      <c r="AM67" s="133"/>
      <c r="AN67" s="21"/>
      <c r="AO67" s="132"/>
      <c r="AP67" s="24"/>
      <c r="AQ67" s="19"/>
      <c r="AR67" s="131"/>
      <c r="AS67" s="14"/>
      <c r="AT67" s="133"/>
      <c r="AU67" s="139"/>
      <c r="AV67" s="132">
        <f t="shared" si="104"/>
        <v>0</v>
      </c>
      <c r="AW67" s="145">
        <v>0</v>
      </c>
      <c r="AX67" s="146"/>
      <c r="AY67" s="147">
        <f t="shared" si="105"/>
        <v>0</v>
      </c>
      <c r="AZ67" s="14"/>
      <c r="BA67" s="133"/>
      <c r="BB67" s="21"/>
      <c r="BC67" s="132">
        <f t="shared" si="106"/>
        <v>0</v>
      </c>
      <c r="BD67" s="24">
        <v>0</v>
      </c>
      <c r="BE67" s="19"/>
      <c r="BF67" s="131">
        <f t="shared" si="107"/>
        <v>0</v>
      </c>
      <c r="BG67" s="14"/>
      <c r="BH67" s="133"/>
      <c r="BI67" s="139"/>
      <c r="BJ67" s="132"/>
      <c r="BK67" s="145">
        <v>0</v>
      </c>
      <c r="BL67" s="146"/>
      <c r="BM67" s="147">
        <f t="shared" si="109"/>
        <v>0</v>
      </c>
      <c r="BN67" s="14"/>
      <c r="BO67" s="23"/>
      <c r="BP67" s="21"/>
      <c r="BQ67" s="132">
        <f t="shared" si="110"/>
        <v>0</v>
      </c>
      <c r="BR67" s="24">
        <v>0</v>
      </c>
      <c r="BS67" s="19"/>
      <c r="BT67" s="131">
        <f t="shared" si="111"/>
        <v>0</v>
      </c>
      <c r="BU67" s="14"/>
      <c r="BV67" s="133">
        <v>3.1099537037037037E-2</v>
      </c>
      <c r="BW67" s="139">
        <v>2</v>
      </c>
      <c r="BX67" s="132">
        <f t="shared" si="112"/>
        <v>22</v>
      </c>
      <c r="BY67" s="145">
        <v>0</v>
      </c>
      <c r="BZ67" s="146">
        <v>5</v>
      </c>
      <c r="CA67" s="147">
        <f t="shared" si="113"/>
        <v>27</v>
      </c>
      <c r="CB67" s="14"/>
      <c r="CC67" s="23"/>
      <c r="CD67" s="21"/>
      <c r="CE67" s="132">
        <f t="shared" ref="CE67:CE78" si="144">(CC$120+1)-CD67</f>
        <v>0</v>
      </c>
      <c r="CF67" s="24">
        <v>0</v>
      </c>
      <c r="CG67" s="19"/>
      <c r="CH67" s="131">
        <f t="shared" si="114"/>
        <v>0</v>
      </c>
      <c r="CI67" s="14"/>
      <c r="CJ67" s="133"/>
      <c r="CK67" s="21"/>
      <c r="CL67" s="132">
        <f t="shared" si="115"/>
        <v>0</v>
      </c>
      <c r="CM67" s="24">
        <v>0</v>
      </c>
      <c r="CN67" s="19"/>
      <c r="CO67" s="131">
        <f t="shared" si="116"/>
        <v>0</v>
      </c>
      <c r="CP67" s="14"/>
      <c r="CQ67" s="23"/>
      <c r="CR67" s="21"/>
      <c r="CS67" s="132">
        <f t="shared" ref="CS67:CS78" si="145">(CQ$120+1)-CR67</f>
        <v>0</v>
      </c>
      <c r="CT67" s="24">
        <v>0</v>
      </c>
      <c r="CU67" s="19"/>
      <c r="CV67" s="131">
        <f t="shared" si="117"/>
        <v>0</v>
      </c>
      <c r="CW67" s="14"/>
      <c r="CX67" s="133"/>
      <c r="CY67" s="139"/>
      <c r="CZ67" s="132"/>
      <c r="DA67" s="145">
        <v>0</v>
      </c>
      <c r="DB67" s="146"/>
      <c r="DC67" s="147">
        <f t="shared" si="119"/>
        <v>0</v>
      </c>
      <c r="DD67" s="14"/>
      <c r="DE67" s="133"/>
      <c r="DF67" s="139"/>
      <c r="DG67" s="132"/>
      <c r="DH67" s="145">
        <v>0</v>
      </c>
      <c r="DI67" s="146"/>
      <c r="DJ67" s="147">
        <f t="shared" si="120"/>
        <v>0</v>
      </c>
      <c r="DK67" s="14"/>
      <c r="DL67" s="133"/>
      <c r="DM67" s="139"/>
      <c r="DN67" s="132"/>
      <c r="DO67" s="145">
        <v>0</v>
      </c>
      <c r="DP67" s="146"/>
      <c r="DQ67" s="147">
        <f t="shared" si="121"/>
        <v>0</v>
      </c>
      <c r="DR67" s="75"/>
      <c r="DS67" s="133"/>
      <c r="DT67" s="139"/>
      <c r="DU67" s="132"/>
      <c r="DV67" s="145">
        <v>0</v>
      </c>
      <c r="DW67" s="146"/>
      <c r="DX67" s="147">
        <f t="shared" si="123"/>
        <v>0</v>
      </c>
      <c r="DY67" s="14"/>
      <c r="DZ67" s="133"/>
      <c r="EA67" s="139"/>
      <c r="EB67" s="132"/>
      <c r="EC67" s="145">
        <v>0</v>
      </c>
      <c r="ED67" s="146"/>
      <c r="EE67" s="147">
        <f t="shared" si="124"/>
        <v>0</v>
      </c>
      <c r="EF67" s="14"/>
      <c r="EG67" s="133"/>
      <c r="EH67" s="21"/>
      <c r="EI67" s="132">
        <f t="shared" si="125"/>
        <v>0</v>
      </c>
      <c r="EJ67" s="24">
        <v>0</v>
      </c>
      <c r="EK67" s="19"/>
      <c r="EL67" s="131">
        <f t="shared" si="126"/>
        <v>0</v>
      </c>
      <c r="EM67" s="14"/>
      <c r="EN67" s="133"/>
      <c r="EO67" s="21"/>
      <c r="EP67" s="132">
        <f t="shared" si="127"/>
        <v>0</v>
      </c>
      <c r="EQ67" s="24">
        <v>0</v>
      </c>
      <c r="ER67" s="19"/>
      <c r="ES67" s="131">
        <f t="shared" si="128"/>
        <v>0</v>
      </c>
      <c r="ET67" s="14"/>
      <c r="EU67" s="133"/>
      <c r="EV67" s="21"/>
      <c r="EW67" s="132">
        <f t="shared" si="129"/>
        <v>0</v>
      </c>
      <c r="EX67" s="24">
        <v>0</v>
      </c>
      <c r="EY67" s="19"/>
      <c r="EZ67" s="131">
        <f t="shared" si="130"/>
        <v>0</v>
      </c>
      <c r="FA67" s="14"/>
      <c r="FB67" s="23"/>
      <c r="FC67" s="111">
        <f t="shared" si="131"/>
        <v>13</v>
      </c>
      <c r="FD67" s="82">
        <f t="shared" si="132"/>
        <v>59</v>
      </c>
      <c r="FE67" s="82">
        <f t="shared" si="132"/>
        <v>0</v>
      </c>
      <c r="FF67" s="82">
        <f t="shared" si="132"/>
        <v>10</v>
      </c>
      <c r="FG67" s="131">
        <f t="shared" si="133"/>
        <v>69</v>
      </c>
      <c r="FH67" s="14" t="str">
        <f t="shared" si="134"/>
        <v>Emma Nielsen</v>
      </c>
      <c r="FI67" s="14"/>
      <c r="FJ67" s="183">
        <f t="shared" ref="FJ67:FJ114" si="146">FS67</f>
        <v>13</v>
      </c>
      <c r="FK67" s="177">
        <v>2</v>
      </c>
      <c r="FL67" s="177">
        <v>12</v>
      </c>
      <c r="FM67" s="177">
        <v>14</v>
      </c>
      <c r="FN67" s="177">
        <v>9</v>
      </c>
      <c r="FO67" s="177">
        <v>9</v>
      </c>
      <c r="FP67" s="177">
        <v>9</v>
      </c>
      <c r="FQ67" s="177">
        <v>11</v>
      </c>
      <c r="FR67" s="177">
        <v>12</v>
      </c>
      <c r="FS67" s="177">
        <v>13</v>
      </c>
      <c r="FT67" s="177"/>
      <c r="FU67" s="177"/>
      <c r="FV67" s="77"/>
      <c r="FW67" s="77"/>
      <c r="FX67" s="77"/>
      <c r="FY67" s="77"/>
      <c r="FZ67" s="77"/>
      <c r="GA67" s="77"/>
      <c r="GB67" s="8">
        <f t="shared" si="135"/>
        <v>42</v>
      </c>
      <c r="GC67" s="8">
        <f t="shared" si="136"/>
        <v>42</v>
      </c>
      <c r="GD67" s="8">
        <f t="shared" si="137"/>
        <v>42</v>
      </c>
      <c r="GE67" s="8">
        <f t="shared" si="138"/>
        <v>42</v>
      </c>
      <c r="GF67" s="8">
        <f t="shared" si="139"/>
        <v>69</v>
      </c>
      <c r="GG67" s="8">
        <f t="shared" ref="GG67:GG96" si="147">$P67+$AD67+$AY67+$BM67+$CA67+$DC67</f>
        <v>69</v>
      </c>
      <c r="GH67" s="8">
        <f t="shared" ref="GH67:GH96" si="148">$P67+$AD67+$AY67+$BM67+$CA67+$DC67+$DJ67</f>
        <v>69</v>
      </c>
      <c r="GI67" s="8">
        <f t="shared" si="140"/>
        <v>69</v>
      </c>
      <c r="GJ67" s="8">
        <f t="shared" si="141"/>
        <v>69</v>
      </c>
      <c r="GK67" s="8">
        <f t="shared" ref="GK67:GK96" si="149">$P67+$AD67+$AY67+$BM67+$CA67+$DC67+$DJ67+$DQ67+$DX67+$EE67</f>
        <v>69</v>
      </c>
      <c r="GM67" s="159">
        <f t="shared" ref="GM67:GM99" si="150">$P67+$AD67+$AY67</f>
        <v>42</v>
      </c>
      <c r="GN67" s="159">
        <f t="shared" ref="GN67:GN103" si="151">$P67+$AD67+$AY67+$BM67</f>
        <v>42</v>
      </c>
      <c r="GO67" s="159">
        <f t="shared" si="142"/>
        <v>69</v>
      </c>
      <c r="GP67" s="159">
        <f t="shared" ref="GP67:GP113" si="152">$P67+$AD67+$AY67+$BM67+$CA67+$DC67</f>
        <v>69</v>
      </c>
      <c r="GQ67" s="159">
        <f t="shared" ref="GQ67:GQ114" si="153">$P67+$AD67+$AY67+$BM67+$CA67+$DC67+$DJ67</f>
        <v>69</v>
      </c>
      <c r="GR67" s="159">
        <f t="shared" ref="GR67:GR114" si="154">$P67+$AD67+$AY67+$BM67+$CA67+$DC67+$DJ67+$DQ67</f>
        <v>69</v>
      </c>
      <c r="GS67" s="159">
        <f t="shared" si="143"/>
        <v>69</v>
      </c>
    </row>
    <row r="68" spans="1:201">
      <c r="A68" s="8">
        <v>3</v>
      </c>
      <c r="B68" s="14" t="s">
        <v>896</v>
      </c>
      <c r="C68" s="162">
        <v>3.0219907407407407E-2</v>
      </c>
      <c r="D68" s="162">
        <v>3.0219907407407407E-2</v>
      </c>
      <c r="E68" s="162">
        <v>3.0219907407407407E-2</v>
      </c>
      <c r="F68" s="154">
        <v>3.0219907407407407E-2</v>
      </c>
      <c r="G68" s="154">
        <v>3.0219907407407407E-2</v>
      </c>
      <c r="H68" s="154">
        <v>3.0219907407407407E-2</v>
      </c>
      <c r="I68" s="154">
        <v>3.0219907407407407E-2</v>
      </c>
      <c r="J68" s="154">
        <v>3.0219907407407407E-2</v>
      </c>
      <c r="K68" s="133">
        <v>3.0219907407407407E-2</v>
      </c>
      <c r="L68" s="139">
        <v>3</v>
      </c>
      <c r="M68" s="132">
        <f t="shared" si="98"/>
        <v>36</v>
      </c>
      <c r="N68" s="145">
        <v>0</v>
      </c>
      <c r="O68" s="146">
        <v>5</v>
      </c>
      <c r="P68" s="147">
        <f t="shared" si="99"/>
        <v>41</v>
      </c>
      <c r="Q68" s="14"/>
      <c r="R68" s="133"/>
      <c r="S68" s="21"/>
      <c r="T68" s="132">
        <f t="shared" si="100"/>
        <v>0</v>
      </c>
      <c r="U68" s="24">
        <v>0</v>
      </c>
      <c r="V68" s="19"/>
      <c r="W68" s="131">
        <f t="shared" si="101"/>
        <v>0</v>
      </c>
      <c r="X68" s="14"/>
      <c r="Y68" s="133"/>
      <c r="Z68" s="139"/>
      <c r="AA68" s="132"/>
      <c r="AB68" s="145">
        <v>0</v>
      </c>
      <c r="AC68" s="146"/>
      <c r="AD68" s="147">
        <f t="shared" si="103"/>
        <v>0</v>
      </c>
      <c r="AE68" s="14"/>
      <c r="AF68" s="133"/>
      <c r="AG68" s="21"/>
      <c r="AH68" s="19"/>
      <c r="AI68" s="19"/>
      <c r="AJ68" s="19"/>
      <c r="AK68" s="131"/>
      <c r="AL68" s="14"/>
      <c r="AM68" s="133"/>
      <c r="AN68" s="21"/>
      <c r="AO68" s="132"/>
      <c r="AP68" s="24"/>
      <c r="AQ68" s="19"/>
      <c r="AR68" s="131"/>
      <c r="AS68" s="14"/>
      <c r="AT68" s="133"/>
      <c r="AU68" s="139"/>
      <c r="AV68" s="132">
        <f t="shared" si="104"/>
        <v>0</v>
      </c>
      <c r="AW68" s="145">
        <v>0</v>
      </c>
      <c r="AX68" s="146"/>
      <c r="AY68" s="147">
        <f t="shared" si="105"/>
        <v>0</v>
      </c>
      <c r="AZ68" s="14"/>
      <c r="BA68" s="133"/>
      <c r="BB68" s="21"/>
      <c r="BC68" s="132">
        <f t="shared" si="106"/>
        <v>0</v>
      </c>
      <c r="BD68" s="24">
        <v>0</v>
      </c>
      <c r="BE68" s="19"/>
      <c r="BF68" s="131">
        <f t="shared" si="107"/>
        <v>0</v>
      </c>
      <c r="BG68" s="14"/>
      <c r="BH68" s="133"/>
      <c r="BI68" s="139"/>
      <c r="BJ68" s="132"/>
      <c r="BK68" s="145">
        <v>0</v>
      </c>
      <c r="BL68" s="146"/>
      <c r="BM68" s="147">
        <f t="shared" si="109"/>
        <v>0</v>
      </c>
      <c r="BN68" s="14"/>
      <c r="BO68" s="23"/>
      <c r="BP68" s="21"/>
      <c r="BQ68" s="132">
        <f t="shared" si="110"/>
        <v>0</v>
      </c>
      <c r="BR68" s="24">
        <v>0</v>
      </c>
      <c r="BS68" s="19"/>
      <c r="BT68" s="131">
        <f t="shared" si="111"/>
        <v>0</v>
      </c>
      <c r="BU68" s="14"/>
      <c r="BV68" s="133"/>
      <c r="BW68" s="139"/>
      <c r="BX68" s="132"/>
      <c r="BY68" s="145">
        <v>0</v>
      </c>
      <c r="BZ68" s="146"/>
      <c r="CA68" s="147">
        <f t="shared" si="113"/>
        <v>0</v>
      </c>
      <c r="CB68" s="14"/>
      <c r="CC68" s="23"/>
      <c r="CD68" s="21"/>
      <c r="CE68" s="132">
        <f t="shared" si="144"/>
        <v>0</v>
      </c>
      <c r="CF68" s="24">
        <v>0</v>
      </c>
      <c r="CG68" s="19"/>
      <c r="CH68" s="131">
        <f t="shared" si="114"/>
        <v>0</v>
      </c>
      <c r="CI68" s="14"/>
      <c r="CJ68" s="133"/>
      <c r="CK68" s="21"/>
      <c r="CL68" s="132">
        <f t="shared" si="115"/>
        <v>0</v>
      </c>
      <c r="CM68" s="24">
        <v>0</v>
      </c>
      <c r="CN68" s="19"/>
      <c r="CO68" s="131">
        <f t="shared" si="116"/>
        <v>0</v>
      </c>
      <c r="CP68" s="14"/>
      <c r="CQ68" s="23"/>
      <c r="CR68" s="21"/>
      <c r="CS68" s="132">
        <f t="shared" si="145"/>
        <v>0</v>
      </c>
      <c r="CT68" s="24">
        <v>0</v>
      </c>
      <c r="CU68" s="19"/>
      <c r="CV68" s="131">
        <f t="shared" si="117"/>
        <v>0</v>
      </c>
      <c r="CW68" s="14"/>
      <c r="CX68" s="133"/>
      <c r="CY68" s="139"/>
      <c r="CZ68" s="132"/>
      <c r="DA68" s="145">
        <v>0</v>
      </c>
      <c r="DB68" s="146"/>
      <c r="DC68" s="147">
        <f t="shared" si="119"/>
        <v>0</v>
      </c>
      <c r="DD68" s="14"/>
      <c r="DE68" s="133"/>
      <c r="DF68" s="139"/>
      <c r="DG68" s="132"/>
      <c r="DH68" s="145">
        <v>0</v>
      </c>
      <c r="DI68" s="146"/>
      <c r="DJ68" s="147">
        <f t="shared" si="120"/>
        <v>0</v>
      </c>
      <c r="DK68" s="14"/>
      <c r="DL68" s="133"/>
      <c r="DM68" s="139"/>
      <c r="DN68" s="132"/>
      <c r="DO68" s="145">
        <v>0</v>
      </c>
      <c r="DP68" s="146"/>
      <c r="DQ68" s="147">
        <f t="shared" si="121"/>
        <v>0</v>
      </c>
      <c r="DR68" s="75"/>
      <c r="DS68" s="133"/>
      <c r="DT68" s="139"/>
      <c r="DU68" s="132"/>
      <c r="DV68" s="145">
        <v>0</v>
      </c>
      <c r="DW68" s="146"/>
      <c r="DX68" s="147">
        <f t="shared" si="123"/>
        <v>0</v>
      </c>
      <c r="DY68" s="14"/>
      <c r="DZ68" s="133"/>
      <c r="EA68" s="139"/>
      <c r="EB68" s="132"/>
      <c r="EC68" s="145">
        <v>0</v>
      </c>
      <c r="ED68" s="146"/>
      <c r="EE68" s="147">
        <f t="shared" si="124"/>
        <v>0</v>
      </c>
      <c r="EF68" s="14"/>
      <c r="EG68" s="133"/>
      <c r="EH68" s="21"/>
      <c r="EI68" s="132">
        <f t="shared" si="125"/>
        <v>0</v>
      </c>
      <c r="EJ68" s="24">
        <v>0</v>
      </c>
      <c r="EK68" s="19"/>
      <c r="EL68" s="131">
        <f t="shared" si="126"/>
        <v>0</v>
      </c>
      <c r="EM68" s="14"/>
      <c r="EN68" s="133"/>
      <c r="EO68" s="21"/>
      <c r="EP68" s="132">
        <f t="shared" si="127"/>
        <v>0</v>
      </c>
      <c r="EQ68" s="24">
        <v>0</v>
      </c>
      <c r="ER68" s="19"/>
      <c r="ES68" s="131">
        <f t="shared" si="128"/>
        <v>0</v>
      </c>
      <c r="ET68" s="14"/>
      <c r="EU68" s="133"/>
      <c r="EV68" s="21"/>
      <c r="EW68" s="132">
        <f t="shared" si="129"/>
        <v>0</v>
      </c>
      <c r="EX68" s="24">
        <v>0</v>
      </c>
      <c r="EY68" s="19"/>
      <c r="EZ68" s="131">
        <f t="shared" si="130"/>
        <v>0</v>
      </c>
      <c r="FA68" s="14"/>
      <c r="FB68" s="23"/>
      <c r="FC68" s="111">
        <f t="shared" si="131"/>
        <v>22</v>
      </c>
      <c r="FD68" s="82">
        <f t="shared" si="132"/>
        <v>36</v>
      </c>
      <c r="FE68" s="82">
        <f t="shared" si="132"/>
        <v>0</v>
      </c>
      <c r="FF68" s="82">
        <f t="shared" si="132"/>
        <v>5</v>
      </c>
      <c r="FG68" s="131">
        <f t="shared" si="133"/>
        <v>41</v>
      </c>
      <c r="FH68" s="14" t="str">
        <f t="shared" si="134"/>
        <v>Nicola King</v>
      </c>
      <c r="FI68" s="14"/>
      <c r="FJ68" s="183">
        <f t="shared" si="146"/>
        <v>22</v>
      </c>
      <c r="FK68" s="177">
        <v>3</v>
      </c>
      <c r="FL68" s="177">
        <v>13</v>
      </c>
      <c r="FM68" s="177">
        <v>15</v>
      </c>
      <c r="FN68" s="177">
        <v>16</v>
      </c>
      <c r="FO68" s="177">
        <v>16</v>
      </c>
      <c r="FP68" s="177">
        <v>20</v>
      </c>
      <c r="FQ68" s="177">
        <v>22</v>
      </c>
      <c r="FR68" s="177">
        <v>22</v>
      </c>
      <c r="FS68" s="177">
        <v>22</v>
      </c>
      <c r="FT68" s="177"/>
      <c r="FU68" s="177"/>
      <c r="FV68" s="77"/>
      <c r="FW68" s="77"/>
      <c r="FX68" s="77"/>
      <c r="FY68" s="77"/>
      <c r="FZ68" s="77"/>
      <c r="GA68" s="77"/>
      <c r="GB68" s="8">
        <f t="shared" si="135"/>
        <v>41</v>
      </c>
      <c r="GC68" s="8">
        <f t="shared" si="136"/>
        <v>41</v>
      </c>
      <c r="GD68" s="8">
        <f t="shared" si="137"/>
        <v>41</v>
      </c>
      <c r="GE68" s="8">
        <f t="shared" si="138"/>
        <v>41</v>
      </c>
      <c r="GF68" s="8">
        <f t="shared" si="139"/>
        <v>41</v>
      </c>
      <c r="GG68" s="8">
        <f t="shared" si="147"/>
        <v>41</v>
      </c>
      <c r="GH68" s="8">
        <f t="shared" si="148"/>
        <v>41</v>
      </c>
      <c r="GI68" s="8">
        <f t="shared" si="140"/>
        <v>41</v>
      </c>
      <c r="GJ68" s="8">
        <f t="shared" si="141"/>
        <v>41</v>
      </c>
      <c r="GK68" s="8">
        <f t="shared" si="149"/>
        <v>41</v>
      </c>
      <c r="GM68" s="159">
        <f t="shared" si="150"/>
        <v>41</v>
      </c>
      <c r="GN68" s="159">
        <f t="shared" si="151"/>
        <v>41</v>
      </c>
      <c r="GO68" s="159">
        <f t="shared" si="142"/>
        <v>41</v>
      </c>
      <c r="GP68" s="159">
        <f t="shared" si="152"/>
        <v>41</v>
      </c>
      <c r="GQ68" s="159">
        <f t="shared" si="153"/>
        <v>41</v>
      </c>
      <c r="GR68" s="159">
        <f t="shared" si="154"/>
        <v>41</v>
      </c>
      <c r="GS68" s="159">
        <f t="shared" si="143"/>
        <v>41</v>
      </c>
    </row>
    <row r="69" spans="1:201">
      <c r="A69" s="8">
        <v>4</v>
      </c>
      <c r="B69" s="14" t="s">
        <v>418</v>
      </c>
      <c r="C69" s="162">
        <v>3.0451388888888889E-2</v>
      </c>
      <c r="D69" s="162">
        <v>3.0451388888888889E-2</v>
      </c>
      <c r="E69" s="162">
        <v>3.0451388888888889E-2</v>
      </c>
      <c r="F69" s="154">
        <v>3.0451388888888889E-2</v>
      </c>
      <c r="G69" s="154">
        <v>3.0451388888888889E-2</v>
      </c>
      <c r="H69" s="154">
        <v>3.0451388888888889E-2</v>
      </c>
      <c r="I69" s="154">
        <v>3.0451388888888889E-2</v>
      </c>
      <c r="J69" s="154">
        <v>3.0451388888888889E-2</v>
      </c>
      <c r="K69" s="133">
        <v>3.0451388888888889E-2</v>
      </c>
      <c r="L69" s="139">
        <v>4</v>
      </c>
      <c r="M69" s="132">
        <f t="shared" si="98"/>
        <v>35</v>
      </c>
      <c r="N69" s="145">
        <v>0</v>
      </c>
      <c r="O69" s="146">
        <v>5</v>
      </c>
      <c r="P69" s="147">
        <f t="shared" si="99"/>
        <v>40</v>
      </c>
      <c r="Q69" s="14"/>
      <c r="R69" s="133"/>
      <c r="S69" s="21"/>
      <c r="T69" s="132">
        <f t="shared" si="100"/>
        <v>0</v>
      </c>
      <c r="U69" s="24">
        <v>0</v>
      </c>
      <c r="V69" s="19"/>
      <c r="W69" s="131">
        <f t="shared" si="101"/>
        <v>0</v>
      </c>
      <c r="X69" s="14"/>
      <c r="Y69" s="133"/>
      <c r="Z69" s="139"/>
      <c r="AA69" s="132"/>
      <c r="AB69" s="145">
        <v>0</v>
      </c>
      <c r="AC69" s="146"/>
      <c r="AD69" s="147">
        <f t="shared" si="103"/>
        <v>0</v>
      </c>
      <c r="AE69" s="14"/>
      <c r="AF69" s="133"/>
      <c r="AG69" s="21"/>
      <c r="AH69" s="19"/>
      <c r="AI69" s="19"/>
      <c r="AJ69" s="19"/>
      <c r="AK69" s="131"/>
      <c r="AL69" s="14"/>
      <c r="AM69" s="133"/>
      <c r="AN69" s="21"/>
      <c r="AO69" s="132"/>
      <c r="AP69" s="24"/>
      <c r="AQ69" s="19"/>
      <c r="AR69" s="131"/>
      <c r="AS69" s="14"/>
      <c r="AT69" s="133"/>
      <c r="AU69" s="139"/>
      <c r="AV69" s="132">
        <f t="shared" si="104"/>
        <v>0</v>
      </c>
      <c r="AW69" s="145">
        <v>0</v>
      </c>
      <c r="AX69" s="146"/>
      <c r="AY69" s="147">
        <f t="shared" si="105"/>
        <v>0</v>
      </c>
      <c r="AZ69" s="14"/>
      <c r="BA69" s="133"/>
      <c r="BB69" s="21"/>
      <c r="BC69" s="132">
        <f t="shared" si="106"/>
        <v>0</v>
      </c>
      <c r="BD69" s="24">
        <v>0</v>
      </c>
      <c r="BE69" s="19"/>
      <c r="BF69" s="131">
        <f t="shared" si="107"/>
        <v>0</v>
      </c>
      <c r="BG69" s="14"/>
      <c r="BH69" s="133"/>
      <c r="BI69" s="139"/>
      <c r="BJ69" s="132"/>
      <c r="BK69" s="145">
        <v>0</v>
      </c>
      <c r="BL69" s="146"/>
      <c r="BM69" s="147">
        <f t="shared" si="109"/>
        <v>0</v>
      </c>
      <c r="BN69" s="14"/>
      <c r="BO69" s="23"/>
      <c r="BP69" s="21"/>
      <c r="BQ69" s="132">
        <f t="shared" si="110"/>
        <v>0</v>
      </c>
      <c r="BR69" s="24">
        <v>0</v>
      </c>
      <c r="BS69" s="19"/>
      <c r="BT69" s="131">
        <f t="shared" si="111"/>
        <v>0</v>
      </c>
      <c r="BU69" s="14"/>
      <c r="BV69" s="133"/>
      <c r="BW69" s="139"/>
      <c r="BX69" s="132"/>
      <c r="BY69" s="145">
        <v>0</v>
      </c>
      <c r="BZ69" s="146"/>
      <c r="CA69" s="147">
        <f t="shared" si="113"/>
        <v>0</v>
      </c>
      <c r="CB69" s="14"/>
      <c r="CC69" s="23"/>
      <c r="CD69" s="21"/>
      <c r="CE69" s="132">
        <f t="shared" si="144"/>
        <v>0</v>
      </c>
      <c r="CF69" s="24">
        <v>0</v>
      </c>
      <c r="CG69" s="19"/>
      <c r="CH69" s="131">
        <f t="shared" si="114"/>
        <v>0</v>
      </c>
      <c r="CI69" s="14"/>
      <c r="CJ69" s="133"/>
      <c r="CK69" s="21"/>
      <c r="CL69" s="132">
        <f t="shared" si="115"/>
        <v>0</v>
      </c>
      <c r="CM69" s="24">
        <v>0</v>
      </c>
      <c r="CN69" s="19"/>
      <c r="CO69" s="131">
        <f t="shared" si="116"/>
        <v>0</v>
      </c>
      <c r="CP69" s="14"/>
      <c r="CQ69" s="23"/>
      <c r="CR69" s="21"/>
      <c r="CS69" s="132">
        <f t="shared" si="145"/>
        <v>0</v>
      </c>
      <c r="CT69" s="24">
        <v>0</v>
      </c>
      <c r="CU69" s="19"/>
      <c r="CV69" s="131">
        <f t="shared" si="117"/>
        <v>0</v>
      </c>
      <c r="CW69" s="14"/>
      <c r="CX69" s="133"/>
      <c r="CY69" s="139"/>
      <c r="CZ69" s="132"/>
      <c r="DA69" s="145">
        <v>0</v>
      </c>
      <c r="DB69" s="146"/>
      <c r="DC69" s="147">
        <f t="shared" si="119"/>
        <v>0</v>
      </c>
      <c r="DD69" s="14"/>
      <c r="DE69" s="133">
        <v>3.1875000000000001E-2</v>
      </c>
      <c r="DF69" s="139">
        <v>2</v>
      </c>
      <c r="DG69" s="132">
        <f t="shared" ref="DG69:DG103" si="155">((DE$120)+10)-DF69</f>
        <v>18</v>
      </c>
      <c r="DH69" s="145">
        <v>0</v>
      </c>
      <c r="DI69" s="146">
        <v>5</v>
      </c>
      <c r="DJ69" s="147">
        <f t="shared" si="120"/>
        <v>23</v>
      </c>
      <c r="DK69" s="14"/>
      <c r="DL69" s="133"/>
      <c r="DM69" s="139"/>
      <c r="DN69" s="132"/>
      <c r="DO69" s="145">
        <v>0</v>
      </c>
      <c r="DP69" s="146"/>
      <c r="DQ69" s="147">
        <f t="shared" si="121"/>
        <v>0</v>
      </c>
      <c r="DR69" s="75"/>
      <c r="DS69" s="133"/>
      <c r="DT69" s="139"/>
      <c r="DU69" s="132"/>
      <c r="DV69" s="145">
        <v>0</v>
      </c>
      <c r="DW69" s="146"/>
      <c r="DX69" s="147">
        <f t="shared" si="123"/>
        <v>0</v>
      </c>
      <c r="DY69" s="14"/>
      <c r="DZ69" s="133"/>
      <c r="EA69" s="139"/>
      <c r="EB69" s="132"/>
      <c r="EC69" s="145">
        <v>0</v>
      </c>
      <c r="ED69" s="146"/>
      <c r="EE69" s="147">
        <f t="shared" si="124"/>
        <v>0</v>
      </c>
      <c r="EF69" s="14"/>
      <c r="EG69" s="133"/>
      <c r="EH69" s="21"/>
      <c r="EI69" s="132">
        <f t="shared" si="125"/>
        <v>0</v>
      </c>
      <c r="EJ69" s="24">
        <v>0</v>
      </c>
      <c r="EK69" s="19"/>
      <c r="EL69" s="131">
        <f t="shared" si="126"/>
        <v>0</v>
      </c>
      <c r="EM69" s="14"/>
      <c r="EN69" s="133"/>
      <c r="EO69" s="21"/>
      <c r="EP69" s="132">
        <f t="shared" si="127"/>
        <v>0</v>
      </c>
      <c r="EQ69" s="24">
        <v>0</v>
      </c>
      <c r="ER69" s="19"/>
      <c r="ES69" s="131">
        <f t="shared" si="128"/>
        <v>0</v>
      </c>
      <c r="ET69" s="14"/>
      <c r="EU69" s="133"/>
      <c r="EV69" s="21"/>
      <c r="EW69" s="132">
        <f t="shared" si="129"/>
        <v>0</v>
      </c>
      <c r="EX69" s="24">
        <v>0</v>
      </c>
      <c r="EY69" s="19"/>
      <c r="EZ69" s="131">
        <f t="shared" si="130"/>
        <v>0</v>
      </c>
      <c r="FA69" s="14"/>
      <c r="FB69" s="23"/>
      <c r="FC69" s="111">
        <f t="shared" si="131"/>
        <v>15</v>
      </c>
      <c r="FD69" s="82">
        <f t="shared" si="132"/>
        <v>53</v>
      </c>
      <c r="FE69" s="82">
        <f t="shared" si="132"/>
        <v>0</v>
      </c>
      <c r="FF69" s="82">
        <f t="shared" si="132"/>
        <v>10</v>
      </c>
      <c r="FG69" s="131">
        <f t="shared" si="133"/>
        <v>63</v>
      </c>
      <c r="FH69" s="14" t="str">
        <f t="shared" si="134"/>
        <v>Heather Eccles</v>
      </c>
      <c r="FI69" s="14"/>
      <c r="FJ69" s="183">
        <f t="shared" si="146"/>
        <v>15</v>
      </c>
      <c r="FK69" s="177">
        <v>4</v>
      </c>
      <c r="FL69" s="177">
        <v>14</v>
      </c>
      <c r="FM69" s="177">
        <v>16</v>
      </c>
      <c r="FN69" s="177">
        <v>17</v>
      </c>
      <c r="FO69" s="177">
        <v>17</v>
      </c>
      <c r="FP69" s="177">
        <v>12</v>
      </c>
      <c r="FQ69" s="177">
        <v>15</v>
      </c>
      <c r="FR69" s="177">
        <v>15</v>
      </c>
      <c r="FS69" s="177">
        <v>15</v>
      </c>
      <c r="FT69" s="177"/>
      <c r="FU69" s="177"/>
      <c r="FV69" s="77"/>
      <c r="FW69" s="77"/>
      <c r="FX69" s="77"/>
      <c r="FY69" s="77"/>
      <c r="FZ69" s="77"/>
      <c r="GA69" s="77"/>
      <c r="GB69" s="8">
        <f t="shared" si="135"/>
        <v>40</v>
      </c>
      <c r="GC69" s="8">
        <f t="shared" si="136"/>
        <v>40</v>
      </c>
      <c r="GD69" s="8">
        <f t="shared" si="137"/>
        <v>40</v>
      </c>
      <c r="GE69" s="8">
        <f t="shared" si="138"/>
        <v>40</v>
      </c>
      <c r="GF69" s="8">
        <f t="shared" si="139"/>
        <v>40</v>
      </c>
      <c r="GG69" s="8">
        <f t="shared" si="147"/>
        <v>40</v>
      </c>
      <c r="GH69" s="8">
        <f t="shared" si="148"/>
        <v>63</v>
      </c>
      <c r="GI69" s="8">
        <f t="shared" si="140"/>
        <v>63</v>
      </c>
      <c r="GJ69" s="8">
        <f t="shared" si="141"/>
        <v>63</v>
      </c>
      <c r="GK69" s="8">
        <f t="shared" si="149"/>
        <v>63</v>
      </c>
      <c r="GM69" s="159">
        <f t="shared" si="150"/>
        <v>40</v>
      </c>
      <c r="GN69" s="159">
        <f t="shared" si="151"/>
        <v>40</v>
      </c>
      <c r="GO69" s="159">
        <f t="shared" si="142"/>
        <v>40</v>
      </c>
      <c r="GP69" s="159">
        <f t="shared" si="152"/>
        <v>40</v>
      </c>
      <c r="GQ69" s="159">
        <f t="shared" si="153"/>
        <v>63</v>
      </c>
      <c r="GR69" s="159">
        <f t="shared" si="154"/>
        <v>63</v>
      </c>
      <c r="GS69" s="159">
        <f t="shared" si="143"/>
        <v>63</v>
      </c>
    </row>
    <row r="70" spans="1:201">
      <c r="A70" s="8">
        <v>5</v>
      </c>
      <c r="B70" s="14" t="s">
        <v>897</v>
      </c>
      <c r="C70" s="162">
        <v>3.0914351851851849E-2</v>
      </c>
      <c r="D70" s="162">
        <v>3.0914351851851849E-2</v>
      </c>
      <c r="E70" s="162">
        <v>3.0914351851851849E-2</v>
      </c>
      <c r="F70" s="154">
        <v>3.0914351851851849E-2</v>
      </c>
      <c r="G70" s="154">
        <v>3.0914351851851849E-2</v>
      </c>
      <c r="H70" s="154">
        <v>3.0914351851851849E-2</v>
      </c>
      <c r="I70" s="154">
        <v>3.0914351851851849E-2</v>
      </c>
      <c r="J70" s="154">
        <v>3.0914351851851849E-2</v>
      </c>
      <c r="K70" s="133">
        <v>3.0914351851851849E-2</v>
      </c>
      <c r="L70" s="139">
        <v>5</v>
      </c>
      <c r="M70" s="132">
        <f t="shared" si="98"/>
        <v>34</v>
      </c>
      <c r="N70" s="145">
        <v>0</v>
      </c>
      <c r="O70" s="146">
        <v>5</v>
      </c>
      <c r="P70" s="147">
        <f t="shared" si="99"/>
        <v>39</v>
      </c>
      <c r="Q70" s="14"/>
      <c r="R70" s="133"/>
      <c r="S70" s="21"/>
      <c r="T70" s="132">
        <f t="shared" si="100"/>
        <v>0</v>
      </c>
      <c r="U70" s="24">
        <v>0</v>
      </c>
      <c r="V70" s="19"/>
      <c r="W70" s="131">
        <f t="shared" si="101"/>
        <v>0</v>
      </c>
      <c r="X70" s="14"/>
      <c r="Y70" s="133"/>
      <c r="Z70" s="139"/>
      <c r="AA70" s="132"/>
      <c r="AB70" s="145">
        <v>0</v>
      </c>
      <c r="AC70" s="146"/>
      <c r="AD70" s="147">
        <f t="shared" si="103"/>
        <v>0</v>
      </c>
      <c r="AE70" s="14"/>
      <c r="AF70" s="133"/>
      <c r="AG70" s="21"/>
      <c r="AH70" s="19"/>
      <c r="AI70" s="19"/>
      <c r="AJ70" s="19"/>
      <c r="AK70" s="131"/>
      <c r="AL70" s="14"/>
      <c r="AM70" s="133"/>
      <c r="AN70" s="21"/>
      <c r="AO70" s="132"/>
      <c r="AP70" s="24"/>
      <c r="AQ70" s="19"/>
      <c r="AR70" s="131"/>
      <c r="AS70" s="14"/>
      <c r="AT70" s="133"/>
      <c r="AU70" s="139"/>
      <c r="AV70" s="132">
        <f t="shared" si="104"/>
        <v>0</v>
      </c>
      <c r="AW70" s="145">
        <v>0</v>
      </c>
      <c r="AX70" s="146"/>
      <c r="AY70" s="147">
        <f t="shared" si="105"/>
        <v>0</v>
      </c>
      <c r="AZ70" s="14"/>
      <c r="BA70" s="133"/>
      <c r="BB70" s="21"/>
      <c r="BC70" s="132">
        <f t="shared" si="106"/>
        <v>0</v>
      </c>
      <c r="BD70" s="24">
        <v>0</v>
      </c>
      <c r="BE70" s="19"/>
      <c r="BF70" s="131">
        <f t="shared" si="107"/>
        <v>0</v>
      </c>
      <c r="BG70" s="14"/>
      <c r="BH70" s="133"/>
      <c r="BI70" s="139"/>
      <c r="BJ70" s="132"/>
      <c r="BK70" s="145">
        <v>0</v>
      </c>
      <c r="BL70" s="146"/>
      <c r="BM70" s="147">
        <f t="shared" si="109"/>
        <v>0</v>
      </c>
      <c r="BN70" s="14"/>
      <c r="BO70" s="23"/>
      <c r="BP70" s="21"/>
      <c r="BQ70" s="132">
        <f t="shared" si="110"/>
        <v>0</v>
      </c>
      <c r="BR70" s="24">
        <v>0</v>
      </c>
      <c r="BS70" s="19"/>
      <c r="BT70" s="131">
        <f t="shared" si="111"/>
        <v>0</v>
      </c>
      <c r="BU70" s="14"/>
      <c r="BV70" s="133"/>
      <c r="BW70" s="139"/>
      <c r="BX70" s="132"/>
      <c r="BY70" s="145">
        <v>0</v>
      </c>
      <c r="BZ70" s="146"/>
      <c r="CA70" s="147">
        <f t="shared" si="113"/>
        <v>0</v>
      </c>
      <c r="CB70" s="14"/>
      <c r="CC70" s="23"/>
      <c r="CD70" s="21"/>
      <c r="CE70" s="132">
        <f t="shared" si="144"/>
        <v>0</v>
      </c>
      <c r="CF70" s="24">
        <v>0</v>
      </c>
      <c r="CG70" s="19"/>
      <c r="CH70" s="131">
        <f t="shared" si="114"/>
        <v>0</v>
      </c>
      <c r="CI70" s="14"/>
      <c r="CJ70" s="133"/>
      <c r="CK70" s="21"/>
      <c r="CL70" s="132">
        <f t="shared" si="115"/>
        <v>0</v>
      </c>
      <c r="CM70" s="24">
        <v>0</v>
      </c>
      <c r="CN70" s="19"/>
      <c r="CO70" s="131">
        <f t="shared" si="116"/>
        <v>0</v>
      </c>
      <c r="CP70" s="14"/>
      <c r="CQ70" s="23"/>
      <c r="CR70" s="21"/>
      <c r="CS70" s="132">
        <f t="shared" si="145"/>
        <v>0</v>
      </c>
      <c r="CT70" s="24">
        <v>0</v>
      </c>
      <c r="CU70" s="19"/>
      <c r="CV70" s="131">
        <f t="shared" si="117"/>
        <v>0</v>
      </c>
      <c r="CW70" s="14"/>
      <c r="CX70" s="133"/>
      <c r="CY70" s="139"/>
      <c r="CZ70" s="132"/>
      <c r="DA70" s="145">
        <v>0</v>
      </c>
      <c r="DB70" s="146"/>
      <c r="DC70" s="147">
        <f t="shared" si="119"/>
        <v>0</v>
      </c>
      <c r="DD70" s="14"/>
      <c r="DE70" s="133"/>
      <c r="DF70" s="139"/>
      <c r="DG70" s="132"/>
      <c r="DH70" s="145">
        <v>0</v>
      </c>
      <c r="DI70" s="146"/>
      <c r="DJ70" s="147">
        <f t="shared" si="120"/>
        <v>0</v>
      </c>
      <c r="DK70" s="14"/>
      <c r="DL70" s="133"/>
      <c r="DM70" s="139"/>
      <c r="DN70" s="132"/>
      <c r="DO70" s="145">
        <v>0</v>
      </c>
      <c r="DP70" s="146"/>
      <c r="DQ70" s="147">
        <f t="shared" si="121"/>
        <v>0</v>
      </c>
      <c r="DR70" s="75"/>
      <c r="DS70" s="133"/>
      <c r="DT70" s="139"/>
      <c r="DU70" s="132"/>
      <c r="DV70" s="145">
        <v>0</v>
      </c>
      <c r="DW70" s="146"/>
      <c r="DX70" s="147">
        <f t="shared" si="123"/>
        <v>0</v>
      </c>
      <c r="DY70" s="14"/>
      <c r="DZ70" s="133"/>
      <c r="EA70" s="139"/>
      <c r="EB70" s="132"/>
      <c r="EC70" s="145">
        <v>0</v>
      </c>
      <c r="ED70" s="146"/>
      <c r="EE70" s="147">
        <f t="shared" si="124"/>
        <v>0</v>
      </c>
      <c r="EF70" s="14"/>
      <c r="EG70" s="133"/>
      <c r="EH70" s="21"/>
      <c r="EI70" s="132">
        <f t="shared" si="125"/>
        <v>0</v>
      </c>
      <c r="EJ70" s="24">
        <v>0</v>
      </c>
      <c r="EK70" s="19"/>
      <c r="EL70" s="131">
        <f t="shared" si="126"/>
        <v>0</v>
      </c>
      <c r="EM70" s="14"/>
      <c r="EN70" s="133"/>
      <c r="EO70" s="21"/>
      <c r="EP70" s="132">
        <f t="shared" si="127"/>
        <v>0</v>
      </c>
      <c r="EQ70" s="24">
        <v>0</v>
      </c>
      <c r="ER70" s="19"/>
      <c r="ES70" s="131">
        <f t="shared" si="128"/>
        <v>0</v>
      </c>
      <c r="ET70" s="14"/>
      <c r="EU70" s="133"/>
      <c r="EV70" s="21"/>
      <c r="EW70" s="132">
        <f t="shared" si="129"/>
        <v>0</v>
      </c>
      <c r="EX70" s="24">
        <v>0</v>
      </c>
      <c r="EY70" s="19"/>
      <c r="EZ70" s="131">
        <f t="shared" si="130"/>
        <v>0</v>
      </c>
      <c r="FA70" s="14"/>
      <c r="FB70" s="23"/>
      <c r="FC70" s="111">
        <f t="shared" si="131"/>
        <v>23</v>
      </c>
      <c r="FD70" s="82">
        <f t="shared" si="132"/>
        <v>34</v>
      </c>
      <c r="FE70" s="82">
        <f t="shared" si="132"/>
        <v>0</v>
      </c>
      <c r="FF70" s="82">
        <f t="shared" si="132"/>
        <v>5</v>
      </c>
      <c r="FG70" s="131">
        <f t="shared" si="133"/>
        <v>39</v>
      </c>
      <c r="FH70" s="14" t="str">
        <f t="shared" si="134"/>
        <v>Suzanne Smith</v>
      </c>
      <c r="FI70" s="14"/>
      <c r="FJ70" s="183">
        <f t="shared" si="146"/>
        <v>23</v>
      </c>
      <c r="FK70" s="177">
        <v>5</v>
      </c>
      <c r="FL70" s="177">
        <v>15</v>
      </c>
      <c r="FM70" s="177" t="s">
        <v>370</v>
      </c>
      <c r="FN70" s="177" t="s">
        <v>438</v>
      </c>
      <c r="FO70" s="177" t="s">
        <v>438</v>
      </c>
      <c r="FP70" s="177">
        <v>21</v>
      </c>
      <c r="FQ70" s="177">
        <v>23</v>
      </c>
      <c r="FR70" s="177">
        <v>23</v>
      </c>
      <c r="FS70" s="177">
        <v>23</v>
      </c>
      <c r="FT70" s="177"/>
      <c r="FU70" s="177"/>
      <c r="FV70" s="77"/>
      <c r="FW70" s="77"/>
      <c r="FX70" s="77"/>
      <c r="FY70" s="77"/>
      <c r="FZ70" s="77"/>
      <c r="GA70" s="77"/>
      <c r="GB70" s="8">
        <f t="shared" si="135"/>
        <v>39</v>
      </c>
      <c r="GC70" s="8">
        <f t="shared" si="136"/>
        <v>39</v>
      </c>
      <c r="GD70" s="8">
        <f t="shared" si="137"/>
        <v>39</v>
      </c>
      <c r="GE70" s="8">
        <f t="shared" si="138"/>
        <v>39</v>
      </c>
      <c r="GF70" s="8">
        <f t="shared" si="139"/>
        <v>39</v>
      </c>
      <c r="GG70" s="8">
        <f t="shared" si="147"/>
        <v>39</v>
      </c>
      <c r="GH70" s="8">
        <f t="shared" si="148"/>
        <v>39</v>
      </c>
      <c r="GI70" s="8">
        <f t="shared" si="140"/>
        <v>39</v>
      </c>
      <c r="GJ70" s="8">
        <f t="shared" si="141"/>
        <v>39</v>
      </c>
      <c r="GK70" s="8">
        <f t="shared" si="149"/>
        <v>39</v>
      </c>
      <c r="GM70" s="159">
        <f t="shared" si="150"/>
        <v>39</v>
      </c>
      <c r="GN70" s="159">
        <f t="shared" si="151"/>
        <v>39</v>
      </c>
      <c r="GO70" s="159">
        <f t="shared" si="142"/>
        <v>39</v>
      </c>
      <c r="GP70" s="159">
        <f t="shared" si="152"/>
        <v>39</v>
      </c>
      <c r="GQ70" s="159">
        <f t="shared" si="153"/>
        <v>39</v>
      </c>
      <c r="GR70" s="159">
        <f t="shared" si="154"/>
        <v>39</v>
      </c>
      <c r="GS70" s="159">
        <f t="shared" si="143"/>
        <v>39</v>
      </c>
    </row>
    <row r="71" spans="1:201">
      <c r="A71" s="8">
        <v>6</v>
      </c>
      <c r="B71" s="14" t="s">
        <v>898</v>
      </c>
      <c r="C71" s="162">
        <v>3.1203703703703702E-2</v>
      </c>
      <c r="D71" s="162">
        <v>3.1203703703703702E-2</v>
      </c>
      <c r="E71" s="162">
        <v>3.1203703703703702E-2</v>
      </c>
      <c r="F71" s="154">
        <v>3.1203703703703702E-2</v>
      </c>
      <c r="G71" s="154">
        <v>3.1203703703703702E-2</v>
      </c>
      <c r="H71" s="180">
        <v>3.1006944444444445E-2</v>
      </c>
      <c r="I71" s="154">
        <v>3.1006944444444445E-2</v>
      </c>
      <c r="J71" s="154">
        <v>3.1006944444444445E-2</v>
      </c>
      <c r="K71" s="133">
        <v>3.1203703703703702E-2</v>
      </c>
      <c r="L71" s="139">
        <v>6</v>
      </c>
      <c r="M71" s="132">
        <f t="shared" si="98"/>
        <v>33</v>
      </c>
      <c r="N71" s="145">
        <v>0</v>
      </c>
      <c r="O71" s="146">
        <v>5</v>
      </c>
      <c r="P71" s="147">
        <f t="shared" si="99"/>
        <v>38</v>
      </c>
      <c r="Q71" s="14"/>
      <c r="R71" s="133"/>
      <c r="S71" s="21"/>
      <c r="T71" s="132">
        <f t="shared" si="100"/>
        <v>0</v>
      </c>
      <c r="U71" s="24">
        <v>0</v>
      </c>
      <c r="V71" s="19"/>
      <c r="W71" s="131">
        <f t="shared" si="101"/>
        <v>0</v>
      </c>
      <c r="X71" s="14"/>
      <c r="Y71" s="133">
        <v>3.1689814814814816E-2</v>
      </c>
      <c r="Z71" s="139">
        <v>1</v>
      </c>
      <c r="AA71" s="132">
        <f t="shared" si="102"/>
        <v>23</v>
      </c>
      <c r="AB71" s="145">
        <v>0</v>
      </c>
      <c r="AC71" s="146">
        <v>5</v>
      </c>
      <c r="AD71" s="147">
        <f t="shared" si="103"/>
        <v>28</v>
      </c>
      <c r="AE71" s="14"/>
      <c r="AF71" s="133"/>
      <c r="AG71" s="21"/>
      <c r="AH71" s="19"/>
      <c r="AI71" s="19"/>
      <c r="AJ71" s="19"/>
      <c r="AK71" s="131"/>
      <c r="AL71" s="14"/>
      <c r="AM71" s="133"/>
      <c r="AN71" s="21"/>
      <c r="AO71" s="132"/>
      <c r="AP71" s="24"/>
      <c r="AQ71" s="19"/>
      <c r="AR71" s="131"/>
      <c r="AS71" s="14"/>
      <c r="AT71" s="133"/>
      <c r="AU71" s="139"/>
      <c r="AV71" s="132">
        <f t="shared" si="104"/>
        <v>0</v>
      </c>
      <c r="AW71" s="145">
        <v>0</v>
      </c>
      <c r="AX71" s="146"/>
      <c r="AY71" s="147">
        <f t="shared" si="105"/>
        <v>0</v>
      </c>
      <c r="AZ71" s="14"/>
      <c r="BA71" s="133"/>
      <c r="BB71" s="21"/>
      <c r="BC71" s="132">
        <f t="shared" si="106"/>
        <v>0</v>
      </c>
      <c r="BD71" s="24">
        <v>0</v>
      </c>
      <c r="BE71" s="19"/>
      <c r="BF71" s="131">
        <f t="shared" si="107"/>
        <v>0</v>
      </c>
      <c r="BG71" s="14"/>
      <c r="BH71" s="133">
        <v>3.2025462962962964E-2</v>
      </c>
      <c r="BI71" s="139">
        <v>3</v>
      </c>
      <c r="BJ71" s="132">
        <f t="shared" si="108"/>
        <v>20</v>
      </c>
      <c r="BK71" s="145">
        <v>0</v>
      </c>
      <c r="BL71" s="146">
        <v>5</v>
      </c>
      <c r="BM71" s="147">
        <f t="shared" si="109"/>
        <v>25</v>
      </c>
      <c r="BN71" s="14"/>
      <c r="BO71" s="23"/>
      <c r="BP71" s="21"/>
      <c r="BQ71" s="132">
        <f t="shared" si="110"/>
        <v>0</v>
      </c>
      <c r="BR71" s="24">
        <v>0</v>
      </c>
      <c r="BS71" s="19"/>
      <c r="BT71" s="131">
        <f t="shared" si="111"/>
        <v>0</v>
      </c>
      <c r="BU71" s="14"/>
      <c r="BV71" s="133">
        <v>3.4189814814814819E-2</v>
      </c>
      <c r="BW71" s="139">
        <v>3</v>
      </c>
      <c r="BX71" s="132">
        <f t="shared" si="112"/>
        <v>21</v>
      </c>
      <c r="BY71" s="145">
        <v>0</v>
      </c>
      <c r="BZ71" s="146">
        <v>5</v>
      </c>
      <c r="CA71" s="147">
        <f t="shared" si="113"/>
        <v>26</v>
      </c>
      <c r="CB71" s="14"/>
      <c r="CC71" s="23"/>
      <c r="CD71" s="21"/>
      <c r="CE71" s="132">
        <f t="shared" si="144"/>
        <v>0</v>
      </c>
      <c r="CF71" s="24">
        <v>0</v>
      </c>
      <c r="CG71" s="19"/>
      <c r="CH71" s="131">
        <f t="shared" si="114"/>
        <v>0</v>
      </c>
      <c r="CI71" s="14"/>
      <c r="CJ71" s="133"/>
      <c r="CK71" s="21"/>
      <c r="CL71" s="132">
        <f t="shared" si="115"/>
        <v>0</v>
      </c>
      <c r="CM71" s="24">
        <v>0</v>
      </c>
      <c r="CN71" s="19"/>
      <c r="CO71" s="131">
        <f t="shared" si="116"/>
        <v>0</v>
      </c>
      <c r="CP71" s="14"/>
      <c r="CQ71" s="23"/>
      <c r="CR71" s="21"/>
      <c r="CS71" s="132">
        <f t="shared" si="145"/>
        <v>0</v>
      </c>
      <c r="CT71" s="24">
        <v>0</v>
      </c>
      <c r="CU71" s="19"/>
      <c r="CV71" s="131">
        <f t="shared" si="117"/>
        <v>0</v>
      </c>
      <c r="CW71" s="14"/>
      <c r="CX71" s="133">
        <v>3.2523148148148148E-2</v>
      </c>
      <c r="CY71" s="139">
        <v>2</v>
      </c>
      <c r="CZ71" s="132">
        <f t="shared" si="118"/>
        <v>12</v>
      </c>
      <c r="DA71" s="145">
        <v>0</v>
      </c>
      <c r="DB71" s="146">
        <v>5</v>
      </c>
      <c r="DC71" s="147">
        <f t="shared" si="119"/>
        <v>17</v>
      </c>
      <c r="DD71" s="14"/>
      <c r="DE71" s="110">
        <v>3.1006944444444445E-2</v>
      </c>
      <c r="DF71" s="139">
        <v>1</v>
      </c>
      <c r="DG71" s="132">
        <f t="shared" si="155"/>
        <v>19</v>
      </c>
      <c r="DH71" s="149">
        <v>15</v>
      </c>
      <c r="DI71" s="146">
        <v>5</v>
      </c>
      <c r="DJ71" s="147">
        <f t="shared" si="120"/>
        <v>39</v>
      </c>
      <c r="DK71" s="14"/>
      <c r="DL71" s="133"/>
      <c r="DM71" s="139"/>
      <c r="DN71" s="132"/>
      <c r="DO71" s="145">
        <v>0</v>
      </c>
      <c r="DP71" s="146"/>
      <c r="DQ71" s="147">
        <f t="shared" si="121"/>
        <v>0</v>
      </c>
      <c r="DR71" s="75"/>
      <c r="DS71" s="133"/>
      <c r="DT71" s="139"/>
      <c r="DU71" s="132"/>
      <c r="DV71" s="145">
        <v>0</v>
      </c>
      <c r="DW71" s="146"/>
      <c r="DX71" s="147">
        <f t="shared" si="123"/>
        <v>0</v>
      </c>
      <c r="DY71" s="14"/>
      <c r="DZ71" s="110">
        <v>3.0925925925925926E-2</v>
      </c>
      <c r="EA71" s="139">
        <v>1</v>
      </c>
      <c r="EB71" s="132">
        <f t="shared" ref="EB71:EB108" si="156">((DZ$120)+10)-EA71</f>
        <v>18</v>
      </c>
      <c r="EC71" s="149">
        <v>15</v>
      </c>
      <c r="ED71" s="146">
        <v>5</v>
      </c>
      <c r="EE71" s="147">
        <f t="shared" si="124"/>
        <v>38</v>
      </c>
      <c r="EF71" s="14"/>
      <c r="EG71" s="133"/>
      <c r="EH71" s="21"/>
      <c r="EI71" s="132">
        <f t="shared" si="125"/>
        <v>0</v>
      </c>
      <c r="EJ71" s="24">
        <v>0</v>
      </c>
      <c r="EK71" s="19"/>
      <c r="EL71" s="131">
        <f t="shared" si="126"/>
        <v>0</v>
      </c>
      <c r="EM71" s="14"/>
      <c r="EN71" s="133"/>
      <c r="EO71" s="21"/>
      <c r="EP71" s="132">
        <f t="shared" si="127"/>
        <v>0</v>
      </c>
      <c r="EQ71" s="24">
        <v>0</v>
      </c>
      <c r="ER71" s="19"/>
      <c r="ES71" s="131">
        <f t="shared" si="128"/>
        <v>0</v>
      </c>
      <c r="ET71" s="14"/>
      <c r="EU71" s="133"/>
      <c r="EV71" s="21"/>
      <c r="EW71" s="132">
        <f t="shared" si="129"/>
        <v>0</v>
      </c>
      <c r="EX71" s="24">
        <v>0</v>
      </c>
      <c r="EY71" s="19"/>
      <c r="EZ71" s="131">
        <f t="shared" si="130"/>
        <v>0</v>
      </c>
      <c r="FA71" s="14"/>
      <c r="FB71" s="23"/>
      <c r="FC71" s="111">
        <f t="shared" si="131"/>
        <v>2</v>
      </c>
      <c r="FD71" s="82">
        <f t="shared" si="132"/>
        <v>146</v>
      </c>
      <c r="FE71" s="82">
        <f t="shared" si="132"/>
        <v>30</v>
      </c>
      <c r="FF71" s="82">
        <f t="shared" si="132"/>
        <v>35</v>
      </c>
      <c r="FG71" s="131">
        <f t="shared" si="133"/>
        <v>211</v>
      </c>
      <c r="FH71" s="80" t="str">
        <f t="shared" si="134"/>
        <v>Carol Baker</v>
      </c>
      <c r="FI71" s="14"/>
      <c r="FJ71" s="79">
        <f>FS71</f>
        <v>2</v>
      </c>
      <c r="FK71" s="177">
        <v>6</v>
      </c>
      <c r="FL71" s="177">
        <v>6</v>
      </c>
      <c r="FM71" s="177">
        <v>5</v>
      </c>
      <c r="FN71" s="177">
        <v>4</v>
      </c>
      <c r="FO71" s="177">
        <v>2</v>
      </c>
      <c r="FP71" s="177">
        <v>1</v>
      </c>
      <c r="FQ71" s="177">
        <v>1</v>
      </c>
      <c r="FR71" s="177">
        <v>3</v>
      </c>
      <c r="FS71" s="177">
        <v>2</v>
      </c>
      <c r="FT71" s="177"/>
      <c r="FU71" s="177"/>
      <c r="FV71" s="77"/>
      <c r="FW71" s="77"/>
      <c r="FX71" s="77"/>
      <c r="FY71" s="77"/>
      <c r="FZ71" s="77"/>
      <c r="GA71" s="77"/>
      <c r="GB71" s="8">
        <f t="shared" si="135"/>
        <v>38</v>
      </c>
      <c r="GC71" s="8">
        <f t="shared" si="136"/>
        <v>66</v>
      </c>
      <c r="GD71" s="8">
        <f t="shared" si="137"/>
        <v>66</v>
      </c>
      <c r="GE71" s="8">
        <f t="shared" si="138"/>
        <v>91</v>
      </c>
      <c r="GF71" s="8">
        <f t="shared" si="139"/>
        <v>117</v>
      </c>
      <c r="GG71" s="8">
        <f t="shared" si="147"/>
        <v>134</v>
      </c>
      <c r="GH71" s="8">
        <f t="shared" si="148"/>
        <v>173</v>
      </c>
      <c r="GI71" s="8">
        <f t="shared" si="140"/>
        <v>173</v>
      </c>
      <c r="GJ71" s="8">
        <f t="shared" si="141"/>
        <v>173</v>
      </c>
      <c r="GK71" s="8">
        <f t="shared" si="149"/>
        <v>211</v>
      </c>
      <c r="GM71" s="159">
        <f t="shared" si="150"/>
        <v>66</v>
      </c>
      <c r="GN71" s="159">
        <f t="shared" si="151"/>
        <v>91</v>
      </c>
      <c r="GO71" s="159">
        <f t="shared" si="142"/>
        <v>117</v>
      </c>
      <c r="GP71" s="159">
        <f t="shared" si="152"/>
        <v>134</v>
      </c>
      <c r="GQ71" s="159">
        <f t="shared" si="153"/>
        <v>173</v>
      </c>
      <c r="GR71" s="159">
        <f t="shared" si="154"/>
        <v>173</v>
      </c>
      <c r="GS71" s="159">
        <f t="shared" si="143"/>
        <v>173</v>
      </c>
    </row>
    <row r="72" spans="1:201">
      <c r="A72" s="8">
        <v>7</v>
      </c>
      <c r="B72" s="14" t="s">
        <v>669</v>
      </c>
      <c r="C72" s="162">
        <v>3.1898148148148148E-2</v>
      </c>
      <c r="D72" s="181">
        <v>3.170138888888889E-2</v>
      </c>
      <c r="E72" s="162">
        <v>3.170138888888889E-2</v>
      </c>
      <c r="F72" s="154">
        <v>3.170138888888889E-2</v>
      </c>
      <c r="G72" s="154">
        <v>3.170138888888889E-2</v>
      </c>
      <c r="H72" s="154">
        <v>3.170138888888889E-2</v>
      </c>
      <c r="I72" s="154">
        <v>3.170138888888889E-2</v>
      </c>
      <c r="J72" s="154">
        <v>3.170138888888889E-2</v>
      </c>
      <c r="K72" s="133">
        <v>3.1898148148148148E-2</v>
      </c>
      <c r="L72" s="139">
        <v>7</v>
      </c>
      <c r="M72" s="132">
        <f t="shared" si="98"/>
        <v>32</v>
      </c>
      <c r="N72" s="145">
        <v>0</v>
      </c>
      <c r="O72" s="146">
        <v>5</v>
      </c>
      <c r="P72" s="147">
        <f t="shared" si="99"/>
        <v>37</v>
      </c>
      <c r="Q72" s="14"/>
      <c r="R72" s="133"/>
      <c r="S72" s="21"/>
      <c r="T72" s="132">
        <f t="shared" si="100"/>
        <v>0</v>
      </c>
      <c r="U72" s="24">
        <v>0</v>
      </c>
      <c r="V72" s="25"/>
      <c r="W72" s="131">
        <f t="shared" si="101"/>
        <v>0</v>
      </c>
      <c r="X72" s="14"/>
      <c r="Y72" s="110">
        <v>3.170138888888889E-2</v>
      </c>
      <c r="Z72" s="139">
        <v>2</v>
      </c>
      <c r="AA72" s="132">
        <f t="shared" si="102"/>
        <v>22</v>
      </c>
      <c r="AB72" s="149">
        <v>15</v>
      </c>
      <c r="AC72" s="150">
        <v>5</v>
      </c>
      <c r="AD72" s="147">
        <f t="shared" si="103"/>
        <v>42</v>
      </c>
      <c r="AE72" s="14"/>
      <c r="AF72" s="133"/>
      <c r="AG72" s="21"/>
      <c r="AH72" s="19"/>
      <c r="AI72" s="19"/>
      <c r="AJ72" s="25"/>
      <c r="AK72" s="131"/>
      <c r="AL72" s="14"/>
      <c r="AM72" s="133"/>
      <c r="AN72" s="21"/>
      <c r="AO72" s="132"/>
      <c r="AP72" s="24"/>
      <c r="AQ72" s="25"/>
      <c r="AR72" s="131"/>
      <c r="AS72" s="14"/>
      <c r="AT72" s="133"/>
      <c r="AU72" s="139"/>
      <c r="AV72" s="132">
        <f t="shared" si="104"/>
        <v>0</v>
      </c>
      <c r="AW72" s="145">
        <v>0</v>
      </c>
      <c r="AX72" s="150"/>
      <c r="AY72" s="147">
        <f t="shared" si="105"/>
        <v>0</v>
      </c>
      <c r="AZ72" s="14"/>
      <c r="BA72" s="133"/>
      <c r="BB72" s="21"/>
      <c r="BC72" s="132">
        <f t="shared" si="106"/>
        <v>0</v>
      </c>
      <c r="BD72" s="24">
        <v>0</v>
      </c>
      <c r="BE72" s="25"/>
      <c r="BF72" s="131">
        <f t="shared" si="107"/>
        <v>0</v>
      </c>
      <c r="BG72" s="14"/>
      <c r="BH72" s="133">
        <v>3.2557870370370369E-2</v>
      </c>
      <c r="BI72" s="139">
        <v>4</v>
      </c>
      <c r="BJ72" s="132">
        <f t="shared" si="108"/>
        <v>19</v>
      </c>
      <c r="BK72" s="145">
        <v>0</v>
      </c>
      <c r="BL72" s="150">
        <v>5</v>
      </c>
      <c r="BM72" s="147">
        <f t="shared" si="109"/>
        <v>24</v>
      </c>
      <c r="BN72" s="14"/>
      <c r="BO72" s="23"/>
      <c r="BP72" s="21"/>
      <c r="BQ72" s="132"/>
      <c r="BR72" s="24">
        <v>0</v>
      </c>
      <c r="BS72" s="25"/>
      <c r="BT72" s="131">
        <f t="shared" si="111"/>
        <v>0</v>
      </c>
      <c r="BU72" s="14"/>
      <c r="BV72" s="133">
        <v>3.425925925925926E-2</v>
      </c>
      <c r="BW72" s="139">
        <v>4</v>
      </c>
      <c r="BX72" s="132">
        <f t="shared" si="112"/>
        <v>20</v>
      </c>
      <c r="BY72" s="145">
        <v>0</v>
      </c>
      <c r="BZ72" s="150">
        <v>5</v>
      </c>
      <c r="CA72" s="147">
        <f t="shared" si="113"/>
        <v>25</v>
      </c>
      <c r="CB72" s="14"/>
      <c r="CC72" s="23"/>
      <c r="CD72" s="21"/>
      <c r="CE72" s="132">
        <f t="shared" si="144"/>
        <v>0</v>
      </c>
      <c r="CF72" s="24">
        <v>0</v>
      </c>
      <c r="CG72" s="25"/>
      <c r="CH72" s="131">
        <f t="shared" si="114"/>
        <v>0</v>
      </c>
      <c r="CI72" s="14"/>
      <c r="CJ72" s="133"/>
      <c r="CK72" s="21"/>
      <c r="CL72" s="132">
        <f t="shared" si="115"/>
        <v>0</v>
      </c>
      <c r="CM72" s="24">
        <v>0</v>
      </c>
      <c r="CN72" s="25"/>
      <c r="CO72" s="131">
        <f t="shared" si="116"/>
        <v>0</v>
      </c>
      <c r="CP72" s="14"/>
      <c r="CQ72" s="23"/>
      <c r="CR72" s="21"/>
      <c r="CS72" s="132">
        <f t="shared" si="145"/>
        <v>0</v>
      </c>
      <c r="CT72" s="24">
        <v>0</v>
      </c>
      <c r="CU72" s="25"/>
      <c r="CV72" s="131">
        <f t="shared" si="117"/>
        <v>0</v>
      </c>
      <c r="CW72" s="14"/>
      <c r="CX72" s="133"/>
      <c r="CY72" s="139"/>
      <c r="CZ72" s="132"/>
      <c r="DA72" s="145">
        <v>0</v>
      </c>
      <c r="DB72" s="150"/>
      <c r="DC72" s="147">
        <f t="shared" si="119"/>
        <v>0</v>
      </c>
      <c r="DD72" s="14"/>
      <c r="DE72" s="133"/>
      <c r="DF72" s="139"/>
      <c r="DG72" s="132"/>
      <c r="DH72" s="145">
        <v>0</v>
      </c>
      <c r="DI72" s="150"/>
      <c r="DJ72" s="147">
        <f t="shared" si="120"/>
        <v>0</v>
      </c>
      <c r="DK72" s="14"/>
      <c r="DL72" s="133"/>
      <c r="DM72" s="139"/>
      <c r="DN72" s="132"/>
      <c r="DO72" s="145">
        <v>0</v>
      </c>
      <c r="DP72" s="150"/>
      <c r="DQ72" s="147">
        <f t="shared" si="121"/>
        <v>0</v>
      </c>
      <c r="DR72" s="75"/>
      <c r="DS72" s="133"/>
      <c r="DT72" s="139"/>
      <c r="DU72" s="132"/>
      <c r="DV72" s="145">
        <v>0</v>
      </c>
      <c r="DW72" s="150"/>
      <c r="DX72" s="147">
        <f t="shared" si="123"/>
        <v>0</v>
      </c>
      <c r="DY72" s="14"/>
      <c r="DZ72" s="133"/>
      <c r="EA72" s="139"/>
      <c r="EB72" s="132"/>
      <c r="EC72" s="145">
        <v>0</v>
      </c>
      <c r="ED72" s="150"/>
      <c r="EE72" s="147">
        <f t="shared" si="124"/>
        <v>0</v>
      </c>
      <c r="EF72" s="14"/>
      <c r="EG72" s="133"/>
      <c r="EH72" s="21"/>
      <c r="EI72" s="132">
        <f t="shared" si="125"/>
        <v>0</v>
      </c>
      <c r="EJ72" s="24">
        <v>0</v>
      </c>
      <c r="EK72" s="25"/>
      <c r="EL72" s="131">
        <f t="shared" si="126"/>
        <v>0</v>
      </c>
      <c r="EM72" s="14"/>
      <c r="EN72" s="133"/>
      <c r="EO72" s="21"/>
      <c r="EP72" s="132">
        <f t="shared" si="127"/>
        <v>0</v>
      </c>
      <c r="EQ72" s="24">
        <v>0</v>
      </c>
      <c r="ER72" s="25"/>
      <c r="ES72" s="131">
        <f t="shared" si="128"/>
        <v>0</v>
      </c>
      <c r="ET72" s="14"/>
      <c r="EU72" s="133"/>
      <c r="EV72" s="21"/>
      <c r="EW72" s="132">
        <f t="shared" si="129"/>
        <v>0</v>
      </c>
      <c r="EX72" s="24">
        <v>0</v>
      </c>
      <c r="EY72" s="25"/>
      <c r="EZ72" s="131">
        <f t="shared" si="130"/>
        <v>0</v>
      </c>
      <c r="FA72" s="14"/>
      <c r="FB72" s="23"/>
      <c r="FC72" s="111">
        <f t="shared" si="131"/>
        <v>6</v>
      </c>
      <c r="FD72" s="82">
        <f t="shared" si="132"/>
        <v>93</v>
      </c>
      <c r="FE72" s="82">
        <f t="shared" si="132"/>
        <v>15</v>
      </c>
      <c r="FF72" s="82">
        <f t="shared" si="132"/>
        <v>20</v>
      </c>
      <c r="FG72" s="131">
        <f t="shared" si="133"/>
        <v>128</v>
      </c>
      <c r="FH72" s="14" t="str">
        <f t="shared" si="134"/>
        <v>Kerry Grinbergs</v>
      </c>
      <c r="FI72" s="14"/>
      <c r="FJ72" s="183">
        <f t="shared" si="146"/>
        <v>6</v>
      </c>
      <c r="FK72" s="177">
        <v>7</v>
      </c>
      <c r="FL72" s="177">
        <v>1</v>
      </c>
      <c r="FM72" s="177">
        <v>1</v>
      </c>
      <c r="FN72" s="177">
        <v>1</v>
      </c>
      <c r="FO72" s="177">
        <v>4</v>
      </c>
      <c r="FP72" s="177">
        <v>6</v>
      </c>
      <c r="FQ72" s="177">
        <v>6</v>
      </c>
      <c r="FR72" s="177">
        <v>6</v>
      </c>
      <c r="FS72" s="177">
        <v>6</v>
      </c>
      <c r="FT72" s="177"/>
      <c r="FU72" s="177"/>
      <c r="FV72" s="77"/>
      <c r="FW72" s="77"/>
      <c r="FX72" s="77"/>
      <c r="FY72" s="77"/>
      <c r="FZ72" s="77"/>
      <c r="GA72" s="77"/>
      <c r="GB72" s="8">
        <f t="shared" si="135"/>
        <v>37</v>
      </c>
      <c r="GC72" s="8">
        <f t="shared" si="136"/>
        <v>79</v>
      </c>
      <c r="GD72" s="8">
        <f t="shared" si="137"/>
        <v>79</v>
      </c>
      <c r="GE72" s="8">
        <f t="shared" si="138"/>
        <v>103</v>
      </c>
      <c r="GF72" s="8">
        <f t="shared" si="139"/>
        <v>128</v>
      </c>
      <c r="GG72" s="8">
        <f t="shared" si="147"/>
        <v>128</v>
      </c>
      <c r="GH72" s="8">
        <f t="shared" si="148"/>
        <v>128</v>
      </c>
      <c r="GI72" s="8">
        <f t="shared" si="140"/>
        <v>128</v>
      </c>
      <c r="GJ72" s="8">
        <f t="shared" si="141"/>
        <v>128</v>
      </c>
      <c r="GK72" s="8">
        <f t="shared" si="149"/>
        <v>128</v>
      </c>
      <c r="GM72" s="159">
        <f t="shared" si="150"/>
        <v>79</v>
      </c>
      <c r="GN72" s="159">
        <f t="shared" si="151"/>
        <v>103</v>
      </c>
      <c r="GO72" s="159">
        <f t="shared" si="142"/>
        <v>128</v>
      </c>
      <c r="GP72" s="159">
        <f t="shared" si="152"/>
        <v>128</v>
      </c>
      <c r="GQ72" s="159">
        <f t="shared" si="153"/>
        <v>128</v>
      </c>
      <c r="GR72" s="159">
        <f t="shared" si="154"/>
        <v>128</v>
      </c>
      <c r="GS72" s="159">
        <f t="shared" si="143"/>
        <v>128</v>
      </c>
    </row>
    <row r="73" spans="1:201">
      <c r="A73" s="8">
        <v>8</v>
      </c>
      <c r="B73" s="14" t="s">
        <v>772</v>
      </c>
      <c r="C73" s="162">
        <v>3.24537037037037E-2</v>
      </c>
      <c r="D73" s="162">
        <v>3.24537037037037E-2</v>
      </c>
      <c r="E73" s="162">
        <v>3.24537037037037E-2</v>
      </c>
      <c r="F73" s="154">
        <v>3.24537037037037E-2</v>
      </c>
      <c r="G73" s="154">
        <v>3.24537037037037E-2</v>
      </c>
      <c r="H73" s="154">
        <v>3.24537037037037E-2</v>
      </c>
      <c r="I73" s="154">
        <v>3.24537037037037E-2</v>
      </c>
      <c r="J73" s="154">
        <v>3.24537037037037E-2</v>
      </c>
      <c r="K73" s="133">
        <v>3.24537037037037E-2</v>
      </c>
      <c r="L73" s="139">
        <v>8</v>
      </c>
      <c r="M73" s="132">
        <f t="shared" si="98"/>
        <v>31</v>
      </c>
      <c r="N73" s="145">
        <v>0</v>
      </c>
      <c r="O73" s="146">
        <v>5</v>
      </c>
      <c r="P73" s="147">
        <f t="shared" si="99"/>
        <v>36</v>
      </c>
      <c r="Q73" s="14"/>
      <c r="R73" s="133"/>
      <c r="S73" s="21"/>
      <c r="T73" s="132">
        <f t="shared" si="100"/>
        <v>0</v>
      </c>
      <c r="U73" s="24">
        <v>0</v>
      </c>
      <c r="V73" s="19"/>
      <c r="W73" s="131">
        <f t="shared" si="101"/>
        <v>0</v>
      </c>
      <c r="X73" s="14"/>
      <c r="Y73" s="133">
        <v>3.5266203703703702E-2</v>
      </c>
      <c r="Z73" s="139">
        <v>7</v>
      </c>
      <c r="AA73" s="132">
        <f t="shared" si="102"/>
        <v>17</v>
      </c>
      <c r="AB73" s="145">
        <v>0</v>
      </c>
      <c r="AC73" s="146">
        <v>5</v>
      </c>
      <c r="AD73" s="147">
        <f t="shared" si="103"/>
        <v>22</v>
      </c>
      <c r="AE73" s="14"/>
      <c r="AF73" s="133"/>
      <c r="AG73" s="21"/>
      <c r="AH73" s="19"/>
      <c r="AI73" s="19"/>
      <c r="AJ73" s="19"/>
      <c r="AK73" s="131"/>
      <c r="AL73" s="14"/>
      <c r="AM73" s="133"/>
      <c r="AN73" s="21"/>
      <c r="AO73" s="132"/>
      <c r="AP73" s="24"/>
      <c r="AQ73" s="19"/>
      <c r="AR73" s="131"/>
      <c r="AS73" s="14"/>
      <c r="AT73" s="133"/>
      <c r="AU73" s="139"/>
      <c r="AV73" s="132">
        <f t="shared" si="104"/>
        <v>0</v>
      </c>
      <c r="AW73" s="145">
        <v>0</v>
      </c>
      <c r="AX73" s="146"/>
      <c r="AY73" s="147">
        <f t="shared" si="105"/>
        <v>0</v>
      </c>
      <c r="AZ73" s="14"/>
      <c r="BA73" s="133"/>
      <c r="BB73" s="21"/>
      <c r="BC73" s="132">
        <f t="shared" si="106"/>
        <v>0</v>
      </c>
      <c r="BD73" s="24">
        <v>0</v>
      </c>
      <c r="BE73" s="19"/>
      <c r="BF73" s="131">
        <f t="shared" si="107"/>
        <v>0</v>
      </c>
      <c r="BG73" s="14"/>
      <c r="BH73" s="133"/>
      <c r="BI73" s="139"/>
      <c r="BJ73" s="132"/>
      <c r="BK73" s="145">
        <v>0</v>
      </c>
      <c r="BL73" s="146"/>
      <c r="BM73" s="147">
        <f t="shared" si="109"/>
        <v>0</v>
      </c>
      <c r="BN73" s="14"/>
      <c r="BO73" s="23"/>
      <c r="BP73" s="21"/>
      <c r="BQ73" s="132"/>
      <c r="BR73" s="24">
        <v>0</v>
      </c>
      <c r="BS73" s="19"/>
      <c r="BT73" s="131">
        <f t="shared" si="111"/>
        <v>0</v>
      </c>
      <c r="BU73" s="14"/>
      <c r="BV73" s="133"/>
      <c r="BW73" s="139"/>
      <c r="BX73" s="132"/>
      <c r="BY73" s="145">
        <v>0</v>
      </c>
      <c r="BZ73" s="146"/>
      <c r="CA73" s="147">
        <f t="shared" si="113"/>
        <v>0</v>
      </c>
      <c r="CB73" s="14"/>
      <c r="CC73" s="23"/>
      <c r="CD73" s="21"/>
      <c r="CE73" s="132">
        <f t="shared" si="144"/>
        <v>0</v>
      </c>
      <c r="CF73" s="24">
        <v>0</v>
      </c>
      <c r="CG73" s="19"/>
      <c r="CH73" s="131">
        <f t="shared" si="114"/>
        <v>0</v>
      </c>
      <c r="CI73" s="14"/>
      <c r="CJ73" s="133"/>
      <c r="CK73" s="21"/>
      <c r="CL73" s="132">
        <f t="shared" si="115"/>
        <v>0</v>
      </c>
      <c r="CM73" s="24">
        <v>0</v>
      </c>
      <c r="CN73" s="19"/>
      <c r="CO73" s="131">
        <f t="shared" si="116"/>
        <v>0</v>
      </c>
      <c r="CP73" s="14"/>
      <c r="CQ73" s="23"/>
      <c r="CR73" s="21"/>
      <c r="CS73" s="132">
        <f t="shared" si="145"/>
        <v>0</v>
      </c>
      <c r="CT73" s="24">
        <v>0</v>
      </c>
      <c r="CU73" s="19"/>
      <c r="CV73" s="131">
        <f t="shared" si="117"/>
        <v>0</v>
      </c>
      <c r="CW73" s="14"/>
      <c r="CX73" s="133"/>
      <c r="CY73" s="139"/>
      <c r="CZ73" s="132"/>
      <c r="DA73" s="145">
        <v>0</v>
      </c>
      <c r="DB73" s="146"/>
      <c r="DC73" s="147">
        <f t="shared" si="119"/>
        <v>0</v>
      </c>
      <c r="DD73" s="14"/>
      <c r="DE73" s="133"/>
      <c r="DF73" s="139"/>
      <c r="DG73" s="132"/>
      <c r="DH73" s="145">
        <v>0</v>
      </c>
      <c r="DI73" s="146"/>
      <c r="DJ73" s="147">
        <f t="shared" si="120"/>
        <v>0</v>
      </c>
      <c r="DK73" s="14"/>
      <c r="DL73" s="133"/>
      <c r="DM73" s="139"/>
      <c r="DN73" s="132"/>
      <c r="DO73" s="145">
        <v>0</v>
      </c>
      <c r="DP73" s="146"/>
      <c r="DQ73" s="147">
        <f t="shared" si="121"/>
        <v>0</v>
      </c>
      <c r="DR73" s="75"/>
      <c r="DS73" s="133"/>
      <c r="DT73" s="139"/>
      <c r="DU73" s="132"/>
      <c r="DV73" s="145">
        <v>0</v>
      </c>
      <c r="DW73" s="146"/>
      <c r="DX73" s="147">
        <f t="shared" si="123"/>
        <v>0</v>
      </c>
      <c r="DY73" s="14"/>
      <c r="DZ73" s="133"/>
      <c r="EA73" s="139"/>
      <c r="EB73" s="132"/>
      <c r="EC73" s="145">
        <v>0</v>
      </c>
      <c r="ED73" s="146"/>
      <c r="EE73" s="147">
        <f t="shared" si="124"/>
        <v>0</v>
      </c>
      <c r="EF73" s="14"/>
      <c r="EG73" s="133"/>
      <c r="EH73" s="21"/>
      <c r="EI73" s="132">
        <f t="shared" si="125"/>
        <v>0</v>
      </c>
      <c r="EJ73" s="24">
        <v>0</v>
      </c>
      <c r="EK73" s="19"/>
      <c r="EL73" s="131">
        <f t="shared" si="126"/>
        <v>0</v>
      </c>
      <c r="EM73" s="14"/>
      <c r="EN73" s="133"/>
      <c r="EO73" s="21"/>
      <c r="EP73" s="132">
        <f t="shared" si="127"/>
        <v>0</v>
      </c>
      <c r="EQ73" s="24">
        <v>0</v>
      </c>
      <c r="ER73" s="19"/>
      <c r="ES73" s="131">
        <f t="shared" si="128"/>
        <v>0</v>
      </c>
      <c r="ET73" s="14"/>
      <c r="EU73" s="133"/>
      <c r="EV73" s="21"/>
      <c r="EW73" s="132">
        <f t="shared" si="129"/>
        <v>0</v>
      </c>
      <c r="EX73" s="24">
        <v>0</v>
      </c>
      <c r="EY73" s="19"/>
      <c r="EZ73" s="131">
        <f t="shared" si="130"/>
        <v>0</v>
      </c>
      <c r="FA73" s="14"/>
      <c r="FB73" s="23"/>
      <c r="FC73" s="111">
        <f t="shared" si="131"/>
        <v>17</v>
      </c>
      <c r="FD73" s="82">
        <f t="shared" si="132"/>
        <v>48</v>
      </c>
      <c r="FE73" s="82">
        <f t="shared" si="132"/>
        <v>0</v>
      </c>
      <c r="FF73" s="82">
        <f t="shared" si="132"/>
        <v>10</v>
      </c>
      <c r="FG73" s="131">
        <f t="shared" si="133"/>
        <v>58</v>
      </c>
      <c r="FH73" s="14" t="str">
        <f t="shared" si="134"/>
        <v>Claire Hebdige</v>
      </c>
      <c r="FI73" s="14"/>
      <c r="FJ73" s="183">
        <f t="shared" si="146"/>
        <v>17</v>
      </c>
      <c r="FK73" s="177">
        <v>8</v>
      </c>
      <c r="FL73" s="177">
        <v>8</v>
      </c>
      <c r="FM73" s="177">
        <v>9</v>
      </c>
      <c r="FN73" s="177">
        <v>12</v>
      </c>
      <c r="FO73" s="177">
        <v>12</v>
      </c>
      <c r="FP73" s="177">
        <v>13</v>
      </c>
      <c r="FQ73" s="177">
        <v>16</v>
      </c>
      <c r="FR73" s="177">
        <v>17</v>
      </c>
      <c r="FS73" s="177">
        <v>17</v>
      </c>
      <c r="FT73" s="177"/>
      <c r="FU73" s="177"/>
      <c r="FV73" s="77"/>
      <c r="FW73" s="77"/>
      <c r="FX73" s="77"/>
      <c r="FY73" s="77"/>
      <c r="FZ73" s="77"/>
      <c r="GA73" s="77"/>
      <c r="GB73" s="8">
        <f t="shared" si="135"/>
        <v>36</v>
      </c>
      <c r="GC73" s="8">
        <f t="shared" si="136"/>
        <v>58</v>
      </c>
      <c r="GD73" s="8">
        <f t="shared" si="137"/>
        <v>58</v>
      </c>
      <c r="GE73" s="8">
        <f t="shared" si="138"/>
        <v>58</v>
      </c>
      <c r="GF73" s="8">
        <f t="shared" si="139"/>
        <v>58</v>
      </c>
      <c r="GG73" s="8">
        <f t="shared" si="147"/>
        <v>58</v>
      </c>
      <c r="GH73" s="8">
        <f t="shared" si="148"/>
        <v>58</v>
      </c>
      <c r="GI73" s="8">
        <f t="shared" si="140"/>
        <v>58</v>
      </c>
      <c r="GJ73" s="8">
        <f t="shared" si="141"/>
        <v>58</v>
      </c>
      <c r="GK73" s="8">
        <f t="shared" si="149"/>
        <v>58</v>
      </c>
      <c r="GM73" s="159">
        <f t="shared" si="150"/>
        <v>58</v>
      </c>
      <c r="GN73" s="159">
        <f t="shared" si="151"/>
        <v>58</v>
      </c>
      <c r="GO73" s="159">
        <f t="shared" si="142"/>
        <v>58</v>
      </c>
      <c r="GP73" s="159">
        <f t="shared" si="152"/>
        <v>58</v>
      </c>
      <c r="GQ73" s="159">
        <f t="shared" si="153"/>
        <v>58</v>
      </c>
      <c r="GR73" s="159">
        <f t="shared" si="154"/>
        <v>58</v>
      </c>
      <c r="GS73" s="159">
        <f t="shared" si="143"/>
        <v>58</v>
      </c>
    </row>
    <row r="74" spans="1:201">
      <c r="A74" s="8">
        <v>9</v>
      </c>
      <c r="B74" s="14" t="s">
        <v>899</v>
      </c>
      <c r="C74" s="162">
        <v>3.3194444444444443E-2</v>
      </c>
      <c r="D74" s="181">
        <v>3.2638888888888891E-2</v>
      </c>
      <c r="E74" s="162">
        <v>3.2638888888888891E-2</v>
      </c>
      <c r="F74" s="154">
        <v>3.2638888888888891E-2</v>
      </c>
      <c r="G74" s="154">
        <v>3.2638888888888891E-2</v>
      </c>
      <c r="H74" s="154">
        <v>3.2638888888888891E-2</v>
      </c>
      <c r="I74" s="154">
        <v>3.2638888888888891E-2</v>
      </c>
      <c r="J74" s="154">
        <v>3.2638888888888891E-2</v>
      </c>
      <c r="K74" s="23">
        <v>3.3194444444444443E-2</v>
      </c>
      <c r="L74" s="139">
        <v>9</v>
      </c>
      <c r="M74" s="132">
        <f t="shared" si="98"/>
        <v>30</v>
      </c>
      <c r="N74" s="145">
        <v>0</v>
      </c>
      <c r="O74" s="146">
        <v>5</v>
      </c>
      <c r="P74" s="147">
        <f t="shared" si="99"/>
        <v>35</v>
      </c>
      <c r="Q74" s="14"/>
      <c r="R74" s="16"/>
      <c r="S74" s="21"/>
      <c r="T74" s="132">
        <f t="shared" si="100"/>
        <v>0</v>
      </c>
      <c r="U74" s="24">
        <v>0</v>
      </c>
      <c r="V74" s="19"/>
      <c r="W74" s="131">
        <f t="shared" si="101"/>
        <v>0</v>
      </c>
      <c r="X74" s="14"/>
      <c r="Y74" s="110">
        <v>3.2638888888888891E-2</v>
      </c>
      <c r="Z74" s="139">
        <v>3</v>
      </c>
      <c r="AA74" s="132">
        <f t="shared" si="102"/>
        <v>21</v>
      </c>
      <c r="AB74" s="149">
        <v>15</v>
      </c>
      <c r="AC74" s="146">
        <v>5</v>
      </c>
      <c r="AD74" s="147">
        <f t="shared" si="103"/>
        <v>41</v>
      </c>
      <c r="AE74" s="14"/>
      <c r="AF74" s="16"/>
      <c r="AG74" s="21"/>
      <c r="AH74" s="19"/>
      <c r="AI74" s="19"/>
      <c r="AJ74" s="19"/>
      <c r="AK74" s="131"/>
      <c r="AL74" s="14"/>
      <c r="AM74" s="23"/>
      <c r="AN74" s="21"/>
      <c r="AO74" s="132"/>
      <c r="AP74" s="24"/>
      <c r="AQ74" s="19"/>
      <c r="AR74" s="131"/>
      <c r="AS74" s="14"/>
      <c r="AT74" s="23"/>
      <c r="AU74" s="139"/>
      <c r="AV74" s="132">
        <f t="shared" si="104"/>
        <v>0</v>
      </c>
      <c r="AW74" s="145">
        <v>0</v>
      </c>
      <c r="AX74" s="146"/>
      <c r="AY74" s="147">
        <f t="shared" si="105"/>
        <v>0</v>
      </c>
      <c r="AZ74" s="14"/>
      <c r="BA74" s="16"/>
      <c r="BB74" s="21"/>
      <c r="BC74" s="132">
        <f t="shared" si="106"/>
        <v>0</v>
      </c>
      <c r="BD74" s="24">
        <v>0</v>
      </c>
      <c r="BE74" s="19"/>
      <c r="BF74" s="131">
        <f t="shared" si="107"/>
        <v>0</v>
      </c>
      <c r="BG74" s="14"/>
      <c r="BH74" s="23">
        <v>3.4236111111111113E-2</v>
      </c>
      <c r="BI74" s="139">
        <v>5</v>
      </c>
      <c r="BJ74" s="132">
        <f t="shared" si="108"/>
        <v>18</v>
      </c>
      <c r="BK74" s="145">
        <v>0</v>
      </c>
      <c r="BL74" s="146">
        <v>5</v>
      </c>
      <c r="BM74" s="147">
        <f t="shared" si="109"/>
        <v>23</v>
      </c>
      <c r="BN74" s="14"/>
      <c r="BO74" s="16"/>
      <c r="BP74" s="21"/>
      <c r="BQ74" s="19"/>
      <c r="BR74" s="24">
        <v>0</v>
      </c>
      <c r="BS74" s="19"/>
      <c r="BT74" s="131">
        <f t="shared" si="111"/>
        <v>0</v>
      </c>
      <c r="BU74" s="14"/>
      <c r="BV74" s="23">
        <v>3.6493055555555549E-2</v>
      </c>
      <c r="BW74" s="139">
        <v>6</v>
      </c>
      <c r="BX74" s="132">
        <f t="shared" si="112"/>
        <v>18</v>
      </c>
      <c r="BY74" s="145">
        <v>0</v>
      </c>
      <c r="BZ74" s="146">
        <v>5</v>
      </c>
      <c r="CA74" s="147">
        <f t="shared" si="113"/>
        <v>23</v>
      </c>
      <c r="CB74" s="14"/>
      <c r="CC74" s="16"/>
      <c r="CD74" s="21"/>
      <c r="CE74" s="132">
        <f t="shared" si="144"/>
        <v>0</v>
      </c>
      <c r="CF74" s="24">
        <v>0</v>
      </c>
      <c r="CG74" s="19"/>
      <c r="CH74" s="131">
        <f t="shared" si="114"/>
        <v>0</v>
      </c>
      <c r="CI74" s="14"/>
      <c r="CJ74" s="23"/>
      <c r="CK74" s="21"/>
      <c r="CL74" s="132">
        <f t="shared" si="115"/>
        <v>0</v>
      </c>
      <c r="CM74" s="24">
        <v>0</v>
      </c>
      <c r="CN74" s="19"/>
      <c r="CO74" s="131">
        <f t="shared" si="116"/>
        <v>0</v>
      </c>
      <c r="CP74" s="14"/>
      <c r="CQ74" s="16"/>
      <c r="CR74" s="21"/>
      <c r="CS74" s="132">
        <f t="shared" si="145"/>
        <v>0</v>
      </c>
      <c r="CT74" s="24">
        <v>0</v>
      </c>
      <c r="CU74" s="19"/>
      <c r="CV74" s="131">
        <f t="shared" si="117"/>
        <v>0</v>
      </c>
      <c r="CW74" s="14"/>
      <c r="CX74" s="23"/>
      <c r="CY74" s="139"/>
      <c r="CZ74" s="132"/>
      <c r="DA74" s="145">
        <v>0</v>
      </c>
      <c r="DB74" s="146"/>
      <c r="DC74" s="147">
        <f t="shared" si="119"/>
        <v>0</v>
      </c>
      <c r="DD74" s="14"/>
      <c r="DE74" s="23">
        <v>3.3506944444444443E-2</v>
      </c>
      <c r="DF74" s="139">
        <v>3</v>
      </c>
      <c r="DG74" s="132">
        <f t="shared" si="155"/>
        <v>17</v>
      </c>
      <c r="DH74" s="145">
        <v>0</v>
      </c>
      <c r="DI74" s="146">
        <v>5</v>
      </c>
      <c r="DJ74" s="147">
        <f t="shared" si="120"/>
        <v>22</v>
      </c>
      <c r="DK74" s="14"/>
      <c r="DL74" s="23">
        <v>3.5740740740740747E-2</v>
      </c>
      <c r="DM74" s="139">
        <v>3</v>
      </c>
      <c r="DN74" s="132">
        <f t="shared" ref="DN74:DN105" si="157">((DL$120)+10)-DM74</f>
        <v>15</v>
      </c>
      <c r="DO74" s="145">
        <v>0</v>
      </c>
      <c r="DP74" s="146">
        <v>5</v>
      </c>
      <c r="DQ74" s="147">
        <f t="shared" si="121"/>
        <v>20</v>
      </c>
      <c r="DR74" s="75"/>
      <c r="DS74" s="23">
        <v>3.5636574074074077E-2</v>
      </c>
      <c r="DT74" s="139">
        <v>3</v>
      </c>
      <c r="DU74" s="132">
        <f t="shared" si="122"/>
        <v>14</v>
      </c>
      <c r="DV74" s="145">
        <v>0</v>
      </c>
      <c r="DW74" s="146">
        <v>5</v>
      </c>
      <c r="DX74" s="147">
        <f t="shared" si="123"/>
        <v>19</v>
      </c>
      <c r="DY74" s="14"/>
      <c r="DZ74" s="23">
        <v>3.3449074074074069E-2</v>
      </c>
      <c r="EA74" s="139">
        <v>4</v>
      </c>
      <c r="EB74" s="132">
        <f t="shared" si="156"/>
        <v>15</v>
      </c>
      <c r="EC74" s="145">
        <v>0</v>
      </c>
      <c r="ED74" s="146">
        <v>5</v>
      </c>
      <c r="EE74" s="147">
        <f t="shared" si="124"/>
        <v>20</v>
      </c>
      <c r="EF74" s="14"/>
      <c r="EG74" s="16"/>
      <c r="EH74" s="21"/>
      <c r="EI74" s="132">
        <f t="shared" si="125"/>
        <v>0</v>
      </c>
      <c r="EJ74" s="24">
        <v>0</v>
      </c>
      <c r="EK74" s="19"/>
      <c r="EL74" s="131">
        <f t="shared" si="126"/>
        <v>0</v>
      </c>
      <c r="EM74" s="14"/>
      <c r="EN74" s="16"/>
      <c r="EO74" s="21"/>
      <c r="EP74" s="132">
        <f t="shared" si="127"/>
        <v>0</v>
      </c>
      <c r="EQ74" s="24">
        <v>0</v>
      </c>
      <c r="ER74" s="19"/>
      <c r="ES74" s="131">
        <f t="shared" si="128"/>
        <v>0</v>
      </c>
      <c r="ET74" s="14"/>
      <c r="EU74" s="16"/>
      <c r="EV74" s="21"/>
      <c r="EW74" s="132">
        <f t="shared" si="129"/>
        <v>0</v>
      </c>
      <c r="EX74" s="24">
        <v>0</v>
      </c>
      <c r="EY74" s="19"/>
      <c r="EZ74" s="131">
        <f t="shared" si="130"/>
        <v>0</v>
      </c>
      <c r="FA74" s="14"/>
      <c r="FB74" s="23"/>
      <c r="FC74" s="111">
        <f t="shared" si="131"/>
        <v>3</v>
      </c>
      <c r="FD74" s="82">
        <f t="shared" si="132"/>
        <v>148</v>
      </c>
      <c r="FE74" s="82">
        <f t="shared" si="132"/>
        <v>15</v>
      </c>
      <c r="FF74" s="82">
        <f t="shared" si="132"/>
        <v>40</v>
      </c>
      <c r="FG74" s="131">
        <f t="shared" si="133"/>
        <v>203</v>
      </c>
      <c r="FH74" s="93" t="str">
        <f t="shared" si="134"/>
        <v>Olivia-Lucy Kidd</v>
      </c>
      <c r="FI74" s="14"/>
      <c r="FJ74" s="182">
        <f>FS74</f>
        <v>3</v>
      </c>
      <c r="FK74" s="177">
        <v>9</v>
      </c>
      <c r="FL74" s="177">
        <v>2</v>
      </c>
      <c r="FM74" s="177">
        <v>2</v>
      </c>
      <c r="FN74" s="177" t="s">
        <v>630</v>
      </c>
      <c r="FO74" s="177">
        <v>5</v>
      </c>
      <c r="FP74" s="177">
        <v>4</v>
      </c>
      <c r="FQ74" s="177">
        <v>3</v>
      </c>
      <c r="FR74" s="177">
        <v>2</v>
      </c>
      <c r="FS74" s="177">
        <v>3</v>
      </c>
      <c r="FT74" s="177"/>
      <c r="FU74" s="177"/>
      <c r="FV74" s="77"/>
      <c r="FW74" s="77"/>
      <c r="FX74" s="77"/>
      <c r="FY74" s="77"/>
      <c r="FZ74" s="77"/>
      <c r="GA74" s="77"/>
      <c r="GB74" s="8">
        <f t="shared" si="135"/>
        <v>35</v>
      </c>
      <c r="GC74" s="8">
        <f t="shared" si="136"/>
        <v>76</v>
      </c>
      <c r="GD74" s="8">
        <f t="shared" si="137"/>
        <v>76</v>
      </c>
      <c r="GE74" s="8">
        <f t="shared" si="138"/>
        <v>99</v>
      </c>
      <c r="GF74" s="8">
        <f t="shared" si="139"/>
        <v>122</v>
      </c>
      <c r="GG74" s="8">
        <f t="shared" si="147"/>
        <v>122</v>
      </c>
      <c r="GH74" s="8">
        <f t="shared" si="148"/>
        <v>144</v>
      </c>
      <c r="GI74" s="8">
        <f t="shared" si="140"/>
        <v>164</v>
      </c>
      <c r="GJ74" s="8">
        <f t="shared" si="141"/>
        <v>183</v>
      </c>
      <c r="GK74" s="8">
        <f t="shared" si="149"/>
        <v>203</v>
      </c>
      <c r="GM74" s="159">
        <f t="shared" si="150"/>
        <v>76</v>
      </c>
      <c r="GN74" s="159">
        <f t="shared" si="151"/>
        <v>99</v>
      </c>
      <c r="GO74" s="159">
        <f t="shared" si="142"/>
        <v>122</v>
      </c>
      <c r="GP74" s="159">
        <f t="shared" si="152"/>
        <v>122</v>
      </c>
      <c r="GQ74" s="159">
        <f t="shared" si="153"/>
        <v>144</v>
      </c>
      <c r="GR74" s="159">
        <f t="shared" si="154"/>
        <v>164</v>
      </c>
      <c r="GS74" s="159">
        <f t="shared" si="143"/>
        <v>183</v>
      </c>
    </row>
    <row r="75" spans="1:201">
      <c r="A75" s="8">
        <v>10</v>
      </c>
      <c r="B75" s="14" t="s">
        <v>900</v>
      </c>
      <c r="C75" s="162">
        <v>3.3900462962962966E-2</v>
      </c>
      <c r="D75" s="162">
        <v>3.3900462962962966E-2</v>
      </c>
      <c r="E75" s="162">
        <v>3.3900462962962966E-2</v>
      </c>
      <c r="F75" s="154">
        <v>3.3900462962962966E-2</v>
      </c>
      <c r="G75" s="154">
        <v>3.3900462962962966E-2</v>
      </c>
      <c r="H75" s="154">
        <v>3.3900462962962966E-2</v>
      </c>
      <c r="I75" s="154">
        <v>3.3900462962962966E-2</v>
      </c>
      <c r="J75" s="154">
        <v>3.3900462962962966E-2</v>
      </c>
      <c r="K75" s="23">
        <v>3.3900462962962966E-2</v>
      </c>
      <c r="L75" s="139">
        <v>10</v>
      </c>
      <c r="M75" s="132">
        <f t="shared" si="98"/>
        <v>29</v>
      </c>
      <c r="N75" s="145">
        <v>0</v>
      </c>
      <c r="O75" s="146">
        <v>5</v>
      </c>
      <c r="P75" s="147">
        <f t="shared" si="99"/>
        <v>34</v>
      </c>
      <c r="Q75" s="14"/>
      <c r="R75" s="16"/>
      <c r="S75" s="21"/>
      <c r="T75" s="132">
        <f t="shared" si="100"/>
        <v>0</v>
      </c>
      <c r="U75" s="24">
        <v>0</v>
      </c>
      <c r="V75" s="19"/>
      <c r="W75" s="131">
        <f t="shared" si="101"/>
        <v>0</v>
      </c>
      <c r="X75" s="14"/>
      <c r="Y75" s="23"/>
      <c r="Z75" s="139"/>
      <c r="AA75" s="132"/>
      <c r="AB75" s="145">
        <v>0</v>
      </c>
      <c r="AC75" s="146"/>
      <c r="AD75" s="147">
        <f t="shared" si="103"/>
        <v>0</v>
      </c>
      <c r="AE75" s="14"/>
      <c r="AF75" s="16"/>
      <c r="AG75" s="21"/>
      <c r="AH75" s="19"/>
      <c r="AI75" s="19"/>
      <c r="AJ75" s="19"/>
      <c r="AK75" s="131"/>
      <c r="AL75" s="14"/>
      <c r="AM75" s="23"/>
      <c r="AN75" s="21"/>
      <c r="AO75" s="132"/>
      <c r="AP75" s="24"/>
      <c r="AQ75" s="19"/>
      <c r="AR75" s="131"/>
      <c r="AS75" s="14"/>
      <c r="AT75" s="23"/>
      <c r="AU75" s="139"/>
      <c r="AV75" s="132">
        <f t="shared" si="104"/>
        <v>0</v>
      </c>
      <c r="AW75" s="145">
        <v>0</v>
      </c>
      <c r="AX75" s="146"/>
      <c r="AY75" s="147">
        <f t="shared" si="105"/>
        <v>0</v>
      </c>
      <c r="AZ75" s="14"/>
      <c r="BA75" s="16"/>
      <c r="BB75" s="21"/>
      <c r="BC75" s="132">
        <f t="shared" si="106"/>
        <v>0</v>
      </c>
      <c r="BD75" s="24">
        <v>0</v>
      </c>
      <c r="BE75" s="19"/>
      <c r="BF75" s="131">
        <f t="shared" si="107"/>
        <v>0</v>
      </c>
      <c r="BG75" s="14"/>
      <c r="BH75" s="23">
        <v>3.5891203703703703E-2</v>
      </c>
      <c r="BI75" s="139">
        <v>7</v>
      </c>
      <c r="BJ75" s="132">
        <f t="shared" si="108"/>
        <v>16</v>
      </c>
      <c r="BK75" s="145">
        <v>0</v>
      </c>
      <c r="BL75" s="146">
        <v>5</v>
      </c>
      <c r="BM75" s="147">
        <f t="shared" si="109"/>
        <v>21</v>
      </c>
      <c r="BN75" s="14"/>
      <c r="BO75" s="16"/>
      <c r="BP75" s="21"/>
      <c r="BQ75" s="19"/>
      <c r="BR75" s="19"/>
      <c r="BS75" s="19"/>
      <c r="BT75" s="131">
        <f t="shared" si="111"/>
        <v>0</v>
      </c>
      <c r="BU75" s="14"/>
      <c r="BV75" s="23"/>
      <c r="BW75" s="139"/>
      <c r="BX75" s="132"/>
      <c r="BY75" s="145">
        <v>0</v>
      </c>
      <c r="BZ75" s="146"/>
      <c r="CA75" s="147">
        <f t="shared" si="113"/>
        <v>0</v>
      </c>
      <c r="CB75" s="14"/>
      <c r="CC75" s="16"/>
      <c r="CD75" s="21"/>
      <c r="CE75" s="132">
        <f t="shared" si="144"/>
        <v>0</v>
      </c>
      <c r="CF75" s="19"/>
      <c r="CG75" s="19"/>
      <c r="CH75" s="131">
        <f t="shared" si="114"/>
        <v>0</v>
      </c>
      <c r="CI75" s="14"/>
      <c r="CJ75" s="23"/>
      <c r="CK75" s="21"/>
      <c r="CL75" s="132">
        <f t="shared" si="115"/>
        <v>0</v>
      </c>
      <c r="CM75" s="24">
        <v>0</v>
      </c>
      <c r="CN75" s="19"/>
      <c r="CO75" s="131">
        <f t="shared" si="116"/>
        <v>0</v>
      </c>
      <c r="CP75" s="14"/>
      <c r="CQ75" s="16"/>
      <c r="CR75" s="21"/>
      <c r="CS75" s="132">
        <f t="shared" si="145"/>
        <v>0</v>
      </c>
      <c r="CT75" s="19"/>
      <c r="CU75" s="19"/>
      <c r="CV75" s="131">
        <f t="shared" si="117"/>
        <v>0</v>
      </c>
      <c r="CW75" s="14"/>
      <c r="CX75" s="23"/>
      <c r="CY75" s="139"/>
      <c r="CZ75" s="132"/>
      <c r="DA75" s="145">
        <v>0</v>
      </c>
      <c r="DB75" s="146"/>
      <c r="DC75" s="147">
        <f t="shared" si="119"/>
        <v>0</v>
      </c>
      <c r="DD75" s="14"/>
      <c r="DE75" s="23"/>
      <c r="DF75" s="139"/>
      <c r="DG75" s="132"/>
      <c r="DH75" s="145">
        <v>0</v>
      </c>
      <c r="DI75" s="146"/>
      <c r="DJ75" s="147">
        <f t="shared" si="120"/>
        <v>0</v>
      </c>
      <c r="DK75" s="14"/>
      <c r="DL75" s="23"/>
      <c r="DM75" s="139"/>
      <c r="DN75" s="132"/>
      <c r="DO75" s="145">
        <v>0</v>
      </c>
      <c r="DP75" s="146"/>
      <c r="DQ75" s="147">
        <f t="shared" si="121"/>
        <v>0</v>
      </c>
      <c r="DR75" s="75"/>
      <c r="DS75" s="23"/>
      <c r="DT75" s="139"/>
      <c r="DU75" s="132"/>
      <c r="DV75" s="145">
        <v>0</v>
      </c>
      <c r="DW75" s="146"/>
      <c r="DX75" s="147">
        <f t="shared" si="123"/>
        <v>0</v>
      </c>
      <c r="DY75" s="14"/>
      <c r="DZ75" s="23"/>
      <c r="EA75" s="139"/>
      <c r="EB75" s="132"/>
      <c r="EC75" s="145">
        <v>0</v>
      </c>
      <c r="ED75" s="146"/>
      <c r="EE75" s="147">
        <f t="shared" si="124"/>
        <v>0</v>
      </c>
      <c r="EF75" s="14"/>
      <c r="EG75" s="16"/>
      <c r="EH75" s="21"/>
      <c r="EI75" s="132">
        <f t="shared" si="125"/>
        <v>0</v>
      </c>
      <c r="EJ75" s="24">
        <v>0</v>
      </c>
      <c r="EK75" s="19"/>
      <c r="EL75" s="131">
        <f t="shared" si="126"/>
        <v>0</v>
      </c>
      <c r="EM75" s="14"/>
      <c r="EN75" s="16"/>
      <c r="EO75" s="21"/>
      <c r="EP75" s="132">
        <f t="shared" si="127"/>
        <v>0</v>
      </c>
      <c r="EQ75" s="24">
        <v>0</v>
      </c>
      <c r="ER75" s="19"/>
      <c r="ES75" s="131">
        <f t="shared" si="128"/>
        <v>0</v>
      </c>
      <c r="ET75" s="14"/>
      <c r="EU75" s="16"/>
      <c r="EV75" s="21"/>
      <c r="EW75" s="132">
        <f t="shared" si="129"/>
        <v>0</v>
      </c>
      <c r="EX75" s="24">
        <v>0</v>
      </c>
      <c r="EY75" s="19"/>
      <c r="EZ75" s="131">
        <f t="shared" si="130"/>
        <v>0</v>
      </c>
      <c r="FA75" s="14"/>
      <c r="FB75" s="23"/>
      <c r="FC75" s="111">
        <f t="shared" si="131"/>
        <v>18</v>
      </c>
      <c r="FD75" s="82">
        <f t="shared" si="132"/>
        <v>45</v>
      </c>
      <c r="FE75" s="82">
        <f t="shared" si="132"/>
        <v>0</v>
      </c>
      <c r="FF75" s="82">
        <f t="shared" si="132"/>
        <v>10</v>
      </c>
      <c r="FG75" s="131">
        <f t="shared" si="133"/>
        <v>55</v>
      </c>
      <c r="FH75" s="14" t="str">
        <f t="shared" si="134"/>
        <v>Laura Benson</v>
      </c>
      <c r="FI75" s="14"/>
      <c r="FJ75" s="183">
        <f t="shared" si="146"/>
        <v>18</v>
      </c>
      <c r="FK75" s="177">
        <v>10</v>
      </c>
      <c r="FL75" s="177">
        <v>16</v>
      </c>
      <c r="FM75" s="177">
        <v>11</v>
      </c>
      <c r="FN75" s="177">
        <v>13</v>
      </c>
      <c r="FO75" s="177">
        <v>13</v>
      </c>
      <c r="FP75" s="177">
        <v>15</v>
      </c>
      <c r="FQ75" s="177">
        <v>17</v>
      </c>
      <c r="FR75" s="177">
        <v>18</v>
      </c>
      <c r="FS75" s="177">
        <v>18</v>
      </c>
      <c r="FT75" s="177"/>
      <c r="FU75" s="177"/>
      <c r="FV75" s="77"/>
      <c r="FW75" s="77"/>
      <c r="FX75" s="77"/>
      <c r="FY75" s="77"/>
      <c r="FZ75" s="77"/>
      <c r="GA75" s="77"/>
      <c r="GB75" s="8">
        <f t="shared" si="135"/>
        <v>34</v>
      </c>
      <c r="GC75" s="8">
        <f t="shared" si="136"/>
        <v>34</v>
      </c>
      <c r="GD75" s="8">
        <f t="shared" si="137"/>
        <v>34</v>
      </c>
      <c r="GE75" s="8">
        <f t="shared" si="138"/>
        <v>55</v>
      </c>
      <c r="GF75" s="8">
        <f t="shared" si="139"/>
        <v>55</v>
      </c>
      <c r="GG75" s="8">
        <f t="shared" si="147"/>
        <v>55</v>
      </c>
      <c r="GH75" s="8">
        <f t="shared" si="148"/>
        <v>55</v>
      </c>
      <c r="GI75" s="8">
        <f t="shared" si="140"/>
        <v>55</v>
      </c>
      <c r="GJ75" s="8">
        <f t="shared" si="141"/>
        <v>55</v>
      </c>
      <c r="GK75" s="8">
        <f t="shared" si="149"/>
        <v>55</v>
      </c>
      <c r="GM75" s="159">
        <f t="shared" si="150"/>
        <v>34</v>
      </c>
      <c r="GN75" s="159">
        <f t="shared" si="151"/>
        <v>55</v>
      </c>
      <c r="GO75" s="159">
        <f t="shared" si="142"/>
        <v>55</v>
      </c>
      <c r="GP75" s="159">
        <f t="shared" si="152"/>
        <v>55</v>
      </c>
      <c r="GQ75" s="159">
        <f t="shared" si="153"/>
        <v>55</v>
      </c>
      <c r="GR75" s="159">
        <f t="shared" si="154"/>
        <v>55</v>
      </c>
      <c r="GS75" s="159">
        <f t="shared" si="143"/>
        <v>55</v>
      </c>
    </row>
    <row r="76" spans="1:201">
      <c r="A76" s="8">
        <v>11</v>
      </c>
      <c r="B76" s="14" t="s">
        <v>846</v>
      </c>
      <c r="C76" s="162">
        <v>3.4224537037037032E-2</v>
      </c>
      <c r="D76" s="162">
        <v>3.4224537037037032E-2</v>
      </c>
      <c r="E76" s="162">
        <v>3.4224537037037032E-2</v>
      </c>
      <c r="F76" s="154">
        <v>3.4224537037037032E-2</v>
      </c>
      <c r="G76" s="154">
        <v>3.4224537037037032E-2</v>
      </c>
      <c r="H76" s="154">
        <v>3.4224537037037032E-2</v>
      </c>
      <c r="I76" s="154">
        <v>3.4224537037037032E-2</v>
      </c>
      <c r="J76" s="154">
        <v>3.4224537037037032E-2</v>
      </c>
      <c r="K76" s="23">
        <v>3.4224537037037032E-2</v>
      </c>
      <c r="L76" s="139">
        <v>11</v>
      </c>
      <c r="M76" s="132">
        <f t="shared" si="98"/>
        <v>28</v>
      </c>
      <c r="N76" s="145">
        <v>0</v>
      </c>
      <c r="O76" s="146">
        <v>5</v>
      </c>
      <c r="P76" s="147">
        <f t="shared" si="99"/>
        <v>33</v>
      </c>
      <c r="Q76" s="14"/>
      <c r="R76" s="16"/>
      <c r="S76" s="21"/>
      <c r="T76" s="132">
        <f t="shared" si="100"/>
        <v>0</v>
      </c>
      <c r="U76" s="24">
        <v>0</v>
      </c>
      <c r="V76" s="19"/>
      <c r="W76" s="131">
        <f t="shared" si="101"/>
        <v>0</v>
      </c>
      <c r="X76" s="14"/>
      <c r="Y76" s="23"/>
      <c r="Z76" s="139"/>
      <c r="AA76" s="132"/>
      <c r="AB76" s="145">
        <v>0</v>
      </c>
      <c r="AC76" s="146"/>
      <c r="AD76" s="147">
        <f t="shared" si="103"/>
        <v>0</v>
      </c>
      <c r="AE76" s="14"/>
      <c r="AF76" s="16"/>
      <c r="AG76" s="21"/>
      <c r="AH76" s="19"/>
      <c r="AI76" s="19"/>
      <c r="AJ76" s="19"/>
      <c r="AK76" s="131"/>
      <c r="AL76" s="14"/>
      <c r="AM76" s="23"/>
      <c r="AN76" s="21"/>
      <c r="AO76" s="132"/>
      <c r="AP76" s="24"/>
      <c r="AQ76" s="19"/>
      <c r="AR76" s="131"/>
      <c r="AS76" s="14"/>
      <c r="AT76" s="23"/>
      <c r="AU76" s="139"/>
      <c r="AV76" s="132">
        <f t="shared" si="104"/>
        <v>0</v>
      </c>
      <c r="AW76" s="145">
        <v>0</v>
      </c>
      <c r="AX76" s="146"/>
      <c r="AY76" s="147">
        <f t="shared" si="105"/>
        <v>0</v>
      </c>
      <c r="AZ76" s="14"/>
      <c r="BA76" s="16"/>
      <c r="BB76" s="21"/>
      <c r="BC76" s="132">
        <f t="shared" si="106"/>
        <v>0</v>
      </c>
      <c r="BD76" s="24">
        <v>0</v>
      </c>
      <c r="BE76" s="19"/>
      <c r="BF76" s="131">
        <f t="shared" si="107"/>
        <v>0</v>
      </c>
      <c r="BG76" s="14"/>
      <c r="BH76" s="23"/>
      <c r="BI76" s="139"/>
      <c r="BJ76" s="132"/>
      <c r="BK76" s="145">
        <v>0</v>
      </c>
      <c r="BL76" s="146"/>
      <c r="BM76" s="147">
        <f t="shared" si="109"/>
        <v>0</v>
      </c>
      <c r="BN76" s="14"/>
      <c r="BO76" s="16"/>
      <c r="BP76" s="21"/>
      <c r="BQ76" s="19"/>
      <c r="BR76" s="19"/>
      <c r="BS76" s="19"/>
      <c r="BT76" s="131">
        <f t="shared" si="111"/>
        <v>0</v>
      </c>
      <c r="BU76" s="14"/>
      <c r="BV76" s="23">
        <v>3.8391203703703698E-2</v>
      </c>
      <c r="BW76" s="139">
        <v>8</v>
      </c>
      <c r="BX76" s="132">
        <f t="shared" si="112"/>
        <v>16</v>
      </c>
      <c r="BY76" s="145">
        <v>0</v>
      </c>
      <c r="BZ76" s="146">
        <v>5</v>
      </c>
      <c r="CA76" s="147">
        <f t="shared" si="113"/>
        <v>21</v>
      </c>
      <c r="CB76" s="14"/>
      <c r="CC76" s="16"/>
      <c r="CD76" s="21"/>
      <c r="CE76" s="132">
        <f t="shared" si="144"/>
        <v>0</v>
      </c>
      <c r="CF76" s="19"/>
      <c r="CG76" s="19"/>
      <c r="CH76" s="131">
        <f t="shared" si="114"/>
        <v>0</v>
      </c>
      <c r="CI76" s="14"/>
      <c r="CJ76" s="23"/>
      <c r="CK76" s="21"/>
      <c r="CL76" s="132">
        <f t="shared" si="115"/>
        <v>0</v>
      </c>
      <c r="CM76" s="24">
        <v>0</v>
      </c>
      <c r="CN76" s="19"/>
      <c r="CO76" s="131">
        <f t="shared" si="116"/>
        <v>0</v>
      </c>
      <c r="CP76" s="14"/>
      <c r="CQ76" s="16"/>
      <c r="CR76" s="21"/>
      <c r="CS76" s="132">
        <f t="shared" si="145"/>
        <v>0</v>
      </c>
      <c r="CT76" s="19"/>
      <c r="CU76" s="19"/>
      <c r="CV76" s="131">
        <f t="shared" si="117"/>
        <v>0</v>
      </c>
      <c r="CW76" s="14"/>
      <c r="CX76" s="23"/>
      <c r="CY76" s="139"/>
      <c r="CZ76" s="132"/>
      <c r="DA76" s="145">
        <v>0</v>
      </c>
      <c r="DB76" s="146"/>
      <c r="DC76" s="147">
        <f t="shared" si="119"/>
        <v>0</v>
      </c>
      <c r="DD76" s="14"/>
      <c r="DE76" s="23"/>
      <c r="DF76" s="139"/>
      <c r="DG76" s="132"/>
      <c r="DH76" s="145">
        <v>0</v>
      </c>
      <c r="DI76" s="146"/>
      <c r="DJ76" s="147">
        <f t="shared" si="120"/>
        <v>0</v>
      </c>
      <c r="DK76" s="14"/>
      <c r="DL76" s="23"/>
      <c r="DM76" s="139"/>
      <c r="DN76" s="132"/>
      <c r="DO76" s="145">
        <v>0</v>
      </c>
      <c r="DP76" s="146"/>
      <c r="DQ76" s="147">
        <f t="shared" si="121"/>
        <v>0</v>
      </c>
      <c r="DR76" s="75"/>
      <c r="DS76" s="23"/>
      <c r="DT76" s="139"/>
      <c r="DU76" s="132"/>
      <c r="DV76" s="145">
        <v>0</v>
      </c>
      <c r="DW76" s="146"/>
      <c r="DX76" s="147">
        <f t="shared" si="123"/>
        <v>0</v>
      </c>
      <c r="DY76" s="14"/>
      <c r="DZ76" s="23"/>
      <c r="EA76" s="139"/>
      <c r="EB76" s="132"/>
      <c r="EC76" s="145">
        <v>0</v>
      </c>
      <c r="ED76" s="146"/>
      <c r="EE76" s="147">
        <f t="shared" si="124"/>
        <v>0</v>
      </c>
      <c r="EF76" s="14"/>
      <c r="EG76" s="16"/>
      <c r="EH76" s="21"/>
      <c r="EI76" s="132">
        <f t="shared" si="125"/>
        <v>0</v>
      </c>
      <c r="EJ76" s="24">
        <v>0</v>
      </c>
      <c r="EK76" s="19"/>
      <c r="EL76" s="131">
        <f t="shared" si="126"/>
        <v>0</v>
      </c>
      <c r="EM76" s="14"/>
      <c r="EN76" s="16"/>
      <c r="EO76" s="21"/>
      <c r="EP76" s="132">
        <f t="shared" si="127"/>
        <v>0</v>
      </c>
      <c r="EQ76" s="24">
        <v>0</v>
      </c>
      <c r="ER76" s="19"/>
      <c r="ES76" s="131">
        <f t="shared" si="128"/>
        <v>0</v>
      </c>
      <c r="ET76" s="14"/>
      <c r="EU76" s="16"/>
      <c r="EV76" s="21"/>
      <c r="EW76" s="132">
        <f t="shared" si="129"/>
        <v>0</v>
      </c>
      <c r="EX76" s="24">
        <v>0</v>
      </c>
      <c r="EY76" s="19"/>
      <c r="EZ76" s="131">
        <f t="shared" si="130"/>
        <v>0</v>
      </c>
      <c r="FA76" s="14"/>
      <c r="FB76" s="23"/>
      <c r="FC76" s="111">
        <f t="shared" si="131"/>
        <v>19</v>
      </c>
      <c r="FD76" s="82">
        <f t="shared" si="132"/>
        <v>44</v>
      </c>
      <c r="FE76" s="82">
        <f t="shared" si="132"/>
        <v>0</v>
      </c>
      <c r="FF76" s="82">
        <f t="shared" si="132"/>
        <v>10</v>
      </c>
      <c r="FG76" s="131">
        <f t="shared" si="133"/>
        <v>54</v>
      </c>
      <c r="FH76" s="14" t="str">
        <f t="shared" si="134"/>
        <v>Helen Tyson</v>
      </c>
      <c r="FI76" s="14"/>
      <c r="FJ76" s="183">
        <f t="shared" si="146"/>
        <v>19</v>
      </c>
      <c r="FK76" s="177">
        <v>11</v>
      </c>
      <c r="FL76" s="177">
        <v>17</v>
      </c>
      <c r="FM76" s="177">
        <v>19</v>
      </c>
      <c r="FN76" s="177">
        <v>14</v>
      </c>
      <c r="FO76" s="177">
        <v>14</v>
      </c>
      <c r="FP76" s="177">
        <v>16</v>
      </c>
      <c r="FQ76" s="177">
        <v>18</v>
      </c>
      <c r="FR76" s="177">
        <v>19</v>
      </c>
      <c r="FS76" s="177">
        <v>19</v>
      </c>
      <c r="FT76" s="177"/>
      <c r="FU76" s="177"/>
      <c r="FV76" s="77"/>
      <c r="FW76" s="77"/>
      <c r="FX76" s="77"/>
      <c r="FY76" s="77"/>
      <c r="FZ76" s="77"/>
      <c r="GA76" s="77"/>
      <c r="GB76" s="8">
        <f t="shared" si="135"/>
        <v>33</v>
      </c>
      <c r="GC76" s="8">
        <f t="shared" si="136"/>
        <v>33</v>
      </c>
      <c r="GD76" s="8">
        <f t="shared" si="137"/>
        <v>33</v>
      </c>
      <c r="GE76" s="8">
        <f t="shared" si="138"/>
        <v>33</v>
      </c>
      <c r="GF76" s="8">
        <f t="shared" si="139"/>
        <v>54</v>
      </c>
      <c r="GG76" s="8">
        <f t="shared" si="147"/>
        <v>54</v>
      </c>
      <c r="GH76" s="8">
        <f t="shared" si="148"/>
        <v>54</v>
      </c>
      <c r="GI76" s="8">
        <f t="shared" si="140"/>
        <v>54</v>
      </c>
      <c r="GJ76" s="8">
        <f t="shared" si="141"/>
        <v>54</v>
      </c>
      <c r="GK76" s="8">
        <f t="shared" si="149"/>
        <v>54</v>
      </c>
      <c r="GM76" s="159">
        <f t="shared" si="150"/>
        <v>33</v>
      </c>
      <c r="GN76" s="159">
        <f t="shared" si="151"/>
        <v>33</v>
      </c>
      <c r="GO76" s="159">
        <f t="shared" si="142"/>
        <v>54</v>
      </c>
      <c r="GP76" s="159">
        <f t="shared" si="152"/>
        <v>54</v>
      </c>
      <c r="GQ76" s="159">
        <f t="shared" si="153"/>
        <v>54</v>
      </c>
      <c r="GR76" s="159">
        <f t="shared" si="154"/>
        <v>54</v>
      </c>
      <c r="GS76" s="159">
        <f t="shared" si="143"/>
        <v>54</v>
      </c>
    </row>
    <row r="77" spans="1:201">
      <c r="A77" s="8">
        <v>12</v>
      </c>
      <c r="B77" s="14" t="s">
        <v>430</v>
      </c>
      <c r="C77" s="162">
        <v>3.4618055555555555E-2</v>
      </c>
      <c r="D77" s="181">
        <v>3.3101851851851848E-2</v>
      </c>
      <c r="E77" s="162">
        <v>3.3101851851851848E-2</v>
      </c>
      <c r="F77" s="154">
        <v>3.3101851851851848E-2</v>
      </c>
      <c r="G77" s="154">
        <v>3.3101851851851848E-2</v>
      </c>
      <c r="H77" s="154">
        <v>3.3101851851851848E-2</v>
      </c>
      <c r="I77" s="154">
        <v>3.3101851851851848E-2</v>
      </c>
      <c r="J77" s="154">
        <v>3.3101851851851848E-2</v>
      </c>
      <c r="K77" s="23">
        <v>3.4618055555555555E-2</v>
      </c>
      <c r="L77" s="139">
        <v>12</v>
      </c>
      <c r="M77" s="132">
        <f t="shared" si="98"/>
        <v>27</v>
      </c>
      <c r="N77" s="145">
        <v>0</v>
      </c>
      <c r="O77" s="146">
        <v>5</v>
      </c>
      <c r="P77" s="147">
        <f t="shared" si="99"/>
        <v>32</v>
      </c>
      <c r="Q77" s="14"/>
      <c r="R77" s="16"/>
      <c r="S77" s="21"/>
      <c r="T77" s="132">
        <f t="shared" si="100"/>
        <v>0</v>
      </c>
      <c r="U77" s="24">
        <v>0</v>
      </c>
      <c r="V77" s="19"/>
      <c r="W77" s="131">
        <f t="shared" si="101"/>
        <v>0</v>
      </c>
      <c r="X77" s="14"/>
      <c r="Y77" s="110">
        <v>3.3101851851851848E-2</v>
      </c>
      <c r="Z77" s="139">
        <v>4</v>
      </c>
      <c r="AA77" s="132">
        <f t="shared" si="102"/>
        <v>20</v>
      </c>
      <c r="AB77" s="149">
        <v>15</v>
      </c>
      <c r="AC77" s="146">
        <v>5</v>
      </c>
      <c r="AD77" s="147">
        <f t="shared" si="103"/>
        <v>40</v>
      </c>
      <c r="AE77" s="14"/>
      <c r="AF77" s="16"/>
      <c r="AG77" s="21"/>
      <c r="AH77" s="19"/>
      <c r="AI77" s="19"/>
      <c r="AJ77" s="19"/>
      <c r="AK77" s="131"/>
      <c r="AL77" s="14"/>
      <c r="AM77" s="23"/>
      <c r="AN77" s="21"/>
      <c r="AO77" s="132"/>
      <c r="AP77" s="24"/>
      <c r="AQ77" s="19"/>
      <c r="AR77" s="131"/>
      <c r="AS77" s="14"/>
      <c r="AT77" s="23"/>
      <c r="AU77" s="139"/>
      <c r="AV77" s="132">
        <f t="shared" si="104"/>
        <v>0</v>
      </c>
      <c r="AW77" s="145">
        <v>0</v>
      </c>
      <c r="AX77" s="146"/>
      <c r="AY77" s="147">
        <f t="shared" si="105"/>
        <v>0</v>
      </c>
      <c r="AZ77" s="14"/>
      <c r="BA77" s="16"/>
      <c r="BB77" s="21"/>
      <c r="BC77" s="132">
        <f t="shared" si="106"/>
        <v>0</v>
      </c>
      <c r="BD77" s="24">
        <v>0</v>
      </c>
      <c r="BE77" s="19"/>
      <c r="BF77" s="131">
        <f t="shared" si="107"/>
        <v>0</v>
      </c>
      <c r="BG77" s="14"/>
      <c r="BH77" s="23">
        <v>3.4108796296296297E-2</v>
      </c>
      <c r="BI77" s="139">
        <v>6</v>
      </c>
      <c r="BJ77" s="132">
        <f t="shared" si="108"/>
        <v>17</v>
      </c>
      <c r="BK77" s="145">
        <v>0</v>
      </c>
      <c r="BL77" s="146">
        <v>5</v>
      </c>
      <c r="BM77" s="147">
        <f t="shared" si="109"/>
        <v>22</v>
      </c>
      <c r="BN77" s="14"/>
      <c r="BO77" s="16"/>
      <c r="BP77" s="21"/>
      <c r="BQ77" s="19"/>
      <c r="BR77" s="19"/>
      <c r="BS77" s="19"/>
      <c r="BT77" s="131">
        <f t="shared" si="111"/>
        <v>0</v>
      </c>
      <c r="BU77" s="14"/>
      <c r="BV77" s="23">
        <v>3.6493055555555549E-2</v>
      </c>
      <c r="BW77" s="139">
        <v>7</v>
      </c>
      <c r="BX77" s="132">
        <f t="shared" si="112"/>
        <v>17</v>
      </c>
      <c r="BY77" s="145">
        <v>0</v>
      </c>
      <c r="BZ77" s="146">
        <v>5</v>
      </c>
      <c r="CA77" s="147">
        <f t="shared" si="113"/>
        <v>22</v>
      </c>
      <c r="CB77" s="14"/>
      <c r="CC77" s="16"/>
      <c r="CD77" s="21"/>
      <c r="CE77" s="132">
        <f t="shared" si="144"/>
        <v>0</v>
      </c>
      <c r="CF77" s="19"/>
      <c r="CG77" s="19"/>
      <c r="CH77" s="131">
        <f t="shared" si="114"/>
        <v>0</v>
      </c>
      <c r="CI77" s="14"/>
      <c r="CJ77" s="23"/>
      <c r="CK77" s="21"/>
      <c r="CL77" s="132">
        <f t="shared" si="115"/>
        <v>0</v>
      </c>
      <c r="CM77" s="24">
        <v>0</v>
      </c>
      <c r="CN77" s="19"/>
      <c r="CO77" s="131">
        <f t="shared" si="116"/>
        <v>0</v>
      </c>
      <c r="CP77" s="14"/>
      <c r="CQ77" s="16"/>
      <c r="CR77" s="21"/>
      <c r="CS77" s="132">
        <f t="shared" si="145"/>
        <v>0</v>
      </c>
      <c r="CT77" s="19"/>
      <c r="CU77" s="19"/>
      <c r="CV77" s="131">
        <f t="shared" si="117"/>
        <v>0</v>
      </c>
      <c r="CW77" s="14"/>
      <c r="CX77" s="23">
        <v>3.4999999999999996E-2</v>
      </c>
      <c r="CY77" s="139">
        <v>3</v>
      </c>
      <c r="CZ77" s="132">
        <f t="shared" si="118"/>
        <v>11</v>
      </c>
      <c r="DA77" s="145">
        <v>0</v>
      </c>
      <c r="DB77" s="146">
        <v>5</v>
      </c>
      <c r="DC77" s="147">
        <f t="shared" si="119"/>
        <v>16</v>
      </c>
      <c r="DD77" s="14"/>
      <c r="DE77" s="23">
        <v>3.4467592592592591E-2</v>
      </c>
      <c r="DF77" s="139">
        <v>4</v>
      </c>
      <c r="DG77" s="132">
        <f t="shared" si="155"/>
        <v>16</v>
      </c>
      <c r="DH77" s="145">
        <v>0</v>
      </c>
      <c r="DI77" s="146">
        <v>5</v>
      </c>
      <c r="DJ77" s="147">
        <f t="shared" si="120"/>
        <v>21</v>
      </c>
      <c r="DK77" s="14"/>
      <c r="DL77" s="23"/>
      <c r="DM77" s="139"/>
      <c r="DN77" s="132"/>
      <c r="DO77" s="145">
        <v>0</v>
      </c>
      <c r="DP77" s="146"/>
      <c r="DQ77" s="147">
        <f t="shared" si="121"/>
        <v>0</v>
      </c>
      <c r="DR77" s="75"/>
      <c r="DS77" s="23">
        <v>3.6759259259259255E-2</v>
      </c>
      <c r="DT77" s="139">
        <v>4</v>
      </c>
      <c r="DU77" s="132">
        <f t="shared" si="122"/>
        <v>13</v>
      </c>
      <c r="DV77" s="145">
        <v>0</v>
      </c>
      <c r="DW77" s="146">
        <v>5</v>
      </c>
      <c r="DX77" s="147">
        <f t="shared" si="123"/>
        <v>18</v>
      </c>
      <c r="DY77" s="14"/>
      <c r="DZ77" s="23">
        <v>3.3136574074074075E-2</v>
      </c>
      <c r="EA77" s="139">
        <v>3</v>
      </c>
      <c r="EB77" s="132">
        <f t="shared" si="156"/>
        <v>16</v>
      </c>
      <c r="EC77" s="145">
        <v>0</v>
      </c>
      <c r="ED77" s="146">
        <v>5</v>
      </c>
      <c r="EE77" s="147">
        <f t="shared" si="124"/>
        <v>21</v>
      </c>
      <c r="EF77" s="14"/>
      <c r="EG77" s="16"/>
      <c r="EH77" s="21"/>
      <c r="EI77" s="132">
        <f t="shared" si="125"/>
        <v>0</v>
      </c>
      <c r="EJ77" s="24">
        <v>0</v>
      </c>
      <c r="EK77" s="19"/>
      <c r="EL77" s="131">
        <f t="shared" si="126"/>
        <v>0</v>
      </c>
      <c r="EM77" s="14"/>
      <c r="EN77" s="16"/>
      <c r="EO77" s="21"/>
      <c r="EP77" s="132">
        <f t="shared" si="127"/>
        <v>0</v>
      </c>
      <c r="EQ77" s="24">
        <v>0</v>
      </c>
      <c r="ER77" s="19"/>
      <c r="ES77" s="131">
        <f t="shared" si="128"/>
        <v>0</v>
      </c>
      <c r="ET77" s="14"/>
      <c r="EU77" s="16"/>
      <c r="EV77" s="21"/>
      <c r="EW77" s="132">
        <f t="shared" si="129"/>
        <v>0</v>
      </c>
      <c r="EX77" s="24">
        <v>0</v>
      </c>
      <c r="EY77" s="19"/>
      <c r="EZ77" s="131">
        <f t="shared" si="130"/>
        <v>0</v>
      </c>
      <c r="FA77" s="14"/>
      <c r="FB77" s="23"/>
      <c r="FC77" s="111">
        <f t="shared" si="131"/>
        <v>4</v>
      </c>
      <c r="FD77" s="82">
        <f t="shared" si="132"/>
        <v>137</v>
      </c>
      <c r="FE77" s="82">
        <f t="shared" si="132"/>
        <v>15</v>
      </c>
      <c r="FF77" s="82">
        <f t="shared" si="132"/>
        <v>40</v>
      </c>
      <c r="FG77" s="131">
        <f t="shared" si="133"/>
        <v>192</v>
      </c>
      <c r="FH77" s="14" t="str">
        <f t="shared" si="134"/>
        <v>Amanda Singleton</v>
      </c>
      <c r="FI77" s="14"/>
      <c r="FJ77" s="183">
        <f t="shared" si="146"/>
        <v>4</v>
      </c>
      <c r="FK77" s="177">
        <v>12</v>
      </c>
      <c r="FL77" s="177">
        <v>3</v>
      </c>
      <c r="FM77" s="177" t="s">
        <v>367</v>
      </c>
      <c r="FN77" s="177">
        <v>5</v>
      </c>
      <c r="FO77" s="177">
        <v>3</v>
      </c>
      <c r="FP77" s="177">
        <v>2</v>
      </c>
      <c r="FQ77" s="177">
        <v>4</v>
      </c>
      <c r="FR77" s="177">
        <v>4</v>
      </c>
      <c r="FS77" s="177">
        <v>4</v>
      </c>
      <c r="FT77" s="177"/>
      <c r="FU77" s="177"/>
      <c r="FV77" s="77"/>
      <c r="FW77" s="77"/>
      <c r="FX77" s="77"/>
      <c r="FY77" s="77"/>
      <c r="FZ77" s="77"/>
      <c r="GA77" s="77"/>
      <c r="GB77" s="8">
        <f t="shared" si="135"/>
        <v>32</v>
      </c>
      <c r="GC77" s="8">
        <f t="shared" si="136"/>
        <v>72</v>
      </c>
      <c r="GD77" s="8">
        <f t="shared" si="137"/>
        <v>72</v>
      </c>
      <c r="GE77" s="8">
        <f t="shared" si="138"/>
        <v>94</v>
      </c>
      <c r="GF77" s="8">
        <f t="shared" si="139"/>
        <v>116</v>
      </c>
      <c r="GG77" s="8">
        <f t="shared" si="147"/>
        <v>132</v>
      </c>
      <c r="GH77" s="8">
        <f t="shared" si="148"/>
        <v>153</v>
      </c>
      <c r="GI77" s="8">
        <f t="shared" si="140"/>
        <v>153</v>
      </c>
      <c r="GJ77" s="8">
        <f t="shared" si="141"/>
        <v>171</v>
      </c>
      <c r="GK77" s="8">
        <f t="shared" si="149"/>
        <v>192</v>
      </c>
      <c r="GM77" s="159">
        <f t="shared" si="150"/>
        <v>72</v>
      </c>
      <c r="GN77" s="159">
        <f t="shared" si="151"/>
        <v>94</v>
      </c>
      <c r="GO77" s="159">
        <f t="shared" si="142"/>
        <v>116</v>
      </c>
      <c r="GP77" s="159">
        <f t="shared" si="152"/>
        <v>132</v>
      </c>
      <c r="GQ77" s="159">
        <f t="shared" si="153"/>
        <v>153</v>
      </c>
      <c r="GR77" s="159">
        <f t="shared" si="154"/>
        <v>153</v>
      </c>
      <c r="GS77" s="159">
        <f t="shared" si="143"/>
        <v>171</v>
      </c>
    </row>
    <row r="78" spans="1:201">
      <c r="A78" s="8">
        <v>13</v>
      </c>
      <c r="B78" s="14" t="s">
        <v>497</v>
      </c>
      <c r="C78" s="162">
        <v>3.5486111111111114E-2</v>
      </c>
      <c r="D78" s="162">
        <v>3.5486111111111114E-2</v>
      </c>
      <c r="E78" s="162">
        <v>3.5486111111111114E-2</v>
      </c>
      <c r="F78" s="154">
        <v>3.5486111111111114E-2</v>
      </c>
      <c r="G78" s="154">
        <v>3.5486111111111114E-2</v>
      </c>
      <c r="H78" s="154">
        <v>3.5486111111111114E-2</v>
      </c>
      <c r="I78" s="154">
        <v>3.5486111111111114E-2</v>
      </c>
      <c r="J78" s="154">
        <v>3.5486111111111114E-2</v>
      </c>
      <c r="K78" s="23">
        <v>3.5486111111111114E-2</v>
      </c>
      <c r="L78" s="139">
        <v>13</v>
      </c>
      <c r="M78" s="132">
        <f t="shared" si="98"/>
        <v>26</v>
      </c>
      <c r="N78" s="145">
        <v>0</v>
      </c>
      <c r="O78" s="146">
        <v>5</v>
      </c>
      <c r="P78" s="147">
        <f t="shared" si="99"/>
        <v>31</v>
      </c>
      <c r="Q78" s="14"/>
      <c r="R78" s="16"/>
      <c r="S78" s="21"/>
      <c r="T78" s="132">
        <f t="shared" si="100"/>
        <v>0</v>
      </c>
      <c r="U78" s="24">
        <v>0</v>
      </c>
      <c r="V78" s="19"/>
      <c r="W78" s="131">
        <f t="shared" si="101"/>
        <v>0</v>
      </c>
      <c r="X78" s="14"/>
      <c r="Y78" s="23"/>
      <c r="Z78" s="139"/>
      <c r="AA78" s="132"/>
      <c r="AB78" s="145">
        <v>0</v>
      </c>
      <c r="AC78" s="146"/>
      <c r="AD78" s="147">
        <f t="shared" si="103"/>
        <v>0</v>
      </c>
      <c r="AE78" s="14"/>
      <c r="AF78" s="16"/>
      <c r="AG78" s="21"/>
      <c r="AH78" s="19"/>
      <c r="AI78" s="19"/>
      <c r="AJ78" s="19"/>
      <c r="AK78" s="131"/>
      <c r="AL78" s="14"/>
      <c r="AM78" s="23"/>
      <c r="AN78" s="21"/>
      <c r="AO78" s="132"/>
      <c r="AP78" s="24"/>
      <c r="AQ78" s="19"/>
      <c r="AR78" s="131"/>
      <c r="AS78" s="14"/>
      <c r="AT78" s="23"/>
      <c r="AU78" s="139"/>
      <c r="AV78" s="132">
        <f t="shared" si="104"/>
        <v>0</v>
      </c>
      <c r="AW78" s="145">
        <v>0</v>
      </c>
      <c r="AX78" s="146"/>
      <c r="AY78" s="147">
        <f t="shared" si="105"/>
        <v>0</v>
      </c>
      <c r="AZ78" s="14"/>
      <c r="BA78" s="16"/>
      <c r="BB78" s="21"/>
      <c r="BC78" s="132">
        <f t="shared" si="106"/>
        <v>0</v>
      </c>
      <c r="BD78" s="24">
        <v>0</v>
      </c>
      <c r="BE78" s="19"/>
      <c r="BF78" s="131">
        <f t="shared" si="107"/>
        <v>0</v>
      </c>
      <c r="BG78" s="14"/>
      <c r="BH78" s="23"/>
      <c r="BI78" s="139"/>
      <c r="BJ78" s="132"/>
      <c r="BK78" s="145">
        <v>0</v>
      </c>
      <c r="BL78" s="146"/>
      <c r="BM78" s="147">
        <f t="shared" si="109"/>
        <v>0</v>
      </c>
      <c r="BN78" s="14"/>
      <c r="BO78" s="16"/>
      <c r="BP78" s="21"/>
      <c r="BQ78" s="19"/>
      <c r="BR78" s="19"/>
      <c r="BS78" s="19"/>
      <c r="BT78" s="131">
        <f t="shared" si="111"/>
        <v>0</v>
      </c>
      <c r="BU78" s="14"/>
      <c r="BV78" s="23"/>
      <c r="BW78" s="139"/>
      <c r="BX78" s="132"/>
      <c r="BY78" s="145">
        <v>0</v>
      </c>
      <c r="BZ78" s="146"/>
      <c r="CA78" s="147">
        <f t="shared" si="113"/>
        <v>0</v>
      </c>
      <c r="CB78" s="14"/>
      <c r="CC78" s="16"/>
      <c r="CD78" s="21"/>
      <c r="CE78" s="132">
        <f t="shared" si="144"/>
        <v>0</v>
      </c>
      <c r="CF78" s="19"/>
      <c r="CG78" s="19"/>
      <c r="CH78" s="131">
        <f t="shared" si="114"/>
        <v>0</v>
      </c>
      <c r="CI78" s="14"/>
      <c r="CJ78" s="23"/>
      <c r="CK78" s="21"/>
      <c r="CL78" s="132">
        <f t="shared" si="115"/>
        <v>0</v>
      </c>
      <c r="CM78" s="24">
        <v>0</v>
      </c>
      <c r="CN78" s="19"/>
      <c r="CO78" s="131">
        <f t="shared" si="116"/>
        <v>0</v>
      </c>
      <c r="CP78" s="14"/>
      <c r="CQ78" s="16"/>
      <c r="CR78" s="21"/>
      <c r="CS78" s="132">
        <f t="shared" si="145"/>
        <v>0</v>
      </c>
      <c r="CT78" s="19"/>
      <c r="CU78" s="19"/>
      <c r="CV78" s="131">
        <f t="shared" si="117"/>
        <v>0</v>
      </c>
      <c r="CW78" s="14"/>
      <c r="CX78" s="23"/>
      <c r="CY78" s="139"/>
      <c r="CZ78" s="132"/>
      <c r="DA78" s="145">
        <v>0</v>
      </c>
      <c r="DB78" s="146"/>
      <c r="DC78" s="147">
        <f t="shared" si="119"/>
        <v>0</v>
      </c>
      <c r="DD78" s="14"/>
      <c r="DE78" s="23"/>
      <c r="DF78" s="139"/>
      <c r="DG78" s="132"/>
      <c r="DH78" s="145">
        <v>0</v>
      </c>
      <c r="DI78" s="146"/>
      <c r="DJ78" s="147">
        <f t="shared" si="120"/>
        <v>0</v>
      </c>
      <c r="DK78" s="14"/>
      <c r="DL78" s="23"/>
      <c r="DM78" s="139"/>
      <c r="DN78" s="132"/>
      <c r="DO78" s="145">
        <v>0</v>
      </c>
      <c r="DP78" s="146"/>
      <c r="DQ78" s="147">
        <f t="shared" si="121"/>
        <v>0</v>
      </c>
      <c r="DR78" s="75"/>
      <c r="DS78" s="23"/>
      <c r="DT78" s="139"/>
      <c r="DU78" s="132"/>
      <c r="DV78" s="145">
        <v>0</v>
      </c>
      <c r="DW78" s="146"/>
      <c r="DX78" s="147">
        <f t="shared" si="123"/>
        <v>0</v>
      </c>
      <c r="DY78" s="14"/>
      <c r="DZ78" s="23"/>
      <c r="EA78" s="139"/>
      <c r="EB78" s="132"/>
      <c r="EC78" s="145">
        <v>0</v>
      </c>
      <c r="ED78" s="146"/>
      <c r="EE78" s="147">
        <f t="shared" si="124"/>
        <v>0</v>
      </c>
      <c r="EF78" s="14"/>
      <c r="EG78" s="16"/>
      <c r="EH78" s="21"/>
      <c r="EI78" s="132">
        <f t="shared" si="125"/>
        <v>0</v>
      </c>
      <c r="EJ78" s="24">
        <v>0</v>
      </c>
      <c r="EK78" s="19"/>
      <c r="EL78" s="131">
        <f t="shared" si="126"/>
        <v>0</v>
      </c>
      <c r="EM78" s="14"/>
      <c r="EN78" s="16"/>
      <c r="EO78" s="21"/>
      <c r="EP78" s="132">
        <f t="shared" si="127"/>
        <v>0</v>
      </c>
      <c r="EQ78" s="24">
        <v>0</v>
      </c>
      <c r="ER78" s="19"/>
      <c r="ES78" s="131">
        <f t="shared" si="128"/>
        <v>0</v>
      </c>
      <c r="ET78" s="14"/>
      <c r="EU78" s="16"/>
      <c r="EV78" s="21"/>
      <c r="EW78" s="132">
        <f t="shared" si="129"/>
        <v>0</v>
      </c>
      <c r="EX78" s="24">
        <v>0</v>
      </c>
      <c r="EY78" s="19"/>
      <c r="EZ78" s="131">
        <f t="shared" si="130"/>
        <v>0</v>
      </c>
      <c r="FA78" s="14"/>
      <c r="FB78" s="23"/>
      <c r="FC78" s="111">
        <f t="shared" si="131"/>
        <v>24</v>
      </c>
      <c r="FD78" s="82">
        <f t="shared" si="132"/>
        <v>26</v>
      </c>
      <c r="FE78" s="82">
        <f t="shared" si="132"/>
        <v>0</v>
      </c>
      <c r="FF78" s="82">
        <f t="shared" si="132"/>
        <v>5</v>
      </c>
      <c r="FG78" s="131">
        <f t="shared" si="133"/>
        <v>31</v>
      </c>
      <c r="FH78" s="14" t="str">
        <f t="shared" si="134"/>
        <v>Emily Heaviside</v>
      </c>
      <c r="FI78" s="14"/>
      <c r="FJ78" s="183">
        <f t="shared" si="146"/>
        <v>24</v>
      </c>
      <c r="FK78" s="177">
        <v>13</v>
      </c>
      <c r="FL78" s="177">
        <v>18</v>
      </c>
      <c r="FM78" s="177">
        <v>20</v>
      </c>
      <c r="FN78" s="177">
        <v>21</v>
      </c>
      <c r="FO78" s="177">
        <v>21</v>
      </c>
      <c r="FP78" s="177">
        <v>22</v>
      </c>
      <c r="FQ78" s="177">
        <v>24</v>
      </c>
      <c r="FR78" s="177">
        <v>24</v>
      </c>
      <c r="FS78" s="177">
        <v>24</v>
      </c>
      <c r="FT78" s="177"/>
      <c r="FU78" s="177"/>
      <c r="FV78" s="77"/>
      <c r="FW78" s="77"/>
      <c r="FX78" s="77"/>
      <c r="FY78" s="77"/>
      <c r="FZ78" s="77"/>
      <c r="GA78" s="77"/>
      <c r="GB78" s="8">
        <f t="shared" si="135"/>
        <v>31</v>
      </c>
      <c r="GC78" s="8">
        <f t="shared" si="136"/>
        <v>31</v>
      </c>
      <c r="GD78" s="8">
        <f t="shared" si="137"/>
        <v>31</v>
      </c>
      <c r="GE78" s="8">
        <f t="shared" si="138"/>
        <v>31</v>
      </c>
      <c r="GF78" s="8">
        <f t="shared" si="139"/>
        <v>31</v>
      </c>
      <c r="GG78" s="8">
        <f t="shared" si="147"/>
        <v>31</v>
      </c>
      <c r="GH78" s="8">
        <f t="shared" si="148"/>
        <v>31</v>
      </c>
      <c r="GI78" s="8">
        <f t="shared" si="140"/>
        <v>31</v>
      </c>
      <c r="GJ78" s="8">
        <f t="shared" si="141"/>
        <v>31</v>
      </c>
      <c r="GK78" s="8">
        <f t="shared" si="149"/>
        <v>31</v>
      </c>
      <c r="GM78" s="159">
        <f t="shared" si="150"/>
        <v>31</v>
      </c>
      <c r="GN78" s="159">
        <f t="shared" si="151"/>
        <v>31</v>
      </c>
      <c r="GO78" s="159">
        <f t="shared" si="142"/>
        <v>31</v>
      </c>
      <c r="GP78" s="159">
        <f t="shared" si="152"/>
        <v>31</v>
      </c>
      <c r="GQ78" s="159">
        <f t="shared" si="153"/>
        <v>31</v>
      </c>
      <c r="GR78" s="159">
        <f t="shared" si="154"/>
        <v>31</v>
      </c>
      <c r="GS78" s="159">
        <f t="shared" si="143"/>
        <v>31</v>
      </c>
    </row>
    <row r="79" spans="1:201">
      <c r="A79" s="8">
        <v>14</v>
      </c>
      <c r="B79" s="14" t="s">
        <v>788</v>
      </c>
      <c r="C79" s="162">
        <v>3.5648148148148151E-2</v>
      </c>
      <c r="D79" s="181">
        <v>3.4675925925925923E-2</v>
      </c>
      <c r="E79" s="162">
        <v>3.4675925925925923E-2</v>
      </c>
      <c r="F79" s="154">
        <v>3.4675925925925923E-2</v>
      </c>
      <c r="G79" s="154">
        <v>3.4675925925925923E-2</v>
      </c>
      <c r="H79" s="154">
        <v>3.4675925925925923E-2</v>
      </c>
      <c r="I79" s="154">
        <v>3.4675925925925923E-2</v>
      </c>
      <c r="J79" s="154">
        <v>3.4675925925925923E-2</v>
      </c>
      <c r="K79" s="23">
        <v>3.5648148148148151E-2</v>
      </c>
      <c r="L79" s="139">
        <v>14</v>
      </c>
      <c r="M79" s="132">
        <f t="shared" si="98"/>
        <v>25</v>
      </c>
      <c r="N79" s="145">
        <v>0</v>
      </c>
      <c r="O79" s="146">
        <v>5</v>
      </c>
      <c r="P79" s="147">
        <f t="shared" si="99"/>
        <v>30</v>
      </c>
      <c r="Q79" s="14"/>
      <c r="R79" s="16"/>
      <c r="S79" s="21"/>
      <c r="T79" s="132">
        <f t="shared" si="100"/>
        <v>0</v>
      </c>
      <c r="U79" s="24">
        <v>0</v>
      </c>
      <c r="V79" s="19"/>
      <c r="W79" s="131">
        <f t="shared" si="101"/>
        <v>0</v>
      </c>
      <c r="X79" s="14"/>
      <c r="Y79" s="110">
        <v>3.4675925925925923E-2</v>
      </c>
      <c r="Z79" s="139">
        <v>6</v>
      </c>
      <c r="AA79" s="132">
        <f t="shared" si="102"/>
        <v>18</v>
      </c>
      <c r="AB79" s="149">
        <v>15</v>
      </c>
      <c r="AC79" s="146">
        <v>5</v>
      </c>
      <c r="AD79" s="147">
        <f t="shared" si="103"/>
        <v>38</v>
      </c>
      <c r="AE79" s="14"/>
      <c r="AF79" s="16"/>
      <c r="AG79" s="21"/>
      <c r="AH79" s="19"/>
      <c r="AI79" s="19"/>
      <c r="AJ79" s="19"/>
      <c r="AK79" s="131"/>
      <c r="AL79" s="14"/>
      <c r="AM79" s="23"/>
      <c r="AN79" s="21"/>
      <c r="AO79" s="132"/>
      <c r="AP79" s="24"/>
      <c r="AQ79" s="19"/>
      <c r="AR79" s="131"/>
      <c r="AS79" s="14"/>
      <c r="AT79" s="23"/>
      <c r="AU79" s="139"/>
      <c r="AV79" s="132">
        <f t="shared" si="104"/>
        <v>0</v>
      </c>
      <c r="AW79" s="145">
        <v>0</v>
      </c>
      <c r="AX79" s="146"/>
      <c r="AY79" s="147">
        <f t="shared" si="105"/>
        <v>0</v>
      </c>
      <c r="AZ79" s="14"/>
      <c r="BA79" s="16"/>
      <c r="BB79" s="21"/>
      <c r="BC79" s="132">
        <f t="shared" si="106"/>
        <v>0</v>
      </c>
      <c r="BD79" s="24">
        <v>0</v>
      </c>
      <c r="BE79" s="19"/>
      <c r="BF79" s="131">
        <f t="shared" si="107"/>
        <v>0</v>
      </c>
      <c r="BG79" s="14"/>
      <c r="BH79" s="23"/>
      <c r="BI79" s="139"/>
      <c r="BJ79" s="132"/>
      <c r="BK79" s="145">
        <v>0</v>
      </c>
      <c r="BL79" s="146"/>
      <c r="BM79" s="147">
        <f t="shared" si="109"/>
        <v>0</v>
      </c>
      <c r="BN79" s="14"/>
      <c r="BO79" s="16"/>
      <c r="BP79" s="21"/>
      <c r="BQ79" s="19"/>
      <c r="BR79" s="19"/>
      <c r="BS79" s="19"/>
      <c r="BT79" s="131">
        <f t="shared" si="111"/>
        <v>0</v>
      </c>
      <c r="BU79" s="14"/>
      <c r="BV79" s="23"/>
      <c r="BW79" s="139"/>
      <c r="BX79" s="132"/>
      <c r="BY79" s="145">
        <v>0</v>
      </c>
      <c r="BZ79" s="146"/>
      <c r="CA79" s="147">
        <f t="shared" si="113"/>
        <v>0</v>
      </c>
      <c r="CB79" s="14"/>
      <c r="CC79" s="16"/>
      <c r="CD79" s="21"/>
      <c r="CE79" s="19"/>
      <c r="CF79" s="19"/>
      <c r="CG79" s="19"/>
      <c r="CH79" s="131">
        <f t="shared" si="114"/>
        <v>0</v>
      </c>
      <c r="CI79" s="14"/>
      <c r="CJ79" s="23"/>
      <c r="CK79" s="21"/>
      <c r="CL79" s="132">
        <f t="shared" si="115"/>
        <v>0</v>
      </c>
      <c r="CM79" s="24">
        <v>0</v>
      </c>
      <c r="CN79" s="19"/>
      <c r="CO79" s="131">
        <f t="shared" si="116"/>
        <v>0</v>
      </c>
      <c r="CP79" s="14"/>
      <c r="CQ79" s="16"/>
      <c r="CR79" s="21"/>
      <c r="CS79" s="19"/>
      <c r="CT79" s="19"/>
      <c r="CU79" s="19"/>
      <c r="CV79" s="131">
        <f t="shared" si="117"/>
        <v>0</v>
      </c>
      <c r="CW79" s="14"/>
      <c r="CX79" s="23"/>
      <c r="CY79" s="139"/>
      <c r="CZ79" s="132"/>
      <c r="DA79" s="145">
        <v>0</v>
      </c>
      <c r="DB79" s="146"/>
      <c r="DC79" s="147">
        <f t="shared" si="119"/>
        <v>0</v>
      </c>
      <c r="DD79" s="14"/>
      <c r="DE79" s="23"/>
      <c r="DF79" s="139"/>
      <c r="DG79" s="132"/>
      <c r="DH79" s="145">
        <v>0</v>
      </c>
      <c r="DI79" s="146"/>
      <c r="DJ79" s="147">
        <f t="shared" si="120"/>
        <v>0</v>
      </c>
      <c r="DK79" s="14"/>
      <c r="DL79" s="23"/>
      <c r="DM79" s="139"/>
      <c r="DN79" s="132"/>
      <c r="DO79" s="145">
        <v>0</v>
      </c>
      <c r="DP79" s="146"/>
      <c r="DQ79" s="147">
        <f t="shared" si="121"/>
        <v>0</v>
      </c>
      <c r="DR79" s="75"/>
      <c r="DS79" s="23"/>
      <c r="DT79" s="139"/>
      <c r="DU79" s="132"/>
      <c r="DV79" s="145">
        <v>0</v>
      </c>
      <c r="DW79" s="146"/>
      <c r="DX79" s="147">
        <f t="shared" si="123"/>
        <v>0</v>
      </c>
      <c r="DY79" s="14"/>
      <c r="DZ79" s="23"/>
      <c r="EA79" s="139"/>
      <c r="EB79" s="132"/>
      <c r="EC79" s="145">
        <v>0</v>
      </c>
      <c r="ED79" s="146"/>
      <c r="EE79" s="147">
        <f t="shared" si="124"/>
        <v>0</v>
      </c>
      <c r="EF79" s="14"/>
      <c r="EG79" s="16"/>
      <c r="EH79" s="21"/>
      <c r="EI79" s="132">
        <f t="shared" si="125"/>
        <v>0</v>
      </c>
      <c r="EJ79" s="24">
        <v>0</v>
      </c>
      <c r="EK79" s="19"/>
      <c r="EL79" s="131">
        <f t="shared" si="126"/>
        <v>0</v>
      </c>
      <c r="EM79" s="14"/>
      <c r="EN79" s="16"/>
      <c r="EO79" s="21"/>
      <c r="EP79" s="132">
        <f t="shared" si="127"/>
        <v>0</v>
      </c>
      <c r="EQ79" s="24">
        <v>0</v>
      </c>
      <c r="ER79" s="19"/>
      <c r="ES79" s="131">
        <f t="shared" si="128"/>
        <v>0</v>
      </c>
      <c r="ET79" s="14"/>
      <c r="EU79" s="16"/>
      <c r="EV79" s="21"/>
      <c r="EW79" s="132">
        <f t="shared" si="129"/>
        <v>0</v>
      </c>
      <c r="EX79" s="24">
        <v>0</v>
      </c>
      <c r="EY79" s="19"/>
      <c r="EZ79" s="131">
        <f t="shared" si="130"/>
        <v>0</v>
      </c>
      <c r="FA79" s="14"/>
      <c r="FB79" s="23"/>
      <c r="FC79" s="111">
        <f t="shared" si="131"/>
        <v>14</v>
      </c>
      <c r="FD79" s="82">
        <f t="shared" si="132"/>
        <v>43</v>
      </c>
      <c r="FE79" s="82">
        <f t="shared" si="132"/>
        <v>15</v>
      </c>
      <c r="FF79" s="82">
        <f t="shared" si="132"/>
        <v>10</v>
      </c>
      <c r="FG79" s="131">
        <f t="shared" si="133"/>
        <v>68</v>
      </c>
      <c r="FH79" s="14" t="str">
        <f t="shared" si="134"/>
        <v>Donna Raeburn</v>
      </c>
      <c r="FI79" s="14"/>
      <c r="FJ79" s="183">
        <f t="shared" si="146"/>
        <v>14</v>
      </c>
      <c r="FK79" s="177">
        <v>14</v>
      </c>
      <c r="FL79" s="177">
        <v>4</v>
      </c>
      <c r="FM79" s="177">
        <v>8</v>
      </c>
      <c r="FN79" s="177">
        <v>10</v>
      </c>
      <c r="FO79" s="177">
        <v>10</v>
      </c>
      <c r="FP79" s="177">
        <v>10</v>
      </c>
      <c r="FQ79" s="177">
        <v>12</v>
      </c>
      <c r="FR79" s="177">
        <v>13</v>
      </c>
      <c r="FS79" s="177">
        <v>14</v>
      </c>
      <c r="FT79" s="177"/>
      <c r="FU79" s="177"/>
      <c r="FV79" s="77"/>
      <c r="FW79" s="77"/>
      <c r="FX79" s="77"/>
      <c r="FY79" s="77"/>
      <c r="FZ79" s="77"/>
      <c r="GA79" s="77"/>
      <c r="GB79" s="8">
        <f t="shared" si="135"/>
        <v>30</v>
      </c>
      <c r="GC79" s="8">
        <f t="shared" si="136"/>
        <v>68</v>
      </c>
      <c r="GD79" s="8">
        <f t="shared" si="137"/>
        <v>68</v>
      </c>
      <c r="GE79" s="8">
        <f t="shared" si="138"/>
        <v>68</v>
      </c>
      <c r="GF79" s="8">
        <f t="shared" si="139"/>
        <v>68</v>
      </c>
      <c r="GG79" s="8">
        <f t="shared" si="147"/>
        <v>68</v>
      </c>
      <c r="GH79" s="8">
        <f t="shared" si="148"/>
        <v>68</v>
      </c>
      <c r="GI79" s="8">
        <f t="shared" si="140"/>
        <v>68</v>
      </c>
      <c r="GJ79" s="8">
        <f t="shared" si="141"/>
        <v>68</v>
      </c>
      <c r="GK79" s="8">
        <f t="shared" si="149"/>
        <v>68</v>
      </c>
      <c r="GM79" s="159">
        <f t="shared" si="150"/>
        <v>68</v>
      </c>
      <c r="GN79" s="159">
        <f t="shared" si="151"/>
        <v>68</v>
      </c>
      <c r="GO79" s="159">
        <f t="shared" si="142"/>
        <v>68</v>
      </c>
      <c r="GP79" s="159">
        <f t="shared" si="152"/>
        <v>68</v>
      </c>
      <c r="GQ79" s="159">
        <f t="shared" si="153"/>
        <v>68</v>
      </c>
      <c r="GR79" s="159">
        <f t="shared" si="154"/>
        <v>68</v>
      </c>
      <c r="GS79" s="159">
        <f t="shared" si="143"/>
        <v>68</v>
      </c>
    </row>
    <row r="80" spans="1:201">
      <c r="A80" s="8">
        <v>15</v>
      </c>
      <c r="B80" s="14" t="s">
        <v>26</v>
      </c>
      <c r="C80" s="162">
        <v>3.6076388888888887E-2</v>
      </c>
      <c r="D80" s="162">
        <v>3.6076388888888887E-2</v>
      </c>
      <c r="E80" s="162">
        <v>3.6076388888888887E-2</v>
      </c>
      <c r="F80" s="154">
        <v>3.6076388888888887E-2</v>
      </c>
      <c r="G80" s="154">
        <v>3.6076388888888887E-2</v>
      </c>
      <c r="H80" s="154">
        <v>3.6076388888888887E-2</v>
      </c>
      <c r="I80" s="154">
        <v>3.6076388888888887E-2</v>
      </c>
      <c r="J80" s="154">
        <v>3.6076388888888887E-2</v>
      </c>
      <c r="K80" s="23">
        <v>3.6076388888888887E-2</v>
      </c>
      <c r="L80" s="139">
        <v>15</v>
      </c>
      <c r="M80" s="132">
        <f t="shared" si="98"/>
        <v>24</v>
      </c>
      <c r="N80" s="145">
        <v>0</v>
      </c>
      <c r="O80" s="146">
        <v>5</v>
      </c>
      <c r="P80" s="147">
        <f t="shared" si="99"/>
        <v>29</v>
      </c>
      <c r="Q80" s="14"/>
      <c r="R80" s="16"/>
      <c r="S80" s="21"/>
      <c r="T80" s="132"/>
      <c r="U80" s="24"/>
      <c r="V80" s="19"/>
      <c r="W80" s="131"/>
      <c r="X80" s="14"/>
      <c r="Y80" s="23">
        <v>3.6284722222222225E-2</v>
      </c>
      <c r="Z80" s="139">
        <v>8</v>
      </c>
      <c r="AA80" s="132">
        <f t="shared" si="102"/>
        <v>16</v>
      </c>
      <c r="AB80" s="145">
        <v>0</v>
      </c>
      <c r="AC80" s="146">
        <v>5</v>
      </c>
      <c r="AD80" s="147">
        <f t="shared" si="103"/>
        <v>21</v>
      </c>
      <c r="AE80" s="14"/>
      <c r="AF80" s="16"/>
      <c r="AG80" s="21"/>
      <c r="AH80" s="19"/>
      <c r="AI80" s="19"/>
      <c r="AJ80" s="19"/>
      <c r="AK80" s="131"/>
      <c r="AL80" s="14"/>
      <c r="AM80" s="23"/>
      <c r="AN80" s="21"/>
      <c r="AO80" s="132"/>
      <c r="AP80" s="24"/>
      <c r="AQ80" s="19"/>
      <c r="AR80" s="131"/>
      <c r="AS80" s="14"/>
      <c r="AT80" s="23"/>
      <c r="AU80" s="139"/>
      <c r="AV80" s="132">
        <f t="shared" si="104"/>
        <v>0</v>
      </c>
      <c r="AW80" s="145">
        <v>0</v>
      </c>
      <c r="AX80" s="146"/>
      <c r="AY80" s="147">
        <f t="shared" si="105"/>
        <v>0</v>
      </c>
      <c r="AZ80" s="14"/>
      <c r="BA80" s="16"/>
      <c r="BB80" s="21"/>
      <c r="BC80" s="132"/>
      <c r="BD80" s="24"/>
      <c r="BE80" s="19"/>
      <c r="BF80" s="131"/>
      <c r="BG80" s="14"/>
      <c r="BH80" s="23">
        <v>3.6701388888888888E-2</v>
      </c>
      <c r="BI80" s="139">
        <v>8</v>
      </c>
      <c r="BJ80" s="132">
        <f t="shared" si="108"/>
        <v>15</v>
      </c>
      <c r="BK80" s="145">
        <v>0</v>
      </c>
      <c r="BL80" s="146">
        <v>5</v>
      </c>
      <c r="BM80" s="147">
        <f t="shared" si="109"/>
        <v>20</v>
      </c>
      <c r="BN80" s="14"/>
      <c r="BO80" s="16"/>
      <c r="BP80" s="21"/>
      <c r="BQ80" s="19"/>
      <c r="BR80" s="19"/>
      <c r="BS80" s="19"/>
      <c r="BT80" s="131"/>
      <c r="BU80" s="14"/>
      <c r="BV80" s="23">
        <v>4.1203703703703708E-2</v>
      </c>
      <c r="BW80" s="139">
        <v>11</v>
      </c>
      <c r="BX80" s="132">
        <f t="shared" si="112"/>
        <v>13</v>
      </c>
      <c r="BY80" s="145">
        <v>0</v>
      </c>
      <c r="BZ80" s="146">
        <v>5</v>
      </c>
      <c r="CA80" s="147">
        <f t="shared" si="113"/>
        <v>18</v>
      </c>
      <c r="CB80" s="14"/>
      <c r="CC80" s="16"/>
      <c r="CD80" s="21"/>
      <c r="CE80" s="132"/>
      <c r="CF80" s="19"/>
      <c r="CG80" s="19"/>
      <c r="CH80" s="131"/>
      <c r="CI80" s="14"/>
      <c r="CJ80" s="23"/>
      <c r="CK80" s="21"/>
      <c r="CL80" s="132">
        <f t="shared" si="115"/>
        <v>0</v>
      </c>
      <c r="CM80" s="24">
        <v>0</v>
      </c>
      <c r="CN80" s="19"/>
      <c r="CO80" s="131">
        <f t="shared" si="116"/>
        <v>0</v>
      </c>
      <c r="CP80" s="14"/>
      <c r="CQ80" s="16"/>
      <c r="CR80" s="21"/>
      <c r="CS80" s="132"/>
      <c r="CT80" s="19"/>
      <c r="CU80" s="19"/>
      <c r="CV80" s="131"/>
      <c r="CW80" s="14"/>
      <c r="CX80" s="23"/>
      <c r="CY80" s="139"/>
      <c r="CZ80" s="132"/>
      <c r="DA80" s="145">
        <v>0</v>
      </c>
      <c r="DB80" s="146"/>
      <c r="DC80" s="147">
        <f t="shared" si="119"/>
        <v>0</v>
      </c>
      <c r="DD80" s="14"/>
      <c r="DE80" s="23"/>
      <c r="DF80" s="139"/>
      <c r="DG80" s="132"/>
      <c r="DH80" s="145">
        <v>0</v>
      </c>
      <c r="DI80" s="146"/>
      <c r="DJ80" s="147">
        <f t="shared" si="120"/>
        <v>0</v>
      </c>
      <c r="DK80" s="14"/>
      <c r="DL80" s="23"/>
      <c r="DM80" s="139"/>
      <c r="DN80" s="132"/>
      <c r="DO80" s="145">
        <v>0</v>
      </c>
      <c r="DP80" s="146"/>
      <c r="DQ80" s="147">
        <f t="shared" si="121"/>
        <v>0</v>
      </c>
      <c r="DR80" s="75"/>
      <c r="DS80" s="23"/>
      <c r="DT80" s="139"/>
      <c r="DU80" s="132"/>
      <c r="DV80" s="145">
        <v>0</v>
      </c>
      <c r="DW80" s="146"/>
      <c r="DX80" s="147">
        <f t="shared" si="123"/>
        <v>0</v>
      </c>
      <c r="DY80" s="14"/>
      <c r="DZ80" s="23"/>
      <c r="EA80" s="139"/>
      <c r="EB80" s="132"/>
      <c r="EC80" s="145">
        <v>0</v>
      </c>
      <c r="ED80" s="146"/>
      <c r="EE80" s="147">
        <f t="shared" si="124"/>
        <v>0</v>
      </c>
      <c r="EF80" s="14"/>
      <c r="EG80" s="16"/>
      <c r="EH80" s="21"/>
      <c r="EI80" s="132"/>
      <c r="EJ80" s="24"/>
      <c r="EK80" s="19"/>
      <c r="EL80" s="131"/>
      <c r="EM80" s="14"/>
      <c r="EN80" s="16"/>
      <c r="EO80" s="21"/>
      <c r="EP80" s="132"/>
      <c r="EQ80" s="24"/>
      <c r="ER80" s="19"/>
      <c r="ES80" s="131"/>
      <c r="ET80" s="14"/>
      <c r="EU80" s="16"/>
      <c r="EV80" s="21"/>
      <c r="EW80" s="132"/>
      <c r="EX80" s="24"/>
      <c r="EY80" s="19"/>
      <c r="EZ80" s="131"/>
      <c r="FA80" s="14"/>
      <c r="FB80" s="23"/>
      <c r="FC80" s="111">
        <f t="shared" si="131"/>
        <v>9</v>
      </c>
      <c r="FD80" s="82">
        <f t="shared" si="132"/>
        <v>68</v>
      </c>
      <c r="FE80" s="82">
        <f t="shared" si="132"/>
        <v>0</v>
      </c>
      <c r="FF80" s="82">
        <f t="shared" si="132"/>
        <v>20</v>
      </c>
      <c r="FG80" s="131">
        <f t="shared" si="133"/>
        <v>88</v>
      </c>
      <c r="FH80" s="14" t="str">
        <f t="shared" si="134"/>
        <v>Julia King</v>
      </c>
      <c r="FI80" s="14"/>
      <c r="FJ80" s="183">
        <f t="shared" si="146"/>
        <v>9</v>
      </c>
      <c r="FK80" s="177">
        <v>15</v>
      </c>
      <c r="FL80" s="177" t="s">
        <v>440</v>
      </c>
      <c r="FM80" s="177">
        <v>7</v>
      </c>
      <c r="FN80" s="177">
        <v>7</v>
      </c>
      <c r="FO80" s="177">
        <v>7</v>
      </c>
      <c r="FP80" s="177">
        <v>7</v>
      </c>
      <c r="FQ80" s="177">
        <v>8</v>
      </c>
      <c r="FR80" s="177">
        <v>9</v>
      </c>
      <c r="FS80" s="177">
        <v>9</v>
      </c>
      <c r="FT80" s="177"/>
      <c r="FU80" s="177"/>
      <c r="FV80" s="77"/>
      <c r="FW80" s="77"/>
      <c r="FX80" s="77"/>
      <c r="FY80" s="77"/>
      <c r="FZ80" s="77"/>
      <c r="GA80" s="77"/>
      <c r="GB80" s="8">
        <f t="shared" si="135"/>
        <v>29</v>
      </c>
      <c r="GC80" s="8">
        <f t="shared" si="136"/>
        <v>50</v>
      </c>
      <c r="GD80" s="8">
        <f t="shared" si="137"/>
        <v>50</v>
      </c>
      <c r="GE80" s="8">
        <f t="shared" si="138"/>
        <v>70</v>
      </c>
      <c r="GF80" s="8">
        <f t="shared" si="139"/>
        <v>88</v>
      </c>
      <c r="GG80" s="8">
        <f t="shared" si="147"/>
        <v>88</v>
      </c>
      <c r="GH80" s="8">
        <f t="shared" si="148"/>
        <v>88</v>
      </c>
      <c r="GI80" s="8">
        <f t="shared" si="140"/>
        <v>88</v>
      </c>
      <c r="GJ80" s="8">
        <f t="shared" si="141"/>
        <v>88</v>
      </c>
      <c r="GK80" s="8">
        <f t="shared" si="149"/>
        <v>88</v>
      </c>
      <c r="GM80" s="159">
        <f t="shared" si="150"/>
        <v>50</v>
      </c>
      <c r="GN80" s="159">
        <f t="shared" si="151"/>
        <v>70</v>
      </c>
      <c r="GO80" s="159">
        <f t="shared" si="142"/>
        <v>88</v>
      </c>
      <c r="GP80" s="159">
        <f t="shared" si="152"/>
        <v>88</v>
      </c>
      <c r="GQ80" s="159">
        <f t="shared" si="153"/>
        <v>88</v>
      </c>
      <c r="GR80" s="159">
        <f t="shared" si="154"/>
        <v>88</v>
      </c>
      <c r="GS80" s="159">
        <f t="shared" si="143"/>
        <v>88</v>
      </c>
    </row>
    <row r="81" spans="1:201">
      <c r="A81" s="8">
        <v>16</v>
      </c>
      <c r="B81" s="14" t="s">
        <v>901</v>
      </c>
      <c r="C81" s="162">
        <v>3.619212962962963E-2</v>
      </c>
      <c r="D81" s="162">
        <v>3.619212962962963E-2</v>
      </c>
      <c r="E81" s="162">
        <v>3.619212962962963E-2</v>
      </c>
      <c r="F81" s="154">
        <v>3.619212962962963E-2</v>
      </c>
      <c r="G81" s="154">
        <v>3.619212962962963E-2</v>
      </c>
      <c r="H81" s="154">
        <v>3.619212962962963E-2</v>
      </c>
      <c r="I81" s="180">
        <v>3.2858796296296296E-2</v>
      </c>
      <c r="J81" s="154">
        <v>3.2858796296296296E-2</v>
      </c>
      <c r="K81" s="23">
        <v>3.619212962962963E-2</v>
      </c>
      <c r="L81" s="139">
        <v>16</v>
      </c>
      <c r="M81" s="132">
        <f t="shared" si="98"/>
        <v>23</v>
      </c>
      <c r="N81" s="145">
        <v>0</v>
      </c>
      <c r="O81" s="146">
        <v>5</v>
      </c>
      <c r="P81" s="147">
        <f t="shared" si="99"/>
        <v>28</v>
      </c>
      <c r="Q81" s="14"/>
      <c r="R81" s="16"/>
      <c r="S81" s="21"/>
      <c r="T81" s="132">
        <f>((R$120)+10)-S81</f>
        <v>0</v>
      </c>
      <c r="U81" s="24">
        <v>0</v>
      </c>
      <c r="V81" s="19"/>
      <c r="W81" s="131">
        <f t="shared" si="101"/>
        <v>0</v>
      </c>
      <c r="X81" s="14"/>
      <c r="Y81" s="23"/>
      <c r="Z81" s="139"/>
      <c r="AA81" s="132"/>
      <c r="AB81" s="145">
        <v>0</v>
      </c>
      <c r="AC81" s="146"/>
      <c r="AD81" s="147">
        <f t="shared" si="103"/>
        <v>0</v>
      </c>
      <c r="AE81" s="14"/>
      <c r="AF81" s="16"/>
      <c r="AG81" s="21"/>
      <c r="AH81" s="19"/>
      <c r="AI81" s="19"/>
      <c r="AJ81" s="19"/>
      <c r="AK81" s="131"/>
      <c r="AL81" s="14"/>
      <c r="AM81" s="16"/>
      <c r="AN81" s="21"/>
      <c r="AO81" s="132"/>
      <c r="AP81" s="24"/>
      <c r="AQ81" s="19"/>
      <c r="AR81" s="131"/>
      <c r="AS81" s="14"/>
      <c r="AT81" s="23"/>
      <c r="AU81" s="139"/>
      <c r="AV81" s="132">
        <f t="shared" si="104"/>
        <v>0</v>
      </c>
      <c r="AW81" s="145">
        <v>0</v>
      </c>
      <c r="AX81" s="146"/>
      <c r="AY81" s="147">
        <f t="shared" si="105"/>
        <v>0</v>
      </c>
      <c r="AZ81" s="14"/>
      <c r="BA81" s="16"/>
      <c r="BB81" s="21"/>
      <c r="BC81" s="132">
        <f>((BA$120)+10)-BB81</f>
        <v>0</v>
      </c>
      <c r="BD81" s="24">
        <v>0</v>
      </c>
      <c r="BE81" s="19"/>
      <c r="BF81" s="131">
        <f t="shared" si="107"/>
        <v>0</v>
      </c>
      <c r="BG81" s="14"/>
      <c r="BH81" s="23"/>
      <c r="BI81" s="139"/>
      <c r="BJ81" s="132"/>
      <c r="BK81" s="145">
        <v>0</v>
      </c>
      <c r="BL81" s="146"/>
      <c r="BM81" s="147">
        <f t="shared" si="109"/>
        <v>0</v>
      </c>
      <c r="BN81" s="14"/>
      <c r="BO81" s="16"/>
      <c r="BP81" s="21"/>
      <c r="BQ81" s="19"/>
      <c r="BR81" s="19"/>
      <c r="BS81" s="19"/>
      <c r="BT81" s="131">
        <f t="shared" si="111"/>
        <v>0</v>
      </c>
      <c r="BU81" s="14"/>
      <c r="BV81" s="23"/>
      <c r="BW81" s="139"/>
      <c r="BX81" s="132"/>
      <c r="BY81" s="145">
        <v>0</v>
      </c>
      <c r="BZ81" s="146"/>
      <c r="CA81" s="147">
        <f t="shared" si="113"/>
        <v>0</v>
      </c>
      <c r="CB81" s="14"/>
      <c r="CC81" s="16"/>
      <c r="CD81" s="21"/>
      <c r="CE81" s="132">
        <f>(CC$120+1)-CD81</f>
        <v>0</v>
      </c>
      <c r="CF81" s="19"/>
      <c r="CG81" s="19"/>
      <c r="CH81" s="131">
        <f t="shared" si="114"/>
        <v>0</v>
      </c>
      <c r="CI81" s="14"/>
      <c r="CJ81" s="16"/>
      <c r="CK81" s="21"/>
      <c r="CL81" s="132">
        <f t="shared" si="115"/>
        <v>0</v>
      </c>
      <c r="CM81" s="24">
        <v>0</v>
      </c>
      <c r="CN81" s="19"/>
      <c r="CO81" s="131">
        <f t="shared" si="116"/>
        <v>0</v>
      </c>
      <c r="CP81" s="14"/>
      <c r="CQ81" s="16"/>
      <c r="CR81" s="21"/>
      <c r="CS81" s="132">
        <f>(CQ$120+1)-CR81</f>
        <v>0</v>
      </c>
      <c r="CT81" s="19"/>
      <c r="CU81" s="19"/>
      <c r="CV81" s="131">
        <f t="shared" si="117"/>
        <v>0</v>
      </c>
      <c r="CW81" s="14"/>
      <c r="CX81" s="23"/>
      <c r="CY81" s="139"/>
      <c r="CZ81" s="132"/>
      <c r="DA81" s="145">
        <v>0</v>
      </c>
      <c r="DB81" s="146"/>
      <c r="DC81" s="147">
        <f t="shared" si="119"/>
        <v>0</v>
      </c>
      <c r="DD81" s="14"/>
      <c r="DE81" s="23"/>
      <c r="DF81" s="139"/>
      <c r="DG81" s="132"/>
      <c r="DH81" s="145">
        <v>0</v>
      </c>
      <c r="DI81" s="146"/>
      <c r="DJ81" s="147">
        <f t="shared" si="120"/>
        <v>0</v>
      </c>
      <c r="DK81" s="14"/>
      <c r="DL81" s="110">
        <v>3.2858796296296296E-2</v>
      </c>
      <c r="DM81" s="139">
        <v>2</v>
      </c>
      <c r="DN81" s="132">
        <f t="shared" si="157"/>
        <v>16</v>
      </c>
      <c r="DO81" s="149">
        <v>15</v>
      </c>
      <c r="DP81" s="146">
        <v>5</v>
      </c>
      <c r="DQ81" s="147">
        <f t="shared" si="121"/>
        <v>36</v>
      </c>
      <c r="DR81" s="75"/>
      <c r="DS81" s="23">
        <v>3.4675925925925923E-2</v>
      </c>
      <c r="DT81" s="139">
        <v>2</v>
      </c>
      <c r="DU81" s="132">
        <f t="shared" si="122"/>
        <v>15</v>
      </c>
      <c r="DV81" s="145">
        <v>0</v>
      </c>
      <c r="DW81" s="146">
        <v>5</v>
      </c>
      <c r="DX81" s="147">
        <f t="shared" si="123"/>
        <v>20</v>
      </c>
      <c r="DY81" s="14"/>
      <c r="DZ81" s="23"/>
      <c r="EA81" s="139"/>
      <c r="EB81" s="132"/>
      <c r="EC81" s="145">
        <v>0</v>
      </c>
      <c r="ED81" s="146"/>
      <c r="EE81" s="147">
        <f t="shared" si="124"/>
        <v>0</v>
      </c>
      <c r="EF81" s="14"/>
      <c r="EG81" s="16"/>
      <c r="EH81" s="21"/>
      <c r="EI81" s="132">
        <f>((EG$120)+10)-EH81</f>
        <v>0</v>
      </c>
      <c r="EJ81" s="24">
        <v>0</v>
      </c>
      <c r="EK81" s="19"/>
      <c r="EL81" s="131">
        <f t="shared" si="126"/>
        <v>0</v>
      </c>
      <c r="EM81" s="14"/>
      <c r="EN81" s="16"/>
      <c r="EO81" s="21"/>
      <c r="EP81" s="132">
        <f>((EN$120)+10)-EO81</f>
        <v>0</v>
      </c>
      <c r="EQ81" s="24">
        <v>0</v>
      </c>
      <c r="ER81" s="19"/>
      <c r="ES81" s="131">
        <f t="shared" si="128"/>
        <v>0</v>
      </c>
      <c r="ET81" s="14"/>
      <c r="EU81" s="16"/>
      <c r="EV81" s="21"/>
      <c r="EW81" s="132">
        <f>((EU$120)+10)-EV81</f>
        <v>0</v>
      </c>
      <c r="EX81" s="24">
        <v>0</v>
      </c>
      <c r="EY81" s="19"/>
      <c r="EZ81" s="131">
        <f t="shared" si="130"/>
        <v>0</v>
      </c>
      <c r="FA81" s="14"/>
      <c r="FB81" s="23"/>
      <c r="FC81" s="111">
        <f t="shared" si="131"/>
        <v>10</v>
      </c>
      <c r="FD81" s="82">
        <f t="shared" si="132"/>
        <v>54</v>
      </c>
      <c r="FE81" s="82">
        <f t="shared" si="132"/>
        <v>15</v>
      </c>
      <c r="FF81" s="82">
        <f t="shared" si="132"/>
        <v>15</v>
      </c>
      <c r="FG81" s="131">
        <f t="shared" si="133"/>
        <v>84</v>
      </c>
      <c r="FH81" s="14" t="str">
        <f t="shared" si="134"/>
        <v>Kathryn Metcalfe</v>
      </c>
      <c r="FI81" s="14"/>
      <c r="FJ81" s="183">
        <f t="shared" si="146"/>
        <v>10</v>
      </c>
      <c r="FK81" s="177">
        <v>16</v>
      </c>
      <c r="FL81" s="177">
        <v>19</v>
      </c>
      <c r="FM81" s="177">
        <v>21</v>
      </c>
      <c r="FN81" s="177">
        <v>22</v>
      </c>
      <c r="FO81" s="177">
        <v>22</v>
      </c>
      <c r="FP81" s="177">
        <v>23</v>
      </c>
      <c r="FQ81" s="177">
        <v>13</v>
      </c>
      <c r="FR81" s="177">
        <v>10</v>
      </c>
      <c r="FS81" s="177">
        <v>10</v>
      </c>
      <c r="FT81" s="177"/>
      <c r="FU81" s="177"/>
      <c r="FV81" s="77"/>
      <c r="FW81" s="77"/>
      <c r="FX81" s="77"/>
      <c r="FY81" s="77"/>
      <c r="FZ81" s="77"/>
      <c r="GA81" s="77"/>
      <c r="GB81" s="8">
        <f t="shared" si="135"/>
        <v>28</v>
      </c>
      <c r="GC81" s="8">
        <f t="shared" si="136"/>
        <v>28</v>
      </c>
      <c r="GD81" s="8">
        <f t="shared" si="137"/>
        <v>28</v>
      </c>
      <c r="GE81" s="8">
        <f t="shared" si="138"/>
        <v>28</v>
      </c>
      <c r="GF81" s="8">
        <f t="shared" si="139"/>
        <v>28</v>
      </c>
      <c r="GG81" s="8">
        <f t="shared" si="147"/>
        <v>28</v>
      </c>
      <c r="GH81" s="8">
        <f t="shared" si="148"/>
        <v>28</v>
      </c>
      <c r="GI81" s="8">
        <f t="shared" si="140"/>
        <v>64</v>
      </c>
      <c r="GJ81" s="8">
        <f t="shared" si="141"/>
        <v>84</v>
      </c>
      <c r="GK81" s="8">
        <f t="shared" si="149"/>
        <v>84</v>
      </c>
      <c r="GM81" s="159">
        <f t="shared" si="150"/>
        <v>28</v>
      </c>
      <c r="GN81" s="159">
        <f t="shared" si="151"/>
        <v>28</v>
      </c>
      <c r="GO81" s="159">
        <f t="shared" si="142"/>
        <v>28</v>
      </c>
      <c r="GP81" s="159">
        <f t="shared" si="152"/>
        <v>28</v>
      </c>
      <c r="GQ81" s="159">
        <f t="shared" si="153"/>
        <v>28</v>
      </c>
      <c r="GR81" s="159">
        <f t="shared" si="154"/>
        <v>64</v>
      </c>
      <c r="GS81" s="159">
        <f t="shared" si="143"/>
        <v>84</v>
      </c>
    </row>
    <row r="82" spans="1:201">
      <c r="A82" s="8">
        <v>17</v>
      </c>
      <c r="B82" s="14" t="s">
        <v>902</v>
      </c>
      <c r="C82" s="162">
        <v>3.6400462962962961E-2</v>
      </c>
      <c r="D82" s="162">
        <v>3.6400462962962961E-2</v>
      </c>
      <c r="E82" s="162">
        <v>3.6400462962962961E-2</v>
      </c>
      <c r="F82" s="154">
        <v>3.6400462962962961E-2</v>
      </c>
      <c r="G82" s="154">
        <v>3.6400462962962961E-2</v>
      </c>
      <c r="H82" s="154">
        <v>3.6400462962962961E-2</v>
      </c>
      <c r="I82" s="154">
        <v>3.6400462962962961E-2</v>
      </c>
      <c r="J82" s="154">
        <v>3.6400462962962961E-2</v>
      </c>
      <c r="K82" s="23">
        <v>3.6400462962962961E-2</v>
      </c>
      <c r="L82" s="139">
        <v>17</v>
      </c>
      <c r="M82" s="132">
        <f t="shared" si="98"/>
        <v>22</v>
      </c>
      <c r="N82" s="145">
        <v>0</v>
      </c>
      <c r="O82" s="146">
        <v>5</v>
      </c>
      <c r="P82" s="147">
        <f t="shared" si="99"/>
        <v>27</v>
      </c>
      <c r="Q82" s="14"/>
      <c r="R82" s="16"/>
      <c r="S82" s="21"/>
      <c r="T82" s="132">
        <f>((R$120)+10)-S82</f>
        <v>0</v>
      </c>
      <c r="U82" s="24">
        <v>0</v>
      </c>
      <c r="V82" s="19"/>
      <c r="W82" s="131">
        <f t="shared" si="101"/>
        <v>0</v>
      </c>
      <c r="X82" s="14"/>
      <c r="Y82" s="23"/>
      <c r="Z82" s="139"/>
      <c r="AA82" s="132"/>
      <c r="AB82" s="145">
        <v>0</v>
      </c>
      <c r="AC82" s="146"/>
      <c r="AD82" s="147">
        <f t="shared" si="103"/>
        <v>0</v>
      </c>
      <c r="AE82" s="14"/>
      <c r="AF82" s="16"/>
      <c r="AG82" s="21"/>
      <c r="AH82" s="19"/>
      <c r="AI82" s="19"/>
      <c r="AJ82" s="19"/>
      <c r="AK82" s="131"/>
      <c r="AL82" s="14"/>
      <c r="AM82" s="16"/>
      <c r="AN82" s="21"/>
      <c r="AO82" s="132"/>
      <c r="AP82" s="24"/>
      <c r="AQ82" s="19"/>
      <c r="AR82" s="131"/>
      <c r="AS82" s="14"/>
      <c r="AT82" s="23"/>
      <c r="AU82" s="139"/>
      <c r="AV82" s="132">
        <f t="shared" si="104"/>
        <v>0</v>
      </c>
      <c r="AW82" s="145">
        <v>0</v>
      </c>
      <c r="AX82" s="146"/>
      <c r="AY82" s="147">
        <f t="shared" si="105"/>
        <v>0</v>
      </c>
      <c r="AZ82" s="14"/>
      <c r="BA82" s="16"/>
      <c r="BB82" s="21"/>
      <c r="BC82" s="132">
        <f>((BA$120)+10)-BB82</f>
        <v>0</v>
      </c>
      <c r="BD82" s="24">
        <v>0</v>
      </c>
      <c r="BE82" s="19"/>
      <c r="BF82" s="131">
        <f t="shared" si="107"/>
        <v>0</v>
      </c>
      <c r="BG82" s="14"/>
      <c r="BH82" s="23"/>
      <c r="BI82" s="139"/>
      <c r="BJ82" s="132"/>
      <c r="BK82" s="145">
        <v>0</v>
      </c>
      <c r="BL82" s="146"/>
      <c r="BM82" s="147">
        <f t="shared" si="109"/>
        <v>0</v>
      </c>
      <c r="BN82" s="14"/>
      <c r="BO82" s="16"/>
      <c r="BP82" s="21"/>
      <c r="BQ82" s="19"/>
      <c r="BR82" s="19"/>
      <c r="BS82" s="19"/>
      <c r="BT82" s="131">
        <f t="shared" si="111"/>
        <v>0</v>
      </c>
      <c r="BU82" s="14"/>
      <c r="BV82" s="23"/>
      <c r="BW82" s="139"/>
      <c r="BX82" s="132"/>
      <c r="BY82" s="145">
        <v>0</v>
      </c>
      <c r="BZ82" s="146"/>
      <c r="CA82" s="147">
        <f t="shared" si="113"/>
        <v>0</v>
      </c>
      <c r="CB82" s="14"/>
      <c r="CC82" s="16"/>
      <c r="CD82" s="21"/>
      <c r="CE82" s="132">
        <f>(CC$120+1)-CD82</f>
        <v>0</v>
      </c>
      <c r="CF82" s="19"/>
      <c r="CG82" s="19"/>
      <c r="CH82" s="131">
        <f t="shared" si="114"/>
        <v>0</v>
      </c>
      <c r="CI82" s="14"/>
      <c r="CJ82" s="16"/>
      <c r="CK82" s="21"/>
      <c r="CL82" s="132">
        <f t="shared" si="115"/>
        <v>0</v>
      </c>
      <c r="CM82" s="24">
        <v>0</v>
      </c>
      <c r="CN82" s="19"/>
      <c r="CO82" s="131">
        <f t="shared" si="116"/>
        <v>0</v>
      </c>
      <c r="CP82" s="14"/>
      <c r="CQ82" s="16"/>
      <c r="CR82" s="21"/>
      <c r="CS82" s="132">
        <f>(CQ$120+1)-CR82</f>
        <v>0</v>
      </c>
      <c r="CT82" s="19"/>
      <c r="CU82" s="19"/>
      <c r="CV82" s="131">
        <f t="shared" si="117"/>
        <v>0</v>
      </c>
      <c r="CW82" s="14"/>
      <c r="CX82" s="23"/>
      <c r="CY82" s="139"/>
      <c r="CZ82" s="132"/>
      <c r="DA82" s="145">
        <v>0</v>
      </c>
      <c r="DB82" s="146"/>
      <c r="DC82" s="147">
        <f t="shared" si="119"/>
        <v>0</v>
      </c>
      <c r="DD82" s="14"/>
      <c r="DE82" s="23"/>
      <c r="DF82" s="139"/>
      <c r="DG82" s="132"/>
      <c r="DH82" s="145">
        <v>0</v>
      </c>
      <c r="DI82" s="146"/>
      <c r="DJ82" s="147">
        <f t="shared" si="120"/>
        <v>0</v>
      </c>
      <c r="DK82" s="14"/>
      <c r="DL82" s="23"/>
      <c r="DM82" s="139"/>
      <c r="DN82" s="132"/>
      <c r="DO82" s="145">
        <v>0</v>
      </c>
      <c r="DP82" s="146"/>
      <c r="DQ82" s="147">
        <f t="shared" si="121"/>
        <v>0</v>
      </c>
      <c r="DR82" s="75"/>
      <c r="DS82" s="23"/>
      <c r="DT82" s="139"/>
      <c r="DU82" s="132"/>
      <c r="DV82" s="145">
        <v>0</v>
      </c>
      <c r="DW82" s="146"/>
      <c r="DX82" s="147">
        <f t="shared" si="123"/>
        <v>0</v>
      </c>
      <c r="DY82" s="14"/>
      <c r="DZ82" s="23"/>
      <c r="EA82" s="139"/>
      <c r="EB82" s="132"/>
      <c r="EC82" s="145">
        <v>0</v>
      </c>
      <c r="ED82" s="146"/>
      <c r="EE82" s="147">
        <f t="shared" si="124"/>
        <v>0</v>
      </c>
      <c r="EF82" s="14"/>
      <c r="EG82" s="16"/>
      <c r="EH82" s="21"/>
      <c r="EI82" s="132">
        <f>((EG$120)+10)-EH82</f>
        <v>0</v>
      </c>
      <c r="EJ82" s="24">
        <v>0</v>
      </c>
      <c r="EK82" s="19"/>
      <c r="EL82" s="131">
        <f t="shared" si="126"/>
        <v>0</v>
      </c>
      <c r="EM82" s="14"/>
      <c r="EN82" s="16"/>
      <c r="EO82" s="21"/>
      <c r="EP82" s="132">
        <f>((EN$120)+10)-EO82</f>
        <v>0</v>
      </c>
      <c r="EQ82" s="24">
        <v>0</v>
      </c>
      <c r="ER82" s="19"/>
      <c r="ES82" s="131">
        <f t="shared" si="128"/>
        <v>0</v>
      </c>
      <c r="ET82" s="14"/>
      <c r="EU82" s="16"/>
      <c r="EV82" s="21"/>
      <c r="EW82" s="132">
        <f>((EU$120)+10)-EV82</f>
        <v>0</v>
      </c>
      <c r="EX82" s="24">
        <v>0</v>
      </c>
      <c r="EY82" s="19"/>
      <c r="EZ82" s="131">
        <f t="shared" si="130"/>
        <v>0</v>
      </c>
      <c r="FA82" s="14"/>
      <c r="FB82" s="23"/>
      <c r="FC82" s="111">
        <f t="shared" si="131"/>
        <v>25</v>
      </c>
      <c r="FD82" s="82">
        <f t="shared" si="132"/>
        <v>22</v>
      </c>
      <c r="FE82" s="82">
        <f t="shared" si="132"/>
        <v>0</v>
      </c>
      <c r="FF82" s="82">
        <f t="shared" si="132"/>
        <v>5</v>
      </c>
      <c r="FG82" s="131">
        <f t="shared" si="133"/>
        <v>27</v>
      </c>
      <c r="FH82" s="14" t="str">
        <f t="shared" si="134"/>
        <v>Lisa Bland</v>
      </c>
      <c r="FI82" s="14"/>
      <c r="FJ82" s="183">
        <f t="shared" si="146"/>
        <v>25</v>
      </c>
      <c r="FK82" s="177">
        <v>17</v>
      </c>
      <c r="FL82" s="177">
        <v>20</v>
      </c>
      <c r="FM82" s="177">
        <v>23</v>
      </c>
      <c r="FN82" s="177">
        <v>23</v>
      </c>
      <c r="FO82" s="177">
        <v>23</v>
      </c>
      <c r="FP82" s="177">
        <v>24</v>
      </c>
      <c r="FQ82" s="177">
        <v>25</v>
      </c>
      <c r="FR82" s="177">
        <v>25</v>
      </c>
      <c r="FS82" s="177">
        <v>25</v>
      </c>
      <c r="FT82" s="177"/>
      <c r="FU82" s="177"/>
      <c r="FV82" s="77"/>
      <c r="FW82" s="77"/>
      <c r="FX82" s="77"/>
      <c r="FY82" s="77"/>
      <c r="FZ82" s="77"/>
      <c r="GA82" s="77"/>
      <c r="GB82" s="8">
        <f t="shared" si="135"/>
        <v>27</v>
      </c>
      <c r="GC82" s="8">
        <f t="shared" si="136"/>
        <v>27</v>
      </c>
      <c r="GD82" s="8">
        <f t="shared" si="137"/>
        <v>27</v>
      </c>
      <c r="GE82" s="8">
        <f t="shared" si="138"/>
        <v>27</v>
      </c>
      <c r="GF82" s="8">
        <f t="shared" si="139"/>
        <v>27</v>
      </c>
      <c r="GG82" s="8">
        <f t="shared" si="147"/>
        <v>27</v>
      </c>
      <c r="GH82" s="8">
        <f t="shared" si="148"/>
        <v>27</v>
      </c>
      <c r="GI82" s="8">
        <f t="shared" si="140"/>
        <v>27</v>
      </c>
      <c r="GJ82" s="8">
        <f t="shared" si="141"/>
        <v>27</v>
      </c>
      <c r="GK82" s="8">
        <f t="shared" si="149"/>
        <v>27</v>
      </c>
      <c r="GM82" s="159">
        <f t="shared" si="150"/>
        <v>27</v>
      </c>
      <c r="GN82" s="159">
        <f t="shared" si="151"/>
        <v>27</v>
      </c>
      <c r="GO82" s="159">
        <f t="shared" si="142"/>
        <v>27</v>
      </c>
      <c r="GP82" s="159">
        <f t="shared" si="152"/>
        <v>27</v>
      </c>
      <c r="GQ82" s="159">
        <f t="shared" si="153"/>
        <v>27</v>
      </c>
      <c r="GR82" s="159">
        <f t="shared" si="154"/>
        <v>27</v>
      </c>
      <c r="GS82" s="159">
        <f t="shared" si="143"/>
        <v>27</v>
      </c>
    </row>
    <row r="83" spans="1:201">
      <c r="A83" s="8">
        <v>18</v>
      </c>
      <c r="B83" s="14" t="s">
        <v>675</v>
      </c>
      <c r="C83" s="162">
        <v>3.8078703703703705E-2</v>
      </c>
      <c r="D83" s="181">
        <v>3.7222222222222219E-2</v>
      </c>
      <c r="E83" s="162">
        <v>3.7222222222222219E-2</v>
      </c>
      <c r="F83" s="154">
        <v>3.7222222222222219E-2</v>
      </c>
      <c r="G83" s="154">
        <v>3.7222222222222219E-2</v>
      </c>
      <c r="H83" s="180">
        <v>3.6909722222222226E-2</v>
      </c>
      <c r="I83" s="154">
        <v>3.6909722222222226E-2</v>
      </c>
      <c r="J83" s="154">
        <v>3.6909722222222226E-2</v>
      </c>
      <c r="K83" s="23">
        <v>3.8078703703703705E-2</v>
      </c>
      <c r="L83" s="139">
        <v>18</v>
      </c>
      <c r="M83" s="132">
        <f t="shared" si="98"/>
        <v>21</v>
      </c>
      <c r="N83" s="145">
        <v>0</v>
      </c>
      <c r="O83" s="146">
        <v>5</v>
      </c>
      <c r="P83" s="147">
        <f t="shared" si="99"/>
        <v>26</v>
      </c>
      <c r="Q83" s="14"/>
      <c r="R83" s="16"/>
      <c r="S83" s="21"/>
      <c r="T83" s="132"/>
      <c r="U83" s="24"/>
      <c r="V83" s="19"/>
      <c r="W83" s="131"/>
      <c r="X83" s="14"/>
      <c r="Y83" s="110">
        <v>3.7222222222222219E-2</v>
      </c>
      <c r="Z83" s="139">
        <v>10</v>
      </c>
      <c r="AA83" s="132">
        <f t="shared" si="102"/>
        <v>14</v>
      </c>
      <c r="AB83" s="149">
        <v>15</v>
      </c>
      <c r="AC83" s="146">
        <v>5</v>
      </c>
      <c r="AD83" s="147">
        <f t="shared" si="103"/>
        <v>34</v>
      </c>
      <c r="AE83" s="14"/>
      <c r="AF83" s="16"/>
      <c r="AG83" s="21"/>
      <c r="AH83" s="19"/>
      <c r="AI83" s="19"/>
      <c r="AJ83" s="19"/>
      <c r="AK83" s="131"/>
      <c r="AL83" s="14"/>
      <c r="AM83" s="23"/>
      <c r="AN83" s="21"/>
      <c r="AO83" s="132"/>
      <c r="AP83" s="24"/>
      <c r="AQ83" s="19"/>
      <c r="AR83" s="131"/>
      <c r="AS83" s="14"/>
      <c r="AT83" s="23"/>
      <c r="AU83" s="139"/>
      <c r="AV83" s="132">
        <f t="shared" si="104"/>
        <v>0</v>
      </c>
      <c r="AW83" s="145">
        <v>0</v>
      </c>
      <c r="AX83" s="146"/>
      <c r="AY83" s="147">
        <f t="shared" si="105"/>
        <v>0</v>
      </c>
      <c r="AZ83" s="14"/>
      <c r="BA83" s="16"/>
      <c r="BB83" s="21"/>
      <c r="BC83" s="132"/>
      <c r="BD83" s="24"/>
      <c r="BE83" s="19"/>
      <c r="BF83" s="131"/>
      <c r="BG83" s="14"/>
      <c r="BH83" s="23">
        <v>3.7638888888888895E-2</v>
      </c>
      <c r="BI83" s="139">
        <v>9</v>
      </c>
      <c r="BJ83" s="132">
        <f t="shared" si="108"/>
        <v>14</v>
      </c>
      <c r="BK83" s="145">
        <v>0</v>
      </c>
      <c r="BL83" s="146">
        <v>5</v>
      </c>
      <c r="BM83" s="147">
        <f t="shared" si="109"/>
        <v>19</v>
      </c>
      <c r="BN83" s="14"/>
      <c r="BO83" s="16"/>
      <c r="BP83" s="21"/>
      <c r="BQ83" s="19"/>
      <c r="BR83" s="19"/>
      <c r="BS83" s="19"/>
      <c r="BT83" s="131"/>
      <c r="BU83" s="14"/>
      <c r="BV83" s="23">
        <v>4.0358796296296295E-2</v>
      </c>
      <c r="BW83" s="139">
        <v>9</v>
      </c>
      <c r="BX83" s="132">
        <f t="shared" si="112"/>
        <v>15</v>
      </c>
      <c r="BY83" s="145">
        <v>0</v>
      </c>
      <c r="BZ83" s="146">
        <v>5</v>
      </c>
      <c r="CA83" s="147">
        <f t="shared" si="113"/>
        <v>20</v>
      </c>
      <c r="CB83" s="14"/>
      <c r="CC83" s="16"/>
      <c r="CD83" s="21"/>
      <c r="CE83" s="19"/>
      <c r="CF83" s="19"/>
      <c r="CG83" s="19"/>
      <c r="CH83" s="131"/>
      <c r="CI83" s="14"/>
      <c r="CJ83" s="23"/>
      <c r="CK83" s="21"/>
      <c r="CL83" s="132">
        <f t="shared" si="115"/>
        <v>0</v>
      </c>
      <c r="CM83" s="24">
        <v>0</v>
      </c>
      <c r="CN83" s="19"/>
      <c r="CO83" s="131">
        <f t="shared" si="116"/>
        <v>0</v>
      </c>
      <c r="CP83" s="14"/>
      <c r="CQ83" s="16"/>
      <c r="CR83" s="21"/>
      <c r="CS83" s="19"/>
      <c r="CT83" s="19"/>
      <c r="CU83" s="19"/>
      <c r="CV83" s="131"/>
      <c r="CW83" s="14"/>
      <c r="CX83" s="23">
        <v>3.9525462962962964E-2</v>
      </c>
      <c r="CY83" s="139">
        <v>4</v>
      </c>
      <c r="CZ83" s="132">
        <f t="shared" si="118"/>
        <v>10</v>
      </c>
      <c r="DA83" s="145">
        <v>0</v>
      </c>
      <c r="DB83" s="146">
        <v>5</v>
      </c>
      <c r="DC83" s="147">
        <f t="shared" si="119"/>
        <v>15</v>
      </c>
      <c r="DD83" s="14"/>
      <c r="DE83" s="110">
        <v>3.6909722222222226E-2</v>
      </c>
      <c r="DF83" s="139">
        <v>5</v>
      </c>
      <c r="DG83" s="132">
        <f t="shared" si="155"/>
        <v>15</v>
      </c>
      <c r="DH83" s="149">
        <v>15</v>
      </c>
      <c r="DI83" s="146">
        <v>5</v>
      </c>
      <c r="DJ83" s="147">
        <f t="shared" si="120"/>
        <v>35</v>
      </c>
      <c r="DK83" s="14"/>
      <c r="DL83" s="23">
        <v>3.8645833333333331E-2</v>
      </c>
      <c r="DM83" s="139">
        <v>5</v>
      </c>
      <c r="DN83" s="132">
        <f t="shared" si="157"/>
        <v>13</v>
      </c>
      <c r="DO83" s="145">
        <v>0</v>
      </c>
      <c r="DP83" s="146">
        <v>5</v>
      </c>
      <c r="DQ83" s="147">
        <f t="shared" si="121"/>
        <v>18</v>
      </c>
      <c r="DR83" s="75"/>
      <c r="DS83" s="23">
        <v>3.7974537037037036E-2</v>
      </c>
      <c r="DT83" s="139">
        <v>5</v>
      </c>
      <c r="DU83" s="132">
        <f t="shared" si="122"/>
        <v>12</v>
      </c>
      <c r="DV83" s="145">
        <v>0</v>
      </c>
      <c r="DW83" s="146">
        <v>5</v>
      </c>
      <c r="DX83" s="147">
        <f t="shared" si="123"/>
        <v>17</v>
      </c>
      <c r="DY83" s="14"/>
      <c r="DZ83" s="110">
        <v>3.5497685185185188E-2</v>
      </c>
      <c r="EA83" s="139">
        <v>5</v>
      </c>
      <c r="EB83" s="132">
        <f t="shared" si="156"/>
        <v>14</v>
      </c>
      <c r="EC83" s="149">
        <v>15</v>
      </c>
      <c r="ED83" s="146">
        <v>5</v>
      </c>
      <c r="EE83" s="147">
        <f t="shared" si="124"/>
        <v>34</v>
      </c>
      <c r="EF83" s="14"/>
      <c r="EG83" s="16"/>
      <c r="EH83" s="21"/>
      <c r="EI83" s="132"/>
      <c r="EJ83" s="24"/>
      <c r="EK83" s="19"/>
      <c r="EL83" s="131"/>
      <c r="EM83" s="14"/>
      <c r="EN83" s="16"/>
      <c r="EO83" s="21"/>
      <c r="EP83" s="132"/>
      <c r="EQ83" s="24"/>
      <c r="ER83" s="19"/>
      <c r="ES83" s="131"/>
      <c r="ET83" s="14"/>
      <c r="EU83" s="16"/>
      <c r="EV83" s="21"/>
      <c r="EW83" s="132"/>
      <c r="EX83" s="24"/>
      <c r="EY83" s="19"/>
      <c r="EZ83" s="131"/>
      <c r="FA83" s="14"/>
      <c r="FB83" s="23"/>
      <c r="FC83" s="111">
        <f t="shared" si="131"/>
        <v>1</v>
      </c>
      <c r="FD83" s="82">
        <f t="shared" si="132"/>
        <v>128</v>
      </c>
      <c r="FE83" s="82">
        <f t="shared" si="132"/>
        <v>45</v>
      </c>
      <c r="FF83" s="82">
        <f t="shared" si="132"/>
        <v>45</v>
      </c>
      <c r="FG83" s="131">
        <f t="shared" si="133"/>
        <v>218</v>
      </c>
      <c r="FH83" s="68" t="str">
        <f t="shared" si="134"/>
        <v>Sarah Wright</v>
      </c>
      <c r="FI83" s="14"/>
      <c r="FJ83" s="176">
        <f>FS83</f>
        <v>1</v>
      </c>
      <c r="FK83" s="177">
        <v>18</v>
      </c>
      <c r="FL83" s="177">
        <v>7</v>
      </c>
      <c r="FM83" s="177">
        <v>6</v>
      </c>
      <c r="FN83" s="177">
        <v>6</v>
      </c>
      <c r="FO83" s="177">
        <v>6</v>
      </c>
      <c r="FP83" s="177">
        <v>3</v>
      </c>
      <c r="FQ83" s="177">
        <v>2</v>
      </c>
      <c r="FR83" s="177">
        <v>1</v>
      </c>
      <c r="FS83" s="177">
        <v>1</v>
      </c>
      <c r="FT83" s="177"/>
      <c r="FU83" s="177"/>
      <c r="FV83" s="77"/>
      <c r="FW83" s="77"/>
      <c r="FX83" s="77"/>
      <c r="FY83" s="77"/>
      <c r="FZ83" s="77"/>
      <c r="GA83" s="77"/>
      <c r="GB83" s="8">
        <f t="shared" si="135"/>
        <v>26</v>
      </c>
      <c r="GC83" s="8">
        <f t="shared" si="136"/>
        <v>60</v>
      </c>
      <c r="GD83" s="8">
        <f t="shared" si="137"/>
        <v>60</v>
      </c>
      <c r="GE83" s="8">
        <f t="shared" si="138"/>
        <v>79</v>
      </c>
      <c r="GF83" s="8">
        <f t="shared" si="139"/>
        <v>99</v>
      </c>
      <c r="GG83" s="8">
        <f t="shared" si="147"/>
        <v>114</v>
      </c>
      <c r="GH83" s="8">
        <f t="shared" si="148"/>
        <v>149</v>
      </c>
      <c r="GI83" s="8">
        <f t="shared" si="140"/>
        <v>167</v>
      </c>
      <c r="GJ83" s="8">
        <f t="shared" si="141"/>
        <v>184</v>
      </c>
      <c r="GK83" s="8">
        <f t="shared" si="149"/>
        <v>218</v>
      </c>
      <c r="GM83" s="159">
        <f t="shared" si="150"/>
        <v>60</v>
      </c>
      <c r="GN83" s="159">
        <f t="shared" si="151"/>
        <v>79</v>
      </c>
      <c r="GO83" s="159">
        <f t="shared" si="142"/>
        <v>99</v>
      </c>
      <c r="GP83" s="159">
        <f t="shared" si="152"/>
        <v>114</v>
      </c>
      <c r="GQ83" s="159">
        <f t="shared" si="153"/>
        <v>149</v>
      </c>
      <c r="GR83" s="159">
        <f t="shared" si="154"/>
        <v>167</v>
      </c>
      <c r="GS83" s="159">
        <f t="shared" si="143"/>
        <v>184</v>
      </c>
    </row>
    <row r="84" spans="1:201">
      <c r="A84" s="8">
        <v>19</v>
      </c>
      <c r="B84" s="14" t="s">
        <v>746</v>
      </c>
      <c r="C84" s="162">
        <v>3.8333333333333337E-2</v>
      </c>
      <c r="D84" s="162">
        <v>3.8333333333333337E-2</v>
      </c>
      <c r="E84" s="162">
        <v>3.8333333333333337E-2</v>
      </c>
      <c r="F84" s="154">
        <v>3.8333333333333337E-2</v>
      </c>
      <c r="G84" s="154">
        <v>3.8333333333333337E-2</v>
      </c>
      <c r="H84" s="154">
        <v>3.8333333333333337E-2</v>
      </c>
      <c r="I84" s="154">
        <v>3.8333333333333337E-2</v>
      </c>
      <c r="J84" s="154">
        <v>3.8333333333333337E-2</v>
      </c>
      <c r="K84" s="23">
        <v>3.8333333333333337E-2</v>
      </c>
      <c r="L84" s="139">
        <v>19</v>
      </c>
      <c r="M84" s="132">
        <f t="shared" si="98"/>
        <v>20</v>
      </c>
      <c r="N84" s="145">
        <v>0</v>
      </c>
      <c r="O84" s="146">
        <v>5</v>
      </c>
      <c r="P84" s="147">
        <f t="shared" si="99"/>
        <v>25</v>
      </c>
      <c r="Q84" s="14"/>
      <c r="R84" s="16"/>
      <c r="S84" s="21"/>
      <c r="T84" s="19"/>
      <c r="U84" s="19"/>
      <c r="V84" s="19"/>
      <c r="W84" s="131">
        <f t="shared" si="101"/>
        <v>0</v>
      </c>
      <c r="X84" s="14"/>
      <c r="Y84" s="23"/>
      <c r="Z84" s="139"/>
      <c r="AA84" s="132"/>
      <c r="AB84" s="145">
        <v>0</v>
      </c>
      <c r="AC84" s="146"/>
      <c r="AD84" s="147">
        <f t="shared" si="103"/>
        <v>0</v>
      </c>
      <c r="AE84" s="14"/>
      <c r="AF84" s="16"/>
      <c r="AG84" s="21"/>
      <c r="AH84" s="19"/>
      <c r="AI84" s="19"/>
      <c r="AJ84" s="19"/>
      <c r="AK84" s="131"/>
      <c r="AL84" s="14"/>
      <c r="AM84" s="16"/>
      <c r="AN84" s="21"/>
      <c r="AO84" s="132"/>
      <c r="AP84" s="24"/>
      <c r="AQ84" s="19"/>
      <c r="AR84" s="131"/>
      <c r="AS84" s="14"/>
      <c r="AT84" s="23"/>
      <c r="AU84" s="139"/>
      <c r="AV84" s="132">
        <f t="shared" si="104"/>
        <v>0</v>
      </c>
      <c r="AW84" s="145">
        <v>0</v>
      </c>
      <c r="AX84" s="146"/>
      <c r="AY84" s="147">
        <f t="shared" si="105"/>
        <v>0</v>
      </c>
      <c r="AZ84" s="14"/>
      <c r="BA84" s="16"/>
      <c r="BB84" s="21"/>
      <c r="BC84" s="19"/>
      <c r="BD84" s="19"/>
      <c r="BE84" s="19"/>
      <c r="BF84" s="131">
        <f t="shared" si="107"/>
        <v>0</v>
      </c>
      <c r="BG84" s="14"/>
      <c r="BH84" s="23"/>
      <c r="BI84" s="139"/>
      <c r="BJ84" s="132"/>
      <c r="BK84" s="145">
        <v>0</v>
      </c>
      <c r="BL84" s="146"/>
      <c r="BM84" s="147">
        <f t="shared" si="109"/>
        <v>0</v>
      </c>
      <c r="BN84" s="14"/>
      <c r="BO84" s="16"/>
      <c r="BP84" s="21"/>
      <c r="BQ84" s="19"/>
      <c r="BR84" s="19"/>
      <c r="BS84" s="19"/>
      <c r="BT84" s="131">
        <f t="shared" si="111"/>
        <v>0</v>
      </c>
      <c r="BU84" s="14"/>
      <c r="BV84" s="23"/>
      <c r="BW84" s="139"/>
      <c r="BX84" s="132"/>
      <c r="BY84" s="145">
        <v>0</v>
      </c>
      <c r="BZ84" s="146"/>
      <c r="CA84" s="147">
        <f t="shared" si="113"/>
        <v>0</v>
      </c>
      <c r="CB84" s="14"/>
      <c r="CC84" s="16"/>
      <c r="CD84" s="21"/>
      <c r="CE84" s="19"/>
      <c r="CF84" s="19"/>
      <c r="CG84" s="19"/>
      <c r="CH84" s="131">
        <f t="shared" si="114"/>
        <v>0</v>
      </c>
      <c r="CI84" s="14"/>
      <c r="CJ84" s="16"/>
      <c r="CK84" s="21"/>
      <c r="CL84" s="132">
        <f t="shared" si="115"/>
        <v>0</v>
      </c>
      <c r="CM84" s="24">
        <v>0</v>
      </c>
      <c r="CN84" s="19"/>
      <c r="CO84" s="131">
        <f t="shared" si="116"/>
        <v>0</v>
      </c>
      <c r="CP84" s="14"/>
      <c r="CQ84" s="16"/>
      <c r="CR84" s="21"/>
      <c r="CS84" s="19"/>
      <c r="CT84" s="19"/>
      <c r="CU84" s="19"/>
      <c r="CV84" s="131">
        <f t="shared" si="117"/>
        <v>0</v>
      </c>
      <c r="CW84" s="14"/>
      <c r="CX84" s="23"/>
      <c r="CY84" s="139"/>
      <c r="CZ84" s="132"/>
      <c r="DA84" s="145">
        <v>0</v>
      </c>
      <c r="DB84" s="146"/>
      <c r="DC84" s="147">
        <f t="shared" si="119"/>
        <v>0</v>
      </c>
      <c r="DD84" s="14"/>
      <c r="DE84" s="23">
        <v>3.9548611111111111E-2</v>
      </c>
      <c r="DF84" s="139">
        <v>6</v>
      </c>
      <c r="DG84" s="132">
        <f t="shared" si="155"/>
        <v>14</v>
      </c>
      <c r="DH84" s="145">
        <v>0</v>
      </c>
      <c r="DI84" s="146">
        <v>5</v>
      </c>
      <c r="DJ84" s="147">
        <f t="shared" si="120"/>
        <v>19</v>
      </c>
      <c r="DK84" s="14"/>
      <c r="DL84" s="23"/>
      <c r="DM84" s="139"/>
      <c r="DN84" s="132"/>
      <c r="DO84" s="145">
        <v>0</v>
      </c>
      <c r="DP84" s="146"/>
      <c r="DQ84" s="147">
        <f t="shared" si="121"/>
        <v>0</v>
      </c>
      <c r="DR84" s="75"/>
      <c r="DS84" s="23"/>
      <c r="DT84" s="139"/>
      <c r="DU84" s="132"/>
      <c r="DV84" s="145">
        <v>0</v>
      </c>
      <c r="DW84" s="146"/>
      <c r="DX84" s="147">
        <f t="shared" si="123"/>
        <v>0</v>
      </c>
      <c r="DY84" s="14"/>
      <c r="DZ84" s="23"/>
      <c r="EA84" s="139"/>
      <c r="EB84" s="132"/>
      <c r="EC84" s="145">
        <v>0</v>
      </c>
      <c r="ED84" s="146"/>
      <c r="EE84" s="147">
        <f t="shared" si="124"/>
        <v>0</v>
      </c>
      <c r="EF84" s="14"/>
      <c r="EG84" s="16"/>
      <c r="EH84" s="21"/>
      <c r="EI84" s="19"/>
      <c r="EJ84" s="19"/>
      <c r="EK84" s="19"/>
      <c r="EL84" s="131">
        <f t="shared" si="126"/>
        <v>0</v>
      </c>
      <c r="EM84" s="14"/>
      <c r="EN84" s="16"/>
      <c r="EO84" s="21"/>
      <c r="EP84" s="19"/>
      <c r="EQ84" s="19"/>
      <c r="ER84" s="19"/>
      <c r="ES84" s="131">
        <f t="shared" si="128"/>
        <v>0</v>
      </c>
      <c r="ET84" s="14"/>
      <c r="EU84" s="16"/>
      <c r="EV84" s="21"/>
      <c r="EW84" s="19"/>
      <c r="EX84" s="19"/>
      <c r="EY84" s="19"/>
      <c r="EZ84" s="131">
        <f t="shared" si="130"/>
        <v>0</v>
      </c>
      <c r="FA84" s="14"/>
      <c r="FB84" s="23"/>
      <c r="FC84" s="111">
        <f t="shared" si="131"/>
        <v>21</v>
      </c>
      <c r="FD84" s="82">
        <f t="shared" si="132"/>
        <v>34</v>
      </c>
      <c r="FE84" s="82">
        <f t="shared" si="132"/>
        <v>0</v>
      </c>
      <c r="FF84" s="82">
        <f t="shared" si="132"/>
        <v>10</v>
      </c>
      <c r="FG84" s="131">
        <f t="shared" si="133"/>
        <v>44</v>
      </c>
      <c r="FH84" s="14" t="str">
        <f t="shared" si="134"/>
        <v>Carolyn Burns</v>
      </c>
      <c r="FI84" s="14"/>
      <c r="FJ84" s="183">
        <f t="shared" si="146"/>
        <v>21</v>
      </c>
      <c r="FK84" s="177">
        <v>19</v>
      </c>
      <c r="FL84" s="177">
        <v>21</v>
      </c>
      <c r="FM84" s="177">
        <v>24</v>
      </c>
      <c r="FN84" s="177">
        <v>25</v>
      </c>
      <c r="FO84" s="177">
        <v>25</v>
      </c>
      <c r="FP84" s="177">
        <v>19</v>
      </c>
      <c r="FQ84" s="177">
        <v>21</v>
      </c>
      <c r="FR84" s="177">
        <v>21</v>
      </c>
      <c r="FS84" s="177">
        <v>21</v>
      </c>
      <c r="FT84" s="177"/>
      <c r="FU84" s="177"/>
      <c r="FV84" s="77"/>
      <c r="FW84" s="77"/>
      <c r="FX84" s="77"/>
      <c r="FY84" s="77"/>
      <c r="FZ84" s="77"/>
      <c r="GB84" s="8">
        <f t="shared" si="135"/>
        <v>25</v>
      </c>
      <c r="GC84" s="8">
        <f t="shared" si="136"/>
        <v>25</v>
      </c>
      <c r="GD84" s="8">
        <f t="shared" si="137"/>
        <v>25</v>
      </c>
      <c r="GE84" s="8">
        <f t="shared" si="138"/>
        <v>25</v>
      </c>
      <c r="GF84" s="8">
        <f t="shared" si="139"/>
        <v>25</v>
      </c>
      <c r="GG84" s="8">
        <f t="shared" si="147"/>
        <v>25</v>
      </c>
      <c r="GH84" s="8">
        <f t="shared" si="148"/>
        <v>44</v>
      </c>
      <c r="GI84" s="8">
        <f t="shared" si="140"/>
        <v>44</v>
      </c>
      <c r="GJ84" s="8">
        <f t="shared" si="141"/>
        <v>44</v>
      </c>
      <c r="GK84" s="8">
        <f t="shared" si="149"/>
        <v>44</v>
      </c>
      <c r="GM84" s="159">
        <f t="shared" si="150"/>
        <v>25</v>
      </c>
      <c r="GN84" s="159">
        <f t="shared" si="151"/>
        <v>25</v>
      </c>
      <c r="GO84" s="159">
        <f t="shared" si="142"/>
        <v>25</v>
      </c>
      <c r="GP84" s="159">
        <f t="shared" si="152"/>
        <v>25</v>
      </c>
      <c r="GQ84" s="159">
        <f t="shared" si="153"/>
        <v>44</v>
      </c>
      <c r="GR84" s="159">
        <f t="shared" si="154"/>
        <v>44</v>
      </c>
      <c r="GS84" s="159">
        <f t="shared" si="143"/>
        <v>44</v>
      </c>
    </row>
    <row r="85" spans="1:201">
      <c r="A85" s="8">
        <v>20</v>
      </c>
      <c r="B85" s="14" t="s">
        <v>380</v>
      </c>
      <c r="C85" s="162">
        <v>3.8541666666666669E-2</v>
      </c>
      <c r="D85" s="181">
        <v>3.7800925925925925E-2</v>
      </c>
      <c r="E85" s="162">
        <v>3.7800925925925925E-2</v>
      </c>
      <c r="F85" s="154">
        <v>3.7800925925925925E-2</v>
      </c>
      <c r="G85" s="154">
        <v>3.7800925925925925E-2</v>
      </c>
      <c r="H85" s="154">
        <v>3.7800925925925925E-2</v>
      </c>
      <c r="I85" s="154">
        <v>3.7800925925925925E-2</v>
      </c>
      <c r="J85" s="154">
        <v>3.7800925925925925E-2</v>
      </c>
      <c r="K85" s="23">
        <v>3.8541666666666669E-2</v>
      </c>
      <c r="L85" s="139">
        <v>20</v>
      </c>
      <c r="M85" s="132">
        <f t="shared" si="98"/>
        <v>19</v>
      </c>
      <c r="N85" s="145">
        <v>0</v>
      </c>
      <c r="O85" s="146">
        <v>5</v>
      </c>
      <c r="P85" s="147">
        <f t="shared" si="99"/>
        <v>24</v>
      </c>
      <c r="Q85" s="14"/>
      <c r="R85" s="16"/>
      <c r="S85" s="21"/>
      <c r="T85" s="19"/>
      <c r="U85" s="19"/>
      <c r="V85" s="19"/>
      <c r="W85" s="131"/>
      <c r="X85" s="14"/>
      <c r="Y85" s="110">
        <v>3.7800925925925925E-2</v>
      </c>
      <c r="Z85" s="139">
        <v>11</v>
      </c>
      <c r="AA85" s="132">
        <f t="shared" si="102"/>
        <v>13</v>
      </c>
      <c r="AB85" s="149">
        <v>15</v>
      </c>
      <c r="AC85" s="146">
        <v>5</v>
      </c>
      <c r="AD85" s="147">
        <f t="shared" si="103"/>
        <v>33</v>
      </c>
      <c r="AE85" s="14"/>
      <c r="AF85" s="16"/>
      <c r="AG85" s="21"/>
      <c r="AH85" s="19"/>
      <c r="AI85" s="19"/>
      <c r="AJ85" s="19"/>
      <c r="AK85" s="131"/>
      <c r="AL85" s="14"/>
      <c r="AM85" s="16"/>
      <c r="AN85" s="21"/>
      <c r="AO85" s="132"/>
      <c r="AP85" s="24"/>
      <c r="AQ85" s="19"/>
      <c r="AR85" s="131"/>
      <c r="AS85" s="14"/>
      <c r="AT85" s="23"/>
      <c r="AU85" s="139"/>
      <c r="AV85" s="132">
        <f t="shared" si="104"/>
        <v>0</v>
      </c>
      <c r="AW85" s="145">
        <v>0</v>
      </c>
      <c r="AX85" s="146"/>
      <c r="AY85" s="147">
        <f t="shared" si="105"/>
        <v>0</v>
      </c>
      <c r="AZ85" s="14"/>
      <c r="BA85" s="16"/>
      <c r="BB85" s="21"/>
      <c r="BC85" s="19"/>
      <c r="BD85" s="19"/>
      <c r="BE85" s="19"/>
      <c r="BF85" s="131">
        <f t="shared" si="107"/>
        <v>0</v>
      </c>
      <c r="BG85" s="14"/>
      <c r="BH85" s="23"/>
      <c r="BI85" s="139"/>
      <c r="BJ85" s="132"/>
      <c r="BK85" s="145">
        <v>0</v>
      </c>
      <c r="BL85" s="146"/>
      <c r="BM85" s="147">
        <f t="shared" si="109"/>
        <v>0</v>
      </c>
      <c r="BN85" s="14"/>
      <c r="BO85" s="16"/>
      <c r="BP85" s="21"/>
      <c r="BQ85" s="19"/>
      <c r="BR85" s="19"/>
      <c r="BS85" s="19"/>
      <c r="BT85" s="131">
        <f t="shared" si="111"/>
        <v>0</v>
      </c>
      <c r="BU85" s="14"/>
      <c r="BV85" s="23">
        <v>4.3564814814814813E-2</v>
      </c>
      <c r="BW85" s="139">
        <v>12</v>
      </c>
      <c r="BX85" s="132">
        <f t="shared" si="112"/>
        <v>12</v>
      </c>
      <c r="BY85" s="145">
        <v>0</v>
      </c>
      <c r="BZ85" s="146">
        <v>5</v>
      </c>
      <c r="CA85" s="147">
        <f t="shared" si="113"/>
        <v>17</v>
      </c>
      <c r="CB85" s="14"/>
      <c r="CC85" s="16"/>
      <c r="CD85" s="21"/>
      <c r="CE85" s="19"/>
      <c r="CF85" s="19"/>
      <c r="CG85" s="19"/>
      <c r="CH85" s="131">
        <f t="shared" si="114"/>
        <v>0</v>
      </c>
      <c r="CI85" s="14"/>
      <c r="CJ85" s="16"/>
      <c r="CK85" s="21"/>
      <c r="CL85" s="132">
        <f t="shared" si="115"/>
        <v>0</v>
      </c>
      <c r="CM85" s="24"/>
      <c r="CN85" s="19"/>
      <c r="CO85" s="131">
        <f t="shared" si="116"/>
        <v>0</v>
      </c>
      <c r="CP85" s="14"/>
      <c r="CQ85" s="16"/>
      <c r="CR85" s="21"/>
      <c r="CS85" s="19"/>
      <c r="CT85" s="19"/>
      <c r="CU85" s="19"/>
      <c r="CV85" s="131">
        <f t="shared" si="117"/>
        <v>0</v>
      </c>
      <c r="CW85" s="14"/>
      <c r="CX85" s="23"/>
      <c r="CY85" s="139"/>
      <c r="CZ85" s="132"/>
      <c r="DA85" s="145">
        <v>0</v>
      </c>
      <c r="DB85" s="146"/>
      <c r="DC85" s="147">
        <f t="shared" si="119"/>
        <v>0</v>
      </c>
      <c r="DD85" s="14"/>
      <c r="DE85" s="23"/>
      <c r="DF85" s="139"/>
      <c r="DG85" s="132"/>
      <c r="DH85" s="145">
        <v>0</v>
      </c>
      <c r="DI85" s="146"/>
      <c r="DJ85" s="147">
        <f t="shared" si="120"/>
        <v>0</v>
      </c>
      <c r="DK85" s="14"/>
      <c r="DL85" s="23"/>
      <c r="DM85" s="139"/>
      <c r="DN85" s="132"/>
      <c r="DO85" s="145">
        <v>0</v>
      </c>
      <c r="DP85" s="146"/>
      <c r="DQ85" s="147">
        <f t="shared" si="121"/>
        <v>0</v>
      </c>
      <c r="DR85" s="75"/>
      <c r="DS85" s="23">
        <v>4.144675925925926E-2</v>
      </c>
      <c r="DT85" s="139">
        <v>6</v>
      </c>
      <c r="DU85" s="132">
        <f t="shared" si="122"/>
        <v>11</v>
      </c>
      <c r="DV85" s="145">
        <v>0</v>
      </c>
      <c r="DW85" s="146">
        <v>5</v>
      </c>
      <c r="DX85" s="147">
        <f t="shared" si="123"/>
        <v>16</v>
      </c>
      <c r="DY85" s="14"/>
      <c r="DZ85" s="23"/>
      <c r="EA85" s="139"/>
      <c r="EB85" s="132"/>
      <c r="EC85" s="145">
        <v>0</v>
      </c>
      <c r="ED85" s="146"/>
      <c r="EE85" s="147">
        <f t="shared" si="124"/>
        <v>0</v>
      </c>
      <c r="EF85" s="14"/>
      <c r="EG85" s="16"/>
      <c r="EH85" s="21"/>
      <c r="EI85" s="19"/>
      <c r="EJ85" s="19"/>
      <c r="EK85" s="19"/>
      <c r="EL85" s="131">
        <f t="shared" si="126"/>
        <v>0</v>
      </c>
      <c r="EM85" s="14"/>
      <c r="EN85" s="16"/>
      <c r="EO85" s="21"/>
      <c r="EP85" s="19"/>
      <c r="EQ85" s="19"/>
      <c r="ER85" s="19"/>
      <c r="ES85" s="131">
        <f t="shared" si="128"/>
        <v>0</v>
      </c>
      <c r="ET85" s="14"/>
      <c r="EU85" s="16"/>
      <c r="EV85" s="21"/>
      <c r="EW85" s="19"/>
      <c r="EX85" s="19"/>
      <c r="EY85" s="19"/>
      <c r="EZ85" s="131">
        <f t="shared" si="130"/>
        <v>0</v>
      </c>
      <c r="FA85" s="14"/>
      <c r="FB85" s="23"/>
      <c r="FC85" s="111">
        <f t="shared" si="131"/>
        <v>8</v>
      </c>
      <c r="FD85" s="82">
        <f t="shared" si="132"/>
        <v>55</v>
      </c>
      <c r="FE85" s="82">
        <f t="shared" si="132"/>
        <v>15</v>
      </c>
      <c r="FF85" s="82">
        <f t="shared" si="132"/>
        <v>20</v>
      </c>
      <c r="FG85" s="131">
        <f t="shared" si="133"/>
        <v>90</v>
      </c>
      <c r="FH85" s="14" t="str">
        <f t="shared" si="134"/>
        <v>Gill Silson</v>
      </c>
      <c r="FI85" s="14"/>
      <c r="FJ85" s="183">
        <f t="shared" si="146"/>
        <v>8</v>
      </c>
      <c r="FK85" s="177">
        <v>20</v>
      </c>
      <c r="FL85" s="177">
        <v>9</v>
      </c>
      <c r="FM85" s="177">
        <v>10</v>
      </c>
      <c r="FN85" s="177">
        <v>8</v>
      </c>
      <c r="FO85" s="177">
        <v>8</v>
      </c>
      <c r="FP85" s="177">
        <v>8</v>
      </c>
      <c r="FQ85" s="177">
        <v>9</v>
      </c>
      <c r="FR85" s="177">
        <v>8</v>
      </c>
      <c r="FS85" s="177">
        <v>8</v>
      </c>
      <c r="FT85" s="177"/>
      <c r="FU85" s="177"/>
      <c r="FV85" s="77"/>
      <c r="FW85" s="77"/>
      <c r="FX85" s="77"/>
      <c r="FY85" s="77"/>
      <c r="FZ85" s="77"/>
      <c r="GB85" s="8">
        <f t="shared" si="135"/>
        <v>24</v>
      </c>
      <c r="GC85" s="8">
        <f t="shared" si="136"/>
        <v>57</v>
      </c>
      <c r="GD85" s="8">
        <f t="shared" si="137"/>
        <v>57</v>
      </c>
      <c r="GE85" s="8">
        <f t="shared" si="138"/>
        <v>57</v>
      </c>
      <c r="GF85" s="8">
        <f t="shared" si="139"/>
        <v>74</v>
      </c>
      <c r="GG85" s="8">
        <f t="shared" si="147"/>
        <v>74</v>
      </c>
      <c r="GH85" s="8">
        <f t="shared" si="148"/>
        <v>74</v>
      </c>
      <c r="GI85" s="8">
        <f t="shared" si="140"/>
        <v>74</v>
      </c>
      <c r="GJ85" s="8">
        <f t="shared" si="141"/>
        <v>90</v>
      </c>
      <c r="GK85" s="8">
        <f t="shared" si="149"/>
        <v>90</v>
      </c>
      <c r="GM85" s="159">
        <f t="shared" si="150"/>
        <v>57</v>
      </c>
      <c r="GN85" s="159">
        <f t="shared" si="151"/>
        <v>57</v>
      </c>
      <c r="GO85" s="159">
        <f t="shared" si="142"/>
        <v>74</v>
      </c>
      <c r="GP85" s="159">
        <f t="shared" si="152"/>
        <v>74</v>
      </c>
      <c r="GQ85" s="159">
        <f t="shared" si="153"/>
        <v>74</v>
      </c>
      <c r="GR85" s="159">
        <f t="shared" si="154"/>
        <v>74</v>
      </c>
      <c r="GS85" s="159">
        <f t="shared" si="143"/>
        <v>90</v>
      </c>
    </row>
    <row r="86" spans="1:201">
      <c r="A86" s="8">
        <v>21</v>
      </c>
      <c r="B86" s="14" t="s">
        <v>498</v>
      </c>
      <c r="C86" s="162">
        <v>3.982638888888889E-2</v>
      </c>
      <c r="D86" s="162">
        <v>3.982638888888889E-2</v>
      </c>
      <c r="E86" s="162">
        <v>3.982638888888889E-2</v>
      </c>
      <c r="F86" s="154">
        <v>3.982638888888889E-2</v>
      </c>
      <c r="G86" s="154">
        <v>3.982638888888889E-2</v>
      </c>
      <c r="H86" s="154">
        <v>3.982638888888889E-2</v>
      </c>
      <c r="I86" s="154">
        <v>3.982638888888889E-2</v>
      </c>
      <c r="J86" s="154">
        <v>3.982638888888889E-2</v>
      </c>
      <c r="K86" s="23">
        <v>3.982638888888889E-2</v>
      </c>
      <c r="L86" s="139">
        <v>21</v>
      </c>
      <c r="M86" s="132">
        <f t="shared" si="98"/>
        <v>18</v>
      </c>
      <c r="N86" s="145">
        <v>0</v>
      </c>
      <c r="O86" s="146">
        <v>5</v>
      </c>
      <c r="P86" s="147">
        <f t="shared" si="99"/>
        <v>23</v>
      </c>
      <c r="Q86" s="14"/>
      <c r="R86" s="16"/>
      <c r="S86" s="21"/>
      <c r="T86" s="19"/>
      <c r="U86" s="19"/>
      <c r="V86" s="19"/>
      <c r="W86" s="131"/>
      <c r="X86" s="14"/>
      <c r="Y86" s="23"/>
      <c r="Z86" s="139"/>
      <c r="AA86" s="132"/>
      <c r="AB86" s="145">
        <v>0</v>
      </c>
      <c r="AC86" s="146"/>
      <c r="AD86" s="147">
        <f t="shared" si="103"/>
        <v>0</v>
      </c>
      <c r="AE86" s="14"/>
      <c r="AF86" s="16"/>
      <c r="AG86" s="21"/>
      <c r="AH86" s="19"/>
      <c r="AI86" s="19"/>
      <c r="AJ86" s="19"/>
      <c r="AK86" s="131"/>
      <c r="AL86" s="14"/>
      <c r="AM86" s="16"/>
      <c r="AN86" s="21"/>
      <c r="AO86" s="132"/>
      <c r="AP86" s="24"/>
      <c r="AQ86" s="19"/>
      <c r="AR86" s="131"/>
      <c r="AS86" s="14"/>
      <c r="AT86" s="23"/>
      <c r="AU86" s="139"/>
      <c r="AV86" s="132">
        <f t="shared" si="104"/>
        <v>0</v>
      </c>
      <c r="AW86" s="145">
        <v>0</v>
      </c>
      <c r="AX86" s="146"/>
      <c r="AY86" s="147">
        <f t="shared" si="105"/>
        <v>0</v>
      </c>
      <c r="AZ86" s="14"/>
      <c r="BA86" s="16"/>
      <c r="BB86" s="21"/>
      <c r="BC86" s="19"/>
      <c r="BD86" s="19"/>
      <c r="BE86" s="19"/>
      <c r="BF86" s="131">
        <f t="shared" si="107"/>
        <v>0</v>
      </c>
      <c r="BG86" s="14"/>
      <c r="BH86" s="23"/>
      <c r="BI86" s="139"/>
      <c r="BJ86" s="132"/>
      <c r="BK86" s="145">
        <v>0</v>
      </c>
      <c r="BL86" s="146"/>
      <c r="BM86" s="147">
        <f t="shared" si="109"/>
        <v>0</v>
      </c>
      <c r="BN86" s="14"/>
      <c r="BO86" s="16"/>
      <c r="BP86" s="21"/>
      <c r="BQ86" s="19"/>
      <c r="BR86" s="19"/>
      <c r="BS86" s="19"/>
      <c r="BT86" s="131">
        <f t="shared" si="111"/>
        <v>0</v>
      </c>
      <c r="BU86" s="14"/>
      <c r="BV86" s="23"/>
      <c r="BW86" s="139"/>
      <c r="BX86" s="132"/>
      <c r="BY86" s="145">
        <v>0</v>
      </c>
      <c r="BZ86" s="146"/>
      <c r="CA86" s="147">
        <f t="shared" si="113"/>
        <v>0</v>
      </c>
      <c r="CB86" s="14"/>
      <c r="CC86" s="16"/>
      <c r="CD86" s="21"/>
      <c r="CE86" s="19"/>
      <c r="CF86" s="19"/>
      <c r="CG86" s="19"/>
      <c r="CH86" s="131">
        <f t="shared" si="114"/>
        <v>0</v>
      </c>
      <c r="CI86" s="14"/>
      <c r="CJ86" s="16"/>
      <c r="CK86" s="21"/>
      <c r="CL86" s="132">
        <f t="shared" si="115"/>
        <v>0</v>
      </c>
      <c r="CM86" s="24"/>
      <c r="CN86" s="19"/>
      <c r="CO86" s="131">
        <f t="shared" si="116"/>
        <v>0</v>
      </c>
      <c r="CP86" s="14"/>
      <c r="CQ86" s="16"/>
      <c r="CR86" s="21"/>
      <c r="CS86" s="19"/>
      <c r="CT86" s="19"/>
      <c r="CU86" s="19"/>
      <c r="CV86" s="131">
        <f t="shared" si="117"/>
        <v>0</v>
      </c>
      <c r="CW86" s="14"/>
      <c r="CX86" s="23"/>
      <c r="CY86" s="139"/>
      <c r="CZ86" s="132"/>
      <c r="DA86" s="145">
        <v>0</v>
      </c>
      <c r="DB86" s="146"/>
      <c r="DC86" s="147">
        <f t="shared" si="119"/>
        <v>0</v>
      </c>
      <c r="DD86" s="14"/>
      <c r="DE86" s="23"/>
      <c r="DF86" s="139"/>
      <c r="DG86" s="132"/>
      <c r="DH86" s="145">
        <v>0</v>
      </c>
      <c r="DI86" s="146"/>
      <c r="DJ86" s="147">
        <f t="shared" si="120"/>
        <v>0</v>
      </c>
      <c r="DK86" s="14"/>
      <c r="DL86" s="23"/>
      <c r="DM86" s="139"/>
      <c r="DN86" s="132"/>
      <c r="DO86" s="145">
        <v>0</v>
      </c>
      <c r="DP86" s="146"/>
      <c r="DQ86" s="147">
        <f t="shared" si="121"/>
        <v>0</v>
      </c>
      <c r="DR86" s="75"/>
      <c r="DS86" s="23"/>
      <c r="DT86" s="139"/>
      <c r="DU86" s="132"/>
      <c r="DV86" s="145">
        <v>0</v>
      </c>
      <c r="DW86" s="146"/>
      <c r="DX86" s="147">
        <f t="shared" si="123"/>
        <v>0</v>
      </c>
      <c r="DY86" s="14"/>
      <c r="DZ86" s="23"/>
      <c r="EA86" s="139"/>
      <c r="EB86" s="132"/>
      <c r="EC86" s="145">
        <v>0</v>
      </c>
      <c r="ED86" s="146"/>
      <c r="EE86" s="147">
        <f t="shared" si="124"/>
        <v>0</v>
      </c>
      <c r="EF86" s="14"/>
      <c r="EG86" s="16"/>
      <c r="EH86" s="21"/>
      <c r="EI86" s="19"/>
      <c r="EJ86" s="19"/>
      <c r="EK86" s="19"/>
      <c r="EL86" s="131">
        <f t="shared" si="126"/>
        <v>0</v>
      </c>
      <c r="EM86" s="14"/>
      <c r="EN86" s="16"/>
      <c r="EO86" s="21"/>
      <c r="EP86" s="19"/>
      <c r="EQ86" s="19"/>
      <c r="ER86" s="19"/>
      <c r="ES86" s="131">
        <f t="shared" si="128"/>
        <v>0</v>
      </c>
      <c r="ET86" s="14"/>
      <c r="EU86" s="16"/>
      <c r="EV86" s="21"/>
      <c r="EW86" s="19"/>
      <c r="EX86" s="19"/>
      <c r="EY86" s="19"/>
      <c r="EZ86" s="131">
        <f t="shared" si="130"/>
        <v>0</v>
      </c>
      <c r="FA86" s="14"/>
      <c r="FB86" s="23"/>
      <c r="FC86" s="111">
        <f t="shared" si="131"/>
        <v>27</v>
      </c>
      <c r="FD86" s="82">
        <f t="shared" si="132"/>
        <v>18</v>
      </c>
      <c r="FE86" s="82">
        <f t="shared" si="132"/>
        <v>0</v>
      </c>
      <c r="FF86" s="82">
        <f t="shared" si="132"/>
        <v>5</v>
      </c>
      <c r="FG86" s="131">
        <f t="shared" si="133"/>
        <v>23</v>
      </c>
      <c r="FH86" s="14" t="str">
        <f t="shared" si="134"/>
        <v>Alison Walker</v>
      </c>
      <c r="FI86" s="14"/>
      <c r="FJ86" s="183">
        <f t="shared" si="146"/>
        <v>27</v>
      </c>
      <c r="FK86" s="177">
        <v>21</v>
      </c>
      <c r="FL86" s="177">
        <v>22</v>
      </c>
      <c r="FM86" s="177">
        <v>25</v>
      </c>
      <c r="FN86" s="177">
        <v>27</v>
      </c>
      <c r="FO86" s="177">
        <v>27</v>
      </c>
      <c r="FP86" s="177">
        <v>27</v>
      </c>
      <c r="FQ86" s="177">
        <v>27</v>
      </c>
      <c r="FR86" s="177">
        <v>27</v>
      </c>
      <c r="FS86" s="177">
        <v>27</v>
      </c>
      <c r="FT86" s="177"/>
      <c r="FU86" s="177"/>
      <c r="FV86" s="77"/>
      <c r="FW86" s="77"/>
      <c r="FX86" s="77"/>
      <c r="FY86" s="77"/>
      <c r="FZ86" s="77"/>
      <c r="GB86" s="8">
        <f t="shared" si="135"/>
        <v>23</v>
      </c>
      <c r="GC86" s="8">
        <f t="shared" si="136"/>
        <v>23</v>
      </c>
      <c r="GD86" s="8">
        <f t="shared" si="137"/>
        <v>23</v>
      </c>
      <c r="GE86" s="8">
        <f t="shared" si="138"/>
        <v>23</v>
      </c>
      <c r="GF86" s="8">
        <f t="shared" si="139"/>
        <v>23</v>
      </c>
      <c r="GG86" s="8">
        <f t="shared" si="147"/>
        <v>23</v>
      </c>
      <c r="GH86" s="8">
        <f t="shared" si="148"/>
        <v>23</v>
      </c>
      <c r="GI86" s="8">
        <f t="shared" si="140"/>
        <v>23</v>
      </c>
      <c r="GJ86" s="8">
        <f t="shared" si="141"/>
        <v>23</v>
      </c>
      <c r="GK86" s="8">
        <f t="shared" si="149"/>
        <v>23</v>
      </c>
      <c r="GM86" s="159">
        <f t="shared" si="150"/>
        <v>23</v>
      </c>
      <c r="GN86" s="159">
        <f t="shared" si="151"/>
        <v>23</v>
      </c>
      <c r="GO86" s="159">
        <f t="shared" si="142"/>
        <v>23</v>
      </c>
      <c r="GP86" s="159">
        <f t="shared" si="152"/>
        <v>23</v>
      </c>
      <c r="GQ86" s="159">
        <f t="shared" si="153"/>
        <v>23</v>
      </c>
      <c r="GR86" s="159">
        <f t="shared" si="154"/>
        <v>23</v>
      </c>
      <c r="GS86" s="159">
        <f t="shared" si="143"/>
        <v>23</v>
      </c>
    </row>
    <row r="87" spans="1:201">
      <c r="A87" s="8">
        <v>22</v>
      </c>
      <c r="B87" s="14" t="s">
        <v>795</v>
      </c>
      <c r="C87" s="162">
        <v>4.0682870370370376E-2</v>
      </c>
      <c r="D87" s="162">
        <v>4.0682870370370376E-2</v>
      </c>
      <c r="E87" s="162">
        <v>4.0682870370370376E-2</v>
      </c>
      <c r="F87" s="154">
        <v>4.0682870370370376E-2</v>
      </c>
      <c r="G87" s="154">
        <v>4.0682870370370376E-2</v>
      </c>
      <c r="H87" s="154">
        <v>4.0682870370370376E-2</v>
      </c>
      <c r="I87" s="154">
        <v>4.0682870370370376E-2</v>
      </c>
      <c r="J87" s="154">
        <v>4.0682870370370376E-2</v>
      </c>
      <c r="K87" s="23">
        <v>4.0682870370370376E-2</v>
      </c>
      <c r="L87" s="139">
        <v>22</v>
      </c>
      <c r="M87" s="132">
        <f t="shared" si="98"/>
        <v>17</v>
      </c>
      <c r="N87" s="145">
        <v>0</v>
      </c>
      <c r="O87" s="146">
        <v>5</v>
      </c>
      <c r="P87" s="147">
        <f t="shared" si="99"/>
        <v>22</v>
      </c>
      <c r="Q87" s="14"/>
      <c r="R87" s="16"/>
      <c r="S87" s="21"/>
      <c r="T87" s="19"/>
      <c r="U87" s="19"/>
      <c r="V87" s="19"/>
      <c r="W87" s="131"/>
      <c r="X87" s="14"/>
      <c r="Y87" s="23"/>
      <c r="Z87" s="139"/>
      <c r="AA87" s="132"/>
      <c r="AB87" s="145">
        <v>0</v>
      </c>
      <c r="AC87" s="146"/>
      <c r="AD87" s="147">
        <f t="shared" si="103"/>
        <v>0</v>
      </c>
      <c r="AE87" s="14"/>
      <c r="AF87" s="16"/>
      <c r="AG87" s="21"/>
      <c r="AH87" s="19"/>
      <c r="AI87" s="19"/>
      <c r="AJ87" s="19"/>
      <c r="AK87" s="131"/>
      <c r="AL87" s="14"/>
      <c r="AM87" s="16"/>
      <c r="AN87" s="21"/>
      <c r="AO87" s="132"/>
      <c r="AP87" s="24"/>
      <c r="AQ87" s="19"/>
      <c r="AR87" s="131"/>
      <c r="AS87" s="14"/>
      <c r="AT87" s="23"/>
      <c r="AU87" s="139"/>
      <c r="AV87" s="132">
        <f t="shared" si="104"/>
        <v>0</v>
      </c>
      <c r="AW87" s="145">
        <v>0</v>
      </c>
      <c r="AX87" s="146"/>
      <c r="AY87" s="147">
        <f t="shared" si="105"/>
        <v>0</v>
      </c>
      <c r="AZ87" s="14"/>
      <c r="BA87" s="16"/>
      <c r="BB87" s="21"/>
      <c r="BC87" s="19"/>
      <c r="BD87" s="19"/>
      <c r="BE87" s="19"/>
      <c r="BF87" s="131">
        <f t="shared" si="107"/>
        <v>0</v>
      </c>
      <c r="BG87" s="14"/>
      <c r="BH87" s="23">
        <v>4.2037037037037039E-2</v>
      </c>
      <c r="BI87" s="139">
        <v>11</v>
      </c>
      <c r="BJ87" s="132">
        <f t="shared" si="108"/>
        <v>12</v>
      </c>
      <c r="BK87" s="145">
        <v>0</v>
      </c>
      <c r="BL87" s="146">
        <v>5</v>
      </c>
      <c r="BM87" s="147">
        <f t="shared" si="109"/>
        <v>17</v>
      </c>
      <c r="BN87" s="14"/>
      <c r="BO87" s="16"/>
      <c r="BP87" s="21"/>
      <c r="BQ87" s="19"/>
      <c r="BR87" s="19"/>
      <c r="BS87" s="19"/>
      <c r="BT87" s="131">
        <f t="shared" si="111"/>
        <v>0</v>
      </c>
      <c r="BU87" s="14"/>
      <c r="BV87" s="23"/>
      <c r="BW87" s="139"/>
      <c r="BX87" s="132"/>
      <c r="BY87" s="145">
        <v>0</v>
      </c>
      <c r="BZ87" s="146"/>
      <c r="CA87" s="147">
        <f t="shared" si="113"/>
        <v>0</v>
      </c>
      <c r="CB87" s="14"/>
      <c r="CC87" s="16"/>
      <c r="CD87" s="21"/>
      <c r="CE87" s="19"/>
      <c r="CF87" s="19"/>
      <c r="CG87" s="19"/>
      <c r="CH87" s="131">
        <f t="shared" si="114"/>
        <v>0</v>
      </c>
      <c r="CI87" s="14"/>
      <c r="CJ87" s="16"/>
      <c r="CK87" s="21"/>
      <c r="CL87" s="132">
        <f t="shared" si="115"/>
        <v>0</v>
      </c>
      <c r="CM87" s="24"/>
      <c r="CN87" s="19"/>
      <c r="CO87" s="131">
        <f t="shared" si="116"/>
        <v>0</v>
      </c>
      <c r="CP87" s="14"/>
      <c r="CQ87" s="16"/>
      <c r="CR87" s="21"/>
      <c r="CS87" s="19"/>
      <c r="CT87" s="19"/>
      <c r="CU87" s="19"/>
      <c r="CV87" s="131">
        <f t="shared" si="117"/>
        <v>0</v>
      </c>
      <c r="CW87" s="14"/>
      <c r="CX87" s="23"/>
      <c r="CY87" s="139"/>
      <c r="CZ87" s="132"/>
      <c r="DA87" s="145">
        <v>0</v>
      </c>
      <c r="DB87" s="146"/>
      <c r="DC87" s="147">
        <f t="shared" si="119"/>
        <v>0</v>
      </c>
      <c r="DD87" s="14"/>
      <c r="DE87" s="23">
        <v>4.0925925925925928E-2</v>
      </c>
      <c r="DF87" s="139">
        <v>7</v>
      </c>
      <c r="DG87" s="132">
        <f t="shared" si="155"/>
        <v>13</v>
      </c>
      <c r="DH87" s="145">
        <v>0</v>
      </c>
      <c r="DI87" s="146">
        <v>5</v>
      </c>
      <c r="DJ87" s="147">
        <f t="shared" si="120"/>
        <v>18</v>
      </c>
      <c r="DK87" s="14"/>
      <c r="DL87" s="23">
        <v>4.5416666666666668E-2</v>
      </c>
      <c r="DM87" s="139">
        <v>7</v>
      </c>
      <c r="DN87" s="132">
        <f t="shared" si="157"/>
        <v>11</v>
      </c>
      <c r="DO87" s="145">
        <v>0</v>
      </c>
      <c r="DP87" s="146">
        <v>5</v>
      </c>
      <c r="DQ87" s="147">
        <f t="shared" si="121"/>
        <v>16</v>
      </c>
      <c r="DR87" s="75"/>
      <c r="DS87" s="23"/>
      <c r="DT87" s="139"/>
      <c r="DU87" s="132"/>
      <c r="DV87" s="145">
        <v>0</v>
      </c>
      <c r="DW87" s="146"/>
      <c r="DX87" s="147">
        <f t="shared" si="123"/>
        <v>0</v>
      </c>
      <c r="DY87" s="14"/>
      <c r="DZ87" s="23"/>
      <c r="EA87" s="139"/>
      <c r="EB87" s="132"/>
      <c r="EC87" s="145">
        <v>0</v>
      </c>
      <c r="ED87" s="146"/>
      <c r="EE87" s="147">
        <f t="shared" si="124"/>
        <v>0</v>
      </c>
      <c r="EF87" s="14"/>
      <c r="EG87" s="16"/>
      <c r="EH87" s="21"/>
      <c r="EI87" s="19"/>
      <c r="EJ87" s="19"/>
      <c r="EK87" s="19"/>
      <c r="EL87" s="131">
        <f t="shared" si="126"/>
        <v>0</v>
      </c>
      <c r="EM87" s="14"/>
      <c r="EN87" s="16"/>
      <c r="EO87" s="21"/>
      <c r="EP87" s="19"/>
      <c r="EQ87" s="19"/>
      <c r="ER87" s="19"/>
      <c r="ES87" s="131">
        <f t="shared" si="128"/>
        <v>0</v>
      </c>
      <c r="ET87" s="14"/>
      <c r="EU87" s="16"/>
      <c r="EV87" s="21"/>
      <c r="EW87" s="19"/>
      <c r="EX87" s="19"/>
      <c r="EY87" s="19"/>
      <c r="EZ87" s="131">
        <f t="shared" si="130"/>
        <v>0</v>
      </c>
      <c r="FA87" s="14"/>
      <c r="FB87" s="23"/>
      <c r="FC87" s="111">
        <f t="shared" si="131"/>
        <v>12</v>
      </c>
      <c r="FD87" s="82">
        <f t="shared" si="132"/>
        <v>53</v>
      </c>
      <c r="FE87" s="82">
        <f t="shared" si="132"/>
        <v>0</v>
      </c>
      <c r="FF87" s="82">
        <f t="shared" si="132"/>
        <v>20</v>
      </c>
      <c r="FG87" s="131">
        <f t="shared" si="133"/>
        <v>73</v>
      </c>
      <c r="FH87" s="14" t="str">
        <f t="shared" si="134"/>
        <v>Laura Kinnard</v>
      </c>
      <c r="FI87" s="14"/>
      <c r="FJ87" s="183">
        <f t="shared" si="146"/>
        <v>12</v>
      </c>
      <c r="FK87" s="177">
        <v>22</v>
      </c>
      <c r="FL87" s="177">
        <v>23</v>
      </c>
      <c r="FM87" s="177" t="s">
        <v>370</v>
      </c>
      <c r="FN87" s="177" t="s">
        <v>438</v>
      </c>
      <c r="FO87" s="177" t="s">
        <v>438</v>
      </c>
      <c r="FP87" s="177">
        <v>14</v>
      </c>
      <c r="FQ87" s="177">
        <v>10</v>
      </c>
      <c r="FR87" s="177">
        <v>11</v>
      </c>
      <c r="FS87" s="177">
        <v>12</v>
      </c>
      <c r="FT87" s="177"/>
      <c r="FU87" s="177"/>
      <c r="FV87" s="77"/>
      <c r="FW87" s="77"/>
      <c r="FX87" s="77"/>
      <c r="FY87" s="77"/>
      <c r="FZ87" s="77"/>
      <c r="GB87" s="8">
        <f t="shared" si="135"/>
        <v>22</v>
      </c>
      <c r="GC87" s="8">
        <f t="shared" si="136"/>
        <v>22</v>
      </c>
      <c r="GD87" s="8">
        <f t="shared" si="137"/>
        <v>22</v>
      </c>
      <c r="GE87" s="8">
        <f t="shared" si="138"/>
        <v>39</v>
      </c>
      <c r="GF87" s="8">
        <f t="shared" si="139"/>
        <v>39</v>
      </c>
      <c r="GG87" s="8">
        <f t="shared" si="147"/>
        <v>39</v>
      </c>
      <c r="GH87" s="8">
        <f t="shared" si="148"/>
        <v>57</v>
      </c>
      <c r="GI87" s="8">
        <f t="shared" si="140"/>
        <v>73</v>
      </c>
      <c r="GJ87" s="8">
        <f t="shared" si="141"/>
        <v>73</v>
      </c>
      <c r="GK87" s="8">
        <f t="shared" si="149"/>
        <v>73</v>
      </c>
      <c r="GM87" s="159">
        <f t="shared" si="150"/>
        <v>22</v>
      </c>
      <c r="GN87" s="159">
        <f t="shared" si="151"/>
        <v>39</v>
      </c>
      <c r="GO87" s="159">
        <f t="shared" si="142"/>
        <v>39</v>
      </c>
      <c r="GP87" s="159">
        <f t="shared" si="152"/>
        <v>39</v>
      </c>
      <c r="GQ87" s="159">
        <f t="shared" si="153"/>
        <v>57</v>
      </c>
      <c r="GR87" s="159">
        <f t="shared" si="154"/>
        <v>73</v>
      </c>
      <c r="GS87" s="159">
        <f t="shared" si="143"/>
        <v>73</v>
      </c>
    </row>
    <row r="88" spans="1:201">
      <c r="A88" s="8">
        <v>23</v>
      </c>
      <c r="B88" s="14" t="s">
        <v>794</v>
      </c>
      <c r="C88" s="162">
        <v>4.1435185185185179E-2</v>
      </c>
      <c r="D88" s="162">
        <v>4.1435185185185179E-2</v>
      </c>
      <c r="E88" s="162">
        <v>4.1435185185185179E-2</v>
      </c>
      <c r="F88" s="154">
        <v>4.1435185185185179E-2</v>
      </c>
      <c r="G88" s="154">
        <v>4.1435185185185179E-2</v>
      </c>
      <c r="H88" s="154">
        <v>4.1435185185185179E-2</v>
      </c>
      <c r="I88" s="154">
        <v>4.1435185185185179E-2</v>
      </c>
      <c r="J88" s="154">
        <v>4.1435185185185179E-2</v>
      </c>
      <c r="K88" s="23">
        <v>4.1435185185185179E-2</v>
      </c>
      <c r="L88" s="139">
        <v>23</v>
      </c>
      <c r="M88" s="132">
        <f t="shared" si="98"/>
        <v>16</v>
      </c>
      <c r="N88" s="145">
        <v>0</v>
      </c>
      <c r="O88" s="146">
        <v>5</v>
      </c>
      <c r="P88" s="147">
        <f t="shared" si="99"/>
        <v>21</v>
      </c>
      <c r="Q88" s="14"/>
      <c r="R88" s="16"/>
      <c r="S88" s="21"/>
      <c r="T88" s="19"/>
      <c r="U88" s="19"/>
      <c r="V88" s="19"/>
      <c r="W88" s="131">
        <f t="shared" si="101"/>
        <v>0</v>
      </c>
      <c r="X88" s="14"/>
      <c r="Y88" s="23"/>
      <c r="Z88" s="139"/>
      <c r="AA88" s="132"/>
      <c r="AB88" s="145">
        <v>0</v>
      </c>
      <c r="AC88" s="146"/>
      <c r="AD88" s="147">
        <f t="shared" si="103"/>
        <v>0</v>
      </c>
      <c r="AE88" s="14"/>
      <c r="AF88" s="16"/>
      <c r="AG88" s="21"/>
      <c r="AH88" s="19"/>
      <c r="AI88" s="19"/>
      <c r="AJ88" s="19"/>
      <c r="AK88" s="131"/>
      <c r="AL88" s="14"/>
      <c r="AM88" s="16"/>
      <c r="AN88" s="21"/>
      <c r="AO88" s="132"/>
      <c r="AP88" s="24"/>
      <c r="AQ88" s="19"/>
      <c r="AR88" s="131"/>
      <c r="AS88" s="14"/>
      <c r="AT88" s="23"/>
      <c r="AU88" s="139"/>
      <c r="AV88" s="132">
        <f t="shared" si="104"/>
        <v>0</v>
      </c>
      <c r="AW88" s="145">
        <v>0</v>
      </c>
      <c r="AX88" s="146"/>
      <c r="AY88" s="147">
        <f t="shared" si="105"/>
        <v>0</v>
      </c>
      <c r="AZ88" s="14"/>
      <c r="BA88" s="16"/>
      <c r="BB88" s="21"/>
      <c r="BC88" s="19"/>
      <c r="BD88" s="19"/>
      <c r="BE88" s="19"/>
      <c r="BF88" s="131">
        <f t="shared" si="107"/>
        <v>0</v>
      </c>
      <c r="BG88" s="14"/>
      <c r="BH88" s="23"/>
      <c r="BI88" s="139"/>
      <c r="BJ88" s="132"/>
      <c r="BK88" s="145">
        <v>0</v>
      </c>
      <c r="BL88" s="146"/>
      <c r="BM88" s="147">
        <f t="shared" si="109"/>
        <v>0</v>
      </c>
      <c r="BN88" s="14"/>
      <c r="BO88" s="16"/>
      <c r="BP88" s="21"/>
      <c r="BQ88" s="19"/>
      <c r="BR88" s="19"/>
      <c r="BS88" s="19"/>
      <c r="BT88" s="131">
        <f t="shared" si="111"/>
        <v>0</v>
      </c>
      <c r="BU88" s="14"/>
      <c r="BV88" s="23"/>
      <c r="BW88" s="139"/>
      <c r="BX88" s="132"/>
      <c r="BY88" s="145">
        <v>0</v>
      </c>
      <c r="BZ88" s="146"/>
      <c r="CA88" s="147">
        <f t="shared" si="113"/>
        <v>0</v>
      </c>
      <c r="CB88" s="14"/>
      <c r="CC88" s="16"/>
      <c r="CD88" s="21"/>
      <c r="CE88" s="19"/>
      <c r="CF88" s="19"/>
      <c r="CG88" s="19"/>
      <c r="CH88" s="131">
        <f t="shared" si="114"/>
        <v>0</v>
      </c>
      <c r="CI88" s="14"/>
      <c r="CJ88" s="16"/>
      <c r="CK88" s="21"/>
      <c r="CL88" s="132">
        <f t="shared" si="115"/>
        <v>0</v>
      </c>
      <c r="CM88" s="24"/>
      <c r="CN88" s="19"/>
      <c r="CO88" s="131">
        <f t="shared" si="116"/>
        <v>0</v>
      </c>
      <c r="CP88" s="14"/>
      <c r="CQ88" s="16"/>
      <c r="CR88" s="21"/>
      <c r="CS88" s="19"/>
      <c r="CT88" s="19"/>
      <c r="CU88" s="19"/>
      <c r="CV88" s="131">
        <f t="shared" si="117"/>
        <v>0</v>
      </c>
      <c r="CW88" s="14"/>
      <c r="CX88" s="23"/>
      <c r="CY88" s="139"/>
      <c r="CZ88" s="132"/>
      <c r="DA88" s="145">
        <v>0</v>
      </c>
      <c r="DB88" s="146"/>
      <c r="DC88" s="147">
        <f t="shared" si="119"/>
        <v>0</v>
      </c>
      <c r="DD88" s="14"/>
      <c r="DE88" s="23"/>
      <c r="DF88" s="139"/>
      <c r="DG88" s="132"/>
      <c r="DH88" s="145">
        <v>0</v>
      </c>
      <c r="DI88" s="146"/>
      <c r="DJ88" s="147">
        <f t="shared" si="120"/>
        <v>0</v>
      </c>
      <c r="DK88" s="14"/>
      <c r="DL88" s="23"/>
      <c r="DM88" s="139"/>
      <c r="DN88" s="132"/>
      <c r="DO88" s="145">
        <v>0</v>
      </c>
      <c r="DP88" s="146"/>
      <c r="DQ88" s="147">
        <f t="shared" si="121"/>
        <v>0</v>
      </c>
      <c r="DR88" s="75"/>
      <c r="DS88" s="23"/>
      <c r="DT88" s="139"/>
      <c r="DU88" s="132"/>
      <c r="DV88" s="145">
        <v>0</v>
      </c>
      <c r="DW88" s="146"/>
      <c r="DX88" s="147">
        <f t="shared" si="123"/>
        <v>0</v>
      </c>
      <c r="DY88" s="14"/>
      <c r="DZ88" s="23"/>
      <c r="EA88" s="139"/>
      <c r="EB88" s="132"/>
      <c r="EC88" s="145">
        <v>0</v>
      </c>
      <c r="ED88" s="146"/>
      <c r="EE88" s="147">
        <f t="shared" si="124"/>
        <v>0</v>
      </c>
      <c r="EF88" s="14"/>
      <c r="EG88" s="16"/>
      <c r="EH88" s="21"/>
      <c r="EI88" s="19"/>
      <c r="EJ88" s="19"/>
      <c r="EK88" s="19"/>
      <c r="EL88" s="131">
        <f t="shared" si="126"/>
        <v>0</v>
      </c>
      <c r="EM88" s="14"/>
      <c r="EN88" s="16"/>
      <c r="EO88" s="21"/>
      <c r="EP88" s="19"/>
      <c r="EQ88" s="19"/>
      <c r="ER88" s="19"/>
      <c r="ES88" s="131">
        <f t="shared" si="128"/>
        <v>0</v>
      </c>
      <c r="ET88" s="14"/>
      <c r="EU88" s="16"/>
      <c r="EV88" s="21"/>
      <c r="EW88" s="19"/>
      <c r="EX88" s="19"/>
      <c r="EY88" s="19"/>
      <c r="EZ88" s="131">
        <f t="shared" si="130"/>
        <v>0</v>
      </c>
      <c r="FA88" s="14"/>
      <c r="FB88" s="23"/>
      <c r="FC88" s="111">
        <f t="shared" si="131"/>
        <v>29</v>
      </c>
      <c r="FD88" s="82">
        <f t="shared" si="132"/>
        <v>16</v>
      </c>
      <c r="FE88" s="82">
        <f t="shared" si="132"/>
        <v>0</v>
      </c>
      <c r="FF88" s="82">
        <f t="shared" si="132"/>
        <v>5</v>
      </c>
      <c r="FG88" s="131">
        <f t="shared" si="133"/>
        <v>21</v>
      </c>
      <c r="FH88" s="14" t="str">
        <f t="shared" si="134"/>
        <v>Steph Foudy</v>
      </c>
      <c r="FI88" s="14"/>
      <c r="FJ88" s="183">
        <f t="shared" si="146"/>
        <v>29</v>
      </c>
      <c r="FK88" s="177">
        <v>23</v>
      </c>
      <c r="FL88" s="177">
        <v>24</v>
      </c>
      <c r="FM88" s="177">
        <v>26</v>
      </c>
      <c r="FN88" s="177">
        <v>28</v>
      </c>
      <c r="FO88" s="177">
        <v>28</v>
      </c>
      <c r="FP88" s="177">
        <v>28</v>
      </c>
      <c r="FQ88" s="177">
        <v>28</v>
      </c>
      <c r="FR88" s="177">
        <v>28</v>
      </c>
      <c r="FS88" s="177">
        <v>29</v>
      </c>
      <c r="FT88" s="177"/>
      <c r="FU88" s="177"/>
      <c r="FV88" s="77"/>
      <c r="FW88" s="77"/>
      <c r="FX88" s="77"/>
      <c r="FY88" s="77"/>
      <c r="FZ88" s="77"/>
      <c r="GB88" s="8">
        <f t="shared" si="135"/>
        <v>21</v>
      </c>
      <c r="GC88" s="8">
        <f t="shared" si="136"/>
        <v>21</v>
      </c>
      <c r="GD88" s="8">
        <f t="shared" si="137"/>
        <v>21</v>
      </c>
      <c r="GE88" s="8">
        <f t="shared" si="138"/>
        <v>21</v>
      </c>
      <c r="GF88" s="8">
        <f t="shared" si="139"/>
        <v>21</v>
      </c>
      <c r="GG88" s="8">
        <f t="shared" si="147"/>
        <v>21</v>
      </c>
      <c r="GH88" s="8">
        <f t="shared" si="148"/>
        <v>21</v>
      </c>
      <c r="GI88" s="8">
        <f t="shared" si="140"/>
        <v>21</v>
      </c>
      <c r="GJ88" s="8">
        <f t="shared" si="141"/>
        <v>21</v>
      </c>
      <c r="GK88" s="8">
        <f t="shared" si="149"/>
        <v>21</v>
      </c>
      <c r="GM88" s="159">
        <f t="shared" si="150"/>
        <v>21</v>
      </c>
      <c r="GN88" s="159">
        <f t="shared" si="151"/>
        <v>21</v>
      </c>
      <c r="GO88" s="159">
        <f t="shared" si="142"/>
        <v>21</v>
      </c>
      <c r="GP88" s="159">
        <f t="shared" si="152"/>
        <v>21</v>
      </c>
      <c r="GQ88" s="159">
        <f t="shared" si="153"/>
        <v>21</v>
      </c>
      <c r="GR88" s="159">
        <f t="shared" si="154"/>
        <v>21</v>
      </c>
      <c r="GS88" s="159">
        <f t="shared" si="143"/>
        <v>21</v>
      </c>
    </row>
    <row r="89" spans="1:201">
      <c r="A89" s="8">
        <v>24</v>
      </c>
      <c r="B89" s="14" t="s">
        <v>834</v>
      </c>
      <c r="C89" s="162">
        <v>4.148148148148148E-2</v>
      </c>
      <c r="D89" s="162">
        <v>4.148148148148148E-2</v>
      </c>
      <c r="E89" s="162">
        <v>4.148148148148148E-2</v>
      </c>
      <c r="F89" s="154">
        <v>4.148148148148148E-2</v>
      </c>
      <c r="G89" s="154">
        <v>4.148148148148148E-2</v>
      </c>
      <c r="H89" s="154">
        <v>4.148148148148148E-2</v>
      </c>
      <c r="I89" s="154">
        <v>4.148148148148148E-2</v>
      </c>
      <c r="J89" s="154">
        <v>4.148148148148148E-2</v>
      </c>
      <c r="K89" s="23">
        <v>4.148148148148148E-2</v>
      </c>
      <c r="L89" s="139">
        <v>24</v>
      </c>
      <c r="M89" s="132">
        <f t="shared" si="98"/>
        <v>15</v>
      </c>
      <c r="N89" s="145">
        <v>0</v>
      </c>
      <c r="O89" s="146">
        <v>5</v>
      </c>
      <c r="P89" s="147">
        <f t="shared" si="99"/>
        <v>20</v>
      </c>
      <c r="Q89" s="14"/>
      <c r="R89" s="16"/>
      <c r="S89" s="21"/>
      <c r="T89" s="19"/>
      <c r="U89" s="19"/>
      <c r="V89" s="19"/>
      <c r="W89" s="131"/>
      <c r="X89" s="14"/>
      <c r="Y89" s="23"/>
      <c r="Z89" s="139"/>
      <c r="AA89" s="132"/>
      <c r="AB89" s="145">
        <v>0</v>
      </c>
      <c r="AC89" s="146"/>
      <c r="AD89" s="147">
        <f t="shared" si="103"/>
        <v>0</v>
      </c>
      <c r="AE89" s="14"/>
      <c r="AF89" s="16"/>
      <c r="AG89" s="21"/>
      <c r="AH89" s="19"/>
      <c r="AI89" s="19"/>
      <c r="AJ89" s="19"/>
      <c r="AK89" s="131"/>
      <c r="AL89" s="14"/>
      <c r="AM89" s="16"/>
      <c r="AN89" s="21"/>
      <c r="AO89" s="132"/>
      <c r="AP89" s="24"/>
      <c r="AQ89" s="19"/>
      <c r="AR89" s="131"/>
      <c r="AS89" s="14"/>
      <c r="AT89" s="23"/>
      <c r="AU89" s="139"/>
      <c r="AV89" s="132">
        <f t="shared" si="104"/>
        <v>0</v>
      </c>
      <c r="AW89" s="145">
        <v>0</v>
      </c>
      <c r="AX89" s="146"/>
      <c r="AY89" s="147">
        <f t="shared" si="105"/>
        <v>0</v>
      </c>
      <c r="AZ89" s="14"/>
      <c r="BA89" s="16"/>
      <c r="BB89" s="21"/>
      <c r="BC89" s="19"/>
      <c r="BD89" s="19"/>
      <c r="BE89" s="19"/>
      <c r="BF89" s="131">
        <f t="shared" si="107"/>
        <v>0</v>
      </c>
      <c r="BG89" s="14"/>
      <c r="BH89" s="23"/>
      <c r="BI89" s="139"/>
      <c r="BJ89" s="132"/>
      <c r="BK89" s="145">
        <v>0</v>
      </c>
      <c r="BL89" s="146"/>
      <c r="BM89" s="147">
        <f t="shared" si="109"/>
        <v>0</v>
      </c>
      <c r="BN89" s="14"/>
      <c r="BO89" s="16"/>
      <c r="BP89" s="21"/>
      <c r="BQ89" s="19"/>
      <c r="BR89" s="19"/>
      <c r="BS89" s="19"/>
      <c r="BT89" s="131">
        <f t="shared" si="111"/>
        <v>0</v>
      </c>
      <c r="BU89" s="14"/>
      <c r="BV89" s="23">
        <v>4.8055555555555553E-2</v>
      </c>
      <c r="BW89" s="139">
        <v>14</v>
      </c>
      <c r="BX89" s="132">
        <f t="shared" si="112"/>
        <v>10</v>
      </c>
      <c r="BY89" s="145">
        <v>0</v>
      </c>
      <c r="BZ89" s="146">
        <v>5</v>
      </c>
      <c r="CA89" s="147">
        <f t="shared" si="113"/>
        <v>15</v>
      </c>
      <c r="CB89" s="14"/>
      <c r="CC89" s="16"/>
      <c r="CD89" s="21"/>
      <c r="CE89" s="19"/>
      <c r="CF89" s="19"/>
      <c r="CG89" s="19"/>
      <c r="CH89" s="131">
        <f t="shared" si="114"/>
        <v>0</v>
      </c>
      <c r="CI89" s="14"/>
      <c r="CJ89" s="16"/>
      <c r="CK89" s="21"/>
      <c r="CL89" s="132">
        <f t="shared" si="115"/>
        <v>0</v>
      </c>
      <c r="CM89" s="24"/>
      <c r="CN89" s="19"/>
      <c r="CO89" s="131">
        <f t="shared" si="116"/>
        <v>0</v>
      </c>
      <c r="CP89" s="14"/>
      <c r="CQ89" s="16"/>
      <c r="CR89" s="21"/>
      <c r="CS89" s="19"/>
      <c r="CT89" s="19"/>
      <c r="CU89" s="19"/>
      <c r="CV89" s="131">
        <f t="shared" si="117"/>
        <v>0</v>
      </c>
      <c r="CW89" s="14"/>
      <c r="CX89" s="23"/>
      <c r="CY89" s="139"/>
      <c r="CZ89" s="132"/>
      <c r="DA89" s="145">
        <v>0</v>
      </c>
      <c r="DB89" s="146"/>
      <c r="DC89" s="147">
        <f t="shared" si="119"/>
        <v>0</v>
      </c>
      <c r="DD89" s="14"/>
      <c r="DE89" s="23">
        <v>4.3981481481481483E-2</v>
      </c>
      <c r="DF89" s="139">
        <v>9</v>
      </c>
      <c r="DG89" s="132">
        <f t="shared" si="155"/>
        <v>11</v>
      </c>
      <c r="DH89" s="145">
        <v>0</v>
      </c>
      <c r="DI89" s="146">
        <v>5</v>
      </c>
      <c r="DJ89" s="147">
        <f t="shared" si="120"/>
        <v>16</v>
      </c>
      <c r="DK89" s="14"/>
      <c r="DL89" s="23"/>
      <c r="DM89" s="139"/>
      <c r="DN89" s="132"/>
      <c r="DO89" s="145">
        <v>0</v>
      </c>
      <c r="DP89" s="146"/>
      <c r="DQ89" s="147">
        <f t="shared" si="121"/>
        <v>0</v>
      </c>
      <c r="DR89" s="75"/>
      <c r="DS89" s="23">
        <v>4.6851851851851846E-2</v>
      </c>
      <c r="DT89" s="139">
        <v>7</v>
      </c>
      <c r="DU89" s="132">
        <f t="shared" si="122"/>
        <v>10</v>
      </c>
      <c r="DV89" s="145">
        <v>0</v>
      </c>
      <c r="DW89" s="146">
        <v>5</v>
      </c>
      <c r="DX89" s="147">
        <f t="shared" si="123"/>
        <v>15</v>
      </c>
      <c r="DY89" s="14"/>
      <c r="DZ89" s="23">
        <v>4.3541666666666666E-2</v>
      </c>
      <c r="EA89" s="139">
        <v>8</v>
      </c>
      <c r="EB89" s="132">
        <f t="shared" si="156"/>
        <v>11</v>
      </c>
      <c r="EC89" s="145">
        <v>0</v>
      </c>
      <c r="ED89" s="146">
        <v>5</v>
      </c>
      <c r="EE89" s="147">
        <f t="shared" si="124"/>
        <v>16</v>
      </c>
      <c r="EF89" s="14"/>
      <c r="EG89" s="16"/>
      <c r="EH89" s="21"/>
      <c r="EI89" s="19"/>
      <c r="EJ89" s="19"/>
      <c r="EK89" s="19"/>
      <c r="EL89" s="131">
        <f t="shared" si="126"/>
        <v>0</v>
      </c>
      <c r="EM89" s="14"/>
      <c r="EN89" s="16"/>
      <c r="EO89" s="21"/>
      <c r="EP89" s="19"/>
      <c r="EQ89" s="19"/>
      <c r="ER89" s="19"/>
      <c r="ES89" s="131">
        <f t="shared" si="128"/>
        <v>0</v>
      </c>
      <c r="ET89" s="14"/>
      <c r="EU89" s="16"/>
      <c r="EV89" s="21"/>
      <c r="EW89" s="19"/>
      <c r="EX89" s="19"/>
      <c r="EY89" s="19"/>
      <c r="EZ89" s="131">
        <f t="shared" si="130"/>
        <v>0</v>
      </c>
      <c r="FA89" s="14"/>
      <c r="FB89" s="23"/>
      <c r="FC89" s="111">
        <f t="shared" si="131"/>
        <v>11</v>
      </c>
      <c r="FD89" s="82">
        <f t="shared" si="132"/>
        <v>57</v>
      </c>
      <c r="FE89" s="82">
        <f t="shared" si="132"/>
        <v>0</v>
      </c>
      <c r="FF89" s="82">
        <f t="shared" si="132"/>
        <v>25</v>
      </c>
      <c r="FG89" s="131">
        <f t="shared" si="133"/>
        <v>82</v>
      </c>
      <c r="FH89" s="14" t="str">
        <f t="shared" si="134"/>
        <v>Sheila Bottomley</v>
      </c>
      <c r="FI89" s="14"/>
      <c r="FJ89" s="183">
        <f t="shared" si="146"/>
        <v>11</v>
      </c>
      <c r="FK89" s="177">
        <v>24</v>
      </c>
      <c r="FL89" s="177" t="s">
        <v>661</v>
      </c>
      <c r="FM89" s="177" t="s">
        <v>662</v>
      </c>
      <c r="FN89" s="177">
        <v>20</v>
      </c>
      <c r="FO89" s="177">
        <v>20</v>
      </c>
      <c r="FP89" s="177" t="s">
        <v>370</v>
      </c>
      <c r="FQ89" s="177" t="s">
        <v>442</v>
      </c>
      <c r="FR89" s="177">
        <v>14</v>
      </c>
      <c r="FS89" s="177">
        <v>11</v>
      </c>
      <c r="FT89" s="177"/>
      <c r="FU89" s="177"/>
      <c r="FV89" s="77"/>
      <c r="FW89" s="77"/>
      <c r="FX89" s="77"/>
      <c r="FY89" s="77"/>
      <c r="FZ89" s="77"/>
      <c r="GB89" s="8">
        <f t="shared" si="135"/>
        <v>20</v>
      </c>
      <c r="GC89" s="8">
        <f t="shared" si="136"/>
        <v>20</v>
      </c>
      <c r="GD89" s="8">
        <f t="shared" si="137"/>
        <v>20</v>
      </c>
      <c r="GE89" s="8">
        <f t="shared" si="138"/>
        <v>20</v>
      </c>
      <c r="GF89" s="8">
        <f t="shared" si="139"/>
        <v>35</v>
      </c>
      <c r="GG89" s="8">
        <f t="shared" si="147"/>
        <v>35</v>
      </c>
      <c r="GH89" s="8">
        <f t="shared" si="148"/>
        <v>51</v>
      </c>
      <c r="GI89" s="8">
        <f t="shared" si="140"/>
        <v>51</v>
      </c>
      <c r="GJ89" s="8">
        <f t="shared" si="141"/>
        <v>66</v>
      </c>
      <c r="GK89" s="8">
        <f t="shared" si="149"/>
        <v>82</v>
      </c>
      <c r="GM89" s="159">
        <f t="shared" si="150"/>
        <v>20</v>
      </c>
      <c r="GN89" s="159">
        <f t="shared" si="151"/>
        <v>20</v>
      </c>
      <c r="GO89" s="159">
        <f t="shared" si="142"/>
        <v>35</v>
      </c>
      <c r="GP89" s="159">
        <f t="shared" si="152"/>
        <v>35</v>
      </c>
      <c r="GQ89" s="159">
        <f t="shared" si="153"/>
        <v>51</v>
      </c>
      <c r="GR89" s="159">
        <f t="shared" si="154"/>
        <v>51</v>
      </c>
      <c r="GS89" s="159">
        <f t="shared" si="143"/>
        <v>66</v>
      </c>
    </row>
    <row r="90" spans="1:201">
      <c r="A90" s="8">
        <v>25</v>
      </c>
      <c r="B90" s="14" t="s">
        <v>333</v>
      </c>
      <c r="C90" s="162">
        <v>4.2627314814814819E-2</v>
      </c>
      <c r="D90" s="181">
        <v>4.2349537037037033E-2</v>
      </c>
      <c r="E90" s="162">
        <v>4.2349537037037033E-2</v>
      </c>
      <c r="F90" s="154">
        <v>4.2349537037037033E-2</v>
      </c>
      <c r="G90" s="154">
        <v>4.2349537037037033E-2</v>
      </c>
      <c r="H90" s="154">
        <v>4.2349537037037033E-2</v>
      </c>
      <c r="I90" s="154">
        <v>4.2349537037037033E-2</v>
      </c>
      <c r="J90" s="154">
        <v>4.2349537037037033E-2</v>
      </c>
      <c r="K90" s="23">
        <v>4.2627314814814819E-2</v>
      </c>
      <c r="L90" s="139">
        <v>25</v>
      </c>
      <c r="M90" s="132">
        <f t="shared" si="98"/>
        <v>14</v>
      </c>
      <c r="N90" s="145">
        <v>0</v>
      </c>
      <c r="O90" s="146">
        <v>5</v>
      </c>
      <c r="P90" s="147">
        <f t="shared" si="99"/>
        <v>19</v>
      </c>
      <c r="Q90" s="14"/>
      <c r="R90" s="16"/>
      <c r="S90" s="21"/>
      <c r="T90" s="19"/>
      <c r="U90" s="19"/>
      <c r="V90" s="19"/>
      <c r="W90" s="131"/>
      <c r="X90" s="14"/>
      <c r="Y90" s="110">
        <v>4.2349537037037033E-2</v>
      </c>
      <c r="Z90" s="139">
        <v>13</v>
      </c>
      <c r="AA90" s="132">
        <f t="shared" si="102"/>
        <v>11</v>
      </c>
      <c r="AB90" s="149">
        <v>15</v>
      </c>
      <c r="AC90" s="146">
        <v>5</v>
      </c>
      <c r="AD90" s="147">
        <f t="shared" si="103"/>
        <v>31</v>
      </c>
      <c r="AE90" s="14"/>
      <c r="AF90" s="16"/>
      <c r="AG90" s="21"/>
      <c r="AH90" s="19"/>
      <c r="AI90" s="19"/>
      <c r="AJ90" s="19"/>
      <c r="AK90" s="131"/>
      <c r="AL90" s="14"/>
      <c r="AM90" s="16"/>
      <c r="AN90" s="21"/>
      <c r="AO90" s="132"/>
      <c r="AP90" s="24"/>
      <c r="AQ90" s="19"/>
      <c r="AR90" s="131"/>
      <c r="AS90" s="14"/>
      <c r="AT90" s="23"/>
      <c r="AU90" s="139"/>
      <c r="AV90" s="132">
        <f t="shared" si="104"/>
        <v>0</v>
      </c>
      <c r="AW90" s="145">
        <v>0</v>
      </c>
      <c r="AX90" s="146"/>
      <c r="AY90" s="147">
        <f t="shared" si="105"/>
        <v>0</v>
      </c>
      <c r="AZ90" s="14"/>
      <c r="BA90" s="16"/>
      <c r="BB90" s="21"/>
      <c r="BC90" s="19"/>
      <c r="BD90" s="19"/>
      <c r="BE90" s="19"/>
      <c r="BF90" s="131">
        <f t="shared" si="107"/>
        <v>0</v>
      </c>
      <c r="BG90" s="14"/>
      <c r="BH90" s="23"/>
      <c r="BI90" s="139"/>
      <c r="BJ90" s="132"/>
      <c r="BK90" s="145">
        <v>0</v>
      </c>
      <c r="BL90" s="146"/>
      <c r="BM90" s="147">
        <f t="shared" si="109"/>
        <v>0</v>
      </c>
      <c r="BN90" s="14"/>
      <c r="BO90" s="16"/>
      <c r="BP90" s="21"/>
      <c r="BQ90" s="19"/>
      <c r="BR90" s="19"/>
      <c r="BS90" s="19"/>
      <c r="BT90" s="131">
        <f t="shared" si="111"/>
        <v>0</v>
      </c>
      <c r="BU90" s="14"/>
      <c r="BV90" s="23"/>
      <c r="BW90" s="139"/>
      <c r="BX90" s="132"/>
      <c r="BY90" s="145">
        <v>0</v>
      </c>
      <c r="BZ90" s="146"/>
      <c r="CA90" s="147">
        <f t="shared" si="113"/>
        <v>0</v>
      </c>
      <c r="CB90" s="14"/>
      <c r="CC90" s="16"/>
      <c r="CD90" s="21"/>
      <c r="CE90" s="19"/>
      <c r="CF90" s="19"/>
      <c r="CG90" s="19"/>
      <c r="CH90" s="131">
        <f t="shared" si="114"/>
        <v>0</v>
      </c>
      <c r="CI90" s="14"/>
      <c r="CJ90" s="16"/>
      <c r="CK90" s="21"/>
      <c r="CL90" s="132">
        <f t="shared" si="115"/>
        <v>0</v>
      </c>
      <c r="CM90" s="24"/>
      <c r="CN90" s="19"/>
      <c r="CO90" s="131">
        <f t="shared" si="116"/>
        <v>0</v>
      </c>
      <c r="CP90" s="14"/>
      <c r="CQ90" s="16"/>
      <c r="CR90" s="21"/>
      <c r="CS90" s="19"/>
      <c r="CT90" s="19"/>
      <c r="CU90" s="19"/>
      <c r="CV90" s="131">
        <f t="shared" si="117"/>
        <v>0</v>
      </c>
      <c r="CW90" s="14"/>
      <c r="CX90" s="23"/>
      <c r="CY90" s="139"/>
      <c r="CZ90" s="132"/>
      <c r="DA90" s="145">
        <v>0</v>
      </c>
      <c r="DB90" s="146"/>
      <c r="DC90" s="147">
        <f t="shared" si="119"/>
        <v>0</v>
      </c>
      <c r="DD90" s="14"/>
      <c r="DE90" s="23"/>
      <c r="DF90" s="139"/>
      <c r="DG90" s="132"/>
      <c r="DH90" s="145">
        <v>0</v>
      </c>
      <c r="DI90" s="146"/>
      <c r="DJ90" s="147">
        <f t="shared" si="120"/>
        <v>0</v>
      </c>
      <c r="DK90" s="14"/>
      <c r="DL90" s="23"/>
      <c r="DM90" s="139"/>
      <c r="DN90" s="132"/>
      <c r="DO90" s="145">
        <v>0</v>
      </c>
      <c r="DP90" s="146"/>
      <c r="DQ90" s="147">
        <f t="shared" si="121"/>
        <v>0</v>
      </c>
      <c r="DR90" s="75"/>
      <c r="DS90" s="23"/>
      <c r="DT90" s="139"/>
      <c r="DU90" s="132"/>
      <c r="DV90" s="145">
        <v>0</v>
      </c>
      <c r="DW90" s="146"/>
      <c r="DX90" s="147">
        <f t="shared" si="123"/>
        <v>0</v>
      </c>
      <c r="DY90" s="14"/>
      <c r="DZ90" s="23"/>
      <c r="EA90" s="139"/>
      <c r="EB90" s="132"/>
      <c r="EC90" s="145">
        <v>0</v>
      </c>
      <c r="ED90" s="146"/>
      <c r="EE90" s="147">
        <f t="shared" si="124"/>
        <v>0</v>
      </c>
      <c r="EF90" s="14"/>
      <c r="EG90" s="16"/>
      <c r="EH90" s="21"/>
      <c r="EI90" s="19"/>
      <c r="EJ90" s="19"/>
      <c r="EK90" s="19"/>
      <c r="EL90" s="131">
        <f t="shared" si="126"/>
        <v>0</v>
      </c>
      <c r="EM90" s="14"/>
      <c r="EN90" s="16"/>
      <c r="EO90" s="21"/>
      <c r="EP90" s="19"/>
      <c r="EQ90" s="19"/>
      <c r="ER90" s="19"/>
      <c r="ES90" s="131">
        <f t="shared" si="128"/>
        <v>0</v>
      </c>
      <c r="ET90" s="14"/>
      <c r="EU90" s="16"/>
      <c r="EV90" s="21"/>
      <c r="EW90" s="19"/>
      <c r="EX90" s="19"/>
      <c r="EY90" s="19"/>
      <c r="EZ90" s="131">
        <f t="shared" si="130"/>
        <v>0</v>
      </c>
      <c r="FA90" s="14"/>
      <c r="FB90" s="23"/>
      <c r="FC90" s="111">
        <f t="shared" si="131"/>
        <v>20</v>
      </c>
      <c r="FD90" s="82">
        <f t="shared" si="132"/>
        <v>25</v>
      </c>
      <c r="FE90" s="82">
        <f t="shared" si="132"/>
        <v>15</v>
      </c>
      <c r="FF90" s="82">
        <f t="shared" si="132"/>
        <v>10</v>
      </c>
      <c r="FG90" s="131">
        <f t="shared" si="133"/>
        <v>50</v>
      </c>
      <c r="FH90" s="14" t="str">
        <f t="shared" si="134"/>
        <v>Mary Chappelhow</v>
      </c>
      <c r="FI90" s="14"/>
      <c r="FJ90" s="183">
        <f t="shared" si="146"/>
        <v>20</v>
      </c>
      <c r="FK90" s="177">
        <v>25</v>
      </c>
      <c r="FL90" s="177" t="s">
        <v>440</v>
      </c>
      <c r="FM90" s="177">
        <v>12</v>
      </c>
      <c r="FN90" s="177">
        <v>15</v>
      </c>
      <c r="FO90" s="177">
        <v>15</v>
      </c>
      <c r="FP90" s="177" t="s">
        <v>370</v>
      </c>
      <c r="FQ90" s="177" t="s">
        <v>442</v>
      </c>
      <c r="FR90" s="177">
        <v>20</v>
      </c>
      <c r="FS90" s="177">
        <v>20</v>
      </c>
      <c r="FT90" s="177"/>
      <c r="FU90" s="177"/>
      <c r="FV90" s="77"/>
      <c r="FW90" s="77"/>
      <c r="FX90" s="77"/>
      <c r="FY90" s="77"/>
      <c r="FZ90" s="77"/>
      <c r="GB90" s="8">
        <f t="shared" si="135"/>
        <v>19</v>
      </c>
      <c r="GC90" s="8">
        <f t="shared" si="136"/>
        <v>50</v>
      </c>
      <c r="GD90" s="8">
        <f t="shared" si="137"/>
        <v>50</v>
      </c>
      <c r="GE90" s="8">
        <f t="shared" si="138"/>
        <v>50</v>
      </c>
      <c r="GF90" s="8">
        <f t="shared" si="139"/>
        <v>50</v>
      </c>
      <c r="GG90" s="8">
        <f t="shared" si="147"/>
        <v>50</v>
      </c>
      <c r="GH90" s="8">
        <f t="shared" si="148"/>
        <v>50</v>
      </c>
      <c r="GI90" s="8">
        <f t="shared" si="140"/>
        <v>50</v>
      </c>
      <c r="GJ90" s="8">
        <f t="shared" si="141"/>
        <v>50</v>
      </c>
      <c r="GK90" s="8">
        <f t="shared" si="149"/>
        <v>50</v>
      </c>
      <c r="GM90" s="159">
        <f t="shared" si="150"/>
        <v>50</v>
      </c>
      <c r="GN90" s="159">
        <f t="shared" si="151"/>
        <v>50</v>
      </c>
      <c r="GO90" s="159">
        <f t="shared" si="142"/>
        <v>50</v>
      </c>
      <c r="GP90" s="159">
        <f t="shared" si="152"/>
        <v>50</v>
      </c>
      <c r="GQ90" s="159">
        <f t="shared" si="153"/>
        <v>50</v>
      </c>
      <c r="GR90" s="159">
        <f t="shared" si="154"/>
        <v>50</v>
      </c>
      <c r="GS90" s="159">
        <f t="shared" si="143"/>
        <v>50</v>
      </c>
    </row>
    <row r="91" spans="1:201">
      <c r="A91" s="8">
        <v>26</v>
      </c>
      <c r="B91" s="14" t="s">
        <v>903</v>
      </c>
      <c r="C91" s="162">
        <v>4.4826388888888895E-2</v>
      </c>
      <c r="D91" s="162">
        <v>4.4826388888888895E-2</v>
      </c>
      <c r="E91" s="181">
        <v>4.4270833333333336E-2</v>
      </c>
      <c r="F91" s="154">
        <v>4.4270833333333336E-2</v>
      </c>
      <c r="G91" s="154">
        <v>4.4270833333333336E-2</v>
      </c>
      <c r="H91" s="154">
        <v>4.4270833333333336E-2</v>
      </c>
      <c r="I91" s="154">
        <v>4.4270833333333336E-2</v>
      </c>
      <c r="J91" s="154">
        <v>4.4270833333333336E-2</v>
      </c>
      <c r="K91" s="23">
        <v>4.4826388888888895E-2</v>
      </c>
      <c r="L91" s="139">
        <v>26</v>
      </c>
      <c r="M91" s="132">
        <f t="shared" si="98"/>
        <v>13</v>
      </c>
      <c r="N91" s="145">
        <v>0</v>
      </c>
      <c r="O91" s="146">
        <v>5</v>
      </c>
      <c r="P91" s="147">
        <f t="shared" si="99"/>
        <v>18</v>
      </c>
      <c r="Q91" s="14"/>
      <c r="R91" s="16"/>
      <c r="S91" s="21"/>
      <c r="T91" s="19"/>
      <c r="U91" s="19"/>
      <c r="V91" s="19"/>
      <c r="W91" s="131"/>
      <c r="X91" s="14"/>
      <c r="Y91" s="23"/>
      <c r="Z91" s="139"/>
      <c r="AA91" s="132"/>
      <c r="AB91" s="145">
        <v>0</v>
      </c>
      <c r="AC91" s="146"/>
      <c r="AD91" s="147">
        <f t="shared" si="103"/>
        <v>0</v>
      </c>
      <c r="AE91" s="14"/>
      <c r="AF91" s="16"/>
      <c r="AG91" s="21"/>
      <c r="AH91" s="19"/>
      <c r="AI91" s="19"/>
      <c r="AJ91" s="19"/>
      <c r="AK91" s="131"/>
      <c r="AL91" s="14"/>
      <c r="AM91" s="16"/>
      <c r="AN91" s="21"/>
      <c r="AO91" s="132"/>
      <c r="AP91" s="24"/>
      <c r="AQ91" s="19"/>
      <c r="AR91" s="131"/>
      <c r="AS91" s="14"/>
      <c r="AT91" s="23"/>
      <c r="AU91" s="139"/>
      <c r="AV91" s="132">
        <f t="shared" si="104"/>
        <v>0</v>
      </c>
      <c r="AW91" s="145">
        <v>0</v>
      </c>
      <c r="AX91" s="146"/>
      <c r="AY91" s="147">
        <f t="shared" si="105"/>
        <v>0</v>
      </c>
      <c r="AZ91" s="14"/>
      <c r="BA91" s="16"/>
      <c r="BB91" s="21"/>
      <c r="BC91" s="19"/>
      <c r="BD91" s="19"/>
      <c r="BE91" s="19"/>
      <c r="BF91" s="131">
        <f t="shared" si="107"/>
        <v>0</v>
      </c>
      <c r="BG91" s="14"/>
      <c r="BH91" s="110">
        <v>4.4270833333333336E-2</v>
      </c>
      <c r="BI91" s="139">
        <v>12</v>
      </c>
      <c r="BJ91" s="132">
        <f t="shared" si="108"/>
        <v>11</v>
      </c>
      <c r="BK91" s="149">
        <v>15</v>
      </c>
      <c r="BL91" s="146">
        <v>5</v>
      </c>
      <c r="BM91" s="147">
        <f t="shared" si="109"/>
        <v>31</v>
      </c>
      <c r="BN91" s="14"/>
      <c r="BO91" s="16"/>
      <c r="BP91" s="21"/>
      <c r="BQ91" s="19"/>
      <c r="BR91" s="19"/>
      <c r="BS91" s="19"/>
      <c r="BT91" s="131">
        <f t="shared" si="111"/>
        <v>0</v>
      </c>
      <c r="BU91" s="14"/>
      <c r="BV91" s="23">
        <v>4.8032407407407406E-2</v>
      </c>
      <c r="BW91" s="139">
        <v>13</v>
      </c>
      <c r="BX91" s="132">
        <f t="shared" si="112"/>
        <v>11</v>
      </c>
      <c r="BY91" s="145">
        <v>0</v>
      </c>
      <c r="BZ91" s="146">
        <v>5</v>
      </c>
      <c r="CA91" s="147">
        <f t="shared" si="113"/>
        <v>16</v>
      </c>
      <c r="CB91" s="14"/>
      <c r="CC91" s="16"/>
      <c r="CD91" s="21"/>
      <c r="CE91" s="19"/>
      <c r="CF91" s="19"/>
      <c r="CG91" s="19"/>
      <c r="CH91" s="131">
        <f t="shared" si="114"/>
        <v>0</v>
      </c>
      <c r="CI91" s="14"/>
      <c r="CJ91" s="16"/>
      <c r="CK91" s="21"/>
      <c r="CL91" s="132">
        <f t="shared" si="115"/>
        <v>0</v>
      </c>
      <c r="CM91" s="24"/>
      <c r="CN91" s="19"/>
      <c r="CO91" s="131">
        <f t="shared" si="116"/>
        <v>0</v>
      </c>
      <c r="CP91" s="14"/>
      <c r="CQ91" s="16"/>
      <c r="CR91" s="21"/>
      <c r="CS91" s="19"/>
      <c r="CT91" s="19"/>
      <c r="CU91" s="19"/>
      <c r="CV91" s="131">
        <f t="shared" si="117"/>
        <v>0</v>
      </c>
      <c r="CW91" s="14"/>
      <c r="CX91" s="23"/>
      <c r="CY91" s="139"/>
      <c r="CZ91" s="132"/>
      <c r="DA91" s="145">
        <v>0</v>
      </c>
      <c r="DB91" s="146"/>
      <c r="DC91" s="147">
        <f t="shared" si="119"/>
        <v>0</v>
      </c>
      <c r="DD91" s="14"/>
      <c r="DE91" s="23">
        <v>4.53587962962963E-2</v>
      </c>
      <c r="DF91" s="139">
        <v>10</v>
      </c>
      <c r="DG91" s="132">
        <f t="shared" si="155"/>
        <v>10</v>
      </c>
      <c r="DH91" s="145">
        <v>0</v>
      </c>
      <c r="DI91" s="146">
        <v>5</v>
      </c>
      <c r="DJ91" s="147">
        <f t="shared" si="120"/>
        <v>15</v>
      </c>
      <c r="DK91" s="14"/>
      <c r="DL91" s="23">
        <v>4.898148148148148E-2</v>
      </c>
      <c r="DM91" s="139">
        <v>8</v>
      </c>
      <c r="DN91" s="132">
        <f t="shared" si="157"/>
        <v>10</v>
      </c>
      <c r="DO91" s="145">
        <v>0</v>
      </c>
      <c r="DP91" s="146">
        <v>5</v>
      </c>
      <c r="DQ91" s="147">
        <f t="shared" si="121"/>
        <v>15</v>
      </c>
      <c r="DR91" s="75"/>
      <c r="DS91" s="23"/>
      <c r="DT91" s="139"/>
      <c r="DU91" s="132"/>
      <c r="DV91" s="145">
        <v>0</v>
      </c>
      <c r="DW91" s="146"/>
      <c r="DX91" s="147">
        <f t="shared" si="123"/>
        <v>0</v>
      </c>
      <c r="DY91" s="14"/>
      <c r="DZ91" s="110">
        <v>4.3935185185185188E-2</v>
      </c>
      <c r="EA91" s="139">
        <v>9</v>
      </c>
      <c r="EB91" s="132">
        <f t="shared" si="156"/>
        <v>10</v>
      </c>
      <c r="EC91" s="149">
        <v>15</v>
      </c>
      <c r="ED91" s="146">
        <v>5</v>
      </c>
      <c r="EE91" s="147">
        <f t="shared" si="124"/>
        <v>30</v>
      </c>
      <c r="EF91" s="14"/>
      <c r="EG91" s="16"/>
      <c r="EH91" s="21"/>
      <c r="EI91" s="19"/>
      <c r="EJ91" s="19"/>
      <c r="EK91" s="19"/>
      <c r="EL91" s="131">
        <f t="shared" si="126"/>
        <v>0</v>
      </c>
      <c r="EM91" s="14"/>
      <c r="EN91" s="16"/>
      <c r="EO91" s="21"/>
      <c r="EP91" s="19"/>
      <c r="EQ91" s="19"/>
      <c r="ER91" s="19"/>
      <c r="ES91" s="131">
        <f t="shared" si="128"/>
        <v>0</v>
      </c>
      <c r="ET91" s="14"/>
      <c r="EU91" s="16"/>
      <c r="EV91" s="21"/>
      <c r="EW91" s="19"/>
      <c r="EX91" s="19"/>
      <c r="EY91" s="19"/>
      <c r="EZ91" s="131">
        <f t="shared" si="130"/>
        <v>0</v>
      </c>
      <c r="FA91" s="14"/>
      <c r="FB91" s="23"/>
      <c r="FC91" s="111">
        <f t="shared" si="131"/>
        <v>7</v>
      </c>
      <c r="FD91" s="82">
        <f t="shared" si="132"/>
        <v>65</v>
      </c>
      <c r="FE91" s="82">
        <f t="shared" si="132"/>
        <v>30</v>
      </c>
      <c r="FF91" s="82">
        <f t="shared" si="132"/>
        <v>30</v>
      </c>
      <c r="FG91" s="131">
        <f t="shared" si="133"/>
        <v>125</v>
      </c>
      <c r="FH91" s="14" t="str">
        <f t="shared" si="134"/>
        <v>Helen Graham</v>
      </c>
      <c r="FI91" s="14"/>
      <c r="FJ91" s="183">
        <f t="shared" si="146"/>
        <v>7</v>
      </c>
      <c r="FK91" s="177">
        <v>26</v>
      </c>
      <c r="FL91" s="177">
        <v>27</v>
      </c>
      <c r="FM91" s="177">
        <v>13</v>
      </c>
      <c r="FN91" s="177">
        <v>11</v>
      </c>
      <c r="FO91" s="177">
        <v>11</v>
      </c>
      <c r="FP91" s="177">
        <v>11</v>
      </c>
      <c r="FQ91" s="177">
        <v>7</v>
      </c>
      <c r="FR91" s="177">
        <v>7</v>
      </c>
      <c r="FS91" s="177">
        <v>7</v>
      </c>
      <c r="FT91" s="177"/>
      <c r="FU91" s="177"/>
      <c r="FV91" s="77"/>
      <c r="FW91" s="77"/>
      <c r="FX91" s="77"/>
      <c r="FY91" s="77"/>
      <c r="FZ91" s="77"/>
      <c r="GB91" s="8">
        <f t="shared" si="135"/>
        <v>18</v>
      </c>
      <c r="GC91" s="8">
        <f t="shared" si="136"/>
        <v>18</v>
      </c>
      <c r="GD91" s="8">
        <f t="shared" si="137"/>
        <v>18</v>
      </c>
      <c r="GE91" s="8">
        <f t="shared" si="138"/>
        <v>49</v>
      </c>
      <c r="GF91" s="8">
        <f t="shared" si="139"/>
        <v>65</v>
      </c>
      <c r="GG91" s="8">
        <f t="shared" si="147"/>
        <v>65</v>
      </c>
      <c r="GH91" s="8">
        <f t="shared" si="148"/>
        <v>80</v>
      </c>
      <c r="GI91" s="8">
        <f t="shared" si="140"/>
        <v>95</v>
      </c>
      <c r="GJ91" s="8">
        <f t="shared" si="141"/>
        <v>95</v>
      </c>
      <c r="GK91" s="8">
        <f t="shared" si="149"/>
        <v>125</v>
      </c>
      <c r="GM91" s="159">
        <f t="shared" si="150"/>
        <v>18</v>
      </c>
      <c r="GN91" s="159">
        <f t="shared" si="151"/>
        <v>49</v>
      </c>
      <c r="GO91" s="159">
        <f t="shared" si="142"/>
        <v>65</v>
      </c>
      <c r="GP91" s="159">
        <f t="shared" si="152"/>
        <v>65</v>
      </c>
      <c r="GQ91" s="159">
        <f t="shared" si="153"/>
        <v>80</v>
      </c>
      <c r="GR91" s="159">
        <f t="shared" si="154"/>
        <v>95</v>
      </c>
      <c r="GS91" s="159">
        <f t="shared" si="143"/>
        <v>95</v>
      </c>
    </row>
    <row r="92" spans="1:201">
      <c r="A92" s="8">
        <v>27</v>
      </c>
      <c r="B92" s="14" t="s">
        <v>619</v>
      </c>
      <c r="C92" s="162">
        <v>4.6527777777777779E-2</v>
      </c>
      <c r="D92" s="162">
        <v>4.6527777777777779E-2</v>
      </c>
      <c r="E92" s="162">
        <v>4.6527777777777779E-2</v>
      </c>
      <c r="F92" s="154">
        <v>4.6527777777777779E-2</v>
      </c>
      <c r="G92" s="154">
        <v>4.6527777777777779E-2</v>
      </c>
      <c r="H92" s="154">
        <v>4.6527777777777779E-2</v>
      </c>
      <c r="I92" s="154">
        <v>4.6527777777777779E-2</v>
      </c>
      <c r="J92" s="154">
        <v>4.6527777777777779E-2</v>
      </c>
      <c r="K92" s="23">
        <v>4.6527777777777779E-2</v>
      </c>
      <c r="L92" s="139">
        <v>27</v>
      </c>
      <c r="M92" s="132">
        <f t="shared" si="98"/>
        <v>12</v>
      </c>
      <c r="N92" s="145">
        <v>0</v>
      </c>
      <c r="O92" s="146">
        <v>5</v>
      </c>
      <c r="P92" s="147">
        <f t="shared" si="99"/>
        <v>17</v>
      </c>
      <c r="Q92" s="14"/>
      <c r="R92" s="16"/>
      <c r="S92" s="21"/>
      <c r="T92" s="19"/>
      <c r="U92" s="19"/>
      <c r="V92" s="19"/>
      <c r="W92" s="131"/>
      <c r="X92" s="14"/>
      <c r="Y92" s="23"/>
      <c r="Z92" s="139"/>
      <c r="AA92" s="132"/>
      <c r="AB92" s="145">
        <v>0</v>
      </c>
      <c r="AC92" s="146"/>
      <c r="AD92" s="147">
        <f t="shared" si="103"/>
        <v>0</v>
      </c>
      <c r="AE92" s="14"/>
      <c r="AF92" s="16"/>
      <c r="AG92" s="21"/>
      <c r="AH92" s="19"/>
      <c r="AI92" s="19"/>
      <c r="AJ92" s="19"/>
      <c r="AK92" s="131"/>
      <c r="AL92" s="14"/>
      <c r="AM92" s="16"/>
      <c r="AN92" s="21"/>
      <c r="AO92" s="132"/>
      <c r="AP92" s="24"/>
      <c r="AQ92" s="19"/>
      <c r="AR92" s="131"/>
      <c r="AS92" s="14"/>
      <c r="AT92" s="23"/>
      <c r="AU92" s="139"/>
      <c r="AV92" s="132">
        <f t="shared" si="104"/>
        <v>0</v>
      </c>
      <c r="AW92" s="145">
        <v>0</v>
      </c>
      <c r="AX92" s="146"/>
      <c r="AY92" s="147">
        <f t="shared" si="105"/>
        <v>0</v>
      </c>
      <c r="AZ92" s="14"/>
      <c r="BA92" s="16"/>
      <c r="BB92" s="21"/>
      <c r="BC92" s="19"/>
      <c r="BD92" s="19"/>
      <c r="BE92" s="19"/>
      <c r="BF92" s="131">
        <f t="shared" si="107"/>
        <v>0</v>
      </c>
      <c r="BG92" s="14"/>
      <c r="BH92" s="23"/>
      <c r="BI92" s="139"/>
      <c r="BJ92" s="132"/>
      <c r="BK92" s="145">
        <v>0</v>
      </c>
      <c r="BL92" s="146"/>
      <c r="BM92" s="147">
        <f t="shared" si="109"/>
        <v>0</v>
      </c>
      <c r="BN92" s="14"/>
      <c r="BO92" s="16"/>
      <c r="BP92" s="21"/>
      <c r="BQ92" s="19"/>
      <c r="BR92" s="19"/>
      <c r="BS92" s="19"/>
      <c r="BT92" s="131">
        <f t="shared" si="111"/>
        <v>0</v>
      </c>
      <c r="BU92" s="14"/>
      <c r="BV92" s="23"/>
      <c r="BW92" s="139"/>
      <c r="BX92" s="132"/>
      <c r="BY92" s="145">
        <v>0</v>
      </c>
      <c r="BZ92" s="146"/>
      <c r="CA92" s="147">
        <f t="shared" si="113"/>
        <v>0</v>
      </c>
      <c r="CB92" s="14"/>
      <c r="CC92" s="16"/>
      <c r="CD92" s="21"/>
      <c r="CE92" s="19"/>
      <c r="CF92" s="19"/>
      <c r="CG92" s="19"/>
      <c r="CH92" s="131">
        <f t="shared" si="114"/>
        <v>0</v>
      </c>
      <c r="CI92" s="14"/>
      <c r="CJ92" s="16"/>
      <c r="CK92" s="21"/>
      <c r="CL92" s="132">
        <f t="shared" si="115"/>
        <v>0</v>
      </c>
      <c r="CM92" s="24"/>
      <c r="CN92" s="19"/>
      <c r="CO92" s="131">
        <f t="shared" si="116"/>
        <v>0</v>
      </c>
      <c r="CP92" s="14"/>
      <c r="CQ92" s="16"/>
      <c r="CR92" s="21"/>
      <c r="CS92" s="19"/>
      <c r="CT92" s="19"/>
      <c r="CU92" s="19"/>
      <c r="CV92" s="131">
        <f t="shared" si="117"/>
        <v>0</v>
      </c>
      <c r="CW92" s="14"/>
      <c r="CX92" s="23"/>
      <c r="CY92" s="139"/>
      <c r="CZ92" s="132"/>
      <c r="DA92" s="145">
        <v>0</v>
      </c>
      <c r="DB92" s="146"/>
      <c r="DC92" s="147">
        <f t="shared" si="119"/>
        <v>0</v>
      </c>
      <c r="DD92" s="14"/>
      <c r="DE92" s="23"/>
      <c r="DF92" s="139"/>
      <c r="DG92" s="132"/>
      <c r="DH92" s="145">
        <v>0</v>
      </c>
      <c r="DI92" s="146"/>
      <c r="DJ92" s="147">
        <f t="shared" si="120"/>
        <v>0</v>
      </c>
      <c r="DK92" s="14"/>
      <c r="DL92" s="23"/>
      <c r="DM92" s="139"/>
      <c r="DN92" s="132"/>
      <c r="DO92" s="145">
        <v>0</v>
      </c>
      <c r="DP92" s="146"/>
      <c r="DQ92" s="147">
        <f t="shared" si="121"/>
        <v>0</v>
      </c>
      <c r="DR92" s="75"/>
      <c r="DS92" s="23"/>
      <c r="DT92" s="139"/>
      <c r="DU92" s="132"/>
      <c r="DV92" s="145">
        <v>0</v>
      </c>
      <c r="DW92" s="146"/>
      <c r="DX92" s="147">
        <f t="shared" si="123"/>
        <v>0</v>
      </c>
      <c r="DY92" s="14"/>
      <c r="DZ92" s="23"/>
      <c r="EA92" s="139"/>
      <c r="EB92" s="132"/>
      <c r="EC92" s="145">
        <v>0</v>
      </c>
      <c r="ED92" s="146"/>
      <c r="EE92" s="147">
        <f t="shared" si="124"/>
        <v>0</v>
      </c>
      <c r="EF92" s="14"/>
      <c r="EG92" s="16"/>
      <c r="EH92" s="21"/>
      <c r="EI92" s="19"/>
      <c r="EJ92" s="19"/>
      <c r="EK92" s="19"/>
      <c r="EL92" s="131">
        <f t="shared" si="126"/>
        <v>0</v>
      </c>
      <c r="EM92" s="14"/>
      <c r="EN92" s="16"/>
      <c r="EO92" s="21"/>
      <c r="EP92" s="19"/>
      <c r="EQ92" s="19"/>
      <c r="ER92" s="19"/>
      <c r="ES92" s="131">
        <f t="shared" si="128"/>
        <v>0</v>
      </c>
      <c r="ET92" s="14"/>
      <c r="EU92" s="16"/>
      <c r="EV92" s="21"/>
      <c r="EW92" s="19"/>
      <c r="EX92" s="19"/>
      <c r="EY92" s="19"/>
      <c r="EZ92" s="131">
        <f t="shared" si="130"/>
        <v>0</v>
      </c>
      <c r="FA92" s="14"/>
      <c r="FB92" s="23"/>
      <c r="FC92" s="111" t="str">
        <f t="shared" si="131"/>
        <v>35=</v>
      </c>
      <c r="FD92" s="82">
        <f t="shared" si="132"/>
        <v>12</v>
      </c>
      <c r="FE92" s="82">
        <f t="shared" si="132"/>
        <v>0</v>
      </c>
      <c r="FF92" s="82">
        <f t="shared" si="132"/>
        <v>5</v>
      </c>
      <c r="FG92" s="131">
        <f t="shared" si="133"/>
        <v>17</v>
      </c>
      <c r="FH92" s="14" t="str">
        <f t="shared" si="134"/>
        <v>Kathleen Taylor</v>
      </c>
      <c r="FI92" s="14"/>
      <c r="FJ92" s="183" t="str">
        <f t="shared" si="146"/>
        <v>35=</v>
      </c>
      <c r="FK92" s="177">
        <v>27</v>
      </c>
      <c r="FL92" s="177" t="s">
        <v>773</v>
      </c>
      <c r="FM92" s="177" t="s">
        <v>768</v>
      </c>
      <c r="FN92" s="177" t="s">
        <v>774</v>
      </c>
      <c r="FO92" s="177" t="s">
        <v>774</v>
      </c>
      <c r="FP92" s="177" t="s">
        <v>774</v>
      </c>
      <c r="FQ92" s="177" t="s">
        <v>812</v>
      </c>
      <c r="FR92" s="177" t="s">
        <v>812</v>
      </c>
      <c r="FS92" s="177" t="s">
        <v>848</v>
      </c>
      <c r="FT92" s="177"/>
      <c r="FU92" s="177"/>
      <c r="FV92" s="77"/>
      <c r="FW92" s="77"/>
      <c r="FX92" s="77"/>
      <c r="FY92" s="77"/>
      <c r="FZ92" s="77"/>
      <c r="GB92" s="8">
        <f t="shared" si="135"/>
        <v>17</v>
      </c>
      <c r="GC92" s="8">
        <f t="shared" si="136"/>
        <v>17</v>
      </c>
      <c r="GD92" s="8">
        <f t="shared" si="137"/>
        <v>17</v>
      </c>
      <c r="GE92" s="8">
        <f t="shared" si="138"/>
        <v>17</v>
      </c>
      <c r="GF92" s="8">
        <f t="shared" si="139"/>
        <v>17</v>
      </c>
      <c r="GG92" s="8">
        <f t="shared" si="147"/>
        <v>17</v>
      </c>
      <c r="GH92" s="8">
        <f t="shared" si="148"/>
        <v>17</v>
      </c>
      <c r="GI92" s="8">
        <f t="shared" si="140"/>
        <v>17</v>
      </c>
      <c r="GJ92" s="8">
        <f t="shared" si="141"/>
        <v>17</v>
      </c>
      <c r="GK92" s="8">
        <f t="shared" si="149"/>
        <v>17</v>
      </c>
      <c r="GM92" s="159">
        <f t="shared" si="150"/>
        <v>17</v>
      </c>
      <c r="GN92" s="159">
        <f t="shared" si="151"/>
        <v>17</v>
      </c>
      <c r="GO92" s="159">
        <f t="shared" si="142"/>
        <v>17</v>
      </c>
      <c r="GP92" s="159">
        <f t="shared" si="152"/>
        <v>17</v>
      </c>
      <c r="GQ92" s="159">
        <f t="shared" si="153"/>
        <v>17</v>
      </c>
      <c r="GR92" s="159">
        <f t="shared" si="154"/>
        <v>17</v>
      </c>
      <c r="GS92" s="159">
        <f t="shared" si="143"/>
        <v>17</v>
      </c>
    </row>
    <row r="93" spans="1:201">
      <c r="A93" s="8">
        <v>28</v>
      </c>
      <c r="B93" s="14" t="s">
        <v>676</v>
      </c>
      <c r="C93" s="162">
        <v>4.9675925925925929E-2</v>
      </c>
      <c r="D93" s="162">
        <v>4.9675925925925929E-2</v>
      </c>
      <c r="E93" s="162">
        <v>4.9675925925925929E-2</v>
      </c>
      <c r="F93" s="154">
        <v>4.9675925925925929E-2</v>
      </c>
      <c r="G93" s="154">
        <v>4.9675925925925929E-2</v>
      </c>
      <c r="H93" s="154">
        <v>4.9675925925925929E-2</v>
      </c>
      <c r="I93" s="154">
        <v>4.9675925925925929E-2</v>
      </c>
      <c r="J93" s="154">
        <v>4.9675925925925929E-2</v>
      </c>
      <c r="K93" s="23">
        <v>4.9675925925925929E-2</v>
      </c>
      <c r="L93" s="139">
        <v>28</v>
      </c>
      <c r="M93" s="132">
        <f t="shared" si="98"/>
        <v>11</v>
      </c>
      <c r="N93" s="145">
        <v>0</v>
      </c>
      <c r="O93" s="146">
        <v>5</v>
      </c>
      <c r="P93" s="147">
        <f t="shared" si="99"/>
        <v>16</v>
      </c>
      <c r="Q93" s="14"/>
      <c r="R93" s="16"/>
      <c r="S93" s="21"/>
      <c r="T93" s="19"/>
      <c r="U93" s="19"/>
      <c r="V93" s="19"/>
      <c r="W93" s="131"/>
      <c r="X93" s="14"/>
      <c r="Y93" s="23"/>
      <c r="Z93" s="139"/>
      <c r="AA93" s="132"/>
      <c r="AB93" s="145">
        <v>0</v>
      </c>
      <c r="AC93" s="146"/>
      <c r="AD93" s="147">
        <f t="shared" si="103"/>
        <v>0</v>
      </c>
      <c r="AE93" s="14"/>
      <c r="AF93" s="16"/>
      <c r="AG93" s="21"/>
      <c r="AH93" s="19"/>
      <c r="AI93" s="19"/>
      <c r="AJ93" s="19"/>
      <c r="AK93" s="131"/>
      <c r="AL93" s="14"/>
      <c r="AM93" s="16"/>
      <c r="AN93" s="21"/>
      <c r="AO93" s="132"/>
      <c r="AP93" s="24"/>
      <c r="AQ93" s="19"/>
      <c r="AR93" s="131"/>
      <c r="AS93" s="14"/>
      <c r="AT93" s="23"/>
      <c r="AU93" s="139"/>
      <c r="AV93" s="132">
        <f t="shared" si="104"/>
        <v>0</v>
      </c>
      <c r="AW93" s="145">
        <v>0</v>
      </c>
      <c r="AX93" s="146"/>
      <c r="AY93" s="147">
        <f t="shared" si="105"/>
        <v>0</v>
      </c>
      <c r="AZ93" s="14"/>
      <c r="BA93" s="16"/>
      <c r="BB93" s="21"/>
      <c r="BC93" s="19"/>
      <c r="BD93" s="19"/>
      <c r="BE93" s="19"/>
      <c r="BF93" s="131">
        <f t="shared" si="107"/>
        <v>0</v>
      </c>
      <c r="BG93" s="14"/>
      <c r="BH93" s="23"/>
      <c r="BI93" s="139"/>
      <c r="BJ93" s="132"/>
      <c r="BK93" s="145">
        <v>0</v>
      </c>
      <c r="BL93" s="146"/>
      <c r="BM93" s="147">
        <f t="shared" si="109"/>
        <v>0</v>
      </c>
      <c r="BN93" s="14"/>
      <c r="BO93" s="16"/>
      <c r="BP93" s="21"/>
      <c r="BQ93" s="19"/>
      <c r="BR93" s="19"/>
      <c r="BS93" s="19"/>
      <c r="BT93" s="131">
        <f t="shared" si="111"/>
        <v>0</v>
      </c>
      <c r="BU93" s="14"/>
      <c r="BV93" s="23"/>
      <c r="BW93" s="139"/>
      <c r="BX93" s="132"/>
      <c r="BY93" s="145">
        <v>0</v>
      </c>
      <c r="BZ93" s="146"/>
      <c r="CA93" s="147">
        <f t="shared" si="113"/>
        <v>0</v>
      </c>
      <c r="CB93" s="14"/>
      <c r="CC93" s="16"/>
      <c r="CD93" s="21"/>
      <c r="CE93" s="19"/>
      <c r="CF93" s="19"/>
      <c r="CG93" s="19"/>
      <c r="CH93" s="131">
        <f t="shared" si="114"/>
        <v>0</v>
      </c>
      <c r="CI93" s="14"/>
      <c r="CJ93" s="16"/>
      <c r="CK93" s="21"/>
      <c r="CL93" s="132">
        <f t="shared" si="115"/>
        <v>0</v>
      </c>
      <c r="CM93" s="24"/>
      <c r="CN93" s="19"/>
      <c r="CO93" s="131">
        <f t="shared" si="116"/>
        <v>0</v>
      </c>
      <c r="CP93" s="14"/>
      <c r="CQ93" s="16"/>
      <c r="CR93" s="21"/>
      <c r="CS93" s="19"/>
      <c r="CT93" s="19"/>
      <c r="CU93" s="19"/>
      <c r="CV93" s="131">
        <f t="shared" si="117"/>
        <v>0</v>
      </c>
      <c r="CW93" s="14"/>
      <c r="CX93" s="23"/>
      <c r="CY93" s="139"/>
      <c r="CZ93" s="132"/>
      <c r="DA93" s="145">
        <v>0</v>
      </c>
      <c r="DB93" s="146"/>
      <c r="DC93" s="147">
        <f t="shared" si="119"/>
        <v>0</v>
      </c>
      <c r="DD93" s="14"/>
      <c r="DE93" s="23"/>
      <c r="DF93" s="139"/>
      <c r="DG93" s="132"/>
      <c r="DH93" s="145">
        <v>0</v>
      </c>
      <c r="DI93" s="146"/>
      <c r="DJ93" s="147">
        <f t="shared" si="120"/>
        <v>0</v>
      </c>
      <c r="DK93" s="14"/>
      <c r="DL93" s="23"/>
      <c r="DM93" s="139"/>
      <c r="DN93" s="132"/>
      <c r="DO93" s="145">
        <v>0</v>
      </c>
      <c r="DP93" s="146"/>
      <c r="DQ93" s="147">
        <f t="shared" si="121"/>
        <v>0</v>
      </c>
      <c r="DR93" s="75"/>
      <c r="DS93" s="23"/>
      <c r="DT93" s="139"/>
      <c r="DU93" s="132"/>
      <c r="DV93" s="145">
        <v>0</v>
      </c>
      <c r="DW93" s="146"/>
      <c r="DX93" s="147">
        <f t="shared" si="123"/>
        <v>0</v>
      </c>
      <c r="DY93" s="14"/>
      <c r="DZ93" s="23"/>
      <c r="EA93" s="139"/>
      <c r="EB93" s="132"/>
      <c r="EC93" s="145">
        <v>0</v>
      </c>
      <c r="ED93" s="146"/>
      <c r="EE93" s="147">
        <f t="shared" si="124"/>
        <v>0</v>
      </c>
      <c r="EF93" s="14"/>
      <c r="EG93" s="16"/>
      <c r="EH93" s="21"/>
      <c r="EI93" s="19"/>
      <c r="EJ93" s="19"/>
      <c r="EK93" s="19"/>
      <c r="EL93" s="131">
        <f t="shared" si="126"/>
        <v>0</v>
      </c>
      <c r="EM93" s="14"/>
      <c r="EN93" s="16"/>
      <c r="EO93" s="21"/>
      <c r="EP93" s="19"/>
      <c r="EQ93" s="19"/>
      <c r="ER93" s="19"/>
      <c r="ES93" s="131">
        <f t="shared" si="128"/>
        <v>0</v>
      </c>
      <c r="ET93" s="14"/>
      <c r="EU93" s="16"/>
      <c r="EV93" s="21"/>
      <c r="EW93" s="19"/>
      <c r="EX93" s="19"/>
      <c r="EY93" s="19"/>
      <c r="EZ93" s="131">
        <f t="shared" si="130"/>
        <v>0</v>
      </c>
      <c r="FA93" s="14"/>
      <c r="FB93" s="23"/>
      <c r="FC93" s="111">
        <f t="shared" si="131"/>
        <v>40</v>
      </c>
      <c r="FD93" s="82">
        <f t="shared" si="132"/>
        <v>11</v>
      </c>
      <c r="FE93" s="82">
        <f t="shared" si="132"/>
        <v>0</v>
      </c>
      <c r="FF93" s="82">
        <f t="shared" si="132"/>
        <v>5</v>
      </c>
      <c r="FG93" s="131">
        <f t="shared" si="133"/>
        <v>16</v>
      </c>
      <c r="FH93" s="14" t="str">
        <f t="shared" si="134"/>
        <v>Diane Peacock</v>
      </c>
      <c r="FI93" s="14"/>
      <c r="FJ93" s="183">
        <f t="shared" si="146"/>
        <v>40</v>
      </c>
      <c r="FK93" s="177">
        <v>28</v>
      </c>
      <c r="FL93" s="177">
        <v>30</v>
      </c>
      <c r="FM93" s="177">
        <v>32</v>
      </c>
      <c r="FN93" s="177">
        <v>34</v>
      </c>
      <c r="FO93" s="177">
        <v>34</v>
      </c>
      <c r="FP93" s="177" t="s">
        <v>856</v>
      </c>
      <c r="FQ93" s="177" t="s">
        <v>835</v>
      </c>
      <c r="FR93" s="177" t="s">
        <v>835</v>
      </c>
      <c r="FS93" s="177">
        <v>40</v>
      </c>
      <c r="FT93" s="177"/>
      <c r="FU93" s="177"/>
      <c r="FV93" s="77"/>
      <c r="FW93" s="77"/>
      <c r="FX93" s="77"/>
      <c r="FY93" s="77"/>
      <c r="FZ93" s="77"/>
      <c r="GB93" s="8">
        <f t="shared" si="135"/>
        <v>16</v>
      </c>
      <c r="GC93" s="8">
        <f t="shared" si="136"/>
        <v>16</v>
      </c>
      <c r="GD93" s="8">
        <f t="shared" si="137"/>
        <v>16</v>
      </c>
      <c r="GE93" s="8">
        <f t="shared" si="138"/>
        <v>16</v>
      </c>
      <c r="GF93" s="8">
        <f t="shared" si="139"/>
        <v>16</v>
      </c>
      <c r="GG93" s="8">
        <f t="shared" si="147"/>
        <v>16</v>
      </c>
      <c r="GH93" s="8">
        <f t="shared" si="148"/>
        <v>16</v>
      </c>
      <c r="GI93" s="8">
        <f t="shared" si="140"/>
        <v>16</v>
      </c>
      <c r="GJ93" s="8">
        <f t="shared" si="141"/>
        <v>16</v>
      </c>
      <c r="GK93" s="8">
        <f t="shared" si="149"/>
        <v>16</v>
      </c>
      <c r="GM93" s="159">
        <f t="shared" si="150"/>
        <v>16</v>
      </c>
      <c r="GN93" s="159">
        <f t="shared" si="151"/>
        <v>16</v>
      </c>
      <c r="GO93" s="159">
        <f t="shared" si="142"/>
        <v>16</v>
      </c>
      <c r="GP93" s="159">
        <f t="shared" si="152"/>
        <v>16</v>
      </c>
      <c r="GQ93" s="159">
        <f t="shared" si="153"/>
        <v>16</v>
      </c>
      <c r="GR93" s="159">
        <f t="shared" si="154"/>
        <v>16</v>
      </c>
      <c r="GS93" s="159">
        <f t="shared" si="143"/>
        <v>16</v>
      </c>
    </row>
    <row r="94" spans="1:201">
      <c r="A94" s="8">
        <v>29</v>
      </c>
      <c r="B94" s="14" t="s">
        <v>775</v>
      </c>
      <c r="C94" s="162">
        <v>4.9733796296296297E-2</v>
      </c>
      <c r="D94" s="162">
        <v>4.9733796296296297E-2</v>
      </c>
      <c r="E94" s="162">
        <v>4.9733796296296297E-2</v>
      </c>
      <c r="F94" s="154">
        <v>4.9733796296296297E-2</v>
      </c>
      <c r="G94" s="154">
        <v>4.9733796296296297E-2</v>
      </c>
      <c r="H94" s="154">
        <v>4.9733796296296297E-2</v>
      </c>
      <c r="I94" s="154">
        <v>4.9733796296296297E-2</v>
      </c>
      <c r="J94" s="154">
        <v>4.9733796296296297E-2</v>
      </c>
      <c r="K94" s="23">
        <v>4.9733796296296297E-2</v>
      </c>
      <c r="L94" s="139">
        <v>29</v>
      </c>
      <c r="M94" s="132">
        <f t="shared" si="98"/>
        <v>10</v>
      </c>
      <c r="N94" s="145">
        <v>0</v>
      </c>
      <c r="O94" s="146">
        <v>5</v>
      </c>
      <c r="P94" s="147">
        <f t="shared" si="99"/>
        <v>15</v>
      </c>
      <c r="Q94" s="14"/>
      <c r="R94" s="16"/>
      <c r="S94" s="21"/>
      <c r="T94" s="19"/>
      <c r="U94" s="19"/>
      <c r="V94" s="19"/>
      <c r="W94" s="131"/>
      <c r="X94" s="14"/>
      <c r="Y94" s="23"/>
      <c r="Z94" s="139"/>
      <c r="AA94" s="132"/>
      <c r="AB94" s="145">
        <v>0</v>
      </c>
      <c r="AC94" s="146"/>
      <c r="AD94" s="147">
        <f t="shared" si="103"/>
        <v>0</v>
      </c>
      <c r="AE94" s="14"/>
      <c r="AF94" s="16"/>
      <c r="AG94" s="21"/>
      <c r="AH94" s="19"/>
      <c r="AI94" s="19"/>
      <c r="AJ94" s="19"/>
      <c r="AK94" s="131"/>
      <c r="AL94" s="14"/>
      <c r="AM94" s="16"/>
      <c r="AN94" s="21"/>
      <c r="AO94" s="132"/>
      <c r="AP94" s="24"/>
      <c r="AQ94" s="19"/>
      <c r="AR94" s="131"/>
      <c r="AS94" s="14"/>
      <c r="AT94" s="23"/>
      <c r="AU94" s="139"/>
      <c r="AV94" s="132">
        <f t="shared" si="104"/>
        <v>0</v>
      </c>
      <c r="AW94" s="145">
        <v>0</v>
      </c>
      <c r="AX94" s="146"/>
      <c r="AY94" s="147">
        <f t="shared" si="105"/>
        <v>0</v>
      </c>
      <c r="AZ94" s="14"/>
      <c r="BA94" s="16"/>
      <c r="BB94" s="21"/>
      <c r="BC94" s="19"/>
      <c r="BD94" s="19"/>
      <c r="BE94" s="19"/>
      <c r="BF94" s="131">
        <f t="shared" si="107"/>
        <v>0</v>
      </c>
      <c r="BG94" s="14"/>
      <c r="BH94" s="23"/>
      <c r="BI94" s="139"/>
      <c r="BJ94" s="132"/>
      <c r="BK94" s="145">
        <v>0</v>
      </c>
      <c r="BL94" s="146"/>
      <c r="BM94" s="147">
        <f t="shared" si="109"/>
        <v>0</v>
      </c>
      <c r="BN94" s="14"/>
      <c r="BO94" s="16"/>
      <c r="BP94" s="21"/>
      <c r="BQ94" s="19"/>
      <c r="BR94" s="19"/>
      <c r="BS94" s="19"/>
      <c r="BT94" s="131">
        <f t="shared" si="111"/>
        <v>0</v>
      </c>
      <c r="BU94" s="14"/>
      <c r="BV94" s="23"/>
      <c r="BW94" s="139"/>
      <c r="BX94" s="132"/>
      <c r="BY94" s="145">
        <v>0</v>
      </c>
      <c r="BZ94" s="146"/>
      <c r="CA94" s="147">
        <f t="shared" si="113"/>
        <v>0</v>
      </c>
      <c r="CB94" s="14"/>
      <c r="CC94" s="16"/>
      <c r="CD94" s="21"/>
      <c r="CE94" s="19"/>
      <c r="CF94" s="19"/>
      <c r="CG94" s="19"/>
      <c r="CH94" s="131">
        <f t="shared" si="114"/>
        <v>0</v>
      </c>
      <c r="CI94" s="14"/>
      <c r="CJ94" s="16"/>
      <c r="CK94" s="21"/>
      <c r="CL94" s="132">
        <f t="shared" si="115"/>
        <v>0</v>
      </c>
      <c r="CM94" s="24"/>
      <c r="CN94" s="19"/>
      <c r="CO94" s="131">
        <f t="shared" si="116"/>
        <v>0</v>
      </c>
      <c r="CP94" s="14"/>
      <c r="CQ94" s="16"/>
      <c r="CR94" s="21"/>
      <c r="CS94" s="19"/>
      <c r="CT94" s="19"/>
      <c r="CU94" s="19"/>
      <c r="CV94" s="131">
        <f t="shared" si="117"/>
        <v>0</v>
      </c>
      <c r="CW94" s="14"/>
      <c r="CX94" s="23"/>
      <c r="CY94" s="139"/>
      <c r="CZ94" s="132"/>
      <c r="DA94" s="145">
        <v>0</v>
      </c>
      <c r="DB94" s="146"/>
      <c r="DC94" s="147">
        <f t="shared" si="119"/>
        <v>0</v>
      </c>
      <c r="DD94" s="14"/>
      <c r="DE94" s="23"/>
      <c r="DF94" s="139"/>
      <c r="DG94" s="132"/>
      <c r="DH94" s="145">
        <v>0</v>
      </c>
      <c r="DI94" s="146"/>
      <c r="DJ94" s="147">
        <f t="shared" si="120"/>
        <v>0</v>
      </c>
      <c r="DK94" s="14"/>
      <c r="DL94" s="23"/>
      <c r="DM94" s="139"/>
      <c r="DN94" s="132"/>
      <c r="DO94" s="145">
        <v>0</v>
      </c>
      <c r="DP94" s="146"/>
      <c r="DQ94" s="147">
        <f t="shared" si="121"/>
        <v>0</v>
      </c>
      <c r="DR94" s="75"/>
      <c r="DS94" s="23"/>
      <c r="DT94" s="139"/>
      <c r="DU94" s="132"/>
      <c r="DV94" s="145">
        <v>0</v>
      </c>
      <c r="DW94" s="146"/>
      <c r="DX94" s="147">
        <f t="shared" si="123"/>
        <v>0</v>
      </c>
      <c r="DY94" s="14"/>
      <c r="DZ94" s="23"/>
      <c r="EA94" s="139"/>
      <c r="EB94" s="132"/>
      <c r="EC94" s="145">
        <v>0</v>
      </c>
      <c r="ED94" s="146"/>
      <c r="EE94" s="147">
        <f t="shared" si="124"/>
        <v>0</v>
      </c>
      <c r="EF94" s="14"/>
      <c r="EG94" s="16"/>
      <c r="EH94" s="21"/>
      <c r="EI94" s="19"/>
      <c r="EJ94" s="19"/>
      <c r="EK94" s="19"/>
      <c r="EL94" s="131">
        <f t="shared" si="126"/>
        <v>0</v>
      </c>
      <c r="EM94" s="14"/>
      <c r="EN94" s="16"/>
      <c r="EO94" s="21"/>
      <c r="EP94" s="19"/>
      <c r="EQ94" s="19"/>
      <c r="ER94" s="19"/>
      <c r="ES94" s="131">
        <f t="shared" si="128"/>
        <v>0</v>
      </c>
      <c r="ET94" s="14"/>
      <c r="EU94" s="16"/>
      <c r="EV94" s="21"/>
      <c r="EW94" s="19"/>
      <c r="EX94" s="19"/>
      <c r="EY94" s="19"/>
      <c r="EZ94" s="131">
        <f t="shared" si="130"/>
        <v>0</v>
      </c>
      <c r="FA94" s="14"/>
      <c r="FB94" s="23"/>
      <c r="FC94" s="111" t="str">
        <f t="shared" si="131"/>
        <v>41=</v>
      </c>
      <c r="FD94" s="82">
        <f t="shared" si="132"/>
        <v>10</v>
      </c>
      <c r="FE94" s="82">
        <f t="shared" si="132"/>
        <v>0</v>
      </c>
      <c r="FF94" s="82">
        <f t="shared" si="132"/>
        <v>5</v>
      </c>
      <c r="FG94" s="131">
        <f t="shared" si="133"/>
        <v>15</v>
      </c>
      <c r="FH94" s="14" t="str">
        <f t="shared" si="134"/>
        <v>Linda Lee</v>
      </c>
      <c r="FI94" s="14"/>
      <c r="FJ94" s="183" t="str">
        <f t="shared" si="146"/>
        <v>41=</v>
      </c>
      <c r="FK94" s="177">
        <v>29</v>
      </c>
      <c r="FL94" s="177" t="s">
        <v>826</v>
      </c>
      <c r="FM94" s="177" t="s">
        <v>812</v>
      </c>
      <c r="FN94" s="177" t="s">
        <v>848</v>
      </c>
      <c r="FO94" s="177" t="s">
        <v>848</v>
      </c>
      <c r="FP94" s="177" t="s">
        <v>835</v>
      </c>
      <c r="FQ94" s="177" t="s">
        <v>921</v>
      </c>
      <c r="FR94" s="177" t="s">
        <v>921</v>
      </c>
      <c r="FS94" s="177" t="s">
        <v>862</v>
      </c>
      <c r="FT94" s="177"/>
      <c r="FU94" s="177"/>
      <c r="FV94" s="77"/>
      <c r="FW94" s="77"/>
      <c r="FX94" s="77"/>
      <c r="FY94" s="77"/>
      <c r="FZ94" s="77"/>
      <c r="GB94" s="8">
        <f t="shared" si="135"/>
        <v>15</v>
      </c>
      <c r="GC94" s="8">
        <f t="shared" si="136"/>
        <v>15</v>
      </c>
      <c r="GD94" s="8">
        <f t="shared" si="137"/>
        <v>15</v>
      </c>
      <c r="GE94" s="8">
        <f t="shared" si="138"/>
        <v>15</v>
      </c>
      <c r="GF94" s="8">
        <f t="shared" si="139"/>
        <v>15</v>
      </c>
      <c r="GG94" s="8">
        <f t="shared" si="147"/>
        <v>15</v>
      </c>
      <c r="GH94" s="8">
        <f t="shared" si="148"/>
        <v>15</v>
      </c>
      <c r="GI94" s="8">
        <f t="shared" si="140"/>
        <v>15</v>
      </c>
      <c r="GJ94" s="8">
        <f t="shared" si="141"/>
        <v>15</v>
      </c>
      <c r="GK94" s="8">
        <f t="shared" si="149"/>
        <v>15</v>
      </c>
      <c r="GM94" s="159">
        <f t="shared" si="150"/>
        <v>15</v>
      </c>
      <c r="GN94" s="159">
        <f t="shared" si="151"/>
        <v>15</v>
      </c>
      <c r="GO94" s="159">
        <f t="shared" si="142"/>
        <v>15</v>
      </c>
      <c r="GP94" s="159">
        <f t="shared" si="152"/>
        <v>15</v>
      </c>
      <c r="GQ94" s="159">
        <f t="shared" si="153"/>
        <v>15</v>
      </c>
      <c r="GR94" s="159">
        <f t="shared" si="154"/>
        <v>15</v>
      </c>
      <c r="GS94" s="159">
        <f t="shared" si="143"/>
        <v>15</v>
      </c>
    </row>
    <row r="95" spans="1:201">
      <c r="A95" s="8">
        <v>30</v>
      </c>
      <c r="B95" s="14" t="s">
        <v>810</v>
      </c>
      <c r="C95" s="162"/>
      <c r="D95" s="154">
        <v>3.6585648148148145E-2</v>
      </c>
      <c r="E95" s="154">
        <v>3.6585648148148145E-2</v>
      </c>
      <c r="F95" s="154">
        <v>3.6585648148148145E-2</v>
      </c>
      <c r="G95" s="154">
        <v>3.6585648148148145E-2</v>
      </c>
      <c r="H95" s="154">
        <v>3.6585648148148145E-2</v>
      </c>
      <c r="I95" s="154">
        <v>3.6585648148148145E-2</v>
      </c>
      <c r="J95" s="154">
        <v>3.6585648148148145E-2</v>
      </c>
      <c r="K95" s="23"/>
      <c r="L95" s="139"/>
      <c r="M95" s="132"/>
      <c r="N95" s="145">
        <v>0</v>
      </c>
      <c r="O95" s="146"/>
      <c r="P95" s="147">
        <f t="shared" si="99"/>
        <v>0</v>
      </c>
      <c r="Q95" s="14"/>
      <c r="R95" s="16"/>
      <c r="S95" s="21"/>
      <c r="T95" s="19"/>
      <c r="U95" s="19"/>
      <c r="V95" s="19"/>
      <c r="W95" s="131"/>
      <c r="X95" s="14"/>
      <c r="Y95" s="23">
        <v>3.6585648148148145E-2</v>
      </c>
      <c r="Z95" s="139">
        <v>9</v>
      </c>
      <c r="AA95" s="132">
        <f t="shared" si="102"/>
        <v>15</v>
      </c>
      <c r="AB95" s="145">
        <v>0</v>
      </c>
      <c r="AC95" s="146">
        <v>5</v>
      </c>
      <c r="AD95" s="147">
        <f t="shared" si="103"/>
        <v>20</v>
      </c>
      <c r="AE95" s="14"/>
      <c r="AF95" s="16"/>
      <c r="AG95" s="21"/>
      <c r="AH95" s="19"/>
      <c r="AI95" s="19"/>
      <c r="AJ95" s="19"/>
      <c r="AK95" s="131"/>
      <c r="AL95" s="14"/>
      <c r="AM95" s="16"/>
      <c r="AN95" s="21"/>
      <c r="AO95" s="132"/>
      <c r="AP95" s="24"/>
      <c r="AQ95" s="19"/>
      <c r="AR95" s="131"/>
      <c r="AS95" s="14"/>
      <c r="AT95" s="23"/>
      <c r="AU95" s="139"/>
      <c r="AV95" s="132">
        <f t="shared" si="104"/>
        <v>0</v>
      </c>
      <c r="AW95" s="145">
        <v>0</v>
      </c>
      <c r="AX95" s="146"/>
      <c r="AY95" s="147">
        <f t="shared" si="105"/>
        <v>0</v>
      </c>
      <c r="AZ95" s="14"/>
      <c r="BA95" s="16"/>
      <c r="BB95" s="21"/>
      <c r="BC95" s="19"/>
      <c r="BD95" s="19"/>
      <c r="BE95" s="19"/>
      <c r="BF95" s="131">
        <f t="shared" si="107"/>
        <v>0</v>
      </c>
      <c r="BG95" s="14"/>
      <c r="BH95" s="23"/>
      <c r="BI95" s="139"/>
      <c r="BJ95" s="132"/>
      <c r="BK95" s="145">
        <v>0</v>
      </c>
      <c r="BL95" s="146"/>
      <c r="BM95" s="147">
        <f t="shared" si="109"/>
        <v>0</v>
      </c>
      <c r="BN95" s="14"/>
      <c r="BO95" s="16"/>
      <c r="BP95" s="21"/>
      <c r="BQ95" s="19"/>
      <c r="BR95" s="19"/>
      <c r="BS95" s="19"/>
      <c r="BT95" s="131">
        <f t="shared" si="111"/>
        <v>0</v>
      </c>
      <c r="BU95" s="14"/>
      <c r="BV95" s="23"/>
      <c r="BW95" s="139"/>
      <c r="BX95" s="132"/>
      <c r="BY95" s="145">
        <v>0</v>
      </c>
      <c r="BZ95" s="146"/>
      <c r="CA95" s="147">
        <f t="shared" si="113"/>
        <v>0</v>
      </c>
      <c r="CB95" s="14"/>
      <c r="CC95" s="16"/>
      <c r="CD95" s="21"/>
      <c r="CE95" s="19"/>
      <c r="CF95" s="19"/>
      <c r="CG95" s="19"/>
      <c r="CH95" s="131">
        <f t="shared" si="114"/>
        <v>0</v>
      </c>
      <c r="CI95" s="14"/>
      <c r="CJ95" s="16"/>
      <c r="CK95" s="21"/>
      <c r="CL95" s="132">
        <f t="shared" si="115"/>
        <v>0</v>
      </c>
      <c r="CM95" s="24"/>
      <c r="CN95" s="19"/>
      <c r="CO95" s="131">
        <f t="shared" si="116"/>
        <v>0</v>
      </c>
      <c r="CP95" s="14"/>
      <c r="CQ95" s="16"/>
      <c r="CR95" s="21"/>
      <c r="CS95" s="19"/>
      <c r="CT95" s="19"/>
      <c r="CU95" s="19"/>
      <c r="CV95" s="131">
        <f t="shared" si="117"/>
        <v>0</v>
      </c>
      <c r="CW95" s="14"/>
      <c r="CX95" s="23"/>
      <c r="CY95" s="139"/>
      <c r="CZ95" s="132"/>
      <c r="DA95" s="145">
        <v>0</v>
      </c>
      <c r="DB95" s="146"/>
      <c r="DC95" s="147">
        <f t="shared" si="119"/>
        <v>0</v>
      </c>
      <c r="DD95" s="14"/>
      <c r="DE95" s="23"/>
      <c r="DF95" s="139"/>
      <c r="DG95" s="132"/>
      <c r="DH95" s="145">
        <v>0</v>
      </c>
      <c r="DI95" s="146"/>
      <c r="DJ95" s="147">
        <f t="shared" si="120"/>
        <v>0</v>
      </c>
      <c r="DK95" s="14"/>
      <c r="DL95" s="23"/>
      <c r="DM95" s="139"/>
      <c r="DN95" s="132"/>
      <c r="DO95" s="145">
        <v>0</v>
      </c>
      <c r="DP95" s="146"/>
      <c r="DQ95" s="147">
        <f t="shared" si="121"/>
        <v>0</v>
      </c>
      <c r="DR95" s="75"/>
      <c r="DS95" s="23"/>
      <c r="DT95" s="139"/>
      <c r="DU95" s="132"/>
      <c r="DV95" s="145">
        <v>0</v>
      </c>
      <c r="DW95" s="146"/>
      <c r="DX95" s="147">
        <f t="shared" si="123"/>
        <v>0</v>
      </c>
      <c r="DY95" s="14"/>
      <c r="DZ95" s="23"/>
      <c r="EA95" s="139"/>
      <c r="EB95" s="132"/>
      <c r="EC95" s="145">
        <v>0</v>
      </c>
      <c r="ED95" s="146"/>
      <c r="EE95" s="147">
        <f t="shared" si="124"/>
        <v>0</v>
      </c>
      <c r="EF95" s="14"/>
      <c r="EG95" s="16"/>
      <c r="EH95" s="21"/>
      <c r="EI95" s="19"/>
      <c r="EJ95" s="19"/>
      <c r="EK95" s="19"/>
      <c r="EL95" s="131">
        <f t="shared" si="126"/>
        <v>0</v>
      </c>
      <c r="EM95" s="14"/>
      <c r="EN95" s="16"/>
      <c r="EO95" s="21"/>
      <c r="EP95" s="19"/>
      <c r="EQ95" s="19"/>
      <c r="ER95" s="19"/>
      <c r="ES95" s="131">
        <f t="shared" si="128"/>
        <v>0</v>
      </c>
      <c r="ET95" s="14"/>
      <c r="EU95" s="16"/>
      <c r="EV95" s="21"/>
      <c r="EW95" s="19"/>
      <c r="EX95" s="19"/>
      <c r="EY95" s="19"/>
      <c r="EZ95" s="131">
        <f t="shared" si="130"/>
        <v>0</v>
      </c>
      <c r="FA95" s="14"/>
      <c r="FB95" s="23"/>
      <c r="FC95" s="111">
        <f t="shared" si="131"/>
        <v>30</v>
      </c>
      <c r="FD95" s="82">
        <f t="shared" si="132"/>
        <v>15</v>
      </c>
      <c r="FE95" s="82">
        <f t="shared" si="132"/>
        <v>0</v>
      </c>
      <c r="FF95" s="82">
        <f t="shared" si="132"/>
        <v>5</v>
      </c>
      <c r="FG95" s="131">
        <f t="shared" si="133"/>
        <v>20</v>
      </c>
      <c r="FH95" s="14" t="str">
        <f t="shared" si="134"/>
        <v>Charlotte Treloar</v>
      </c>
      <c r="FI95" s="14"/>
      <c r="FJ95" s="183">
        <f t="shared" si="146"/>
        <v>30</v>
      </c>
      <c r="FK95" s="178"/>
      <c r="FL95" s="177" t="s">
        <v>661</v>
      </c>
      <c r="FM95" s="177" t="s">
        <v>662</v>
      </c>
      <c r="FN95" s="177">
        <v>29</v>
      </c>
      <c r="FO95" s="177">
        <v>29</v>
      </c>
      <c r="FP95" s="177">
        <v>29</v>
      </c>
      <c r="FQ95" s="177">
        <v>29</v>
      </c>
      <c r="FR95" s="177">
        <v>29</v>
      </c>
      <c r="FS95" s="177">
        <v>30</v>
      </c>
      <c r="FT95" s="177"/>
      <c r="FU95" s="177"/>
      <c r="FV95" s="77"/>
      <c r="FW95" s="77"/>
      <c r="FX95" s="77"/>
      <c r="FY95" s="77"/>
      <c r="FZ95" s="77"/>
      <c r="GB95" s="8">
        <f t="shared" si="135"/>
        <v>0</v>
      </c>
      <c r="GC95" s="8">
        <f t="shared" si="136"/>
        <v>20</v>
      </c>
      <c r="GD95" s="8">
        <f t="shared" si="137"/>
        <v>20</v>
      </c>
      <c r="GE95" s="8">
        <f t="shared" si="138"/>
        <v>20</v>
      </c>
      <c r="GF95" s="8">
        <f t="shared" si="139"/>
        <v>20</v>
      </c>
      <c r="GG95" s="8">
        <f t="shared" si="147"/>
        <v>20</v>
      </c>
      <c r="GH95" s="8">
        <f t="shared" si="148"/>
        <v>20</v>
      </c>
      <c r="GI95" s="8">
        <f t="shared" si="140"/>
        <v>20</v>
      </c>
      <c r="GJ95" s="8">
        <f t="shared" si="141"/>
        <v>20</v>
      </c>
      <c r="GK95" s="8">
        <f t="shared" si="149"/>
        <v>20</v>
      </c>
      <c r="GM95" s="159">
        <f t="shared" si="150"/>
        <v>20</v>
      </c>
      <c r="GN95" s="159">
        <f t="shared" si="151"/>
        <v>20</v>
      </c>
      <c r="GO95" s="159">
        <f t="shared" si="142"/>
        <v>20</v>
      </c>
      <c r="GP95" s="159">
        <f t="shared" si="152"/>
        <v>20</v>
      </c>
      <c r="GQ95" s="159">
        <f t="shared" si="153"/>
        <v>20</v>
      </c>
      <c r="GR95" s="159">
        <f t="shared" si="154"/>
        <v>20</v>
      </c>
      <c r="GS95" s="159">
        <f t="shared" si="143"/>
        <v>20</v>
      </c>
    </row>
    <row r="96" spans="1:201">
      <c r="A96" s="8">
        <v>31</v>
      </c>
      <c r="B96" s="14" t="s">
        <v>811</v>
      </c>
      <c r="C96" s="162"/>
      <c r="D96" s="154">
        <v>4.0821759259259259E-2</v>
      </c>
      <c r="E96" s="154">
        <v>4.0821759259259259E-2</v>
      </c>
      <c r="F96" s="154">
        <v>4.0821759259259259E-2</v>
      </c>
      <c r="G96" s="154">
        <v>4.0821759259259259E-2</v>
      </c>
      <c r="H96" s="154">
        <v>4.0821759259259259E-2</v>
      </c>
      <c r="I96" s="154">
        <v>4.0821759259259259E-2</v>
      </c>
      <c r="J96" s="154">
        <v>4.0821759259259259E-2</v>
      </c>
      <c r="K96" s="23"/>
      <c r="L96" s="139"/>
      <c r="M96" s="132"/>
      <c r="N96" s="145">
        <v>0</v>
      </c>
      <c r="O96" s="146"/>
      <c r="P96" s="147">
        <f t="shared" si="99"/>
        <v>0</v>
      </c>
      <c r="Q96" s="14"/>
      <c r="R96" s="16"/>
      <c r="S96" s="21"/>
      <c r="T96" s="19"/>
      <c r="U96" s="19"/>
      <c r="V96" s="19"/>
      <c r="W96" s="131"/>
      <c r="X96" s="14"/>
      <c r="Y96" s="23">
        <v>4.0821759259259259E-2</v>
      </c>
      <c r="Z96" s="139">
        <v>12</v>
      </c>
      <c r="AA96" s="132">
        <f t="shared" si="102"/>
        <v>12</v>
      </c>
      <c r="AB96" s="145">
        <v>0</v>
      </c>
      <c r="AC96" s="146">
        <v>5</v>
      </c>
      <c r="AD96" s="147">
        <f t="shared" si="103"/>
        <v>17</v>
      </c>
      <c r="AE96" s="14"/>
      <c r="AF96" s="16"/>
      <c r="AG96" s="21"/>
      <c r="AH96" s="19"/>
      <c r="AI96" s="19"/>
      <c r="AJ96" s="19"/>
      <c r="AK96" s="131"/>
      <c r="AL96" s="14"/>
      <c r="AM96" s="16"/>
      <c r="AN96" s="21"/>
      <c r="AO96" s="132"/>
      <c r="AP96" s="24"/>
      <c r="AQ96" s="19"/>
      <c r="AR96" s="131"/>
      <c r="AS96" s="14"/>
      <c r="AT96" s="23"/>
      <c r="AU96" s="139"/>
      <c r="AV96" s="132">
        <f t="shared" si="104"/>
        <v>0</v>
      </c>
      <c r="AW96" s="145">
        <v>0</v>
      </c>
      <c r="AX96" s="146"/>
      <c r="AY96" s="147">
        <f t="shared" si="105"/>
        <v>0</v>
      </c>
      <c r="AZ96" s="14"/>
      <c r="BA96" s="16"/>
      <c r="BB96" s="21"/>
      <c r="BC96" s="19"/>
      <c r="BD96" s="19"/>
      <c r="BE96" s="19"/>
      <c r="BF96" s="131">
        <f t="shared" si="107"/>
        <v>0</v>
      </c>
      <c r="BG96" s="14"/>
      <c r="BH96" s="23"/>
      <c r="BI96" s="139"/>
      <c r="BJ96" s="132"/>
      <c r="BK96" s="145">
        <v>0</v>
      </c>
      <c r="BL96" s="146"/>
      <c r="BM96" s="147">
        <f t="shared" si="109"/>
        <v>0</v>
      </c>
      <c r="BN96" s="14"/>
      <c r="BO96" s="16"/>
      <c r="BP96" s="21"/>
      <c r="BQ96" s="19"/>
      <c r="BR96" s="19"/>
      <c r="BS96" s="19"/>
      <c r="BT96" s="131">
        <f t="shared" si="111"/>
        <v>0</v>
      </c>
      <c r="BU96" s="14"/>
      <c r="BV96" s="23"/>
      <c r="BW96" s="139"/>
      <c r="BX96" s="132"/>
      <c r="BY96" s="145">
        <v>0</v>
      </c>
      <c r="BZ96" s="146"/>
      <c r="CA96" s="147">
        <f t="shared" si="113"/>
        <v>0</v>
      </c>
      <c r="CB96" s="14"/>
      <c r="CC96" s="16"/>
      <c r="CD96" s="21"/>
      <c r="CE96" s="19"/>
      <c r="CF96" s="19"/>
      <c r="CG96" s="19"/>
      <c r="CH96" s="131">
        <f t="shared" si="114"/>
        <v>0</v>
      </c>
      <c r="CI96" s="14"/>
      <c r="CJ96" s="16"/>
      <c r="CK96" s="21"/>
      <c r="CL96" s="132">
        <f t="shared" si="115"/>
        <v>0</v>
      </c>
      <c r="CM96" s="24"/>
      <c r="CN96" s="19"/>
      <c r="CO96" s="131">
        <f t="shared" si="116"/>
        <v>0</v>
      </c>
      <c r="CP96" s="14"/>
      <c r="CQ96" s="16"/>
      <c r="CR96" s="21"/>
      <c r="CS96" s="19"/>
      <c r="CT96" s="19"/>
      <c r="CU96" s="19"/>
      <c r="CV96" s="131">
        <f t="shared" si="117"/>
        <v>0</v>
      </c>
      <c r="CW96" s="14"/>
      <c r="CX96" s="23"/>
      <c r="CY96" s="139"/>
      <c r="CZ96" s="132"/>
      <c r="DA96" s="145">
        <v>0</v>
      </c>
      <c r="DB96" s="146"/>
      <c r="DC96" s="147">
        <f t="shared" si="119"/>
        <v>0</v>
      </c>
      <c r="DD96" s="14"/>
      <c r="DE96" s="23"/>
      <c r="DF96" s="139"/>
      <c r="DG96" s="132"/>
      <c r="DH96" s="145">
        <v>0</v>
      </c>
      <c r="DI96" s="146"/>
      <c r="DJ96" s="147">
        <f t="shared" si="120"/>
        <v>0</v>
      </c>
      <c r="DK96" s="14"/>
      <c r="DL96" s="23"/>
      <c r="DM96" s="139"/>
      <c r="DN96" s="132"/>
      <c r="DO96" s="145">
        <v>0</v>
      </c>
      <c r="DP96" s="146"/>
      <c r="DQ96" s="147">
        <f t="shared" si="121"/>
        <v>0</v>
      </c>
      <c r="DR96" s="75"/>
      <c r="DS96" s="23"/>
      <c r="DT96" s="139"/>
      <c r="DU96" s="132"/>
      <c r="DV96" s="145">
        <v>0</v>
      </c>
      <c r="DW96" s="146"/>
      <c r="DX96" s="147">
        <f t="shared" si="123"/>
        <v>0</v>
      </c>
      <c r="DY96" s="14"/>
      <c r="DZ96" s="23"/>
      <c r="EA96" s="139"/>
      <c r="EB96" s="132"/>
      <c r="EC96" s="145">
        <v>0</v>
      </c>
      <c r="ED96" s="146"/>
      <c r="EE96" s="147">
        <f t="shared" si="124"/>
        <v>0</v>
      </c>
      <c r="EF96" s="14"/>
      <c r="EG96" s="16"/>
      <c r="EH96" s="21"/>
      <c r="EI96" s="19"/>
      <c r="EJ96" s="19"/>
      <c r="EK96" s="19"/>
      <c r="EL96" s="131">
        <f t="shared" si="126"/>
        <v>0</v>
      </c>
      <c r="EM96" s="14"/>
      <c r="EN96" s="16"/>
      <c r="EO96" s="21"/>
      <c r="EP96" s="19"/>
      <c r="EQ96" s="19"/>
      <c r="ER96" s="19"/>
      <c r="ES96" s="131">
        <f t="shared" si="128"/>
        <v>0</v>
      </c>
      <c r="ET96" s="14"/>
      <c r="EU96" s="16"/>
      <c r="EV96" s="21"/>
      <c r="EW96" s="19"/>
      <c r="EX96" s="19"/>
      <c r="EY96" s="19"/>
      <c r="EZ96" s="131">
        <f t="shared" si="130"/>
        <v>0</v>
      </c>
      <c r="FA96" s="14"/>
      <c r="FB96" s="23"/>
      <c r="FC96" s="111" t="str">
        <f t="shared" si="131"/>
        <v>35=</v>
      </c>
      <c r="FD96" s="82">
        <f t="shared" si="132"/>
        <v>12</v>
      </c>
      <c r="FE96" s="82">
        <f t="shared" si="132"/>
        <v>0</v>
      </c>
      <c r="FF96" s="82">
        <f t="shared" si="132"/>
        <v>5</v>
      </c>
      <c r="FG96" s="131">
        <f t="shared" si="133"/>
        <v>17</v>
      </c>
      <c r="FH96" s="14" t="str">
        <f t="shared" si="134"/>
        <v>Emma Oakey</v>
      </c>
      <c r="FI96" s="14"/>
      <c r="FJ96" s="183" t="str">
        <f t="shared" si="146"/>
        <v>35=</v>
      </c>
      <c r="FK96" s="178"/>
      <c r="FL96" s="177" t="s">
        <v>773</v>
      </c>
      <c r="FM96" s="177" t="s">
        <v>768</v>
      </c>
      <c r="FN96" s="177" t="s">
        <v>774</v>
      </c>
      <c r="FO96" s="177" t="s">
        <v>774</v>
      </c>
      <c r="FP96" s="177" t="s">
        <v>774</v>
      </c>
      <c r="FQ96" s="177" t="s">
        <v>812</v>
      </c>
      <c r="FR96" s="177" t="s">
        <v>812</v>
      </c>
      <c r="FS96" s="177" t="s">
        <v>848</v>
      </c>
      <c r="FT96" s="177"/>
      <c r="FU96" s="177"/>
      <c r="FV96" s="77"/>
      <c r="FW96" s="77"/>
      <c r="FX96" s="77"/>
      <c r="FY96" s="77"/>
      <c r="FZ96" s="77"/>
      <c r="GB96" s="8">
        <f t="shared" si="135"/>
        <v>0</v>
      </c>
      <c r="GC96" s="8">
        <f t="shared" si="136"/>
        <v>17</v>
      </c>
      <c r="GD96" s="8">
        <f t="shared" si="137"/>
        <v>17</v>
      </c>
      <c r="GE96" s="8">
        <f t="shared" si="138"/>
        <v>17</v>
      </c>
      <c r="GF96" s="8">
        <f t="shared" si="139"/>
        <v>17</v>
      </c>
      <c r="GG96" s="8">
        <f t="shared" si="147"/>
        <v>17</v>
      </c>
      <c r="GH96" s="8">
        <f t="shared" si="148"/>
        <v>17</v>
      </c>
      <c r="GI96" s="8">
        <f t="shared" si="140"/>
        <v>17</v>
      </c>
      <c r="GJ96" s="8">
        <f t="shared" si="141"/>
        <v>17</v>
      </c>
      <c r="GK96" s="8">
        <f t="shared" si="149"/>
        <v>17</v>
      </c>
      <c r="GM96" s="159">
        <f t="shared" si="150"/>
        <v>17</v>
      </c>
      <c r="GN96" s="159">
        <f t="shared" si="151"/>
        <v>17</v>
      </c>
      <c r="GO96" s="159">
        <f t="shared" si="142"/>
        <v>17</v>
      </c>
      <c r="GP96" s="159">
        <f t="shared" si="152"/>
        <v>17</v>
      </c>
      <c r="GQ96" s="159">
        <f t="shared" si="153"/>
        <v>17</v>
      </c>
      <c r="GR96" s="159">
        <f t="shared" si="154"/>
        <v>17</v>
      </c>
      <c r="GS96" s="159">
        <f t="shared" si="143"/>
        <v>17</v>
      </c>
    </row>
    <row r="97" spans="1:201">
      <c r="A97" s="8">
        <v>32</v>
      </c>
      <c r="B97" s="14" t="s">
        <v>796</v>
      </c>
      <c r="C97" s="162"/>
      <c r="D97" s="154">
        <v>4.5347222222222226E-2</v>
      </c>
      <c r="E97" s="154">
        <v>4.5347222222222226E-2</v>
      </c>
      <c r="F97" s="154">
        <v>4.5347222222222226E-2</v>
      </c>
      <c r="G97" s="154">
        <v>4.5347222222222226E-2</v>
      </c>
      <c r="H97" s="154">
        <v>4.5347222222222226E-2</v>
      </c>
      <c r="I97" s="154">
        <v>4.5347222222222226E-2</v>
      </c>
      <c r="J97" s="154">
        <v>4.5347222222222226E-2</v>
      </c>
      <c r="K97" s="23"/>
      <c r="L97" s="139"/>
      <c r="M97" s="132"/>
      <c r="N97" s="145">
        <v>0</v>
      </c>
      <c r="O97" s="146"/>
      <c r="P97" s="147">
        <f t="shared" si="99"/>
        <v>0</v>
      </c>
      <c r="Q97" s="14"/>
      <c r="R97" s="16"/>
      <c r="S97" s="21"/>
      <c r="T97" s="19"/>
      <c r="U97" s="19"/>
      <c r="V97" s="19"/>
      <c r="W97" s="131"/>
      <c r="X97" s="14"/>
      <c r="Y97" s="23">
        <v>4.5347222222222226E-2</v>
      </c>
      <c r="Z97" s="139">
        <v>14</v>
      </c>
      <c r="AA97" s="132">
        <f t="shared" si="102"/>
        <v>10</v>
      </c>
      <c r="AB97" s="145">
        <v>0</v>
      </c>
      <c r="AC97" s="146">
        <v>5</v>
      </c>
      <c r="AD97" s="147">
        <f t="shared" si="103"/>
        <v>15</v>
      </c>
      <c r="AE97" s="14"/>
      <c r="AF97" s="16"/>
      <c r="AG97" s="21"/>
      <c r="AH97" s="19"/>
      <c r="AI97" s="19"/>
      <c r="AJ97" s="19"/>
      <c r="AK97" s="131"/>
      <c r="AL97" s="14"/>
      <c r="AM97" s="16"/>
      <c r="AN97" s="21"/>
      <c r="AO97" s="132"/>
      <c r="AP97" s="24"/>
      <c r="AQ97" s="19"/>
      <c r="AR97" s="131"/>
      <c r="AS97" s="14"/>
      <c r="AT97" s="23"/>
      <c r="AU97" s="139"/>
      <c r="AV97" s="132">
        <f t="shared" si="104"/>
        <v>0</v>
      </c>
      <c r="AW97" s="145">
        <v>0</v>
      </c>
      <c r="AX97" s="146"/>
      <c r="AY97" s="147">
        <f t="shared" si="105"/>
        <v>0</v>
      </c>
      <c r="AZ97" s="14"/>
      <c r="BA97" s="16"/>
      <c r="BB97" s="21"/>
      <c r="BC97" s="19"/>
      <c r="BD97" s="19"/>
      <c r="BE97" s="19"/>
      <c r="BF97" s="131"/>
      <c r="BG97" s="14"/>
      <c r="BH97" s="23"/>
      <c r="BI97" s="139"/>
      <c r="BJ97" s="132"/>
      <c r="BK97" s="145">
        <v>0</v>
      </c>
      <c r="BL97" s="146"/>
      <c r="BM97" s="147">
        <f t="shared" si="109"/>
        <v>0</v>
      </c>
      <c r="BN97" s="14"/>
      <c r="BO97" s="16"/>
      <c r="BP97" s="21"/>
      <c r="BQ97" s="19"/>
      <c r="BR97" s="19"/>
      <c r="BS97" s="19"/>
      <c r="BT97" s="131">
        <f t="shared" si="111"/>
        <v>0</v>
      </c>
      <c r="BU97" s="14"/>
      <c r="BV97" s="23"/>
      <c r="BW97" s="139"/>
      <c r="BX97" s="132"/>
      <c r="BY97" s="145">
        <v>0</v>
      </c>
      <c r="BZ97" s="146"/>
      <c r="CA97" s="147">
        <f t="shared" si="113"/>
        <v>0</v>
      </c>
      <c r="CB97" s="14"/>
      <c r="CC97" s="16"/>
      <c r="CD97" s="21"/>
      <c r="CE97" s="19"/>
      <c r="CF97" s="19"/>
      <c r="CG97" s="19"/>
      <c r="CH97" s="131">
        <f t="shared" si="114"/>
        <v>0</v>
      </c>
      <c r="CI97" s="14"/>
      <c r="CJ97" s="16"/>
      <c r="CK97" s="21"/>
      <c r="CL97" s="132">
        <f t="shared" si="115"/>
        <v>0</v>
      </c>
      <c r="CM97" s="24"/>
      <c r="CN97" s="19"/>
      <c r="CO97" s="131">
        <f t="shared" si="116"/>
        <v>0</v>
      </c>
      <c r="CP97" s="14"/>
      <c r="CQ97" s="16"/>
      <c r="CR97" s="21"/>
      <c r="CS97" s="19"/>
      <c r="CT97" s="19"/>
      <c r="CU97" s="19"/>
      <c r="CV97" s="131">
        <f t="shared" si="117"/>
        <v>0</v>
      </c>
      <c r="CW97" s="14"/>
      <c r="CX97" s="23"/>
      <c r="CY97" s="139"/>
      <c r="CZ97" s="132"/>
      <c r="DA97" s="145">
        <v>0</v>
      </c>
      <c r="DB97" s="146"/>
      <c r="DC97" s="147">
        <f t="shared" si="119"/>
        <v>0</v>
      </c>
      <c r="DD97" s="14"/>
      <c r="DE97" s="23"/>
      <c r="DF97" s="139"/>
      <c r="DG97" s="132"/>
      <c r="DH97" s="145">
        <v>0</v>
      </c>
      <c r="DI97" s="146"/>
      <c r="DJ97" s="147">
        <f t="shared" si="120"/>
        <v>0</v>
      </c>
      <c r="DK97" s="14"/>
      <c r="DL97" s="23"/>
      <c r="DM97" s="139"/>
      <c r="DN97" s="132"/>
      <c r="DO97" s="145">
        <v>0</v>
      </c>
      <c r="DP97" s="146"/>
      <c r="DQ97" s="147">
        <f t="shared" si="121"/>
        <v>0</v>
      </c>
      <c r="DR97" s="75"/>
      <c r="DS97" s="23"/>
      <c r="DT97" s="139"/>
      <c r="DU97" s="132"/>
      <c r="DV97" s="145">
        <v>0</v>
      </c>
      <c r="DW97" s="146"/>
      <c r="DX97" s="147">
        <f t="shared" si="123"/>
        <v>0</v>
      </c>
      <c r="DY97" s="14"/>
      <c r="DZ97" s="23"/>
      <c r="EA97" s="139"/>
      <c r="EB97" s="132"/>
      <c r="EC97" s="145">
        <v>0</v>
      </c>
      <c r="ED97" s="146"/>
      <c r="EE97" s="147">
        <f t="shared" si="124"/>
        <v>0</v>
      </c>
      <c r="EF97" s="14"/>
      <c r="EG97" s="16"/>
      <c r="EH97" s="21"/>
      <c r="EI97" s="19"/>
      <c r="EJ97" s="19"/>
      <c r="EK97" s="19"/>
      <c r="EL97" s="131"/>
      <c r="EM97" s="14"/>
      <c r="EN97" s="16"/>
      <c r="EO97" s="21"/>
      <c r="EP97" s="19"/>
      <c r="EQ97" s="19"/>
      <c r="ER97" s="19"/>
      <c r="ES97" s="131"/>
      <c r="ET97" s="14"/>
      <c r="EU97" s="16"/>
      <c r="EV97" s="21"/>
      <c r="EW97" s="19"/>
      <c r="EX97" s="19"/>
      <c r="EY97" s="19"/>
      <c r="EZ97" s="131"/>
      <c r="FA97" s="14"/>
      <c r="FB97" s="23"/>
      <c r="FC97" s="111" t="str">
        <f t="shared" si="131"/>
        <v>41=</v>
      </c>
      <c r="FD97" s="82">
        <f t="shared" si="132"/>
        <v>10</v>
      </c>
      <c r="FE97" s="82">
        <f t="shared" si="132"/>
        <v>0</v>
      </c>
      <c r="FF97" s="82">
        <f t="shared" si="132"/>
        <v>5</v>
      </c>
      <c r="FG97" s="131">
        <f t="shared" si="133"/>
        <v>15</v>
      </c>
      <c r="FH97" s="14" t="str">
        <f t="shared" si="134"/>
        <v>Fiona Tidbury</v>
      </c>
      <c r="FI97" s="14"/>
      <c r="FJ97" s="183" t="str">
        <f t="shared" si="146"/>
        <v>41=</v>
      </c>
      <c r="FK97" s="178"/>
      <c r="FL97" s="177" t="s">
        <v>826</v>
      </c>
      <c r="FM97" s="177" t="s">
        <v>812</v>
      </c>
      <c r="FN97" s="177" t="s">
        <v>848</v>
      </c>
      <c r="FO97" s="177" t="s">
        <v>848</v>
      </c>
      <c r="FP97" s="177" t="s">
        <v>835</v>
      </c>
      <c r="FQ97" s="177" t="s">
        <v>921</v>
      </c>
      <c r="FR97" s="177" t="s">
        <v>921</v>
      </c>
      <c r="FS97" s="177" t="s">
        <v>862</v>
      </c>
      <c r="FT97" s="177"/>
      <c r="FU97" s="177"/>
      <c r="FV97" s="77"/>
      <c r="FW97" s="77"/>
      <c r="FX97" s="77"/>
      <c r="FY97" s="77"/>
      <c r="FZ97" s="77"/>
      <c r="GC97" s="8">
        <f t="shared" si="136"/>
        <v>15</v>
      </c>
      <c r="GM97" s="159">
        <f t="shared" si="150"/>
        <v>15</v>
      </c>
      <c r="GN97" s="159">
        <f t="shared" si="151"/>
        <v>15</v>
      </c>
      <c r="GO97" s="159">
        <f t="shared" si="142"/>
        <v>15</v>
      </c>
      <c r="GP97" s="159">
        <f t="shared" si="152"/>
        <v>15</v>
      </c>
      <c r="GQ97" s="159">
        <f t="shared" si="153"/>
        <v>15</v>
      </c>
      <c r="GR97" s="159">
        <f t="shared" si="154"/>
        <v>15</v>
      </c>
      <c r="GS97" s="159">
        <f t="shared" si="143"/>
        <v>15</v>
      </c>
    </row>
    <row r="98" spans="1:201">
      <c r="A98" s="8">
        <v>33</v>
      </c>
      <c r="B98" s="14" t="s">
        <v>906</v>
      </c>
      <c r="C98" s="162"/>
      <c r="D98" s="154"/>
      <c r="E98" s="154">
        <v>3.0810185185185187E-2</v>
      </c>
      <c r="F98" s="154">
        <v>3.0810185185185187E-2</v>
      </c>
      <c r="G98" s="154">
        <v>3.0810185185185187E-2</v>
      </c>
      <c r="H98" s="154">
        <v>3.0810185185185187E-2</v>
      </c>
      <c r="I98" s="154">
        <v>3.0810185185185187E-2</v>
      </c>
      <c r="J98" s="154">
        <v>3.0810185185185187E-2</v>
      </c>
      <c r="K98" s="23"/>
      <c r="L98" s="139"/>
      <c r="M98" s="132"/>
      <c r="N98" s="145">
        <v>0</v>
      </c>
      <c r="O98" s="146"/>
      <c r="P98" s="147">
        <f t="shared" si="99"/>
        <v>0</v>
      </c>
      <c r="Q98" s="14"/>
      <c r="R98" s="16"/>
      <c r="S98" s="21"/>
      <c r="T98" s="19"/>
      <c r="U98" s="19"/>
      <c r="V98" s="19"/>
      <c r="W98" s="131"/>
      <c r="X98" s="14"/>
      <c r="Y98" s="23"/>
      <c r="Z98" s="139"/>
      <c r="AA98" s="132"/>
      <c r="AB98" s="145">
        <v>0</v>
      </c>
      <c r="AC98" s="146"/>
      <c r="AD98" s="147">
        <f t="shared" si="103"/>
        <v>0</v>
      </c>
      <c r="AE98" s="14"/>
      <c r="AF98" s="16"/>
      <c r="AG98" s="21"/>
      <c r="AH98" s="19"/>
      <c r="AI98" s="19"/>
      <c r="AJ98" s="19"/>
      <c r="AK98" s="131"/>
      <c r="AL98" s="14"/>
      <c r="AM98" s="16"/>
      <c r="AN98" s="21"/>
      <c r="AO98" s="132"/>
      <c r="AP98" s="24"/>
      <c r="AQ98" s="19"/>
      <c r="AR98" s="131"/>
      <c r="AS98" s="14"/>
      <c r="AT98" s="23"/>
      <c r="AU98" s="139"/>
      <c r="AV98" s="132">
        <f t="shared" si="104"/>
        <v>0</v>
      </c>
      <c r="AW98" s="145">
        <v>0</v>
      </c>
      <c r="AX98" s="146"/>
      <c r="AY98" s="147">
        <f t="shared" si="105"/>
        <v>0</v>
      </c>
      <c r="AZ98" s="14"/>
      <c r="BA98" s="16"/>
      <c r="BB98" s="21"/>
      <c r="BC98" s="19"/>
      <c r="BD98" s="19"/>
      <c r="BE98" s="19"/>
      <c r="BF98" s="131"/>
      <c r="BG98" s="14"/>
      <c r="BH98" s="23">
        <v>3.0810185185185187E-2</v>
      </c>
      <c r="BI98" s="139">
        <v>2</v>
      </c>
      <c r="BJ98" s="132">
        <f t="shared" si="108"/>
        <v>21</v>
      </c>
      <c r="BK98" s="145">
        <v>0</v>
      </c>
      <c r="BL98" s="146">
        <v>5</v>
      </c>
      <c r="BM98" s="147">
        <f t="shared" si="109"/>
        <v>26</v>
      </c>
      <c r="BN98" s="14"/>
      <c r="BO98" s="16"/>
      <c r="BP98" s="21"/>
      <c r="BQ98" s="19"/>
      <c r="BR98" s="19"/>
      <c r="BS98" s="19"/>
      <c r="BT98" s="131">
        <f t="shared" si="111"/>
        <v>0</v>
      </c>
      <c r="BU98" s="14"/>
      <c r="BV98" s="23"/>
      <c r="BW98" s="139"/>
      <c r="BX98" s="132"/>
      <c r="BY98" s="145">
        <v>0</v>
      </c>
      <c r="BZ98" s="146"/>
      <c r="CA98" s="147">
        <f t="shared" si="113"/>
        <v>0</v>
      </c>
      <c r="CB98" s="14"/>
      <c r="CC98" s="16"/>
      <c r="CD98" s="21"/>
      <c r="CE98" s="19"/>
      <c r="CF98" s="19"/>
      <c r="CG98" s="19"/>
      <c r="CH98" s="131">
        <f t="shared" si="114"/>
        <v>0</v>
      </c>
      <c r="CI98" s="14"/>
      <c r="CJ98" s="16"/>
      <c r="CK98" s="21"/>
      <c r="CL98" s="132">
        <f t="shared" si="115"/>
        <v>0</v>
      </c>
      <c r="CM98" s="24"/>
      <c r="CN98" s="19"/>
      <c r="CO98" s="131">
        <f t="shared" si="116"/>
        <v>0</v>
      </c>
      <c r="CP98" s="14"/>
      <c r="CQ98" s="16"/>
      <c r="CR98" s="21"/>
      <c r="CS98" s="19"/>
      <c r="CT98" s="19"/>
      <c r="CU98" s="19"/>
      <c r="CV98" s="131">
        <f t="shared" si="117"/>
        <v>0</v>
      </c>
      <c r="CW98" s="14"/>
      <c r="CX98" s="23"/>
      <c r="CY98" s="139"/>
      <c r="CZ98" s="132"/>
      <c r="DA98" s="145">
        <v>0</v>
      </c>
      <c r="DB98" s="146"/>
      <c r="DC98" s="147">
        <f t="shared" si="119"/>
        <v>0</v>
      </c>
      <c r="DD98" s="14"/>
      <c r="DE98" s="23"/>
      <c r="DF98" s="139"/>
      <c r="DG98" s="132"/>
      <c r="DH98" s="145">
        <v>0</v>
      </c>
      <c r="DI98" s="146"/>
      <c r="DJ98" s="147">
        <f t="shared" si="120"/>
        <v>0</v>
      </c>
      <c r="DK98" s="14"/>
      <c r="DL98" s="23"/>
      <c r="DM98" s="139"/>
      <c r="DN98" s="132"/>
      <c r="DO98" s="145">
        <v>0</v>
      </c>
      <c r="DP98" s="146"/>
      <c r="DQ98" s="147">
        <f t="shared" si="121"/>
        <v>0</v>
      </c>
      <c r="DR98" s="75"/>
      <c r="DS98" s="23"/>
      <c r="DT98" s="139"/>
      <c r="DU98" s="132"/>
      <c r="DV98" s="145">
        <v>0</v>
      </c>
      <c r="DW98" s="146"/>
      <c r="DX98" s="147">
        <f t="shared" si="123"/>
        <v>0</v>
      </c>
      <c r="DY98" s="14"/>
      <c r="DZ98" s="23"/>
      <c r="EA98" s="139"/>
      <c r="EB98" s="132"/>
      <c r="EC98" s="145">
        <v>0</v>
      </c>
      <c r="ED98" s="146"/>
      <c r="EE98" s="147">
        <f t="shared" si="124"/>
        <v>0</v>
      </c>
      <c r="EF98" s="14"/>
      <c r="EG98" s="16"/>
      <c r="EH98" s="21"/>
      <c r="EI98" s="19"/>
      <c r="EJ98" s="19"/>
      <c r="EK98" s="19"/>
      <c r="EL98" s="131"/>
      <c r="EM98" s="14"/>
      <c r="EN98" s="16"/>
      <c r="EO98" s="21"/>
      <c r="EP98" s="19"/>
      <c r="EQ98" s="19"/>
      <c r="ER98" s="19"/>
      <c r="ES98" s="131"/>
      <c r="ET98" s="14"/>
      <c r="EU98" s="16"/>
      <c r="EV98" s="21"/>
      <c r="EW98" s="19"/>
      <c r="EX98" s="19"/>
      <c r="EY98" s="19"/>
      <c r="EZ98" s="131"/>
      <c r="FA98" s="14"/>
      <c r="FB98" s="23"/>
      <c r="FC98" s="111">
        <f t="shared" si="131"/>
        <v>26</v>
      </c>
      <c r="FD98" s="82">
        <f t="shared" si="132"/>
        <v>21</v>
      </c>
      <c r="FE98" s="82">
        <f t="shared" si="132"/>
        <v>0</v>
      </c>
      <c r="FF98" s="82">
        <f t="shared" si="132"/>
        <v>5</v>
      </c>
      <c r="FG98" s="131">
        <f t="shared" si="133"/>
        <v>26</v>
      </c>
      <c r="FH98" s="14" t="str">
        <f t="shared" si="134"/>
        <v>Sarah O'Leary</v>
      </c>
      <c r="FI98" s="14"/>
      <c r="FJ98" s="183">
        <f t="shared" si="146"/>
        <v>26</v>
      </c>
      <c r="FK98" s="178"/>
      <c r="FL98" s="177"/>
      <c r="FM98" s="177">
        <v>22</v>
      </c>
      <c r="FN98" s="177">
        <v>24</v>
      </c>
      <c r="FO98" s="177">
        <v>24</v>
      </c>
      <c r="FP98" s="177">
        <v>25</v>
      </c>
      <c r="FQ98" s="177">
        <v>26</v>
      </c>
      <c r="FR98" s="177">
        <v>26</v>
      </c>
      <c r="FS98" s="177">
        <v>26</v>
      </c>
      <c r="FT98" s="177"/>
      <c r="FU98" s="177"/>
      <c r="FV98" s="77"/>
      <c r="FW98" s="77"/>
      <c r="FX98" s="77"/>
      <c r="FY98" s="77"/>
      <c r="FZ98" s="77"/>
      <c r="GC98" s="8">
        <f t="shared" si="136"/>
        <v>0</v>
      </c>
      <c r="GM98" s="159">
        <f t="shared" si="150"/>
        <v>0</v>
      </c>
      <c r="GN98" s="159">
        <f t="shared" si="151"/>
        <v>26</v>
      </c>
      <c r="GO98" s="159">
        <f t="shared" si="142"/>
        <v>26</v>
      </c>
      <c r="GP98" s="159">
        <f t="shared" si="152"/>
        <v>26</v>
      </c>
      <c r="GQ98" s="159">
        <f t="shared" si="153"/>
        <v>26</v>
      </c>
      <c r="GR98" s="159">
        <f t="shared" si="154"/>
        <v>26</v>
      </c>
      <c r="GS98" s="159">
        <f t="shared" si="143"/>
        <v>26</v>
      </c>
    </row>
    <row r="99" spans="1:201">
      <c r="A99" s="8">
        <v>34</v>
      </c>
      <c r="B99" s="14" t="s">
        <v>907</v>
      </c>
      <c r="C99" s="162"/>
      <c r="D99" s="154"/>
      <c r="E99" s="154">
        <v>4.1099537037037039E-2</v>
      </c>
      <c r="F99" s="154">
        <v>4.1099537037037039E-2</v>
      </c>
      <c r="G99" s="154">
        <v>4.1099537037037039E-2</v>
      </c>
      <c r="H99" s="154">
        <v>4.1099537037037039E-2</v>
      </c>
      <c r="I99" s="154">
        <v>4.1099537037037039E-2</v>
      </c>
      <c r="J99" s="154">
        <v>4.1099537037037039E-2</v>
      </c>
      <c r="K99" s="23"/>
      <c r="L99" s="139"/>
      <c r="M99" s="132"/>
      <c r="N99" s="145">
        <v>0</v>
      </c>
      <c r="O99" s="146"/>
      <c r="P99" s="147">
        <f t="shared" si="99"/>
        <v>0</v>
      </c>
      <c r="Q99" s="14"/>
      <c r="R99" s="16"/>
      <c r="S99" s="21"/>
      <c r="T99" s="19"/>
      <c r="U99" s="19"/>
      <c r="V99" s="19"/>
      <c r="W99" s="131"/>
      <c r="X99" s="14"/>
      <c r="Y99" s="23"/>
      <c r="Z99" s="139"/>
      <c r="AA99" s="132"/>
      <c r="AB99" s="145">
        <v>0</v>
      </c>
      <c r="AC99" s="146"/>
      <c r="AD99" s="147">
        <f t="shared" si="103"/>
        <v>0</v>
      </c>
      <c r="AE99" s="14"/>
      <c r="AF99" s="16"/>
      <c r="AG99" s="21"/>
      <c r="AH99" s="19"/>
      <c r="AI99" s="19"/>
      <c r="AJ99" s="19"/>
      <c r="AK99" s="131"/>
      <c r="AL99" s="14"/>
      <c r="AM99" s="16"/>
      <c r="AN99" s="21"/>
      <c r="AO99" s="132"/>
      <c r="AP99" s="24"/>
      <c r="AQ99" s="19"/>
      <c r="AR99" s="131"/>
      <c r="AS99" s="14"/>
      <c r="AT99" s="23"/>
      <c r="AU99" s="139"/>
      <c r="AV99" s="132">
        <f t="shared" si="104"/>
        <v>0</v>
      </c>
      <c r="AW99" s="145">
        <v>0</v>
      </c>
      <c r="AX99" s="146"/>
      <c r="AY99" s="147">
        <f t="shared" si="105"/>
        <v>0</v>
      </c>
      <c r="AZ99" s="14"/>
      <c r="BA99" s="16"/>
      <c r="BB99" s="21"/>
      <c r="BC99" s="19"/>
      <c r="BD99" s="19"/>
      <c r="BE99" s="19"/>
      <c r="BF99" s="131"/>
      <c r="BG99" s="14"/>
      <c r="BH99" s="23">
        <v>4.1099537037037039E-2</v>
      </c>
      <c r="BI99" s="139">
        <v>10</v>
      </c>
      <c r="BJ99" s="132">
        <f t="shared" si="108"/>
        <v>13</v>
      </c>
      <c r="BK99" s="145">
        <v>0</v>
      </c>
      <c r="BL99" s="146">
        <v>5</v>
      </c>
      <c r="BM99" s="147">
        <f t="shared" si="109"/>
        <v>18</v>
      </c>
      <c r="BN99" s="14"/>
      <c r="BO99" s="16"/>
      <c r="BP99" s="21"/>
      <c r="BQ99" s="19"/>
      <c r="BR99" s="19"/>
      <c r="BS99" s="19"/>
      <c r="BT99" s="131">
        <f t="shared" si="111"/>
        <v>0</v>
      </c>
      <c r="BU99" s="14"/>
      <c r="BV99" s="23"/>
      <c r="BW99" s="139"/>
      <c r="BX99" s="132"/>
      <c r="BY99" s="145">
        <v>0</v>
      </c>
      <c r="BZ99" s="146"/>
      <c r="CA99" s="147">
        <f t="shared" si="113"/>
        <v>0</v>
      </c>
      <c r="CB99" s="14"/>
      <c r="CC99" s="16"/>
      <c r="CD99" s="21"/>
      <c r="CE99" s="19"/>
      <c r="CF99" s="19"/>
      <c r="CG99" s="19"/>
      <c r="CH99" s="131">
        <f t="shared" si="114"/>
        <v>0</v>
      </c>
      <c r="CI99" s="14"/>
      <c r="CJ99" s="16"/>
      <c r="CK99" s="21"/>
      <c r="CL99" s="132">
        <f t="shared" si="115"/>
        <v>0</v>
      </c>
      <c r="CM99" s="24"/>
      <c r="CN99" s="19"/>
      <c r="CO99" s="131">
        <f t="shared" si="116"/>
        <v>0</v>
      </c>
      <c r="CP99" s="14"/>
      <c r="CQ99" s="16"/>
      <c r="CR99" s="21"/>
      <c r="CS99" s="19"/>
      <c r="CT99" s="19"/>
      <c r="CU99" s="19"/>
      <c r="CV99" s="131">
        <f t="shared" si="117"/>
        <v>0</v>
      </c>
      <c r="CW99" s="14"/>
      <c r="CX99" s="23"/>
      <c r="CY99" s="139"/>
      <c r="CZ99" s="132"/>
      <c r="DA99" s="145">
        <v>0</v>
      </c>
      <c r="DB99" s="146"/>
      <c r="DC99" s="147">
        <f t="shared" si="119"/>
        <v>0</v>
      </c>
      <c r="DD99" s="14"/>
      <c r="DE99" s="23"/>
      <c r="DF99" s="139"/>
      <c r="DG99" s="132"/>
      <c r="DH99" s="145">
        <v>0</v>
      </c>
      <c r="DI99" s="146"/>
      <c r="DJ99" s="147">
        <f t="shared" si="120"/>
        <v>0</v>
      </c>
      <c r="DK99" s="14"/>
      <c r="DL99" s="23"/>
      <c r="DM99" s="139"/>
      <c r="DN99" s="132"/>
      <c r="DO99" s="145">
        <v>0</v>
      </c>
      <c r="DP99" s="146"/>
      <c r="DQ99" s="147">
        <f t="shared" si="121"/>
        <v>0</v>
      </c>
      <c r="DR99" s="75"/>
      <c r="DS99" s="23"/>
      <c r="DT99" s="139"/>
      <c r="DU99" s="132"/>
      <c r="DV99" s="145">
        <v>0</v>
      </c>
      <c r="DW99" s="146"/>
      <c r="DX99" s="147">
        <f t="shared" si="123"/>
        <v>0</v>
      </c>
      <c r="DY99" s="14"/>
      <c r="DZ99" s="23"/>
      <c r="EA99" s="139"/>
      <c r="EB99" s="132"/>
      <c r="EC99" s="145">
        <v>0</v>
      </c>
      <c r="ED99" s="146"/>
      <c r="EE99" s="147">
        <f t="shared" si="124"/>
        <v>0</v>
      </c>
      <c r="EF99" s="14"/>
      <c r="EG99" s="16"/>
      <c r="EH99" s="21"/>
      <c r="EI99" s="19"/>
      <c r="EJ99" s="19"/>
      <c r="EK99" s="19"/>
      <c r="EL99" s="131"/>
      <c r="EM99" s="14"/>
      <c r="EN99" s="16"/>
      <c r="EO99" s="21"/>
      <c r="EP99" s="19"/>
      <c r="EQ99" s="19"/>
      <c r="ER99" s="19"/>
      <c r="ES99" s="131"/>
      <c r="ET99" s="14"/>
      <c r="EU99" s="16"/>
      <c r="EV99" s="21"/>
      <c r="EW99" s="19"/>
      <c r="EX99" s="19"/>
      <c r="EY99" s="19"/>
      <c r="EZ99" s="131"/>
      <c r="FA99" s="14"/>
      <c r="FB99" s="23"/>
      <c r="FC99" s="111" t="str">
        <f t="shared" si="131"/>
        <v>33=</v>
      </c>
      <c r="FD99" s="82">
        <f t="shared" si="132"/>
        <v>13</v>
      </c>
      <c r="FE99" s="82">
        <f t="shared" si="132"/>
        <v>0</v>
      </c>
      <c r="FF99" s="82">
        <f t="shared" si="132"/>
        <v>5</v>
      </c>
      <c r="FG99" s="131">
        <f t="shared" si="133"/>
        <v>18</v>
      </c>
      <c r="FH99" s="14" t="str">
        <f t="shared" si="134"/>
        <v>Alison Rowsell</v>
      </c>
      <c r="FI99" s="14"/>
      <c r="FJ99" s="183" t="str">
        <f t="shared" si="146"/>
        <v>33=</v>
      </c>
      <c r="FK99" s="178"/>
      <c r="FL99" s="177"/>
      <c r="FM99" s="177">
        <v>29</v>
      </c>
      <c r="FN99" s="177">
        <v>31</v>
      </c>
      <c r="FO99" s="177">
        <v>31</v>
      </c>
      <c r="FP99" s="177">
        <v>31</v>
      </c>
      <c r="FQ99" s="177">
        <v>32</v>
      </c>
      <c r="FR99" s="177">
        <v>32</v>
      </c>
      <c r="FS99" s="177" t="s">
        <v>812</v>
      </c>
      <c r="FT99" s="177"/>
      <c r="FU99" s="177"/>
      <c r="FV99" s="77"/>
      <c r="FW99" s="77"/>
      <c r="FX99" s="77"/>
      <c r="FY99" s="77"/>
      <c r="FZ99" s="77"/>
      <c r="GC99" s="8">
        <f t="shared" si="136"/>
        <v>0</v>
      </c>
      <c r="GM99" s="159">
        <f t="shared" si="150"/>
        <v>0</v>
      </c>
      <c r="GN99" s="159">
        <f t="shared" si="151"/>
        <v>18</v>
      </c>
      <c r="GO99" s="159">
        <f t="shared" si="142"/>
        <v>18</v>
      </c>
      <c r="GP99" s="159">
        <f t="shared" si="152"/>
        <v>18</v>
      </c>
      <c r="GQ99" s="159">
        <f t="shared" si="153"/>
        <v>18</v>
      </c>
      <c r="GR99" s="159">
        <f t="shared" si="154"/>
        <v>18</v>
      </c>
      <c r="GS99" s="159">
        <f t="shared" si="143"/>
        <v>18</v>
      </c>
    </row>
    <row r="100" spans="1:201">
      <c r="A100" s="8">
        <v>35</v>
      </c>
      <c r="B100" s="14" t="s">
        <v>908</v>
      </c>
      <c r="C100" s="162"/>
      <c r="D100" s="154"/>
      <c r="E100" s="154">
        <v>4.7916666666666663E-2</v>
      </c>
      <c r="F100" s="154">
        <v>4.7916666666666663E-2</v>
      </c>
      <c r="G100" s="154">
        <v>4.7916666666666663E-2</v>
      </c>
      <c r="H100" s="154">
        <v>4.7916666666666663E-2</v>
      </c>
      <c r="I100" s="154">
        <v>4.7916666666666663E-2</v>
      </c>
      <c r="J100" s="154">
        <v>4.7916666666666663E-2</v>
      </c>
      <c r="K100" s="23"/>
      <c r="L100" s="139"/>
      <c r="M100" s="132"/>
      <c r="N100" s="145">
        <v>0</v>
      </c>
      <c r="O100" s="146"/>
      <c r="P100" s="147">
        <f t="shared" si="99"/>
        <v>0</v>
      </c>
      <c r="Q100" s="14"/>
      <c r="R100" s="16"/>
      <c r="S100" s="21"/>
      <c r="T100" s="19"/>
      <c r="U100" s="19"/>
      <c r="V100" s="19"/>
      <c r="W100" s="131"/>
      <c r="X100" s="14"/>
      <c r="Y100" s="23"/>
      <c r="Z100" s="139"/>
      <c r="AA100" s="132"/>
      <c r="AB100" s="145">
        <v>0</v>
      </c>
      <c r="AC100" s="146"/>
      <c r="AD100" s="147">
        <f t="shared" si="103"/>
        <v>0</v>
      </c>
      <c r="AE100" s="14"/>
      <c r="AF100" s="16"/>
      <c r="AG100" s="21"/>
      <c r="AH100" s="19"/>
      <c r="AI100" s="19"/>
      <c r="AJ100" s="19"/>
      <c r="AK100" s="131"/>
      <c r="AL100" s="14"/>
      <c r="AM100" s="16"/>
      <c r="AN100" s="21"/>
      <c r="AO100" s="132"/>
      <c r="AP100" s="24"/>
      <c r="AQ100" s="19"/>
      <c r="AR100" s="131"/>
      <c r="AS100" s="14"/>
      <c r="AT100" s="23"/>
      <c r="AU100" s="139"/>
      <c r="AV100" s="132">
        <f t="shared" si="104"/>
        <v>0</v>
      </c>
      <c r="AW100" s="145">
        <v>0</v>
      </c>
      <c r="AX100" s="146"/>
      <c r="AY100" s="147">
        <f t="shared" si="105"/>
        <v>0</v>
      </c>
      <c r="AZ100" s="14"/>
      <c r="BA100" s="16"/>
      <c r="BB100" s="21"/>
      <c r="BC100" s="19"/>
      <c r="BD100" s="19"/>
      <c r="BE100" s="19"/>
      <c r="BF100" s="131"/>
      <c r="BG100" s="14"/>
      <c r="BH100" s="23">
        <v>4.7916666666666663E-2</v>
      </c>
      <c r="BI100" s="139">
        <v>13</v>
      </c>
      <c r="BJ100" s="132">
        <f t="shared" si="108"/>
        <v>10</v>
      </c>
      <c r="BK100" s="145">
        <v>0</v>
      </c>
      <c r="BL100" s="146">
        <v>5</v>
      </c>
      <c r="BM100" s="147">
        <f t="shared" si="109"/>
        <v>15</v>
      </c>
      <c r="BN100" s="14"/>
      <c r="BO100" s="16"/>
      <c r="BP100" s="21"/>
      <c r="BQ100" s="19"/>
      <c r="BR100" s="19"/>
      <c r="BS100" s="19"/>
      <c r="BT100" s="131"/>
      <c r="BU100" s="14"/>
      <c r="BV100" s="23"/>
      <c r="BW100" s="139"/>
      <c r="BX100" s="132"/>
      <c r="BY100" s="145">
        <v>0</v>
      </c>
      <c r="BZ100" s="146"/>
      <c r="CA100" s="147">
        <f t="shared" si="113"/>
        <v>0</v>
      </c>
      <c r="CB100" s="14"/>
      <c r="CC100" s="16"/>
      <c r="CD100" s="21"/>
      <c r="CE100" s="19"/>
      <c r="CF100" s="19"/>
      <c r="CG100" s="19"/>
      <c r="CH100" s="131"/>
      <c r="CI100" s="14"/>
      <c r="CJ100" s="16"/>
      <c r="CK100" s="21"/>
      <c r="CL100" s="132"/>
      <c r="CM100" s="24"/>
      <c r="CN100" s="19"/>
      <c r="CO100" s="131"/>
      <c r="CP100" s="14"/>
      <c r="CQ100" s="16"/>
      <c r="CR100" s="21"/>
      <c r="CS100" s="19"/>
      <c r="CT100" s="19"/>
      <c r="CU100" s="19"/>
      <c r="CV100" s="131"/>
      <c r="CW100" s="14"/>
      <c r="CX100" s="23"/>
      <c r="CY100" s="139"/>
      <c r="CZ100" s="132"/>
      <c r="DA100" s="145">
        <v>0</v>
      </c>
      <c r="DB100" s="146"/>
      <c r="DC100" s="147">
        <f t="shared" si="119"/>
        <v>0</v>
      </c>
      <c r="DD100" s="14"/>
      <c r="DE100" s="23"/>
      <c r="DF100" s="139"/>
      <c r="DG100" s="132"/>
      <c r="DH100" s="145">
        <v>0</v>
      </c>
      <c r="DI100" s="146"/>
      <c r="DJ100" s="147">
        <f t="shared" si="120"/>
        <v>0</v>
      </c>
      <c r="DK100" s="14"/>
      <c r="DL100" s="23"/>
      <c r="DM100" s="139"/>
      <c r="DN100" s="132"/>
      <c r="DO100" s="145">
        <v>0</v>
      </c>
      <c r="DP100" s="146"/>
      <c r="DQ100" s="147">
        <f t="shared" si="121"/>
        <v>0</v>
      </c>
      <c r="DR100" s="75"/>
      <c r="DS100" s="23"/>
      <c r="DT100" s="139"/>
      <c r="DU100" s="132"/>
      <c r="DV100" s="145">
        <v>0</v>
      </c>
      <c r="DW100" s="146"/>
      <c r="DX100" s="147">
        <f t="shared" si="123"/>
        <v>0</v>
      </c>
      <c r="DY100" s="14"/>
      <c r="DZ100" s="23"/>
      <c r="EA100" s="139"/>
      <c r="EB100" s="132"/>
      <c r="EC100" s="145">
        <v>0</v>
      </c>
      <c r="ED100" s="146"/>
      <c r="EE100" s="147">
        <f t="shared" si="124"/>
        <v>0</v>
      </c>
      <c r="EF100" s="14"/>
      <c r="EG100" s="16"/>
      <c r="EH100" s="21"/>
      <c r="EI100" s="19"/>
      <c r="EJ100" s="19"/>
      <c r="EK100" s="19"/>
      <c r="EL100" s="131"/>
      <c r="EM100" s="14"/>
      <c r="EN100" s="16"/>
      <c r="EO100" s="21"/>
      <c r="EP100" s="19"/>
      <c r="EQ100" s="19"/>
      <c r="ER100" s="19"/>
      <c r="ES100" s="131"/>
      <c r="ET100" s="14"/>
      <c r="EU100" s="16"/>
      <c r="EV100" s="21"/>
      <c r="EW100" s="19"/>
      <c r="EX100" s="19"/>
      <c r="EY100" s="19"/>
      <c r="EZ100" s="131"/>
      <c r="FA100" s="14"/>
      <c r="FB100" s="23"/>
      <c r="FC100" s="111" t="str">
        <f t="shared" si="131"/>
        <v>41=</v>
      </c>
      <c r="FD100" s="82">
        <f t="shared" ref="FD100:FF114" si="158">SUM(M100+T100+AA100+AH100+AO100+AV100+BC100+BJ100+BQ100+BX100+CE100+CL100+CS100+CZ100+DG100+DN100+DU100+EB100+EI100+EP100+EW100)</f>
        <v>10</v>
      </c>
      <c r="FE100" s="82">
        <f t="shared" si="158"/>
        <v>0</v>
      </c>
      <c r="FF100" s="82">
        <f t="shared" si="158"/>
        <v>5</v>
      </c>
      <c r="FG100" s="131">
        <f t="shared" si="133"/>
        <v>15</v>
      </c>
      <c r="FH100" s="14" t="str">
        <f t="shared" si="134"/>
        <v>Sophie Wilson</v>
      </c>
      <c r="FI100" s="14"/>
      <c r="FJ100" s="183" t="str">
        <f t="shared" si="146"/>
        <v>41=</v>
      </c>
      <c r="FK100" s="178"/>
      <c r="FL100" s="177"/>
      <c r="FM100" s="177" t="s">
        <v>812</v>
      </c>
      <c r="FN100" s="177" t="s">
        <v>848</v>
      </c>
      <c r="FO100" s="177" t="s">
        <v>848</v>
      </c>
      <c r="FP100" s="177" t="s">
        <v>835</v>
      </c>
      <c r="FQ100" s="177" t="s">
        <v>921</v>
      </c>
      <c r="FR100" s="177" t="s">
        <v>921</v>
      </c>
      <c r="FS100" s="177" t="s">
        <v>862</v>
      </c>
      <c r="FT100" s="177"/>
      <c r="FU100" s="177"/>
      <c r="FV100" s="77"/>
      <c r="FW100" s="77"/>
      <c r="FX100" s="77"/>
      <c r="FY100" s="77"/>
      <c r="FZ100" s="77"/>
      <c r="GM100" s="159"/>
      <c r="GN100" s="159">
        <f t="shared" si="151"/>
        <v>15</v>
      </c>
      <c r="GO100" s="159">
        <f t="shared" si="142"/>
        <v>15</v>
      </c>
      <c r="GP100" s="159">
        <f t="shared" si="152"/>
        <v>15</v>
      </c>
      <c r="GQ100" s="159">
        <f t="shared" si="153"/>
        <v>15</v>
      </c>
      <c r="GR100" s="159">
        <f t="shared" si="154"/>
        <v>15</v>
      </c>
      <c r="GS100" s="159">
        <f t="shared" si="143"/>
        <v>15</v>
      </c>
    </row>
    <row r="101" spans="1:201">
      <c r="A101" s="8">
        <v>36</v>
      </c>
      <c r="B101" s="14" t="s">
        <v>912</v>
      </c>
      <c r="C101" s="162"/>
      <c r="D101" s="154"/>
      <c r="E101" s="154"/>
      <c r="F101" s="154">
        <v>3.4340277777777782E-2</v>
      </c>
      <c r="G101" s="154">
        <v>3.4340277777777782E-2</v>
      </c>
      <c r="H101" s="154">
        <v>3.4340277777777782E-2</v>
      </c>
      <c r="I101" s="180">
        <v>3.2442129629629633E-2</v>
      </c>
      <c r="J101" s="154">
        <v>3.2442129629629633E-2</v>
      </c>
      <c r="K101" s="23"/>
      <c r="L101" s="139"/>
      <c r="M101" s="132"/>
      <c r="N101" s="145">
        <v>0</v>
      </c>
      <c r="O101" s="146"/>
      <c r="P101" s="147">
        <f t="shared" si="99"/>
        <v>0</v>
      </c>
      <c r="Q101" s="14"/>
      <c r="R101" s="16"/>
      <c r="S101" s="21"/>
      <c r="T101" s="19"/>
      <c r="U101" s="19"/>
      <c r="V101" s="19"/>
      <c r="W101" s="131"/>
      <c r="X101" s="14"/>
      <c r="Y101" s="23"/>
      <c r="Z101" s="139"/>
      <c r="AA101" s="132"/>
      <c r="AB101" s="145">
        <v>0</v>
      </c>
      <c r="AC101" s="146"/>
      <c r="AD101" s="147">
        <f t="shared" si="103"/>
        <v>0</v>
      </c>
      <c r="AE101" s="14"/>
      <c r="AF101" s="16"/>
      <c r="AG101" s="21"/>
      <c r="AH101" s="19"/>
      <c r="AI101" s="19"/>
      <c r="AJ101" s="19"/>
      <c r="AK101" s="131"/>
      <c r="AL101" s="14"/>
      <c r="AM101" s="16"/>
      <c r="AN101" s="21"/>
      <c r="AO101" s="132"/>
      <c r="AP101" s="24"/>
      <c r="AQ101" s="19"/>
      <c r="AR101" s="131"/>
      <c r="AS101" s="14"/>
      <c r="AT101" s="23"/>
      <c r="AU101" s="139"/>
      <c r="AV101" s="132">
        <f t="shared" si="104"/>
        <v>0</v>
      </c>
      <c r="AW101" s="145">
        <v>0</v>
      </c>
      <c r="AX101" s="146"/>
      <c r="AY101" s="147">
        <f t="shared" si="105"/>
        <v>0</v>
      </c>
      <c r="AZ101" s="14"/>
      <c r="BA101" s="16"/>
      <c r="BB101" s="21"/>
      <c r="BC101" s="19"/>
      <c r="BD101" s="19"/>
      <c r="BE101" s="19"/>
      <c r="BF101" s="131"/>
      <c r="BG101" s="14"/>
      <c r="BH101" s="23"/>
      <c r="BI101" s="139"/>
      <c r="BJ101" s="132"/>
      <c r="BK101" s="145">
        <v>0</v>
      </c>
      <c r="BL101" s="146"/>
      <c r="BM101" s="147">
        <f t="shared" si="109"/>
        <v>0</v>
      </c>
      <c r="BN101" s="14"/>
      <c r="BO101" s="16"/>
      <c r="BP101" s="21"/>
      <c r="BQ101" s="19"/>
      <c r="BR101" s="19"/>
      <c r="BS101" s="19"/>
      <c r="BT101" s="131"/>
      <c r="BU101" s="14"/>
      <c r="BV101" s="23">
        <v>3.4340277777777782E-2</v>
      </c>
      <c r="BW101" s="139">
        <v>5</v>
      </c>
      <c r="BX101" s="132">
        <f t="shared" si="112"/>
        <v>19</v>
      </c>
      <c r="BY101" s="145">
        <v>0</v>
      </c>
      <c r="BZ101" s="146">
        <v>5</v>
      </c>
      <c r="CA101" s="147">
        <f t="shared" si="113"/>
        <v>24</v>
      </c>
      <c r="CB101" s="14"/>
      <c r="CC101" s="16"/>
      <c r="CD101" s="21"/>
      <c r="CE101" s="19"/>
      <c r="CF101" s="19"/>
      <c r="CG101" s="19"/>
      <c r="CH101" s="131"/>
      <c r="CI101" s="14"/>
      <c r="CJ101" s="16"/>
      <c r="CK101" s="21"/>
      <c r="CL101" s="132"/>
      <c r="CM101" s="24"/>
      <c r="CN101" s="19"/>
      <c r="CO101" s="131"/>
      <c r="CP101" s="14"/>
      <c r="CQ101" s="16"/>
      <c r="CR101" s="21"/>
      <c r="CS101" s="19"/>
      <c r="CT101" s="19"/>
      <c r="CU101" s="19"/>
      <c r="CV101" s="131"/>
      <c r="CW101" s="14"/>
      <c r="CX101" s="23"/>
      <c r="CY101" s="139"/>
      <c r="CZ101" s="132"/>
      <c r="DA101" s="145">
        <v>0</v>
      </c>
      <c r="DB101" s="146"/>
      <c r="DC101" s="147">
        <f t="shared" si="119"/>
        <v>0</v>
      </c>
      <c r="DD101" s="14"/>
      <c r="DE101" s="23"/>
      <c r="DF101" s="139"/>
      <c r="DG101" s="132"/>
      <c r="DH101" s="145">
        <v>0</v>
      </c>
      <c r="DI101" s="146"/>
      <c r="DJ101" s="147">
        <f t="shared" si="120"/>
        <v>0</v>
      </c>
      <c r="DK101" s="14"/>
      <c r="DL101" s="110">
        <v>3.2442129629629633E-2</v>
      </c>
      <c r="DM101" s="139">
        <v>1</v>
      </c>
      <c r="DN101" s="132">
        <f t="shared" si="157"/>
        <v>17</v>
      </c>
      <c r="DO101" s="149">
        <v>15</v>
      </c>
      <c r="DP101" s="146">
        <v>5</v>
      </c>
      <c r="DQ101" s="147">
        <f t="shared" si="121"/>
        <v>37</v>
      </c>
      <c r="DR101" s="75"/>
      <c r="DS101" s="23"/>
      <c r="DT101" s="139"/>
      <c r="DU101" s="132"/>
      <c r="DV101" s="145">
        <v>0</v>
      </c>
      <c r="DW101" s="146"/>
      <c r="DX101" s="147">
        <f t="shared" si="123"/>
        <v>0</v>
      </c>
      <c r="DY101" s="14"/>
      <c r="DZ101" s="23"/>
      <c r="EA101" s="139"/>
      <c r="EB101" s="132"/>
      <c r="EC101" s="145">
        <v>0</v>
      </c>
      <c r="ED101" s="146"/>
      <c r="EE101" s="147">
        <f t="shared" si="124"/>
        <v>0</v>
      </c>
      <c r="EF101" s="14"/>
      <c r="EG101" s="16"/>
      <c r="EH101" s="21"/>
      <c r="EI101" s="19"/>
      <c r="EJ101" s="19"/>
      <c r="EK101" s="19"/>
      <c r="EL101" s="131"/>
      <c r="EM101" s="14"/>
      <c r="EN101" s="16"/>
      <c r="EO101" s="21"/>
      <c r="EP101" s="19"/>
      <c r="EQ101" s="19"/>
      <c r="ER101" s="19"/>
      <c r="ES101" s="131"/>
      <c r="ET101" s="14"/>
      <c r="EU101" s="16"/>
      <c r="EV101" s="21"/>
      <c r="EW101" s="19"/>
      <c r="EX101" s="19"/>
      <c r="EY101" s="19"/>
      <c r="EZ101" s="131"/>
      <c r="FA101" s="14"/>
      <c r="FB101" s="23"/>
      <c r="FC101" s="111">
        <f t="shared" si="131"/>
        <v>16</v>
      </c>
      <c r="FD101" s="82">
        <f t="shared" si="158"/>
        <v>36</v>
      </c>
      <c r="FE101" s="82">
        <f t="shared" si="158"/>
        <v>15</v>
      </c>
      <c r="FF101" s="82">
        <f t="shared" si="158"/>
        <v>10</v>
      </c>
      <c r="FG101" s="131">
        <f t="shared" si="133"/>
        <v>61</v>
      </c>
      <c r="FH101" s="14" t="str">
        <f t="shared" si="134"/>
        <v>Susanne Enhard</v>
      </c>
      <c r="FI101" s="14"/>
      <c r="FJ101" s="183">
        <f t="shared" si="146"/>
        <v>16</v>
      </c>
      <c r="FK101" s="178"/>
      <c r="FL101" s="177"/>
      <c r="FM101" s="177"/>
      <c r="FN101" s="177">
        <v>26</v>
      </c>
      <c r="FO101" s="177">
        <v>26</v>
      </c>
      <c r="FP101" s="177">
        <v>26</v>
      </c>
      <c r="FQ101" s="177">
        <v>14</v>
      </c>
      <c r="FR101" s="177">
        <v>16</v>
      </c>
      <c r="FS101" s="177">
        <v>16</v>
      </c>
      <c r="FT101" s="177"/>
      <c r="FU101" s="177"/>
      <c r="FV101" s="77"/>
      <c r="FW101" s="77"/>
      <c r="FX101" s="77"/>
      <c r="FY101" s="77"/>
      <c r="FZ101" s="77"/>
      <c r="GM101" s="159"/>
      <c r="GN101" s="159">
        <f t="shared" si="151"/>
        <v>0</v>
      </c>
      <c r="GO101" s="159">
        <f t="shared" si="142"/>
        <v>24</v>
      </c>
      <c r="GP101" s="159">
        <f t="shared" si="152"/>
        <v>24</v>
      </c>
      <c r="GQ101" s="159">
        <f t="shared" si="153"/>
        <v>24</v>
      </c>
      <c r="GR101" s="159">
        <f t="shared" si="154"/>
        <v>61</v>
      </c>
      <c r="GS101" s="159">
        <f t="shared" si="143"/>
        <v>61</v>
      </c>
    </row>
    <row r="102" spans="1:201">
      <c r="A102" s="8">
        <v>37</v>
      </c>
      <c r="B102" s="14" t="s">
        <v>832</v>
      </c>
      <c r="C102" s="162"/>
      <c r="D102" s="154"/>
      <c r="E102" s="154"/>
      <c r="F102" s="154">
        <v>4.05787037037037E-2</v>
      </c>
      <c r="G102" s="154">
        <v>4.05787037037037E-2</v>
      </c>
      <c r="H102" s="154">
        <v>4.05787037037037E-2</v>
      </c>
      <c r="I102" s="154">
        <v>4.05787037037037E-2</v>
      </c>
      <c r="J102" s="154">
        <v>4.05787037037037E-2</v>
      </c>
      <c r="K102" s="23"/>
      <c r="L102" s="139"/>
      <c r="M102" s="132"/>
      <c r="N102" s="145">
        <v>0</v>
      </c>
      <c r="O102" s="146"/>
      <c r="P102" s="147">
        <f t="shared" si="99"/>
        <v>0</v>
      </c>
      <c r="Q102" s="14"/>
      <c r="R102" s="16"/>
      <c r="S102" s="21"/>
      <c r="T102" s="19"/>
      <c r="U102" s="19"/>
      <c r="V102" s="19"/>
      <c r="W102" s="131"/>
      <c r="X102" s="14"/>
      <c r="Y102" s="23"/>
      <c r="Z102" s="139"/>
      <c r="AA102" s="132"/>
      <c r="AB102" s="145">
        <v>0</v>
      </c>
      <c r="AC102" s="146"/>
      <c r="AD102" s="147">
        <f t="shared" si="103"/>
        <v>0</v>
      </c>
      <c r="AE102" s="14"/>
      <c r="AF102" s="16"/>
      <c r="AG102" s="21"/>
      <c r="AH102" s="19"/>
      <c r="AI102" s="19"/>
      <c r="AJ102" s="19"/>
      <c r="AK102" s="131"/>
      <c r="AL102" s="14"/>
      <c r="AM102" s="16"/>
      <c r="AN102" s="21"/>
      <c r="AO102" s="132"/>
      <c r="AP102" s="24"/>
      <c r="AQ102" s="19"/>
      <c r="AR102" s="131"/>
      <c r="AS102" s="14"/>
      <c r="AT102" s="23"/>
      <c r="AU102" s="139"/>
      <c r="AV102" s="132">
        <f t="shared" si="104"/>
        <v>0</v>
      </c>
      <c r="AW102" s="145">
        <v>0</v>
      </c>
      <c r="AX102" s="146"/>
      <c r="AY102" s="147">
        <f t="shared" si="105"/>
        <v>0</v>
      </c>
      <c r="AZ102" s="14"/>
      <c r="BA102" s="16"/>
      <c r="BB102" s="21"/>
      <c r="BC102" s="19"/>
      <c r="BD102" s="19"/>
      <c r="BE102" s="19"/>
      <c r="BF102" s="131"/>
      <c r="BG102" s="14"/>
      <c r="BH102" s="23"/>
      <c r="BI102" s="139"/>
      <c r="BJ102" s="132"/>
      <c r="BK102" s="145">
        <v>0</v>
      </c>
      <c r="BL102" s="146"/>
      <c r="BM102" s="147">
        <f t="shared" si="109"/>
        <v>0</v>
      </c>
      <c r="BN102" s="14"/>
      <c r="BO102" s="16"/>
      <c r="BP102" s="21"/>
      <c r="BQ102" s="19"/>
      <c r="BR102" s="19"/>
      <c r="BS102" s="19"/>
      <c r="BT102" s="131"/>
      <c r="BU102" s="14"/>
      <c r="BV102" s="23">
        <v>4.05787037037037E-2</v>
      </c>
      <c r="BW102" s="139">
        <v>10</v>
      </c>
      <c r="BX102" s="132">
        <f t="shared" si="112"/>
        <v>14</v>
      </c>
      <c r="BY102" s="145">
        <v>0</v>
      </c>
      <c r="BZ102" s="146">
        <v>5</v>
      </c>
      <c r="CA102" s="147">
        <f t="shared" si="113"/>
        <v>19</v>
      </c>
      <c r="CB102" s="14"/>
      <c r="CC102" s="16"/>
      <c r="CD102" s="21"/>
      <c r="CE102" s="19"/>
      <c r="CF102" s="19"/>
      <c r="CG102" s="19"/>
      <c r="CH102" s="131"/>
      <c r="CI102" s="14"/>
      <c r="CJ102" s="16"/>
      <c r="CK102" s="21"/>
      <c r="CL102" s="132"/>
      <c r="CM102" s="24"/>
      <c r="CN102" s="19"/>
      <c r="CO102" s="131"/>
      <c r="CP102" s="14"/>
      <c r="CQ102" s="16"/>
      <c r="CR102" s="21"/>
      <c r="CS102" s="19"/>
      <c r="CT102" s="19"/>
      <c r="CU102" s="19"/>
      <c r="CV102" s="131"/>
      <c r="CW102" s="14"/>
      <c r="CX102" s="23"/>
      <c r="CY102" s="139"/>
      <c r="CZ102" s="132"/>
      <c r="DA102" s="145">
        <v>0</v>
      </c>
      <c r="DB102" s="146"/>
      <c r="DC102" s="147">
        <f t="shared" si="119"/>
        <v>0</v>
      </c>
      <c r="DD102" s="14"/>
      <c r="DE102" s="23"/>
      <c r="DF102" s="139"/>
      <c r="DG102" s="132"/>
      <c r="DH102" s="145">
        <v>0</v>
      </c>
      <c r="DI102" s="146"/>
      <c r="DJ102" s="147">
        <f t="shared" si="120"/>
        <v>0</v>
      </c>
      <c r="DK102" s="14"/>
      <c r="DL102" s="23"/>
      <c r="DM102" s="139"/>
      <c r="DN102" s="132"/>
      <c r="DO102" s="145">
        <v>0</v>
      </c>
      <c r="DP102" s="146"/>
      <c r="DQ102" s="147">
        <f t="shared" si="121"/>
        <v>0</v>
      </c>
      <c r="DR102" s="75"/>
      <c r="DS102" s="23"/>
      <c r="DT102" s="139"/>
      <c r="DU102" s="132"/>
      <c r="DV102" s="145">
        <v>0</v>
      </c>
      <c r="DW102" s="146"/>
      <c r="DX102" s="147">
        <f t="shared" si="123"/>
        <v>0</v>
      </c>
      <c r="DY102" s="14"/>
      <c r="DZ102" s="23"/>
      <c r="EA102" s="139"/>
      <c r="EB102" s="132"/>
      <c r="EC102" s="145">
        <v>0</v>
      </c>
      <c r="ED102" s="146"/>
      <c r="EE102" s="147">
        <f t="shared" si="124"/>
        <v>0</v>
      </c>
      <c r="EF102" s="14"/>
      <c r="EG102" s="16"/>
      <c r="EH102" s="21"/>
      <c r="EI102" s="19"/>
      <c r="EJ102" s="19"/>
      <c r="EK102" s="19"/>
      <c r="EL102" s="131"/>
      <c r="EM102" s="14"/>
      <c r="EN102" s="16"/>
      <c r="EO102" s="21"/>
      <c r="EP102" s="19"/>
      <c r="EQ102" s="19"/>
      <c r="ER102" s="19"/>
      <c r="ES102" s="131"/>
      <c r="ET102" s="14"/>
      <c r="EU102" s="16"/>
      <c r="EV102" s="21"/>
      <c r="EW102" s="19"/>
      <c r="EX102" s="19"/>
      <c r="EY102" s="19"/>
      <c r="EZ102" s="131"/>
      <c r="FA102" s="14"/>
      <c r="FB102" s="23"/>
      <c r="FC102" s="111" t="str">
        <f t="shared" si="131"/>
        <v>31=</v>
      </c>
      <c r="FD102" s="82">
        <f t="shared" si="158"/>
        <v>14</v>
      </c>
      <c r="FE102" s="82">
        <f t="shared" si="158"/>
        <v>0</v>
      </c>
      <c r="FF102" s="82">
        <f t="shared" si="158"/>
        <v>5</v>
      </c>
      <c r="FG102" s="131">
        <f t="shared" si="133"/>
        <v>19</v>
      </c>
      <c r="FH102" s="14" t="str">
        <f t="shared" si="134"/>
        <v>Gina Mumford</v>
      </c>
      <c r="FI102" s="14"/>
      <c r="FJ102" s="183" t="str">
        <f t="shared" si="146"/>
        <v>31=</v>
      </c>
      <c r="FK102" s="178"/>
      <c r="FL102" s="177"/>
      <c r="FM102" s="177"/>
      <c r="FN102" s="177">
        <v>30</v>
      </c>
      <c r="FO102" s="177">
        <v>30</v>
      </c>
      <c r="FP102" s="177">
        <v>30</v>
      </c>
      <c r="FQ102" s="177" t="s">
        <v>768</v>
      </c>
      <c r="FR102" s="177" t="s">
        <v>768</v>
      </c>
      <c r="FS102" s="177" t="s">
        <v>826</v>
      </c>
      <c r="FT102" s="177"/>
      <c r="FU102" s="177"/>
      <c r="FV102" s="77"/>
      <c r="FW102" s="77"/>
      <c r="FX102" s="77"/>
      <c r="FY102" s="77"/>
      <c r="FZ102" s="77"/>
      <c r="GM102" s="159"/>
      <c r="GN102" s="159">
        <f t="shared" si="151"/>
        <v>0</v>
      </c>
      <c r="GO102" s="159">
        <f t="shared" si="142"/>
        <v>19</v>
      </c>
      <c r="GP102" s="159">
        <f t="shared" si="152"/>
        <v>19</v>
      </c>
      <c r="GQ102" s="159">
        <f t="shared" si="153"/>
        <v>19</v>
      </c>
      <c r="GR102" s="159">
        <f t="shared" si="154"/>
        <v>19</v>
      </c>
      <c r="GS102" s="159">
        <f t="shared" si="143"/>
        <v>19</v>
      </c>
    </row>
    <row r="103" spans="1:201">
      <c r="A103" s="8">
        <v>38</v>
      </c>
      <c r="B103" s="14" t="s">
        <v>674</v>
      </c>
      <c r="C103" s="162"/>
      <c r="D103" s="154"/>
      <c r="E103" s="154"/>
      <c r="F103" s="154"/>
      <c r="G103" s="154"/>
      <c r="H103" s="154">
        <v>4.238425925925926E-2</v>
      </c>
      <c r="I103" s="154">
        <v>4.238425925925926E-2</v>
      </c>
      <c r="J103" s="154">
        <v>4.238425925925926E-2</v>
      </c>
      <c r="K103" s="23"/>
      <c r="L103" s="139"/>
      <c r="M103" s="132"/>
      <c r="N103" s="145">
        <v>0</v>
      </c>
      <c r="O103" s="146"/>
      <c r="P103" s="147">
        <f t="shared" si="99"/>
        <v>0</v>
      </c>
      <c r="Q103" s="14"/>
      <c r="R103" s="16"/>
      <c r="S103" s="21"/>
      <c r="T103" s="19"/>
      <c r="U103" s="19"/>
      <c r="V103" s="19"/>
      <c r="W103" s="131"/>
      <c r="X103" s="14"/>
      <c r="Y103" s="23"/>
      <c r="Z103" s="139"/>
      <c r="AA103" s="132"/>
      <c r="AB103" s="145">
        <v>0</v>
      </c>
      <c r="AC103" s="146"/>
      <c r="AD103" s="147">
        <f t="shared" si="103"/>
        <v>0</v>
      </c>
      <c r="AE103" s="14"/>
      <c r="AF103" s="16"/>
      <c r="AG103" s="21"/>
      <c r="AH103" s="19"/>
      <c r="AI103" s="19"/>
      <c r="AJ103" s="19"/>
      <c r="AK103" s="131"/>
      <c r="AL103" s="14"/>
      <c r="AM103" s="16"/>
      <c r="AN103" s="21"/>
      <c r="AO103" s="132"/>
      <c r="AP103" s="24"/>
      <c r="AQ103" s="19"/>
      <c r="AR103" s="131"/>
      <c r="AS103" s="14"/>
      <c r="AT103" s="23"/>
      <c r="AU103" s="139"/>
      <c r="AV103" s="132">
        <f t="shared" si="104"/>
        <v>0</v>
      </c>
      <c r="AW103" s="145">
        <v>0</v>
      </c>
      <c r="AX103" s="146"/>
      <c r="AY103" s="147">
        <f t="shared" si="105"/>
        <v>0</v>
      </c>
      <c r="AZ103" s="14"/>
      <c r="BA103" s="16"/>
      <c r="BB103" s="21"/>
      <c r="BC103" s="19"/>
      <c r="BD103" s="19"/>
      <c r="BE103" s="19"/>
      <c r="BF103" s="131"/>
      <c r="BG103" s="14"/>
      <c r="BH103" s="23"/>
      <c r="BI103" s="139"/>
      <c r="BJ103" s="132"/>
      <c r="BK103" s="145">
        <v>0</v>
      </c>
      <c r="BL103" s="146"/>
      <c r="BM103" s="147">
        <f t="shared" si="109"/>
        <v>0</v>
      </c>
      <c r="BN103" s="14"/>
      <c r="BO103" s="16"/>
      <c r="BP103" s="21"/>
      <c r="BQ103" s="19"/>
      <c r="BR103" s="19"/>
      <c r="BS103" s="19"/>
      <c r="BT103" s="131"/>
      <c r="BU103" s="14"/>
      <c r="BV103" s="23"/>
      <c r="BW103" s="139"/>
      <c r="BX103" s="132"/>
      <c r="BY103" s="145">
        <v>0</v>
      </c>
      <c r="BZ103" s="146"/>
      <c r="CA103" s="147">
        <f t="shared" si="113"/>
        <v>0</v>
      </c>
      <c r="CB103" s="14"/>
      <c r="CC103" s="16"/>
      <c r="CD103" s="21"/>
      <c r="CE103" s="19"/>
      <c r="CF103" s="19"/>
      <c r="CG103" s="19"/>
      <c r="CH103" s="131"/>
      <c r="CI103" s="14"/>
      <c r="CJ103" s="16"/>
      <c r="CK103" s="21"/>
      <c r="CL103" s="132"/>
      <c r="CM103" s="24"/>
      <c r="CN103" s="19"/>
      <c r="CO103" s="131"/>
      <c r="CP103" s="14"/>
      <c r="CQ103" s="16"/>
      <c r="CR103" s="21"/>
      <c r="CS103" s="19"/>
      <c r="CT103" s="19"/>
      <c r="CU103" s="19"/>
      <c r="CV103" s="131"/>
      <c r="CW103" s="14"/>
      <c r="CX103" s="23"/>
      <c r="CY103" s="139"/>
      <c r="CZ103" s="132"/>
      <c r="DA103" s="145">
        <v>0</v>
      </c>
      <c r="DB103" s="146"/>
      <c r="DC103" s="147">
        <f t="shared" si="119"/>
        <v>0</v>
      </c>
      <c r="DD103" s="14"/>
      <c r="DE103" s="23">
        <v>4.238425925925926E-2</v>
      </c>
      <c r="DF103" s="139">
        <v>8</v>
      </c>
      <c r="DG103" s="132">
        <f t="shared" si="155"/>
        <v>12</v>
      </c>
      <c r="DH103" s="145">
        <v>0</v>
      </c>
      <c r="DI103" s="146">
        <v>5</v>
      </c>
      <c r="DJ103" s="147">
        <f t="shared" si="120"/>
        <v>17</v>
      </c>
      <c r="DK103" s="14"/>
      <c r="DL103" s="23"/>
      <c r="DM103" s="139"/>
      <c r="DN103" s="132"/>
      <c r="DO103" s="145">
        <v>0</v>
      </c>
      <c r="DP103" s="146"/>
      <c r="DQ103" s="147">
        <f t="shared" si="121"/>
        <v>0</v>
      </c>
      <c r="DR103" s="75"/>
      <c r="DS103" s="23"/>
      <c r="DT103" s="139"/>
      <c r="DU103" s="132"/>
      <c r="DV103" s="145">
        <v>0</v>
      </c>
      <c r="DW103" s="146"/>
      <c r="DX103" s="147">
        <f t="shared" si="123"/>
        <v>0</v>
      </c>
      <c r="DY103" s="14"/>
      <c r="DZ103" s="23"/>
      <c r="EA103" s="139"/>
      <c r="EB103" s="132"/>
      <c r="EC103" s="145">
        <v>0</v>
      </c>
      <c r="ED103" s="146"/>
      <c r="EE103" s="147">
        <f t="shared" si="124"/>
        <v>0</v>
      </c>
      <c r="EF103" s="14"/>
      <c r="EG103" s="16"/>
      <c r="EH103" s="21"/>
      <c r="EI103" s="19"/>
      <c r="EJ103" s="19"/>
      <c r="EK103" s="19"/>
      <c r="EL103" s="131"/>
      <c r="EM103" s="14"/>
      <c r="EN103" s="16"/>
      <c r="EO103" s="21"/>
      <c r="EP103" s="19"/>
      <c r="EQ103" s="19"/>
      <c r="ER103" s="19"/>
      <c r="ES103" s="131"/>
      <c r="ET103" s="14"/>
      <c r="EU103" s="16"/>
      <c r="EV103" s="21"/>
      <c r="EW103" s="19"/>
      <c r="EX103" s="19"/>
      <c r="EY103" s="19"/>
      <c r="EZ103" s="131"/>
      <c r="FA103" s="14"/>
      <c r="FB103" s="23"/>
      <c r="FC103" s="111" t="str">
        <f t="shared" si="131"/>
        <v>35=</v>
      </c>
      <c r="FD103" s="82">
        <f t="shared" si="158"/>
        <v>12</v>
      </c>
      <c r="FE103" s="82">
        <f t="shared" si="158"/>
        <v>0</v>
      </c>
      <c r="FF103" s="82">
        <f t="shared" si="158"/>
        <v>5</v>
      </c>
      <c r="FG103" s="131">
        <f t="shared" si="133"/>
        <v>17</v>
      </c>
      <c r="FH103" s="14" t="str">
        <f t="shared" si="134"/>
        <v>Joanne May</v>
      </c>
      <c r="FI103" s="14"/>
      <c r="FJ103" s="183" t="str">
        <f t="shared" si="146"/>
        <v>35=</v>
      </c>
      <c r="FK103" s="178"/>
      <c r="FL103" s="177"/>
      <c r="FM103" s="177"/>
      <c r="FN103" s="177"/>
      <c r="FO103" s="177"/>
      <c r="FP103" s="177" t="s">
        <v>856</v>
      </c>
      <c r="FQ103" s="177" t="s">
        <v>835</v>
      </c>
      <c r="FR103" s="177" t="s">
        <v>835</v>
      </c>
      <c r="FS103" s="177" t="s">
        <v>848</v>
      </c>
      <c r="FT103" s="177"/>
      <c r="FU103" s="177"/>
      <c r="FV103" s="77"/>
      <c r="FW103" s="77"/>
      <c r="FX103" s="77"/>
      <c r="FY103" s="77"/>
      <c r="FZ103" s="77"/>
      <c r="GM103" s="159"/>
      <c r="GN103" s="159">
        <f t="shared" si="151"/>
        <v>0</v>
      </c>
      <c r="GO103" s="159">
        <f t="shared" si="142"/>
        <v>0</v>
      </c>
      <c r="GP103" s="159">
        <f t="shared" si="152"/>
        <v>0</v>
      </c>
      <c r="GQ103" s="159">
        <f t="shared" si="153"/>
        <v>17</v>
      </c>
      <c r="GR103" s="159">
        <f t="shared" si="154"/>
        <v>17</v>
      </c>
      <c r="GS103" s="159">
        <f t="shared" si="143"/>
        <v>17</v>
      </c>
    </row>
    <row r="104" spans="1:201">
      <c r="A104" s="8">
        <v>39</v>
      </c>
      <c r="B104" s="14" t="s">
        <v>922</v>
      </c>
      <c r="C104" s="162"/>
      <c r="D104" s="154"/>
      <c r="E104" s="154"/>
      <c r="F104" s="154"/>
      <c r="G104" s="154"/>
      <c r="H104" s="154"/>
      <c r="I104" s="154">
        <v>3.577546296296296E-2</v>
      </c>
      <c r="J104" s="154">
        <v>3.577546296296296E-2</v>
      </c>
      <c r="K104" s="23"/>
      <c r="L104" s="139"/>
      <c r="M104" s="132"/>
      <c r="N104" s="145">
        <v>0</v>
      </c>
      <c r="O104" s="146"/>
      <c r="P104" s="147">
        <f t="shared" si="99"/>
        <v>0</v>
      </c>
      <c r="Q104" s="14"/>
      <c r="R104" s="16"/>
      <c r="S104" s="21"/>
      <c r="T104" s="19"/>
      <c r="U104" s="19"/>
      <c r="V104" s="19"/>
      <c r="W104" s="131"/>
      <c r="X104" s="14"/>
      <c r="Y104" s="23"/>
      <c r="Z104" s="139"/>
      <c r="AA104" s="132"/>
      <c r="AB104" s="145">
        <v>0</v>
      </c>
      <c r="AC104" s="146"/>
      <c r="AD104" s="147">
        <f t="shared" si="103"/>
        <v>0</v>
      </c>
      <c r="AE104" s="14"/>
      <c r="AF104" s="16"/>
      <c r="AG104" s="21"/>
      <c r="AH104" s="19"/>
      <c r="AI104" s="19"/>
      <c r="AJ104" s="19"/>
      <c r="AK104" s="131"/>
      <c r="AL104" s="14"/>
      <c r="AM104" s="16"/>
      <c r="AN104" s="21"/>
      <c r="AO104" s="132"/>
      <c r="AP104" s="24"/>
      <c r="AQ104" s="19"/>
      <c r="AR104" s="131"/>
      <c r="AS104" s="14"/>
      <c r="AT104" s="23"/>
      <c r="AU104" s="139"/>
      <c r="AV104" s="132">
        <f t="shared" si="104"/>
        <v>0</v>
      </c>
      <c r="AW104" s="145">
        <v>0</v>
      </c>
      <c r="AX104" s="146"/>
      <c r="AY104" s="147">
        <f t="shared" si="105"/>
        <v>0</v>
      </c>
      <c r="AZ104" s="14"/>
      <c r="BA104" s="16"/>
      <c r="BB104" s="21"/>
      <c r="BC104" s="19"/>
      <c r="BD104" s="19"/>
      <c r="BE104" s="19"/>
      <c r="BF104" s="131"/>
      <c r="BG104" s="14"/>
      <c r="BH104" s="23"/>
      <c r="BI104" s="139"/>
      <c r="BJ104" s="132"/>
      <c r="BK104" s="145">
        <v>0</v>
      </c>
      <c r="BL104" s="146"/>
      <c r="BM104" s="147">
        <f t="shared" si="109"/>
        <v>0</v>
      </c>
      <c r="BN104" s="14"/>
      <c r="BO104" s="16"/>
      <c r="BP104" s="21"/>
      <c r="BQ104" s="19"/>
      <c r="BR104" s="19"/>
      <c r="BS104" s="19"/>
      <c r="BT104" s="131"/>
      <c r="BU104" s="14"/>
      <c r="BV104" s="23"/>
      <c r="BW104" s="139"/>
      <c r="BX104" s="132"/>
      <c r="BY104" s="145">
        <v>0</v>
      </c>
      <c r="BZ104" s="146"/>
      <c r="CA104" s="147">
        <f t="shared" si="113"/>
        <v>0</v>
      </c>
      <c r="CB104" s="14"/>
      <c r="CC104" s="16"/>
      <c r="CD104" s="21"/>
      <c r="CE104" s="19"/>
      <c r="CF104" s="19"/>
      <c r="CG104" s="19"/>
      <c r="CH104" s="131"/>
      <c r="CI104" s="14"/>
      <c r="CJ104" s="16"/>
      <c r="CK104" s="21"/>
      <c r="CL104" s="132"/>
      <c r="CM104" s="24"/>
      <c r="CN104" s="19"/>
      <c r="CO104" s="131"/>
      <c r="CP104" s="14"/>
      <c r="CQ104" s="16"/>
      <c r="CR104" s="21"/>
      <c r="CS104" s="19"/>
      <c r="CT104" s="19"/>
      <c r="CU104" s="19"/>
      <c r="CV104" s="131"/>
      <c r="CW104" s="14"/>
      <c r="CX104" s="23"/>
      <c r="CY104" s="139"/>
      <c r="CZ104" s="132"/>
      <c r="DA104" s="145">
        <v>0</v>
      </c>
      <c r="DB104" s="146"/>
      <c r="DC104" s="147">
        <f t="shared" si="119"/>
        <v>0</v>
      </c>
      <c r="DD104" s="14"/>
      <c r="DE104" s="23"/>
      <c r="DF104" s="139"/>
      <c r="DG104" s="132"/>
      <c r="DH104" s="145">
        <v>0</v>
      </c>
      <c r="DI104" s="146"/>
      <c r="DJ104" s="147">
        <f t="shared" si="120"/>
        <v>0</v>
      </c>
      <c r="DK104" s="14"/>
      <c r="DL104" s="23">
        <v>3.577546296296296E-2</v>
      </c>
      <c r="DM104" s="139">
        <v>4</v>
      </c>
      <c r="DN104" s="132">
        <f t="shared" si="157"/>
        <v>14</v>
      </c>
      <c r="DO104" s="145">
        <v>0</v>
      </c>
      <c r="DP104" s="146">
        <v>5</v>
      </c>
      <c r="DQ104" s="147">
        <f t="shared" si="121"/>
        <v>19</v>
      </c>
      <c r="DR104" s="75"/>
      <c r="DS104" s="23"/>
      <c r="DT104" s="139"/>
      <c r="DU104" s="132"/>
      <c r="DV104" s="145">
        <v>0</v>
      </c>
      <c r="DW104" s="146"/>
      <c r="DX104" s="147">
        <f t="shared" si="123"/>
        <v>0</v>
      </c>
      <c r="DY104" s="14"/>
      <c r="DZ104" s="23"/>
      <c r="EA104" s="139"/>
      <c r="EB104" s="132"/>
      <c r="EC104" s="145">
        <v>0</v>
      </c>
      <c r="ED104" s="146"/>
      <c r="EE104" s="147">
        <f t="shared" si="124"/>
        <v>0</v>
      </c>
      <c r="EF104" s="14"/>
      <c r="EG104" s="16"/>
      <c r="EH104" s="21"/>
      <c r="EI104" s="19"/>
      <c r="EJ104" s="19"/>
      <c r="EK104" s="19"/>
      <c r="EL104" s="131"/>
      <c r="EM104" s="14"/>
      <c r="EN104" s="16"/>
      <c r="EO104" s="21"/>
      <c r="EP104" s="19"/>
      <c r="EQ104" s="19"/>
      <c r="ER104" s="19"/>
      <c r="ES104" s="131"/>
      <c r="ET104" s="14"/>
      <c r="EU104" s="16"/>
      <c r="EV104" s="21"/>
      <c r="EW104" s="19"/>
      <c r="EX104" s="19"/>
      <c r="EY104" s="19"/>
      <c r="EZ104" s="131"/>
      <c r="FA104" s="14"/>
      <c r="FB104" s="23"/>
      <c r="FC104" s="111" t="str">
        <f t="shared" si="131"/>
        <v>31=</v>
      </c>
      <c r="FD104" s="82">
        <f t="shared" si="158"/>
        <v>14</v>
      </c>
      <c r="FE104" s="82">
        <f t="shared" si="158"/>
        <v>0</v>
      </c>
      <c r="FF104" s="82">
        <f t="shared" si="158"/>
        <v>5</v>
      </c>
      <c r="FG104" s="131">
        <f t="shared" si="133"/>
        <v>19</v>
      </c>
      <c r="FH104" s="14" t="str">
        <f t="shared" si="134"/>
        <v>Anna McCombie</v>
      </c>
      <c r="FI104" s="14"/>
      <c r="FJ104" s="183" t="str">
        <f t="shared" si="146"/>
        <v>31=</v>
      </c>
      <c r="FK104" s="178"/>
      <c r="FL104" s="177"/>
      <c r="FM104" s="177"/>
      <c r="FN104" s="177"/>
      <c r="FO104" s="177"/>
      <c r="FP104" s="177"/>
      <c r="FQ104" s="177" t="s">
        <v>768</v>
      </c>
      <c r="FR104" s="177" t="s">
        <v>768</v>
      </c>
      <c r="FS104" s="177" t="s">
        <v>826</v>
      </c>
      <c r="FT104" s="177"/>
      <c r="FU104" s="177"/>
      <c r="FV104" s="77"/>
      <c r="FW104" s="77"/>
      <c r="FX104" s="77"/>
      <c r="FY104" s="77"/>
      <c r="FZ104" s="77"/>
      <c r="GM104" s="159"/>
      <c r="GO104" s="159">
        <f t="shared" si="142"/>
        <v>0</v>
      </c>
      <c r="GP104" s="159">
        <f t="shared" si="152"/>
        <v>0</v>
      </c>
      <c r="GQ104" s="159">
        <f t="shared" si="153"/>
        <v>0</v>
      </c>
      <c r="GR104" s="159">
        <f t="shared" si="154"/>
        <v>19</v>
      </c>
      <c r="GS104" s="159">
        <f t="shared" si="143"/>
        <v>19</v>
      </c>
    </row>
    <row r="105" spans="1:201">
      <c r="A105" s="8">
        <v>40</v>
      </c>
      <c r="B105" s="14" t="s">
        <v>923</v>
      </c>
      <c r="C105" s="162"/>
      <c r="D105" s="154"/>
      <c r="E105" s="154"/>
      <c r="F105" s="154"/>
      <c r="G105" s="154"/>
      <c r="H105" s="154"/>
      <c r="I105" s="154">
        <v>3.9247685185185184E-2</v>
      </c>
      <c r="J105" s="154">
        <v>3.9247685185185184E-2</v>
      </c>
      <c r="K105" s="23"/>
      <c r="L105" s="139"/>
      <c r="M105" s="132"/>
      <c r="N105" s="145">
        <v>0</v>
      </c>
      <c r="O105" s="146"/>
      <c r="P105" s="147">
        <f t="shared" si="99"/>
        <v>0</v>
      </c>
      <c r="Q105" s="14"/>
      <c r="R105" s="16"/>
      <c r="S105" s="21"/>
      <c r="T105" s="19"/>
      <c r="U105" s="19"/>
      <c r="V105" s="19"/>
      <c r="W105" s="131"/>
      <c r="X105" s="14"/>
      <c r="Y105" s="23"/>
      <c r="Z105" s="139"/>
      <c r="AA105" s="132"/>
      <c r="AB105" s="145">
        <v>0</v>
      </c>
      <c r="AC105" s="146"/>
      <c r="AD105" s="147">
        <f t="shared" si="103"/>
        <v>0</v>
      </c>
      <c r="AE105" s="14"/>
      <c r="AF105" s="16"/>
      <c r="AG105" s="21"/>
      <c r="AH105" s="19"/>
      <c r="AI105" s="19"/>
      <c r="AJ105" s="19"/>
      <c r="AK105" s="131"/>
      <c r="AL105" s="14"/>
      <c r="AM105" s="16"/>
      <c r="AN105" s="21"/>
      <c r="AO105" s="132"/>
      <c r="AP105" s="24"/>
      <c r="AQ105" s="19"/>
      <c r="AR105" s="131"/>
      <c r="AS105" s="14"/>
      <c r="AT105" s="23"/>
      <c r="AU105" s="139"/>
      <c r="AV105" s="132">
        <f t="shared" si="104"/>
        <v>0</v>
      </c>
      <c r="AW105" s="145">
        <v>0</v>
      </c>
      <c r="AX105" s="146"/>
      <c r="AY105" s="147">
        <f t="shared" si="105"/>
        <v>0</v>
      </c>
      <c r="AZ105" s="14"/>
      <c r="BA105" s="16"/>
      <c r="BB105" s="21"/>
      <c r="BC105" s="19"/>
      <c r="BD105" s="19"/>
      <c r="BE105" s="19"/>
      <c r="BF105" s="131"/>
      <c r="BG105" s="14"/>
      <c r="BH105" s="23"/>
      <c r="BI105" s="139"/>
      <c r="BJ105" s="132"/>
      <c r="BK105" s="145">
        <v>0</v>
      </c>
      <c r="BL105" s="146"/>
      <c r="BM105" s="147">
        <f t="shared" si="109"/>
        <v>0</v>
      </c>
      <c r="BN105" s="14"/>
      <c r="BO105" s="16"/>
      <c r="BP105" s="21"/>
      <c r="BQ105" s="19"/>
      <c r="BR105" s="19"/>
      <c r="BS105" s="19"/>
      <c r="BT105" s="131"/>
      <c r="BU105" s="14"/>
      <c r="BV105" s="23"/>
      <c r="BW105" s="139"/>
      <c r="BX105" s="132"/>
      <c r="BY105" s="145">
        <v>0</v>
      </c>
      <c r="BZ105" s="146"/>
      <c r="CA105" s="147">
        <f t="shared" si="113"/>
        <v>0</v>
      </c>
      <c r="CB105" s="14"/>
      <c r="CC105" s="16"/>
      <c r="CD105" s="21"/>
      <c r="CE105" s="19"/>
      <c r="CF105" s="19"/>
      <c r="CG105" s="19"/>
      <c r="CH105" s="131"/>
      <c r="CI105" s="14"/>
      <c r="CJ105" s="16"/>
      <c r="CK105" s="21"/>
      <c r="CL105" s="132"/>
      <c r="CM105" s="24"/>
      <c r="CN105" s="19"/>
      <c r="CO105" s="131"/>
      <c r="CP105" s="14"/>
      <c r="CQ105" s="16"/>
      <c r="CR105" s="21"/>
      <c r="CS105" s="19"/>
      <c r="CT105" s="19"/>
      <c r="CU105" s="19"/>
      <c r="CV105" s="131"/>
      <c r="CW105" s="14"/>
      <c r="CX105" s="23"/>
      <c r="CY105" s="139"/>
      <c r="CZ105" s="132"/>
      <c r="DA105" s="145">
        <v>0</v>
      </c>
      <c r="DB105" s="146"/>
      <c r="DC105" s="147">
        <f t="shared" si="119"/>
        <v>0</v>
      </c>
      <c r="DD105" s="14"/>
      <c r="DE105" s="23"/>
      <c r="DF105" s="139"/>
      <c r="DG105" s="132"/>
      <c r="DH105" s="145">
        <v>0</v>
      </c>
      <c r="DI105" s="146"/>
      <c r="DJ105" s="147">
        <f t="shared" si="120"/>
        <v>0</v>
      </c>
      <c r="DK105" s="14"/>
      <c r="DL105" s="23">
        <v>3.9247685185185184E-2</v>
      </c>
      <c r="DM105" s="139">
        <v>6</v>
      </c>
      <c r="DN105" s="132">
        <f t="shared" si="157"/>
        <v>12</v>
      </c>
      <c r="DO105" s="145">
        <v>0</v>
      </c>
      <c r="DP105" s="146">
        <v>5</v>
      </c>
      <c r="DQ105" s="147">
        <f t="shared" si="121"/>
        <v>17</v>
      </c>
      <c r="DR105" s="75"/>
      <c r="DS105" s="23"/>
      <c r="DT105" s="139"/>
      <c r="DU105" s="132"/>
      <c r="DV105" s="145">
        <v>0</v>
      </c>
      <c r="DW105" s="146"/>
      <c r="DX105" s="147">
        <f t="shared" si="123"/>
        <v>0</v>
      </c>
      <c r="DY105" s="14"/>
      <c r="DZ105" s="23"/>
      <c r="EA105" s="139"/>
      <c r="EB105" s="132"/>
      <c r="EC105" s="145">
        <v>0</v>
      </c>
      <c r="ED105" s="146"/>
      <c r="EE105" s="147">
        <f t="shared" si="124"/>
        <v>0</v>
      </c>
      <c r="EF105" s="14"/>
      <c r="EG105" s="16"/>
      <c r="EH105" s="21"/>
      <c r="EI105" s="19"/>
      <c r="EJ105" s="19"/>
      <c r="EK105" s="19"/>
      <c r="EL105" s="131"/>
      <c r="EM105" s="14"/>
      <c r="EN105" s="16"/>
      <c r="EO105" s="21"/>
      <c r="EP105" s="19"/>
      <c r="EQ105" s="19"/>
      <c r="ER105" s="19"/>
      <c r="ES105" s="131"/>
      <c r="ET105" s="14"/>
      <c r="EU105" s="16"/>
      <c r="EV105" s="21"/>
      <c r="EW105" s="19"/>
      <c r="EX105" s="19"/>
      <c r="EY105" s="19"/>
      <c r="EZ105" s="131"/>
      <c r="FA105" s="14"/>
      <c r="FB105" s="23"/>
      <c r="FC105" s="111" t="str">
        <f t="shared" si="131"/>
        <v>35=</v>
      </c>
      <c r="FD105" s="82">
        <f t="shared" si="158"/>
        <v>12</v>
      </c>
      <c r="FE105" s="82">
        <f t="shared" si="158"/>
        <v>0</v>
      </c>
      <c r="FF105" s="82">
        <f t="shared" si="158"/>
        <v>5</v>
      </c>
      <c r="FG105" s="131">
        <f t="shared" si="133"/>
        <v>17</v>
      </c>
      <c r="FH105" s="14" t="str">
        <f t="shared" si="134"/>
        <v>Fiona Ferguson</v>
      </c>
      <c r="FI105" s="14"/>
      <c r="FJ105" s="183" t="str">
        <f t="shared" si="146"/>
        <v>35=</v>
      </c>
      <c r="FK105" s="178"/>
      <c r="FL105" s="177"/>
      <c r="FM105" s="177"/>
      <c r="FN105" s="177"/>
      <c r="FO105" s="177"/>
      <c r="FP105" s="177"/>
      <c r="FQ105" s="177" t="s">
        <v>812</v>
      </c>
      <c r="FR105" s="177" t="s">
        <v>812</v>
      </c>
      <c r="FS105" s="177" t="s">
        <v>848</v>
      </c>
      <c r="FT105" s="177"/>
      <c r="FU105" s="177"/>
      <c r="FV105" s="77"/>
      <c r="FW105" s="77"/>
      <c r="FX105" s="77"/>
      <c r="FY105" s="77"/>
      <c r="FZ105" s="77"/>
      <c r="GM105" s="159"/>
      <c r="GO105" s="159">
        <f t="shared" si="142"/>
        <v>0</v>
      </c>
      <c r="GP105" s="159">
        <f t="shared" si="152"/>
        <v>0</v>
      </c>
      <c r="GQ105" s="159">
        <f t="shared" si="153"/>
        <v>0</v>
      </c>
      <c r="GR105" s="159">
        <f t="shared" si="154"/>
        <v>17</v>
      </c>
      <c r="GS105" s="159">
        <f t="shared" si="143"/>
        <v>17</v>
      </c>
    </row>
    <row r="106" spans="1:201">
      <c r="A106" s="8">
        <v>41</v>
      </c>
      <c r="B106" s="14" t="s">
        <v>559</v>
      </c>
      <c r="C106" s="162"/>
      <c r="D106" s="154"/>
      <c r="E106" s="154"/>
      <c r="F106" s="154"/>
      <c r="G106" s="154"/>
      <c r="H106" s="154"/>
      <c r="I106" s="154"/>
      <c r="J106" s="154"/>
      <c r="K106" s="23"/>
      <c r="L106" s="139"/>
      <c r="M106" s="132"/>
      <c r="N106" s="145">
        <v>0</v>
      </c>
      <c r="O106" s="146"/>
      <c r="P106" s="147">
        <f t="shared" si="99"/>
        <v>0</v>
      </c>
      <c r="Q106" s="14"/>
      <c r="R106" s="16"/>
      <c r="S106" s="21"/>
      <c r="T106" s="19"/>
      <c r="U106" s="19"/>
      <c r="V106" s="19"/>
      <c r="W106" s="131"/>
      <c r="X106" s="14"/>
      <c r="Y106" s="23"/>
      <c r="Z106" s="139"/>
      <c r="AA106" s="132"/>
      <c r="AB106" s="145">
        <v>0</v>
      </c>
      <c r="AC106" s="146"/>
      <c r="AD106" s="147">
        <f t="shared" si="103"/>
        <v>0</v>
      </c>
      <c r="AE106" s="14"/>
      <c r="AF106" s="16"/>
      <c r="AG106" s="21"/>
      <c r="AH106" s="19"/>
      <c r="AI106" s="19"/>
      <c r="AJ106" s="19"/>
      <c r="AK106" s="131"/>
      <c r="AL106" s="14"/>
      <c r="AM106" s="16"/>
      <c r="AN106" s="21"/>
      <c r="AO106" s="132"/>
      <c r="AP106" s="24"/>
      <c r="AQ106" s="19"/>
      <c r="AR106" s="131"/>
      <c r="AS106" s="14"/>
      <c r="AT106" s="23"/>
      <c r="AU106" s="139"/>
      <c r="AV106" s="132">
        <f t="shared" si="104"/>
        <v>0</v>
      </c>
      <c r="AW106" s="145">
        <v>0</v>
      </c>
      <c r="AX106" s="146"/>
      <c r="AY106" s="147">
        <f t="shared" si="105"/>
        <v>0</v>
      </c>
      <c r="AZ106" s="14"/>
      <c r="BA106" s="16"/>
      <c r="BB106" s="21"/>
      <c r="BC106" s="19"/>
      <c r="BD106" s="19"/>
      <c r="BE106" s="19"/>
      <c r="BF106" s="131"/>
      <c r="BG106" s="14"/>
      <c r="BH106" s="23"/>
      <c r="BI106" s="139"/>
      <c r="BJ106" s="132"/>
      <c r="BK106" s="145">
        <v>0</v>
      </c>
      <c r="BL106" s="146"/>
      <c r="BM106" s="147">
        <f t="shared" si="109"/>
        <v>0</v>
      </c>
      <c r="BN106" s="14"/>
      <c r="BO106" s="16"/>
      <c r="BP106" s="21"/>
      <c r="BQ106" s="19"/>
      <c r="BR106" s="19"/>
      <c r="BS106" s="19"/>
      <c r="BT106" s="131"/>
      <c r="BU106" s="14"/>
      <c r="BV106" s="23"/>
      <c r="BW106" s="139"/>
      <c r="BX106" s="132"/>
      <c r="BY106" s="145">
        <v>0</v>
      </c>
      <c r="BZ106" s="146"/>
      <c r="CA106" s="147">
        <f t="shared" si="113"/>
        <v>0</v>
      </c>
      <c r="CB106" s="14"/>
      <c r="CC106" s="16"/>
      <c r="CD106" s="21"/>
      <c r="CE106" s="19"/>
      <c r="CF106" s="19"/>
      <c r="CG106" s="19"/>
      <c r="CH106" s="131"/>
      <c r="CI106" s="14"/>
      <c r="CJ106" s="16"/>
      <c r="CK106" s="21"/>
      <c r="CL106" s="132"/>
      <c r="CM106" s="24"/>
      <c r="CN106" s="19"/>
      <c r="CO106" s="131"/>
      <c r="CP106" s="14"/>
      <c r="CQ106" s="16"/>
      <c r="CR106" s="21"/>
      <c r="CS106" s="19"/>
      <c r="CT106" s="19"/>
      <c r="CU106" s="19"/>
      <c r="CV106" s="131"/>
      <c r="CW106" s="14"/>
      <c r="CX106" s="23"/>
      <c r="CY106" s="139"/>
      <c r="CZ106" s="132"/>
      <c r="DA106" s="145">
        <v>0</v>
      </c>
      <c r="DB106" s="146"/>
      <c r="DC106" s="147">
        <f t="shared" si="119"/>
        <v>0</v>
      </c>
      <c r="DD106" s="14"/>
      <c r="DE106" s="23"/>
      <c r="DF106" s="139"/>
      <c r="DG106" s="132"/>
      <c r="DH106" s="145">
        <v>0</v>
      </c>
      <c r="DI106" s="146"/>
      <c r="DJ106" s="147">
        <f t="shared" si="120"/>
        <v>0</v>
      </c>
      <c r="DK106" s="14"/>
      <c r="DL106" s="23"/>
      <c r="DM106" s="139"/>
      <c r="DN106" s="132"/>
      <c r="DO106" s="145">
        <v>0</v>
      </c>
      <c r="DP106" s="146"/>
      <c r="DQ106" s="147">
        <f t="shared" si="121"/>
        <v>0</v>
      </c>
      <c r="DR106" s="75"/>
      <c r="DS106" s="23"/>
      <c r="DT106" s="139"/>
      <c r="DU106" s="132"/>
      <c r="DV106" s="145">
        <v>0</v>
      </c>
      <c r="DW106" s="146"/>
      <c r="DX106" s="147">
        <f t="shared" si="123"/>
        <v>0</v>
      </c>
      <c r="DY106" s="14"/>
      <c r="DZ106" s="23">
        <v>3.246527777777778E-2</v>
      </c>
      <c r="EA106" s="139">
        <v>2</v>
      </c>
      <c r="EB106" s="132">
        <f t="shared" si="156"/>
        <v>17</v>
      </c>
      <c r="EC106" s="145">
        <v>0</v>
      </c>
      <c r="ED106" s="146">
        <v>5</v>
      </c>
      <c r="EE106" s="147">
        <f t="shared" si="124"/>
        <v>22</v>
      </c>
      <c r="EF106" s="14"/>
      <c r="EG106" s="16"/>
      <c r="EH106" s="21"/>
      <c r="EI106" s="19"/>
      <c r="EJ106" s="19"/>
      <c r="EK106" s="19"/>
      <c r="EL106" s="131"/>
      <c r="EM106" s="14"/>
      <c r="EN106" s="16"/>
      <c r="EO106" s="21"/>
      <c r="EP106" s="19"/>
      <c r="EQ106" s="19"/>
      <c r="ER106" s="19"/>
      <c r="ES106" s="131"/>
      <c r="ET106" s="14"/>
      <c r="EU106" s="16"/>
      <c r="EV106" s="21"/>
      <c r="EW106" s="19"/>
      <c r="EX106" s="19"/>
      <c r="EY106" s="19"/>
      <c r="EZ106" s="131"/>
      <c r="FA106" s="14"/>
      <c r="FB106" s="23"/>
      <c r="FC106" s="111">
        <f t="shared" si="131"/>
        <v>28</v>
      </c>
      <c r="FD106" s="82">
        <f t="shared" si="158"/>
        <v>17</v>
      </c>
      <c r="FE106" s="82">
        <f t="shared" si="158"/>
        <v>0</v>
      </c>
      <c r="FF106" s="82">
        <f t="shared" si="158"/>
        <v>5</v>
      </c>
      <c r="FG106" s="131">
        <f t="shared" si="133"/>
        <v>22</v>
      </c>
      <c r="FH106" s="14" t="str">
        <f t="shared" si="134"/>
        <v>Samantha Sugden</v>
      </c>
      <c r="FI106" s="14"/>
      <c r="FJ106" s="183">
        <f t="shared" si="146"/>
        <v>28</v>
      </c>
      <c r="FK106" s="178"/>
      <c r="FL106" s="177"/>
      <c r="FM106" s="177"/>
      <c r="FN106" s="177"/>
      <c r="FO106" s="177"/>
      <c r="FP106" s="177"/>
      <c r="FQ106" s="177"/>
      <c r="FR106" s="177"/>
      <c r="FS106" s="177">
        <v>28</v>
      </c>
      <c r="FT106" s="177"/>
      <c r="FU106" s="177"/>
      <c r="FV106" s="77"/>
      <c r="FW106" s="77"/>
      <c r="FX106" s="77"/>
      <c r="FY106" s="77"/>
      <c r="FZ106" s="77"/>
      <c r="GM106" s="159"/>
      <c r="GO106" s="159">
        <f t="shared" si="142"/>
        <v>0</v>
      </c>
      <c r="GP106" s="159">
        <f t="shared" si="152"/>
        <v>0</v>
      </c>
      <c r="GQ106" s="159">
        <f t="shared" si="153"/>
        <v>0</v>
      </c>
      <c r="GR106" s="159">
        <f t="shared" si="154"/>
        <v>0</v>
      </c>
      <c r="GS106" s="159">
        <f t="shared" si="143"/>
        <v>0</v>
      </c>
    </row>
    <row r="107" spans="1:201">
      <c r="A107" s="8">
        <v>42</v>
      </c>
      <c r="B107" s="14" t="s">
        <v>925</v>
      </c>
      <c r="C107" s="162"/>
      <c r="D107" s="154"/>
      <c r="E107" s="154"/>
      <c r="F107" s="154"/>
      <c r="G107" s="154"/>
      <c r="H107" s="154"/>
      <c r="I107" s="154"/>
      <c r="J107" s="154"/>
      <c r="K107" s="23"/>
      <c r="L107" s="139"/>
      <c r="M107" s="132"/>
      <c r="N107" s="145">
        <v>0</v>
      </c>
      <c r="O107" s="146"/>
      <c r="P107" s="147">
        <f t="shared" si="99"/>
        <v>0</v>
      </c>
      <c r="Q107" s="14"/>
      <c r="R107" s="16"/>
      <c r="S107" s="21"/>
      <c r="T107" s="19"/>
      <c r="U107" s="19"/>
      <c r="V107" s="19"/>
      <c r="W107" s="131"/>
      <c r="X107" s="14"/>
      <c r="Y107" s="23"/>
      <c r="Z107" s="139"/>
      <c r="AA107" s="132"/>
      <c r="AB107" s="145">
        <v>0</v>
      </c>
      <c r="AC107" s="146"/>
      <c r="AD107" s="147">
        <f t="shared" si="103"/>
        <v>0</v>
      </c>
      <c r="AE107" s="14"/>
      <c r="AF107" s="16"/>
      <c r="AG107" s="21"/>
      <c r="AH107" s="19"/>
      <c r="AI107" s="19"/>
      <c r="AJ107" s="19"/>
      <c r="AK107" s="131"/>
      <c r="AL107" s="14"/>
      <c r="AM107" s="16"/>
      <c r="AN107" s="21"/>
      <c r="AO107" s="132"/>
      <c r="AP107" s="24"/>
      <c r="AQ107" s="19"/>
      <c r="AR107" s="131"/>
      <c r="AS107" s="14"/>
      <c r="AT107" s="23"/>
      <c r="AU107" s="139"/>
      <c r="AV107" s="132">
        <f t="shared" si="104"/>
        <v>0</v>
      </c>
      <c r="AW107" s="145">
        <v>0</v>
      </c>
      <c r="AX107" s="146"/>
      <c r="AY107" s="147">
        <f t="shared" si="105"/>
        <v>0</v>
      </c>
      <c r="AZ107" s="14"/>
      <c r="BA107" s="16"/>
      <c r="BB107" s="21"/>
      <c r="BC107" s="19"/>
      <c r="BD107" s="19"/>
      <c r="BE107" s="19"/>
      <c r="BF107" s="131"/>
      <c r="BG107" s="14"/>
      <c r="BH107" s="23"/>
      <c r="BI107" s="139"/>
      <c r="BJ107" s="132"/>
      <c r="BK107" s="145">
        <v>0</v>
      </c>
      <c r="BL107" s="146"/>
      <c r="BM107" s="147">
        <f t="shared" si="109"/>
        <v>0</v>
      </c>
      <c r="BN107" s="14"/>
      <c r="BO107" s="16"/>
      <c r="BP107" s="21"/>
      <c r="BQ107" s="19"/>
      <c r="BR107" s="19"/>
      <c r="BS107" s="19"/>
      <c r="BT107" s="131"/>
      <c r="BU107" s="14"/>
      <c r="BV107" s="23"/>
      <c r="BW107" s="139"/>
      <c r="BX107" s="132"/>
      <c r="BY107" s="145">
        <v>0</v>
      </c>
      <c r="BZ107" s="146"/>
      <c r="CA107" s="147">
        <f t="shared" si="113"/>
        <v>0</v>
      </c>
      <c r="CB107" s="14"/>
      <c r="CC107" s="16"/>
      <c r="CD107" s="21"/>
      <c r="CE107" s="19"/>
      <c r="CF107" s="19"/>
      <c r="CG107" s="19"/>
      <c r="CH107" s="131"/>
      <c r="CI107" s="14"/>
      <c r="CJ107" s="16"/>
      <c r="CK107" s="21"/>
      <c r="CL107" s="132"/>
      <c r="CM107" s="24"/>
      <c r="CN107" s="19"/>
      <c r="CO107" s="131"/>
      <c r="CP107" s="14"/>
      <c r="CQ107" s="16"/>
      <c r="CR107" s="21"/>
      <c r="CS107" s="19"/>
      <c r="CT107" s="19"/>
      <c r="CU107" s="19"/>
      <c r="CV107" s="131"/>
      <c r="CW107" s="14"/>
      <c r="CX107" s="23"/>
      <c r="CY107" s="139"/>
      <c r="CZ107" s="132"/>
      <c r="DA107" s="145">
        <v>0</v>
      </c>
      <c r="DB107" s="146"/>
      <c r="DC107" s="147">
        <f t="shared" si="119"/>
        <v>0</v>
      </c>
      <c r="DD107" s="14"/>
      <c r="DE107" s="23"/>
      <c r="DF107" s="139"/>
      <c r="DG107" s="132"/>
      <c r="DH107" s="145">
        <v>0</v>
      </c>
      <c r="DI107" s="146"/>
      <c r="DJ107" s="147">
        <f t="shared" si="120"/>
        <v>0</v>
      </c>
      <c r="DK107" s="14"/>
      <c r="DL107" s="23"/>
      <c r="DM107" s="139"/>
      <c r="DN107" s="132"/>
      <c r="DO107" s="145">
        <v>0</v>
      </c>
      <c r="DP107" s="146"/>
      <c r="DQ107" s="147">
        <f t="shared" si="121"/>
        <v>0</v>
      </c>
      <c r="DR107" s="75"/>
      <c r="DS107" s="23"/>
      <c r="DT107" s="139"/>
      <c r="DU107" s="132"/>
      <c r="DV107" s="145">
        <v>0</v>
      </c>
      <c r="DW107" s="146"/>
      <c r="DX107" s="147">
        <f t="shared" si="123"/>
        <v>0</v>
      </c>
      <c r="DY107" s="14"/>
      <c r="DZ107" s="23">
        <v>3.7962962962962962E-2</v>
      </c>
      <c r="EA107" s="139">
        <v>6</v>
      </c>
      <c r="EB107" s="132">
        <f t="shared" si="156"/>
        <v>13</v>
      </c>
      <c r="EC107" s="145">
        <v>0</v>
      </c>
      <c r="ED107" s="146">
        <v>5</v>
      </c>
      <c r="EE107" s="147">
        <f t="shared" si="124"/>
        <v>18</v>
      </c>
      <c r="EF107" s="14"/>
      <c r="EG107" s="16"/>
      <c r="EH107" s="21"/>
      <c r="EI107" s="19"/>
      <c r="EJ107" s="19"/>
      <c r="EK107" s="19"/>
      <c r="EL107" s="131"/>
      <c r="EM107" s="14"/>
      <c r="EN107" s="16"/>
      <c r="EO107" s="21"/>
      <c r="EP107" s="19"/>
      <c r="EQ107" s="19"/>
      <c r="ER107" s="19"/>
      <c r="ES107" s="131"/>
      <c r="ET107" s="14"/>
      <c r="EU107" s="16"/>
      <c r="EV107" s="21"/>
      <c r="EW107" s="19"/>
      <c r="EX107" s="19"/>
      <c r="EY107" s="19"/>
      <c r="EZ107" s="131"/>
      <c r="FA107" s="14"/>
      <c r="FB107" s="23"/>
      <c r="FC107" s="111" t="str">
        <f t="shared" si="131"/>
        <v>33=</v>
      </c>
      <c r="FD107" s="82">
        <f t="shared" si="158"/>
        <v>13</v>
      </c>
      <c r="FE107" s="82">
        <f t="shared" si="158"/>
        <v>0</v>
      </c>
      <c r="FF107" s="82">
        <f t="shared" si="158"/>
        <v>5</v>
      </c>
      <c r="FG107" s="131">
        <f t="shared" si="133"/>
        <v>18</v>
      </c>
      <c r="FH107" s="14" t="str">
        <f t="shared" si="134"/>
        <v>Natasha Hannon</v>
      </c>
      <c r="FI107" s="14"/>
      <c r="FJ107" s="183" t="str">
        <f t="shared" si="146"/>
        <v>33=</v>
      </c>
      <c r="FK107" s="178"/>
      <c r="FL107" s="177"/>
      <c r="FM107" s="177"/>
      <c r="FN107" s="177"/>
      <c r="FO107" s="177"/>
      <c r="FP107" s="177"/>
      <c r="FQ107" s="177"/>
      <c r="FR107" s="177"/>
      <c r="FS107" s="177" t="s">
        <v>812</v>
      </c>
      <c r="FT107" s="177"/>
      <c r="FU107" s="177"/>
      <c r="FV107" s="77"/>
      <c r="FW107" s="77"/>
      <c r="FX107" s="77"/>
      <c r="FY107" s="77"/>
      <c r="FZ107" s="77"/>
      <c r="GM107" s="159"/>
      <c r="GO107" s="159">
        <f t="shared" si="142"/>
        <v>0</v>
      </c>
      <c r="GP107" s="159">
        <f t="shared" si="152"/>
        <v>0</v>
      </c>
      <c r="GQ107" s="159">
        <f t="shared" si="153"/>
        <v>0</v>
      </c>
      <c r="GR107" s="159">
        <f t="shared" si="154"/>
        <v>0</v>
      </c>
      <c r="GS107" s="159">
        <f t="shared" si="143"/>
        <v>0</v>
      </c>
    </row>
    <row r="108" spans="1:201">
      <c r="A108" s="8">
        <v>43</v>
      </c>
      <c r="B108" s="14" t="s">
        <v>926</v>
      </c>
      <c r="C108" s="162"/>
      <c r="D108" s="154"/>
      <c r="E108" s="154"/>
      <c r="F108" s="154"/>
      <c r="G108" s="154"/>
      <c r="H108" s="154"/>
      <c r="I108" s="154"/>
      <c r="J108" s="154"/>
      <c r="K108" s="23"/>
      <c r="L108" s="139"/>
      <c r="M108" s="132"/>
      <c r="N108" s="145">
        <v>0</v>
      </c>
      <c r="O108" s="146"/>
      <c r="P108" s="147">
        <f t="shared" si="99"/>
        <v>0</v>
      </c>
      <c r="Q108" s="14"/>
      <c r="R108" s="16"/>
      <c r="S108" s="21"/>
      <c r="T108" s="19"/>
      <c r="U108" s="19"/>
      <c r="V108" s="19"/>
      <c r="W108" s="131"/>
      <c r="X108" s="14"/>
      <c r="Y108" s="23"/>
      <c r="Z108" s="139"/>
      <c r="AA108" s="132"/>
      <c r="AB108" s="145">
        <v>0</v>
      </c>
      <c r="AC108" s="146"/>
      <c r="AD108" s="147">
        <f t="shared" si="103"/>
        <v>0</v>
      </c>
      <c r="AE108" s="14"/>
      <c r="AF108" s="16"/>
      <c r="AG108" s="21"/>
      <c r="AH108" s="19"/>
      <c r="AI108" s="19"/>
      <c r="AJ108" s="19"/>
      <c r="AK108" s="131"/>
      <c r="AL108" s="14"/>
      <c r="AM108" s="16"/>
      <c r="AN108" s="21"/>
      <c r="AO108" s="132"/>
      <c r="AP108" s="24"/>
      <c r="AQ108" s="19"/>
      <c r="AR108" s="131"/>
      <c r="AS108" s="14"/>
      <c r="AT108" s="23"/>
      <c r="AU108" s="139"/>
      <c r="AV108" s="132">
        <f t="shared" si="104"/>
        <v>0</v>
      </c>
      <c r="AW108" s="145">
        <v>0</v>
      </c>
      <c r="AX108" s="146"/>
      <c r="AY108" s="147">
        <f t="shared" si="105"/>
        <v>0</v>
      </c>
      <c r="AZ108" s="14"/>
      <c r="BA108" s="16"/>
      <c r="BB108" s="21"/>
      <c r="BC108" s="19"/>
      <c r="BD108" s="19"/>
      <c r="BE108" s="19"/>
      <c r="BF108" s="131"/>
      <c r="BG108" s="14"/>
      <c r="BH108" s="23"/>
      <c r="BI108" s="139"/>
      <c r="BJ108" s="132"/>
      <c r="BK108" s="145">
        <v>0</v>
      </c>
      <c r="BL108" s="146"/>
      <c r="BM108" s="147">
        <f t="shared" si="109"/>
        <v>0</v>
      </c>
      <c r="BN108" s="14"/>
      <c r="BO108" s="16"/>
      <c r="BP108" s="21"/>
      <c r="BQ108" s="19"/>
      <c r="BR108" s="19"/>
      <c r="BS108" s="19"/>
      <c r="BT108" s="131"/>
      <c r="BU108" s="14"/>
      <c r="BV108" s="23"/>
      <c r="BW108" s="139"/>
      <c r="BX108" s="132"/>
      <c r="BY108" s="145">
        <v>0</v>
      </c>
      <c r="BZ108" s="146"/>
      <c r="CA108" s="147">
        <f t="shared" si="113"/>
        <v>0</v>
      </c>
      <c r="CB108" s="14"/>
      <c r="CC108" s="16"/>
      <c r="CD108" s="21"/>
      <c r="CE108" s="19"/>
      <c r="CF108" s="19"/>
      <c r="CG108" s="19"/>
      <c r="CH108" s="131"/>
      <c r="CI108" s="14"/>
      <c r="CJ108" s="16"/>
      <c r="CK108" s="21"/>
      <c r="CL108" s="132"/>
      <c r="CM108" s="24"/>
      <c r="CN108" s="19"/>
      <c r="CO108" s="131"/>
      <c r="CP108" s="14"/>
      <c r="CQ108" s="16"/>
      <c r="CR108" s="21"/>
      <c r="CS108" s="19"/>
      <c r="CT108" s="19"/>
      <c r="CU108" s="19"/>
      <c r="CV108" s="131"/>
      <c r="CW108" s="14"/>
      <c r="CX108" s="23"/>
      <c r="CY108" s="139"/>
      <c r="CZ108" s="132"/>
      <c r="DA108" s="145">
        <v>0</v>
      </c>
      <c r="DB108" s="146"/>
      <c r="DC108" s="147">
        <f t="shared" si="119"/>
        <v>0</v>
      </c>
      <c r="DD108" s="14"/>
      <c r="DE108" s="23"/>
      <c r="DF108" s="139"/>
      <c r="DG108" s="132"/>
      <c r="DH108" s="145">
        <v>0</v>
      </c>
      <c r="DI108" s="146"/>
      <c r="DJ108" s="147">
        <f t="shared" si="120"/>
        <v>0</v>
      </c>
      <c r="DK108" s="14"/>
      <c r="DL108" s="23"/>
      <c r="DM108" s="139"/>
      <c r="DN108" s="132"/>
      <c r="DO108" s="145">
        <v>0</v>
      </c>
      <c r="DP108" s="146"/>
      <c r="DQ108" s="147">
        <f t="shared" si="121"/>
        <v>0</v>
      </c>
      <c r="DR108" s="75"/>
      <c r="DS108" s="23"/>
      <c r="DT108" s="139"/>
      <c r="DU108" s="132"/>
      <c r="DV108" s="145">
        <v>0</v>
      </c>
      <c r="DW108" s="146"/>
      <c r="DX108" s="147">
        <f t="shared" si="123"/>
        <v>0</v>
      </c>
      <c r="DY108" s="14"/>
      <c r="DZ108" s="23">
        <v>3.888888888888889E-2</v>
      </c>
      <c r="EA108" s="139">
        <v>7</v>
      </c>
      <c r="EB108" s="132">
        <f t="shared" si="156"/>
        <v>12</v>
      </c>
      <c r="EC108" s="145">
        <v>0</v>
      </c>
      <c r="ED108" s="146">
        <v>5</v>
      </c>
      <c r="EE108" s="147">
        <f t="shared" si="124"/>
        <v>17</v>
      </c>
      <c r="EF108" s="14"/>
      <c r="EG108" s="16"/>
      <c r="EH108" s="21"/>
      <c r="EI108" s="19"/>
      <c r="EJ108" s="19"/>
      <c r="EK108" s="19"/>
      <c r="EL108" s="131"/>
      <c r="EM108" s="14"/>
      <c r="EN108" s="16"/>
      <c r="EO108" s="21"/>
      <c r="EP108" s="19"/>
      <c r="EQ108" s="19"/>
      <c r="ER108" s="19"/>
      <c r="ES108" s="131"/>
      <c r="ET108" s="14"/>
      <c r="EU108" s="16"/>
      <c r="EV108" s="21"/>
      <c r="EW108" s="19"/>
      <c r="EX108" s="19"/>
      <c r="EY108" s="19"/>
      <c r="EZ108" s="131"/>
      <c r="FA108" s="14"/>
      <c r="FB108" s="23"/>
      <c r="FC108" s="111" t="str">
        <f t="shared" si="131"/>
        <v>35=</v>
      </c>
      <c r="FD108" s="82">
        <f t="shared" si="158"/>
        <v>12</v>
      </c>
      <c r="FE108" s="82">
        <f t="shared" si="158"/>
        <v>0</v>
      </c>
      <c r="FF108" s="82">
        <f t="shared" si="158"/>
        <v>5</v>
      </c>
      <c r="FG108" s="131">
        <f t="shared" si="133"/>
        <v>17</v>
      </c>
      <c r="FH108" s="14" t="str">
        <f t="shared" si="134"/>
        <v>Melanie Hetherington</v>
      </c>
      <c r="FI108" s="14"/>
      <c r="FJ108" s="183" t="str">
        <f t="shared" si="146"/>
        <v>35=</v>
      </c>
      <c r="FK108" s="178"/>
      <c r="FL108" s="177"/>
      <c r="FM108" s="177"/>
      <c r="FN108" s="177"/>
      <c r="FO108" s="177"/>
      <c r="FP108" s="177"/>
      <c r="FQ108" s="177"/>
      <c r="FR108" s="177"/>
      <c r="FS108" s="177" t="s">
        <v>848</v>
      </c>
      <c r="FT108" s="177"/>
      <c r="FU108" s="177"/>
      <c r="FV108" s="77"/>
      <c r="FW108" s="77"/>
      <c r="FX108" s="77"/>
      <c r="FY108" s="77"/>
      <c r="FZ108" s="77"/>
      <c r="GM108" s="159"/>
      <c r="GO108" s="159">
        <f t="shared" si="142"/>
        <v>0</v>
      </c>
      <c r="GP108" s="159">
        <f t="shared" si="152"/>
        <v>0</v>
      </c>
      <c r="GQ108" s="159">
        <f t="shared" si="153"/>
        <v>0</v>
      </c>
      <c r="GR108" s="159">
        <f t="shared" si="154"/>
        <v>0</v>
      </c>
      <c r="GS108" s="159">
        <f t="shared" si="143"/>
        <v>0</v>
      </c>
    </row>
    <row r="109" spans="1:201">
      <c r="A109" s="8">
        <v>44</v>
      </c>
      <c r="B109" s="14"/>
      <c r="C109" s="162"/>
      <c r="D109" s="154"/>
      <c r="E109" s="154"/>
      <c r="F109" s="154"/>
      <c r="G109" s="154"/>
      <c r="H109" s="154"/>
      <c r="I109" s="154"/>
      <c r="J109" s="154"/>
      <c r="K109" s="23"/>
      <c r="L109" s="139"/>
      <c r="M109" s="132"/>
      <c r="N109" s="145">
        <v>0</v>
      </c>
      <c r="O109" s="146"/>
      <c r="P109" s="147">
        <f t="shared" si="99"/>
        <v>0</v>
      </c>
      <c r="Q109" s="14"/>
      <c r="R109" s="16"/>
      <c r="S109" s="21"/>
      <c r="T109" s="19"/>
      <c r="U109" s="19"/>
      <c r="V109" s="19"/>
      <c r="W109" s="131"/>
      <c r="X109" s="14"/>
      <c r="Y109" s="23"/>
      <c r="Z109" s="139"/>
      <c r="AA109" s="132"/>
      <c r="AB109" s="145">
        <v>0</v>
      </c>
      <c r="AC109" s="146"/>
      <c r="AD109" s="147">
        <f t="shared" si="103"/>
        <v>0</v>
      </c>
      <c r="AE109" s="14"/>
      <c r="AF109" s="16"/>
      <c r="AG109" s="21"/>
      <c r="AH109" s="19"/>
      <c r="AI109" s="19"/>
      <c r="AJ109" s="19"/>
      <c r="AK109" s="131"/>
      <c r="AL109" s="14"/>
      <c r="AM109" s="16"/>
      <c r="AN109" s="21"/>
      <c r="AO109" s="132"/>
      <c r="AP109" s="24"/>
      <c r="AQ109" s="19"/>
      <c r="AR109" s="131"/>
      <c r="AS109" s="14"/>
      <c r="AT109" s="23"/>
      <c r="AU109" s="139"/>
      <c r="AV109" s="132">
        <f t="shared" si="104"/>
        <v>0</v>
      </c>
      <c r="AW109" s="145">
        <v>0</v>
      </c>
      <c r="AX109" s="146"/>
      <c r="AY109" s="147">
        <f t="shared" si="105"/>
        <v>0</v>
      </c>
      <c r="AZ109" s="14"/>
      <c r="BA109" s="16"/>
      <c r="BB109" s="21"/>
      <c r="BC109" s="19"/>
      <c r="BD109" s="19"/>
      <c r="BE109" s="19"/>
      <c r="BF109" s="131"/>
      <c r="BG109" s="14"/>
      <c r="BH109" s="23"/>
      <c r="BI109" s="139"/>
      <c r="BJ109" s="132"/>
      <c r="BK109" s="145">
        <v>0</v>
      </c>
      <c r="BL109" s="146"/>
      <c r="BM109" s="147">
        <f t="shared" si="109"/>
        <v>0</v>
      </c>
      <c r="BN109" s="14"/>
      <c r="BO109" s="16"/>
      <c r="BP109" s="21"/>
      <c r="BQ109" s="19"/>
      <c r="BR109" s="19"/>
      <c r="BS109" s="19"/>
      <c r="BT109" s="131"/>
      <c r="BU109" s="14"/>
      <c r="BV109" s="23"/>
      <c r="BW109" s="139"/>
      <c r="BX109" s="132"/>
      <c r="BY109" s="145">
        <v>0</v>
      </c>
      <c r="BZ109" s="146"/>
      <c r="CA109" s="147">
        <f t="shared" si="113"/>
        <v>0</v>
      </c>
      <c r="CB109" s="14"/>
      <c r="CC109" s="16"/>
      <c r="CD109" s="21"/>
      <c r="CE109" s="19"/>
      <c r="CF109" s="19"/>
      <c r="CG109" s="19"/>
      <c r="CH109" s="131"/>
      <c r="CI109" s="14"/>
      <c r="CJ109" s="16"/>
      <c r="CK109" s="21"/>
      <c r="CL109" s="132"/>
      <c r="CM109" s="24"/>
      <c r="CN109" s="19"/>
      <c r="CO109" s="131"/>
      <c r="CP109" s="14"/>
      <c r="CQ109" s="16"/>
      <c r="CR109" s="21"/>
      <c r="CS109" s="19"/>
      <c r="CT109" s="19"/>
      <c r="CU109" s="19"/>
      <c r="CV109" s="131"/>
      <c r="CW109" s="14"/>
      <c r="CX109" s="23"/>
      <c r="CY109" s="139"/>
      <c r="CZ109" s="132"/>
      <c r="DA109" s="145">
        <v>0</v>
      </c>
      <c r="DB109" s="146"/>
      <c r="DC109" s="147">
        <f t="shared" si="119"/>
        <v>0</v>
      </c>
      <c r="DD109" s="14"/>
      <c r="DE109" s="23"/>
      <c r="DF109" s="139"/>
      <c r="DG109" s="132"/>
      <c r="DH109" s="145">
        <v>0</v>
      </c>
      <c r="DI109" s="146"/>
      <c r="DJ109" s="147">
        <f t="shared" si="120"/>
        <v>0</v>
      </c>
      <c r="DK109" s="14"/>
      <c r="DL109" s="23"/>
      <c r="DM109" s="139"/>
      <c r="DN109" s="132"/>
      <c r="DO109" s="145">
        <v>0</v>
      </c>
      <c r="DP109" s="146"/>
      <c r="DQ109" s="147">
        <f t="shared" si="121"/>
        <v>0</v>
      </c>
      <c r="DR109" s="75"/>
      <c r="DS109" s="23"/>
      <c r="DT109" s="139"/>
      <c r="DU109" s="132"/>
      <c r="DV109" s="145">
        <v>0</v>
      </c>
      <c r="DW109" s="146"/>
      <c r="DX109" s="147">
        <f t="shared" si="123"/>
        <v>0</v>
      </c>
      <c r="DY109" s="14"/>
      <c r="DZ109" s="23"/>
      <c r="EA109" s="139"/>
      <c r="EB109" s="132"/>
      <c r="EC109" s="145">
        <v>0</v>
      </c>
      <c r="ED109" s="146"/>
      <c r="EE109" s="147">
        <f t="shared" si="124"/>
        <v>0</v>
      </c>
      <c r="EF109" s="14"/>
      <c r="EG109" s="16"/>
      <c r="EH109" s="21"/>
      <c r="EI109" s="19"/>
      <c r="EJ109" s="19"/>
      <c r="EK109" s="19"/>
      <c r="EL109" s="131"/>
      <c r="EM109" s="14"/>
      <c r="EN109" s="16"/>
      <c r="EO109" s="21"/>
      <c r="EP109" s="19"/>
      <c r="EQ109" s="19"/>
      <c r="ER109" s="19"/>
      <c r="ES109" s="131"/>
      <c r="ET109" s="14"/>
      <c r="EU109" s="16"/>
      <c r="EV109" s="21"/>
      <c r="EW109" s="19"/>
      <c r="EX109" s="19"/>
      <c r="EY109" s="19"/>
      <c r="EZ109" s="131"/>
      <c r="FA109" s="14"/>
      <c r="FB109" s="23"/>
      <c r="FC109" s="111">
        <f t="shared" si="131"/>
        <v>0</v>
      </c>
      <c r="FD109" s="82">
        <f t="shared" si="158"/>
        <v>0</v>
      </c>
      <c r="FE109" s="82">
        <f t="shared" si="158"/>
        <v>0</v>
      </c>
      <c r="FF109" s="82">
        <f t="shared" si="158"/>
        <v>0</v>
      </c>
      <c r="FG109" s="131">
        <f t="shared" si="133"/>
        <v>0</v>
      </c>
      <c r="FH109" s="14">
        <f t="shared" si="134"/>
        <v>0</v>
      </c>
      <c r="FI109" s="14"/>
      <c r="FJ109" s="183">
        <f t="shared" si="146"/>
        <v>0</v>
      </c>
      <c r="FK109" s="178"/>
      <c r="FL109" s="177"/>
      <c r="FM109" s="177"/>
      <c r="FN109" s="177"/>
      <c r="FO109" s="177"/>
      <c r="FP109" s="177"/>
      <c r="FQ109" s="177"/>
      <c r="FR109" s="177"/>
      <c r="FS109" s="177"/>
      <c r="FT109" s="177"/>
      <c r="FU109" s="177"/>
      <c r="FV109" s="77"/>
      <c r="FW109" s="77"/>
      <c r="FX109" s="77"/>
      <c r="FY109" s="77"/>
      <c r="FZ109" s="77"/>
      <c r="GM109" s="159"/>
      <c r="GP109" s="159">
        <f t="shared" si="152"/>
        <v>0</v>
      </c>
      <c r="GQ109" s="159">
        <f t="shared" si="153"/>
        <v>0</v>
      </c>
      <c r="GR109" s="159">
        <f t="shared" si="154"/>
        <v>0</v>
      </c>
      <c r="GS109" s="159">
        <f t="shared" si="143"/>
        <v>0</v>
      </c>
    </row>
    <row r="110" spans="1:201" hidden="1">
      <c r="A110" s="8">
        <v>45</v>
      </c>
      <c r="B110" s="14"/>
      <c r="C110" s="162"/>
      <c r="D110" s="154"/>
      <c r="E110" s="154"/>
      <c r="F110" s="154"/>
      <c r="G110" s="154"/>
      <c r="H110" s="154"/>
      <c r="I110" s="154"/>
      <c r="J110" s="154"/>
      <c r="K110" s="23"/>
      <c r="L110" s="139"/>
      <c r="M110" s="132"/>
      <c r="N110" s="145">
        <v>0</v>
      </c>
      <c r="O110" s="146"/>
      <c r="P110" s="147">
        <f t="shared" si="99"/>
        <v>0</v>
      </c>
      <c r="Q110" s="14"/>
      <c r="R110" s="16"/>
      <c r="S110" s="21"/>
      <c r="T110" s="19"/>
      <c r="U110" s="19"/>
      <c r="V110" s="19"/>
      <c r="W110" s="131"/>
      <c r="X110" s="14"/>
      <c r="Y110" s="23"/>
      <c r="Z110" s="139"/>
      <c r="AA110" s="132"/>
      <c r="AB110" s="145">
        <v>0</v>
      </c>
      <c r="AC110" s="146"/>
      <c r="AD110" s="147">
        <f t="shared" si="103"/>
        <v>0</v>
      </c>
      <c r="AE110" s="14"/>
      <c r="AF110" s="16"/>
      <c r="AG110" s="21"/>
      <c r="AH110" s="19"/>
      <c r="AI110" s="19"/>
      <c r="AJ110" s="19"/>
      <c r="AK110" s="131"/>
      <c r="AL110" s="14"/>
      <c r="AM110" s="16"/>
      <c r="AN110" s="21"/>
      <c r="AO110" s="132"/>
      <c r="AP110" s="24"/>
      <c r="AQ110" s="19"/>
      <c r="AR110" s="131"/>
      <c r="AS110" s="14"/>
      <c r="AT110" s="23"/>
      <c r="AU110" s="139"/>
      <c r="AV110" s="132">
        <f t="shared" si="104"/>
        <v>0</v>
      </c>
      <c r="AW110" s="145">
        <v>0</v>
      </c>
      <c r="AX110" s="146"/>
      <c r="AY110" s="147">
        <f t="shared" si="105"/>
        <v>0</v>
      </c>
      <c r="AZ110" s="14"/>
      <c r="BA110" s="16"/>
      <c r="BB110" s="21"/>
      <c r="BC110" s="19"/>
      <c r="BD110" s="19"/>
      <c r="BE110" s="19"/>
      <c r="BF110" s="131"/>
      <c r="BG110" s="14"/>
      <c r="BH110" s="23"/>
      <c r="BI110" s="139"/>
      <c r="BJ110" s="132"/>
      <c r="BK110" s="145">
        <v>0</v>
      </c>
      <c r="BL110" s="146"/>
      <c r="BM110" s="147">
        <f t="shared" si="109"/>
        <v>0</v>
      </c>
      <c r="BN110" s="14"/>
      <c r="BO110" s="16"/>
      <c r="BP110" s="21"/>
      <c r="BQ110" s="19"/>
      <c r="BR110" s="19"/>
      <c r="BS110" s="19"/>
      <c r="BT110" s="131"/>
      <c r="BU110" s="14"/>
      <c r="BV110" s="23"/>
      <c r="BW110" s="139"/>
      <c r="BX110" s="132"/>
      <c r="BY110" s="145">
        <v>0</v>
      </c>
      <c r="BZ110" s="146"/>
      <c r="CA110" s="147">
        <f t="shared" si="113"/>
        <v>0</v>
      </c>
      <c r="CB110" s="14"/>
      <c r="CC110" s="16"/>
      <c r="CD110" s="21"/>
      <c r="CE110" s="19"/>
      <c r="CF110" s="19"/>
      <c r="CG110" s="19"/>
      <c r="CH110" s="131"/>
      <c r="CI110" s="14"/>
      <c r="CJ110" s="16"/>
      <c r="CK110" s="21"/>
      <c r="CL110" s="132"/>
      <c r="CM110" s="24"/>
      <c r="CN110" s="19"/>
      <c r="CO110" s="131"/>
      <c r="CP110" s="14"/>
      <c r="CQ110" s="16"/>
      <c r="CR110" s="21"/>
      <c r="CS110" s="19"/>
      <c r="CT110" s="19"/>
      <c r="CU110" s="19"/>
      <c r="CV110" s="131"/>
      <c r="CW110" s="14"/>
      <c r="CX110" s="23"/>
      <c r="CY110" s="139"/>
      <c r="CZ110" s="132"/>
      <c r="DA110" s="145">
        <v>0</v>
      </c>
      <c r="DB110" s="146"/>
      <c r="DC110" s="147">
        <f t="shared" si="119"/>
        <v>0</v>
      </c>
      <c r="DD110" s="14"/>
      <c r="DE110" s="23"/>
      <c r="DF110" s="139"/>
      <c r="DG110" s="132"/>
      <c r="DH110" s="145">
        <v>0</v>
      </c>
      <c r="DI110" s="146"/>
      <c r="DJ110" s="147">
        <f t="shared" si="120"/>
        <v>0</v>
      </c>
      <c r="DK110" s="14"/>
      <c r="DL110" s="23"/>
      <c r="DM110" s="139"/>
      <c r="DN110" s="132"/>
      <c r="DO110" s="145">
        <v>0</v>
      </c>
      <c r="DP110" s="146"/>
      <c r="DQ110" s="147">
        <f t="shared" si="121"/>
        <v>0</v>
      </c>
      <c r="DR110" s="75"/>
      <c r="DS110" s="23"/>
      <c r="DT110" s="139"/>
      <c r="DU110" s="132"/>
      <c r="DV110" s="145">
        <v>0</v>
      </c>
      <c r="DW110" s="146"/>
      <c r="DX110" s="147">
        <f t="shared" si="123"/>
        <v>0</v>
      </c>
      <c r="DY110" s="14"/>
      <c r="DZ110" s="23"/>
      <c r="EA110" s="139"/>
      <c r="EB110" s="132"/>
      <c r="EC110" s="145">
        <v>0</v>
      </c>
      <c r="ED110" s="146"/>
      <c r="EE110" s="147">
        <f t="shared" si="124"/>
        <v>0</v>
      </c>
      <c r="EF110" s="14"/>
      <c r="EG110" s="16"/>
      <c r="EH110" s="21"/>
      <c r="EI110" s="19"/>
      <c r="EJ110" s="19"/>
      <c r="EK110" s="19"/>
      <c r="EL110" s="131"/>
      <c r="EM110" s="14"/>
      <c r="EN110" s="16"/>
      <c r="EO110" s="21"/>
      <c r="EP110" s="19"/>
      <c r="EQ110" s="19"/>
      <c r="ER110" s="19"/>
      <c r="ES110" s="131"/>
      <c r="ET110" s="14"/>
      <c r="EU110" s="16"/>
      <c r="EV110" s="21"/>
      <c r="EW110" s="19"/>
      <c r="EX110" s="19"/>
      <c r="EY110" s="19"/>
      <c r="EZ110" s="131"/>
      <c r="FA110" s="14"/>
      <c r="FB110" s="23"/>
      <c r="FC110" s="111">
        <f t="shared" si="131"/>
        <v>0</v>
      </c>
      <c r="FD110" s="82">
        <f t="shared" si="158"/>
        <v>0</v>
      </c>
      <c r="FE110" s="82">
        <f t="shared" si="158"/>
        <v>0</v>
      </c>
      <c r="FF110" s="82">
        <f t="shared" si="158"/>
        <v>0</v>
      </c>
      <c r="FG110" s="131">
        <f t="shared" si="133"/>
        <v>0</v>
      </c>
      <c r="FH110" s="14">
        <f t="shared" si="134"/>
        <v>0</v>
      </c>
      <c r="FI110" s="14"/>
      <c r="FJ110" s="183">
        <f t="shared" si="146"/>
        <v>0</v>
      </c>
      <c r="FK110" s="178"/>
      <c r="FL110" s="177"/>
      <c r="FM110" s="177"/>
      <c r="FN110" s="177"/>
      <c r="FO110" s="177"/>
      <c r="FP110" s="177"/>
      <c r="FQ110" s="177"/>
      <c r="FR110" s="177"/>
      <c r="FS110" s="177"/>
      <c r="FT110" s="177"/>
      <c r="FU110" s="177"/>
      <c r="FV110" s="77"/>
      <c r="FW110" s="77"/>
      <c r="FX110" s="77"/>
      <c r="FY110" s="77"/>
      <c r="FZ110" s="77"/>
      <c r="GM110" s="159"/>
      <c r="GP110" s="159">
        <f t="shared" si="152"/>
        <v>0</v>
      </c>
      <c r="GQ110" s="159">
        <f t="shared" si="153"/>
        <v>0</v>
      </c>
      <c r="GR110" s="159">
        <f t="shared" si="154"/>
        <v>0</v>
      </c>
      <c r="GS110" s="159">
        <f t="shared" si="143"/>
        <v>0</v>
      </c>
    </row>
    <row r="111" spans="1:201" hidden="1">
      <c r="A111" s="8">
        <v>46</v>
      </c>
      <c r="B111" s="14"/>
      <c r="C111" s="162"/>
      <c r="D111" s="154"/>
      <c r="E111" s="154"/>
      <c r="F111" s="154"/>
      <c r="G111" s="154"/>
      <c r="H111" s="154"/>
      <c r="I111" s="154"/>
      <c r="J111" s="154"/>
      <c r="K111" s="23"/>
      <c r="L111" s="139"/>
      <c r="M111" s="132"/>
      <c r="N111" s="145">
        <v>0</v>
      </c>
      <c r="O111" s="146"/>
      <c r="P111" s="147">
        <f t="shared" si="99"/>
        <v>0</v>
      </c>
      <c r="Q111" s="14"/>
      <c r="R111" s="16"/>
      <c r="S111" s="21"/>
      <c r="T111" s="19"/>
      <c r="U111" s="19"/>
      <c r="V111" s="19"/>
      <c r="W111" s="131"/>
      <c r="X111" s="14"/>
      <c r="Y111" s="23"/>
      <c r="Z111" s="139"/>
      <c r="AA111" s="132"/>
      <c r="AB111" s="145">
        <v>0</v>
      </c>
      <c r="AC111" s="146"/>
      <c r="AD111" s="147">
        <f t="shared" si="103"/>
        <v>0</v>
      </c>
      <c r="AE111" s="14"/>
      <c r="AF111" s="16"/>
      <c r="AG111" s="21"/>
      <c r="AH111" s="19"/>
      <c r="AI111" s="19"/>
      <c r="AJ111" s="19"/>
      <c r="AK111" s="131"/>
      <c r="AL111" s="14"/>
      <c r="AM111" s="16"/>
      <c r="AN111" s="21"/>
      <c r="AO111" s="132"/>
      <c r="AP111" s="24"/>
      <c r="AQ111" s="19"/>
      <c r="AR111" s="131"/>
      <c r="AS111" s="14"/>
      <c r="AT111" s="23"/>
      <c r="AU111" s="139"/>
      <c r="AV111" s="132">
        <f t="shared" si="104"/>
        <v>0</v>
      </c>
      <c r="AW111" s="145">
        <v>0</v>
      </c>
      <c r="AX111" s="146"/>
      <c r="AY111" s="147">
        <f t="shared" si="105"/>
        <v>0</v>
      </c>
      <c r="AZ111" s="14"/>
      <c r="BA111" s="16"/>
      <c r="BB111" s="21"/>
      <c r="BC111" s="19"/>
      <c r="BD111" s="19"/>
      <c r="BE111" s="19"/>
      <c r="BF111" s="131"/>
      <c r="BG111" s="14"/>
      <c r="BH111" s="23"/>
      <c r="BI111" s="139"/>
      <c r="BJ111" s="132"/>
      <c r="BK111" s="145">
        <v>0</v>
      </c>
      <c r="BL111" s="146"/>
      <c r="BM111" s="147">
        <f t="shared" si="109"/>
        <v>0</v>
      </c>
      <c r="BN111" s="14"/>
      <c r="BO111" s="16"/>
      <c r="BP111" s="21"/>
      <c r="BQ111" s="19"/>
      <c r="BR111" s="19"/>
      <c r="BS111" s="19"/>
      <c r="BT111" s="131"/>
      <c r="BU111" s="14"/>
      <c r="BV111" s="23"/>
      <c r="BW111" s="139"/>
      <c r="BX111" s="132"/>
      <c r="BY111" s="145">
        <v>0</v>
      </c>
      <c r="BZ111" s="146"/>
      <c r="CA111" s="147">
        <f t="shared" si="113"/>
        <v>0</v>
      </c>
      <c r="CB111" s="14"/>
      <c r="CC111" s="16"/>
      <c r="CD111" s="21"/>
      <c r="CE111" s="19"/>
      <c r="CF111" s="19"/>
      <c r="CG111" s="19"/>
      <c r="CH111" s="131"/>
      <c r="CI111" s="14"/>
      <c r="CJ111" s="16"/>
      <c r="CK111" s="21"/>
      <c r="CL111" s="132"/>
      <c r="CM111" s="24"/>
      <c r="CN111" s="19"/>
      <c r="CO111" s="131"/>
      <c r="CP111" s="14"/>
      <c r="CQ111" s="16"/>
      <c r="CR111" s="21"/>
      <c r="CS111" s="19"/>
      <c r="CT111" s="19"/>
      <c r="CU111" s="19"/>
      <c r="CV111" s="131"/>
      <c r="CW111" s="14"/>
      <c r="CX111" s="23"/>
      <c r="CY111" s="139"/>
      <c r="CZ111" s="132"/>
      <c r="DA111" s="145">
        <v>0</v>
      </c>
      <c r="DB111" s="146"/>
      <c r="DC111" s="147">
        <f t="shared" si="119"/>
        <v>0</v>
      </c>
      <c r="DD111" s="14"/>
      <c r="DE111" s="23"/>
      <c r="DF111" s="139"/>
      <c r="DG111" s="132"/>
      <c r="DH111" s="145">
        <v>0</v>
      </c>
      <c r="DI111" s="146"/>
      <c r="DJ111" s="147">
        <f t="shared" si="120"/>
        <v>0</v>
      </c>
      <c r="DK111" s="14"/>
      <c r="DL111" s="23"/>
      <c r="DM111" s="139"/>
      <c r="DN111" s="132"/>
      <c r="DO111" s="145">
        <v>0</v>
      </c>
      <c r="DP111" s="146"/>
      <c r="DQ111" s="147">
        <f t="shared" si="121"/>
        <v>0</v>
      </c>
      <c r="DR111" s="75"/>
      <c r="DS111" s="23"/>
      <c r="DT111" s="139"/>
      <c r="DU111" s="132"/>
      <c r="DV111" s="145">
        <v>0</v>
      </c>
      <c r="DW111" s="146"/>
      <c r="DX111" s="147">
        <f t="shared" si="123"/>
        <v>0</v>
      </c>
      <c r="DY111" s="14"/>
      <c r="DZ111" s="23"/>
      <c r="EA111" s="139"/>
      <c r="EB111" s="132"/>
      <c r="EC111" s="145">
        <v>0</v>
      </c>
      <c r="ED111" s="146"/>
      <c r="EE111" s="147">
        <f t="shared" si="124"/>
        <v>0</v>
      </c>
      <c r="EF111" s="14"/>
      <c r="EG111" s="16"/>
      <c r="EH111" s="21"/>
      <c r="EI111" s="19"/>
      <c r="EJ111" s="19"/>
      <c r="EK111" s="19"/>
      <c r="EL111" s="131"/>
      <c r="EM111" s="14"/>
      <c r="EN111" s="16"/>
      <c r="EO111" s="21"/>
      <c r="EP111" s="19"/>
      <c r="EQ111" s="19"/>
      <c r="ER111" s="19"/>
      <c r="ES111" s="131"/>
      <c r="ET111" s="14"/>
      <c r="EU111" s="16"/>
      <c r="EV111" s="21"/>
      <c r="EW111" s="19"/>
      <c r="EX111" s="19"/>
      <c r="EY111" s="19"/>
      <c r="EZ111" s="131"/>
      <c r="FA111" s="14"/>
      <c r="FB111" s="23"/>
      <c r="FC111" s="111">
        <f t="shared" si="131"/>
        <v>0</v>
      </c>
      <c r="FD111" s="82">
        <f t="shared" si="158"/>
        <v>0</v>
      </c>
      <c r="FE111" s="82">
        <f t="shared" si="158"/>
        <v>0</v>
      </c>
      <c r="FF111" s="82">
        <f t="shared" si="158"/>
        <v>0</v>
      </c>
      <c r="FG111" s="131">
        <f t="shared" si="133"/>
        <v>0</v>
      </c>
      <c r="FH111" s="14">
        <f t="shared" si="134"/>
        <v>0</v>
      </c>
      <c r="FI111" s="14"/>
      <c r="FJ111" s="183">
        <f t="shared" si="146"/>
        <v>0</v>
      </c>
      <c r="FK111" s="178"/>
      <c r="FL111" s="177"/>
      <c r="FM111" s="177"/>
      <c r="FN111" s="177"/>
      <c r="FO111" s="177"/>
      <c r="FP111" s="177"/>
      <c r="FQ111" s="177"/>
      <c r="FR111" s="177"/>
      <c r="FS111" s="177"/>
      <c r="FT111" s="177"/>
      <c r="FU111" s="177"/>
      <c r="FV111" s="77"/>
      <c r="FW111" s="77"/>
      <c r="FX111" s="77"/>
      <c r="FY111" s="77"/>
      <c r="FZ111" s="77"/>
      <c r="GM111" s="159"/>
      <c r="GP111" s="159">
        <f t="shared" si="152"/>
        <v>0</v>
      </c>
      <c r="GQ111" s="159">
        <f t="shared" si="153"/>
        <v>0</v>
      </c>
      <c r="GR111" s="159">
        <f t="shared" si="154"/>
        <v>0</v>
      </c>
      <c r="GS111" s="159">
        <f t="shared" si="143"/>
        <v>0</v>
      </c>
    </row>
    <row r="112" spans="1:201" hidden="1">
      <c r="A112" s="8">
        <v>47</v>
      </c>
      <c r="B112" s="14"/>
      <c r="C112" s="162"/>
      <c r="D112" s="154"/>
      <c r="E112" s="154"/>
      <c r="F112" s="154"/>
      <c r="G112" s="154"/>
      <c r="H112" s="154"/>
      <c r="I112" s="154"/>
      <c r="J112" s="154"/>
      <c r="K112" s="23"/>
      <c r="L112" s="139"/>
      <c r="M112" s="132"/>
      <c r="N112" s="145">
        <v>0</v>
      </c>
      <c r="O112" s="146"/>
      <c r="P112" s="147">
        <f t="shared" si="99"/>
        <v>0</v>
      </c>
      <c r="Q112" s="14"/>
      <c r="R112" s="16"/>
      <c r="S112" s="21"/>
      <c r="T112" s="19"/>
      <c r="U112" s="19"/>
      <c r="V112" s="19"/>
      <c r="W112" s="131"/>
      <c r="X112" s="14"/>
      <c r="Y112" s="23"/>
      <c r="Z112" s="139"/>
      <c r="AA112" s="132"/>
      <c r="AB112" s="145">
        <v>0</v>
      </c>
      <c r="AC112" s="146"/>
      <c r="AD112" s="147">
        <f t="shared" si="103"/>
        <v>0</v>
      </c>
      <c r="AE112" s="14"/>
      <c r="AF112" s="16"/>
      <c r="AG112" s="21"/>
      <c r="AH112" s="19"/>
      <c r="AI112" s="19"/>
      <c r="AJ112" s="19"/>
      <c r="AK112" s="131"/>
      <c r="AL112" s="14"/>
      <c r="AM112" s="16"/>
      <c r="AN112" s="21"/>
      <c r="AO112" s="132"/>
      <c r="AP112" s="24"/>
      <c r="AQ112" s="19"/>
      <c r="AR112" s="131"/>
      <c r="AS112" s="14"/>
      <c r="AT112" s="23"/>
      <c r="AU112" s="139"/>
      <c r="AV112" s="132">
        <f t="shared" si="104"/>
        <v>0</v>
      </c>
      <c r="AW112" s="145">
        <v>0</v>
      </c>
      <c r="AX112" s="146"/>
      <c r="AY112" s="147">
        <f t="shared" si="105"/>
        <v>0</v>
      </c>
      <c r="AZ112" s="14"/>
      <c r="BA112" s="16"/>
      <c r="BB112" s="21"/>
      <c r="BC112" s="19"/>
      <c r="BD112" s="19"/>
      <c r="BE112" s="19"/>
      <c r="BF112" s="131"/>
      <c r="BG112" s="14"/>
      <c r="BH112" s="23"/>
      <c r="BI112" s="139"/>
      <c r="BJ112" s="132"/>
      <c r="BK112" s="145">
        <v>0</v>
      </c>
      <c r="BL112" s="146"/>
      <c r="BM112" s="147">
        <f t="shared" si="109"/>
        <v>0</v>
      </c>
      <c r="BN112" s="14"/>
      <c r="BO112" s="16"/>
      <c r="BP112" s="21"/>
      <c r="BQ112" s="19"/>
      <c r="BR112" s="19"/>
      <c r="BS112" s="19"/>
      <c r="BT112" s="131"/>
      <c r="BU112" s="14"/>
      <c r="BV112" s="23"/>
      <c r="BW112" s="139"/>
      <c r="BX112" s="132"/>
      <c r="BY112" s="145">
        <v>0</v>
      </c>
      <c r="BZ112" s="146"/>
      <c r="CA112" s="147">
        <f t="shared" si="113"/>
        <v>0</v>
      </c>
      <c r="CB112" s="14"/>
      <c r="CC112" s="16"/>
      <c r="CD112" s="21"/>
      <c r="CE112" s="19"/>
      <c r="CF112" s="19"/>
      <c r="CG112" s="19"/>
      <c r="CH112" s="131"/>
      <c r="CI112" s="14"/>
      <c r="CJ112" s="16"/>
      <c r="CK112" s="21"/>
      <c r="CL112" s="132"/>
      <c r="CM112" s="24"/>
      <c r="CN112" s="19"/>
      <c r="CO112" s="131"/>
      <c r="CP112" s="14"/>
      <c r="CQ112" s="16"/>
      <c r="CR112" s="21"/>
      <c r="CS112" s="19"/>
      <c r="CT112" s="19"/>
      <c r="CU112" s="19"/>
      <c r="CV112" s="131"/>
      <c r="CW112" s="14"/>
      <c r="CX112" s="23"/>
      <c r="CY112" s="139"/>
      <c r="CZ112" s="132"/>
      <c r="DA112" s="145">
        <v>0</v>
      </c>
      <c r="DB112" s="146"/>
      <c r="DC112" s="147">
        <f t="shared" si="119"/>
        <v>0</v>
      </c>
      <c r="DD112" s="14"/>
      <c r="DE112" s="23"/>
      <c r="DF112" s="139"/>
      <c r="DG112" s="132"/>
      <c r="DH112" s="145">
        <v>0</v>
      </c>
      <c r="DI112" s="146"/>
      <c r="DJ112" s="147">
        <f t="shared" si="120"/>
        <v>0</v>
      </c>
      <c r="DK112" s="14"/>
      <c r="DL112" s="23"/>
      <c r="DM112" s="139"/>
      <c r="DN112" s="132"/>
      <c r="DO112" s="145">
        <v>0</v>
      </c>
      <c r="DP112" s="146"/>
      <c r="DQ112" s="147">
        <f t="shared" si="121"/>
        <v>0</v>
      </c>
      <c r="DR112" s="75"/>
      <c r="DS112" s="23"/>
      <c r="DT112" s="139"/>
      <c r="DU112" s="132"/>
      <c r="DV112" s="145">
        <v>0</v>
      </c>
      <c r="DW112" s="146"/>
      <c r="DX112" s="147">
        <f t="shared" si="123"/>
        <v>0</v>
      </c>
      <c r="DY112" s="14"/>
      <c r="DZ112" s="23"/>
      <c r="EA112" s="139"/>
      <c r="EB112" s="132"/>
      <c r="EC112" s="145">
        <v>0</v>
      </c>
      <c r="ED112" s="146"/>
      <c r="EE112" s="147">
        <f t="shared" si="124"/>
        <v>0</v>
      </c>
      <c r="EF112" s="14"/>
      <c r="EG112" s="16"/>
      <c r="EH112" s="21"/>
      <c r="EI112" s="19"/>
      <c r="EJ112" s="19"/>
      <c r="EK112" s="19"/>
      <c r="EL112" s="131"/>
      <c r="EM112" s="14"/>
      <c r="EN112" s="16"/>
      <c r="EO112" s="21"/>
      <c r="EP112" s="19"/>
      <c r="EQ112" s="19"/>
      <c r="ER112" s="19"/>
      <c r="ES112" s="131"/>
      <c r="ET112" s="14"/>
      <c r="EU112" s="16"/>
      <c r="EV112" s="21"/>
      <c r="EW112" s="19"/>
      <c r="EX112" s="19"/>
      <c r="EY112" s="19"/>
      <c r="EZ112" s="131"/>
      <c r="FA112" s="14"/>
      <c r="FB112" s="23"/>
      <c r="FC112" s="111">
        <f t="shared" si="131"/>
        <v>0</v>
      </c>
      <c r="FD112" s="82">
        <f t="shared" si="158"/>
        <v>0</v>
      </c>
      <c r="FE112" s="82">
        <f t="shared" si="158"/>
        <v>0</v>
      </c>
      <c r="FF112" s="82">
        <f t="shared" si="158"/>
        <v>0</v>
      </c>
      <c r="FG112" s="131">
        <f t="shared" si="133"/>
        <v>0</v>
      </c>
      <c r="FH112" s="14">
        <f t="shared" si="134"/>
        <v>0</v>
      </c>
      <c r="FI112" s="14"/>
      <c r="FJ112" s="183">
        <f t="shared" si="146"/>
        <v>0</v>
      </c>
      <c r="FK112" s="178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77"/>
      <c r="FW112" s="77"/>
      <c r="FX112" s="77"/>
      <c r="FY112" s="77"/>
      <c r="FZ112" s="77"/>
      <c r="GM112" s="159"/>
      <c r="GP112" s="159">
        <f t="shared" si="152"/>
        <v>0</v>
      </c>
      <c r="GQ112" s="159">
        <f t="shared" si="153"/>
        <v>0</v>
      </c>
      <c r="GR112" s="159">
        <f t="shared" si="154"/>
        <v>0</v>
      </c>
      <c r="GS112" s="159">
        <f t="shared" si="143"/>
        <v>0</v>
      </c>
    </row>
    <row r="113" spans="1:201" hidden="1">
      <c r="A113" s="8">
        <v>48</v>
      </c>
      <c r="B113" s="14"/>
      <c r="C113" s="162"/>
      <c r="D113" s="154"/>
      <c r="E113" s="154"/>
      <c r="F113" s="154"/>
      <c r="G113" s="154"/>
      <c r="H113" s="154"/>
      <c r="I113" s="154"/>
      <c r="J113" s="154"/>
      <c r="K113" s="23"/>
      <c r="L113" s="139"/>
      <c r="M113" s="132"/>
      <c r="N113" s="145">
        <v>0</v>
      </c>
      <c r="O113" s="146"/>
      <c r="P113" s="147">
        <f t="shared" si="99"/>
        <v>0</v>
      </c>
      <c r="Q113" s="14"/>
      <c r="R113" s="16"/>
      <c r="S113" s="21"/>
      <c r="T113" s="19"/>
      <c r="U113" s="19"/>
      <c r="V113" s="19"/>
      <c r="W113" s="131"/>
      <c r="X113" s="14"/>
      <c r="Y113" s="23"/>
      <c r="Z113" s="139"/>
      <c r="AA113" s="132"/>
      <c r="AB113" s="145">
        <v>0</v>
      </c>
      <c r="AC113" s="146"/>
      <c r="AD113" s="147">
        <f t="shared" si="103"/>
        <v>0</v>
      </c>
      <c r="AE113" s="14"/>
      <c r="AF113" s="16"/>
      <c r="AG113" s="21"/>
      <c r="AH113" s="19"/>
      <c r="AI113" s="19"/>
      <c r="AJ113" s="19"/>
      <c r="AK113" s="131"/>
      <c r="AL113" s="14"/>
      <c r="AM113" s="16"/>
      <c r="AN113" s="21"/>
      <c r="AO113" s="132"/>
      <c r="AP113" s="24"/>
      <c r="AQ113" s="19"/>
      <c r="AR113" s="131"/>
      <c r="AS113" s="14"/>
      <c r="AT113" s="23"/>
      <c r="AU113" s="139"/>
      <c r="AV113" s="132">
        <f t="shared" si="104"/>
        <v>0</v>
      </c>
      <c r="AW113" s="145">
        <v>0</v>
      </c>
      <c r="AX113" s="146"/>
      <c r="AY113" s="147">
        <f t="shared" si="105"/>
        <v>0</v>
      </c>
      <c r="AZ113" s="14"/>
      <c r="BA113" s="16"/>
      <c r="BB113" s="21"/>
      <c r="BC113" s="19"/>
      <c r="BD113" s="19"/>
      <c r="BE113" s="19"/>
      <c r="BF113" s="131"/>
      <c r="BG113" s="14"/>
      <c r="BH113" s="23"/>
      <c r="BI113" s="139"/>
      <c r="BJ113" s="132"/>
      <c r="BK113" s="145">
        <v>0</v>
      </c>
      <c r="BL113" s="146"/>
      <c r="BM113" s="147">
        <f t="shared" si="109"/>
        <v>0</v>
      </c>
      <c r="BN113" s="14"/>
      <c r="BO113" s="16"/>
      <c r="BP113" s="21"/>
      <c r="BQ113" s="19"/>
      <c r="BR113" s="19"/>
      <c r="BS113" s="19"/>
      <c r="BT113" s="131"/>
      <c r="BU113" s="14"/>
      <c r="BV113" s="23"/>
      <c r="BW113" s="139"/>
      <c r="BX113" s="132"/>
      <c r="BY113" s="145">
        <v>0</v>
      </c>
      <c r="BZ113" s="146"/>
      <c r="CA113" s="147">
        <f t="shared" si="113"/>
        <v>0</v>
      </c>
      <c r="CB113" s="14"/>
      <c r="CC113" s="16"/>
      <c r="CD113" s="21"/>
      <c r="CE113" s="19"/>
      <c r="CF113" s="19"/>
      <c r="CG113" s="19"/>
      <c r="CH113" s="131"/>
      <c r="CI113" s="14"/>
      <c r="CJ113" s="16"/>
      <c r="CK113" s="21"/>
      <c r="CL113" s="132"/>
      <c r="CM113" s="24"/>
      <c r="CN113" s="19"/>
      <c r="CO113" s="131"/>
      <c r="CP113" s="14"/>
      <c r="CQ113" s="16"/>
      <c r="CR113" s="21"/>
      <c r="CS113" s="19"/>
      <c r="CT113" s="19"/>
      <c r="CU113" s="19"/>
      <c r="CV113" s="131"/>
      <c r="CW113" s="14"/>
      <c r="CX113" s="23"/>
      <c r="CY113" s="139"/>
      <c r="CZ113" s="132"/>
      <c r="DA113" s="145">
        <v>0</v>
      </c>
      <c r="DB113" s="146"/>
      <c r="DC113" s="147">
        <f t="shared" si="119"/>
        <v>0</v>
      </c>
      <c r="DD113" s="14"/>
      <c r="DE113" s="23"/>
      <c r="DF113" s="139"/>
      <c r="DG113" s="132"/>
      <c r="DH113" s="145">
        <v>0</v>
      </c>
      <c r="DI113" s="146"/>
      <c r="DJ113" s="147">
        <f t="shared" si="120"/>
        <v>0</v>
      </c>
      <c r="DK113" s="14"/>
      <c r="DL113" s="23"/>
      <c r="DM113" s="139"/>
      <c r="DN113" s="132"/>
      <c r="DO113" s="145">
        <v>0</v>
      </c>
      <c r="DP113" s="146"/>
      <c r="DQ113" s="147">
        <f t="shared" si="121"/>
        <v>0</v>
      </c>
      <c r="DR113" s="75"/>
      <c r="DS113" s="23"/>
      <c r="DT113" s="139"/>
      <c r="DU113" s="132"/>
      <c r="DV113" s="145">
        <v>0</v>
      </c>
      <c r="DW113" s="146"/>
      <c r="DX113" s="147">
        <f t="shared" si="123"/>
        <v>0</v>
      </c>
      <c r="DY113" s="14"/>
      <c r="DZ113" s="23"/>
      <c r="EA113" s="139"/>
      <c r="EB113" s="132"/>
      <c r="EC113" s="145">
        <v>0</v>
      </c>
      <c r="ED113" s="146"/>
      <c r="EE113" s="147">
        <f t="shared" si="124"/>
        <v>0</v>
      </c>
      <c r="EF113" s="14"/>
      <c r="EG113" s="16"/>
      <c r="EH113" s="21"/>
      <c r="EI113" s="19"/>
      <c r="EJ113" s="19"/>
      <c r="EK113" s="19"/>
      <c r="EL113" s="131"/>
      <c r="EM113" s="14"/>
      <c r="EN113" s="16"/>
      <c r="EO113" s="21"/>
      <c r="EP113" s="19"/>
      <c r="EQ113" s="19"/>
      <c r="ER113" s="19"/>
      <c r="ES113" s="131"/>
      <c r="ET113" s="14"/>
      <c r="EU113" s="16"/>
      <c r="EV113" s="21"/>
      <c r="EW113" s="19"/>
      <c r="EX113" s="19"/>
      <c r="EY113" s="19"/>
      <c r="EZ113" s="131"/>
      <c r="FA113" s="14"/>
      <c r="FB113" s="23"/>
      <c r="FC113" s="111">
        <f t="shared" si="131"/>
        <v>0</v>
      </c>
      <c r="FD113" s="82">
        <f t="shared" si="158"/>
        <v>0</v>
      </c>
      <c r="FE113" s="82">
        <f t="shared" si="158"/>
        <v>0</v>
      </c>
      <c r="FF113" s="82">
        <f t="shared" si="158"/>
        <v>0</v>
      </c>
      <c r="FG113" s="131">
        <f t="shared" si="133"/>
        <v>0</v>
      </c>
      <c r="FH113" s="14">
        <f t="shared" si="134"/>
        <v>0</v>
      </c>
      <c r="FI113" s="14"/>
      <c r="FJ113" s="183">
        <f t="shared" si="146"/>
        <v>0</v>
      </c>
      <c r="FK113" s="178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77"/>
      <c r="FW113" s="77"/>
      <c r="FX113" s="77"/>
      <c r="FY113" s="77"/>
      <c r="FZ113" s="77"/>
      <c r="GM113" s="159"/>
      <c r="GP113" s="159">
        <f t="shared" si="152"/>
        <v>0</v>
      </c>
      <c r="GQ113" s="159">
        <f t="shared" si="153"/>
        <v>0</v>
      </c>
      <c r="GR113" s="159">
        <f t="shared" si="154"/>
        <v>0</v>
      </c>
      <c r="GS113" s="159">
        <f t="shared" si="143"/>
        <v>0</v>
      </c>
    </row>
    <row r="114" spans="1:201" hidden="1">
      <c r="A114" s="8">
        <v>49</v>
      </c>
      <c r="B114" s="14"/>
      <c r="C114" s="162"/>
      <c r="D114" s="154"/>
      <c r="E114" s="154"/>
      <c r="F114" s="154"/>
      <c r="G114" s="154"/>
      <c r="H114" s="154"/>
      <c r="I114" s="154"/>
      <c r="J114" s="154"/>
      <c r="K114" s="23"/>
      <c r="L114" s="139"/>
      <c r="M114" s="132"/>
      <c r="N114" s="145">
        <v>0</v>
      </c>
      <c r="O114" s="146"/>
      <c r="P114" s="147">
        <f t="shared" si="99"/>
        <v>0</v>
      </c>
      <c r="Q114" s="14"/>
      <c r="R114" s="16"/>
      <c r="S114" s="21"/>
      <c r="T114" s="19"/>
      <c r="U114" s="19"/>
      <c r="V114" s="19"/>
      <c r="W114" s="131"/>
      <c r="X114" s="14"/>
      <c r="Y114" s="23"/>
      <c r="Z114" s="139"/>
      <c r="AA114" s="132"/>
      <c r="AB114" s="145">
        <v>0</v>
      </c>
      <c r="AC114" s="146"/>
      <c r="AD114" s="147">
        <f t="shared" si="103"/>
        <v>0</v>
      </c>
      <c r="AE114" s="14"/>
      <c r="AF114" s="16"/>
      <c r="AG114" s="21"/>
      <c r="AH114" s="19"/>
      <c r="AI114" s="19"/>
      <c r="AJ114" s="19"/>
      <c r="AK114" s="131"/>
      <c r="AL114" s="14"/>
      <c r="AM114" s="16"/>
      <c r="AN114" s="21"/>
      <c r="AO114" s="132"/>
      <c r="AP114" s="24"/>
      <c r="AQ114" s="19"/>
      <c r="AR114" s="131"/>
      <c r="AS114" s="14"/>
      <c r="AT114" s="23"/>
      <c r="AU114" s="139"/>
      <c r="AV114" s="132">
        <f t="shared" si="104"/>
        <v>0</v>
      </c>
      <c r="AW114" s="145">
        <v>0</v>
      </c>
      <c r="AX114" s="146"/>
      <c r="AY114" s="147">
        <f t="shared" si="105"/>
        <v>0</v>
      </c>
      <c r="AZ114" s="14"/>
      <c r="BA114" s="16"/>
      <c r="BB114" s="21"/>
      <c r="BC114" s="19"/>
      <c r="BD114" s="19"/>
      <c r="BE114" s="19"/>
      <c r="BF114" s="131"/>
      <c r="BG114" s="14"/>
      <c r="BH114" s="23"/>
      <c r="BI114" s="139"/>
      <c r="BJ114" s="132"/>
      <c r="BK114" s="145">
        <v>0</v>
      </c>
      <c r="BL114" s="146"/>
      <c r="BM114" s="147">
        <f t="shared" si="109"/>
        <v>0</v>
      </c>
      <c r="BN114" s="14"/>
      <c r="BO114" s="16"/>
      <c r="BP114" s="21"/>
      <c r="BQ114" s="19"/>
      <c r="BR114" s="19"/>
      <c r="BS114" s="19"/>
      <c r="BT114" s="131"/>
      <c r="BU114" s="14"/>
      <c r="BV114" s="23"/>
      <c r="BW114" s="139"/>
      <c r="BX114" s="132"/>
      <c r="BY114" s="145">
        <v>0</v>
      </c>
      <c r="BZ114" s="146"/>
      <c r="CA114" s="147">
        <f t="shared" si="113"/>
        <v>0</v>
      </c>
      <c r="CB114" s="14"/>
      <c r="CC114" s="16"/>
      <c r="CD114" s="21"/>
      <c r="CE114" s="19"/>
      <c r="CF114" s="19"/>
      <c r="CG114" s="19"/>
      <c r="CH114" s="131"/>
      <c r="CI114" s="14"/>
      <c r="CJ114" s="16"/>
      <c r="CK114" s="21"/>
      <c r="CL114" s="132"/>
      <c r="CM114" s="24"/>
      <c r="CN114" s="19"/>
      <c r="CO114" s="131"/>
      <c r="CP114" s="14"/>
      <c r="CQ114" s="16"/>
      <c r="CR114" s="21"/>
      <c r="CS114" s="19"/>
      <c r="CT114" s="19"/>
      <c r="CU114" s="19"/>
      <c r="CV114" s="131"/>
      <c r="CW114" s="14"/>
      <c r="CX114" s="23"/>
      <c r="CY114" s="139"/>
      <c r="CZ114" s="132"/>
      <c r="DA114" s="145">
        <v>0</v>
      </c>
      <c r="DB114" s="146"/>
      <c r="DC114" s="147">
        <f t="shared" si="119"/>
        <v>0</v>
      </c>
      <c r="DD114" s="14"/>
      <c r="DE114" s="23"/>
      <c r="DF114" s="139"/>
      <c r="DG114" s="132"/>
      <c r="DH114" s="145">
        <v>0</v>
      </c>
      <c r="DI114" s="146"/>
      <c r="DJ114" s="147">
        <f t="shared" si="120"/>
        <v>0</v>
      </c>
      <c r="DK114" s="14"/>
      <c r="DL114" s="23"/>
      <c r="DM114" s="139"/>
      <c r="DN114" s="132"/>
      <c r="DO114" s="145">
        <v>0</v>
      </c>
      <c r="DP114" s="146"/>
      <c r="DQ114" s="147">
        <f t="shared" si="121"/>
        <v>0</v>
      </c>
      <c r="DR114" s="75"/>
      <c r="DS114" s="23"/>
      <c r="DT114" s="139"/>
      <c r="DU114" s="132"/>
      <c r="DV114" s="145">
        <v>0</v>
      </c>
      <c r="DW114" s="146"/>
      <c r="DX114" s="147">
        <f t="shared" si="123"/>
        <v>0</v>
      </c>
      <c r="DY114" s="14"/>
      <c r="DZ114" s="23"/>
      <c r="EA114" s="139"/>
      <c r="EB114" s="132"/>
      <c r="EC114" s="145">
        <v>0</v>
      </c>
      <c r="ED114" s="146"/>
      <c r="EE114" s="147">
        <f t="shared" si="124"/>
        <v>0</v>
      </c>
      <c r="EF114" s="14"/>
      <c r="EG114" s="16"/>
      <c r="EH114" s="21"/>
      <c r="EI114" s="19"/>
      <c r="EJ114" s="19"/>
      <c r="EK114" s="19"/>
      <c r="EL114" s="131"/>
      <c r="EM114" s="14"/>
      <c r="EN114" s="16"/>
      <c r="EO114" s="21"/>
      <c r="EP114" s="19"/>
      <c r="EQ114" s="19"/>
      <c r="ER114" s="19"/>
      <c r="ES114" s="131"/>
      <c r="ET114" s="14"/>
      <c r="EU114" s="16"/>
      <c r="EV114" s="21"/>
      <c r="EW114" s="19"/>
      <c r="EX114" s="19"/>
      <c r="EY114" s="19"/>
      <c r="EZ114" s="131"/>
      <c r="FA114" s="14"/>
      <c r="FB114" s="23"/>
      <c r="FC114" s="111">
        <f t="shared" si="131"/>
        <v>0</v>
      </c>
      <c r="FD114" s="82">
        <f t="shared" si="158"/>
        <v>0</v>
      </c>
      <c r="FE114" s="82">
        <f t="shared" si="158"/>
        <v>0</v>
      </c>
      <c r="FF114" s="82">
        <f t="shared" si="158"/>
        <v>0</v>
      </c>
      <c r="FG114" s="131">
        <f t="shared" si="133"/>
        <v>0</v>
      </c>
      <c r="FH114" s="14">
        <f t="shared" si="134"/>
        <v>0</v>
      </c>
      <c r="FI114" s="14"/>
      <c r="FJ114" s="183">
        <f t="shared" si="146"/>
        <v>0</v>
      </c>
      <c r="FK114" s="178"/>
      <c r="FL114" s="177"/>
      <c r="FM114" s="177"/>
      <c r="FN114" s="177"/>
      <c r="FO114" s="177"/>
      <c r="FP114" s="177"/>
      <c r="FQ114" s="177"/>
      <c r="FR114" s="177"/>
      <c r="FS114" s="177"/>
      <c r="FT114" s="177"/>
      <c r="FU114" s="177"/>
      <c r="FV114" s="77"/>
      <c r="FW114" s="77"/>
      <c r="FX114" s="77"/>
      <c r="FY114" s="77"/>
      <c r="FZ114" s="77"/>
      <c r="GM114" s="159"/>
      <c r="GP114" s="159"/>
      <c r="GQ114" s="159">
        <f t="shared" si="153"/>
        <v>0</v>
      </c>
      <c r="GR114" s="159">
        <f t="shared" si="154"/>
        <v>0</v>
      </c>
      <c r="GS114" s="159">
        <f t="shared" si="143"/>
        <v>0</v>
      </c>
    </row>
    <row r="115" spans="1:201" hidden="1">
      <c r="B115" s="14"/>
      <c r="C115" s="154"/>
      <c r="D115" s="154"/>
      <c r="E115" s="154"/>
      <c r="F115" s="154"/>
      <c r="G115" s="154"/>
      <c r="H115" s="154"/>
      <c r="I115" s="154"/>
      <c r="J115" s="154"/>
      <c r="K115" s="23"/>
      <c r="L115" s="139"/>
      <c r="M115" s="132"/>
      <c r="N115" s="145"/>
      <c r="O115" s="146"/>
      <c r="P115" s="147"/>
      <c r="Q115" s="14"/>
      <c r="R115" s="16"/>
      <c r="S115" s="21"/>
      <c r="T115" s="19"/>
      <c r="U115" s="19"/>
      <c r="V115" s="19"/>
      <c r="W115" s="131"/>
      <c r="X115" s="14"/>
      <c r="Y115" s="23"/>
      <c r="Z115" s="139"/>
      <c r="AA115" s="132"/>
      <c r="AB115" s="145"/>
      <c r="AC115" s="146"/>
      <c r="AD115" s="147"/>
      <c r="AE115" s="14"/>
      <c r="AF115" s="16"/>
      <c r="AG115" s="21"/>
      <c r="AH115" s="19"/>
      <c r="AI115" s="19"/>
      <c r="AJ115" s="19"/>
      <c r="AK115" s="131"/>
      <c r="AL115" s="14"/>
      <c r="AM115" s="16"/>
      <c r="AN115" s="21"/>
      <c r="AO115" s="132"/>
      <c r="AP115" s="24"/>
      <c r="AQ115" s="19"/>
      <c r="AR115" s="131"/>
      <c r="AS115" s="14"/>
      <c r="AT115" s="23"/>
      <c r="AU115" s="139"/>
      <c r="AV115" s="132"/>
      <c r="AW115" s="145"/>
      <c r="AX115" s="146"/>
      <c r="AY115" s="147"/>
      <c r="AZ115" s="14"/>
      <c r="BA115" s="16"/>
      <c r="BB115" s="21"/>
      <c r="BC115" s="19"/>
      <c r="BD115" s="19"/>
      <c r="BE115" s="19"/>
      <c r="BF115" s="131"/>
      <c r="BG115" s="14"/>
      <c r="BH115" s="23"/>
      <c r="BI115" s="139"/>
      <c r="BJ115" s="132"/>
      <c r="BK115" s="145"/>
      <c r="BL115" s="146"/>
      <c r="BM115" s="147"/>
      <c r="BN115" s="14"/>
      <c r="BO115" s="16"/>
      <c r="BP115" s="21"/>
      <c r="BQ115" s="19"/>
      <c r="BR115" s="19"/>
      <c r="BS115" s="19"/>
      <c r="BT115" s="131"/>
      <c r="BU115" s="14"/>
      <c r="BV115" s="23"/>
      <c r="BW115" s="139"/>
      <c r="BX115" s="132"/>
      <c r="BY115" s="145"/>
      <c r="BZ115" s="146"/>
      <c r="CA115" s="147"/>
      <c r="CB115" s="14"/>
      <c r="CC115" s="16"/>
      <c r="CD115" s="21"/>
      <c r="CE115" s="19"/>
      <c r="CF115" s="19"/>
      <c r="CG115" s="19"/>
      <c r="CH115" s="131"/>
      <c r="CI115" s="14"/>
      <c r="CJ115" s="16"/>
      <c r="CK115" s="21"/>
      <c r="CL115" s="132"/>
      <c r="CM115" s="24"/>
      <c r="CN115" s="19"/>
      <c r="CO115" s="131"/>
      <c r="CP115" s="14"/>
      <c r="CQ115" s="16"/>
      <c r="CR115" s="21"/>
      <c r="CS115" s="19"/>
      <c r="CT115" s="19"/>
      <c r="CU115" s="19"/>
      <c r="CV115" s="131"/>
      <c r="CW115" s="14"/>
      <c r="CX115" s="23"/>
      <c r="CY115" s="139"/>
      <c r="CZ115" s="132"/>
      <c r="DA115" s="145"/>
      <c r="DB115" s="146"/>
      <c r="DC115" s="147"/>
      <c r="DD115" s="14"/>
      <c r="DE115" s="23"/>
      <c r="DF115" s="139"/>
      <c r="DG115" s="132"/>
      <c r="DH115" s="145"/>
      <c r="DI115" s="146"/>
      <c r="DJ115" s="147"/>
      <c r="DK115" s="14"/>
      <c r="DL115" s="23"/>
      <c r="DM115" s="139"/>
      <c r="DN115" s="132"/>
      <c r="DO115" s="145"/>
      <c r="DP115" s="146"/>
      <c r="DQ115" s="147"/>
      <c r="DR115" s="75"/>
      <c r="DS115" s="23"/>
      <c r="DT115" s="139"/>
      <c r="DU115" s="132"/>
      <c r="DV115" s="145"/>
      <c r="DW115" s="146"/>
      <c r="DX115" s="147"/>
      <c r="DY115" s="14"/>
      <c r="DZ115" s="23"/>
      <c r="EA115" s="139"/>
      <c r="EB115" s="132"/>
      <c r="EC115" s="145"/>
      <c r="ED115" s="146"/>
      <c r="EE115" s="147"/>
      <c r="EF115" s="14"/>
      <c r="EG115" s="16"/>
      <c r="EH115" s="21"/>
      <c r="EI115" s="19"/>
      <c r="EJ115" s="19"/>
      <c r="EK115" s="19"/>
      <c r="EL115" s="131"/>
      <c r="EM115" s="14"/>
      <c r="EN115" s="16"/>
      <c r="EO115" s="21"/>
      <c r="EP115" s="19"/>
      <c r="EQ115" s="19"/>
      <c r="ER115" s="19"/>
      <c r="ES115" s="131"/>
      <c r="ET115" s="14"/>
      <c r="EU115" s="16"/>
      <c r="EV115" s="21"/>
      <c r="EW115" s="19"/>
      <c r="EX115" s="19"/>
      <c r="EY115" s="19"/>
      <c r="EZ115" s="131"/>
      <c r="FA115" s="14"/>
      <c r="FB115" s="23"/>
      <c r="FC115" s="111"/>
      <c r="FD115" s="82"/>
      <c r="FE115" s="82"/>
      <c r="FF115" s="82"/>
      <c r="FG115" s="131"/>
      <c r="FH115" s="14"/>
      <c r="FI115" s="14"/>
      <c r="FJ115" s="174"/>
      <c r="FK115" s="178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177"/>
      <c r="FV115" s="77"/>
      <c r="FW115" s="77"/>
      <c r="FX115" s="77"/>
      <c r="FY115" s="77"/>
      <c r="FZ115" s="77"/>
      <c r="GM115" s="159"/>
      <c r="GP115" s="159"/>
    </row>
    <row r="116" spans="1:201" hidden="1">
      <c r="B116" s="14"/>
      <c r="C116" s="154"/>
      <c r="D116" s="154"/>
      <c r="E116" s="154"/>
      <c r="F116" s="154"/>
      <c r="G116" s="154"/>
      <c r="H116" s="154"/>
      <c r="I116" s="154"/>
      <c r="J116" s="154"/>
      <c r="K116" s="23"/>
      <c r="L116" s="139"/>
      <c r="M116" s="132"/>
      <c r="N116" s="145"/>
      <c r="O116" s="146"/>
      <c r="P116" s="147"/>
      <c r="Q116" s="14"/>
      <c r="R116" s="16"/>
      <c r="S116" s="21"/>
      <c r="T116" s="19"/>
      <c r="U116" s="19"/>
      <c r="V116" s="19"/>
      <c r="W116" s="131"/>
      <c r="X116" s="14"/>
      <c r="Y116" s="23"/>
      <c r="Z116" s="139"/>
      <c r="AA116" s="132"/>
      <c r="AB116" s="145"/>
      <c r="AC116" s="146"/>
      <c r="AD116" s="147"/>
      <c r="AE116" s="14"/>
      <c r="AF116" s="16"/>
      <c r="AG116" s="21"/>
      <c r="AH116" s="19"/>
      <c r="AI116" s="19"/>
      <c r="AJ116" s="19"/>
      <c r="AK116" s="131"/>
      <c r="AL116" s="14"/>
      <c r="AM116" s="16"/>
      <c r="AN116" s="21"/>
      <c r="AO116" s="132"/>
      <c r="AP116" s="24"/>
      <c r="AQ116" s="19"/>
      <c r="AR116" s="131"/>
      <c r="AS116" s="14"/>
      <c r="AT116" s="23"/>
      <c r="AU116" s="139"/>
      <c r="AV116" s="132"/>
      <c r="AW116" s="145"/>
      <c r="AX116" s="146"/>
      <c r="AY116" s="147"/>
      <c r="AZ116" s="14"/>
      <c r="BA116" s="16"/>
      <c r="BB116" s="21"/>
      <c r="BC116" s="19"/>
      <c r="BD116" s="19"/>
      <c r="BE116" s="19"/>
      <c r="BF116" s="131"/>
      <c r="BG116" s="14"/>
      <c r="BH116" s="23"/>
      <c r="BI116" s="139"/>
      <c r="BJ116" s="132"/>
      <c r="BK116" s="145"/>
      <c r="BL116" s="146"/>
      <c r="BM116" s="147"/>
      <c r="BN116" s="14"/>
      <c r="BO116" s="16"/>
      <c r="BP116" s="21"/>
      <c r="BQ116" s="19"/>
      <c r="BR116" s="19"/>
      <c r="BS116" s="19"/>
      <c r="BT116" s="131"/>
      <c r="BU116" s="14"/>
      <c r="BV116" s="23"/>
      <c r="BW116" s="139"/>
      <c r="BX116" s="132"/>
      <c r="BY116" s="145"/>
      <c r="BZ116" s="146"/>
      <c r="CA116" s="147"/>
      <c r="CB116" s="14"/>
      <c r="CC116" s="16"/>
      <c r="CD116" s="21"/>
      <c r="CE116" s="19"/>
      <c r="CF116" s="19"/>
      <c r="CG116" s="19"/>
      <c r="CH116" s="131"/>
      <c r="CI116" s="14"/>
      <c r="CJ116" s="16"/>
      <c r="CK116" s="21"/>
      <c r="CL116" s="132"/>
      <c r="CM116" s="24"/>
      <c r="CN116" s="19"/>
      <c r="CO116" s="131"/>
      <c r="CP116" s="14"/>
      <c r="CQ116" s="16"/>
      <c r="CR116" s="21"/>
      <c r="CS116" s="19"/>
      <c r="CT116" s="19"/>
      <c r="CU116" s="19"/>
      <c r="CV116" s="131"/>
      <c r="CW116" s="14"/>
      <c r="CX116" s="23"/>
      <c r="CY116" s="139"/>
      <c r="CZ116" s="132"/>
      <c r="DA116" s="145"/>
      <c r="DB116" s="146"/>
      <c r="DC116" s="147"/>
      <c r="DD116" s="14"/>
      <c r="DE116" s="23"/>
      <c r="DF116" s="139"/>
      <c r="DG116" s="132"/>
      <c r="DH116" s="145"/>
      <c r="DI116" s="146"/>
      <c r="DJ116" s="147"/>
      <c r="DK116" s="14"/>
      <c r="DL116" s="23"/>
      <c r="DM116" s="139"/>
      <c r="DN116" s="132"/>
      <c r="DO116" s="145"/>
      <c r="DP116" s="146"/>
      <c r="DQ116" s="147"/>
      <c r="DR116" s="75"/>
      <c r="DS116" s="23"/>
      <c r="DT116" s="139"/>
      <c r="DU116" s="132"/>
      <c r="DV116" s="145"/>
      <c r="DW116" s="146"/>
      <c r="DX116" s="147"/>
      <c r="DY116" s="14"/>
      <c r="DZ116" s="23"/>
      <c r="EA116" s="139"/>
      <c r="EB116" s="132"/>
      <c r="EC116" s="145"/>
      <c r="ED116" s="146"/>
      <c r="EE116" s="147"/>
      <c r="EF116" s="14"/>
      <c r="EG116" s="16"/>
      <c r="EH116" s="21"/>
      <c r="EI116" s="19"/>
      <c r="EJ116" s="19"/>
      <c r="EK116" s="19"/>
      <c r="EL116" s="131"/>
      <c r="EM116" s="14"/>
      <c r="EN116" s="16"/>
      <c r="EO116" s="21"/>
      <c r="EP116" s="19"/>
      <c r="EQ116" s="19"/>
      <c r="ER116" s="19"/>
      <c r="ES116" s="131"/>
      <c r="ET116" s="14"/>
      <c r="EU116" s="16"/>
      <c r="EV116" s="21"/>
      <c r="EW116" s="19"/>
      <c r="EX116" s="19"/>
      <c r="EY116" s="19"/>
      <c r="EZ116" s="131"/>
      <c r="FA116" s="14"/>
      <c r="FB116" s="23"/>
      <c r="FC116" s="111"/>
      <c r="FD116" s="82"/>
      <c r="FE116" s="82"/>
      <c r="FF116" s="82"/>
      <c r="FG116" s="131"/>
      <c r="FH116" s="14"/>
      <c r="FI116" s="14"/>
      <c r="FJ116" s="174"/>
      <c r="FK116" s="178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177"/>
      <c r="FV116" s="77"/>
      <c r="FW116" s="77"/>
      <c r="FX116" s="77"/>
      <c r="FY116" s="77"/>
      <c r="FZ116" s="77"/>
      <c r="GM116" s="159"/>
      <c r="GP116" s="159"/>
    </row>
    <row r="117" spans="1:201" hidden="1">
      <c r="B117" s="14"/>
      <c r="C117" s="154"/>
      <c r="D117" s="154"/>
      <c r="E117" s="154"/>
      <c r="F117" s="154"/>
      <c r="G117" s="154"/>
      <c r="H117" s="154"/>
      <c r="I117" s="154"/>
      <c r="J117" s="154"/>
      <c r="K117" s="23"/>
      <c r="L117" s="139"/>
      <c r="M117" s="132"/>
      <c r="N117" s="145"/>
      <c r="O117" s="146"/>
      <c r="P117" s="147"/>
      <c r="Q117" s="14"/>
      <c r="R117" s="16"/>
      <c r="S117" s="21"/>
      <c r="T117" s="19"/>
      <c r="U117" s="19"/>
      <c r="V117" s="19"/>
      <c r="W117" s="131"/>
      <c r="X117" s="14"/>
      <c r="Y117" s="23"/>
      <c r="Z117" s="139"/>
      <c r="AA117" s="132"/>
      <c r="AB117" s="145"/>
      <c r="AC117" s="146"/>
      <c r="AD117" s="147"/>
      <c r="AE117" s="14"/>
      <c r="AF117" s="16"/>
      <c r="AG117" s="21"/>
      <c r="AH117" s="19"/>
      <c r="AI117" s="19"/>
      <c r="AJ117" s="19"/>
      <c r="AK117" s="131"/>
      <c r="AL117" s="14"/>
      <c r="AM117" s="16"/>
      <c r="AN117" s="21"/>
      <c r="AO117" s="132"/>
      <c r="AP117" s="24"/>
      <c r="AQ117" s="19"/>
      <c r="AR117" s="131"/>
      <c r="AS117" s="14"/>
      <c r="AT117" s="23"/>
      <c r="AU117" s="139"/>
      <c r="AV117" s="132"/>
      <c r="AW117" s="145"/>
      <c r="AX117" s="146"/>
      <c r="AY117" s="147"/>
      <c r="AZ117" s="14"/>
      <c r="BA117" s="16"/>
      <c r="BB117" s="21"/>
      <c r="BC117" s="19"/>
      <c r="BD117" s="19"/>
      <c r="BE117" s="19"/>
      <c r="BF117" s="131"/>
      <c r="BG117" s="14"/>
      <c r="BH117" s="23"/>
      <c r="BI117" s="139"/>
      <c r="BJ117" s="132"/>
      <c r="BK117" s="145"/>
      <c r="BL117" s="146"/>
      <c r="BM117" s="147"/>
      <c r="BN117" s="14"/>
      <c r="BO117" s="16"/>
      <c r="BP117" s="21"/>
      <c r="BQ117" s="19"/>
      <c r="BR117" s="19"/>
      <c r="BS117" s="19"/>
      <c r="BT117" s="131"/>
      <c r="BU117" s="14"/>
      <c r="BV117" s="23"/>
      <c r="BW117" s="139"/>
      <c r="BX117" s="132"/>
      <c r="BY117" s="145"/>
      <c r="BZ117" s="146"/>
      <c r="CA117" s="147"/>
      <c r="CB117" s="14"/>
      <c r="CC117" s="16"/>
      <c r="CD117" s="21"/>
      <c r="CE117" s="19"/>
      <c r="CF117" s="19"/>
      <c r="CG117" s="19"/>
      <c r="CH117" s="131"/>
      <c r="CI117" s="14"/>
      <c r="CJ117" s="16"/>
      <c r="CK117" s="21"/>
      <c r="CL117" s="132"/>
      <c r="CM117" s="24"/>
      <c r="CN117" s="19"/>
      <c r="CO117" s="131"/>
      <c r="CP117" s="14"/>
      <c r="CQ117" s="16"/>
      <c r="CR117" s="21"/>
      <c r="CS117" s="19"/>
      <c r="CT117" s="19"/>
      <c r="CU117" s="19"/>
      <c r="CV117" s="131"/>
      <c r="CW117" s="14"/>
      <c r="CX117" s="23"/>
      <c r="CY117" s="139"/>
      <c r="CZ117" s="132"/>
      <c r="DA117" s="145"/>
      <c r="DB117" s="146"/>
      <c r="DC117" s="147"/>
      <c r="DD117" s="14"/>
      <c r="DE117" s="23"/>
      <c r="DF117" s="139"/>
      <c r="DG117" s="132"/>
      <c r="DH117" s="145"/>
      <c r="DI117" s="146"/>
      <c r="DJ117" s="147"/>
      <c r="DK117" s="14"/>
      <c r="DL117" s="23"/>
      <c r="DM117" s="139"/>
      <c r="DN117" s="132"/>
      <c r="DO117" s="145"/>
      <c r="DP117" s="146"/>
      <c r="DQ117" s="147"/>
      <c r="DR117" s="75"/>
      <c r="DS117" s="23"/>
      <c r="DT117" s="139"/>
      <c r="DU117" s="132"/>
      <c r="DV117" s="145"/>
      <c r="DW117" s="146"/>
      <c r="DX117" s="147"/>
      <c r="DY117" s="14"/>
      <c r="DZ117" s="23"/>
      <c r="EA117" s="139"/>
      <c r="EB117" s="132"/>
      <c r="EC117" s="145"/>
      <c r="ED117" s="146"/>
      <c r="EE117" s="147"/>
      <c r="EF117" s="14"/>
      <c r="EG117" s="16"/>
      <c r="EH117" s="21"/>
      <c r="EI117" s="19"/>
      <c r="EJ117" s="19"/>
      <c r="EK117" s="19"/>
      <c r="EL117" s="131"/>
      <c r="EM117" s="14"/>
      <c r="EN117" s="16"/>
      <c r="EO117" s="21"/>
      <c r="EP117" s="19"/>
      <c r="EQ117" s="19"/>
      <c r="ER117" s="19"/>
      <c r="ES117" s="131"/>
      <c r="ET117" s="14"/>
      <c r="EU117" s="16"/>
      <c r="EV117" s="21"/>
      <c r="EW117" s="19"/>
      <c r="EX117" s="19"/>
      <c r="EY117" s="19"/>
      <c r="EZ117" s="131"/>
      <c r="FA117" s="14"/>
      <c r="FB117" s="23"/>
      <c r="FC117" s="111"/>
      <c r="FD117" s="82"/>
      <c r="FE117" s="82"/>
      <c r="FF117" s="82"/>
      <c r="FG117" s="131"/>
      <c r="FH117" s="14"/>
      <c r="FI117" s="14"/>
      <c r="FJ117" s="174"/>
      <c r="FK117" s="178"/>
      <c r="FL117" s="177"/>
      <c r="FM117" s="177"/>
      <c r="FN117" s="177"/>
      <c r="FO117" s="177"/>
      <c r="FP117" s="177"/>
      <c r="FQ117" s="177"/>
      <c r="FR117" s="177"/>
      <c r="FS117" s="177"/>
      <c r="FT117" s="177"/>
      <c r="FU117" s="177"/>
      <c r="FV117" s="77"/>
      <c r="FW117" s="77"/>
      <c r="FX117" s="77"/>
      <c r="FY117" s="77"/>
      <c r="FZ117" s="77"/>
      <c r="GM117" s="159"/>
    </row>
    <row r="118" spans="1:201">
      <c r="B118" s="14"/>
      <c r="C118" s="14"/>
      <c r="D118" s="14"/>
      <c r="E118" s="14"/>
      <c r="F118" s="14"/>
      <c r="G118" s="14"/>
      <c r="H118" s="14"/>
      <c r="I118" s="14"/>
      <c r="J118" s="14"/>
      <c r="K118" s="16"/>
      <c r="L118" s="139"/>
      <c r="M118" s="132"/>
      <c r="N118" s="145"/>
      <c r="O118" s="146"/>
      <c r="P118" s="147"/>
      <c r="Q118" s="14"/>
      <c r="R118" s="16"/>
      <c r="S118" s="21"/>
      <c r="T118" s="19"/>
      <c r="U118" s="19"/>
      <c r="V118" s="19"/>
      <c r="W118" s="131"/>
      <c r="X118" s="14"/>
      <c r="Y118" s="16"/>
      <c r="Z118" s="139"/>
      <c r="AA118" s="132"/>
      <c r="AB118" s="145"/>
      <c r="AC118" s="146"/>
      <c r="AD118" s="147"/>
      <c r="AE118" s="14"/>
      <c r="AF118" s="16"/>
      <c r="AG118" s="21"/>
      <c r="AH118" s="19"/>
      <c r="AI118" s="19"/>
      <c r="AJ118" s="19"/>
      <c r="AK118" s="131"/>
      <c r="AL118" s="14"/>
      <c r="AM118" s="16"/>
      <c r="AN118" s="21"/>
      <c r="AO118" s="132"/>
      <c r="AP118" s="24"/>
      <c r="AQ118" s="19"/>
      <c r="AR118" s="131"/>
      <c r="AS118" s="14"/>
      <c r="AT118" s="16"/>
      <c r="AU118" s="139"/>
      <c r="AV118" s="132"/>
      <c r="AW118" s="145"/>
      <c r="AX118" s="146"/>
      <c r="AY118" s="147"/>
      <c r="AZ118" s="14"/>
      <c r="BA118" s="16"/>
      <c r="BB118" s="21"/>
      <c r="BC118" s="19"/>
      <c r="BD118" s="19"/>
      <c r="BE118" s="19"/>
      <c r="BF118" s="131"/>
      <c r="BG118" s="14"/>
      <c r="BH118" s="16"/>
      <c r="BI118" s="139"/>
      <c r="BJ118" s="132"/>
      <c r="BK118" s="145"/>
      <c r="BL118" s="146"/>
      <c r="BM118" s="147"/>
      <c r="BN118" s="14"/>
      <c r="BO118" s="16"/>
      <c r="BP118" s="21"/>
      <c r="BQ118" s="19"/>
      <c r="BR118" s="19"/>
      <c r="BS118" s="19"/>
      <c r="BT118" s="131"/>
      <c r="BU118" s="14"/>
      <c r="BV118" s="16"/>
      <c r="BW118" s="139"/>
      <c r="BX118" s="132"/>
      <c r="BY118" s="145"/>
      <c r="BZ118" s="146"/>
      <c r="CA118" s="147"/>
      <c r="CB118" s="14"/>
      <c r="CC118" s="16"/>
      <c r="CD118" s="21"/>
      <c r="CE118" s="19"/>
      <c r="CF118" s="19"/>
      <c r="CG118" s="19"/>
      <c r="CH118" s="131"/>
      <c r="CI118" s="14"/>
      <c r="CJ118" s="16"/>
      <c r="CK118" s="21"/>
      <c r="CL118" s="132"/>
      <c r="CM118" s="24"/>
      <c r="CN118" s="19"/>
      <c r="CO118" s="131"/>
      <c r="CP118" s="14"/>
      <c r="CQ118" s="16"/>
      <c r="CR118" s="21"/>
      <c r="CS118" s="19"/>
      <c r="CT118" s="19"/>
      <c r="CU118" s="19"/>
      <c r="CV118" s="131"/>
      <c r="CW118" s="14"/>
      <c r="CX118" s="16"/>
      <c r="CY118" s="139"/>
      <c r="CZ118" s="132"/>
      <c r="DA118" s="145"/>
      <c r="DB118" s="146"/>
      <c r="DC118" s="147"/>
      <c r="DD118" s="14"/>
      <c r="DE118" s="16"/>
      <c r="DF118" s="139"/>
      <c r="DG118" s="132"/>
      <c r="DH118" s="145"/>
      <c r="DI118" s="146"/>
      <c r="DJ118" s="147"/>
      <c r="DK118" s="14"/>
      <c r="DL118" s="16"/>
      <c r="DM118" s="139"/>
      <c r="DN118" s="132"/>
      <c r="DO118" s="145"/>
      <c r="DP118" s="146"/>
      <c r="DQ118" s="147"/>
      <c r="DR118" s="75"/>
      <c r="DS118" s="16"/>
      <c r="DT118" s="139"/>
      <c r="DU118" s="132"/>
      <c r="DV118" s="145"/>
      <c r="DW118" s="146"/>
      <c r="DX118" s="147"/>
      <c r="DY118" s="14"/>
      <c r="DZ118" s="16"/>
      <c r="EA118" s="139"/>
      <c r="EB118" s="132"/>
      <c r="EC118" s="145"/>
      <c r="ED118" s="146"/>
      <c r="EE118" s="147"/>
      <c r="EF118" s="14"/>
      <c r="EG118" s="16"/>
      <c r="EH118" s="21"/>
      <c r="EI118" s="19"/>
      <c r="EJ118" s="19"/>
      <c r="EK118" s="19"/>
      <c r="EL118" s="131"/>
      <c r="EM118" s="14"/>
      <c r="EN118" s="16"/>
      <c r="EO118" s="21"/>
      <c r="EP118" s="19"/>
      <c r="EQ118" s="19"/>
      <c r="ER118" s="19"/>
      <c r="ES118" s="131"/>
      <c r="ET118" s="14"/>
      <c r="EU118" s="16"/>
      <c r="EV118" s="21"/>
      <c r="EW118" s="19"/>
      <c r="EX118" s="19"/>
      <c r="EY118" s="19"/>
      <c r="EZ118" s="131"/>
      <c r="FA118" s="14"/>
      <c r="FB118" s="23"/>
      <c r="FC118" s="111"/>
      <c r="FD118" s="82"/>
      <c r="FE118" s="82"/>
      <c r="FF118" s="82"/>
      <c r="FG118" s="131"/>
      <c r="FH118" s="14"/>
      <c r="FI118" s="14"/>
      <c r="FJ118" s="174"/>
      <c r="FK118" s="178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77"/>
      <c r="FW118" s="77"/>
      <c r="FX118" s="77"/>
      <c r="FY118" s="77"/>
      <c r="FZ118" s="77"/>
      <c r="GK118" s="8">
        <f>$P118+$AD118+$AY118+$BM118+$CA118+$DC118+$DJ118+$DQ118+$DX118+$EE118</f>
        <v>0</v>
      </c>
    </row>
    <row r="119" spans="1:201">
      <c r="B119" s="14"/>
      <c r="C119" s="14"/>
      <c r="D119" s="14"/>
      <c r="E119" s="14"/>
      <c r="F119" s="14"/>
      <c r="G119" s="14"/>
      <c r="H119" s="14"/>
      <c r="I119" s="14"/>
      <c r="J119" s="14"/>
      <c r="K119" s="16"/>
      <c r="L119" s="143" t="s">
        <v>776</v>
      </c>
      <c r="M119" s="136" t="s">
        <v>776</v>
      </c>
      <c r="N119" s="136"/>
      <c r="O119" s="137" t="s">
        <v>777</v>
      </c>
      <c r="P119" s="131"/>
      <c r="Q119" s="14"/>
      <c r="R119" s="16"/>
      <c r="S119" s="21"/>
      <c r="T119" s="19"/>
      <c r="U119" s="19"/>
      <c r="V119" s="19"/>
      <c r="W119" s="131">
        <f t="shared" si="101"/>
        <v>0</v>
      </c>
      <c r="X119" s="14"/>
      <c r="Y119" s="16"/>
      <c r="Z119" s="143" t="s">
        <v>776</v>
      </c>
      <c r="AA119" s="136" t="s">
        <v>776</v>
      </c>
      <c r="AB119" s="136"/>
      <c r="AC119" s="137" t="s">
        <v>777</v>
      </c>
      <c r="AD119" s="131"/>
      <c r="AE119" s="14"/>
      <c r="AF119" s="16"/>
      <c r="AG119" s="21"/>
      <c r="AH119" s="19"/>
      <c r="AI119" s="19"/>
      <c r="AJ119" s="19"/>
      <c r="AK119" s="131"/>
      <c r="AL119" s="14"/>
      <c r="AM119" s="16"/>
      <c r="AN119" s="21"/>
      <c r="AO119" s="132"/>
      <c r="AP119" s="24"/>
      <c r="AQ119" s="19"/>
      <c r="AR119" s="131"/>
      <c r="AS119" s="14"/>
      <c r="AT119" s="16"/>
      <c r="AU119" s="143" t="s">
        <v>776</v>
      </c>
      <c r="AV119" s="136" t="s">
        <v>776</v>
      </c>
      <c r="AW119" s="136"/>
      <c r="AX119" s="137" t="s">
        <v>777</v>
      </c>
      <c r="AY119" s="131"/>
      <c r="AZ119" s="14"/>
      <c r="BA119" s="16"/>
      <c r="BB119" s="21"/>
      <c r="BC119" s="19"/>
      <c r="BD119" s="19"/>
      <c r="BE119" s="19"/>
      <c r="BF119" s="131">
        <f t="shared" si="107"/>
        <v>0</v>
      </c>
      <c r="BG119" s="14"/>
      <c r="BH119" s="16"/>
      <c r="BI119" s="143" t="s">
        <v>776</v>
      </c>
      <c r="BJ119" s="136" t="s">
        <v>776</v>
      </c>
      <c r="BK119" s="136"/>
      <c r="BL119" s="137" t="s">
        <v>777</v>
      </c>
      <c r="BM119" s="131"/>
      <c r="BN119" s="14"/>
      <c r="BO119" s="16"/>
      <c r="BP119" s="21"/>
      <c r="BQ119" s="19"/>
      <c r="BR119" s="19"/>
      <c r="BS119" s="19"/>
      <c r="BT119" s="131">
        <f t="shared" si="111"/>
        <v>0</v>
      </c>
      <c r="BU119" s="14"/>
      <c r="BV119" s="16"/>
      <c r="BW119" s="143" t="s">
        <v>776</v>
      </c>
      <c r="BX119" s="136" t="s">
        <v>776</v>
      </c>
      <c r="BY119" s="136"/>
      <c r="BZ119" s="137" t="s">
        <v>777</v>
      </c>
      <c r="CA119" s="131"/>
      <c r="CB119" s="14"/>
      <c r="CC119" s="16"/>
      <c r="CD119" s="21"/>
      <c r="CE119" s="19"/>
      <c r="CF119" s="19"/>
      <c r="CG119" s="19"/>
      <c r="CH119" s="131">
        <f t="shared" si="114"/>
        <v>0</v>
      </c>
      <c r="CI119" s="14"/>
      <c r="CJ119" s="16"/>
      <c r="CK119" s="21"/>
      <c r="CL119" s="132">
        <f>((CJ$120)+10)-CK119</f>
        <v>0</v>
      </c>
      <c r="CM119" s="24">
        <v>0</v>
      </c>
      <c r="CN119" s="19"/>
      <c r="CO119" s="131">
        <f t="shared" si="116"/>
        <v>0</v>
      </c>
      <c r="CP119" s="14"/>
      <c r="CQ119" s="16"/>
      <c r="CR119" s="21"/>
      <c r="CS119" s="19"/>
      <c r="CT119" s="19"/>
      <c r="CU119" s="19"/>
      <c r="CV119" s="131">
        <f t="shared" si="117"/>
        <v>0</v>
      </c>
      <c r="CW119" s="14"/>
      <c r="CX119" s="16"/>
      <c r="CY119" s="143" t="s">
        <v>776</v>
      </c>
      <c r="CZ119" s="136" t="s">
        <v>776</v>
      </c>
      <c r="DA119" s="136"/>
      <c r="DB119" s="137" t="s">
        <v>777</v>
      </c>
      <c r="DC119" s="131"/>
      <c r="DD119" s="14"/>
      <c r="DE119" s="16"/>
      <c r="DF119" s="143" t="s">
        <v>776</v>
      </c>
      <c r="DG119" s="136" t="s">
        <v>776</v>
      </c>
      <c r="DH119" s="136"/>
      <c r="DI119" s="137" t="s">
        <v>777</v>
      </c>
      <c r="DJ119" s="131"/>
      <c r="DK119" s="14"/>
      <c r="DL119" s="16"/>
      <c r="DM119" s="143" t="s">
        <v>776</v>
      </c>
      <c r="DN119" s="136" t="s">
        <v>776</v>
      </c>
      <c r="DO119" s="136"/>
      <c r="DP119" s="137" t="s">
        <v>777</v>
      </c>
      <c r="DQ119" s="131"/>
      <c r="DR119" s="75"/>
      <c r="DS119" s="16"/>
      <c r="DT119" s="143" t="s">
        <v>776</v>
      </c>
      <c r="DU119" s="136" t="s">
        <v>776</v>
      </c>
      <c r="DV119" s="136"/>
      <c r="DW119" s="137" t="s">
        <v>777</v>
      </c>
      <c r="DX119" s="131"/>
      <c r="DY119" s="14"/>
      <c r="DZ119" s="16"/>
      <c r="EA119" s="143" t="s">
        <v>776</v>
      </c>
      <c r="EB119" s="136" t="s">
        <v>776</v>
      </c>
      <c r="EC119" s="136"/>
      <c r="ED119" s="137" t="s">
        <v>777</v>
      </c>
      <c r="EE119" s="131"/>
      <c r="EF119" s="14"/>
      <c r="EG119" s="16"/>
      <c r="EH119" s="21"/>
      <c r="EI119" s="19"/>
      <c r="EJ119" s="19"/>
      <c r="EK119" s="19"/>
      <c r="EL119" s="131">
        <f t="shared" si="126"/>
        <v>0</v>
      </c>
      <c r="EM119" s="14"/>
      <c r="EN119" s="16"/>
      <c r="EO119" s="21"/>
      <c r="EP119" s="19"/>
      <c r="EQ119" s="19"/>
      <c r="ER119" s="19"/>
      <c r="ES119" s="131">
        <f t="shared" si="128"/>
        <v>0</v>
      </c>
      <c r="ET119" s="14"/>
      <c r="EU119" s="16"/>
      <c r="EV119" s="21"/>
      <c r="EW119" s="19"/>
      <c r="EX119" s="19"/>
      <c r="EY119" s="19"/>
      <c r="EZ119" s="131">
        <f t="shared" si="130"/>
        <v>0</v>
      </c>
      <c r="FA119" s="14"/>
      <c r="FB119" s="16"/>
      <c r="FC119" s="111"/>
      <c r="FD119" s="82"/>
      <c r="FE119" s="82"/>
      <c r="FF119" s="82"/>
      <c r="FG119" s="131"/>
      <c r="FH119" s="14"/>
      <c r="FI119" s="14"/>
      <c r="FJ119" s="184"/>
    </row>
    <row r="120" spans="1:201" ht="14.4" thickBot="1">
      <c r="B120" s="123" t="s">
        <v>62</v>
      </c>
      <c r="C120" s="123"/>
      <c r="D120" s="123"/>
      <c r="E120" s="123"/>
      <c r="F120" s="123"/>
      <c r="G120" s="123"/>
      <c r="H120" s="123"/>
      <c r="I120" s="123"/>
      <c r="J120" s="123"/>
      <c r="K120" s="26">
        <v>29</v>
      </c>
      <c r="L120" s="156">
        <f>SUM(L66:L118)/K120-(K120+1)/2</f>
        <v>0</v>
      </c>
      <c r="M120" s="157">
        <f>SUM(L61:L118)-SUM(M61:M118)+(K120*9)</f>
        <v>0</v>
      </c>
      <c r="N120" s="134"/>
      <c r="O120" s="158">
        <f>SUM(O59:O119)/K120</f>
        <v>5</v>
      </c>
      <c r="P120" s="135">
        <f>SUM(P66:P119)</f>
        <v>841</v>
      </c>
      <c r="Q120" s="14"/>
      <c r="R120" s="26">
        <v>-10</v>
      </c>
      <c r="S120" s="27"/>
      <c r="T120" s="134"/>
      <c r="U120" s="134"/>
      <c r="V120" s="134"/>
      <c r="W120" s="135"/>
      <c r="X120" s="14"/>
      <c r="Y120" s="26">
        <v>14</v>
      </c>
      <c r="Z120" s="156">
        <f>SUM(Z66:Z118)/Y120-(Y120+1)/2</f>
        <v>0</v>
      </c>
      <c r="AA120" s="157">
        <f>SUM(Z61:Z118)-SUM(AA61:AA118)+(Y120*9)</f>
        <v>0</v>
      </c>
      <c r="AB120" s="134"/>
      <c r="AC120" s="158">
        <f>SUM(AC59:AC119)/Y120</f>
        <v>5</v>
      </c>
      <c r="AD120" s="135">
        <f>SUM(AD66:AD119)</f>
        <v>406</v>
      </c>
      <c r="AE120" s="14"/>
      <c r="AF120" s="26"/>
      <c r="AG120" s="27"/>
      <c r="AH120" s="134"/>
      <c r="AI120" s="134"/>
      <c r="AJ120" s="134"/>
      <c r="AK120" s="135"/>
      <c r="AL120" s="14"/>
      <c r="AM120" s="26"/>
      <c r="AN120" s="27"/>
      <c r="AO120" s="134"/>
      <c r="AP120" s="134"/>
      <c r="AQ120" s="134"/>
      <c r="AR120" s="135"/>
      <c r="AS120" s="14"/>
      <c r="AT120" s="26">
        <v>-10</v>
      </c>
      <c r="AU120" s="156">
        <f>SUM(AU66:AU118)/AT120-(AT120+1)/2</f>
        <v>4.5</v>
      </c>
      <c r="AV120" s="157">
        <f>SUM(AU61:AU118)-SUM(AV61:AV118)+(AT120*9)</f>
        <v>-90</v>
      </c>
      <c r="AW120" s="134"/>
      <c r="AX120" s="158">
        <f>SUM(AX59:AX119)/AT120</f>
        <v>0</v>
      </c>
      <c r="AY120" s="135"/>
      <c r="AZ120" s="14"/>
      <c r="BA120" s="26">
        <v>-10</v>
      </c>
      <c r="BB120" s="27"/>
      <c r="BC120" s="134"/>
      <c r="BD120" s="134"/>
      <c r="BE120" s="134"/>
      <c r="BF120" s="135"/>
      <c r="BG120" s="14"/>
      <c r="BH120" s="26">
        <v>13</v>
      </c>
      <c r="BI120" s="156">
        <f>SUM(BI66:BI118)/BH120-(BH120+1)/2</f>
        <v>0</v>
      </c>
      <c r="BJ120" s="157">
        <f>SUM(BI61:BI118)-SUM(BJ61:BJ118)+(BH120*9)</f>
        <v>0</v>
      </c>
      <c r="BK120" s="134"/>
      <c r="BL120" s="158">
        <f>SUM(BL59:BL119)/BH120</f>
        <v>5</v>
      </c>
      <c r="BM120" s="135">
        <f>SUM(BM66:BM119)</f>
        <v>288</v>
      </c>
      <c r="BN120" s="14"/>
      <c r="BO120" s="26">
        <v>-10</v>
      </c>
      <c r="BP120" s="27"/>
      <c r="BQ120" s="134"/>
      <c r="BR120" s="134"/>
      <c r="BS120" s="134"/>
      <c r="BT120" s="135"/>
      <c r="BU120" s="14"/>
      <c r="BV120" s="26">
        <v>14</v>
      </c>
      <c r="BW120" s="156">
        <f>SUM(BW66:BW118)/BV120-(BV120+1)/2</f>
        <v>0</v>
      </c>
      <c r="BX120" s="157">
        <f>SUM(BW61:BW118)-SUM(BX61:BX118)+(BV120*9)</f>
        <v>0</v>
      </c>
      <c r="BY120" s="134"/>
      <c r="BZ120" s="158">
        <f>SUM(BZ59:BZ119)/BV120</f>
        <v>5</v>
      </c>
      <c r="CA120" s="135">
        <f>SUM(CA66:CA119)</f>
        <v>301</v>
      </c>
      <c r="CB120" s="14"/>
      <c r="CC120" s="26">
        <v>-1</v>
      </c>
      <c r="CD120" s="27"/>
      <c r="CE120" s="134"/>
      <c r="CF120" s="134"/>
      <c r="CG120" s="134"/>
      <c r="CH120" s="135"/>
      <c r="CI120" s="14"/>
      <c r="CJ120" s="26">
        <v>-10</v>
      </c>
      <c r="CK120" s="27"/>
      <c r="CL120" s="134"/>
      <c r="CM120" s="134"/>
      <c r="CN120" s="134"/>
      <c r="CO120" s="135"/>
      <c r="CP120" s="14"/>
      <c r="CQ120" s="26">
        <v>-1</v>
      </c>
      <c r="CR120" s="27"/>
      <c r="CS120" s="134"/>
      <c r="CT120" s="134"/>
      <c r="CU120" s="134"/>
      <c r="CV120" s="135"/>
      <c r="CW120" s="14"/>
      <c r="CX120" s="26">
        <v>4</v>
      </c>
      <c r="CY120" s="156">
        <f>SUM(CY66:CY118)/CX120-(CX120+1)/2</f>
        <v>0</v>
      </c>
      <c r="CZ120" s="157">
        <f>SUM(CY61:CY118)-SUM(CZ61:CZ118)+(CX120*9)</f>
        <v>0</v>
      </c>
      <c r="DA120" s="134"/>
      <c r="DB120" s="158">
        <f>SUM(DB59:DB119)/CX120</f>
        <v>5</v>
      </c>
      <c r="DC120" s="135">
        <f>SUM(DC66:DC119)</f>
        <v>66</v>
      </c>
      <c r="DD120" s="14"/>
      <c r="DE120" s="26">
        <v>10</v>
      </c>
      <c r="DF120" s="156">
        <f>SUM(DF66:DF118)/DE120-(DE120+1)/2</f>
        <v>0</v>
      </c>
      <c r="DG120" s="157">
        <f>SUM(DF61:DF118)-SUM(DG61:DG118)+(DE120*9)</f>
        <v>0</v>
      </c>
      <c r="DH120" s="134"/>
      <c r="DI120" s="158">
        <f>SUM(DI59:DI119)/DE120</f>
        <v>5</v>
      </c>
      <c r="DJ120" s="135">
        <f>SUM(DJ66:DJ119)</f>
        <v>225</v>
      </c>
      <c r="DK120" s="14"/>
      <c r="DL120" s="26">
        <v>8</v>
      </c>
      <c r="DM120" s="156">
        <f>SUM(DM66:DM118)/DL120-(DL120+1)/2</f>
        <v>0</v>
      </c>
      <c r="DN120" s="157">
        <f>SUM(DM61:DM118)-SUM(DN61:DN118)+(DL120*9)</f>
        <v>0</v>
      </c>
      <c r="DO120" s="134"/>
      <c r="DP120" s="158">
        <f>SUM(DP59:DP119)/DL120</f>
        <v>5</v>
      </c>
      <c r="DQ120" s="135">
        <f>SUM(DQ66:DQ119)</f>
        <v>178</v>
      </c>
      <c r="DR120" s="75"/>
      <c r="DS120" s="26">
        <v>7</v>
      </c>
      <c r="DT120" s="156">
        <f>SUM(DT66:DT118)/DS120-(DS120+1)/2</f>
        <v>0</v>
      </c>
      <c r="DU120" s="157">
        <f>SUM(DT61:DT118)-SUM(DU61:DU118)+(DS120*9)</f>
        <v>0</v>
      </c>
      <c r="DV120" s="134"/>
      <c r="DW120" s="158">
        <f>SUM(DW59:DW119)/DS120</f>
        <v>5</v>
      </c>
      <c r="DX120" s="135">
        <f>SUM(DX66:DX119)</f>
        <v>126</v>
      </c>
      <c r="DY120" s="14"/>
      <c r="DZ120" s="26">
        <v>9</v>
      </c>
      <c r="EA120" s="156">
        <f>SUM(EA66:EA118)/DZ120-(DZ120+1)/2</f>
        <v>0</v>
      </c>
      <c r="EB120" s="157">
        <f>SUM(EA61:EA118)-SUM(EB61:EB118)+(DZ120*9)</f>
        <v>0</v>
      </c>
      <c r="EC120" s="134"/>
      <c r="ED120" s="158">
        <f>SUM(ED59:ED119)/DZ120</f>
        <v>5</v>
      </c>
      <c r="EE120" s="135">
        <f>SUM(EE66:EE119)</f>
        <v>216</v>
      </c>
      <c r="EF120" s="14"/>
      <c r="EG120" s="26">
        <v>-10</v>
      </c>
      <c r="EH120" s="27"/>
      <c r="EI120" s="134"/>
      <c r="EJ120" s="134"/>
      <c r="EK120" s="134"/>
      <c r="EL120" s="135"/>
      <c r="EM120" s="14"/>
      <c r="EN120" s="26">
        <v>-10</v>
      </c>
      <c r="EO120" s="27"/>
      <c r="EP120" s="134"/>
      <c r="EQ120" s="134"/>
      <c r="ER120" s="134"/>
      <c r="ES120" s="135"/>
      <c r="ET120" s="14"/>
      <c r="EU120" s="26">
        <v>-10</v>
      </c>
      <c r="EV120" s="27"/>
      <c r="EW120" s="134"/>
      <c r="EX120" s="134"/>
      <c r="EY120" s="134"/>
      <c r="EZ120" s="135"/>
      <c r="FA120" s="14"/>
      <c r="FB120" s="26">
        <v>43</v>
      </c>
      <c r="FC120" s="27"/>
      <c r="FD120" s="27"/>
      <c r="FE120" s="134"/>
      <c r="FF120" s="134"/>
      <c r="FG120" s="135">
        <f>SUM(FG66:FG119)</f>
        <v>2647</v>
      </c>
      <c r="FH120" s="107">
        <f>FB120</f>
        <v>43</v>
      </c>
      <c r="FI120" s="14"/>
      <c r="FJ120" s="184"/>
    </row>
    <row r="121" spans="1:201"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5"/>
      <c r="M121" s="14"/>
      <c r="N121" s="14"/>
      <c r="O121" s="14"/>
      <c r="P121" s="30"/>
      <c r="Q121" s="14"/>
      <c r="R121" s="14"/>
      <c r="S121" s="15"/>
      <c r="T121" s="14"/>
      <c r="U121" s="14"/>
      <c r="V121" s="14"/>
      <c r="W121" s="30"/>
      <c r="X121" s="14"/>
      <c r="Y121" s="14"/>
      <c r="Z121" s="15"/>
      <c r="AA121" s="14"/>
      <c r="AB121" s="14"/>
      <c r="AC121" s="14"/>
      <c r="AD121" s="30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 t="s">
        <v>927</v>
      </c>
      <c r="FG121" s="14">
        <f>P120+AD120+BM120+CA120+DC120+DJ120+DQ120+DX120+EE120</f>
        <v>2647</v>
      </c>
      <c r="FH121" s="14"/>
      <c r="FI121" s="14"/>
      <c r="FJ121" s="184"/>
    </row>
    <row r="122" spans="1:201"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5"/>
      <c r="M122" s="14"/>
      <c r="N122" s="14"/>
      <c r="O122" s="14"/>
      <c r="P122" s="30"/>
      <c r="Q122" s="14"/>
      <c r="R122" s="14"/>
      <c r="S122" s="15"/>
      <c r="T122" s="14"/>
      <c r="U122" s="14"/>
      <c r="V122" s="14"/>
      <c r="W122" s="30"/>
      <c r="X122" s="14"/>
      <c r="Y122" s="14"/>
      <c r="Z122" s="15"/>
      <c r="AA122" s="14"/>
      <c r="AB122" s="14"/>
      <c r="AC122" s="14"/>
      <c r="AD122" s="30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84"/>
    </row>
    <row r="123" spans="1:201">
      <c r="B123" s="8" t="s">
        <v>877</v>
      </c>
      <c r="K123" s="159">
        <f>SUM(K56+K120)</f>
        <v>47</v>
      </c>
      <c r="P123" s="10"/>
      <c r="W123" s="10"/>
      <c r="Y123" s="159">
        <f>SUM(Y56+Y120)</f>
        <v>27</v>
      </c>
      <c r="AD123" s="10"/>
      <c r="AT123" s="159">
        <f>SUM(AT56+AT120)</f>
        <v>-20</v>
      </c>
      <c r="BH123" s="159">
        <f>SUM(BH56+BH120)</f>
        <v>23</v>
      </c>
      <c r="BV123" s="159">
        <f>SUM(BV56+BV120)</f>
        <v>31</v>
      </c>
      <c r="CX123" s="159">
        <f>SUM(CX56+CX120)</f>
        <v>11</v>
      </c>
      <c r="DE123" s="159">
        <f>SUM(DE56+DE120)</f>
        <v>20</v>
      </c>
      <c r="DL123" s="159">
        <f>SUM(DL56+DL120)</f>
        <v>17</v>
      </c>
      <c r="DS123" s="159">
        <f>SUM(DS56+DS120)</f>
        <v>16</v>
      </c>
      <c r="DZ123" s="159">
        <f>SUM(DZ56+DZ120)</f>
        <v>21</v>
      </c>
      <c r="FB123" s="159">
        <f>SUM(FB56+FB120)</f>
        <v>78</v>
      </c>
    </row>
    <row r="124" spans="1:201">
      <c r="P124" s="10"/>
      <c r="W124" s="10"/>
      <c r="AD124" s="10"/>
    </row>
    <row r="125" spans="1:201">
      <c r="P125" s="10"/>
      <c r="W125" s="10"/>
      <c r="AD125" s="10"/>
    </row>
    <row r="126" spans="1:201">
      <c r="P126" s="10"/>
      <c r="W126" s="10"/>
      <c r="AD126" s="10"/>
    </row>
    <row r="127" spans="1:201">
      <c r="P127" s="10"/>
      <c r="W127" s="10"/>
      <c r="AD127" s="10"/>
    </row>
    <row r="128" spans="1:201">
      <c r="P128" s="10"/>
      <c r="W128" s="10"/>
      <c r="AD128" s="10"/>
    </row>
    <row r="129" spans="16:30">
      <c r="P129" s="10"/>
      <c r="W129" s="10"/>
      <c r="AD129" s="10"/>
    </row>
    <row r="130" spans="16:30">
      <c r="P130" s="10"/>
      <c r="W130" s="10"/>
      <c r="AD130" s="10"/>
    </row>
    <row r="131" spans="16:30">
      <c r="P131" s="10"/>
      <c r="W131" s="10"/>
      <c r="AD131" s="10"/>
    </row>
    <row r="132" spans="16:30">
      <c r="P132" s="10"/>
      <c r="W132" s="10"/>
      <c r="AD132" s="10"/>
    </row>
    <row r="133" spans="16:30">
      <c r="P133" s="10"/>
      <c r="W133" s="10"/>
      <c r="AD133" s="10"/>
    </row>
    <row r="134" spans="16:30">
      <c r="P134" s="10"/>
      <c r="W134" s="10"/>
      <c r="AD134" s="10"/>
    </row>
    <row r="135" spans="16:30">
      <c r="P135" s="10"/>
      <c r="W135" s="10"/>
      <c r="AD135" s="10"/>
    </row>
    <row r="136" spans="16:30">
      <c r="P136" s="10"/>
      <c r="W136" s="10"/>
      <c r="AD136" s="10"/>
    </row>
    <row r="137" spans="16:30">
      <c r="P137" s="10"/>
      <c r="W137" s="10"/>
      <c r="AD137" s="10"/>
    </row>
    <row r="138" spans="16:30">
      <c r="P138" s="10"/>
      <c r="W138" s="10"/>
      <c r="AD138" s="10"/>
    </row>
    <row r="139" spans="16:30">
      <c r="P139" s="10"/>
      <c r="W139" s="10"/>
      <c r="AD139" s="10"/>
    </row>
    <row r="140" spans="16:30">
      <c r="P140" s="10"/>
      <c r="W140" s="10"/>
      <c r="AD140" s="10"/>
    </row>
    <row r="141" spans="16:30">
      <c r="P141" s="10"/>
      <c r="W141" s="10"/>
      <c r="AD141" s="10"/>
    </row>
    <row r="142" spans="16:30">
      <c r="P142" s="10"/>
      <c r="W142" s="10"/>
      <c r="AD142" s="10"/>
    </row>
    <row r="143" spans="16:30">
      <c r="P143" s="10"/>
      <c r="W143" s="10"/>
      <c r="AD143" s="10"/>
    </row>
    <row r="144" spans="16:30">
      <c r="P144" s="10"/>
      <c r="W144" s="10"/>
      <c r="AD144" s="10"/>
    </row>
    <row r="145" spans="16:30">
      <c r="P145" s="10"/>
      <c r="W145" s="10"/>
      <c r="AD145" s="10"/>
    </row>
    <row r="146" spans="16:30">
      <c r="P146" s="10"/>
      <c r="W146" s="10"/>
      <c r="AD146" s="10"/>
    </row>
    <row r="147" spans="16:30">
      <c r="P147" s="10"/>
      <c r="W147" s="10"/>
      <c r="AD147" s="10"/>
    </row>
    <row r="148" spans="16:30">
      <c r="P148" s="10"/>
      <c r="W148" s="10"/>
      <c r="AD148" s="10"/>
    </row>
    <row r="149" spans="16:30">
      <c r="P149" s="10"/>
      <c r="W149" s="10"/>
      <c r="AD149" s="10"/>
    </row>
    <row r="150" spans="16:30">
      <c r="P150" s="10"/>
      <c r="W150" s="10"/>
      <c r="AD150" s="10"/>
    </row>
    <row r="151" spans="16:30">
      <c r="P151" s="10"/>
      <c r="W151" s="10"/>
      <c r="AD151" s="10"/>
    </row>
    <row r="152" spans="16:30">
      <c r="P152" s="10"/>
      <c r="W152" s="10"/>
      <c r="AD152" s="10"/>
    </row>
    <row r="153" spans="16:30">
      <c r="P153" s="10"/>
      <c r="W153" s="10"/>
      <c r="AD153" s="10"/>
    </row>
    <row r="154" spans="16:30">
      <c r="P154" s="10"/>
      <c r="W154" s="10"/>
      <c r="AD154" s="10"/>
    </row>
    <row r="155" spans="16:30">
      <c r="P155" s="10"/>
      <c r="W155" s="10"/>
      <c r="AD155" s="10"/>
    </row>
    <row r="156" spans="16:30">
      <c r="P156" s="10"/>
      <c r="W156" s="10"/>
      <c r="AD156" s="10"/>
    </row>
    <row r="157" spans="16:30">
      <c r="P157" s="10"/>
      <c r="W157" s="10"/>
      <c r="AD157" s="10"/>
    </row>
    <row r="158" spans="16:30">
      <c r="P158" s="10"/>
      <c r="W158" s="10"/>
      <c r="AD158" s="10"/>
    </row>
    <row r="159" spans="16:30">
      <c r="P159" s="10"/>
      <c r="W159" s="10"/>
      <c r="AD159" s="10"/>
    </row>
    <row r="160" spans="16:30">
      <c r="P160" s="10"/>
      <c r="W160" s="10"/>
      <c r="AD160" s="10"/>
    </row>
    <row r="161" spans="16:30">
      <c r="P161" s="10"/>
      <c r="W161" s="10"/>
      <c r="AD161" s="10"/>
    </row>
    <row r="162" spans="16:30">
      <c r="P162" s="10"/>
      <c r="W162" s="10"/>
      <c r="AD162" s="10"/>
    </row>
    <row r="163" spans="16:30">
      <c r="P163" s="10"/>
      <c r="W163" s="10"/>
      <c r="AD163" s="10"/>
    </row>
    <row r="164" spans="16:30">
      <c r="P164" s="10"/>
      <c r="W164" s="10"/>
      <c r="AD164" s="10"/>
    </row>
    <row r="165" spans="16:30">
      <c r="P165" s="10"/>
      <c r="W165" s="10"/>
      <c r="AD165" s="10"/>
    </row>
    <row r="166" spans="16:30">
      <c r="P166" s="10"/>
      <c r="W166" s="10"/>
      <c r="AD166" s="10"/>
    </row>
    <row r="167" spans="16:30">
      <c r="P167" s="10"/>
      <c r="W167" s="10"/>
      <c r="AD167" s="10"/>
    </row>
    <row r="168" spans="16:30">
      <c r="P168" s="10"/>
      <c r="W168" s="10"/>
      <c r="AD168" s="10"/>
    </row>
    <row r="169" spans="16:30">
      <c r="P169" s="10"/>
      <c r="W169" s="10"/>
      <c r="AD169" s="10"/>
    </row>
    <row r="170" spans="16:30">
      <c r="P170" s="10"/>
      <c r="W170" s="10"/>
      <c r="AD170" s="10"/>
    </row>
    <row r="171" spans="16:30">
      <c r="P171" s="10"/>
      <c r="W171" s="10"/>
      <c r="AD171" s="10"/>
    </row>
    <row r="172" spans="16:30">
      <c r="P172" s="10"/>
      <c r="W172" s="10"/>
      <c r="AD172" s="10"/>
    </row>
    <row r="173" spans="16:30">
      <c r="P173" s="10"/>
      <c r="W173" s="10"/>
      <c r="AD173" s="10"/>
    </row>
    <row r="174" spans="16:30">
      <c r="P174" s="10"/>
      <c r="W174" s="10"/>
      <c r="AD174" s="10"/>
    </row>
    <row r="175" spans="16:30">
      <c r="P175" s="10"/>
      <c r="W175" s="10"/>
      <c r="AD175" s="10"/>
    </row>
    <row r="176" spans="16:30">
      <c r="P176" s="10"/>
      <c r="W176" s="10"/>
      <c r="AD176" s="10"/>
    </row>
    <row r="177" spans="16:30">
      <c r="P177" s="10"/>
      <c r="W177" s="10"/>
      <c r="AD177" s="10"/>
    </row>
    <row r="178" spans="16:30">
      <c r="P178" s="10"/>
      <c r="W178" s="10"/>
      <c r="AD178" s="10"/>
    </row>
    <row r="179" spans="16:30">
      <c r="P179" s="10"/>
      <c r="W179" s="10"/>
      <c r="AD179" s="10"/>
    </row>
    <row r="180" spans="16:30">
      <c r="P180" s="10"/>
      <c r="W180" s="10"/>
      <c r="AD180" s="10"/>
    </row>
    <row r="181" spans="16:30">
      <c r="P181" s="10"/>
      <c r="W181" s="10"/>
      <c r="AD181" s="10"/>
    </row>
    <row r="182" spans="16:30">
      <c r="P182" s="10"/>
      <c r="W182" s="10"/>
      <c r="AD182" s="10"/>
    </row>
    <row r="183" spans="16:30">
      <c r="P183" s="10"/>
      <c r="W183" s="10"/>
      <c r="AD183" s="10"/>
    </row>
    <row r="184" spans="16:30">
      <c r="P184" s="10"/>
      <c r="W184" s="10"/>
      <c r="AD184" s="10"/>
    </row>
    <row r="185" spans="16:30">
      <c r="P185" s="10"/>
      <c r="W185" s="10"/>
      <c r="AD185" s="10"/>
    </row>
    <row r="186" spans="16:30">
      <c r="P186" s="10"/>
      <c r="W186" s="10"/>
      <c r="AD186" s="10"/>
    </row>
    <row r="187" spans="16:30">
      <c r="P187" s="10"/>
      <c r="W187" s="10"/>
      <c r="AD187" s="10"/>
    </row>
    <row r="188" spans="16:30">
      <c r="P188" s="10"/>
      <c r="W188" s="10"/>
      <c r="AD188" s="10"/>
    </row>
    <row r="189" spans="16:30">
      <c r="P189" s="10"/>
      <c r="W189" s="10"/>
      <c r="AD189" s="10"/>
    </row>
    <row r="190" spans="16:30">
      <c r="P190" s="10"/>
      <c r="W190" s="10"/>
      <c r="AD190" s="10"/>
    </row>
    <row r="191" spans="16:30">
      <c r="P191" s="10"/>
      <c r="W191" s="10"/>
      <c r="AD191" s="10"/>
    </row>
    <row r="192" spans="16:30">
      <c r="P192" s="10"/>
      <c r="W192" s="10"/>
      <c r="AD192" s="10"/>
    </row>
    <row r="193" spans="16:30">
      <c r="P193" s="10"/>
      <c r="W193" s="10"/>
      <c r="AD193" s="10"/>
    </row>
    <row r="194" spans="16:30">
      <c r="P194" s="10"/>
      <c r="W194" s="10"/>
      <c r="AD194" s="10"/>
    </row>
    <row r="195" spans="16:30">
      <c r="P195" s="10"/>
      <c r="W195" s="10"/>
      <c r="AD195" s="10"/>
    </row>
    <row r="196" spans="16:30">
      <c r="P196" s="10"/>
      <c r="W196" s="10"/>
      <c r="AD196" s="10"/>
    </row>
    <row r="197" spans="16:30">
      <c r="P197" s="10"/>
      <c r="W197" s="10"/>
      <c r="AD197" s="10"/>
    </row>
    <row r="198" spans="16:30">
      <c r="P198" s="10"/>
      <c r="W198" s="10"/>
      <c r="AD198" s="10"/>
    </row>
    <row r="199" spans="16:30">
      <c r="P199" s="10"/>
      <c r="W199" s="10"/>
      <c r="AD199" s="10"/>
    </row>
    <row r="200" spans="16:30">
      <c r="P200" s="10"/>
      <c r="W200" s="10"/>
      <c r="AD200" s="10"/>
    </row>
    <row r="201" spans="16:30">
      <c r="P201" s="10"/>
      <c r="W201" s="10"/>
      <c r="AD201" s="10"/>
    </row>
    <row r="202" spans="16:30">
      <c r="P202" s="10"/>
      <c r="W202" s="10"/>
      <c r="AD202" s="10"/>
    </row>
    <row r="203" spans="16:30">
      <c r="P203" s="10"/>
      <c r="W203" s="10"/>
      <c r="AD203" s="10"/>
    </row>
    <row r="204" spans="16:30">
      <c r="P204" s="10"/>
      <c r="W204" s="10"/>
      <c r="AD204" s="10"/>
    </row>
    <row r="205" spans="16:30">
      <c r="P205" s="10"/>
      <c r="W205" s="10"/>
      <c r="AD205" s="10"/>
    </row>
    <row r="206" spans="16:30">
      <c r="P206" s="10"/>
      <c r="W206" s="10"/>
      <c r="AD206" s="10"/>
    </row>
    <row r="207" spans="16:30">
      <c r="P207" s="10"/>
      <c r="W207" s="10"/>
      <c r="AD207" s="10"/>
    </row>
    <row r="208" spans="16:30">
      <c r="P208" s="10"/>
      <c r="W208" s="10"/>
      <c r="AD208" s="10"/>
    </row>
    <row r="209" spans="16:30">
      <c r="P209" s="10"/>
      <c r="W209" s="10"/>
      <c r="AD209" s="10"/>
    </row>
    <row r="210" spans="16:30">
      <c r="P210" s="10"/>
      <c r="W210" s="10"/>
      <c r="AD210" s="10"/>
    </row>
    <row r="211" spans="16:30">
      <c r="P211" s="10"/>
      <c r="W211" s="10"/>
      <c r="AD211" s="10"/>
    </row>
    <row r="212" spans="16:30">
      <c r="P212" s="10"/>
      <c r="W212" s="10"/>
      <c r="AD212" s="10"/>
    </row>
    <row r="213" spans="16:30">
      <c r="P213" s="10"/>
      <c r="W213" s="10"/>
      <c r="AD213" s="10"/>
    </row>
    <row r="214" spans="16:30">
      <c r="P214" s="10"/>
      <c r="W214" s="10"/>
      <c r="AD214" s="10"/>
    </row>
    <row r="215" spans="16:30">
      <c r="P215" s="10"/>
      <c r="W215" s="10"/>
      <c r="AD215" s="10"/>
    </row>
    <row r="216" spans="16:30">
      <c r="P216" s="10"/>
      <c r="W216" s="10"/>
      <c r="AD216" s="10"/>
    </row>
    <row r="217" spans="16:30">
      <c r="P217" s="10"/>
      <c r="W217" s="10"/>
      <c r="AD217" s="10"/>
    </row>
    <row r="218" spans="16:30">
      <c r="P218" s="10"/>
      <c r="W218" s="10"/>
      <c r="AD218" s="10"/>
    </row>
    <row r="219" spans="16:30">
      <c r="P219" s="10"/>
      <c r="W219" s="10"/>
      <c r="AD219" s="10"/>
    </row>
    <row r="220" spans="16:30">
      <c r="P220" s="10"/>
      <c r="W220" s="10"/>
      <c r="AD220" s="10"/>
    </row>
    <row r="221" spans="16:30">
      <c r="P221" s="10"/>
      <c r="W221" s="10"/>
      <c r="AD221" s="10"/>
    </row>
    <row r="222" spans="16:30">
      <c r="P222" s="10"/>
      <c r="W222" s="10"/>
      <c r="AD222" s="10"/>
    </row>
    <row r="223" spans="16:30">
      <c r="P223" s="10"/>
      <c r="W223" s="10"/>
      <c r="AD223" s="10"/>
    </row>
    <row r="224" spans="16:30">
      <c r="P224" s="10"/>
      <c r="W224" s="10"/>
      <c r="AD224" s="10"/>
    </row>
    <row r="225" spans="16:30">
      <c r="P225" s="10"/>
      <c r="W225" s="10"/>
      <c r="AD225" s="10"/>
    </row>
    <row r="226" spans="16:30">
      <c r="P226" s="10"/>
      <c r="W226" s="10"/>
      <c r="AD226" s="10"/>
    </row>
    <row r="227" spans="16:30">
      <c r="P227" s="10"/>
      <c r="W227" s="10"/>
      <c r="AD227" s="10"/>
    </row>
    <row r="228" spans="16:30">
      <c r="P228" s="10"/>
      <c r="W228" s="10"/>
      <c r="AD228" s="10"/>
    </row>
    <row r="229" spans="16:30">
      <c r="P229" s="10"/>
      <c r="W229" s="10"/>
      <c r="AD229" s="10"/>
    </row>
    <row r="230" spans="16:30">
      <c r="P230" s="10"/>
      <c r="W230" s="10"/>
      <c r="AD230" s="10"/>
    </row>
    <row r="231" spans="16:30">
      <c r="P231" s="10"/>
      <c r="W231" s="10"/>
      <c r="AD231" s="10"/>
    </row>
    <row r="232" spans="16:30">
      <c r="P232" s="10"/>
      <c r="W232" s="10"/>
      <c r="AD232" s="10"/>
    </row>
    <row r="233" spans="16:30">
      <c r="P233" s="10"/>
      <c r="W233" s="10"/>
      <c r="AD233" s="10"/>
    </row>
    <row r="234" spans="16:30">
      <c r="P234" s="10"/>
      <c r="W234" s="10"/>
      <c r="AD234" s="10"/>
    </row>
    <row r="235" spans="16:30">
      <c r="P235" s="10"/>
      <c r="W235" s="10"/>
      <c r="AD235" s="10"/>
    </row>
    <row r="236" spans="16:30">
      <c r="P236" s="10"/>
      <c r="W236" s="10"/>
      <c r="AD236" s="10"/>
    </row>
    <row r="237" spans="16:30">
      <c r="P237" s="10"/>
      <c r="W237" s="10"/>
      <c r="AD237" s="10"/>
    </row>
    <row r="238" spans="16:30">
      <c r="P238" s="10"/>
      <c r="W238" s="10"/>
      <c r="AD238" s="10"/>
    </row>
    <row r="239" spans="16:30">
      <c r="P239" s="10"/>
      <c r="W239" s="10"/>
      <c r="AD239" s="10"/>
    </row>
    <row r="240" spans="16:30">
      <c r="P240" s="10"/>
      <c r="W240" s="10"/>
      <c r="AD240" s="10"/>
    </row>
    <row r="241" spans="16:30">
      <c r="P241" s="10"/>
      <c r="W241" s="10"/>
      <c r="AD241" s="10"/>
    </row>
    <row r="242" spans="16:30">
      <c r="P242" s="10"/>
      <c r="W242" s="10"/>
      <c r="AD242" s="10"/>
    </row>
    <row r="243" spans="16:30">
      <c r="P243" s="10"/>
      <c r="W243" s="10"/>
      <c r="AD243" s="10"/>
    </row>
    <row r="244" spans="16:30">
      <c r="P244" s="10"/>
      <c r="W244" s="10"/>
      <c r="AD244" s="10"/>
    </row>
    <row r="245" spans="16:30">
      <c r="P245" s="10"/>
      <c r="W245" s="10"/>
      <c r="AD245" s="10"/>
    </row>
    <row r="246" spans="16:30">
      <c r="P246" s="10"/>
      <c r="W246" s="10"/>
      <c r="AD246" s="10"/>
    </row>
    <row r="247" spans="16:30">
      <c r="P247" s="10"/>
      <c r="W247" s="10"/>
      <c r="AD247" s="10"/>
    </row>
    <row r="248" spans="16:30">
      <c r="P248" s="10"/>
      <c r="W248" s="10"/>
      <c r="AD248" s="10"/>
    </row>
    <row r="249" spans="16:30">
      <c r="P249" s="10"/>
      <c r="W249" s="10"/>
      <c r="AD249" s="10"/>
    </row>
    <row r="250" spans="16:30">
      <c r="P250" s="10"/>
      <c r="W250" s="10"/>
      <c r="AD250" s="10"/>
    </row>
    <row r="251" spans="16:30">
      <c r="P251" s="10"/>
      <c r="W251" s="10"/>
      <c r="AD251" s="10"/>
    </row>
    <row r="252" spans="16:30">
      <c r="P252" s="10"/>
      <c r="W252" s="10"/>
      <c r="AD252" s="10"/>
    </row>
    <row r="253" spans="16:30">
      <c r="P253" s="10"/>
      <c r="W253" s="10"/>
      <c r="AD253" s="10"/>
    </row>
    <row r="254" spans="16:30">
      <c r="P254" s="10"/>
      <c r="W254" s="10"/>
      <c r="AD254" s="10"/>
    </row>
    <row r="255" spans="16:30">
      <c r="P255" s="10"/>
      <c r="W255" s="10"/>
      <c r="AD255" s="10"/>
    </row>
    <row r="256" spans="16:30">
      <c r="P256" s="10"/>
      <c r="W256" s="10"/>
      <c r="AD256" s="10"/>
    </row>
    <row r="257" spans="16:30">
      <c r="P257" s="10"/>
      <c r="W257" s="10"/>
      <c r="AD257" s="10"/>
    </row>
    <row r="258" spans="16:30">
      <c r="P258" s="10"/>
      <c r="W258" s="10"/>
      <c r="AD258" s="10"/>
    </row>
    <row r="259" spans="16:30">
      <c r="P259" s="10"/>
      <c r="W259" s="10"/>
      <c r="AD259" s="10"/>
    </row>
    <row r="260" spans="16:30">
      <c r="P260" s="10"/>
      <c r="W260" s="10"/>
      <c r="AD260" s="10"/>
    </row>
    <row r="261" spans="16:30">
      <c r="P261" s="10"/>
      <c r="W261" s="10"/>
      <c r="AD261" s="10"/>
    </row>
    <row r="262" spans="16:30">
      <c r="P262" s="10"/>
      <c r="W262" s="10"/>
      <c r="AD262" s="10"/>
    </row>
    <row r="263" spans="16:30">
      <c r="P263" s="10"/>
      <c r="W263" s="10"/>
      <c r="AD263" s="10"/>
    </row>
    <row r="264" spans="16:30">
      <c r="P264" s="10"/>
      <c r="W264" s="10"/>
      <c r="AD264" s="10"/>
    </row>
    <row r="265" spans="16:30">
      <c r="P265" s="10"/>
      <c r="W265" s="10"/>
      <c r="AD265" s="10"/>
    </row>
    <row r="266" spans="16:30">
      <c r="P266" s="10"/>
      <c r="W266" s="10"/>
      <c r="AD266" s="10"/>
    </row>
    <row r="267" spans="16:30">
      <c r="P267" s="10"/>
      <c r="W267" s="10"/>
      <c r="AD267" s="10"/>
    </row>
    <row r="268" spans="16:30">
      <c r="P268" s="10"/>
      <c r="W268" s="10"/>
      <c r="AD268" s="10"/>
    </row>
    <row r="269" spans="16:30">
      <c r="P269" s="10"/>
      <c r="W269" s="10"/>
      <c r="AD269" s="10"/>
    </row>
    <row r="270" spans="16:30">
      <c r="P270" s="10"/>
      <c r="W270" s="10"/>
      <c r="AD270" s="10"/>
    </row>
    <row r="271" spans="16:30">
      <c r="P271" s="10"/>
      <c r="W271" s="10"/>
      <c r="AD271" s="10"/>
    </row>
    <row r="272" spans="16:30">
      <c r="P272" s="10"/>
      <c r="W272" s="10"/>
      <c r="AD272" s="10"/>
    </row>
    <row r="273" spans="16:30">
      <c r="P273" s="10"/>
      <c r="W273" s="10"/>
      <c r="AD273" s="10"/>
    </row>
    <row r="274" spans="16:30">
      <c r="P274" s="10"/>
      <c r="W274" s="10"/>
      <c r="AD274" s="10"/>
    </row>
    <row r="275" spans="16:30">
      <c r="P275" s="10"/>
      <c r="W275" s="10"/>
      <c r="AD275" s="10"/>
    </row>
    <row r="276" spans="16:30">
      <c r="P276" s="10"/>
      <c r="W276" s="10"/>
      <c r="AD276" s="10"/>
    </row>
    <row r="277" spans="16:30">
      <c r="P277" s="10"/>
      <c r="W277" s="10"/>
      <c r="AD277" s="10"/>
    </row>
    <row r="278" spans="16:30">
      <c r="P278" s="10"/>
      <c r="W278" s="10"/>
      <c r="AD278" s="10"/>
    </row>
    <row r="279" spans="16:30">
      <c r="P279" s="10"/>
      <c r="W279" s="10"/>
      <c r="AD279" s="10"/>
    </row>
    <row r="280" spans="16:30">
      <c r="P280" s="10"/>
      <c r="W280" s="10"/>
      <c r="AD280" s="10"/>
    </row>
    <row r="281" spans="16:30">
      <c r="P281" s="10"/>
      <c r="W281" s="10"/>
      <c r="AD281" s="10"/>
    </row>
    <row r="282" spans="16:30">
      <c r="P282" s="10"/>
      <c r="W282" s="10"/>
      <c r="AD282" s="10"/>
    </row>
    <row r="283" spans="16:30">
      <c r="P283" s="10"/>
      <c r="W283" s="10"/>
      <c r="AD283" s="10"/>
    </row>
    <row r="284" spans="16:30">
      <c r="P284" s="10"/>
      <c r="W284" s="10"/>
      <c r="AD284" s="10"/>
    </row>
    <row r="285" spans="16:30">
      <c r="P285" s="10"/>
      <c r="W285" s="10"/>
      <c r="AD285" s="10"/>
    </row>
    <row r="286" spans="16:30">
      <c r="P286" s="10"/>
      <c r="W286" s="10"/>
      <c r="AD286" s="10"/>
    </row>
    <row r="287" spans="16:30">
      <c r="P287" s="10"/>
      <c r="W287" s="10"/>
      <c r="AD287" s="10"/>
    </row>
    <row r="288" spans="16:30">
      <c r="P288" s="10"/>
      <c r="W288" s="10"/>
      <c r="AD288" s="10"/>
    </row>
    <row r="289" spans="16:30">
      <c r="P289" s="10"/>
      <c r="W289" s="10"/>
      <c r="AD289" s="10"/>
    </row>
    <row r="290" spans="16:30">
      <c r="P290" s="10"/>
      <c r="W290" s="10"/>
      <c r="AD290" s="10"/>
    </row>
    <row r="291" spans="16:30">
      <c r="P291" s="10"/>
      <c r="W291" s="10"/>
      <c r="AD291" s="10"/>
    </row>
    <row r="292" spans="16:30">
      <c r="P292" s="10"/>
      <c r="W292" s="10"/>
      <c r="AD292" s="10"/>
    </row>
    <row r="293" spans="16:30">
      <c r="P293" s="10"/>
      <c r="W293" s="10"/>
      <c r="AD293" s="10"/>
    </row>
    <row r="294" spans="16:30">
      <c r="P294" s="10"/>
      <c r="W294" s="10"/>
      <c r="AD294" s="10"/>
    </row>
    <row r="295" spans="16:30">
      <c r="P295" s="10"/>
      <c r="W295" s="10"/>
      <c r="AD295" s="10"/>
    </row>
    <row r="296" spans="16:30">
      <c r="P296" s="10"/>
      <c r="W296" s="10"/>
      <c r="AD296" s="10"/>
    </row>
    <row r="297" spans="16:30">
      <c r="P297" s="10"/>
      <c r="W297" s="10"/>
      <c r="AD297" s="10"/>
    </row>
    <row r="298" spans="16:30">
      <c r="P298" s="10"/>
      <c r="W298" s="10"/>
      <c r="AD298" s="10"/>
    </row>
    <row r="299" spans="16:30">
      <c r="P299" s="10"/>
      <c r="W299" s="10"/>
      <c r="AD299" s="10"/>
    </row>
    <row r="300" spans="16:30">
      <c r="P300" s="10"/>
      <c r="W300" s="10"/>
      <c r="AD300" s="10"/>
    </row>
    <row r="301" spans="16:30">
      <c r="P301" s="10"/>
      <c r="W301" s="10"/>
      <c r="AD301" s="10"/>
    </row>
    <row r="302" spans="16:30">
      <c r="P302" s="10"/>
      <c r="W302" s="10"/>
      <c r="AD302" s="10"/>
    </row>
    <row r="303" spans="16:30">
      <c r="P303" s="10"/>
      <c r="W303" s="10"/>
      <c r="AD303" s="10"/>
    </row>
    <row r="304" spans="16:30">
      <c r="P304" s="10"/>
      <c r="W304" s="10"/>
      <c r="AD304" s="10"/>
    </row>
    <row r="305" spans="16:30">
      <c r="P305" s="10"/>
      <c r="W305" s="10"/>
      <c r="AD305" s="10"/>
    </row>
    <row r="306" spans="16:30">
      <c r="P306" s="10"/>
      <c r="W306" s="10"/>
      <c r="AD306" s="10"/>
    </row>
    <row r="307" spans="16:30">
      <c r="P307" s="10"/>
      <c r="W307" s="10"/>
      <c r="AD307" s="10"/>
    </row>
    <row r="308" spans="16:30">
      <c r="P308" s="10"/>
      <c r="W308" s="10"/>
      <c r="AD308" s="10"/>
    </row>
    <row r="309" spans="16:30">
      <c r="P309" s="10"/>
      <c r="W309" s="10"/>
      <c r="AD309" s="10"/>
    </row>
    <row r="310" spans="16:30">
      <c r="P310" s="10"/>
      <c r="W310" s="10"/>
      <c r="AD310" s="10"/>
    </row>
    <row r="311" spans="16:30">
      <c r="P311" s="10"/>
      <c r="W311" s="10"/>
      <c r="AD311" s="10"/>
    </row>
    <row r="312" spans="16:30">
      <c r="P312" s="10"/>
      <c r="W312" s="10"/>
      <c r="AD312" s="10"/>
    </row>
    <row r="313" spans="16:30">
      <c r="P313" s="10"/>
      <c r="W313" s="10"/>
      <c r="AD313" s="10"/>
    </row>
    <row r="314" spans="16:30">
      <c r="P314" s="10"/>
      <c r="W314" s="10"/>
      <c r="AD314" s="10"/>
    </row>
    <row r="315" spans="16:30">
      <c r="P315" s="10"/>
      <c r="W315" s="10"/>
      <c r="AD315" s="10"/>
    </row>
    <row r="316" spans="16:30">
      <c r="P316" s="10"/>
      <c r="W316" s="10"/>
      <c r="AD316" s="10"/>
    </row>
    <row r="317" spans="16:30">
      <c r="P317" s="10"/>
      <c r="W317" s="10"/>
      <c r="AD317" s="10"/>
    </row>
    <row r="318" spans="16:30">
      <c r="P318" s="10"/>
      <c r="W318" s="10"/>
      <c r="AD318" s="10"/>
    </row>
    <row r="319" spans="16:30">
      <c r="P319" s="10"/>
      <c r="W319" s="10"/>
      <c r="AD319" s="10"/>
    </row>
    <row r="320" spans="16:30">
      <c r="P320" s="10"/>
      <c r="W320" s="10"/>
      <c r="AD320" s="10"/>
    </row>
    <row r="321" spans="16:30">
      <c r="P321" s="10"/>
      <c r="W321" s="10"/>
      <c r="AD321" s="10"/>
    </row>
    <row r="322" spans="16:30">
      <c r="P322" s="10"/>
      <c r="W322" s="10"/>
      <c r="AD322" s="10"/>
    </row>
    <row r="323" spans="16:30">
      <c r="P323" s="10"/>
      <c r="W323" s="10"/>
      <c r="AD323" s="10"/>
    </row>
    <row r="324" spans="16:30">
      <c r="P324" s="10"/>
      <c r="W324" s="10"/>
      <c r="AD324" s="10"/>
    </row>
    <row r="325" spans="16:30">
      <c r="P325" s="10"/>
      <c r="W325" s="10"/>
      <c r="AD325" s="10"/>
    </row>
    <row r="326" spans="16:30">
      <c r="P326" s="10"/>
      <c r="W326" s="10"/>
      <c r="AD326" s="10"/>
    </row>
    <row r="327" spans="16:30">
      <c r="P327" s="10"/>
      <c r="W327" s="10"/>
      <c r="AD327" s="10"/>
    </row>
    <row r="328" spans="16:30">
      <c r="P328" s="10"/>
      <c r="W328" s="10"/>
      <c r="AD328" s="10"/>
    </row>
    <row r="329" spans="16:30">
      <c r="P329" s="10"/>
      <c r="W329" s="10"/>
      <c r="AD329" s="10"/>
    </row>
    <row r="330" spans="16:30">
      <c r="P330" s="10"/>
      <c r="W330" s="10"/>
      <c r="AD330" s="10"/>
    </row>
    <row r="331" spans="16:30">
      <c r="P331" s="10"/>
      <c r="W331" s="10"/>
      <c r="AD331" s="10"/>
    </row>
    <row r="332" spans="16:30">
      <c r="P332" s="10"/>
      <c r="W332" s="10"/>
      <c r="AD332" s="10"/>
    </row>
    <row r="333" spans="16:30">
      <c r="P333" s="10"/>
      <c r="W333" s="10"/>
      <c r="AD333" s="10"/>
    </row>
    <row r="334" spans="16:30">
      <c r="P334" s="10"/>
      <c r="W334" s="10"/>
      <c r="AD334" s="10"/>
    </row>
    <row r="335" spans="16:30">
      <c r="P335" s="10"/>
      <c r="W335" s="10"/>
      <c r="AD335" s="10"/>
    </row>
    <row r="336" spans="16:30">
      <c r="P336" s="10"/>
      <c r="W336" s="10"/>
      <c r="AD336" s="10"/>
    </row>
    <row r="337" spans="16:30">
      <c r="P337" s="10"/>
      <c r="W337" s="10"/>
      <c r="AD337" s="10"/>
    </row>
    <row r="338" spans="16:30">
      <c r="P338" s="10"/>
      <c r="W338" s="10"/>
      <c r="AD338" s="10"/>
    </row>
    <row r="339" spans="16:30">
      <c r="P339" s="10"/>
      <c r="W339" s="10"/>
      <c r="AD339" s="10"/>
    </row>
    <row r="340" spans="16:30">
      <c r="P340" s="10"/>
      <c r="W340" s="10"/>
      <c r="AD340" s="10"/>
    </row>
    <row r="341" spans="16:30">
      <c r="P341" s="10"/>
      <c r="W341" s="10"/>
      <c r="AD341" s="10"/>
    </row>
    <row r="342" spans="16:30">
      <c r="P342" s="10"/>
      <c r="W342" s="10"/>
      <c r="AD342" s="10"/>
    </row>
    <row r="343" spans="16:30">
      <c r="P343" s="10"/>
      <c r="W343" s="10"/>
      <c r="AD343" s="10"/>
    </row>
    <row r="344" spans="16:30">
      <c r="P344" s="10"/>
      <c r="W344" s="10"/>
      <c r="AD344" s="10"/>
    </row>
    <row r="345" spans="16:30">
      <c r="P345" s="10"/>
      <c r="W345" s="10"/>
      <c r="AD345" s="10"/>
    </row>
    <row r="346" spans="16:30">
      <c r="P346" s="10"/>
      <c r="W346" s="10"/>
      <c r="AD346" s="10"/>
    </row>
    <row r="347" spans="16:30">
      <c r="P347" s="10"/>
      <c r="W347" s="10"/>
      <c r="AD347" s="10"/>
    </row>
    <row r="348" spans="16:30">
      <c r="P348" s="10"/>
      <c r="W348" s="10"/>
      <c r="AD348" s="10"/>
    </row>
    <row r="349" spans="16:30">
      <c r="P349" s="10"/>
      <c r="W349" s="10"/>
      <c r="AD349" s="10"/>
    </row>
    <row r="350" spans="16:30">
      <c r="P350" s="10"/>
      <c r="W350" s="10"/>
      <c r="AD350" s="10"/>
    </row>
    <row r="351" spans="16:30">
      <c r="P351" s="10"/>
      <c r="W351" s="10"/>
      <c r="AD351" s="10"/>
    </row>
    <row r="352" spans="16:30">
      <c r="P352" s="10"/>
      <c r="W352" s="10"/>
      <c r="AD352" s="10"/>
    </row>
    <row r="353" spans="16:30">
      <c r="P353" s="10"/>
      <c r="W353" s="10"/>
      <c r="AD353" s="10"/>
    </row>
    <row r="354" spans="16:30">
      <c r="P354" s="10"/>
      <c r="W354" s="10"/>
      <c r="AD354" s="10"/>
    </row>
    <row r="355" spans="16:30">
      <c r="P355" s="10"/>
      <c r="W355" s="10"/>
      <c r="AD355" s="10"/>
    </row>
    <row r="356" spans="16:30">
      <c r="P356" s="10"/>
      <c r="W356" s="10"/>
      <c r="AD356" s="10"/>
    </row>
    <row r="357" spans="16:30">
      <c r="P357" s="10"/>
      <c r="W357" s="10"/>
      <c r="AD357" s="10"/>
    </row>
    <row r="358" spans="16:30">
      <c r="P358" s="10"/>
      <c r="W358" s="10"/>
      <c r="AD358" s="10"/>
    </row>
    <row r="359" spans="16:30">
      <c r="P359" s="10"/>
      <c r="W359" s="10"/>
      <c r="AD359" s="10"/>
    </row>
    <row r="360" spans="16:30">
      <c r="P360" s="10"/>
      <c r="W360" s="10"/>
      <c r="AD360" s="10"/>
    </row>
    <row r="361" spans="16:30">
      <c r="P361" s="10"/>
      <c r="W361" s="10"/>
      <c r="AD361" s="10"/>
    </row>
    <row r="362" spans="16:30">
      <c r="P362" s="10"/>
      <c r="W362" s="10"/>
      <c r="AD362" s="10"/>
    </row>
    <row r="363" spans="16:30">
      <c r="P363" s="10"/>
      <c r="W363" s="10"/>
      <c r="AD363" s="10"/>
    </row>
    <row r="364" spans="16:30">
      <c r="P364" s="10"/>
      <c r="W364" s="10"/>
      <c r="AD364" s="10"/>
    </row>
    <row r="365" spans="16:30">
      <c r="P365" s="10"/>
      <c r="W365" s="10"/>
      <c r="AD365" s="10"/>
    </row>
    <row r="366" spans="16:30">
      <c r="P366" s="10"/>
      <c r="W366" s="10"/>
      <c r="AD366" s="10"/>
    </row>
    <row r="367" spans="16:30">
      <c r="P367" s="10"/>
      <c r="W367" s="10"/>
      <c r="AD367" s="10"/>
    </row>
    <row r="368" spans="16:30">
      <c r="P368" s="10"/>
      <c r="W368" s="10"/>
      <c r="AD368" s="10"/>
    </row>
    <row r="369" spans="16:30">
      <c r="P369" s="10"/>
      <c r="W369" s="10"/>
      <c r="AD369" s="10"/>
    </row>
    <row r="370" spans="16:30">
      <c r="P370" s="10"/>
      <c r="W370" s="10"/>
      <c r="AD370" s="10"/>
    </row>
    <row r="371" spans="16:30">
      <c r="P371" s="10"/>
      <c r="W371" s="10"/>
      <c r="AD371" s="10"/>
    </row>
    <row r="372" spans="16:30">
      <c r="P372" s="10"/>
      <c r="W372" s="10"/>
      <c r="AD372" s="10"/>
    </row>
    <row r="373" spans="16:30">
      <c r="P373" s="10"/>
      <c r="W373" s="10"/>
      <c r="AD373" s="10"/>
    </row>
    <row r="374" spans="16:30">
      <c r="P374" s="10"/>
      <c r="W374" s="10"/>
      <c r="AD374" s="10"/>
    </row>
    <row r="375" spans="16:30">
      <c r="P375" s="10"/>
      <c r="W375" s="10"/>
      <c r="AD375" s="10"/>
    </row>
    <row r="376" spans="16:30">
      <c r="P376" s="10"/>
      <c r="W376" s="10"/>
      <c r="AD376" s="10"/>
    </row>
    <row r="377" spans="16:30">
      <c r="P377" s="10"/>
      <c r="W377" s="10"/>
      <c r="AD377" s="10"/>
    </row>
    <row r="378" spans="16:30">
      <c r="P378" s="10"/>
      <c r="W378" s="10"/>
      <c r="AD378" s="10"/>
    </row>
    <row r="379" spans="16:30">
      <c r="P379" s="10"/>
      <c r="W379" s="10"/>
      <c r="AD379" s="10"/>
    </row>
    <row r="380" spans="16:30">
      <c r="P380" s="10"/>
      <c r="W380" s="10"/>
      <c r="AD380" s="10"/>
    </row>
    <row r="381" spans="16:30">
      <c r="P381" s="10"/>
      <c r="W381" s="10"/>
      <c r="AD381" s="10"/>
    </row>
    <row r="382" spans="16:30">
      <c r="P382" s="10"/>
      <c r="W382" s="10"/>
      <c r="AD382" s="10"/>
    </row>
    <row r="383" spans="16:30">
      <c r="P383" s="10"/>
      <c r="W383" s="10"/>
      <c r="AD383" s="10"/>
    </row>
    <row r="384" spans="16:30">
      <c r="P384" s="10"/>
      <c r="W384" s="10"/>
      <c r="AD384" s="10"/>
    </row>
    <row r="385" spans="16:30">
      <c r="P385" s="10"/>
      <c r="W385" s="10"/>
      <c r="AD385" s="10"/>
    </row>
    <row r="386" spans="16:30">
      <c r="P386" s="10"/>
      <c r="W386" s="10"/>
      <c r="AD386" s="10"/>
    </row>
    <row r="387" spans="16:30">
      <c r="P387" s="10"/>
      <c r="W387" s="10"/>
      <c r="AD387" s="10"/>
    </row>
    <row r="388" spans="16:30">
      <c r="P388" s="10"/>
      <c r="W388" s="10"/>
      <c r="AD388" s="10"/>
    </row>
    <row r="389" spans="16:30">
      <c r="P389" s="10"/>
      <c r="W389" s="10"/>
      <c r="AD389" s="10"/>
    </row>
    <row r="390" spans="16:30">
      <c r="P390" s="10"/>
      <c r="W390" s="10"/>
      <c r="AD390" s="10"/>
    </row>
    <row r="391" spans="16:30">
      <c r="P391" s="10"/>
      <c r="W391" s="10"/>
      <c r="AD391" s="10"/>
    </row>
    <row r="392" spans="16:30">
      <c r="P392" s="10"/>
      <c r="W392" s="10"/>
      <c r="AD392" s="10"/>
    </row>
    <row r="393" spans="16:30">
      <c r="P393" s="10"/>
      <c r="W393" s="10"/>
      <c r="AD393" s="10"/>
    </row>
    <row r="394" spans="16:30">
      <c r="P394" s="10"/>
      <c r="W394" s="10"/>
      <c r="AD394" s="10"/>
    </row>
    <row r="395" spans="16:30">
      <c r="P395" s="10"/>
      <c r="W395" s="10"/>
      <c r="AD395" s="10"/>
    </row>
    <row r="396" spans="16:30">
      <c r="P396" s="10"/>
      <c r="W396" s="10"/>
      <c r="AD396" s="10"/>
    </row>
    <row r="397" spans="16:30">
      <c r="P397" s="10"/>
      <c r="W397" s="10"/>
      <c r="AD397" s="10"/>
    </row>
    <row r="398" spans="16:30">
      <c r="P398" s="10"/>
      <c r="W398" s="10"/>
      <c r="AD398" s="10"/>
    </row>
    <row r="399" spans="16:30">
      <c r="P399" s="10"/>
      <c r="W399" s="10"/>
      <c r="AD399" s="10"/>
    </row>
    <row r="400" spans="16:30">
      <c r="P400" s="10"/>
      <c r="W400" s="10"/>
      <c r="AD400" s="10"/>
    </row>
    <row r="401" spans="16:30">
      <c r="P401" s="10"/>
      <c r="W401" s="10"/>
      <c r="AD401" s="10"/>
    </row>
    <row r="402" spans="16:30">
      <c r="P402" s="10"/>
      <c r="W402" s="10"/>
      <c r="AD402" s="10"/>
    </row>
    <row r="403" spans="16:30">
      <c r="P403" s="10"/>
      <c r="W403" s="10"/>
      <c r="AD403" s="10"/>
    </row>
    <row r="404" spans="16:30">
      <c r="P404" s="10"/>
      <c r="W404" s="10"/>
      <c r="AD404" s="10"/>
    </row>
    <row r="405" spans="16:30">
      <c r="P405" s="10"/>
      <c r="W405" s="10"/>
      <c r="AD405" s="10"/>
    </row>
    <row r="406" spans="16:30">
      <c r="P406" s="10"/>
      <c r="W406" s="10"/>
      <c r="AD406" s="10"/>
    </row>
    <row r="407" spans="16:30">
      <c r="P407" s="10"/>
      <c r="W407" s="10"/>
      <c r="AD407" s="10"/>
    </row>
    <row r="408" spans="16:30">
      <c r="P408" s="10"/>
      <c r="W408" s="10"/>
      <c r="AD408" s="10"/>
    </row>
    <row r="409" spans="16:30">
      <c r="P409" s="10"/>
      <c r="W409" s="10"/>
      <c r="AD409" s="10"/>
    </row>
    <row r="410" spans="16:30">
      <c r="P410" s="10"/>
      <c r="W410" s="10"/>
      <c r="AD410" s="10"/>
    </row>
    <row r="411" spans="16:30">
      <c r="P411" s="10"/>
      <c r="W411" s="10"/>
      <c r="AD411" s="10"/>
    </row>
    <row r="412" spans="16:30">
      <c r="P412" s="10"/>
      <c r="W412" s="10"/>
      <c r="AD412" s="10"/>
    </row>
    <row r="413" spans="16:30">
      <c r="P413" s="10"/>
      <c r="W413" s="10"/>
      <c r="AD413" s="10"/>
    </row>
    <row r="414" spans="16:30">
      <c r="P414" s="10"/>
      <c r="W414" s="10"/>
      <c r="AD414" s="10"/>
    </row>
    <row r="415" spans="16:30">
      <c r="P415" s="10"/>
      <c r="W415" s="10"/>
      <c r="AD415" s="10"/>
    </row>
    <row r="416" spans="16:30">
      <c r="P416" s="10"/>
      <c r="W416" s="10"/>
      <c r="AD416" s="10"/>
    </row>
    <row r="417" spans="16:30">
      <c r="P417" s="10"/>
      <c r="W417" s="10"/>
      <c r="AD417" s="10"/>
    </row>
    <row r="418" spans="16:30">
      <c r="P418" s="10"/>
      <c r="W418" s="10"/>
      <c r="AD418" s="10"/>
    </row>
    <row r="419" spans="16:30">
      <c r="P419" s="10"/>
      <c r="W419" s="10"/>
      <c r="AD419" s="10"/>
    </row>
    <row r="420" spans="16:30">
      <c r="P420" s="10"/>
      <c r="W420" s="10"/>
      <c r="AD420" s="10"/>
    </row>
    <row r="421" spans="16:30">
      <c r="P421" s="10"/>
      <c r="W421" s="10"/>
      <c r="AD421" s="10"/>
    </row>
    <row r="422" spans="16:30">
      <c r="P422" s="10"/>
      <c r="W422" s="10"/>
      <c r="AD422" s="10"/>
    </row>
    <row r="423" spans="16:30">
      <c r="P423" s="10"/>
      <c r="W423" s="10"/>
      <c r="AD423" s="10"/>
    </row>
    <row r="424" spans="16:30">
      <c r="P424" s="10"/>
      <c r="W424" s="10"/>
      <c r="AD424" s="10"/>
    </row>
    <row r="425" spans="16:30">
      <c r="P425" s="10"/>
      <c r="W425" s="10"/>
      <c r="AD425" s="10"/>
    </row>
    <row r="426" spans="16:30">
      <c r="P426" s="10"/>
      <c r="W426" s="10"/>
      <c r="AD426" s="10"/>
    </row>
    <row r="427" spans="16:30">
      <c r="P427" s="10"/>
      <c r="W427" s="10"/>
      <c r="AD427" s="10"/>
    </row>
    <row r="428" spans="16:30">
      <c r="P428" s="10"/>
      <c r="W428" s="10"/>
      <c r="AD428" s="10"/>
    </row>
    <row r="429" spans="16:30">
      <c r="P429" s="10"/>
      <c r="W429" s="10"/>
      <c r="AD429" s="10"/>
    </row>
    <row r="430" spans="16:30">
      <c r="P430" s="10"/>
      <c r="W430" s="10"/>
      <c r="AD430" s="10"/>
    </row>
    <row r="431" spans="16:30">
      <c r="P431" s="10"/>
      <c r="W431" s="10"/>
      <c r="AD431" s="10"/>
    </row>
    <row r="432" spans="16:30">
      <c r="P432" s="10"/>
      <c r="W432" s="10"/>
      <c r="AD432" s="10"/>
    </row>
    <row r="433" spans="16:30">
      <c r="P433" s="10"/>
      <c r="W433" s="10"/>
      <c r="AD433" s="10"/>
    </row>
    <row r="434" spans="16:30">
      <c r="P434" s="10"/>
      <c r="W434" s="10"/>
      <c r="AD434" s="10"/>
    </row>
    <row r="435" spans="16:30">
      <c r="P435" s="10"/>
      <c r="W435" s="10"/>
      <c r="AD435" s="10"/>
    </row>
    <row r="436" spans="16:30">
      <c r="P436" s="10"/>
      <c r="W436" s="10"/>
      <c r="AD436" s="10"/>
    </row>
    <row r="437" spans="16:30">
      <c r="P437" s="10"/>
      <c r="W437" s="10"/>
      <c r="AD437" s="10"/>
    </row>
    <row r="438" spans="16:30">
      <c r="P438" s="10"/>
      <c r="W438" s="10"/>
      <c r="AD438" s="10"/>
    </row>
    <row r="439" spans="16:30">
      <c r="P439" s="10"/>
      <c r="W439" s="10"/>
      <c r="AD439" s="10"/>
    </row>
    <row r="440" spans="16:30">
      <c r="P440" s="10"/>
      <c r="W440" s="10"/>
      <c r="AD440" s="10"/>
    </row>
    <row r="441" spans="16:30">
      <c r="P441" s="10"/>
      <c r="W441" s="10"/>
      <c r="AD441" s="10"/>
    </row>
    <row r="442" spans="16:30">
      <c r="P442" s="10"/>
      <c r="W442" s="10"/>
      <c r="AD442" s="10"/>
    </row>
    <row r="443" spans="16:30">
      <c r="P443" s="10"/>
      <c r="W443" s="10"/>
      <c r="AD443" s="10"/>
    </row>
    <row r="444" spans="16:30">
      <c r="P444" s="10"/>
      <c r="W444" s="10"/>
      <c r="AD444" s="10"/>
    </row>
    <row r="445" spans="16:30">
      <c r="P445" s="10"/>
      <c r="W445" s="10"/>
      <c r="AD445" s="10"/>
    </row>
    <row r="446" spans="16:30">
      <c r="P446" s="10"/>
      <c r="W446" s="10"/>
      <c r="AD446" s="10"/>
    </row>
    <row r="447" spans="16:30">
      <c r="P447" s="10"/>
      <c r="W447" s="10"/>
      <c r="AD447" s="10"/>
    </row>
    <row r="448" spans="16:30">
      <c r="P448" s="10"/>
      <c r="W448" s="10"/>
      <c r="AD448" s="10"/>
    </row>
    <row r="449" spans="16:30">
      <c r="P449" s="10"/>
      <c r="W449" s="10"/>
      <c r="AD449" s="10"/>
    </row>
    <row r="450" spans="16:30">
      <c r="P450" s="10"/>
      <c r="W450" s="10"/>
      <c r="AD450" s="10"/>
    </row>
    <row r="451" spans="16:30">
      <c r="P451" s="10"/>
      <c r="W451" s="10"/>
      <c r="AD451" s="10"/>
    </row>
    <row r="452" spans="16:30">
      <c r="P452" s="10"/>
      <c r="W452" s="10"/>
      <c r="AD452" s="10"/>
    </row>
    <row r="453" spans="16:30">
      <c r="P453" s="10"/>
      <c r="W453" s="10"/>
      <c r="AD453" s="10"/>
    </row>
    <row r="454" spans="16:30">
      <c r="P454" s="10"/>
      <c r="W454" s="10"/>
      <c r="AD454" s="10"/>
    </row>
    <row r="455" spans="16:30">
      <c r="P455" s="10"/>
      <c r="W455" s="10"/>
      <c r="AD455" s="10"/>
    </row>
    <row r="456" spans="16:30">
      <c r="P456" s="10"/>
      <c r="W456" s="10"/>
      <c r="AD456" s="10"/>
    </row>
    <row r="457" spans="16:30">
      <c r="P457" s="10"/>
      <c r="W457" s="10"/>
      <c r="AD457" s="10"/>
    </row>
    <row r="458" spans="16:30">
      <c r="P458" s="10"/>
      <c r="W458" s="10"/>
      <c r="AD458" s="10"/>
    </row>
    <row r="459" spans="16:30">
      <c r="P459" s="10"/>
      <c r="W459" s="10"/>
      <c r="AD459" s="10"/>
    </row>
    <row r="460" spans="16:30">
      <c r="P460" s="10"/>
      <c r="W460" s="10"/>
      <c r="AD460" s="10"/>
    </row>
    <row r="461" spans="16:30">
      <c r="P461" s="10"/>
      <c r="W461" s="10"/>
      <c r="AD461" s="10"/>
    </row>
    <row r="462" spans="16:30">
      <c r="P462" s="10"/>
      <c r="W462" s="10"/>
      <c r="AD462" s="10"/>
    </row>
    <row r="463" spans="16:30">
      <c r="P463" s="10"/>
      <c r="W463" s="10"/>
      <c r="AD463" s="10"/>
    </row>
    <row r="464" spans="16:30">
      <c r="P464" s="10"/>
      <c r="W464" s="10"/>
      <c r="AD464" s="10"/>
    </row>
    <row r="465" spans="16:30">
      <c r="P465" s="10"/>
      <c r="W465" s="10"/>
      <c r="AD465" s="10"/>
    </row>
    <row r="466" spans="16:30">
      <c r="P466" s="10"/>
      <c r="W466" s="10"/>
      <c r="AD466" s="10"/>
    </row>
    <row r="467" spans="16:30">
      <c r="P467" s="10"/>
      <c r="W467" s="10"/>
      <c r="AD467" s="10"/>
    </row>
    <row r="468" spans="16:30">
      <c r="P468" s="10"/>
      <c r="W468" s="10"/>
      <c r="AD468" s="10"/>
    </row>
    <row r="469" spans="16:30">
      <c r="P469" s="10"/>
      <c r="W469" s="10"/>
      <c r="AD469" s="10"/>
    </row>
    <row r="470" spans="16:30">
      <c r="P470" s="10"/>
      <c r="W470" s="10"/>
      <c r="AD470" s="10"/>
    </row>
    <row r="471" spans="16:30">
      <c r="P471" s="10"/>
      <c r="W471" s="10"/>
      <c r="AD471" s="10"/>
    </row>
    <row r="472" spans="16:30">
      <c r="P472" s="10"/>
      <c r="W472" s="10"/>
      <c r="AD472" s="10"/>
    </row>
    <row r="473" spans="16:30">
      <c r="P473" s="10"/>
      <c r="W473" s="10"/>
      <c r="AD473" s="10"/>
    </row>
    <row r="474" spans="16:30">
      <c r="P474" s="10"/>
      <c r="W474" s="10"/>
      <c r="AD474" s="10"/>
    </row>
    <row r="475" spans="16:30">
      <c r="P475" s="10"/>
      <c r="W475" s="10"/>
      <c r="AD475" s="10"/>
    </row>
    <row r="476" spans="16:30">
      <c r="P476" s="10"/>
      <c r="W476" s="10"/>
      <c r="AD476" s="10"/>
    </row>
    <row r="477" spans="16:30">
      <c r="P477" s="10"/>
      <c r="W477" s="10"/>
      <c r="AD477" s="10"/>
    </row>
    <row r="478" spans="16:30">
      <c r="P478" s="10"/>
      <c r="W478" s="10"/>
      <c r="AD478" s="10"/>
    </row>
    <row r="479" spans="16:30">
      <c r="P479" s="10"/>
      <c r="W479" s="10"/>
      <c r="AD479" s="10"/>
    </row>
    <row r="480" spans="16:30">
      <c r="P480" s="10"/>
      <c r="W480" s="10"/>
      <c r="AD480" s="10"/>
    </row>
    <row r="481" spans="16:30">
      <c r="P481" s="10"/>
      <c r="W481" s="10"/>
      <c r="AD481" s="10"/>
    </row>
    <row r="482" spans="16:30">
      <c r="P482" s="10"/>
      <c r="W482" s="10"/>
      <c r="AD482" s="10"/>
    </row>
    <row r="483" spans="16:30">
      <c r="P483" s="10"/>
      <c r="W483" s="10"/>
      <c r="AD483" s="10"/>
    </row>
    <row r="484" spans="16:30">
      <c r="P484" s="10"/>
      <c r="W484" s="10"/>
      <c r="AD484" s="10"/>
    </row>
    <row r="485" spans="16:30">
      <c r="P485" s="10"/>
      <c r="W485" s="10"/>
      <c r="AD485" s="10"/>
    </row>
    <row r="486" spans="16:30">
      <c r="P486" s="10"/>
      <c r="W486" s="10"/>
      <c r="AD486" s="10"/>
    </row>
    <row r="487" spans="16:30">
      <c r="P487" s="10"/>
      <c r="W487" s="10"/>
      <c r="AD487" s="10"/>
    </row>
    <row r="488" spans="16:30">
      <c r="P488" s="10"/>
      <c r="W488" s="10"/>
      <c r="AD488" s="10"/>
    </row>
    <row r="489" spans="16:30">
      <c r="P489" s="10"/>
      <c r="W489" s="10"/>
      <c r="AD489" s="10"/>
    </row>
    <row r="490" spans="16:30">
      <c r="P490" s="10"/>
      <c r="W490" s="10"/>
      <c r="AD490" s="10"/>
    </row>
    <row r="491" spans="16:30">
      <c r="P491" s="10"/>
      <c r="W491" s="10"/>
      <c r="AD491" s="10"/>
    </row>
    <row r="492" spans="16:30">
      <c r="P492" s="10"/>
      <c r="W492" s="10"/>
      <c r="AD492" s="10"/>
    </row>
    <row r="493" spans="16:30">
      <c r="P493" s="10"/>
      <c r="W493" s="10"/>
      <c r="AD493" s="10"/>
    </row>
    <row r="494" spans="16:30">
      <c r="P494" s="10"/>
      <c r="W494" s="10"/>
      <c r="AD494" s="10"/>
    </row>
    <row r="495" spans="16:30">
      <c r="P495" s="10"/>
      <c r="W495" s="10"/>
      <c r="AD495" s="10"/>
    </row>
    <row r="496" spans="16:30">
      <c r="P496" s="10"/>
      <c r="W496" s="10"/>
      <c r="AD496" s="10"/>
    </row>
    <row r="497" spans="16:30">
      <c r="P497" s="10"/>
      <c r="W497" s="10"/>
      <c r="AD497" s="10"/>
    </row>
    <row r="498" spans="16:30">
      <c r="P498" s="10"/>
      <c r="W498" s="10"/>
      <c r="AD498" s="10"/>
    </row>
    <row r="499" spans="16:30">
      <c r="P499" s="10"/>
      <c r="W499" s="10"/>
      <c r="AD499" s="10"/>
    </row>
    <row r="500" spans="16:30">
      <c r="P500" s="10"/>
      <c r="W500" s="10"/>
      <c r="AD500" s="10"/>
    </row>
    <row r="501" spans="16:30">
      <c r="P501" s="10"/>
      <c r="W501" s="10"/>
      <c r="AD501" s="10"/>
    </row>
    <row r="502" spans="16:30">
      <c r="P502" s="10"/>
      <c r="W502" s="10"/>
      <c r="AD502" s="10"/>
    </row>
    <row r="503" spans="16:30">
      <c r="P503" s="10"/>
      <c r="W503" s="10"/>
      <c r="AD503" s="10"/>
    </row>
    <row r="504" spans="16:30">
      <c r="P504" s="10"/>
      <c r="W504" s="10"/>
      <c r="AD504" s="10"/>
    </row>
    <row r="505" spans="16:30">
      <c r="P505" s="10"/>
      <c r="W505" s="10"/>
      <c r="AD505" s="10"/>
    </row>
    <row r="506" spans="16:30">
      <c r="P506" s="10"/>
      <c r="W506" s="10"/>
      <c r="AD506" s="10"/>
    </row>
    <row r="507" spans="16:30">
      <c r="P507" s="10"/>
      <c r="W507" s="10"/>
      <c r="AD507" s="10"/>
    </row>
    <row r="508" spans="16:30">
      <c r="P508" s="10"/>
      <c r="W508" s="10"/>
      <c r="AD508" s="10"/>
    </row>
    <row r="509" spans="16:30">
      <c r="P509" s="10"/>
      <c r="W509" s="10"/>
      <c r="AD509" s="10"/>
    </row>
    <row r="510" spans="16:30">
      <c r="P510" s="10"/>
      <c r="W510" s="10"/>
      <c r="AD510" s="10"/>
    </row>
    <row r="511" spans="16:30">
      <c r="P511" s="10"/>
      <c r="W511" s="10"/>
      <c r="AD511" s="10"/>
    </row>
    <row r="512" spans="16:30">
      <c r="P512" s="10"/>
      <c r="W512" s="10"/>
      <c r="AD512" s="10"/>
    </row>
    <row r="513" spans="16:30">
      <c r="P513" s="10"/>
      <c r="W513" s="10"/>
      <c r="AD513" s="10"/>
    </row>
    <row r="514" spans="16:30">
      <c r="P514" s="10"/>
      <c r="W514" s="10"/>
      <c r="AD514" s="10"/>
    </row>
    <row r="515" spans="16:30">
      <c r="P515" s="10"/>
      <c r="W515" s="10"/>
      <c r="AD515" s="10"/>
    </row>
    <row r="516" spans="16:30">
      <c r="P516" s="10"/>
      <c r="W516" s="10"/>
      <c r="AD516" s="10"/>
    </row>
    <row r="517" spans="16:30">
      <c r="P517" s="10"/>
      <c r="W517" s="10"/>
      <c r="AD517" s="10"/>
    </row>
    <row r="518" spans="16:30">
      <c r="P518" s="10"/>
      <c r="W518" s="10"/>
      <c r="AD518" s="10"/>
    </row>
    <row r="519" spans="16:30">
      <c r="P519" s="10"/>
      <c r="W519" s="10"/>
      <c r="AD519" s="10"/>
    </row>
    <row r="520" spans="16:30">
      <c r="P520" s="10"/>
      <c r="W520" s="10"/>
      <c r="AD520" s="10"/>
    </row>
    <row r="521" spans="16:30">
      <c r="P521" s="10"/>
      <c r="W521" s="10"/>
      <c r="AD521" s="10"/>
    </row>
    <row r="522" spans="16:30">
      <c r="P522" s="10"/>
      <c r="W522" s="10"/>
      <c r="AD522" s="10"/>
    </row>
    <row r="523" spans="16:30">
      <c r="P523" s="10"/>
      <c r="W523" s="10"/>
      <c r="AD523" s="10"/>
    </row>
    <row r="524" spans="16:30">
      <c r="P524" s="10"/>
      <c r="W524" s="10"/>
      <c r="AD524" s="10"/>
    </row>
    <row r="525" spans="16:30">
      <c r="P525" s="10"/>
      <c r="W525" s="10"/>
      <c r="AD525" s="10"/>
    </row>
    <row r="526" spans="16:30">
      <c r="P526" s="10"/>
      <c r="W526" s="10"/>
      <c r="AD526" s="10"/>
    </row>
    <row r="527" spans="16:30">
      <c r="P527" s="10"/>
      <c r="W527" s="10"/>
      <c r="AD527" s="10"/>
    </row>
    <row r="528" spans="16:30">
      <c r="P528" s="10"/>
      <c r="W528" s="10"/>
      <c r="AD528" s="10"/>
    </row>
    <row r="529" spans="16:30">
      <c r="P529" s="10"/>
      <c r="W529" s="10"/>
      <c r="AD529" s="10"/>
    </row>
    <row r="530" spans="16:30">
      <c r="P530" s="10"/>
      <c r="W530" s="10"/>
      <c r="AD530" s="10"/>
    </row>
    <row r="531" spans="16:30">
      <c r="P531" s="10"/>
      <c r="W531" s="10"/>
      <c r="AD531" s="10"/>
    </row>
    <row r="532" spans="16:30">
      <c r="P532" s="10"/>
      <c r="W532" s="10"/>
      <c r="AD532" s="10"/>
    </row>
    <row r="533" spans="16:30">
      <c r="P533" s="10"/>
      <c r="W533" s="10"/>
      <c r="AD533" s="10"/>
    </row>
    <row r="534" spans="16:30">
      <c r="P534" s="10"/>
      <c r="W534" s="10"/>
      <c r="AD534" s="10"/>
    </row>
    <row r="535" spans="16:30">
      <c r="P535" s="10"/>
      <c r="W535" s="10"/>
      <c r="AD535" s="10"/>
    </row>
    <row r="536" spans="16:30">
      <c r="P536" s="10"/>
      <c r="W536" s="10"/>
      <c r="AD536" s="10"/>
    </row>
    <row r="537" spans="16:30">
      <c r="P537" s="10"/>
      <c r="W537" s="10"/>
      <c r="AD537" s="10"/>
    </row>
    <row r="538" spans="16:30">
      <c r="P538" s="10"/>
      <c r="W538" s="10"/>
      <c r="AD538" s="10"/>
    </row>
    <row r="539" spans="16:30">
      <c r="P539" s="10"/>
      <c r="W539" s="10"/>
      <c r="AD539" s="10"/>
    </row>
    <row r="540" spans="16:30">
      <c r="P540" s="10"/>
      <c r="W540" s="10"/>
      <c r="AD540" s="10"/>
    </row>
    <row r="541" spans="16:30">
      <c r="P541" s="10"/>
      <c r="W541" s="10"/>
      <c r="AD541" s="10"/>
    </row>
    <row r="542" spans="16:30">
      <c r="P542" s="10"/>
      <c r="W542" s="10"/>
      <c r="AD542" s="10"/>
    </row>
    <row r="543" spans="16:30">
      <c r="P543" s="10"/>
      <c r="W543" s="10"/>
      <c r="AD543" s="10"/>
    </row>
    <row r="544" spans="16:30">
      <c r="P544" s="10"/>
      <c r="W544" s="10"/>
      <c r="AD544" s="10"/>
    </row>
    <row r="545" spans="16:30">
      <c r="P545" s="10"/>
      <c r="W545" s="10"/>
      <c r="AD545" s="10"/>
    </row>
    <row r="546" spans="16:30">
      <c r="P546" s="10"/>
      <c r="W546" s="10"/>
      <c r="AD546" s="10"/>
    </row>
    <row r="547" spans="16:30">
      <c r="P547" s="10"/>
      <c r="W547" s="10"/>
      <c r="AD547" s="10"/>
    </row>
    <row r="548" spans="16:30">
      <c r="P548" s="10"/>
      <c r="W548" s="10"/>
      <c r="AD548" s="10"/>
    </row>
    <row r="549" spans="16:30">
      <c r="P549" s="10"/>
      <c r="W549" s="10"/>
      <c r="AD549" s="10"/>
    </row>
    <row r="550" spans="16:30">
      <c r="P550" s="10"/>
      <c r="W550" s="10"/>
      <c r="AD550" s="10"/>
    </row>
    <row r="551" spans="16:30">
      <c r="P551" s="10"/>
      <c r="W551" s="10"/>
      <c r="AD551" s="10"/>
    </row>
    <row r="552" spans="16:30">
      <c r="P552" s="10"/>
      <c r="W552" s="10"/>
      <c r="AD552" s="10"/>
    </row>
    <row r="553" spans="16:30">
      <c r="P553" s="10"/>
      <c r="W553" s="10"/>
      <c r="AD553" s="10"/>
    </row>
    <row r="554" spans="16:30">
      <c r="P554" s="10"/>
      <c r="W554" s="10"/>
      <c r="AD554" s="10"/>
    </row>
    <row r="555" spans="16:30">
      <c r="P555" s="10"/>
      <c r="W555" s="10"/>
      <c r="AD555" s="10"/>
    </row>
    <row r="556" spans="16:30">
      <c r="P556" s="10"/>
      <c r="W556" s="10"/>
      <c r="AD556" s="10"/>
    </row>
    <row r="557" spans="16:30">
      <c r="P557" s="10"/>
      <c r="W557" s="10"/>
      <c r="AD557" s="10"/>
    </row>
    <row r="558" spans="16:30">
      <c r="P558" s="10"/>
      <c r="W558" s="10"/>
      <c r="AD558" s="10"/>
    </row>
    <row r="559" spans="16:30">
      <c r="P559" s="10"/>
      <c r="W559" s="10"/>
      <c r="AD559" s="10"/>
    </row>
    <row r="560" spans="16:30">
      <c r="P560" s="10"/>
      <c r="W560" s="10"/>
      <c r="AD560" s="10"/>
    </row>
    <row r="561" spans="16:30">
      <c r="P561" s="10"/>
      <c r="W561" s="10"/>
      <c r="AD561" s="10"/>
    </row>
    <row r="562" spans="16:30">
      <c r="P562" s="10"/>
      <c r="W562" s="10"/>
      <c r="AD562" s="10"/>
    </row>
    <row r="563" spans="16:30">
      <c r="P563" s="10"/>
      <c r="W563" s="10"/>
      <c r="AD563" s="10"/>
    </row>
    <row r="564" spans="16:30">
      <c r="P564" s="10"/>
      <c r="W564" s="10"/>
      <c r="AD564" s="10"/>
    </row>
    <row r="565" spans="16:30">
      <c r="P565" s="10"/>
      <c r="W565" s="10"/>
      <c r="AD565" s="10"/>
    </row>
    <row r="566" spans="16:30">
      <c r="P566" s="10"/>
      <c r="W566" s="10"/>
      <c r="AD566" s="10"/>
    </row>
    <row r="567" spans="16:30">
      <c r="P567" s="10"/>
      <c r="W567" s="10"/>
      <c r="AD567" s="10"/>
    </row>
    <row r="568" spans="16:30">
      <c r="P568" s="10"/>
      <c r="W568" s="10"/>
      <c r="AD568" s="10"/>
    </row>
    <row r="569" spans="16:30">
      <c r="P569" s="10"/>
      <c r="W569" s="10"/>
      <c r="AD569" s="10"/>
    </row>
    <row r="570" spans="16:30">
      <c r="P570" s="10"/>
      <c r="W570" s="10"/>
      <c r="AD570" s="10"/>
    </row>
    <row r="571" spans="16:30">
      <c r="P571" s="10"/>
      <c r="W571" s="10"/>
      <c r="AD571" s="10"/>
    </row>
    <row r="572" spans="16:30">
      <c r="P572" s="10"/>
      <c r="W572" s="10"/>
      <c r="AD572" s="10"/>
    </row>
    <row r="573" spans="16:30">
      <c r="P573" s="10"/>
      <c r="W573" s="10"/>
      <c r="AD573" s="10"/>
    </row>
    <row r="574" spans="16:30">
      <c r="P574" s="10"/>
      <c r="W574" s="10"/>
      <c r="AD574" s="10"/>
    </row>
    <row r="575" spans="16:30">
      <c r="P575" s="10"/>
      <c r="W575" s="10"/>
      <c r="AD575" s="10"/>
    </row>
    <row r="576" spans="16:30">
      <c r="P576" s="10"/>
      <c r="W576" s="10"/>
      <c r="AD576" s="10"/>
    </row>
    <row r="577" spans="16:30">
      <c r="P577" s="10"/>
      <c r="W577" s="10"/>
      <c r="AD577" s="10"/>
    </row>
    <row r="578" spans="16:30">
      <c r="P578" s="10"/>
      <c r="W578" s="10"/>
      <c r="AD578" s="10"/>
    </row>
    <row r="579" spans="16:30">
      <c r="P579" s="10"/>
      <c r="W579" s="10"/>
      <c r="AD579" s="10"/>
    </row>
    <row r="580" spans="16:30">
      <c r="P580" s="10"/>
      <c r="W580" s="10"/>
      <c r="AD580" s="10"/>
    </row>
    <row r="581" spans="16:30">
      <c r="P581" s="10"/>
      <c r="W581" s="10"/>
      <c r="AD581" s="10"/>
    </row>
    <row r="582" spans="16:30">
      <c r="P582" s="10"/>
      <c r="W582" s="10"/>
      <c r="AD582" s="10"/>
    </row>
    <row r="583" spans="16:30">
      <c r="P583" s="10"/>
      <c r="W583" s="10"/>
      <c r="AD583" s="10"/>
    </row>
    <row r="584" spans="16:30">
      <c r="P584" s="10"/>
      <c r="W584" s="10"/>
      <c r="AD584" s="10"/>
    </row>
    <row r="585" spans="16:30">
      <c r="P585" s="10"/>
      <c r="W585" s="10"/>
      <c r="AD585" s="10"/>
    </row>
    <row r="586" spans="16:30">
      <c r="P586" s="10"/>
      <c r="W586" s="10"/>
      <c r="AD586" s="10"/>
    </row>
    <row r="587" spans="16:30">
      <c r="P587" s="10"/>
      <c r="W587" s="10"/>
      <c r="AD587" s="10"/>
    </row>
    <row r="588" spans="16:30">
      <c r="P588" s="10"/>
      <c r="W588" s="10"/>
      <c r="AD588" s="10"/>
    </row>
    <row r="589" spans="16:30">
      <c r="P589" s="10"/>
      <c r="W589" s="10"/>
      <c r="AD589" s="10"/>
    </row>
    <row r="590" spans="16:30">
      <c r="P590" s="10"/>
      <c r="W590" s="10"/>
      <c r="AD590" s="10"/>
    </row>
    <row r="591" spans="16:30">
      <c r="P591" s="10"/>
      <c r="W591" s="10"/>
      <c r="AD591" s="10"/>
    </row>
    <row r="592" spans="16:30">
      <c r="P592" s="10"/>
      <c r="W592" s="10"/>
      <c r="AD592" s="10"/>
    </row>
    <row r="593" spans="16:30">
      <c r="P593" s="10"/>
      <c r="W593" s="10"/>
      <c r="AD593" s="10"/>
    </row>
    <row r="594" spans="16:30">
      <c r="P594" s="10"/>
      <c r="W594" s="10"/>
      <c r="AD594" s="10"/>
    </row>
    <row r="595" spans="16:30">
      <c r="P595" s="10"/>
      <c r="W595" s="10"/>
      <c r="AD595" s="10"/>
    </row>
    <row r="596" spans="16:30">
      <c r="P596" s="10"/>
      <c r="W596" s="10"/>
      <c r="AD596" s="10"/>
    </row>
    <row r="597" spans="16:30">
      <c r="P597" s="10"/>
      <c r="W597" s="10"/>
      <c r="AD597" s="10"/>
    </row>
    <row r="598" spans="16:30">
      <c r="P598" s="10"/>
      <c r="W598" s="10"/>
      <c r="AD598" s="10"/>
    </row>
    <row r="599" spans="16:30">
      <c r="P599" s="10"/>
      <c r="W599" s="10"/>
      <c r="AD599" s="10"/>
    </row>
    <row r="600" spans="16:30">
      <c r="P600" s="10"/>
      <c r="W600" s="10"/>
      <c r="AD600" s="10"/>
    </row>
    <row r="601" spans="16:30">
      <c r="P601" s="10"/>
      <c r="W601" s="10"/>
      <c r="AD601" s="10"/>
    </row>
    <row r="602" spans="16:30">
      <c r="P602" s="10"/>
      <c r="W602" s="10"/>
      <c r="AD602" s="10"/>
    </row>
    <row r="603" spans="16:30">
      <c r="P603" s="10"/>
      <c r="W603" s="10"/>
      <c r="AD603" s="10"/>
    </row>
    <row r="604" spans="16:30">
      <c r="P604" s="10"/>
      <c r="W604" s="10"/>
      <c r="AD604" s="10"/>
    </row>
    <row r="605" spans="16:30">
      <c r="P605" s="10"/>
      <c r="W605" s="10"/>
      <c r="AD605" s="10"/>
    </row>
    <row r="606" spans="16:30">
      <c r="P606" s="10"/>
      <c r="W606" s="10"/>
      <c r="AD606" s="10"/>
    </row>
    <row r="607" spans="16:30">
      <c r="P607" s="10"/>
      <c r="W607" s="10"/>
      <c r="AD607" s="10"/>
    </row>
    <row r="608" spans="16:30">
      <c r="P608" s="10"/>
      <c r="W608" s="10"/>
      <c r="AD608" s="10"/>
    </row>
    <row r="609" spans="16:30">
      <c r="P609" s="10"/>
      <c r="W609" s="10"/>
      <c r="AD609" s="10"/>
    </row>
    <row r="610" spans="16:30">
      <c r="P610" s="10"/>
      <c r="W610" s="10"/>
      <c r="AD610" s="10"/>
    </row>
    <row r="611" spans="16:30">
      <c r="P611" s="10"/>
      <c r="W611" s="10"/>
      <c r="AD611" s="10"/>
    </row>
    <row r="612" spans="16:30">
      <c r="P612" s="10"/>
      <c r="W612" s="10"/>
      <c r="AD612" s="10"/>
    </row>
    <row r="613" spans="16:30">
      <c r="P613" s="10"/>
      <c r="W613" s="10"/>
      <c r="AD613" s="10"/>
    </row>
    <row r="614" spans="16:30">
      <c r="P614" s="10"/>
      <c r="W614" s="10"/>
      <c r="AD614" s="10"/>
    </row>
    <row r="615" spans="16:30">
      <c r="P615" s="10"/>
      <c r="W615" s="10"/>
      <c r="AD615" s="10"/>
    </row>
    <row r="616" spans="16:30">
      <c r="P616" s="10"/>
      <c r="W616" s="10"/>
      <c r="AD616" s="10"/>
    </row>
    <row r="617" spans="16:30">
      <c r="P617" s="10"/>
      <c r="W617" s="10"/>
      <c r="AD617" s="10"/>
    </row>
    <row r="618" spans="16:30">
      <c r="P618" s="10"/>
      <c r="W618" s="10"/>
      <c r="AD618" s="10"/>
    </row>
    <row r="619" spans="16:30">
      <c r="P619" s="10"/>
      <c r="W619" s="10"/>
      <c r="AD619" s="10"/>
    </row>
    <row r="620" spans="16:30">
      <c r="P620" s="10"/>
      <c r="W620" s="10"/>
      <c r="AD620" s="10"/>
    </row>
    <row r="621" spans="16:30">
      <c r="P621" s="10"/>
      <c r="W621" s="10"/>
      <c r="AD621" s="10"/>
    </row>
    <row r="622" spans="16:30">
      <c r="P622" s="10"/>
      <c r="W622" s="10"/>
      <c r="AD622" s="10"/>
    </row>
    <row r="623" spans="16:30">
      <c r="P623" s="10"/>
      <c r="W623" s="10"/>
      <c r="AD623" s="10"/>
    </row>
    <row r="624" spans="16:30">
      <c r="P624" s="10"/>
      <c r="W624" s="10"/>
      <c r="AD624" s="10"/>
    </row>
    <row r="625" spans="16:30">
      <c r="P625" s="10"/>
      <c r="W625" s="10"/>
      <c r="AD625" s="10"/>
    </row>
    <row r="626" spans="16:30">
      <c r="P626" s="10"/>
      <c r="W626" s="10"/>
      <c r="AD626" s="10"/>
    </row>
    <row r="627" spans="16:30">
      <c r="P627" s="10"/>
      <c r="W627" s="10"/>
      <c r="AD627" s="10"/>
    </row>
    <row r="628" spans="16:30">
      <c r="P628" s="10"/>
      <c r="W628" s="10"/>
      <c r="AD628" s="10"/>
    </row>
    <row r="629" spans="16:30">
      <c r="P629" s="10"/>
      <c r="W629" s="10"/>
      <c r="AD629" s="10"/>
    </row>
    <row r="630" spans="16:30">
      <c r="P630" s="10"/>
      <c r="W630" s="10"/>
      <c r="AD630" s="10"/>
    </row>
    <row r="631" spans="16:30">
      <c r="P631" s="10"/>
      <c r="W631" s="10"/>
      <c r="AD631" s="10"/>
    </row>
    <row r="632" spans="16:30">
      <c r="P632" s="10"/>
      <c r="W632" s="10"/>
      <c r="AD632" s="10"/>
    </row>
    <row r="633" spans="16:30">
      <c r="P633" s="10"/>
      <c r="W633" s="10"/>
      <c r="AD633" s="10"/>
    </row>
    <row r="634" spans="16:30">
      <c r="P634" s="10"/>
      <c r="W634" s="10"/>
      <c r="AD634" s="10"/>
    </row>
    <row r="635" spans="16:30">
      <c r="P635" s="10"/>
      <c r="W635" s="10"/>
      <c r="AD635" s="10"/>
    </row>
    <row r="636" spans="16:30">
      <c r="P636" s="10"/>
      <c r="W636" s="10"/>
      <c r="AD636" s="10"/>
    </row>
    <row r="637" spans="16:30">
      <c r="P637" s="10"/>
      <c r="W637" s="10"/>
      <c r="AD637" s="10"/>
    </row>
    <row r="638" spans="16:30">
      <c r="P638" s="10"/>
      <c r="W638" s="10"/>
      <c r="AD638" s="10"/>
    </row>
    <row r="639" spans="16:30">
      <c r="P639" s="10"/>
      <c r="W639" s="10"/>
      <c r="AD639" s="10"/>
    </row>
    <row r="640" spans="16:30">
      <c r="P640" s="10"/>
      <c r="W640" s="10"/>
      <c r="AD640" s="10"/>
    </row>
    <row r="641" spans="16:30">
      <c r="P641" s="10"/>
      <c r="W641" s="10"/>
      <c r="AD641" s="10"/>
    </row>
    <row r="642" spans="16:30">
      <c r="P642" s="10"/>
      <c r="W642" s="10"/>
      <c r="AD642" s="10"/>
    </row>
    <row r="643" spans="16:30">
      <c r="P643" s="10"/>
      <c r="W643" s="10"/>
      <c r="AD643" s="10"/>
    </row>
    <row r="644" spans="16:30">
      <c r="P644" s="10"/>
      <c r="W644" s="10"/>
      <c r="AD644" s="10"/>
    </row>
    <row r="645" spans="16:30">
      <c r="P645" s="10"/>
      <c r="W645" s="10"/>
      <c r="AD645" s="10"/>
    </row>
    <row r="646" spans="16:30">
      <c r="P646" s="10"/>
      <c r="W646" s="10"/>
      <c r="AD646" s="10"/>
    </row>
    <row r="647" spans="16:30">
      <c r="P647" s="10"/>
      <c r="W647" s="10"/>
      <c r="AD647" s="10"/>
    </row>
    <row r="648" spans="16:30">
      <c r="P648" s="10"/>
      <c r="W648" s="10"/>
      <c r="AD648" s="10"/>
    </row>
    <row r="649" spans="16:30">
      <c r="P649" s="10"/>
      <c r="W649" s="10"/>
      <c r="AD649" s="10"/>
    </row>
    <row r="650" spans="16:30">
      <c r="P650" s="10"/>
      <c r="W650" s="10"/>
      <c r="AD650" s="10"/>
    </row>
    <row r="651" spans="16:30">
      <c r="P651" s="10"/>
      <c r="W651" s="10"/>
      <c r="AD651" s="10"/>
    </row>
    <row r="652" spans="16:30">
      <c r="P652" s="10"/>
      <c r="W652" s="10"/>
      <c r="AD652" s="10"/>
    </row>
    <row r="653" spans="16:30">
      <c r="P653" s="10"/>
      <c r="W653" s="10"/>
      <c r="AD653" s="10"/>
    </row>
    <row r="654" spans="16:30">
      <c r="P654" s="10"/>
      <c r="W654" s="10"/>
      <c r="AD654" s="10"/>
    </row>
    <row r="655" spans="16:30">
      <c r="P655" s="10"/>
      <c r="W655" s="10"/>
      <c r="AD655" s="10"/>
    </row>
    <row r="656" spans="16:30">
      <c r="P656" s="10"/>
      <c r="W656" s="10"/>
      <c r="AD656" s="10"/>
    </row>
    <row r="657" spans="16:30">
      <c r="P657" s="10"/>
      <c r="W657" s="10"/>
      <c r="AD657" s="10"/>
    </row>
    <row r="658" spans="16:30">
      <c r="P658" s="10"/>
      <c r="W658" s="10"/>
      <c r="AD658" s="10"/>
    </row>
    <row r="659" spans="16:30">
      <c r="P659" s="10"/>
      <c r="W659" s="10"/>
      <c r="AD659" s="10"/>
    </row>
    <row r="660" spans="16:30">
      <c r="P660" s="10"/>
      <c r="W660" s="10"/>
      <c r="AD660" s="10"/>
    </row>
    <row r="661" spans="16:30">
      <c r="P661" s="10"/>
      <c r="W661" s="10"/>
      <c r="AD661" s="10"/>
    </row>
    <row r="662" spans="16:30">
      <c r="P662" s="10"/>
      <c r="W662" s="10"/>
      <c r="AD662" s="10"/>
    </row>
    <row r="663" spans="16:30">
      <c r="P663" s="10"/>
      <c r="W663" s="10"/>
      <c r="AD663" s="10"/>
    </row>
    <row r="664" spans="16:30">
      <c r="P664" s="10"/>
      <c r="W664" s="10"/>
      <c r="AD664" s="10"/>
    </row>
    <row r="665" spans="16:30">
      <c r="P665" s="10"/>
      <c r="W665" s="10"/>
      <c r="AD665" s="10"/>
    </row>
    <row r="666" spans="16:30">
      <c r="P666" s="10"/>
      <c r="W666" s="10"/>
      <c r="AD666" s="10"/>
    </row>
    <row r="667" spans="16:30">
      <c r="P667" s="10"/>
      <c r="W667" s="10"/>
      <c r="AD667" s="10"/>
    </row>
    <row r="668" spans="16:30">
      <c r="P668" s="10"/>
      <c r="W668" s="10"/>
      <c r="AD668" s="10"/>
    </row>
    <row r="669" spans="16:30">
      <c r="P669" s="10"/>
      <c r="W669" s="10"/>
      <c r="AD669" s="10"/>
    </row>
    <row r="670" spans="16:30">
      <c r="P670" s="10"/>
      <c r="W670" s="10"/>
      <c r="AD670" s="10"/>
    </row>
    <row r="671" spans="16:30">
      <c r="P671" s="10"/>
      <c r="W671" s="10"/>
      <c r="AD671" s="10"/>
    </row>
    <row r="672" spans="16:30">
      <c r="P672" s="10"/>
      <c r="W672" s="10"/>
      <c r="AD672" s="10"/>
    </row>
    <row r="673" spans="16:30">
      <c r="P673" s="10"/>
      <c r="W673" s="10"/>
      <c r="AD673" s="10"/>
    </row>
    <row r="674" spans="16:30">
      <c r="P674" s="10"/>
      <c r="W674" s="10"/>
      <c r="AD674" s="10"/>
    </row>
    <row r="675" spans="16:30">
      <c r="P675" s="10"/>
      <c r="W675" s="10"/>
      <c r="AD675" s="10"/>
    </row>
    <row r="676" spans="16:30">
      <c r="P676" s="10"/>
      <c r="W676" s="10"/>
      <c r="AD676" s="10"/>
    </row>
    <row r="677" spans="16:30">
      <c r="P677" s="10"/>
      <c r="W677" s="10"/>
      <c r="AD677" s="10"/>
    </row>
    <row r="678" spans="16:30">
      <c r="P678" s="10"/>
      <c r="W678" s="10"/>
      <c r="AD678" s="10"/>
    </row>
    <row r="679" spans="16:30">
      <c r="P679" s="10"/>
      <c r="W679" s="10"/>
      <c r="AD679" s="10"/>
    </row>
    <row r="680" spans="16:30">
      <c r="P680" s="10"/>
      <c r="W680" s="10"/>
      <c r="AD680" s="10"/>
    </row>
    <row r="681" spans="16:30">
      <c r="P681" s="10"/>
      <c r="W681" s="10"/>
      <c r="AD681" s="10"/>
    </row>
    <row r="682" spans="16:30">
      <c r="P682" s="10"/>
      <c r="W682" s="10"/>
      <c r="AD682" s="10"/>
    </row>
    <row r="683" spans="16:30">
      <c r="P683" s="10"/>
      <c r="W683" s="10"/>
      <c r="AD683" s="10"/>
    </row>
    <row r="684" spans="16:30">
      <c r="P684" s="10"/>
      <c r="W684" s="10"/>
      <c r="AD684" s="10"/>
    </row>
    <row r="685" spans="16:30">
      <c r="P685" s="10"/>
      <c r="W685" s="10"/>
      <c r="AD685" s="10"/>
    </row>
    <row r="686" spans="16:30">
      <c r="P686" s="10"/>
      <c r="W686" s="10"/>
      <c r="AD686" s="10"/>
    </row>
    <row r="687" spans="16:30">
      <c r="P687" s="10"/>
      <c r="W687" s="10"/>
      <c r="AD687" s="10"/>
    </row>
    <row r="688" spans="16:30">
      <c r="P688" s="10"/>
      <c r="W688" s="10"/>
      <c r="AD688" s="10"/>
    </row>
    <row r="689" spans="16:30">
      <c r="P689" s="10"/>
      <c r="W689" s="10"/>
      <c r="AD689" s="10"/>
    </row>
    <row r="690" spans="16:30">
      <c r="P690" s="10"/>
      <c r="W690" s="10"/>
      <c r="AD690" s="10"/>
    </row>
    <row r="691" spans="16:30">
      <c r="P691" s="10"/>
      <c r="W691" s="10"/>
      <c r="AD691" s="10"/>
    </row>
    <row r="692" spans="16:30">
      <c r="P692" s="10"/>
      <c r="W692" s="10"/>
      <c r="AD692" s="10"/>
    </row>
    <row r="693" spans="16:30">
      <c r="P693" s="10"/>
      <c r="W693" s="10"/>
      <c r="AD693" s="10"/>
    </row>
    <row r="694" spans="16:30">
      <c r="P694" s="10"/>
      <c r="W694" s="10"/>
      <c r="AD694" s="10"/>
    </row>
    <row r="695" spans="16:30">
      <c r="P695" s="10"/>
      <c r="W695" s="10"/>
      <c r="AD695" s="10"/>
    </row>
    <row r="696" spans="16:30">
      <c r="P696" s="10"/>
      <c r="W696" s="10"/>
      <c r="AD696" s="10"/>
    </row>
    <row r="697" spans="16:30">
      <c r="P697" s="10"/>
      <c r="W697" s="10"/>
      <c r="AD697" s="10"/>
    </row>
    <row r="698" spans="16:30">
      <c r="P698" s="10"/>
      <c r="W698" s="10"/>
      <c r="AD698" s="10"/>
    </row>
    <row r="699" spans="16:30">
      <c r="P699" s="10"/>
      <c r="W699" s="10"/>
      <c r="AD699" s="10"/>
    </row>
    <row r="700" spans="16:30">
      <c r="P700" s="10"/>
      <c r="W700" s="10"/>
      <c r="AD700" s="10"/>
    </row>
    <row r="701" spans="16:30">
      <c r="P701" s="10"/>
      <c r="W701" s="10"/>
      <c r="AD701" s="10"/>
    </row>
    <row r="702" spans="16:30">
      <c r="P702" s="10"/>
      <c r="W702" s="10"/>
      <c r="AD702" s="10"/>
    </row>
    <row r="703" spans="16:30">
      <c r="P703" s="10"/>
      <c r="W703" s="10"/>
      <c r="AD703" s="10"/>
    </row>
    <row r="704" spans="16:30">
      <c r="P704" s="10"/>
      <c r="W704" s="10"/>
      <c r="AD704" s="10"/>
    </row>
    <row r="705" spans="16:30">
      <c r="P705" s="10"/>
      <c r="W705" s="10"/>
      <c r="AD705" s="10"/>
    </row>
    <row r="706" spans="16:30">
      <c r="P706" s="10"/>
      <c r="W706" s="10"/>
      <c r="AD706" s="10"/>
    </row>
    <row r="707" spans="16:30">
      <c r="P707" s="10"/>
      <c r="W707" s="10"/>
      <c r="AD707" s="10"/>
    </row>
    <row r="708" spans="16:30">
      <c r="P708" s="10"/>
      <c r="W708" s="10"/>
      <c r="AD708" s="10"/>
    </row>
    <row r="709" spans="16:30">
      <c r="P709" s="10"/>
      <c r="W709" s="10"/>
      <c r="AD709" s="10"/>
    </row>
    <row r="710" spans="16:30">
      <c r="P710" s="10"/>
      <c r="W710" s="10"/>
      <c r="AD710" s="10"/>
    </row>
    <row r="711" spans="16:30">
      <c r="P711" s="10"/>
      <c r="W711" s="10"/>
      <c r="AD711" s="10"/>
    </row>
    <row r="712" spans="16:30">
      <c r="P712" s="10"/>
      <c r="W712" s="10"/>
      <c r="AD712" s="10"/>
    </row>
    <row r="713" spans="16:30">
      <c r="P713" s="10"/>
      <c r="W713" s="10"/>
      <c r="AD713" s="10"/>
    </row>
    <row r="714" spans="16:30">
      <c r="P714" s="10"/>
      <c r="W714" s="10"/>
      <c r="AD714" s="10"/>
    </row>
    <row r="715" spans="16:30">
      <c r="P715" s="10"/>
      <c r="W715" s="10"/>
      <c r="AD715" s="10"/>
    </row>
    <row r="716" spans="16:30">
      <c r="P716" s="10"/>
      <c r="W716" s="10"/>
      <c r="AD716" s="10"/>
    </row>
    <row r="717" spans="16:30">
      <c r="P717" s="10"/>
      <c r="W717" s="10"/>
      <c r="AD717" s="10"/>
    </row>
    <row r="718" spans="16:30">
      <c r="P718" s="10"/>
      <c r="W718" s="10"/>
      <c r="AD718" s="10"/>
    </row>
    <row r="719" spans="16:30">
      <c r="P719" s="10"/>
      <c r="W719" s="10"/>
      <c r="AD719" s="10"/>
    </row>
    <row r="720" spans="16:30">
      <c r="P720" s="10"/>
      <c r="W720" s="10"/>
      <c r="AD720" s="10"/>
    </row>
    <row r="721" spans="16:30">
      <c r="P721" s="10"/>
      <c r="W721" s="10"/>
      <c r="AD721" s="10"/>
    </row>
    <row r="722" spans="16:30">
      <c r="P722" s="10"/>
      <c r="W722" s="10"/>
      <c r="AD722" s="10"/>
    </row>
    <row r="723" spans="16:30">
      <c r="P723" s="10"/>
      <c r="W723" s="10"/>
      <c r="AD723" s="10"/>
    </row>
    <row r="724" spans="16:30">
      <c r="P724" s="10"/>
      <c r="W724" s="10"/>
      <c r="AD724" s="10"/>
    </row>
    <row r="725" spans="16:30">
      <c r="P725" s="10"/>
      <c r="W725" s="10"/>
      <c r="AD725" s="10"/>
    </row>
    <row r="726" spans="16:30">
      <c r="P726" s="10"/>
      <c r="W726" s="10"/>
      <c r="AD726" s="10"/>
    </row>
    <row r="727" spans="16:30">
      <c r="P727" s="10"/>
      <c r="W727" s="10"/>
      <c r="AD727" s="10"/>
    </row>
    <row r="728" spans="16:30">
      <c r="P728" s="10"/>
      <c r="W728" s="10"/>
      <c r="AD728" s="10"/>
    </row>
    <row r="729" spans="16:30">
      <c r="P729" s="10"/>
      <c r="W729" s="10"/>
      <c r="AD729" s="10"/>
    </row>
    <row r="730" spans="16:30">
      <c r="P730" s="10"/>
      <c r="W730" s="10"/>
      <c r="AD730" s="10"/>
    </row>
    <row r="731" spans="16:30">
      <c r="P731" s="10"/>
      <c r="W731" s="10"/>
      <c r="AD731" s="10"/>
    </row>
    <row r="732" spans="16:30">
      <c r="P732" s="10"/>
      <c r="W732" s="10"/>
      <c r="AD732" s="10"/>
    </row>
    <row r="733" spans="16:30">
      <c r="P733" s="10"/>
      <c r="W733" s="10"/>
      <c r="AD733" s="10"/>
    </row>
    <row r="734" spans="16:30">
      <c r="P734" s="10"/>
      <c r="W734" s="10"/>
      <c r="AD734" s="10"/>
    </row>
    <row r="735" spans="16:30">
      <c r="P735" s="10"/>
      <c r="W735" s="10"/>
      <c r="AD735" s="10"/>
    </row>
    <row r="736" spans="16:30">
      <c r="P736" s="10"/>
      <c r="W736" s="10"/>
      <c r="AD736" s="10"/>
    </row>
    <row r="737" spans="16:30">
      <c r="P737" s="10"/>
      <c r="W737" s="10"/>
      <c r="AD737" s="10"/>
    </row>
    <row r="738" spans="16:30">
      <c r="P738" s="10"/>
      <c r="W738" s="10"/>
      <c r="AD738" s="10"/>
    </row>
    <row r="739" spans="16:30">
      <c r="P739" s="10"/>
      <c r="W739" s="10"/>
      <c r="AD739" s="10"/>
    </row>
    <row r="740" spans="16:30">
      <c r="P740" s="10"/>
      <c r="W740" s="10"/>
      <c r="AD740" s="10"/>
    </row>
    <row r="741" spans="16:30">
      <c r="P741" s="10"/>
      <c r="W741" s="10"/>
      <c r="AD741" s="10"/>
    </row>
    <row r="742" spans="16:30">
      <c r="P742" s="10"/>
      <c r="W742" s="10"/>
      <c r="AD742" s="10"/>
    </row>
    <row r="743" spans="16:30">
      <c r="P743" s="10"/>
      <c r="W743" s="10"/>
      <c r="AD743" s="10"/>
    </row>
    <row r="744" spans="16:30">
      <c r="P744" s="10"/>
      <c r="W744" s="10"/>
      <c r="AD744" s="10"/>
    </row>
    <row r="745" spans="16:30">
      <c r="P745" s="10"/>
      <c r="W745" s="10"/>
      <c r="AD745" s="10"/>
    </row>
    <row r="746" spans="16:30">
      <c r="P746" s="10"/>
      <c r="W746" s="10"/>
      <c r="AD746" s="10"/>
    </row>
    <row r="747" spans="16:30">
      <c r="P747" s="10"/>
      <c r="W747" s="10"/>
      <c r="AD747" s="10"/>
    </row>
    <row r="748" spans="16:30">
      <c r="P748" s="10"/>
      <c r="W748" s="10"/>
      <c r="AD748" s="10"/>
    </row>
    <row r="749" spans="16:30">
      <c r="P749" s="10"/>
      <c r="W749" s="10"/>
      <c r="AD749" s="10"/>
    </row>
    <row r="750" spans="16:30">
      <c r="P750" s="10"/>
      <c r="W750" s="10"/>
      <c r="AD750" s="10"/>
    </row>
    <row r="751" spans="16:30">
      <c r="P751" s="10"/>
      <c r="W751" s="10"/>
      <c r="AD751" s="10"/>
    </row>
    <row r="752" spans="16:30">
      <c r="P752" s="10"/>
      <c r="W752" s="10"/>
      <c r="AD752" s="10"/>
    </row>
    <row r="753" spans="16:30">
      <c r="P753" s="10"/>
      <c r="W753" s="10"/>
      <c r="AD753" s="10"/>
    </row>
    <row r="754" spans="16:30">
      <c r="P754" s="10"/>
      <c r="W754" s="10"/>
      <c r="AD754" s="10"/>
    </row>
    <row r="755" spans="16:30">
      <c r="P755" s="10"/>
      <c r="W755" s="10"/>
      <c r="AD755" s="10"/>
    </row>
    <row r="756" spans="16:30">
      <c r="P756" s="10"/>
      <c r="W756" s="10"/>
      <c r="AD756" s="10"/>
    </row>
    <row r="757" spans="16:30">
      <c r="P757" s="10"/>
      <c r="W757" s="10"/>
      <c r="AD757" s="10"/>
    </row>
    <row r="758" spans="16:30">
      <c r="P758" s="10"/>
      <c r="W758" s="10"/>
      <c r="AD758" s="10"/>
    </row>
    <row r="759" spans="16:30">
      <c r="P759" s="10"/>
      <c r="W759" s="10"/>
      <c r="AD759" s="10"/>
    </row>
    <row r="760" spans="16:30">
      <c r="P760" s="10"/>
      <c r="W760" s="10"/>
      <c r="AD760" s="10"/>
    </row>
    <row r="761" spans="16:30">
      <c r="P761" s="10"/>
      <c r="W761" s="10"/>
      <c r="AD761" s="10"/>
    </row>
    <row r="762" spans="16:30">
      <c r="P762" s="10"/>
      <c r="W762" s="10"/>
      <c r="AD762" s="10"/>
    </row>
    <row r="763" spans="16:30">
      <c r="P763" s="10"/>
      <c r="W763" s="10"/>
      <c r="AD763" s="10"/>
    </row>
    <row r="764" spans="16:30">
      <c r="P764" s="10"/>
      <c r="W764" s="10"/>
      <c r="AD764" s="10"/>
    </row>
    <row r="765" spans="16:30">
      <c r="P765" s="10"/>
      <c r="W765" s="10"/>
      <c r="AD765" s="10"/>
    </row>
    <row r="766" spans="16:30">
      <c r="P766" s="10"/>
      <c r="W766" s="10"/>
      <c r="AD766" s="10"/>
    </row>
    <row r="767" spans="16:30">
      <c r="P767" s="10"/>
      <c r="W767" s="10"/>
      <c r="AD767" s="10"/>
    </row>
    <row r="768" spans="16:30">
      <c r="P768" s="10"/>
      <c r="W768" s="10"/>
      <c r="AD768" s="10"/>
    </row>
    <row r="769" spans="16:30">
      <c r="P769" s="10"/>
      <c r="W769" s="10"/>
      <c r="AD769" s="10"/>
    </row>
    <row r="770" spans="16:30">
      <c r="P770" s="10"/>
      <c r="W770" s="10"/>
      <c r="AD770" s="10"/>
    </row>
    <row r="771" spans="16:30">
      <c r="P771" s="10"/>
      <c r="W771" s="10"/>
      <c r="AD771" s="10"/>
    </row>
    <row r="772" spans="16:30">
      <c r="P772" s="10"/>
      <c r="W772" s="10"/>
      <c r="AD772" s="10"/>
    </row>
    <row r="773" spans="16:30">
      <c r="P773" s="10"/>
      <c r="W773" s="10"/>
      <c r="AD773" s="10"/>
    </row>
    <row r="774" spans="16:30">
      <c r="P774" s="10"/>
      <c r="W774" s="10"/>
      <c r="AD774" s="10"/>
    </row>
    <row r="775" spans="16:30">
      <c r="P775" s="10"/>
      <c r="W775" s="10"/>
      <c r="AD775" s="10"/>
    </row>
    <row r="776" spans="16:30">
      <c r="P776" s="10"/>
      <c r="W776" s="10"/>
      <c r="AD776" s="10"/>
    </row>
    <row r="777" spans="16:30">
      <c r="P777" s="10"/>
      <c r="W777" s="10"/>
      <c r="AD777" s="10"/>
    </row>
    <row r="778" spans="16:30">
      <c r="P778" s="10"/>
      <c r="W778" s="10"/>
      <c r="AD778" s="10"/>
    </row>
    <row r="779" spans="16:30">
      <c r="P779" s="10"/>
      <c r="W779" s="10"/>
      <c r="AD779" s="10"/>
    </row>
    <row r="780" spans="16:30">
      <c r="P780" s="10"/>
      <c r="W780" s="10"/>
      <c r="AD780" s="10"/>
    </row>
    <row r="781" spans="16:30">
      <c r="P781" s="10"/>
      <c r="W781" s="10"/>
      <c r="AD781" s="10"/>
    </row>
    <row r="782" spans="16:30">
      <c r="P782" s="10"/>
      <c r="W782" s="10"/>
      <c r="AD782" s="10"/>
    </row>
    <row r="783" spans="16:30">
      <c r="P783" s="10"/>
      <c r="W783" s="10"/>
      <c r="AD783" s="10"/>
    </row>
    <row r="784" spans="16:30">
      <c r="P784" s="10"/>
      <c r="W784" s="10"/>
      <c r="AD784" s="10"/>
    </row>
    <row r="785" spans="16:30">
      <c r="P785" s="10"/>
      <c r="W785" s="10"/>
      <c r="AD785" s="10"/>
    </row>
    <row r="786" spans="16:30">
      <c r="P786" s="10"/>
      <c r="W786" s="10"/>
      <c r="AD786" s="10"/>
    </row>
    <row r="787" spans="16:30">
      <c r="P787" s="10"/>
      <c r="W787" s="10"/>
      <c r="AD787" s="10"/>
    </row>
    <row r="788" spans="16:30">
      <c r="P788" s="10"/>
      <c r="W788" s="10"/>
      <c r="AD788" s="10"/>
    </row>
    <row r="789" spans="16:30">
      <c r="P789" s="10"/>
      <c r="W789" s="10"/>
      <c r="AD789" s="10"/>
    </row>
    <row r="790" spans="16:30">
      <c r="P790" s="10"/>
      <c r="W790" s="10"/>
      <c r="AD790" s="10"/>
    </row>
    <row r="791" spans="16:30">
      <c r="P791" s="10"/>
      <c r="W791" s="10"/>
      <c r="AD791" s="10"/>
    </row>
    <row r="792" spans="16:30">
      <c r="P792" s="10"/>
      <c r="W792" s="10"/>
      <c r="AD792" s="10"/>
    </row>
    <row r="793" spans="16:30">
      <c r="P793" s="10"/>
      <c r="W793" s="10"/>
      <c r="AD793" s="10"/>
    </row>
    <row r="794" spans="16:30">
      <c r="P794" s="10"/>
      <c r="W794" s="10"/>
      <c r="AD794" s="10"/>
    </row>
    <row r="795" spans="16:30">
      <c r="P795" s="10"/>
      <c r="W795" s="10"/>
      <c r="AD795" s="10"/>
    </row>
    <row r="796" spans="16:30">
      <c r="P796" s="10"/>
      <c r="W796" s="10"/>
      <c r="AD796" s="10"/>
    </row>
    <row r="797" spans="16:30">
      <c r="P797" s="10"/>
      <c r="W797" s="10"/>
      <c r="AD797" s="10"/>
    </row>
    <row r="798" spans="16:30">
      <c r="P798" s="10"/>
      <c r="W798" s="10"/>
      <c r="AD798" s="10"/>
    </row>
    <row r="799" spans="16:30">
      <c r="P799" s="10"/>
      <c r="W799" s="10"/>
      <c r="AD799" s="10"/>
    </row>
    <row r="800" spans="16:30">
      <c r="P800" s="10"/>
      <c r="W800" s="10"/>
      <c r="AD800" s="10"/>
    </row>
    <row r="801" spans="16:30">
      <c r="P801" s="10"/>
      <c r="W801" s="10"/>
      <c r="AD801" s="10"/>
    </row>
    <row r="802" spans="16:30">
      <c r="P802" s="10"/>
      <c r="W802" s="10"/>
      <c r="AD802" s="10"/>
    </row>
    <row r="803" spans="16:30">
      <c r="P803" s="10"/>
      <c r="W803" s="10"/>
      <c r="AD803" s="10"/>
    </row>
    <row r="804" spans="16:30">
      <c r="P804" s="10"/>
      <c r="W804" s="10"/>
      <c r="AD804" s="10"/>
    </row>
    <row r="805" spans="16:30">
      <c r="P805" s="10"/>
      <c r="W805" s="10"/>
      <c r="AD805" s="10"/>
    </row>
    <row r="806" spans="16:30">
      <c r="P806" s="10"/>
      <c r="W806" s="10"/>
      <c r="AD806" s="10"/>
    </row>
    <row r="807" spans="16:30">
      <c r="P807" s="10"/>
      <c r="W807" s="10"/>
      <c r="AD807" s="10"/>
    </row>
    <row r="808" spans="16:30">
      <c r="P808" s="10"/>
      <c r="W808" s="10"/>
      <c r="AD808" s="10"/>
    </row>
    <row r="809" spans="16:30">
      <c r="P809" s="10"/>
      <c r="W809" s="10"/>
      <c r="AD809" s="10"/>
    </row>
    <row r="810" spans="16:30">
      <c r="P810" s="10"/>
      <c r="W810" s="10"/>
      <c r="AD810" s="10"/>
    </row>
    <row r="811" spans="16:30">
      <c r="P811" s="10"/>
      <c r="W811" s="10"/>
      <c r="AD811" s="10"/>
    </row>
    <row r="812" spans="16:30">
      <c r="P812" s="10"/>
      <c r="W812" s="10"/>
      <c r="AD812" s="10"/>
    </row>
    <row r="813" spans="16:30">
      <c r="P813" s="10"/>
      <c r="W813" s="10"/>
      <c r="AD813" s="10"/>
    </row>
    <row r="814" spans="16:30">
      <c r="P814" s="10"/>
      <c r="W814" s="10"/>
      <c r="AD814" s="10"/>
    </row>
    <row r="815" spans="16:30">
      <c r="P815" s="10"/>
      <c r="W815" s="10"/>
      <c r="AD815" s="10"/>
    </row>
    <row r="816" spans="16:30">
      <c r="P816" s="10"/>
      <c r="W816" s="10"/>
      <c r="AD816" s="10"/>
    </row>
    <row r="817" spans="16:30">
      <c r="P817" s="10"/>
      <c r="W817" s="10"/>
      <c r="AD817" s="10"/>
    </row>
    <row r="818" spans="16:30">
      <c r="P818" s="10"/>
      <c r="W818" s="10"/>
      <c r="AD818" s="10"/>
    </row>
    <row r="819" spans="16:30">
      <c r="P819" s="10"/>
      <c r="W819" s="10"/>
      <c r="AD819" s="10"/>
    </row>
    <row r="820" spans="16:30">
      <c r="P820" s="10"/>
      <c r="W820" s="10"/>
      <c r="AD820" s="10"/>
    </row>
    <row r="821" spans="16:30">
      <c r="P821" s="10"/>
      <c r="W821" s="10"/>
      <c r="AD821" s="10"/>
    </row>
    <row r="822" spans="16:30">
      <c r="P822" s="10"/>
      <c r="W822" s="10"/>
      <c r="AD822" s="10"/>
    </row>
    <row r="823" spans="16:30">
      <c r="P823" s="10"/>
      <c r="W823" s="10"/>
      <c r="AD823" s="10"/>
    </row>
    <row r="824" spans="16:30">
      <c r="P824" s="10"/>
      <c r="W824" s="10"/>
      <c r="AD824" s="10"/>
    </row>
    <row r="825" spans="16:30">
      <c r="P825" s="10"/>
      <c r="W825" s="10"/>
      <c r="AD825" s="10"/>
    </row>
    <row r="826" spans="16:30">
      <c r="P826" s="10"/>
      <c r="W826" s="10"/>
      <c r="AD826" s="10"/>
    </row>
    <row r="827" spans="16:30">
      <c r="P827" s="10"/>
      <c r="W827" s="10"/>
      <c r="AD827" s="10"/>
    </row>
    <row r="828" spans="16:30">
      <c r="P828" s="10"/>
      <c r="W828" s="10"/>
      <c r="AD828" s="10"/>
    </row>
    <row r="829" spans="16:30">
      <c r="P829" s="10"/>
      <c r="W829" s="10"/>
      <c r="AD829" s="10"/>
    </row>
    <row r="830" spans="16:30">
      <c r="P830" s="10"/>
      <c r="W830" s="10"/>
      <c r="AD830" s="10"/>
    </row>
    <row r="831" spans="16:30">
      <c r="P831" s="10"/>
      <c r="W831" s="10"/>
      <c r="AD831" s="10"/>
    </row>
    <row r="832" spans="16:30">
      <c r="P832" s="10"/>
      <c r="W832" s="10"/>
      <c r="AD832" s="10"/>
    </row>
    <row r="833" spans="16:30">
      <c r="P833" s="10"/>
      <c r="W833" s="10"/>
      <c r="AD833" s="10"/>
    </row>
    <row r="834" spans="16:30">
      <c r="P834" s="10"/>
      <c r="W834" s="10"/>
      <c r="AD834" s="10"/>
    </row>
    <row r="835" spans="16:30">
      <c r="P835" s="10"/>
      <c r="W835" s="10"/>
      <c r="AD835" s="10"/>
    </row>
    <row r="836" spans="16:30">
      <c r="P836" s="10"/>
      <c r="W836" s="10"/>
      <c r="AD836" s="10"/>
    </row>
    <row r="837" spans="16:30">
      <c r="P837" s="10"/>
      <c r="W837" s="10"/>
      <c r="AD837" s="10"/>
    </row>
    <row r="838" spans="16:30">
      <c r="P838" s="10"/>
      <c r="W838" s="10"/>
      <c r="AD838" s="10"/>
    </row>
    <row r="839" spans="16:30">
      <c r="P839" s="10"/>
      <c r="W839" s="10"/>
      <c r="AD839" s="10"/>
    </row>
    <row r="840" spans="16:30">
      <c r="P840" s="10"/>
      <c r="W840" s="10"/>
      <c r="AD840" s="10"/>
    </row>
    <row r="841" spans="16:30">
      <c r="P841" s="10"/>
      <c r="W841" s="10"/>
      <c r="AD841" s="10"/>
    </row>
    <row r="842" spans="16:30">
      <c r="P842" s="10"/>
      <c r="W842" s="10"/>
      <c r="AD842" s="10"/>
    </row>
    <row r="843" spans="16:30">
      <c r="P843" s="10"/>
      <c r="W843" s="10"/>
      <c r="AD843" s="10"/>
    </row>
    <row r="844" spans="16:30">
      <c r="P844" s="10"/>
      <c r="W844" s="10"/>
      <c r="AD844" s="10"/>
    </row>
    <row r="845" spans="16:30">
      <c r="P845" s="10"/>
      <c r="W845" s="10"/>
      <c r="AD845" s="10"/>
    </row>
    <row r="846" spans="16:30">
      <c r="P846" s="10"/>
      <c r="W846" s="10"/>
      <c r="AD846" s="10"/>
    </row>
    <row r="847" spans="16:30">
      <c r="P847" s="10"/>
      <c r="W847" s="10"/>
      <c r="AD847" s="10"/>
    </row>
    <row r="848" spans="16:30">
      <c r="P848" s="10"/>
      <c r="W848" s="10"/>
      <c r="AD848" s="10"/>
    </row>
    <row r="849" spans="16:30">
      <c r="P849" s="10"/>
      <c r="W849" s="10"/>
      <c r="AD849" s="10"/>
    </row>
    <row r="850" spans="16:30">
      <c r="P850" s="10"/>
      <c r="W850" s="10"/>
      <c r="AD850" s="10"/>
    </row>
    <row r="851" spans="16:30">
      <c r="P851" s="10"/>
      <c r="W851" s="10"/>
      <c r="AD851" s="10"/>
    </row>
    <row r="852" spans="16:30">
      <c r="P852" s="10"/>
      <c r="W852" s="10"/>
      <c r="AD852" s="10"/>
    </row>
    <row r="853" spans="16:30">
      <c r="P853" s="10"/>
      <c r="W853" s="10"/>
      <c r="AD853" s="10"/>
    </row>
    <row r="854" spans="16:30">
      <c r="P854" s="10"/>
      <c r="W854" s="10"/>
      <c r="AD854" s="10"/>
    </row>
    <row r="855" spans="16:30">
      <c r="P855" s="10"/>
      <c r="W855" s="10"/>
      <c r="AD855" s="10"/>
    </row>
    <row r="856" spans="16:30">
      <c r="P856" s="10"/>
      <c r="W856" s="10"/>
      <c r="AD856" s="10"/>
    </row>
    <row r="857" spans="16:30">
      <c r="P857" s="10"/>
      <c r="W857" s="10"/>
      <c r="AD857" s="10"/>
    </row>
    <row r="858" spans="16:30">
      <c r="P858" s="10"/>
      <c r="W858" s="10"/>
      <c r="AD858" s="10"/>
    </row>
    <row r="859" spans="16:30">
      <c r="P859" s="10"/>
      <c r="W859" s="10"/>
      <c r="AD859" s="10"/>
    </row>
    <row r="860" spans="16:30">
      <c r="P860" s="10"/>
      <c r="W860" s="10"/>
      <c r="AD860" s="10"/>
    </row>
    <row r="861" spans="16:30">
      <c r="P861" s="10"/>
      <c r="W861" s="10"/>
      <c r="AD861" s="10"/>
    </row>
    <row r="862" spans="16:30">
      <c r="P862" s="10"/>
      <c r="W862" s="10"/>
      <c r="AD862" s="10"/>
    </row>
    <row r="863" spans="16:30">
      <c r="P863" s="10"/>
      <c r="W863" s="10"/>
      <c r="AD863" s="10"/>
    </row>
    <row r="864" spans="16:30">
      <c r="P864" s="10"/>
      <c r="W864" s="10"/>
      <c r="AD864" s="10"/>
    </row>
    <row r="865" spans="16:30">
      <c r="P865" s="10"/>
      <c r="W865" s="10"/>
      <c r="AD865" s="10"/>
    </row>
    <row r="866" spans="16:30">
      <c r="P866" s="10"/>
      <c r="W866" s="10"/>
      <c r="AD866" s="10"/>
    </row>
    <row r="867" spans="16:30">
      <c r="P867" s="10"/>
      <c r="W867" s="10"/>
      <c r="AD867" s="10"/>
    </row>
    <row r="868" spans="16:30">
      <c r="P868" s="10"/>
      <c r="W868" s="10"/>
      <c r="AD868" s="10"/>
    </row>
    <row r="869" spans="16:30">
      <c r="P869" s="10"/>
      <c r="W869" s="10"/>
      <c r="AD869" s="10"/>
    </row>
    <row r="870" spans="16:30">
      <c r="P870" s="10"/>
      <c r="W870" s="10"/>
      <c r="AD870" s="10"/>
    </row>
    <row r="871" spans="16:30">
      <c r="P871" s="10"/>
      <c r="W871" s="10"/>
      <c r="AD871" s="10"/>
    </row>
    <row r="872" spans="16:30">
      <c r="P872" s="10"/>
      <c r="W872" s="10"/>
      <c r="AD872" s="10"/>
    </row>
    <row r="873" spans="16:30">
      <c r="P873" s="10"/>
      <c r="W873" s="10"/>
      <c r="AD873" s="10"/>
    </row>
    <row r="874" spans="16:30">
      <c r="P874" s="10"/>
      <c r="W874" s="10"/>
      <c r="AD874" s="10"/>
    </row>
    <row r="875" spans="16:30">
      <c r="P875" s="10"/>
      <c r="W875" s="10"/>
      <c r="AD875" s="10"/>
    </row>
    <row r="876" spans="16:30">
      <c r="P876" s="10"/>
      <c r="W876" s="10"/>
      <c r="AD876" s="10"/>
    </row>
    <row r="877" spans="16:30">
      <c r="P877" s="10"/>
      <c r="W877" s="10"/>
      <c r="AD877" s="10"/>
    </row>
    <row r="878" spans="16:30">
      <c r="P878" s="10"/>
      <c r="W878" s="10"/>
      <c r="AD878" s="10"/>
    </row>
    <row r="879" spans="16:30">
      <c r="P879" s="10"/>
      <c r="W879" s="10"/>
      <c r="AD879" s="10"/>
    </row>
    <row r="880" spans="16:30">
      <c r="P880" s="10"/>
      <c r="W880" s="10"/>
      <c r="AD880" s="10"/>
    </row>
    <row r="881" spans="16:30">
      <c r="P881" s="10"/>
      <c r="W881" s="10"/>
      <c r="AD881" s="10"/>
    </row>
    <row r="882" spans="16:30">
      <c r="P882" s="10"/>
      <c r="W882" s="10"/>
      <c r="AD882" s="10"/>
    </row>
    <row r="883" spans="16:30">
      <c r="P883" s="10"/>
      <c r="W883" s="10"/>
      <c r="AD883" s="10"/>
    </row>
    <row r="884" spans="16:30">
      <c r="P884" s="10"/>
      <c r="W884" s="10"/>
      <c r="AD884" s="10"/>
    </row>
    <row r="885" spans="16:30">
      <c r="P885" s="10"/>
      <c r="W885" s="10"/>
      <c r="AD885" s="10"/>
    </row>
    <row r="886" spans="16:30">
      <c r="P886" s="10"/>
      <c r="W886" s="10"/>
      <c r="AD886" s="10"/>
    </row>
    <row r="887" spans="16:30">
      <c r="P887" s="10"/>
      <c r="W887" s="10"/>
      <c r="AD887" s="10"/>
    </row>
    <row r="888" spans="16:30">
      <c r="P888" s="10"/>
      <c r="W888" s="10"/>
      <c r="AD888" s="10"/>
    </row>
    <row r="889" spans="16:30">
      <c r="P889" s="10"/>
      <c r="W889" s="10"/>
      <c r="AD889" s="10"/>
    </row>
    <row r="890" spans="16:30">
      <c r="P890" s="10"/>
      <c r="W890" s="10"/>
      <c r="AD890" s="10"/>
    </row>
    <row r="891" spans="16:30">
      <c r="P891" s="10"/>
      <c r="W891" s="10"/>
      <c r="AD891" s="10"/>
    </row>
    <row r="892" spans="16:30">
      <c r="P892" s="10"/>
      <c r="W892" s="10"/>
      <c r="AD892" s="10"/>
    </row>
    <row r="893" spans="16:30">
      <c r="P893" s="10"/>
      <c r="W893" s="10"/>
      <c r="AD893" s="10"/>
    </row>
    <row r="894" spans="16:30">
      <c r="P894" s="10"/>
      <c r="W894" s="10"/>
      <c r="AD894" s="10"/>
    </row>
    <row r="895" spans="16:30">
      <c r="P895" s="10"/>
      <c r="W895" s="10"/>
      <c r="AD895" s="10"/>
    </row>
    <row r="896" spans="16:30">
      <c r="P896" s="10"/>
      <c r="W896" s="10"/>
      <c r="AD896" s="10"/>
    </row>
    <row r="897" spans="16:30">
      <c r="P897" s="10"/>
      <c r="W897" s="10"/>
      <c r="AD897" s="10"/>
    </row>
    <row r="898" spans="16:30">
      <c r="P898" s="10"/>
      <c r="W898" s="10"/>
      <c r="AD898" s="10"/>
    </row>
    <row r="899" spans="16:30">
      <c r="P899" s="10"/>
      <c r="W899" s="10"/>
      <c r="AD899" s="10"/>
    </row>
    <row r="900" spans="16:30">
      <c r="P900" s="10"/>
      <c r="W900" s="10"/>
      <c r="AD900" s="10"/>
    </row>
    <row r="901" spans="16:30">
      <c r="P901" s="10"/>
      <c r="W901" s="10"/>
      <c r="AD901" s="10"/>
    </row>
    <row r="902" spans="16:30">
      <c r="P902" s="10"/>
      <c r="W902" s="10"/>
      <c r="AD902" s="10"/>
    </row>
    <row r="903" spans="16:30">
      <c r="P903" s="10"/>
      <c r="W903" s="10"/>
      <c r="AD903" s="10"/>
    </row>
    <row r="904" spans="16:30">
      <c r="P904" s="10"/>
      <c r="W904" s="10"/>
      <c r="AD904" s="10"/>
    </row>
    <row r="905" spans="16:30">
      <c r="P905" s="10"/>
      <c r="W905" s="10"/>
      <c r="AD905" s="10"/>
    </row>
    <row r="906" spans="16:30">
      <c r="P906" s="10"/>
      <c r="W906" s="10"/>
      <c r="AD906" s="10"/>
    </row>
    <row r="907" spans="16:30">
      <c r="P907" s="10"/>
      <c r="W907" s="10"/>
      <c r="AD907" s="10"/>
    </row>
    <row r="908" spans="16:30">
      <c r="P908" s="10"/>
      <c r="W908" s="10"/>
      <c r="AD908" s="10"/>
    </row>
    <row r="909" spans="16:30">
      <c r="P909" s="10"/>
      <c r="W909" s="10"/>
      <c r="AD909" s="10"/>
    </row>
    <row r="910" spans="16:30">
      <c r="P910" s="10"/>
      <c r="W910" s="10"/>
      <c r="AD910" s="10"/>
    </row>
    <row r="911" spans="16:30">
      <c r="P911" s="10"/>
      <c r="W911" s="10"/>
      <c r="AD911" s="10"/>
    </row>
    <row r="912" spans="16:30">
      <c r="P912" s="10"/>
      <c r="W912" s="10"/>
      <c r="AD912" s="10"/>
    </row>
    <row r="913" spans="16:30">
      <c r="P913" s="10"/>
      <c r="W913" s="10"/>
      <c r="AD913" s="10"/>
    </row>
    <row r="914" spans="16:30">
      <c r="P914" s="10"/>
      <c r="W914" s="10"/>
      <c r="AD914" s="10"/>
    </row>
    <row r="915" spans="16:30">
      <c r="P915" s="10"/>
      <c r="W915" s="10"/>
      <c r="AD915" s="10"/>
    </row>
    <row r="916" spans="16:30">
      <c r="P916" s="10"/>
      <c r="W916" s="10"/>
      <c r="AD916" s="10"/>
    </row>
    <row r="917" spans="16:30">
      <c r="P917" s="10"/>
      <c r="W917" s="10"/>
      <c r="AD917" s="10"/>
    </row>
    <row r="918" spans="16:30">
      <c r="P918" s="10"/>
      <c r="W918" s="10"/>
      <c r="AD918" s="10"/>
    </row>
    <row r="919" spans="16:30">
      <c r="P919" s="10"/>
      <c r="W919" s="10"/>
      <c r="AD919" s="10"/>
    </row>
    <row r="920" spans="16:30">
      <c r="P920" s="10"/>
      <c r="W920" s="10"/>
      <c r="AD920" s="10"/>
    </row>
    <row r="921" spans="16:30">
      <c r="P921" s="10"/>
      <c r="W921" s="10"/>
      <c r="AD921" s="10"/>
    </row>
    <row r="922" spans="16:30">
      <c r="P922" s="10"/>
      <c r="W922" s="10"/>
      <c r="AD922" s="10"/>
    </row>
    <row r="923" spans="16:30">
      <c r="P923" s="10"/>
      <c r="W923" s="10"/>
      <c r="AD923" s="10"/>
    </row>
    <row r="924" spans="16:30">
      <c r="P924" s="10"/>
      <c r="W924" s="10"/>
      <c r="AD924" s="10"/>
    </row>
    <row r="925" spans="16:30">
      <c r="P925" s="10"/>
      <c r="W925" s="10"/>
      <c r="AD925" s="10"/>
    </row>
    <row r="926" spans="16:30">
      <c r="P926" s="10"/>
      <c r="W926" s="10"/>
      <c r="AD926" s="10"/>
    </row>
    <row r="927" spans="16:30">
      <c r="P927" s="10"/>
      <c r="W927" s="10"/>
      <c r="AD927" s="10"/>
    </row>
    <row r="928" spans="16:30">
      <c r="P928" s="10"/>
      <c r="W928" s="10"/>
      <c r="AD928" s="10"/>
    </row>
    <row r="929" spans="16:30">
      <c r="P929" s="10"/>
      <c r="W929" s="10"/>
      <c r="AD929" s="10"/>
    </row>
    <row r="930" spans="16:30">
      <c r="P930" s="10"/>
      <c r="W930" s="10"/>
      <c r="AD930" s="10"/>
    </row>
    <row r="931" spans="16:30">
      <c r="P931" s="10"/>
      <c r="W931" s="10"/>
      <c r="AD931" s="10"/>
    </row>
    <row r="932" spans="16:30">
      <c r="P932" s="10"/>
      <c r="W932" s="10"/>
      <c r="AD932" s="10"/>
    </row>
    <row r="933" spans="16:30">
      <c r="P933" s="10"/>
      <c r="W933" s="10"/>
      <c r="AD933" s="10"/>
    </row>
    <row r="934" spans="16:30">
      <c r="P934" s="10"/>
      <c r="W934" s="10"/>
      <c r="AD934" s="10"/>
    </row>
    <row r="935" spans="16:30">
      <c r="P935" s="10"/>
      <c r="W935" s="10"/>
      <c r="AD935" s="10"/>
    </row>
    <row r="936" spans="16:30">
      <c r="P936" s="10"/>
      <c r="W936" s="10"/>
      <c r="AD936" s="10"/>
    </row>
    <row r="937" spans="16:30">
      <c r="P937" s="10"/>
      <c r="W937" s="10"/>
      <c r="AD937" s="10"/>
    </row>
    <row r="938" spans="16:30">
      <c r="P938" s="10"/>
      <c r="W938" s="10"/>
      <c r="AD938" s="10"/>
    </row>
    <row r="939" spans="16:30">
      <c r="P939" s="10"/>
      <c r="W939" s="10"/>
      <c r="AD939" s="10"/>
    </row>
    <row r="940" spans="16:30">
      <c r="P940" s="10"/>
      <c r="W940" s="10"/>
      <c r="AD940" s="10"/>
    </row>
    <row r="941" spans="16:30">
      <c r="P941" s="10"/>
      <c r="W941" s="10"/>
      <c r="AD941" s="10"/>
    </row>
    <row r="942" spans="16:30">
      <c r="P942" s="10"/>
      <c r="W942" s="10"/>
      <c r="AD942" s="10"/>
    </row>
    <row r="943" spans="16:30">
      <c r="P943" s="10"/>
      <c r="W943" s="10"/>
      <c r="AD943" s="10"/>
    </row>
    <row r="944" spans="16:30">
      <c r="P944" s="10"/>
      <c r="W944" s="10"/>
      <c r="AD944" s="10"/>
    </row>
    <row r="945" spans="16:30">
      <c r="P945" s="10"/>
      <c r="W945" s="10"/>
      <c r="AD945" s="10"/>
    </row>
    <row r="946" spans="16:30">
      <c r="P946" s="10"/>
      <c r="W946" s="10"/>
      <c r="AD946" s="10"/>
    </row>
    <row r="947" spans="16:30">
      <c r="P947" s="10"/>
      <c r="W947" s="10"/>
      <c r="AD947" s="10"/>
    </row>
    <row r="948" spans="16:30">
      <c r="P948" s="10"/>
      <c r="W948" s="10"/>
      <c r="AD948" s="10"/>
    </row>
    <row r="949" spans="16:30">
      <c r="P949" s="10"/>
      <c r="W949" s="10"/>
      <c r="AD949" s="10"/>
    </row>
    <row r="950" spans="16:30">
      <c r="P950" s="10"/>
      <c r="W950" s="10"/>
      <c r="AD950" s="10"/>
    </row>
    <row r="951" spans="16:30">
      <c r="P951" s="10"/>
      <c r="W951" s="10"/>
      <c r="AD951" s="10"/>
    </row>
    <row r="952" spans="16:30">
      <c r="P952" s="10"/>
      <c r="W952" s="10"/>
      <c r="AD952" s="10"/>
    </row>
    <row r="953" spans="16:30">
      <c r="P953" s="10"/>
      <c r="W953" s="10"/>
      <c r="AD953" s="10"/>
    </row>
    <row r="954" spans="16:30">
      <c r="P954" s="10"/>
      <c r="W954" s="10"/>
      <c r="AD954" s="10"/>
    </row>
    <row r="955" spans="16:30">
      <c r="P955" s="10"/>
      <c r="W955" s="10"/>
      <c r="AD955" s="10"/>
    </row>
    <row r="956" spans="16:30">
      <c r="P956" s="10"/>
      <c r="W956" s="10"/>
      <c r="AD956" s="10"/>
    </row>
    <row r="957" spans="16:30">
      <c r="P957" s="10"/>
      <c r="W957" s="10"/>
      <c r="AD957" s="10"/>
    </row>
    <row r="958" spans="16:30">
      <c r="P958" s="10"/>
      <c r="W958" s="10"/>
      <c r="AD958" s="10"/>
    </row>
    <row r="959" spans="16:30">
      <c r="P959" s="10"/>
      <c r="W959" s="10"/>
      <c r="AD959" s="10"/>
    </row>
    <row r="960" spans="16:30">
      <c r="P960" s="10"/>
      <c r="W960" s="10"/>
      <c r="AD960" s="10"/>
    </row>
    <row r="961" spans="16:30">
      <c r="P961" s="10"/>
      <c r="W961" s="10"/>
      <c r="AD961" s="10"/>
    </row>
    <row r="962" spans="16:30">
      <c r="P962" s="10"/>
      <c r="W962" s="10"/>
      <c r="AD962" s="10"/>
    </row>
    <row r="963" spans="16:30">
      <c r="P963" s="10"/>
      <c r="W963" s="10"/>
      <c r="AD963" s="10"/>
    </row>
    <row r="964" spans="16:30">
      <c r="P964" s="10"/>
      <c r="W964" s="10"/>
      <c r="AD964" s="10"/>
    </row>
    <row r="965" spans="16:30">
      <c r="P965" s="10"/>
      <c r="W965" s="10"/>
      <c r="AD965" s="10"/>
    </row>
    <row r="966" spans="16:30">
      <c r="P966" s="10"/>
      <c r="W966" s="10"/>
      <c r="AD966" s="10"/>
    </row>
    <row r="967" spans="16:30">
      <c r="P967" s="10"/>
      <c r="W967" s="10"/>
      <c r="AD967" s="10"/>
    </row>
    <row r="968" spans="16:30">
      <c r="P968" s="10"/>
      <c r="W968" s="10"/>
      <c r="AD968" s="10"/>
    </row>
    <row r="969" spans="16:30">
      <c r="P969" s="10"/>
      <c r="W969" s="10"/>
      <c r="AD969" s="10"/>
    </row>
    <row r="970" spans="16:30">
      <c r="P970" s="10"/>
      <c r="W970" s="10"/>
      <c r="AD970" s="10"/>
    </row>
    <row r="971" spans="16:30">
      <c r="P971" s="10"/>
      <c r="W971" s="10"/>
      <c r="AD971" s="10"/>
    </row>
    <row r="972" spans="16:30">
      <c r="P972" s="10"/>
      <c r="W972" s="10"/>
      <c r="AD972" s="10"/>
    </row>
    <row r="973" spans="16:30">
      <c r="P973" s="10"/>
      <c r="W973" s="10"/>
      <c r="AD973" s="10"/>
    </row>
    <row r="974" spans="16:30">
      <c r="P974" s="10"/>
      <c r="W974" s="10"/>
      <c r="AD974" s="10"/>
    </row>
    <row r="975" spans="16:30">
      <c r="P975" s="10"/>
      <c r="W975" s="10"/>
      <c r="AD975" s="10"/>
    </row>
    <row r="976" spans="16:30">
      <c r="P976" s="10"/>
      <c r="W976" s="10"/>
      <c r="AD976" s="10"/>
    </row>
    <row r="977" spans="16:30">
      <c r="P977" s="10"/>
      <c r="W977" s="10"/>
      <c r="AD977" s="10"/>
    </row>
    <row r="978" spans="16:30">
      <c r="P978" s="10"/>
      <c r="W978" s="10"/>
      <c r="AD978" s="10"/>
    </row>
    <row r="979" spans="16:30">
      <c r="P979" s="10"/>
      <c r="W979" s="10"/>
      <c r="AD979" s="10"/>
    </row>
    <row r="980" spans="16:30">
      <c r="P980" s="10"/>
      <c r="W980" s="10"/>
      <c r="AD980" s="10"/>
    </row>
    <row r="981" spans="16:30">
      <c r="P981" s="10"/>
      <c r="W981" s="10"/>
      <c r="AD981" s="10"/>
    </row>
    <row r="982" spans="16:30">
      <c r="P982" s="10"/>
      <c r="W982" s="10"/>
      <c r="AD982" s="10"/>
    </row>
    <row r="983" spans="16:30">
      <c r="P983" s="10"/>
      <c r="W983" s="10"/>
      <c r="AD983" s="10"/>
    </row>
    <row r="984" spans="16:30">
      <c r="P984" s="10"/>
      <c r="W984" s="10"/>
      <c r="AD984" s="10"/>
    </row>
    <row r="985" spans="16:30">
      <c r="P985" s="10"/>
      <c r="W985" s="10"/>
      <c r="AD985" s="10"/>
    </row>
    <row r="986" spans="16:30">
      <c r="P986" s="10"/>
      <c r="W986" s="10"/>
      <c r="AD986" s="10"/>
    </row>
    <row r="987" spans="16:30">
      <c r="P987" s="10"/>
      <c r="W987" s="10"/>
      <c r="AD987" s="10"/>
    </row>
    <row r="988" spans="16:30">
      <c r="P988" s="10"/>
      <c r="W988" s="10"/>
      <c r="AD988" s="10"/>
    </row>
    <row r="989" spans="16:30">
      <c r="P989" s="10"/>
      <c r="W989" s="10"/>
      <c r="AD989" s="10"/>
    </row>
    <row r="990" spans="16:30">
      <c r="P990" s="10"/>
      <c r="W990" s="10"/>
      <c r="AD990" s="10"/>
    </row>
    <row r="991" spans="16:30">
      <c r="P991" s="10"/>
      <c r="W991" s="10"/>
      <c r="AD991" s="10"/>
    </row>
    <row r="992" spans="16:30">
      <c r="P992" s="10"/>
      <c r="W992" s="10"/>
      <c r="AD992" s="10"/>
    </row>
    <row r="993" spans="16:30">
      <c r="P993" s="10"/>
      <c r="W993" s="10"/>
      <c r="AD993" s="10"/>
    </row>
    <row r="994" spans="16:30">
      <c r="P994" s="10"/>
      <c r="W994" s="10"/>
      <c r="AD994" s="10"/>
    </row>
    <row r="995" spans="16:30">
      <c r="P995" s="10"/>
      <c r="W995" s="10"/>
      <c r="AD995" s="10"/>
    </row>
    <row r="996" spans="16:30">
      <c r="P996" s="10"/>
      <c r="W996" s="10"/>
      <c r="AD996" s="10"/>
    </row>
    <row r="997" spans="16:30">
      <c r="P997" s="10"/>
      <c r="W997" s="10"/>
      <c r="AD997" s="10"/>
    </row>
    <row r="998" spans="16:30">
      <c r="P998" s="10"/>
      <c r="W998" s="10"/>
      <c r="AD998" s="10"/>
    </row>
    <row r="999" spans="16:30">
      <c r="P999" s="10"/>
      <c r="W999" s="10"/>
      <c r="AD999" s="10"/>
    </row>
    <row r="1000" spans="16:30">
      <c r="P1000" s="10"/>
      <c r="W1000" s="10"/>
      <c r="AD1000" s="10"/>
    </row>
    <row r="1001" spans="16:30">
      <c r="P1001" s="10"/>
      <c r="W1001" s="10"/>
      <c r="AD1001" s="10"/>
    </row>
    <row r="1002" spans="16:30">
      <c r="P1002" s="10"/>
      <c r="W1002" s="10"/>
      <c r="AD1002" s="10"/>
    </row>
    <row r="1003" spans="16:30">
      <c r="P1003" s="10"/>
      <c r="W1003" s="10"/>
      <c r="AD1003" s="10"/>
    </row>
    <row r="1004" spans="16:30">
      <c r="P1004" s="10"/>
      <c r="W1004" s="10"/>
      <c r="AD1004" s="10"/>
    </row>
    <row r="1005" spans="16:30">
      <c r="P1005" s="10"/>
      <c r="W1005" s="10"/>
      <c r="AD1005" s="10"/>
    </row>
    <row r="1006" spans="16:30">
      <c r="P1006" s="10"/>
      <c r="W1006" s="10"/>
      <c r="AD1006" s="10"/>
    </row>
    <row r="1007" spans="16:30">
      <c r="P1007" s="10"/>
      <c r="W1007" s="10"/>
      <c r="AD1007" s="10"/>
    </row>
    <row r="1008" spans="16:30">
      <c r="P1008" s="10"/>
      <c r="W1008" s="10"/>
      <c r="AD1008" s="10"/>
    </row>
    <row r="1009" spans="16:30">
      <c r="P1009" s="10"/>
      <c r="W1009" s="10"/>
      <c r="AD1009" s="10"/>
    </row>
    <row r="1010" spans="16:30">
      <c r="P1010" s="10"/>
      <c r="W1010" s="10"/>
      <c r="AD1010" s="10"/>
    </row>
    <row r="1011" spans="16:30">
      <c r="P1011" s="10"/>
      <c r="W1011" s="10"/>
      <c r="AD1011" s="10"/>
    </row>
    <row r="1012" spans="16:30">
      <c r="P1012" s="10"/>
      <c r="W1012" s="10"/>
      <c r="AD1012" s="10"/>
    </row>
    <row r="1013" spans="16:30">
      <c r="P1013" s="10"/>
      <c r="W1013" s="10"/>
      <c r="AD1013" s="10"/>
    </row>
    <row r="1014" spans="16:30">
      <c r="P1014" s="10"/>
      <c r="W1014" s="10"/>
      <c r="AD1014" s="10"/>
    </row>
    <row r="1015" spans="16:30">
      <c r="P1015" s="10"/>
      <c r="W1015" s="10"/>
      <c r="AD1015" s="10"/>
    </row>
    <row r="1016" spans="16:30">
      <c r="P1016" s="10"/>
      <c r="W1016" s="10"/>
      <c r="AD1016" s="10"/>
    </row>
    <row r="1017" spans="16:30">
      <c r="P1017" s="10"/>
      <c r="W1017" s="10"/>
      <c r="AD1017" s="10"/>
    </row>
    <row r="1018" spans="16:30">
      <c r="P1018" s="10"/>
      <c r="W1018" s="10"/>
      <c r="AD1018" s="10"/>
    </row>
    <row r="1019" spans="16:30">
      <c r="P1019" s="10"/>
      <c r="W1019" s="10"/>
      <c r="AD1019" s="10"/>
    </row>
    <row r="1020" spans="16:30">
      <c r="P1020" s="10"/>
      <c r="W1020" s="10"/>
      <c r="AD1020" s="10"/>
    </row>
    <row r="1021" spans="16:30">
      <c r="P1021" s="10"/>
      <c r="W1021" s="10"/>
      <c r="AD1021" s="10"/>
    </row>
    <row r="1022" spans="16:30">
      <c r="P1022" s="10"/>
      <c r="W1022" s="10"/>
      <c r="AD1022" s="10"/>
    </row>
    <row r="1023" spans="16:30">
      <c r="P1023" s="10"/>
      <c r="W1023" s="10"/>
      <c r="AD1023" s="10"/>
    </row>
    <row r="1024" spans="16:30">
      <c r="P1024" s="10"/>
      <c r="W1024" s="10"/>
      <c r="AD1024" s="10"/>
    </row>
    <row r="1025" spans="16:30">
      <c r="P1025" s="10"/>
      <c r="W1025" s="10"/>
      <c r="AD1025" s="10"/>
    </row>
    <row r="1026" spans="16:30">
      <c r="P1026" s="10"/>
      <c r="W1026" s="10"/>
      <c r="AD1026" s="10"/>
    </row>
    <row r="1027" spans="16:30">
      <c r="P1027" s="10"/>
      <c r="W1027" s="10"/>
      <c r="AD1027" s="10"/>
    </row>
    <row r="1028" spans="16:30">
      <c r="P1028" s="10"/>
      <c r="W1028" s="10"/>
      <c r="AD1028" s="10"/>
    </row>
    <row r="1029" spans="16:30">
      <c r="P1029" s="10"/>
      <c r="W1029" s="10"/>
      <c r="AD1029" s="10"/>
    </row>
    <row r="1030" spans="16:30">
      <c r="P1030" s="10"/>
      <c r="W1030" s="10"/>
      <c r="AD1030" s="10"/>
    </row>
    <row r="1031" spans="16:30">
      <c r="P1031" s="10"/>
      <c r="W1031" s="10"/>
      <c r="AD1031" s="10"/>
    </row>
    <row r="1032" spans="16:30">
      <c r="P1032" s="10"/>
      <c r="W1032" s="10"/>
      <c r="AD1032" s="10"/>
    </row>
    <row r="1033" spans="16:30">
      <c r="P1033" s="10"/>
      <c r="W1033" s="10"/>
      <c r="AD1033" s="10"/>
    </row>
    <row r="1034" spans="16:30">
      <c r="P1034" s="10"/>
      <c r="W1034" s="10"/>
      <c r="AD1034" s="10"/>
    </row>
    <row r="1035" spans="16:30">
      <c r="P1035" s="10"/>
      <c r="W1035" s="10"/>
      <c r="AD1035" s="10"/>
    </row>
    <row r="1036" spans="16:30">
      <c r="P1036" s="10"/>
      <c r="W1036" s="10"/>
      <c r="AD1036" s="10"/>
    </row>
    <row r="1037" spans="16:30">
      <c r="P1037" s="10"/>
      <c r="W1037" s="10"/>
      <c r="AD1037" s="10"/>
    </row>
    <row r="1038" spans="16:30">
      <c r="P1038" s="10"/>
      <c r="W1038" s="10"/>
      <c r="AD1038" s="10"/>
    </row>
    <row r="1039" spans="16:30">
      <c r="P1039" s="10"/>
      <c r="W1039" s="10"/>
      <c r="AD1039" s="10"/>
    </row>
    <row r="1040" spans="16:30">
      <c r="P1040" s="10"/>
      <c r="W1040" s="10"/>
      <c r="AD1040" s="10"/>
    </row>
    <row r="1041" spans="16:30">
      <c r="P1041" s="10"/>
      <c r="W1041" s="10"/>
      <c r="AD1041" s="10"/>
    </row>
    <row r="1042" spans="16:30">
      <c r="P1042" s="10"/>
      <c r="W1042" s="10"/>
      <c r="AD1042" s="10"/>
    </row>
    <row r="1043" spans="16:30">
      <c r="P1043" s="10"/>
      <c r="W1043" s="10"/>
      <c r="AD1043" s="10"/>
    </row>
    <row r="1044" spans="16:30">
      <c r="P1044" s="10"/>
      <c r="W1044" s="10"/>
      <c r="AD1044" s="10"/>
    </row>
    <row r="1045" spans="16:30">
      <c r="P1045" s="10"/>
      <c r="W1045" s="10"/>
      <c r="AD1045" s="10"/>
    </row>
    <row r="1046" spans="16:30">
      <c r="P1046" s="10"/>
      <c r="W1046" s="10"/>
      <c r="AD1046" s="10"/>
    </row>
    <row r="1047" spans="16:30">
      <c r="P1047" s="10"/>
      <c r="W1047" s="10"/>
      <c r="AD1047" s="10"/>
    </row>
    <row r="1048" spans="16:30">
      <c r="P1048" s="10"/>
      <c r="W1048" s="10"/>
      <c r="AD1048" s="10"/>
    </row>
    <row r="1049" spans="16:30">
      <c r="P1049" s="10"/>
      <c r="W1049" s="10"/>
      <c r="AD1049" s="10"/>
    </row>
    <row r="1050" spans="16:30">
      <c r="P1050" s="10"/>
      <c r="W1050" s="10"/>
      <c r="AD1050" s="10"/>
    </row>
    <row r="1051" spans="16:30">
      <c r="P1051" s="10"/>
      <c r="W1051" s="10"/>
      <c r="AD1051" s="10"/>
    </row>
    <row r="1052" spans="16:30">
      <c r="P1052" s="10"/>
      <c r="W1052" s="10"/>
      <c r="AD1052" s="10"/>
    </row>
    <row r="1053" spans="16:30">
      <c r="P1053" s="10"/>
      <c r="W1053" s="10"/>
      <c r="AD1053" s="10"/>
    </row>
    <row r="1054" spans="16:30">
      <c r="P1054" s="10"/>
      <c r="W1054" s="10"/>
      <c r="AD1054" s="10"/>
    </row>
    <row r="1055" spans="16:30">
      <c r="P1055" s="10"/>
      <c r="W1055" s="10"/>
      <c r="AD1055" s="10"/>
    </row>
    <row r="1056" spans="16:30">
      <c r="P1056" s="10"/>
      <c r="W1056" s="10"/>
      <c r="AD1056" s="10"/>
    </row>
    <row r="1057" spans="16:30">
      <c r="P1057" s="10"/>
      <c r="W1057" s="10"/>
      <c r="AD1057" s="10"/>
    </row>
    <row r="1058" spans="16:30">
      <c r="P1058" s="10"/>
      <c r="W1058" s="10"/>
      <c r="AD1058" s="10"/>
    </row>
    <row r="1059" spans="16:30">
      <c r="P1059" s="10"/>
      <c r="W1059" s="10"/>
      <c r="AD1059" s="10"/>
    </row>
    <row r="1060" spans="16:30">
      <c r="P1060" s="10"/>
      <c r="W1060" s="10"/>
      <c r="AD1060" s="10"/>
    </row>
    <row r="1061" spans="16:30">
      <c r="P1061" s="10"/>
      <c r="W1061" s="10"/>
      <c r="AD1061" s="10"/>
    </row>
    <row r="1062" spans="16:30">
      <c r="P1062" s="10"/>
      <c r="W1062" s="10"/>
      <c r="AD1062" s="10"/>
    </row>
    <row r="1063" spans="16:30">
      <c r="P1063" s="10"/>
      <c r="W1063" s="10"/>
      <c r="AD1063" s="10"/>
    </row>
    <row r="1064" spans="16:30">
      <c r="P1064" s="10"/>
      <c r="W1064" s="10"/>
      <c r="AD1064" s="10"/>
    </row>
    <row r="1065" spans="16:30">
      <c r="P1065" s="10"/>
      <c r="W1065" s="10"/>
      <c r="AD1065" s="10"/>
    </row>
    <row r="1066" spans="16:30">
      <c r="P1066" s="10"/>
      <c r="W1066" s="10"/>
      <c r="AD1066" s="10"/>
    </row>
    <row r="1067" spans="16:30">
      <c r="P1067" s="10"/>
      <c r="W1067" s="10"/>
      <c r="AD1067" s="10"/>
    </row>
    <row r="1068" spans="16:30">
      <c r="P1068" s="10"/>
      <c r="W1068" s="10"/>
      <c r="AD1068" s="10"/>
    </row>
    <row r="1069" spans="16:30">
      <c r="P1069" s="10"/>
      <c r="W1069" s="10"/>
      <c r="AD1069" s="10"/>
    </row>
    <row r="1070" spans="16:30">
      <c r="P1070" s="10"/>
      <c r="W1070" s="10"/>
      <c r="AD1070" s="10"/>
    </row>
    <row r="1071" spans="16:30">
      <c r="P1071" s="10"/>
      <c r="W1071" s="10"/>
      <c r="AD1071" s="10"/>
    </row>
    <row r="1072" spans="16:30">
      <c r="P1072" s="10"/>
      <c r="W1072" s="10"/>
      <c r="AD1072" s="10"/>
    </row>
    <row r="1073" spans="16:30">
      <c r="P1073" s="10"/>
      <c r="W1073" s="10"/>
      <c r="AD1073" s="10"/>
    </row>
    <row r="1074" spans="16:30">
      <c r="P1074" s="10"/>
      <c r="W1074" s="10"/>
      <c r="AD1074" s="10"/>
    </row>
    <row r="1075" spans="16:30">
      <c r="P1075" s="10"/>
      <c r="W1075" s="10"/>
      <c r="AD1075" s="10"/>
    </row>
    <row r="1076" spans="16:30">
      <c r="P1076" s="10"/>
      <c r="W1076" s="10"/>
      <c r="AD1076" s="10"/>
    </row>
    <row r="1077" spans="16:30">
      <c r="P1077" s="10"/>
      <c r="W1077" s="10"/>
      <c r="AD1077" s="10"/>
    </row>
    <row r="1078" spans="16:30">
      <c r="P1078" s="10"/>
      <c r="W1078" s="10"/>
      <c r="AD1078" s="10"/>
    </row>
    <row r="1079" spans="16:30">
      <c r="P1079" s="10"/>
      <c r="W1079" s="10"/>
      <c r="AD1079" s="10"/>
    </row>
    <row r="1080" spans="16:30">
      <c r="P1080" s="10"/>
      <c r="W1080" s="10"/>
      <c r="AD1080" s="10"/>
    </row>
    <row r="1081" spans="16:30">
      <c r="P1081" s="10"/>
      <c r="W1081" s="10"/>
      <c r="AD1081" s="10"/>
    </row>
    <row r="1082" spans="16:30">
      <c r="P1082" s="10"/>
      <c r="W1082" s="10"/>
      <c r="AD1082" s="10"/>
    </row>
    <row r="1083" spans="16:30">
      <c r="P1083" s="10"/>
      <c r="W1083" s="10"/>
      <c r="AD1083" s="10"/>
    </row>
    <row r="1084" spans="16:30">
      <c r="P1084" s="10"/>
      <c r="W1084" s="10"/>
      <c r="AD1084" s="10"/>
    </row>
    <row r="1085" spans="16:30">
      <c r="P1085" s="10"/>
      <c r="W1085" s="10"/>
      <c r="AD1085" s="10"/>
    </row>
    <row r="1086" spans="16:30">
      <c r="P1086" s="10"/>
      <c r="W1086" s="10"/>
      <c r="AD1086" s="10"/>
    </row>
    <row r="1087" spans="16:30">
      <c r="P1087" s="10"/>
      <c r="W1087" s="10"/>
      <c r="AD1087" s="10"/>
    </row>
    <row r="1088" spans="16:30">
      <c r="P1088" s="10"/>
      <c r="W1088" s="10"/>
      <c r="AD1088" s="10"/>
    </row>
    <row r="1089" spans="16:30">
      <c r="P1089" s="10"/>
      <c r="W1089" s="10"/>
      <c r="AD1089" s="10"/>
    </row>
    <row r="1090" spans="16:30">
      <c r="P1090" s="10"/>
      <c r="W1090" s="10"/>
      <c r="AD1090" s="10"/>
    </row>
    <row r="1091" spans="16:30">
      <c r="P1091" s="10"/>
      <c r="W1091" s="10"/>
      <c r="AD1091" s="10"/>
    </row>
    <row r="1092" spans="16:30">
      <c r="P1092" s="10"/>
      <c r="W1092" s="10"/>
      <c r="AD1092" s="10"/>
    </row>
    <row r="1093" spans="16:30">
      <c r="P1093" s="10"/>
      <c r="W1093" s="10"/>
      <c r="AD1093" s="10"/>
    </row>
    <row r="1094" spans="16:30">
      <c r="P1094" s="10"/>
      <c r="W1094" s="10"/>
      <c r="AD1094" s="10"/>
    </row>
    <row r="1095" spans="16:30">
      <c r="P1095" s="10"/>
      <c r="W1095" s="10"/>
      <c r="AD1095" s="10"/>
    </row>
    <row r="1096" spans="16:30">
      <c r="P1096" s="10"/>
      <c r="W1096" s="10"/>
      <c r="AD1096" s="10"/>
    </row>
    <row r="1097" spans="16:30">
      <c r="P1097" s="10"/>
      <c r="W1097" s="10"/>
      <c r="AD1097" s="10"/>
    </row>
    <row r="1098" spans="16:30">
      <c r="P1098" s="10"/>
      <c r="W1098" s="10"/>
      <c r="AD1098" s="10"/>
    </row>
    <row r="1099" spans="16:30">
      <c r="P1099" s="10"/>
      <c r="W1099" s="10"/>
      <c r="AD1099" s="10"/>
    </row>
    <row r="1100" spans="16:30">
      <c r="P1100" s="10"/>
      <c r="W1100" s="10"/>
      <c r="AD1100" s="10"/>
    </row>
    <row r="1101" spans="16:30">
      <c r="P1101" s="10"/>
      <c r="W1101" s="10"/>
      <c r="AD1101" s="10"/>
    </row>
    <row r="1102" spans="16:30">
      <c r="P1102" s="10"/>
      <c r="W1102" s="10"/>
      <c r="AD1102" s="10"/>
    </row>
    <row r="1103" spans="16:30">
      <c r="P1103" s="10"/>
      <c r="W1103" s="10"/>
      <c r="AD1103" s="10"/>
    </row>
    <row r="1104" spans="16:30">
      <c r="P1104" s="10"/>
      <c r="W1104" s="10"/>
      <c r="AD1104" s="10"/>
    </row>
    <row r="1105" spans="16:30">
      <c r="P1105" s="10"/>
      <c r="W1105" s="10"/>
      <c r="AD1105" s="10"/>
    </row>
    <row r="1106" spans="16:30">
      <c r="P1106" s="10"/>
      <c r="W1106" s="10"/>
      <c r="AD1106" s="10"/>
    </row>
    <row r="1107" spans="16:30">
      <c r="P1107" s="10"/>
      <c r="W1107" s="10"/>
      <c r="AD1107" s="10"/>
    </row>
    <row r="1108" spans="16:30">
      <c r="P1108" s="10"/>
      <c r="W1108" s="10"/>
      <c r="AD1108" s="10"/>
    </row>
    <row r="1109" spans="16:30">
      <c r="P1109" s="10"/>
      <c r="W1109" s="10"/>
      <c r="AD1109" s="10"/>
    </row>
    <row r="1110" spans="16:30">
      <c r="P1110" s="10"/>
      <c r="W1110" s="10"/>
      <c r="AD1110" s="10"/>
    </row>
    <row r="1111" spans="16:30">
      <c r="P1111" s="10"/>
      <c r="W1111" s="10"/>
      <c r="AD1111" s="10"/>
    </row>
    <row r="1112" spans="16:30">
      <c r="P1112" s="10"/>
      <c r="W1112" s="10"/>
      <c r="AD1112" s="10"/>
    </row>
    <row r="1113" spans="16:30">
      <c r="P1113" s="10"/>
      <c r="W1113" s="10"/>
      <c r="AD1113" s="10"/>
    </row>
    <row r="1114" spans="16:30">
      <c r="P1114" s="10"/>
      <c r="W1114" s="10"/>
      <c r="AD1114" s="10"/>
    </row>
    <row r="1115" spans="16:30">
      <c r="P1115" s="10"/>
      <c r="W1115" s="10"/>
      <c r="AD1115" s="10"/>
    </row>
    <row r="1116" spans="16:30">
      <c r="P1116" s="10"/>
      <c r="W1116" s="10"/>
      <c r="AD1116" s="10"/>
    </row>
    <row r="1117" spans="16:30">
      <c r="P1117" s="10"/>
      <c r="W1117" s="10"/>
      <c r="AD1117" s="10"/>
    </row>
    <row r="1118" spans="16:30">
      <c r="P1118" s="10"/>
      <c r="W1118" s="10"/>
      <c r="AD1118" s="10"/>
    </row>
    <row r="1119" spans="16:30">
      <c r="P1119" s="10"/>
      <c r="W1119" s="10"/>
      <c r="AD1119" s="10"/>
    </row>
    <row r="1120" spans="16:30">
      <c r="P1120" s="10"/>
      <c r="W1120" s="10"/>
      <c r="AD1120" s="10"/>
    </row>
    <row r="1121" spans="16:30">
      <c r="P1121" s="10"/>
      <c r="W1121" s="10"/>
      <c r="AD1121" s="10"/>
    </row>
    <row r="1122" spans="16:30">
      <c r="P1122" s="10"/>
      <c r="W1122" s="10"/>
      <c r="AD1122" s="10"/>
    </row>
    <row r="1123" spans="16:30">
      <c r="P1123" s="10"/>
      <c r="W1123" s="10"/>
      <c r="AD1123" s="10"/>
    </row>
    <row r="1124" spans="16:30">
      <c r="P1124" s="10"/>
      <c r="W1124" s="10"/>
      <c r="AD1124" s="10"/>
    </row>
    <row r="1125" spans="16:30">
      <c r="P1125" s="10"/>
      <c r="W1125" s="10"/>
      <c r="AD1125" s="10"/>
    </row>
    <row r="1126" spans="16:30">
      <c r="P1126" s="10"/>
      <c r="W1126" s="10"/>
      <c r="AD1126" s="10"/>
    </row>
    <row r="1127" spans="16:30">
      <c r="P1127" s="10"/>
      <c r="W1127" s="10"/>
      <c r="AD1127" s="10"/>
    </row>
    <row r="1128" spans="16:30">
      <c r="P1128" s="10"/>
      <c r="W1128" s="10"/>
      <c r="AD1128" s="10"/>
    </row>
    <row r="1129" spans="16:30">
      <c r="P1129" s="10"/>
      <c r="W1129" s="10"/>
      <c r="AD1129" s="10"/>
    </row>
    <row r="1130" spans="16:30">
      <c r="P1130" s="10"/>
      <c r="W1130" s="10"/>
      <c r="AD1130" s="10"/>
    </row>
    <row r="1131" spans="16:30">
      <c r="P1131" s="10"/>
      <c r="W1131" s="10"/>
      <c r="AD1131" s="10"/>
    </row>
    <row r="1132" spans="16:30">
      <c r="P1132" s="10"/>
      <c r="W1132" s="10"/>
      <c r="AD1132" s="10"/>
    </row>
    <row r="1133" spans="16:30">
      <c r="P1133" s="10"/>
      <c r="W1133" s="10"/>
      <c r="AD1133" s="10"/>
    </row>
    <row r="1134" spans="16:30">
      <c r="P1134" s="10"/>
      <c r="W1134" s="10"/>
      <c r="AD1134" s="10"/>
    </row>
    <row r="1135" spans="16:30">
      <c r="P1135" s="10"/>
      <c r="W1135" s="10"/>
      <c r="AD1135" s="10"/>
    </row>
    <row r="1136" spans="16:30">
      <c r="P1136" s="10"/>
      <c r="W1136" s="10"/>
      <c r="AD1136" s="10"/>
    </row>
    <row r="1137" spans="16:30">
      <c r="P1137" s="10"/>
      <c r="W1137" s="10"/>
      <c r="AD1137" s="10"/>
    </row>
    <row r="1138" spans="16:30">
      <c r="P1138" s="10"/>
      <c r="W1138" s="10"/>
      <c r="AD1138" s="10"/>
    </row>
    <row r="1139" spans="16:30">
      <c r="P1139" s="10"/>
      <c r="W1139" s="10"/>
      <c r="AD1139" s="10"/>
    </row>
    <row r="1140" spans="16:30">
      <c r="P1140" s="10"/>
      <c r="W1140" s="10"/>
      <c r="AD1140" s="10"/>
    </row>
    <row r="1141" spans="16:30">
      <c r="P1141" s="10"/>
      <c r="W1141" s="10"/>
      <c r="AD1141" s="10"/>
    </row>
    <row r="1142" spans="16:30">
      <c r="P1142" s="10"/>
      <c r="W1142" s="10"/>
      <c r="AD1142" s="10"/>
    </row>
    <row r="1143" spans="16:30">
      <c r="P1143" s="10"/>
      <c r="W1143" s="10"/>
      <c r="AD1143" s="10"/>
    </row>
    <row r="1144" spans="16:30">
      <c r="P1144" s="10"/>
      <c r="W1144" s="10"/>
      <c r="AD1144" s="10"/>
    </row>
    <row r="1145" spans="16:30">
      <c r="P1145" s="10"/>
      <c r="W1145" s="10"/>
      <c r="AD1145" s="10"/>
    </row>
    <row r="1146" spans="16:30">
      <c r="P1146" s="10"/>
      <c r="W1146" s="10"/>
      <c r="AD1146" s="10"/>
    </row>
    <row r="1147" spans="16:30">
      <c r="P1147" s="10"/>
      <c r="W1147" s="10"/>
      <c r="AD1147" s="10"/>
    </row>
    <row r="1148" spans="16:30">
      <c r="P1148" s="10"/>
      <c r="W1148" s="10"/>
      <c r="AD1148" s="10"/>
    </row>
    <row r="1149" spans="16:30">
      <c r="P1149" s="10"/>
      <c r="W1149" s="10"/>
      <c r="AD1149" s="10"/>
    </row>
    <row r="1150" spans="16:30">
      <c r="P1150" s="10"/>
      <c r="W1150" s="10"/>
      <c r="AD1150" s="10"/>
    </row>
    <row r="1151" spans="16:30">
      <c r="P1151" s="10"/>
      <c r="W1151" s="10"/>
      <c r="AD1151" s="10"/>
    </row>
    <row r="1152" spans="16:30">
      <c r="P1152" s="10"/>
      <c r="W1152" s="10"/>
      <c r="AD1152" s="10"/>
    </row>
    <row r="1153" spans="16:30">
      <c r="P1153" s="10"/>
      <c r="W1153" s="10"/>
      <c r="AD1153" s="10"/>
    </row>
    <row r="1154" spans="16:30">
      <c r="P1154" s="10"/>
      <c r="W1154" s="10"/>
      <c r="AD1154" s="10"/>
    </row>
    <row r="1155" spans="16:30">
      <c r="P1155" s="10"/>
      <c r="W1155" s="10"/>
      <c r="AD1155" s="10"/>
    </row>
    <row r="1156" spans="16:30">
      <c r="P1156" s="10"/>
      <c r="W1156" s="10"/>
      <c r="AD1156" s="10"/>
    </row>
    <row r="1157" spans="16:30">
      <c r="P1157" s="10"/>
      <c r="W1157" s="10"/>
      <c r="AD1157" s="10"/>
    </row>
    <row r="1158" spans="16:30">
      <c r="P1158" s="10"/>
      <c r="W1158" s="10"/>
      <c r="AD1158" s="10"/>
    </row>
    <row r="1159" spans="16:30">
      <c r="P1159" s="10"/>
      <c r="W1159" s="10"/>
      <c r="AD1159" s="10"/>
    </row>
    <row r="1160" spans="16:30">
      <c r="P1160" s="10"/>
      <c r="W1160" s="10"/>
      <c r="AD1160" s="10"/>
    </row>
    <row r="1161" spans="16:30">
      <c r="P1161" s="10"/>
      <c r="W1161" s="10"/>
      <c r="AD1161" s="10"/>
    </row>
    <row r="1162" spans="16:30">
      <c r="P1162" s="10"/>
      <c r="W1162" s="10"/>
      <c r="AD1162" s="10"/>
    </row>
    <row r="1163" spans="16:30">
      <c r="P1163" s="10"/>
      <c r="W1163" s="10"/>
      <c r="AD1163" s="10"/>
    </row>
    <row r="1164" spans="16:30">
      <c r="P1164" s="10"/>
      <c r="W1164" s="10"/>
      <c r="AD1164" s="10"/>
    </row>
    <row r="1165" spans="16:30">
      <c r="P1165" s="10"/>
      <c r="W1165" s="10"/>
      <c r="AD1165" s="10"/>
    </row>
    <row r="1166" spans="16:30">
      <c r="P1166" s="10"/>
      <c r="W1166" s="10"/>
      <c r="AD1166" s="10"/>
    </row>
    <row r="1167" spans="16:30">
      <c r="P1167" s="10"/>
      <c r="W1167" s="10"/>
      <c r="AD1167" s="10"/>
    </row>
    <row r="1168" spans="16:30">
      <c r="P1168" s="10"/>
      <c r="W1168" s="10"/>
      <c r="AD1168" s="10"/>
    </row>
    <row r="1169" spans="16:30">
      <c r="P1169" s="10"/>
      <c r="W1169" s="10"/>
      <c r="AD1169" s="10"/>
    </row>
    <row r="1170" spans="16:30">
      <c r="P1170" s="10"/>
      <c r="W1170" s="10"/>
      <c r="AD1170" s="10"/>
    </row>
    <row r="1171" spans="16:30">
      <c r="P1171" s="10"/>
      <c r="W1171" s="10"/>
      <c r="AD1171" s="10"/>
    </row>
    <row r="1172" spans="16:30">
      <c r="P1172" s="10"/>
      <c r="W1172" s="10"/>
      <c r="AD1172" s="10"/>
    </row>
    <row r="1173" spans="16:30">
      <c r="P1173" s="10"/>
      <c r="W1173" s="10"/>
      <c r="AD1173" s="10"/>
    </row>
    <row r="1174" spans="16:30">
      <c r="P1174" s="10"/>
      <c r="W1174" s="10"/>
      <c r="AD1174" s="10"/>
    </row>
    <row r="1175" spans="16:30">
      <c r="P1175" s="10"/>
      <c r="W1175" s="10"/>
      <c r="AD1175" s="10"/>
    </row>
    <row r="1176" spans="16:30">
      <c r="P1176" s="10"/>
      <c r="W1176" s="10"/>
      <c r="AD1176" s="10"/>
    </row>
    <row r="1177" spans="16:30">
      <c r="P1177" s="10"/>
      <c r="W1177" s="10"/>
      <c r="AD1177" s="10"/>
    </row>
    <row r="1178" spans="16:30">
      <c r="P1178" s="10"/>
      <c r="W1178" s="10"/>
      <c r="AD1178" s="10"/>
    </row>
    <row r="1179" spans="16:30">
      <c r="P1179" s="10"/>
      <c r="W1179" s="10"/>
      <c r="AD1179" s="10"/>
    </row>
    <row r="1180" spans="16:30">
      <c r="P1180" s="10"/>
      <c r="W1180" s="10"/>
      <c r="AD1180" s="10"/>
    </row>
    <row r="1181" spans="16:30">
      <c r="P1181" s="10"/>
      <c r="W1181" s="10"/>
      <c r="AD1181" s="10"/>
    </row>
    <row r="1182" spans="16:30">
      <c r="P1182" s="10"/>
      <c r="W1182" s="10"/>
      <c r="AD1182" s="10"/>
    </row>
    <row r="1183" spans="16:30">
      <c r="P1183" s="10"/>
      <c r="W1183" s="10"/>
      <c r="AD1183" s="10"/>
    </row>
    <row r="1184" spans="16:30">
      <c r="P1184" s="10"/>
      <c r="W1184" s="10"/>
      <c r="AD1184" s="10"/>
    </row>
    <row r="1185" spans="16:30">
      <c r="P1185" s="10"/>
      <c r="W1185" s="10"/>
      <c r="AD1185" s="10"/>
    </row>
    <row r="1186" spans="16:30">
      <c r="P1186" s="10"/>
      <c r="W1186" s="10"/>
      <c r="AD1186" s="10"/>
    </row>
    <row r="1187" spans="16:30">
      <c r="P1187" s="10"/>
      <c r="W1187" s="10"/>
      <c r="AD1187" s="10"/>
    </row>
    <row r="1188" spans="16:30">
      <c r="P1188" s="10"/>
      <c r="W1188" s="10"/>
      <c r="AD1188" s="10"/>
    </row>
    <row r="1189" spans="16:30">
      <c r="P1189" s="10"/>
      <c r="W1189" s="10"/>
      <c r="AD1189" s="10"/>
    </row>
    <row r="1190" spans="16:30">
      <c r="P1190" s="10"/>
      <c r="W1190" s="10"/>
      <c r="AD1190" s="10"/>
    </row>
    <row r="1191" spans="16:30">
      <c r="P1191" s="10"/>
      <c r="W1191" s="10"/>
      <c r="AD1191" s="10"/>
    </row>
    <row r="1192" spans="16:30">
      <c r="P1192" s="10"/>
      <c r="W1192" s="10"/>
      <c r="AD1192" s="10"/>
    </row>
    <row r="1193" spans="16:30">
      <c r="P1193" s="10"/>
      <c r="W1193" s="10"/>
      <c r="AD1193" s="10"/>
    </row>
    <row r="1194" spans="16:30">
      <c r="P1194" s="10"/>
      <c r="W1194" s="10"/>
      <c r="AD1194" s="10"/>
    </row>
    <row r="1195" spans="16:30">
      <c r="P1195" s="10"/>
      <c r="W1195" s="10"/>
      <c r="AD1195" s="10"/>
    </row>
    <row r="1196" spans="16:30">
      <c r="P1196" s="10"/>
      <c r="W1196" s="10"/>
      <c r="AD1196" s="10"/>
    </row>
    <row r="1197" spans="16:30">
      <c r="P1197" s="10"/>
      <c r="W1197" s="10"/>
      <c r="AD1197" s="10"/>
    </row>
    <row r="1198" spans="16:30">
      <c r="P1198" s="10"/>
      <c r="W1198" s="10"/>
      <c r="AD1198" s="10"/>
    </row>
    <row r="1199" spans="16:30">
      <c r="P1199" s="10"/>
      <c r="W1199" s="10"/>
      <c r="AD1199" s="10"/>
    </row>
    <row r="1200" spans="16:30">
      <c r="P1200" s="10"/>
      <c r="W1200" s="10"/>
      <c r="AD1200" s="10"/>
    </row>
    <row r="1201" spans="16:30">
      <c r="P1201" s="10"/>
      <c r="W1201" s="10"/>
      <c r="AD1201" s="10"/>
    </row>
    <row r="1202" spans="16:30">
      <c r="P1202" s="10"/>
      <c r="W1202" s="10"/>
      <c r="AD1202" s="10"/>
    </row>
    <row r="1203" spans="16:30">
      <c r="P1203" s="10"/>
      <c r="W1203" s="10"/>
      <c r="AD1203" s="10"/>
    </row>
    <row r="1204" spans="16:30">
      <c r="P1204" s="10"/>
      <c r="W1204" s="10"/>
      <c r="AD1204" s="10"/>
    </row>
    <row r="1205" spans="16:30">
      <c r="P1205" s="10"/>
      <c r="W1205" s="10"/>
      <c r="AD1205" s="10"/>
    </row>
    <row r="1206" spans="16:30">
      <c r="P1206" s="10"/>
      <c r="W1206" s="10"/>
      <c r="AD1206" s="10"/>
    </row>
    <row r="1207" spans="16:30">
      <c r="P1207" s="10"/>
      <c r="W1207" s="10"/>
      <c r="AD1207" s="10"/>
    </row>
    <row r="1208" spans="16:30">
      <c r="P1208" s="10"/>
      <c r="W1208" s="10"/>
      <c r="AD1208" s="10"/>
    </row>
    <row r="1209" spans="16:30">
      <c r="P1209" s="10"/>
      <c r="W1209" s="10"/>
      <c r="AD1209" s="10"/>
    </row>
    <row r="1210" spans="16:30">
      <c r="P1210" s="10"/>
      <c r="W1210" s="10"/>
      <c r="AD1210" s="10"/>
    </row>
    <row r="1211" spans="16:30">
      <c r="P1211" s="10"/>
      <c r="W1211" s="10"/>
      <c r="AD1211" s="10"/>
    </row>
    <row r="1212" spans="16:30">
      <c r="P1212" s="10"/>
      <c r="W1212" s="10"/>
      <c r="AD1212" s="10"/>
    </row>
    <row r="1213" spans="16:30">
      <c r="P1213" s="10"/>
      <c r="W1213" s="10"/>
      <c r="AD1213" s="10"/>
    </row>
    <row r="1214" spans="16:30">
      <c r="P1214" s="10"/>
      <c r="W1214" s="10"/>
      <c r="AD1214" s="10"/>
    </row>
    <row r="1215" spans="16:30">
      <c r="P1215" s="10"/>
      <c r="W1215" s="10"/>
      <c r="AD1215" s="10"/>
    </row>
    <row r="1216" spans="16:30">
      <c r="P1216" s="10"/>
      <c r="W1216" s="10"/>
      <c r="AD1216" s="10"/>
    </row>
    <row r="1217" spans="16:30">
      <c r="P1217" s="10"/>
      <c r="W1217" s="10"/>
      <c r="AD1217" s="10"/>
    </row>
    <row r="1218" spans="16:30">
      <c r="P1218" s="10"/>
      <c r="W1218" s="10"/>
      <c r="AD1218" s="10"/>
    </row>
    <row r="1219" spans="16:30">
      <c r="P1219" s="10"/>
      <c r="W1219" s="10"/>
      <c r="AD1219" s="10"/>
    </row>
    <row r="1220" spans="16:30">
      <c r="P1220" s="10"/>
      <c r="W1220" s="10"/>
      <c r="AD1220" s="10"/>
    </row>
    <row r="1221" spans="16:30">
      <c r="P1221" s="10"/>
      <c r="W1221" s="10"/>
      <c r="AD1221" s="10"/>
    </row>
    <row r="1222" spans="16:30">
      <c r="P1222" s="10"/>
      <c r="W1222" s="10"/>
      <c r="AD1222" s="10"/>
    </row>
    <row r="1223" spans="16:30">
      <c r="P1223" s="10"/>
      <c r="W1223" s="10"/>
      <c r="AD1223" s="10"/>
    </row>
    <row r="1224" spans="16:30">
      <c r="P1224" s="10"/>
      <c r="W1224" s="10"/>
      <c r="AD1224" s="10"/>
    </row>
    <row r="1225" spans="16:30">
      <c r="P1225" s="10"/>
      <c r="W1225" s="10"/>
      <c r="AD1225" s="10"/>
    </row>
    <row r="1226" spans="16:30">
      <c r="P1226" s="10"/>
      <c r="W1226" s="10"/>
      <c r="AD1226" s="10"/>
    </row>
    <row r="1227" spans="16:30">
      <c r="P1227" s="10"/>
      <c r="W1227" s="10"/>
      <c r="AD1227" s="10"/>
    </row>
    <row r="1228" spans="16:30">
      <c r="P1228" s="10"/>
      <c r="W1228" s="10"/>
      <c r="AD1228" s="10"/>
    </row>
    <row r="1229" spans="16:30">
      <c r="P1229" s="10"/>
      <c r="W1229" s="10"/>
      <c r="AD1229" s="10"/>
    </row>
    <row r="1230" spans="16:30">
      <c r="P1230" s="10"/>
      <c r="W1230" s="10"/>
      <c r="AD1230" s="10"/>
    </row>
    <row r="1231" spans="16:30">
      <c r="P1231" s="10"/>
      <c r="W1231" s="10"/>
      <c r="AD1231" s="10"/>
    </row>
    <row r="1232" spans="16:30">
      <c r="P1232" s="10"/>
      <c r="W1232" s="10"/>
      <c r="AD1232" s="10"/>
    </row>
    <row r="1233" spans="16:30">
      <c r="P1233" s="10"/>
      <c r="W1233" s="10"/>
      <c r="AD1233" s="10"/>
    </row>
    <row r="1234" spans="16:30">
      <c r="P1234" s="10"/>
      <c r="W1234" s="10"/>
      <c r="AD1234" s="10"/>
    </row>
    <row r="1235" spans="16:30">
      <c r="P1235" s="10"/>
      <c r="W1235" s="10"/>
      <c r="AD1235" s="10"/>
    </row>
    <row r="1236" spans="16:30">
      <c r="P1236" s="10"/>
      <c r="W1236" s="10"/>
      <c r="AD1236" s="10"/>
    </row>
    <row r="1237" spans="16:30">
      <c r="P1237" s="10"/>
      <c r="W1237" s="10"/>
      <c r="AD1237" s="10"/>
    </row>
    <row r="1238" spans="16:30">
      <c r="P1238" s="10"/>
      <c r="W1238" s="10"/>
      <c r="AD1238" s="10"/>
    </row>
    <row r="1239" spans="16:30">
      <c r="P1239" s="10"/>
      <c r="W1239" s="10"/>
      <c r="AD1239" s="10"/>
    </row>
    <row r="1240" spans="16:30">
      <c r="P1240" s="10"/>
      <c r="W1240" s="10"/>
      <c r="AD1240" s="10"/>
    </row>
    <row r="1241" spans="16:30">
      <c r="P1241" s="10"/>
      <c r="W1241" s="10"/>
      <c r="AD1241" s="10"/>
    </row>
    <row r="1242" spans="16:30">
      <c r="P1242" s="10"/>
      <c r="W1242" s="10"/>
      <c r="AD1242" s="10"/>
    </row>
    <row r="1243" spans="16:30">
      <c r="P1243" s="10"/>
      <c r="W1243" s="10"/>
      <c r="AD1243" s="10"/>
    </row>
    <row r="1244" spans="16:30">
      <c r="P1244" s="10"/>
      <c r="W1244" s="10"/>
      <c r="AD1244" s="10"/>
    </row>
    <row r="1245" spans="16:30">
      <c r="P1245" s="10"/>
      <c r="W1245" s="10"/>
      <c r="AD1245" s="10"/>
    </row>
    <row r="1246" spans="16:30">
      <c r="P1246" s="10"/>
      <c r="W1246" s="10"/>
      <c r="AD1246" s="10"/>
    </row>
    <row r="1247" spans="16:30">
      <c r="P1247" s="10"/>
      <c r="W1247" s="10"/>
      <c r="AD1247" s="10"/>
    </row>
    <row r="1248" spans="16:30">
      <c r="P1248" s="10"/>
      <c r="W1248" s="10"/>
      <c r="AD1248" s="10"/>
    </row>
    <row r="1249" spans="16:30">
      <c r="P1249" s="10"/>
      <c r="W1249" s="10"/>
      <c r="AD1249" s="10"/>
    </row>
    <row r="1250" spans="16:30">
      <c r="P1250" s="10"/>
      <c r="W1250" s="10"/>
      <c r="AD1250" s="10"/>
    </row>
    <row r="1251" spans="16:30">
      <c r="P1251" s="10"/>
      <c r="W1251" s="10"/>
      <c r="AD1251" s="10"/>
    </row>
    <row r="1252" spans="16:30">
      <c r="P1252" s="10"/>
      <c r="W1252" s="10"/>
      <c r="AD1252" s="10"/>
    </row>
    <row r="1253" spans="16:30">
      <c r="P1253" s="10"/>
      <c r="W1253" s="10"/>
      <c r="AD1253" s="10"/>
    </row>
    <row r="1254" spans="16:30">
      <c r="P1254" s="10"/>
      <c r="W1254" s="10"/>
      <c r="AD1254" s="10"/>
    </row>
    <row r="1255" spans="16:30">
      <c r="P1255" s="10"/>
      <c r="W1255" s="10"/>
      <c r="AD1255" s="10"/>
    </row>
    <row r="1256" spans="16:30">
      <c r="P1256" s="10"/>
      <c r="W1256" s="10"/>
      <c r="AD1256" s="10"/>
    </row>
    <row r="1257" spans="16:30">
      <c r="P1257" s="10"/>
      <c r="W1257" s="10"/>
      <c r="AD1257" s="10"/>
    </row>
    <row r="1258" spans="16:30">
      <c r="P1258" s="10"/>
      <c r="W1258" s="10"/>
      <c r="AD1258" s="10"/>
    </row>
    <row r="1259" spans="16:30">
      <c r="P1259" s="10"/>
      <c r="W1259" s="10"/>
      <c r="AD1259" s="10"/>
    </row>
    <row r="1260" spans="16:30">
      <c r="P1260" s="10"/>
      <c r="W1260" s="10"/>
      <c r="AD1260" s="10"/>
    </row>
    <row r="1261" spans="16:30">
      <c r="P1261" s="10"/>
      <c r="W1261" s="10"/>
      <c r="AD1261" s="10"/>
    </row>
    <row r="1262" spans="16:30">
      <c r="P1262" s="10"/>
      <c r="W1262" s="10"/>
      <c r="AD1262" s="10"/>
    </row>
    <row r="1263" spans="16:30">
      <c r="P1263" s="10"/>
      <c r="W1263" s="10"/>
      <c r="AD1263" s="10"/>
    </row>
    <row r="1264" spans="16:30">
      <c r="P1264" s="10"/>
      <c r="W1264" s="10"/>
      <c r="AD1264" s="10"/>
    </row>
    <row r="1265" spans="16:30">
      <c r="P1265" s="10"/>
      <c r="W1265" s="10"/>
      <c r="AD1265" s="10"/>
    </row>
    <row r="1266" spans="16:30">
      <c r="P1266" s="10"/>
      <c r="W1266" s="10"/>
      <c r="AD1266" s="10"/>
    </row>
    <row r="1267" spans="16:30">
      <c r="P1267" s="10"/>
      <c r="W1267" s="10"/>
      <c r="AD1267" s="10"/>
    </row>
    <row r="1268" spans="16:30">
      <c r="P1268" s="10"/>
      <c r="W1268" s="10"/>
      <c r="AD1268" s="10"/>
    </row>
    <row r="1269" spans="16:30">
      <c r="P1269" s="10"/>
      <c r="W1269" s="10"/>
      <c r="AD1269" s="10"/>
    </row>
    <row r="1270" spans="16:30">
      <c r="P1270" s="10"/>
      <c r="W1270" s="10"/>
      <c r="AD1270" s="10"/>
    </row>
    <row r="1271" spans="16:30">
      <c r="P1271" s="10"/>
      <c r="W1271" s="10"/>
      <c r="AD1271" s="10"/>
    </row>
    <row r="1272" spans="16:30">
      <c r="P1272" s="10"/>
      <c r="W1272" s="10"/>
      <c r="AD1272" s="10"/>
    </row>
    <row r="1273" spans="16:30">
      <c r="P1273" s="10"/>
      <c r="W1273" s="10"/>
      <c r="AD1273" s="10"/>
    </row>
    <row r="1274" spans="16:30">
      <c r="P1274" s="10"/>
      <c r="W1274" s="10"/>
      <c r="AD1274" s="10"/>
    </row>
    <row r="1275" spans="16:30">
      <c r="P1275" s="10"/>
      <c r="W1275" s="10"/>
      <c r="AD1275" s="10"/>
    </row>
    <row r="1276" spans="16:30">
      <c r="P1276" s="10"/>
      <c r="W1276" s="10"/>
      <c r="AD1276" s="10"/>
    </row>
    <row r="1277" spans="16:30">
      <c r="P1277" s="10"/>
      <c r="W1277" s="10"/>
      <c r="AD1277" s="10"/>
    </row>
    <row r="1278" spans="16:30">
      <c r="P1278" s="10"/>
      <c r="W1278" s="10"/>
      <c r="AD1278" s="10"/>
    </row>
    <row r="1279" spans="16:30">
      <c r="P1279" s="10"/>
      <c r="W1279" s="10"/>
      <c r="AD1279" s="10"/>
    </row>
    <row r="1280" spans="16:30">
      <c r="P1280" s="10"/>
      <c r="W1280" s="10"/>
      <c r="AD1280" s="10"/>
    </row>
    <row r="1281" spans="16:30">
      <c r="P1281" s="10"/>
      <c r="W1281" s="10"/>
      <c r="AD1281" s="10"/>
    </row>
    <row r="1282" spans="16:30">
      <c r="P1282" s="10"/>
      <c r="W1282" s="10"/>
      <c r="AD1282" s="10"/>
    </row>
    <row r="1283" spans="16:30">
      <c r="P1283" s="10"/>
      <c r="W1283" s="10"/>
      <c r="AD1283" s="10"/>
    </row>
    <row r="1284" spans="16:30">
      <c r="P1284" s="10"/>
      <c r="W1284" s="10"/>
      <c r="AD1284" s="10"/>
    </row>
    <row r="1285" spans="16:30">
      <c r="P1285" s="10"/>
      <c r="W1285" s="10"/>
      <c r="AD1285" s="10"/>
    </row>
    <row r="1286" spans="16:30">
      <c r="P1286" s="10"/>
      <c r="W1286" s="10"/>
      <c r="AD1286" s="10"/>
    </row>
    <row r="1287" spans="16:30">
      <c r="P1287" s="10"/>
      <c r="W1287" s="10"/>
      <c r="AD1287" s="10"/>
    </row>
    <row r="1288" spans="16:30">
      <c r="P1288" s="10"/>
      <c r="W1288" s="10"/>
      <c r="AD1288" s="10"/>
    </row>
    <row r="1289" spans="16:30">
      <c r="P1289" s="10"/>
      <c r="W1289" s="10"/>
      <c r="AD1289" s="10"/>
    </row>
    <row r="1290" spans="16:30">
      <c r="P1290" s="10"/>
      <c r="W1290" s="10"/>
      <c r="AD1290" s="10"/>
    </row>
    <row r="1291" spans="16:30">
      <c r="P1291" s="10"/>
      <c r="W1291" s="10"/>
      <c r="AD1291" s="10"/>
    </row>
    <row r="1292" spans="16:30">
      <c r="P1292" s="10"/>
      <c r="W1292" s="10"/>
      <c r="AD1292" s="10"/>
    </row>
    <row r="1293" spans="16:30">
      <c r="P1293" s="10"/>
      <c r="W1293" s="10"/>
      <c r="AD1293" s="10"/>
    </row>
    <row r="1294" spans="16:30">
      <c r="P1294" s="10"/>
      <c r="W1294" s="10"/>
      <c r="AD1294" s="10"/>
    </row>
    <row r="1295" spans="16:30">
      <c r="P1295" s="10"/>
      <c r="W1295" s="10"/>
      <c r="AD1295" s="10"/>
    </row>
    <row r="1296" spans="16:30">
      <c r="P1296" s="10"/>
      <c r="W1296" s="10"/>
      <c r="AD1296" s="10"/>
    </row>
    <row r="1297" spans="16:30">
      <c r="P1297" s="10"/>
      <c r="W1297" s="10"/>
      <c r="AD1297" s="10"/>
    </row>
    <row r="1298" spans="16:30">
      <c r="P1298" s="10"/>
      <c r="W1298" s="10"/>
      <c r="AD1298" s="10"/>
    </row>
    <row r="1299" spans="16:30">
      <c r="P1299" s="10"/>
      <c r="W1299" s="10"/>
      <c r="AD1299" s="10"/>
    </row>
    <row r="1300" spans="16:30">
      <c r="P1300" s="10"/>
      <c r="W1300" s="10"/>
      <c r="AD1300" s="10"/>
    </row>
    <row r="1301" spans="16:30">
      <c r="P1301" s="10"/>
      <c r="W1301" s="10"/>
      <c r="AD1301" s="10"/>
    </row>
    <row r="1302" spans="16:30">
      <c r="P1302" s="10"/>
      <c r="W1302" s="10"/>
      <c r="AD1302" s="10"/>
    </row>
    <row r="1303" spans="16:30">
      <c r="P1303" s="10"/>
      <c r="W1303" s="10"/>
      <c r="AD1303" s="10"/>
    </row>
    <row r="1304" spans="16:30">
      <c r="P1304" s="10"/>
      <c r="W1304" s="10"/>
      <c r="AD1304" s="10"/>
    </row>
    <row r="1305" spans="16:30">
      <c r="P1305" s="10"/>
      <c r="W1305" s="10"/>
      <c r="AD1305" s="10"/>
    </row>
    <row r="1306" spans="16:30">
      <c r="P1306" s="10"/>
      <c r="W1306" s="10"/>
      <c r="AD1306" s="10"/>
    </row>
    <row r="1307" spans="16:30">
      <c r="P1307" s="10"/>
      <c r="W1307" s="10"/>
      <c r="AD1307" s="10"/>
    </row>
    <row r="1308" spans="16:30">
      <c r="P1308" s="10"/>
      <c r="W1308" s="10"/>
      <c r="AD1308" s="10"/>
    </row>
    <row r="1309" spans="16:30">
      <c r="P1309" s="10"/>
      <c r="W1309" s="10"/>
      <c r="AD1309" s="10"/>
    </row>
    <row r="1310" spans="16:30">
      <c r="P1310" s="10"/>
      <c r="W1310" s="10"/>
      <c r="AD1310" s="10"/>
    </row>
    <row r="1311" spans="16:30">
      <c r="P1311" s="10"/>
      <c r="W1311" s="10"/>
      <c r="AD1311" s="10"/>
    </row>
    <row r="1312" spans="16:30">
      <c r="P1312" s="10"/>
      <c r="W1312" s="10"/>
      <c r="AD1312" s="10"/>
    </row>
    <row r="1313" spans="16:30">
      <c r="P1313" s="10"/>
      <c r="W1313" s="10"/>
      <c r="AD1313" s="10"/>
    </row>
    <row r="1314" spans="16:30">
      <c r="P1314" s="10"/>
      <c r="W1314" s="10"/>
      <c r="AD1314" s="10"/>
    </row>
    <row r="1315" spans="16:30">
      <c r="P1315" s="10"/>
      <c r="W1315" s="10"/>
      <c r="AD1315" s="10"/>
    </row>
    <row r="1316" spans="16:30">
      <c r="P1316" s="10"/>
      <c r="W1316" s="10"/>
      <c r="AD1316" s="10"/>
    </row>
    <row r="1317" spans="16:30">
      <c r="P1317" s="10"/>
      <c r="W1317" s="10"/>
      <c r="AD1317" s="10"/>
    </row>
    <row r="1318" spans="16:30">
      <c r="P1318" s="10"/>
      <c r="W1318" s="10"/>
      <c r="AD1318" s="10"/>
    </row>
    <row r="1319" spans="16:30">
      <c r="P1319" s="10"/>
      <c r="W1319" s="10"/>
      <c r="AD1319" s="10"/>
    </row>
    <row r="1320" spans="16:30">
      <c r="P1320" s="10"/>
      <c r="W1320" s="10"/>
      <c r="AD1320" s="10"/>
    </row>
    <row r="1321" spans="16:30">
      <c r="P1321" s="10"/>
      <c r="W1321" s="10"/>
      <c r="AD1321" s="10"/>
    </row>
    <row r="1322" spans="16:30">
      <c r="P1322" s="10"/>
      <c r="W1322" s="10"/>
      <c r="AD1322" s="10"/>
    </row>
    <row r="1323" spans="16:30">
      <c r="P1323" s="10"/>
      <c r="W1323" s="10"/>
      <c r="AD1323" s="10"/>
    </row>
    <row r="1324" spans="16:30">
      <c r="P1324" s="10"/>
      <c r="W1324" s="10"/>
      <c r="AD1324" s="10"/>
    </row>
    <row r="1325" spans="16:30">
      <c r="P1325" s="10"/>
      <c r="W1325" s="10"/>
      <c r="AD1325" s="10"/>
    </row>
    <row r="1326" spans="16:30">
      <c r="P1326" s="10"/>
      <c r="W1326" s="10"/>
      <c r="AD1326" s="10"/>
    </row>
    <row r="1327" spans="16:30">
      <c r="P1327" s="10"/>
      <c r="W1327" s="10"/>
      <c r="AD1327" s="10"/>
    </row>
    <row r="1328" spans="16:30">
      <c r="P1328" s="10"/>
      <c r="W1328" s="10"/>
      <c r="AD1328" s="10"/>
    </row>
    <row r="1329" spans="16:30">
      <c r="P1329" s="10"/>
      <c r="W1329" s="10"/>
      <c r="AD1329" s="10"/>
    </row>
    <row r="1330" spans="16:30">
      <c r="P1330" s="10"/>
      <c r="W1330" s="10"/>
      <c r="AD1330" s="10"/>
    </row>
    <row r="1331" spans="16:30">
      <c r="P1331" s="10"/>
      <c r="W1331" s="10"/>
      <c r="AD1331" s="10"/>
    </row>
    <row r="1332" spans="16:30">
      <c r="P1332" s="10"/>
      <c r="W1332" s="10"/>
      <c r="AD1332" s="10"/>
    </row>
    <row r="1333" spans="16:30">
      <c r="P1333" s="10"/>
      <c r="W1333" s="10"/>
      <c r="AD1333" s="10"/>
    </row>
    <row r="1334" spans="16:30">
      <c r="P1334" s="10"/>
      <c r="W1334" s="10"/>
      <c r="AD1334" s="10"/>
    </row>
    <row r="1335" spans="16:30">
      <c r="P1335" s="10"/>
      <c r="W1335" s="10"/>
      <c r="AD1335" s="10"/>
    </row>
    <row r="1336" spans="16:30">
      <c r="P1336" s="10"/>
      <c r="W1336" s="10"/>
      <c r="AD1336" s="10"/>
    </row>
    <row r="1337" spans="16:30">
      <c r="P1337" s="10"/>
      <c r="W1337" s="10"/>
      <c r="AD1337" s="10"/>
    </row>
    <row r="1338" spans="16:30">
      <c r="P1338" s="10"/>
      <c r="W1338" s="10"/>
      <c r="AD1338" s="10"/>
    </row>
    <row r="1339" spans="16:30">
      <c r="P1339" s="10"/>
      <c r="W1339" s="10"/>
      <c r="AD1339" s="10"/>
    </row>
    <row r="1340" spans="16:30">
      <c r="P1340" s="10"/>
      <c r="W1340" s="10"/>
      <c r="AD1340" s="10"/>
    </row>
    <row r="1341" spans="16:30">
      <c r="P1341" s="10"/>
      <c r="W1341" s="10"/>
      <c r="AD1341" s="10"/>
    </row>
    <row r="1342" spans="16:30">
      <c r="P1342" s="10"/>
      <c r="W1342" s="10"/>
      <c r="AD1342" s="10"/>
    </row>
    <row r="1343" spans="16:30">
      <c r="P1343" s="10"/>
      <c r="W1343" s="10"/>
      <c r="AD1343" s="10"/>
    </row>
    <row r="1344" spans="16:30">
      <c r="P1344" s="10"/>
      <c r="W1344" s="10"/>
      <c r="AD1344" s="10"/>
    </row>
    <row r="1345" spans="16:30">
      <c r="P1345" s="10"/>
      <c r="W1345" s="10"/>
      <c r="AD1345" s="10"/>
    </row>
    <row r="1346" spans="16:30">
      <c r="P1346" s="10"/>
      <c r="W1346" s="10"/>
      <c r="AD1346" s="10"/>
    </row>
    <row r="1347" spans="16:30">
      <c r="P1347" s="10"/>
      <c r="W1347" s="10"/>
      <c r="AD1347" s="10"/>
    </row>
    <row r="1348" spans="16:30">
      <c r="P1348" s="10"/>
      <c r="W1348" s="10"/>
      <c r="AD1348" s="10"/>
    </row>
    <row r="1349" spans="16:30">
      <c r="P1349" s="10"/>
      <c r="W1349" s="10"/>
      <c r="AD1349" s="10"/>
    </row>
    <row r="1350" spans="16:30">
      <c r="P1350" s="10"/>
      <c r="W1350" s="10"/>
      <c r="AD1350" s="10"/>
    </row>
    <row r="1351" spans="16:30">
      <c r="P1351" s="10"/>
      <c r="W1351" s="10"/>
      <c r="AD1351" s="10"/>
    </row>
    <row r="1352" spans="16:30">
      <c r="P1352" s="10"/>
      <c r="W1352" s="10"/>
      <c r="AD1352" s="10"/>
    </row>
    <row r="1353" spans="16:30">
      <c r="P1353" s="10"/>
      <c r="W1353" s="10"/>
      <c r="AD1353" s="10"/>
    </row>
    <row r="1354" spans="16:30">
      <c r="P1354" s="10"/>
      <c r="W1354" s="10"/>
      <c r="AD1354" s="10"/>
    </row>
    <row r="1355" spans="16:30">
      <c r="P1355" s="10"/>
      <c r="W1355" s="10"/>
      <c r="AD1355" s="10"/>
    </row>
    <row r="1356" spans="16:30">
      <c r="P1356" s="10"/>
      <c r="W1356" s="10"/>
      <c r="AD1356" s="10"/>
    </row>
  </sheetData>
  <mergeCells count="178">
    <mergeCell ref="FB1:FG1"/>
    <mergeCell ref="K3:P3"/>
    <mergeCell ref="R3:W3"/>
    <mergeCell ref="Y3:AD3"/>
    <mergeCell ref="AF3:AK3"/>
    <mergeCell ref="AM3:AR3"/>
    <mergeCell ref="AT3:AY3"/>
    <mergeCell ref="BA3:BF3"/>
    <mergeCell ref="BH3:BM3"/>
    <mergeCell ref="BO3:BT3"/>
    <mergeCell ref="FB3:FG3"/>
    <mergeCell ref="DL3:DQ3"/>
    <mergeCell ref="DS3:DX3"/>
    <mergeCell ref="DZ3:EE3"/>
    <mergeCell ref="EG3:EL3"/>
    <mergeCell ref="EN3:ES3"/>
    <mergeCell ref="EU3:EZ3"/>
    <mergeCell ref="BV3:CA3"/>
    <mergeCell ref="CC3:CH3"/>
    <mergeCell ref="CJ3:CO3"/>
    <mergeCell ref="CQ3:CV3"/>
    <mergeCell ref="CX3:DC3"/>
    <mergeCell ref="DE3:DJ3"/>
    <mergeCell ref="K4:P4"/>
    <mergeCell ref="R4:W4"/>
    <mergeCell ref="Y4:AD4"/>
    <mergeCell ref="AF4:AK4"/>
    <mergeCell ref="AM4:AR4"/>
    <mergeCell ref="AT4:AY4"/>
    <mergeCell ref="BA4:BF4"/>
    <mergeCell ref="BH4:BM4"/>
    <mergeCell ref="BO4:BT4"/>
    <mergeCell ref="FB4:FG4"/>
    <mergeCell ref="K5:P5"/>
    <mergeCell ref="R5:W5"/>
    <mergeCell ref="Y5:AD5"/>
    <mergeCell ref="AF5:AK5"/>
    <mergeCell ref="AM5:AR5"/>
    <mergeCell ref="AT5:AY5"/>
    <mergeCell ref="BA5:BF5"/>
    <mergeCell ref="BH5:BM5"/>
    <mergeCell ref="BO5:BT5"/>
    <mergeCell ref="DL4:DQ4"/>
    <mergeCell ref="DS4:DX4"/>
    <mergeCell ref="DZ4:EE4"/>
    <mergeCell ref="EG4:EL4"/>
    <mergeCell ref="EN4:ES4"/>
    <mergeCell ref="EU4:EZ4"/>
    <mergeCell ref="BV4:CA4"/>
    <mergeCell ref="CC4:CH4"/>
    <mergeCell ref="CJ4:CO4"/>
    <mergeCell ref="CQ4:CV4"/>
    <mergeCell ref="CX4:DC4"/>
    <mergeCell ref="DE4:DJ4"/>
    <mergeCell ref="FB5:FG5"/>
    <mergeCell ref="DL5:DQ5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DS5:DX5"/>
    <mergeCell ref="DZ5:EE5"/>
    <mergeCell ref="EG5:EL5"/>
    <mergeCell ref="EN5:ES5"/>
    <mergeCell ref="EU5:EZ5"/>
    <mergeCell ref="BV5:CA5"/>
    <mergeCell ref="CC5:CH5"/>
    <mergeCell ref="CJ5:CO5"/>
    <mergeCell ref="CQ5:CV5"/>
    <mergeCell ref="CX5:DC5"/>
    <mergeCell ref="DE5:DJ5"/>
    <mergeCell ref="FB6:FG6"/>
    <mergeCell ref="FB58:FG58"/>
    <mergeCell ref="K60:P60"/>
    <mergeCell ref="R60:W60"/>
    <mergeCell ref="Y60:AD60"/>
    <mergeCell ref="AF60:AK60"/>
    <mergeCell ref="AM60:AR60"/>
    <mergeCell ref="AT60:AY60"/>
    <mergeCell ref="BA60:BF60"/>
    <mergeCell ref="BH60:BM60"/>
    <mergeCell ref="DL6:DQ6"/>
    <mergeCell ref="DS6:DX6"/>
    <mergeCell ref="DZ6:EE6"/>
    <mergeCell ref="EG6:EL6"/>
    <mergeCell ref="EN6:ES6"/>
    <mergeCell ref="EU6:EZ6"/>
    <mergeCell ref="BV6:CA6"/>
    <mergeCell ref="CC6:CH6"/>
    <mergeCell ref="CJ6:CO6"/>
    <mergeCell ref="CQ6:CV6"/>
    <mergeCell ref="CX6:DC6"/>
    <mergeCell ref="DE6:DJ6"/>
    <mergeCell ref="EU60:EZ60"/>
    <mergeCell ref="FB60:FG60"/>
    <mergeCell ref="K61:P61"/>
    <mergeCell ref="R61:W61"/>
    <mergeCell ref="Y61:AD61"/>
    <mergeCell ref="AF61:AK61"/>
    <mergeCell ref="AM61:AR61"/>
    <mergeCell ref="AT61:AY61"/>
    <mergeCell ref="BA61:BF61"/>
    <mergeCell ref="BH61:BM61"/>
    <mergeCell ref="DE60:DJ60"/>
    <mergeCell ref="DL60:DQ60"/>
    <mergeCell ref="DS60:DX60"/>
    <mergeCell ref="DZ60:EE60"/>
    <mergeCell ref="EG60:EL60"/>
    <mergeCell ref="EN60:ES60"/>
    <mergeCell ref="BO60:BT60"/>
    <mergeCell ref="BV60:CA60"/>
    <mergeCell ref="CC60:CH60"/>
    <mergeCell ref="CJ60:CO60"/>
    <mergeCell ref="CQ60:CV60"/>
    <mergeCell ref="CX60:DC60"/>
    <mergeCell ref="EU61:EZ61"/>
    <mergeCell ref="FB61:FG61"/>
    <mergeCell ref="K62:P62"/>
    <mergeCell ref="R62:W62"/>
    <mergeCell ref="Y62:AD62"/>
    <mergeCell ref="AF62:AK62"/>
    <mergeCell ref="AM62:AR62"/>
    <mergeCell ref="AT62:AY62"/>
    <mergeCell ref="BA62:BF62"/>
    <mergeCell ref="BH62:BM62"/>
    <mergeCell ref="DE61:DJ61"/>
    <mergeCell ref="DL61:DQ61"/>
    <mergeCell ref="DS61:DX61"/>
    <mergeCell ref="DZ61:EE61"/>
    <mergeCell ref="EG61:EL61"/>
    <mergeCell ref="EN61:ES61"/>
    <mergeCell ref="BO61:BT61"/>
    <mergeCell ref="BV61:CA61"/>
    <mergeCell ref="CC61:CH61"/>
    <mergeCell ref="CJ61:CO61"/>
    <mergeCell ref="CQ61:CV61"/>
    <mergeCell ref="CX61:DC61"/>
    <mergeCell ref="EU62:EZ62"/>
    <mergeCell ref="FB62:FG62"/>
    <mergeCell ref="K63:P63"/>
    <mergeCell ref="R63:W63"/>
    <mergeCell ref="Y63:AD63"/>
    <mergeCell ref="AF63:AK63"/>
    <mergeCell ref="AM63:AR63"/>
    <mergeCell ref="AT63:AY63"/>
    <mergeCell ref="BA63:BF63"/>
    <mergeCell ref="BH63:BM63"/>
    <mergeCell ref="DE62:DJ62"/>
    <mergeCell ref="DL62:DQ62"/>
    <mergeCell ref="DS62:DX62"/>
    <mergeCell ref="DZ62:EE62"/>
    <mergeCell ref="EG62:EL62"/>
    <mergeCell ref="EN62:ES62"/>
    <mergeCell ref="BO62:BT62"/>
    <mergeCell ref="BV62:CA62"/>
    <mergeCell ref="CC62:CH62"/>
    <mergeCell ref="CJ62:CO62"/>
    <mergeCell ref="CQ62:CV62"/>
    <mergeCell ref="CX62:DC62"/>
    <mergeCell ref="EU63:EZ63"/>
    <mergeCell ref="FB63:FG63"/>
    <mergeCell ref="DE63:DJ63"/>
    <mergeCell ref="DL63:DQ63"/>
    <mergeCell ref="DS63:DX63"/>
    <mergeCell ref="DZ63:EE63"/>
    <mergeCell ref="EG63:EL63"/>
    <mergeCell ref="EN63:ES63"/>
    <mergeCell ref="BO63:BT63"/>
    <mergeCell ref="BV63:CA63"/>
    <mergeCell ref="CC63:CH63"/>
    <mergeCell ref="CJ63:CO63"/>
    <mergeCell ref="CQ63:CV63"/>
    <mergeCell ref="CX63:DC6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65" max="4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43B4F-5039-4C33-9CBC-305F98F86706}">
  <sheetPr>
    <pageSetUpPr fitToPage="1"/>
  </sheetPr>
  <dimension ref="A1:GP1399"/>
  <sheetViews>
    <sheetView tabSelected="1" zoomScaleNormal="100" workbookViewId="0">
      <pane xSplit="12" ySplit="6" topLeftCell="EH46" activePane="bottomRight" state="frozen"/>
      <selection pane="topRight" activeCell="G1" sqref="G1"/>
      <selection pane="bottomLeft" activeCell="A7" sqref="A7"/>
      <selection pane="bottomRight" activeCell="EH65" sqref="EH65"/>
    </sheetView>
  </sheetViews>
  <sheetFormatPr defaultColWidth="9.109375" defaultRowHeight="13.8"/>
  <cols>
    <col min="1" max="1" width="4.109375" style="8" customWidth="1"/>
    <col min="2" max="2" width="24.33203125" style="8" customWidth="1"/>
    <col min="3" max="11" width="7.77734375" style="239" hidden="1" customWidth="1"/>
    <col min="12" max="12" width="7.77734375" style="239" customWidth="1"/>
    <col min="13" max="13" width="10.6640625" style="8" customWidth="1"/>
    <col min="14" max="14" width="5" style="9" customWidth="1"/>
    <col min="15" max="17" width="5" style="8" customWidth="1"/>
    <col min="18" max="18" width="9.109375" style="11" customWidth="1"/>
    <col min="19" max="19" width="1.88671875" style="8" customWidth="1"/>
    <col min="20" max="20" width="10.6640625" style="8" hidden="1" customWidth="1"/>
    <col min="21" max="21" width="5" style="9" hidden="1" customWidth="1"/>
    <col min="22" max="24" width="5" style="8" hidden="1" customWidth="1"/>
    <col min="25" max="25" width="9.109375" style="11" hidden="1" customWidth="1"/>
    <col min="26" max="26" width="1.88671875" style="8" customWidth="1"/>
    <col min="27" max="27" width="10.6640625" style="8" customWidth="1"/>
    <col min="28" max="28" width="5" style="9" customWidth="1"/>
    <col min="29" max="29" width="4.88671875" style="8" customWidth="1"/>
    <col min="30" max="31" width="5" style="8" customWidth="1"/>
    <col min="32" max="32" width="9.109375" style="11" customWidth="1"/>
    <col min="33" max="33" width="1.88671875" style="8" customWidth="1"/>
    <col min="34" max="34" width="9.109375" style="8" hidden="1" customWidth="1"/>
    <col min="35" max="38" width="5" style="8" hidden="1" customWidth="1"/>
    <col min="39" max="39" width="9.109375" style="8" hidden="1" customWidth="1"/>
    <col min="40" max="40" width="1.88671875" style="8" hidden="1" customWidth="1"/>
    <col min="41" max="41" width="9.109375" style="8" hidden="1" customWidth="1"/>
    <col min="42" max="45" width="5" style="8" hidden="1" customWidth="1"/>
    <col min="46" max="46" width="9.109375" style="8" hidden="1" customWidth="1"/>
    <col min="47" max="47" width="1.88671875" style="8" customWidth="1"/>
    <col min="48" max="48" width="9.109375" style="8" hidden="1" customWidth="1"/>
    <col min="49" max="52" width="5" style="8" hidden="1" customWidth="1"/>
    <col min="53" max="53" width="9.109375" style="8" hidden="1" customWidth="1"/>
    <col min="54" max="54" width="1.88671875" style="8" hidden="1" customWidth="1"/>
    <col min="55" max="55" width="9.109375" style="8" hidden="1" customWidth="1"/>
    <col min="56" max="59" width="5" style="8" hidden="1" customWidth="1"/>
    <col min="60" max="60" width="9.109375" style="8" hidden="1" customWidth="1"/>
    <col min="61" max="61" width="1.88671875" style="8" customWidth="1"/>
    <col min="62" max="62" width="9.109375" style="8" customWidth="1"/>
    <col min="63" max="66" width="5" style="8" customWidth="1"/>
    <col min="67" max="67" width="9.109375" style="8" customWidth="1"/>
    <col min="68" max="68" width="1.88671875" style="8" customWidth="1"/>
    <col min="69" max="69" width="9.109375" style="8" customWidth="1"/>
    <col min="70" max="73" width="5" style="8" customWidth="1"/>
    <col min="74" max="74" width="9.109375" style="8" customWidth="1"/>
    <col min="75" max="75" width="1.88671875" style="8" customWidth="1"/>
    <col min="76" max="76" width="9.109375" style="8" customWidth="1"/>
    <col min="77" max="80" width="5" style="8" customWidth="1"/>
    <col min="81" max="81" width="10.33203125" style="8" customWidth="1"/>
    <col min="82" max="82" width="1.88671875" style="8" customWidth="1"/>
    <col min="83" max="83" width="9.109375" style="8" hidden="1" customWidth="1"/>
    <col min="84" max="87" width="5" style="8" hidden="1" customWidth="1"/>
    <col min="88" max="88" width="9.109375" style="8" hidden="1" customWidth="1"/>
    <col min="89" max="89" width="1.88671875" style="8" hidden="1" customWidth="1"/>
    <col min="90" max="90" width="9.109375" style="8" hidden="1" customWidth="1"/>
    <col min="91" max="94" width="5" style="8" hidden="1" customWidth="1"/>
    <col min="95" max="95" width="9.109375" style="8" hidden="1" customWidth="1"/>
    <col min="96" max="96" width="1.88671875" style="8" hidden="1" customWidth="1"/>
    <col min="97" max="97" width="9.109375" style="8" hidden="1" customWidth="1"/>
    <col min="98" max="101" width="5" style="8" hidden="1" customWidth="1"/>
    <col min="102" max="102" width="9.109375" style="8" hidden="1" customWidth="1"/>
    <col min="103" max="103" width="1.88671875" style="8" customWidth="1"/>
    <col min="104" max="104" width="9.109375" style="8" customWidth="1"/>
    <col min="105" max="108" width="5" style="8" customWidth="1"/>
    <col min="109" max="109" width="10.33203125" style="8" customWidth="1"/>
    <col min="110" max="110" width="1.88671875" style="8" customWidth="1"/>
    <col min="111" max="111" width="9.109375" style="8" customWidth="1"/>
    <col min="112" max="115" width="5" style="8" customWidth="1"/>
    <col min="116" max="116" width="10.88671875" style="8" customWidth="1"/>
    <col min="117" max="117" width="1.88671875" style="8" customWidth="1"/>
    <col min="118" max="118" width="9.109375" style="8" customWidth="1"/>
    <col min="119" max="122" width="5" style="8" customWidth="1"/>
    <col min="123" max="123" width="9.109375" style="8" customWidth="1"/>
    <col min="124" max="124" width="2.33203125" style="8" customWidth="1"/>
    <col min="125" max="125" width="9.109375" style="8" customWidth="1"/>
    <col min="126" max="129" width="5.6640625" style="8" customWidth="1"/>
    <col min="130" max="130" width="9.109375" style="8" customWidth="1"/>
    <col min="131" max="131" width="1.88671875" style="8" customWidth="1"/>
    <col min="132" max="132" width="10.109375" style="8" customWidth="1"/>
    <col min="133" max="136" width="5" style="8" customWidth="1"/>
    <col min="137" max="137" width="9.109375" style="8" customWidth="1"/>
    <col min="138" max="138" width="1.6640625" style="8" customWidth="1"/>
    <col min="139" max="139" width="10.109375" style="8" customWidth="1"/>
    <col min="140" max="143" width="5" style="8" customWidth="1"/>
    <col min="144" max="144" width="9.109375" style="8" customWidth="1"/>
    <col min="145" max="145" width="1.88671875" style="8" customWidth="1"/>
    <col min="146" max="146" width="10.109375" style="8" hidden="1" customWidth="1"/>
    <col min="147" max="150" width="5" style="8" hidden="1" customWidth="1"/>
    <col min="151" max="151" width="9.109375" style="8" hidden="1" customWidth="1"/>
    <col min="152" max="152" width="1.88671875" style="8" hidden="1" customWidth="1"/>
    <col min="153" max="153" width="10.109375" style="8" hidden="1" customWidth="1"/>
    <col min="154" max="157" width="5" style="8" hidden="1" customWidth="1"/>
    <col min="158" max="158" width="9.109375" style="8" hidden="1" customWidth="1"/>
    <col min="159" max="159" width="1.88671875" style="8" customWidth="1"/>
    <col min="160" max="163" width="9.109375" style="8" customWidth="1"/>
    <col min="164" max="164" width="11.33203125" style="8" customWidth="1"/>
    <col min="165" max="165" width="9.109375" style="8"/>
    <col min="166" max="166" width="19.44140625" style="8" customWidth="1"/>
    <col min="167" max="167" width="4" style="8" customWidth="1"/>
    <col min="168" max="168" width="10.33203125" style="171" customWidth="1"/>
    <col min="169" max="179" width="5.77734375" style="171" customWidth="1"/>
    <col min="180" max="180" width="9.109375" style="8" customWidth="1"/>
    <col min="181" max="183" width="9.109375" style="8" hidden="1" customWidth="1"/>
    <col min="184" max="184" width="4.5546875" style="8" customWidth="1"/>
    <col min="185" max="185" width="5.44140625" style="8" customWidth="1"/>
    <col min="186" max="196" width="5.77734375" style="122" customWidth="1"/>
    <col min="197" max="197" width="3.109375" style="122" customWidth="1"/>
    <col min="198" max="198" width="5.77734375" style="122" customWidth="1"/>
    <col min="199" max="260" width="9.109375" style="8"/>
    <col min="261" max="261" width="24.33203125" style="8" customWidth="1"/>
    <col min="262" max="262" width="10.6640625" style="8" customWidth="1"/>
    <col min="263" max="266" width="5" style="8" customWidth="1"/>
    <col min="267" max="267" width="9.109375" style="8" customWidth="1"/>
    <col min="268" max="268" width="1.88671875" style="8" customWidth="1"/>
    <col min="269" max="269" width="10.6640625" style="8" customWidth="1"/>
    <col min="270" max="273" width="5" style="8" customWidth="1"/>
    <col min="274" max="274" width="9.109375" style="8" customWidth="1"/>
    <col min="275" max="275" width="1.88671875" style="8" customWidth="1"/>
    <col min="276" max="276" width="10.6640625" style="8" customWidth="1"/>
    <col min="277" max="280" width="5" style="8" customWidth="1"/>
    <col min="281" max="281" width="9.109375" style="8" customWidth="1"/>
    <col min="282" max="282" width="1.88671875" style="8" customWidth="1"/>
    <col min="283" max="283" width="9.109375" style="8" customWidth="1"/>
    <col min="284" max="287" width="5" style="8" customWidth="1"/>
    <col min="288" max="288" width="9.109375" style="8" customWidth="1"/>
    <col min="289" max="289" width="1.88671875" style="8" customWidth="1"/>
    <col min="290" max="290" width="9.109375" style="8" customWidth="1"/>
    <col min="291" max="294" width="5" style="8" customWidth="1"/>
    <col min="295" max="295" width="9.109375" style="8" customWidth="1"/>
    <col min="296" max="296" width="1.88671875" style="8" customWidth="1"/>
    <col min="297" max="297" width="9.109375" style="8" customWidth="1"/>
    <col min="298" max="301" width="5" style="8" customWidth="1"/>
    <col min="302" max="302" width="9.109375" style="8" customWidth="1"/>
    <col min="303" max="303" width="1.88671875" style="8" customWidth="1"/>
    <col min="304" max="304" width="9.109375" style="8" customWidth="1"/>
    <col min="305" max="308" width="5" style="8" customWidth="1"/>
    <col min="309" max="309" width="9.109375" style="8" customWidth="1"/>
    <col min="310" max="310" width="1.88671875" style="8" customWidth="1"/>
    <col min="311" max="311" width="9.109375" style="8" customWidth="1"/>
    <col min="312" max="315" width="5" style="8" customWidth="1"/>
    <col min="316" max="316" width="9.109375" style="8" customWidth="1"/>
    <col min="317" max="317" width="1.88671875" style="8" customWidth="1"/>
    <col min="318" max="337" width="0" style="8" hidden="1" customWidth="1"/>
    <col min="338" max="338" width="1.88671875" style="8" customWidth="1"/>
    <col min="339" max="339" width="9.109375" style="8" customWidth="1"/>
    <col min="340" max="343" width="5" style="8" customWidth="1"/>
    <col min="344" max="344" width="9.109375" style="8" customWidth="1"/>
    <col min="345" max="351" width="0" style="8" hidden="1" customWidth="1"/>
    <col min="352" max="352" width="1.88671875" style="8" customWidth="1"/>
    <col min="353" max="353" width="9.109375" style="8" customWidth="1"/>
    <col min="354" max="357" width="5" style="8" customWidth="1"/>
    <col min="358" max="358" width="9.109375" style="8" customWidth="1"/>
    <col min="359" max="359" width="1.88671875" style="8" customWidth="1"/>
    <col min="360" max="360" width="9.109375" style="8" customWidth="1"/>
    <col min="361" max="364" width="5" style="8" customWidth="1"/>
    <col min="365" max="365" width="9.109375" style="8" customWidth="1"/>
    <col min="366" max="366" width="1.88671875" style="8" customWidth="1"/>
    <col min="367" max="367" width="9.109375" style="8" customWidth="1"/>
    <col min="368" max="371" width="5" style="8" customWidth="1"/>
    <col min="372" max="372" width="9.109375" style="8" customWidth="1"/>
    <col min="373" max="373" width="2.33203125" style="8" customWidth="1"/>
    <col min="374" max="374" width="9.109375" style="8" customWidth="1"/>
    <col min="375" max="378" width="5.6640625" style="8" customWidth="1"/>
    <col min="379" max="379" width="9.109375" style="8" customWidth="1"/>
    <col min="380" max="380" width="1.88671875" style="8" customWidth="1"/>
    <col min="381" max="381" width="10.109375" style="8" customWidth="1"/>
    <col min="382" max="385" width="5" style="8" customWidth="1"/>
    <col min="386" max="386" width="9.109375" style="8" customWidth="1"/>
    <col min="387" max="387" width="1.6640625" style="8" customWidth="1"/>
    <col min="388" max="388" width="10.109375" style="8" customWidth="1"/>
    <col min="389" max="392" width="5" style="8" customWidth="1"/>
    <col min="393" max="393" width="9.109375" style="8" customWidth="1"/>
    <col min="394" max="394" width="1.88671875" style="8" customWidth="1"/>
    <col min="395" max="395" width="10.109375" style="8" customWidth="1"/>
    <col min="396" max="399" width="5" style="8" customWidth="1"/>
    <col min="400" max="400" width="9.109375" style="8" customWidth="1"/>
    <col min="401" max="401" width="1.88671875" style="8" customWidth="1"/>
    <col min="402" max="402" width="10.109375" style="8" customWidth="1"/>
    <col min="403" max="406" width="5" style="8" customWidth="1"/>
    <col min="407" max="407" width="9.109375" style="8" customWidth="1"/>
    <col min="408" max="408" width="1.88671875" style="8" customWidth="1"/>
    <col min="409" max="412" width="9.109375" style="8" customWidth="1"/>
    <col min="413" max="413" width="11.33203125" style="8" customWidth="1"/>
    <col min="414" max="416" width="9.109375" style="8"/>
    <col min="417" max="417" width="10.33203125" style="8" customWidth="1"/>
    <col min="418" max="433" width="9.109375" style="8" customWidth="1"/>
    <col min="434" max="516" width="9.109375" style="8"/>
    <col min="517" max="517" width="24.33203125" style="8" customWidth="1"/>
    <col min="518" max="518" width="10.6640625" style="8" customWidth="1"/>
    <col min="519" max="522" width="5" style="8" customWidth="1"/>
    <col min="523" max="523" width="9.109375" style="8" customWidth="1"/>
    <col min="524" max="524" width="1.88671875" style="8" customWidth="1"/>
    <col min="525" max="525" width="10.6640625" style="8" customWidth="1"/>
    <col min="526" max="529" width="5" style="8" customWidth="1"/>
    <col min="530" max="530" width="9.109375" style="8" customWidth="1"/>
    <col min="531" max="531" width="1.88671875" style="8" customWidth="1"/>
    <col min="532" max="532" width="10.6640625" style="8" customWidth="1"/>
    <col min="533" max="536" width="5" style="8" customWidth="1"/>
    <col min="537" max="537" width="9.109375" style="8" customWidth="1"/>
    <col min="538" max="538" width="1.88671875" style="8" customWidth="1"/>
    <col min="539" max="539" width="9.109375" style="8" customWidth="1"/>
    <col min="540" max="543" width="5" style="8" customWidth="1"/>
    <col min="544" max="544" width="9.109375" style="8" customWidth="1"/>
    <col min="545" max="545" width="1.88671875" style="8" customWidth="1"/>
    <col min="546" max="546" width="9.109375" style="8" customWidth="1"/>
    <col min="547" max="550" width="5" style="8" customWidth="1"/>
    <col min="551" max="551" width="9.109375" style="8" customWidth="1"/>
    <col min="552" max="552" width="1.88671875" style="8" customWidth="1"/>
    <col min="553" max="553" width="9.109375" style="8" customWidth="1"/>
    <col min="554" max="557" width="5" style="8" customWidth="1"/>
    <col min="558" max="558" width="9.109375" style="8" customWidth="1"/>
    <col min="559" max="559" width="1.88671875" style="8" customWidth="1"/>
    <col min="560" max="560" width="9.109375" style="8" customWidth="1"/>
    <col min="561" max="564" width="5" style="8" customWidth="1"/>
    <col min="565" max="565" width="9.109375" style="8" customWidth="1"/>
    <col min="566" max="566" width="1.88671875" style="8" customWidth="1"/>
    <col min="567" max="567" width="9.109375" style="8" customWidth="1"/>
    <col min="568" max="571" width="5" style="8" customWidth="1"/>
    <col min="572" max="572" width="9.109375" style="8" customWidth="1"/>
    <col min="573" max="573" width="1.88671875" style="8" customWidth="1"/>
    <col min="574" max="593" width="0" style="8" hidden="1" customWidth="1"/>
    <col min="594" max="594" width="1.88671875" style="8" customWidth="1"/>
    <col min="595" max="595" width="9.109375" style="8" customWidth="1"/>
    <col min="596" max="599" width="5" style="8" customWidth="1"/>
    <col min="600" max="600" width="9.109375" style="8" customWidth="1"/>
    <col min="601" max="607" width="0" style="8" hidden="1" customWidth="1"/>
    <col min="608" max="608" width="1.88671875" style="8" customWidth="1"/>
    <col min="609" max="609" width="9.109375" style="8" customWidth="1"/>
    <col min="610" max="613" width="5" style="8" customWidth="1"/>
    <col min="614" max="614" width="9.109375" style="8" customWidth="1"/>
    <col min="615" max="615" width="1.88671875" style="8" customWidth="1"/>
    <col min="616" max="616" width="9.109375" style="8" customWidth="1"/>
    <col min="617" max="620" width="5" style="8" customWidth="1"/>
    <col min="621" max="621" width="9.109375" style="8" customWidth="1"/>
    <col min="622" max="622" width="1.88671875" style="8" customWidth="1"/>
    <col min="623" max="623" width="9.109375" style="8" customWidth="1"/>
    <col min="624" max="627" width="5" style="8" customWidth="1"/>
    <col min="628" max="628" width="9.109375" style="8" customWidth="1"/>
    <col min="629" max="629" width="2.33203125" style="8" customWidth="1"/>
    <col min="630" max="630" width="9.109375" style="8" customWidth="1"/>
    <col min="631" max="634" width="5.6640625" style="8" customWidth="1"/>
    <col min="635" max="635" width="9.109375" style="8" customWidth="1"/>
    <col min="636" max="636" width="1.88671875" style="8" customWidth="1"/>
    <col min="637" max="637" width="10.109375" style="8" customWidth="1"/>
    <col min="638" max="641" width="5" style="8" customWidth="1"/>
    <col min="642" max="642" width="9.109375" style="8" customWidth="1"/>
    <col min="643" max="643" width="1.6640625" style="8" customWidth="1"/>
    <col min="644" max="644" width="10.109375" style="8" customWidth="1"/>
    <col min="645" max="648" width="5" style="8" customWidth="1"/>
    <col min="649" max="649" width="9.109375" style="8" customWidth="1"/>
    <col min="650" max="650" width="1.88671875" style="8" customWidth="1"/>
    <col min="651" max="651" width="10.109375" style="8" customWidth="1"/>
    <col min="652" max="655" width="5" style="8" customWidth="1"/>
    <col min="656" max="656" width="9.109375" style="8" customWidth="1"/>
    <col min="657" max="657" width="1.88671875" style="8" customWidth="1"/>
    <col min="658" max="658" width="10.109375" style="8" customWidth="1"/>
    <col min="659" max="662" width="5" style="8" customWidth="1"/>
    <col min="663" max="663" width="9.109375" style="8" customWidth="1"/>
    <col min="664" max="664" width="1.88671875" style="8" customWidth="1"/>
    <col min="665" max="668" width="9.109375" style="8" customWidth="1"/>
    <col min="669" max="669" width="11.33203125" style="8" customWidth="1"/>
    <col min="670" max="672" width="9.109375" style="8"/>
    <col min="673" max="673" width="10.33203125" style="8" customWidth="1"/>
    <col min="674" max="689" width="9.109375" style="8" customWidth="1"/>
    <col min="690" max="772" width="9.109375" style="8"/>
    <col min="773" max="773" width="24.33203125" style="8" customWidth="1"/>
    <col min="774" max="774" width="10.6640625" style="8" customWidth="1"/>
    <col min="775" max="778" width="5" style="8" customWidth="1"/>
    <col min="779" max="779" width="9.109375" style="8" customWidth="1"/>
    <col min="780" max="780" width="1.88671875" style="8" customWidth="1"/>
    <col min="781" max="781" width="10.6640625" style="8" customWidth="1"/>
    <col min="782" max="785" width="5" style="8" customWidth="1"/>
    <col min="786" max="786" width="9.109375" style="8" customWidth="1"/>
    <col min="787" max="787" width="1.88671875" style="8" customWidth="1"/>
    <col min="788" max="788" width="10.6640625" style="8" customWidth="1"/>
    <col min="789" max="792" width="5" style="8" customWidth="1"/>
    <col min="793" max="793" width="9.109375" style="8" customWidth="1"/>
    <col min="794" max="794" width="1.88671875" style="8" customWidth="1"/>
    <col min="795" max="795" width="9.109375" style="8" customWidth="1"/>
    <col min="796" max="799" width="5" style="8" customWidth="1"/>
    <col min="800" max="800" width="9.109375" style="8" customWidth="1"/>
    <col min="801" max="801" width="1.88671875" style="8" customWidth="1"/>
    <col min="802" max="802" width="9.109375" style="8" customWidth="1"/>
    <col min="803" max="806" width="5" style="8" customWidth="1"/>
    <col min="807" max="807" width="9.109375" style="8" customWidth="1"/>
    <col min="808" max="808" width="1.88671875" style="8" customWidth="1"/>
    <col min="809" max="809" width="9.109375" style="8" customWidth="1"/>
    <col min="810" max="813" width="5" style="8" customWidth="1"/>
    <col min="814" max="814" width="9.109375" style="8" customWidth="1"/>
    <col min="815" max="815" width="1.88671875" style="8" customWidth="1"/>
    <col min="816" max="816" width="9.109375" style="8" customWidth="1"/>
    <col min="817" max="820" width="5" style="8" customWidth="1"/>
    <col min="821" max="821" width="9.109375" style="8" customWidth="1"/>
    <col min="822" max="822" width="1.88671875" style="8" customWidth="1"/>
    <col min="823" max="823" width="9.109375" style="8" customWidth="1"/>
    <col min="824" max="827" width="5" style="8" customWidth="1"/>
    <col min="828" max="828" width="9.109375" style="8" customWidth="1"/>
    <col min="829" max="829" width="1.88671875" style="8" customWidth="1"/>
    <col min="830" max="849" width="0" style="8" hidden="1" customWidth="1"/>
    <col min="850" max="850" width="1.88671875" style="8" customWidth="1"/>
    <col min="851" max="851" width="9.109375" style="8" customWidth="1"/>
    <col min="852" max="855" width="5" style="8" customWidth="1"/>
    <col min="856" max="856" width="9.109375" style="8" customWidth="1"/>
    <col min="857" max="863" width="0" style="8" hidden="1" customWidth="1"/>
    <col min="864" max="864" width="1.88671875" style="8" customWidth="1"/>
    <col min="865" max="865" width="9.109375" style="8" customWidth="1"/>
    <col min="866" max="869" width="5" style="8" customWidth="1"/>
    <col min="870" max="870" width="9.109375" style="8" customWidth="1"/>
    <col min="871" max="871" width="1.88671875" style="8" customWidth="1"/>
    <col min="872" max="872" width="9.109375" style="8" customWidth="1"/>
    <col min="873" max="876" width="5" style="8" customWidth="1"/>
    <col min="877" max="877" width="9.109375" style="8" customWidth="1"/>
    <col min="878" max="878" width="1.88671875" style="8" customWidth="1"/>
    <col min="879" max="879" width="9.109375" style="8" customWidth="1"/>
    <col min="880" max="883" width="5" style="8" customWidth="1"/>
    <col min="884" max="884" width="9.109375" style="8" customWidth="1"/>
    <col min="885" max="885" width="2.33203125" style="8" customWidth="1"/>
    <col min="886" max="886" width="9.109375" style="8" customWidth="1"/>
    <col min="887" max="890" width="5.6640625" style="8" customWidth="1"/>
    <col min="891" max="891" width="9.109375" style="8" customWidth="1"/>
    <col min="892" max="892" width="1.88671875" style="8" customWidth="1"/>
    <col min="893" max="893" width="10.109375" style="8" customWidth="1"/>
    <col min="894" max="897" width="5" style="8" customWidth="1"/>
    <col min="898" max="898" width="9.109375" style="8" customWidth="1"/>
    <col min="899" max="899" width="1.6640625" style="8" customWidth="1"/>
    <col min="900" max="900" width="10.109375" style="8" customWidth="1"/>
    <col min="901" max="904" width="5" style="8" customWidth="1"/>
    <col min="905" max="905" width="9.109375" style="8" customWidth="1"/>
    <col min="906" max="906" width="1.88671875" style="8" customWidth="1"/>
    <col min="907" max="907" width="10.109375" style="8" customWidth="1"/>
    <col min="908" max="911" width="5" style="8" customWidth="1"/>
    <col min="912" max="912" width="9.109375" style="8" customWidth="1"/>
    <col min="913" max="913" width="1.88671875" style="8" customWidth="1"/>
    <col min="914" max="914" width="10.109375" style="8" customWidth="1"/>
    <col min="915" max="918" width="5" style="8" customWidth="1"/>
    <col min="919" max="919" width="9.109375" style="8" customWidth="1"/>
    <col min="920" max="920" width="1.88671875" style="8" customWidth="1"/>
    <col min="921" max="924" width="9.109375" style="8" customWidth="1"/>
    <col min="925" max="925" width="11.33203125" style="8" customWidth="1"/>
    <col min="926" max="928" width="9.109375" style="8"/>
    <col min="929" max="929" width="10.33203125" style="8" customWidth="1"/>
    <col min="930" max="945" width="9.109375" style="8" customWidth="1"/>
    <col min="946" max="1028" width="9.109375" style="8"/>
    <col min="1029" max="1029" width="24.33203125" style="8" customWidth="1"/>
    <col min="1030" max="1030" width="10.6640625" style="8" customWidth="1"/>
    <col min="1031" max="1034" width="5" style="8" customWidth="1"/>
    <col min="1035" max="1035" width="9.109375" style="8" customWidth="1"/>
    <col min="1036" max="1036" width="1.88671875" style="8" customWidth="1"/>
    <col min="1037" max="1037" width="10.6640625" style="8" customWidth="1"/>
    <col min="1038" max="1041" width="5" style="8" customWidth="1"/>
    <col min="1042" max="1042" width="9.109375" style="8" customWidth="1"/>
    <col min="1043" max="1043" width="1.88671875" style="8" customWidth="1"/>
    <col min="1044" max="1044" width="10.6640625" style="8" customWidth="1"/>
    <col min="1045" max="1048" width="5" style="8" customWidth="1"/>
    <col min="1049" max="1049" width="9.109375" style="8" customWidth="1"/>
    <col min="1050" max="1050" width="1.88671875" style="8" customWidth="1"/>
    <col min="1051" max="1051" width="9.109375" style="8" customWidth="1"/>
    <col min="1052" max="1055" width="5" style="8" customWidth="1"/>
    <col min="1056" max="1056" width="9.109375" style="8" customWidth="1"/>
    <col min="1057" max="1057" width="1.88671875" style="8" customWidth="1"/>
    <col min="1058" max="1058" width="9.109375" style="8" customWidth="1"/>
    <col min="1059" max="1062" width="5" style="8" customWidth="1"/>
    <col min="1063" max="1063" width="9.109375" style="8" customWidth="1"/>
    <col min="1064" max="1064" width="1.88671875" style="8" customWidth="1"/>
    <col min="1065" max="1065" width="9.109375" style="8" customWidth="1"/>
    <col min="1066" max="1069" width="5" style="8" customWidth="1"/>
    <col min="1070" max="1070" width="9.109375" style="8" customWidth="1"/>
    <col min="1071" max="1071" width="1.88671875" style="8" customWidth="1"/>
    <col min="1072" max="1072" width="9.109375" style="8" customWidth="1"/>
    <col min="1073" max="1076" width="5" style="8" customWidth="1"/>
    <col min="1077" max="1077" width="9.109375" style="8" customWidth="1"/>
    <col min="1078" max="1078" width="1.88671875" style="8" customWidth="1"/>
    <col min="1079" max="1079" width="9.109375" style="8" customWidth="1"/>
    <col min="1080" max="1083" width="5" style="8" customWidth="1"/>
    <col min="1084" max="1084" width="9.109375" style="8" customWidth="1"/>
    <col min="1085" max="1085" width="1.88671875" style="8" customWidth="1"/>
    <col min="1086" max="1105" width="0" style="8" hidden="1" customWidth="1"/>
    <col min="1106" max="1106" width="1.88671875" style="8" customWidth="1"/>
    <col min="1107" max="1107" width="9.109375" style="8" customWidth="1"/>
    <col min="1108" max="1111" width="5" style="8" customWidth="1"/>
    <col min="1112" max="1112" width="9.109375" style="8" customWidth="1"/>
    <col min="1113" max="1119" width="0" style="8" hidden="1" customWidth="1"/>
    <col min="1120" max="1120" width="1.88671875" style="8" customWidth="1"/>
    <col min="1121" max="1121" width="9.109375" style="8" customWidth="1"/>
    <col min="1122" max="1125" width="5" style="8" customWidth="1"/>
    <col min="1126" max="1126" width="9.109375" style="8" customWidth="1"/>
    <col min="1127" max="1127" width="1.88671875" style="8" customWidth="1"/>
    <col min="1128" max="1128" width="9.109375" style="8" customWidth="1"/>
    <col min="1129" max="1132" width="5" style="8" customWidth="1"/>
    <col min="1133" max="1133" width="9.109375" style="8" customWidth="1"/>
    <col min="1134" max="1134" width="1.88671875" style="8" customWidth="1"/>
    <col min="1135" max="1135" width="9.109375" style="8" customWidth="1"/>
    <col min="1136" max="1139" width="5" style="8" customWidth="1"/>
    <col min="1140" max="1140" width="9.109375" style="8" customWidth="1"/>
    <col min="1141" max="1141" width="2.33203125" style="8" customWidth="1"/>
    <col min="1142" max="1142" width="9.109375" style="8" customWidth="1"/>
    <col min="1143" max="1146" width="5.6640625" style="8" customWidth="1"/>
    <col min="1147" max="1147" width="9.109375" style="8" customWidth="1"/>
    <col min="1148" max="1148" width="1.88671875" style="8" customWidth="1"/>
    <col min="1149" max="1149" width="10.109375" style="8" customWidth="1"/>
    <col min="1150" max="1153" width="5" style="8" customWidth="1"/>
    <col min="1154" max="1154" width="9.109375" style="8" customWidth="1"/>
    <col min="1155" max="1155" width="1.6640625" style="8" customWidth="1"/>
    <col min="1156" max="1156" width="10.109375" style="8" customWidth="1"/>
    <col min="1157" max="1160" width="5" style="8" customWidth="1"/>
    <col min="1161" max="1161" width="9.109375" style="8" customWidth="1"/>
    <col min="1162" max="1162" width="1.88671875" style="8" customWidth="1"/>
    <col min="1163" max="1163" width="10.109375" style="8" customWidth="1"/>
    <col min="1164" max="1167" width="5" style="8" customWidth="1"/>
    <col min="1168" max="1168" width="9.109375" style="8" customWidth="1"/>
    <col min="1169" max="1169" width="1.88671875" style="8" customWidth="1"/>
    <col min="1170" max="1170" width="10.109375" style="8" customWidth="1"/>
    <col min="1171" max="1174" width="5" style="8" customWidth="1"/>
    <col min="1175" max="1175" width="9.109375" style="8" customWidth="1"/>
    <col min="1176" max="1176" width="1.88671875" style="8" customWidth="1"/>
    <col min="1177" max="1180" width="9.109375" style="8" customWidth="1"/>
    <col min="1181" max="1181" width="11.33203125" style="8" customWidth="1"/>
    <col min="1182" max="1184" width="9.109375" style="8"/>
    <col min="1185" max="1185" width="10.33203125" style="8" customWidth="1"/>
    <col min="1186" max="1201" width="9.109375" style="8" customWidth="1"/>
    <col min="1202" max="1284" width="9.109375" style="8"/>
    <col min="1285" max="1285" width="24.33203125" style="8" customWidth="1"/>
    <col min="1286" max="1286" width="10.6640625" style="8" customWidth="1"/>
    <col min="1287" max="1290" width="5" style="8" customWidth="1"/>
    <col min="1291" max="1291" width="9.109375" style="8" customWidth="1"/>
    <col min="1292" max="1292" width="1.88671875" style="8" customWidth="1"/>
    <col min="1293" max="1293" width="10.6640625" style="8" customWidth="1"/>
    <col min="1294" max="1297" width="5" style="8" customWidth="1"/>
    <col min="1298" max="1298" width="9.109375" style="8" customWidth="1"/>
    <col min="1299" max="1299" width="1.88671875" style="8" customWidth="1"/>
    <col min="1300" max="1300" width="10.6640625" style="8" customWidth="1"/>
    <col min="1301" max="1304" width="5" style="8" customWidth="1"/>
    <col min="1305" max="1305" width="9.109375" style="8" customWidth="1"/>
    <col min="1306" max="1306" width="1.88671875" style="8" customWidth="1"/>
    <col min="1307" max="1307" width="9.109375" style="8" customWidth="1"/>
    <col min="1308" max="1311" width="5" style="8" customWidth="1"/>
    <col min="1312" max="1312" width="9.109375" style="8" customWidth="1"/>
    <col min="1313" max="1313" width="1.88671875" style="8" customWidth="1"/>
    <col min="1314" max="1314" width="9.109375" style="8" customWidth="1"/>
    <col min="1315" max="1318" width="5" style="8" customWidth="1"/>
    <col min="1319" max="1319" width="9.109375" style="8" customWidth="1"/>
    <col min="1320" max="1320" width="1.88671875" style="8" customWidth="1"/>
    <col min="1321" max="1321" width="9.109375" style="8" customWidth="1"/>
    <col min="1322" max="1325" width="5" style="8" customWidth="1"/>
    <col min="1326" max="1326" width="9.109375" style="8" customWidth="1"/>
    <col min="1327" max="1327" width="1.88671875" style="8" customWidth="1"/>
    <col min="1328" max="1328" width="9.109375" style="8" customWidth="1"/>
    <col min="1329" max="1332" width="5" style="8" customWidth="1"/>
    <col min="1333" max="1333" width="9.109375" style="8" customWidth="1"/>
    <col min="1334" max="1334" width="1.88671875" style="8" customWidth="1"/>
    <col min="1335" max="1335" width="9.109375" style="8" customWidth="1"/>
    <col min="1336" max="1339" width="5" style="8" customWidth="1"/>
    <col min="1340" max="1340" width="9.109375" style="8" customWidth="1"/>
    <col min="1341" max="1341" width="1.88671875" style="8" customWidth="1"/>
    <col min="1342" max="1361" width="0" style="8" hidden="1" customWidth="1"/>
    <col min="1362" max="1362" width="1.88671875" style="8" customWidth="1"/>
    <col min="1363" max="1363" width="9.109375" style="8" customWidth="1"/>
    <col min="1364" max="1367" width="5" style="8" customWidth="1"/>
    <col min="1368" max="1368" width="9.109375" style="8" customWidth="1"/>
    <col min="1369" max="1375" width="0" style="8" hidden="1" customWidth="1"/>
    <col min="1376" max="1376" width="1.88671875" style="8" customWidth="1"/>
    <col min="1377" max="1377" width="9.109375" style="8" customWidth="1"/>
    <col min="1378" max="1381" width="5" style="8" customWidth="1"/>
    <col min="1382" max="1382" width="9.109375" style="8" customWidth="1"/>
    <col min="1383" max="1383" width="1.88671875" style="8" customWidth="1"/>
    <col min="1384" max="1384" width="9.109375" style="8" customWidth="1"/>
    <col min="1385" max="1388" width="5" style="8" customWidth="1"/>
    <col min="1389" max="1389" width="9.109375" style="8" customWidth="1"/>
    <col min="1390" max="1390" width="1.88671875" style="8" customWidth="1"/>
    <col min="1391" max="1391" width="9.109375" style="8" customWidth="1"/>
    <col min="1392" max="1395" width="5" style="8" customWidth="1"/>
    <col min="1396" max="1396" width="9.109375" style="8" customWidth="1"/>
    <col min="1397" max="1397" width="2.33203125" style="8" customWidth="1"/>
    <col min="1398" max="1398" width="9.109375" style="8" customWidth="1"/>
    <col min="1399" max="1402" width="5.6640625" style="8" customWidth="1"/>
    <col min="1403" max="1403" width="9.109375" style="8" customWidth="1"/>
    <col min="1404" max="1404" width="1.88671875" style="8" customWidth="1"/>
    <col min="1405" max="1405" width="10.109375" style="8" customWidth="1"/>
    <col min="1406" max="1409" width="5" style="8" customWidth="1"/>
    <col min="1410" max="1410" width="9.109375" style="8" customWidth="1"/>
    <col min="1411" max="1411" width="1.6640625" style="8" customWidth="1"/>
    <col min="1412" max="1412" width="10.109375" style="8" customWidth="1"/>
    <col min="1413" max="1416" width="5" style="8" customWidth="1"/>
    <col min="1417" max="1417" width="9.109375" style="8" customWidth="1"/>
    <col min="1418" max="1418" width="1.88671875" style="8" customWidth="1"/>
    <col min="1419" max="1419" width="10.109375" style="8" customWidth="1"/>
    <col min="1420" max="1423" width="5" style="8" customWidth="1"/>
    <col min="1424" max="1424" width="9.109375" style="8" customWidth="1"/>
    <col min="1425" max="1425" width="1.88671875" style="8" customWidth="1"/>
    <col min="1426" max="1426" width="10.109375" style="8" customWidth="1"/>
    <col min="1427" max="1430" width="5" style="8" customWidth="1"/>
    <col min="1431" max="1431" width="9.109375" style="8" customWidth="1"/>
    <col min="1432" max="1432" width="1.88671875" style="8" customWidth="1"/>
    <col min="1433" max="1436" width="9.109375" style="8" customWidth="1"/>
    <col min="1437" max="1437" width="11.33203125" style="8" customWidth="1"/>
    <col min="1438" max="1440" width="9.109375" style="8"/>
    <col min="1441" max="1441" width="10.33203125" style="8" customWidth="1"/>
    <col min="1442" max="1457" width="9.109375" style="8" customWidth="1"/>
    <col min="1458" max="1540" width="9.109375" style="8"/>
    <col min="1541" max="1541" width="24.33203125" style="8" customWidth="1"/>
    <col min="1542" max="1542" width="10.6640625" style="8" customWidth="1"/>
    <col min="1543" max="1546" width="5" style="8" customWidth="1"/>
    <col min="1547" max="1547" width="9.109375" style="8" customWidth="1"/>
    <col min="1548" max="1548" width="1.88671875" style="8" customWidth="1"/>
    <col min="1549" max="1549" width="10.6640625" style="8" customWidth="1"/>
    <col min="1550" max="1553" width="5" style="8" customWidth="1"/>
    <col min="1554" max="1554" width="9.109375" style="8" customWidth="1"/>
    <col min="1555" max="1555" width="1.88671875" style="8" customWidth="1"/>
    <col min="1556" max="1556" width="10.6640625" style="8" customWidth="1"/>
    <col min="1557" max="1560" width="5" style="8" customWidth="1"/>
    <col min="1561" max="1561" width="9.109375" style="8" customWidth="1"/>
    <col min="1562" max="1562" width="1.88671875" style="8" customWidth="1"/>
    <col min="1563" max="1563" width="9.109375" style="8" customWidth="1"/>
    <col min="1564" max="1567" width="5" style="8" customWidth="1"/>
    <col min="1568" max="1568" width="9.109375" style="8" customWidth="1"/>
    <col min="1569" max="1569" width="1.88671875" style="8" customWidth="1"/>
    <col min="1570" max="1570" width="9.109375" style="8" customWidth="1"/>
    <col min="1571" max="1574" width="5" style="8" customWidth="1"/>
    <col min="1575" max="1575" width="9.109375" style="8" customWidth="1"/>
    <col min="1576" max="1576" width="1.88671875" style="8" customWidth="1"/>
    <col min="1577" max="1577" width="9.109375" style="8" customWidth="1"/>
    <col min="1578" max="1581" width="5" style="8" customWidth="1"/>
    <col min="1582" max="1582" width="9.109375" style="8" customWidth="1"/>
    <col min="1583" max="1583" width="1.88671875" style="8" customWidth="1"/>
    <col min="1584" max="1584" width="9.109375" style="8" customWidth="1"/>
    <col min="1585" max="1588" width="5" style="8" customWidth="1"/>
    <col min="1589" max="1589" width="9.109375" style="8" customWidth="1"/>
    <col min="1590" max="1590" width="1.88671875" style="8" customWidth="1"/>
    <col min="1591" max="1591" width="9.109375" style="8" customWidth="1"/>
    <col min="1592" max="1595" width="5" style="8" customWidth="1"/>
    <col min="1596" max="1596" width="9.109375" style="8" customWidth="1"/>
    <col min="1597" max="1597" width="1.88671875" style="8" customWidth="1"/>
    <col min="1598" max="1617" width="0" style="8" hidden="1" customWidth="1"/>
    <col min="1618" max="1618" width="1.88671875" style="8" customWidth="1"/>
    <col min="1619" max="1619" width="9.109375" style="8" customWidth="1"/>
    <col min="1620" max="1623" width="5" style="8" customWidth="1"/>
    <col min="1624" max="1624" width="9.109375" style="8" customWidth="1"/>
    <col min="1625" max="1631" width="0" style="8" hidden="1" customWidth="1"/>
    <col min="1632" max="1632" width="1.88671875" style="8" customWidth="1"/>
    <col min="1633" max="1633" width="9.109375" style="8" customWidth="1"/>
    <col min="1634" max="1637" width="5" style="8" customWidth="1"/>
    <col min="1638" max="1638" width="9.109375" style="8" customWidth="1"/>
    <col min="1639" max="1639" width="1.88671875" style="8" customWidth="1"/>
    <col min="1640" max="1640" width="9.109375" style="8" customWidth="1"/>
    <col min="1641" max="1644" width="5" style="8" customWidth="1"/>
    <col min="1645" max="1645" width="9.109375" style="8" customWidth="1"/>
    <col min="1646" max="1646" width="1.88671875" style="8" customWidth="1"/>
    <col min="1647" max="1647" width="9.109375" style="8" customWidth="1"/>
    <col min="1648" max="1651" width="5" style="8" customWidth="1"/>
    <col min="1652" max="1652" width="9.109375" style="8" customWidth="1"/>
    <col min="1653" max="1653" width="2.33203125" style="8" customWidth="1"/>
    <col min="1654" max="1654" width="9.109375" style="8" customWidth="1"/>
    <col min="1655" max="1658" width="5.6640625" style="8" customWidth="1"/>
    <col min="1659" max="1659" width="9.109375" style="8" customWidth="1"/>
    <col min="1660" max="1660" width="1.88671875" style="8" customWidth="1"/>
    <col min="1661" max="1661" width="10.109375" style="8" customWidth="1"/>
    <col min="1662" max="1665" width="5" style="8" customWidth="1"/>
    <col min="1666" max="1666" width="9.109375" style="8" customWidth="1"/>
    <col min="1667" max="1667" width="1.6640625" style="8" customWidth="1"/>
    <col min="1668" max="1668" width="10.109375" style="8" customWidth="1"/>
    <col min="1669" max="1672" width="5" style="8" customWidth="1"/>
    <col min="1673" max="1673" width="9.109375" style="8" customWidth="1"/>
    <col min="1674" max="1674" width="1.88671875" style="8" customWidth="1"/>
    <col min="1675" max="1675" width="10.109375" style="8" customWidth="1"/>
    <col min="1676" max="1679" width="5" style="8" customWidth="1"/>
    <col min="1680" max="1680" width="9.109375" style="8" customWidth="1"/>
    <col min="1681" max="1681" width="1.88671875" style="8" customWidth="1"/>
    <col min="1682" max="1682" width="10.109375" style="8" customWidth="1"/>
    <col min="1683" max="1686" width="5" style="8" customWidth="1"/>
    <col min="1687" max="1687" width="9.109375" style="8" customWidth="1"/>
    <col min="1688" max="1688" width="1.88671875" style="8" customWidth="1"/>
    <col min="1689" max="1692" width="9.109375" style="8" customWidth="1"/>
    <col min="1693" max="1693" width="11.33203125" style="8" customWidth="1"/>
    <col min="1694" max="1696" width="9.109375" style="8"/>
    <col min="1697" max="1697" width="10.33203125" style="8" customWidth="1"/>
    <col min="1698" max="1713" width="9.109375" style="8" customWidth="1"/>
    <col min="1714" max="1796" width="9.109375" style="8"/>
    <col min="1797" max="1797" width="24.33203125" style="8" customWidth="1"/>
    <col min="1798" max="1798" width="10.6640625" style="8" customWidth="1"/>
    <col min="1799" max="1802" width="5" style="8" customWidth="1"/>
    <col min="1803" max="1803" width="9.109375" style="8" customWidth="1"/>
    <col min="1804" max="1804" width="1.88671875" style="8" customWidth="1"/>
    <col min="1805" max="1805" width="10.6640625" style="8" customWidth="1"/>
    <col min="1806" max="1809" width="5" style="8" customWidth="1"/>
    <col min="1810" max="1810" width="9.109375" style="8" customWidth="1"/>
    <col min="1811" max="1811" width="1.88671875" style="8" customWidth="1"/>
    <col min="1812" max="1812" width="10.6640625" style="8" customWidth="1"/>
    <col min="1813" max="1816" width="5" style="8" customWidth="1"/>
    <col min="1817" max="1817" width="9.109375" style="8" customWidth="1"/>
    <col min="1818" max="1818" width="1.88671875" style="8" customWidth="1"/>
    <col min="1819" max="1819" width="9.109375" style="8" customWidth="1"/>
    <col min="1820" max="1823" width="5" style="8" customWidth="1"/>
    <col min="1824" max="1824" width="9.109375" style="8" customWidth="1"/>
    <col min="1825" max="1825" width="1.88671875" style="8" customWidth="1"/>
    <col min="1826" max="1826" width="9.109375" style="8" customWidth="1"/>
    <col min="1827" max="1830" width="5" style="8" customWidth="1"/>
    <col min="1831" max="1831" width="9.109375" style="8" customWidth="1"/>
    <col min="1832" max="1832" width="1.88671875" style="8" customWidth="1"/>
    <col min="1833" max="1833" width="9.109375" style="8" customWidth="1"/>
    <col min="1834" max="1837" width="5" style="8" customWidth="1"/>
    <col min="1838" max="1838" width="9.109375" style="8" customWidth="1"/>
    <col min="1839" max="1839" width="1.88671875" style="8" customWidth="1"/>
    <col min="1840" max="1840" width="9.109375" style="8" customWidth="1"/>
    <col min="1841" max="1844" width="5" style="8" customWidth="1"/>
    <col min="1845" max="1845" width="9.109375" style="8" customWidth="1"/>
    <col min="1846" max="1846" width="1.88671875" style="8" customWidth="1"/>
    <col min="1847" max="1847" width="9.109375" style="8" customWidth="1"/>
    <col min="1848" max="1851" width="5" style="8" customWidth="1"/>
    <col min="1852" max="1852" width="9.109375" style="8" customWidth="1"/>
    <col min="1853" max="1853" width="1.88671875" style="8" customWidth="1"/>
    <col min="1854" max="1873" width="0" style="8" hidden="1" customWidth="1"/>
    <col min="1874" max="1874" width="1.88671875" style="8" customWidth="1"/>
    <col min="1875" max="1875" width="9.109375" style="8" customWidth="1"/>
    <col min="1876" max="1879" width="5" style="8" customWidth="1"/>
    <col min="1880" max="1880" width="9.109375" style="8" customWidth="1"/>
    <col min="1881" max="1887" width="0" style="8" hidden="1" customWidth="1"/>
    <col min="1888" max="1888" width="1.88671875" style="8" customWidth="1"/>
    <col min="1889" max="1889" width="9.109375" style="8" customWidth="1"/>
    <col min="1890" max="1893" width="5" style="8" customWidth="1"/>
    <col min="1894" max="1894" width="9.109375" style="8" customWidth="1"/>
    <col min="1895" max="1895" width="1.88671875" style="8" customWidth="1"/>
    <col min="1896" max="1896" width="9.109375" style="8" customWidth="1"/>
    <col min="1897" max="1900" width="5" style="8" customWidth="1"/>
    <col min="1901" max="1901" width="9.109375" style="8" customWidth="1"/>
    <col min="1902" max="1902" width="1.88671875" style="8" customWidth="1"/>
    <col min="1903" max="1903" width="9.109375" style="8" customWidth="1"/>
    <col min="1904" max="1907" width="5" style="8" customWidth="1"/>
    <col min="1908" max="1908" width="9.109375" style="8" customWidth="1"/>
    <col min="1909" max="1909" width="2.33203125" style="8" customWidth="1"/>
    <col min="1910" max="1910" width="9.109375" style="8" customWidth="1"/>
    <col min="1911" max="1914" width="5.6640625" style="8" customWidth="1"/>
    <col min="1915" max="1915" width="9.109375" style="8" customWidth="1"/>
    <col min="1916" max="1916" width="1.88671875" style="8" customWidth="1"/>
    <col min="1917" max="1917" width="10.109375" style="8" customWidth="1"/>
    <col min="1918" max="1921" width="5" style="8" customWidth="1"/>
    <col min="1922" max="1922" width="9.109375" style="8" customWidth="1"/>
    <col min="1923" max="1923" width="1.6640625" style="8" customWidth="1"/>
    <col min="1924" max="1924" width="10.109375" style="8" customWidth="1"/>
    <col min="1925" max="1928" width="5" style="8" customWidth="1"/>
    <col min="1929" max="1929" width="9.109375" style="8" customWidth="1"/>
    <col min="1930" max="1930" width="1.88671875" style="8" customWidth="1"/>
    <col min="1931" max="1931" width="10.109375" style="8" customWidth="1"/>
    <col min="1932" max="1935" width="5" style="8" customWidth="1"/>
    <col min="1936" max="1936" width="9.109375" style="8" customWidth="1"/>
    <col min="1937" max="1937" width="1.88671875" style="8" customWidth="1"/>
    <col min="1938" max="1938" width="10.109375" style="8" customWidth="1"/>
    <col min="1939" max="1942" width="5" style="8" customWidth="1"/>
    <col min="1943" max="1943" width="9.109375" style="8" customWidth="1"/>
    <col min="1944" max="1944" width="1.88671875" style="8" customWidth="1"/>
    <col min="1945" max="1948" width="9.109375" style="8" customWidth="1"/>
    <col min="1949" max="1949" width="11.33203125" style="8" customWidth="1"/>
    <col min="1950" max="1952" width="9.109375" style="8"/>
    <col min="1953" max="1953" width="10.33203125" style="8" customWidth="1"/>
    <col min="1954" max="1969" width="9.109375" style="8" customWidth="1"/>
    <col min="1970" max="2052" width="9.109375" style="8"/>
    <col min="2053" max="2053" width="24.33203125" style="8" customWidth="1"/>
    <col min="2054" max="2054" width="10.6640625" style="8" customWidth="1"/>
    <col min="2055" max="2058" width="5" style="8" customWidth="1"/>
    <col min="2059" max="2059" width="9.109375" style="8" customWidth="1"/>
    <col min="2060" max="2060" width="1.88671875" style="8" customWidth="1"/>
    <col min="2061" max="2061" width="10.6640625" style="8" customWidth="1"/>
    <col min="2062" max="2065" width="5" style="8" customWidth="1"/>
    <col min="2066" max="2066" width="9.109375" style="8" customWidth="1"/>
    <col min="2067" max="2067" width="1.88671875" style="8" customWidth="1"/>
    <col min="2068" max="2068" width="10.6640625" style="8" customWidth="1"/>
    <col min="2069" max="2072" width="5" style="8" customWidth="1"/>
    <col min="2073" max="2073" width="9.109375" style="8" customWidth="1"/>
    <col min="2074" max="2074" width="1.88671875" style="8" customWidth="1"/>
    <col min="2075" max="2075" width="9.109375" style="8" customWidth="1"/>
    <col min="2076" max="2079" width="5" style="8" customWidth="1"/>
    <col min="2080" max="2080" width="9.109375" style="8" customWidth="1"/>
    <col min="2081" max="2081" width="1.88671875" style="8" customWidth="1"/>
    <col min="2082" max="2082" width="9.109375" style="8" customWidth="1"/>
    <col min="2083" max="2086" width="5" style="8" customWidth="1"/>
    <col min="2087" max="2087" width="9.109375" style="8" customWidth="1"/>
    <col min="2088" max="2088" width="1.88671875" style="8" customWidth="1"/>
    <col min="2089" max="2089" width="9.109375" style="8" customWidth="1"/>
    <col min="2090" max="2093" width="5" style="8" customWidth="1"/>
    <col min="2094" max="2094" width="9.109375" style="8" customWidth="1"/>
    <col min="2095" max="2095" width="1.88671875" style="8" customWidth="1"/>
    <col min="2096" max="2096" width="9.109375" style="8" customWidth="1"/>
    <col min="2097" max="2100" width="5" style="8" customWidth="1"/>
    <col min="2101" max="2101" width="9.109375" style="8" customWidth="1"/>
    <col min="2102" max="2102" width="1.88671875" style="8" customWidth="1"/>
    <col min="2103" max="2103" width="9.109375" style="8" customWidth="1"/>
    <col min="2104" max="2107" width="5" style="8" customWidth="1"/>
    <col min="2108" max="2108" width="9.109375" style="8" customWidth="1"/>
    <col min="2109" max="2109" width="1.88671875" style="8" customWidth="1"/>
    <col min="2110" max="2129" width="0" style="8" hidden="1" customWidth="1"/>
    <col min="2130" max="2130" width="1.88671875" style="8" customWidth="1"/>
    <col min="2131" max="2131" width="9.109375" style="8" customWidth="1"/>
    <col min="2132" max="2135" width="5" style="8" customWidth="1"/>
    <col min="2136" max="2136" width="9.109375" style="8" customWidth="1"/>
    <col min="2137" max="2143" width="0" style="8" hidden="1" customWidth="1"/>
    <col min="2144" max="2144" width="1.88671875" style="8" customWidth="1"/>
    <col min="2145" max="2145" width="9.109375" style="8" customWidth="1"/>
    <col min="2146" max="2149" width="5" style="8" customWidth="1"/>
    <col min="2150" max="2150" width="9.109375" style="8" customWidth="1"/>
    <col min="2151" max="2151" width="1.88671875" style="8" customWidth="1"/>
    <col min="2152" max="2152" width="9.109375" style="8" customWidth="1"/>
    <col min="2153" max="2156" width="5" style="8" customWidth="1"/>
    <col min="2157" max="2157" width="9.109375" style="8" customWidth="1"/>
    <col min="2158" max="2158" width="1.88671875" style="8" customWidth="1"/>
    <col min="2159" max="2159" width="9.109375" style="8" customWidth="1"/>
    <col min="2160" max="2163" width="5" style="8" customWidth="1"/>
    <col min="2164" max="2164" width="9.109375" style="8" customWidth="1"/>
    <col min="2165" max="2165" width="2.33203125" style="8" customWidth="1"/>
    <col min="2166" max="2166" width="9.109375" style="8" customWidth="1"/>
    <col min="2167" max="2170" width="5.6640625" style="8" customWidth="1"/>
    <col min="2171" max="2171" width="9.109375" style="8" customWidth="1"/>
    <col min="2172" max="2172" width="1.88671875" style="8" customWidth="1"/>
    <col min="2173" max="2173" width="10.109375" style="8" customWidth="1"/>
    <col min="2174" max="2177" width="5" style="8" customWidth="1"/>
    <col min="2178" max="2178" width="9.109375" style="8" customWidth="1"/>
    <col min="2179" max="2179" width="1.6640625" style="8" customWidth="1"/>
    <col min="2180" max="2180" width="10.109375" style="8" customWidth="1"/>
    <col min="2181" max="2184" width="5" style="8" customWidth="1"/>
    <col min="2185" max="2185" width="9.109375" style="8" customWidth="1"/>
    <col min="2186" max="2186" width="1.88671875" style="8" customWidth="1"/>
    <col min="2187" max="2187" width="10.109375" style="8" customWidth="1"/>
    <col min="2188" max="2191" width="5" style="8" customWidth="1"/>
    <col min="2192" max="2192" width="9.109375" style="8" customWidth="1"/>
    <col min="2193" max="2193" width="1.88671875" style="8" customWidth="1"/>
    <col min="2194" max="2194" width="10.109375" style="8" customWidth="1"/>
    <col min="2195" max="2198" width="5" style="8" customWidth="1"/>
    <col min="2199" max="2199" width="9.109375" style="8" customWidth="1"/>
    <col min="2200" max="2200" width="1.88671875" style="8" customWidth="1"/>
    <col min="2201" max="2204" width="9.109375" style="8" customWidth="1"/>
    <col min="2205" max="2205" width="11.33203125" style="8" customWidth="1"/>
    <col min="2206" max="2208" width="9.109375" style="8"/>
    <col min="2209" max="2209" width="10.33203125" style="8" customWidth="1"/>
    <col min="2210" max="2225" width="9.109375" style="8" customWidth="1"/>
    <col min="2226" max="2308" width="9.109375" style="8"/>
    <col min="2309" max="2309" width="24.33203125" style="8" customWidth="1"/>
    <col min="2310" max="2310" width="10.6640625" style="8" customWidth="1"/>
    <col min="2311" max="2314" width="5" style="8" customWidth="1"/>
    <col min="2315" max="2315" width="9.109375" style="8" customWidth="1"/>
    <col min="2316" max="2316" width="1.88671875" style="8" customWidth="1"/>
    <col min="2317" max="2317" width="10.6640625" style="8" customWidth="1"/>
    <col min="2318" max="2321" width="5" style="8" customWidth="1"/>
    <col min="2322" max="2322" width="9.109375" style="8" customWidth="1"/>
    <col min="2323" max="2323" width="1.88671875" style="8" customWidth="1"/>
    <col min="2324" max="2324" width="10.6640625" style="8" customWidth="1"/>
    <col min="2325" max="2328" width="5" style="8" customWidth="1"/>
    <col min="2329" max="2329" width="9.109375" style="8" customWidth="1"/>
    <col min="2330" max="2330" width="1.88671875" style="8" customWidth="1"/>
    <col min="2331" max="2331" width="9.109375" style="8" customWidth="1"/>
    <col min="2332" max="2335" width="5" style="8" customWidth="1"/>
    <col min="2336" max="2336" width="9.109375" style="8" customWidth="1"/>
    <col min="2337" max="2337" width="1.88671875" style="8" customWidth="1"/>
    <col min="2338" max="2338" width="9.109375" style="8" customWidth="1"/>
    <col min="2339" max="2342" width="5" style="8" customWidth="1"/>
    <col min="2343" max="2343" width="9.109375" style="8" customWidth="1"/>
    <col min="2344" max="2344" width="1.88671875" style="8" customWidth="1"/>
    <col min="2345" max="2345" width="9.109375" style="8" customWidth="1"/>
    <col min="2346" max="2349" width="5" style="8" customWidth="1"/>
    <col min="2350" max="2350" width="9.109375" style="8" customWidth="1"/>
    <col min="2351" max="2351" width="1.88671875" style="8" customWidth="1"/>
    <col min="2352" max="2352" width="9.109375" style="8" customWidth="1"/>
    <col min="2353" max="2356" width="5" style="8" customWidth="1"/>
    <col min="2357" max="2357" width="9.109375" style="8" customWidth="1"/>
    <col min="2358" max="2358" width="1.88671875" style="8" customWidth="1"/>
    <col min="2359" max="2359" width="9.109375" style="8" customWidth="1"/>
    <col min="2360" max="2363" width="5" style="8" customWidth="1"/>
    <col min="2364" max="2364" width="9.109375" style="8" customWidth="1"/>
    <col min="2365" max="2365" width="1.88671875" style="8" customWidth="1"/>
    <col min="2366" max="2385" width="0" style="8" hidden="1" customWidth="1"/>
    <col min="2386" max="2386" width="1.88671875" style="8" customWidth="1"/>
    <col min="2387" max="2387" width="9.109375" style="8" customWidth="1"/>
    <col min="2388" max="2391" width="5" style="8" customWidth="1"/>
    <col min="2392" max="2392" width="9.109375" style="8" customWidth="1"/>
    <col min="2393" max="2399" width="0" style="8" hidden="1" customWidth="1"/>
    <col min="2400" max="2400" width="1.88671875" style="8" customWidth="1"/>
    <col min="2401" max="2401" width="9.109375" style="8" customWidth="1"/>
    <col min="2402" max="2405" width="5" style="8" customWidth="1"/>
    <col min="2406" max="2406" width="9.109375" style="8" customWidth="1"/>
    <col min="2407" max="2407" width="1.88671875" style="8" customWidth="1"/>
    <col min="2408" max="2408" width="9.109375" style="8" customWidth="1"/>
    <col min="2409" max="2412" width="5" style="8" customWidth="1"/>
    <col min="2413" max="2413" width="9.109375" style="8" customWidth="1"/>
    <col min="2414" max="2414" width="1.88671875" style="8" customWidth="1"/>
    <col min="2415" max="2415" width="9.109375" style="8" customWidth="1"/>
    <col min="2416" max="2419" width="5" style="8" customWidth="1"/>
    <col min="2420" max="2420" width="9.109375" style="8" customWidth="1"/>
    <col min="2421" max="2421" width="2.33203125" style="8" customWidth="1"/>
    <col min="2422" max="2422" width="9.109375" style="8" customWidth="1"/>
    <col min="2423" max="2426" width="5.6640625" style="8" customWidth="1"/>
    <col min="2427" max="2427" width="9.109375" style="8" customWidth="1"/>
    <col min="2428" max="2428" width="1.88671875" style="8" customWidth="1"/>
    <col min="2429" max="2429" width="10.109375" style="8" customWidth="1"/>
    <col min="2430" max="2433" width="5" style="8" customWidth="1"/>
    <col min="2434" max="2434" width="9.109375" style="8" customWidth="1"/>
    <col min="2435" max="2435" width="1.6640625" style="8" customWidth="1"/>
    <col min="2436" max="2436" width="10.109375" style="8" customWidth="1"/>
    <col min="2437" max="2440" width="5" style="8" customWidth="1"/>
    <col min="2441" max="2441" width="9.109375" style="8" customWidth="1"/>
    <col min="2442" max="2442" width="1.88671875" style="8" customWidth="1"/>
    <col min="2443" max="2443" width="10.109375" style="8" customWidth="1"/>
    <col min="2444" max="2447" width="5" style="8" customWidth="1"/>
    <col min="2448" max="2448" width="9.109375" style="8" customWidth="1"/>
    <col min="2449" max="2449" width="1.88671875" style="8" customWidth="1"/>
    <col min="2450" max="2450" width="10.109375" style="8" customWidth="1"/>
    <col min="2451" max="2454" width="5" style="8" customWidth="1"/>
    <col min="2455" max="2455" width="9.109375" style="8" customWidth="1"/>
    <col min="2456" max="2456" width="1.88671875" style="8" customWidth="1"/>
    <col min="2457" max="2460" width="9.109375" style="8" customWidth="1"/>
    <col min="2461" max="2461" width="11.33203125" style="8" customWidth="1"/>
    <col min="2462" max="2464" width="9.109375" style="8"/>
    <col min="2465" max="2465" width="10.33203125" style="8" customWidth="1"/>
    <col min="2466" max="2481" width="9.109375" style="8" customWidth="1"/>
    <col min="2482" max="2564" width="9.109375" style="8"/>
    <col min="2565" max="2565" width="24.33203125" style="8" customWidth="1"/>
    <col min="2566" max="2566" width="10.6640625" style="8" customWidth="1"/>
    <col min="2567" max="2570" width="5" style="8" customWidth="1"/>
    <col min="2571" max="2571" width="9.109375" style="8" customWidth="1"/>
    <col min="2572" max="2572" width="1.88671875" style="8" customWidth="1"/>
    <col min="2573" max="2573" width="10.6640625" style="8" customWidth="1"/>
    <col min="2574" max="2577" width="5" style="8" customWidth="1"/>
    <col min="2578" max="2578" width="9.109375" style="8" customWidth="1"/>
    <col min="2579" max="2579" width="1.88671875" style="8" customWidth="1"/>
    <col min="2580" max="2580" width="10.6640625" style="8" customWidth="1"/>
    <col min="2581" max="2584" width="5" style="8" customWidth="1"/>
    <col min="2585" max="2585" width="9.109375" style="8" customWidth="1"/>
    <col min="2586" max="2586" width="1.88671875" style="8" customWidth="1"/>
    <col min="2587" max="2587" width="9.109375" style="8" customWidth="1"/>
    <col min="2588" max="2591" width="5" style="8" customWidth="1"/>
    <col min="2592" max="2592" width="9.109375" style="8" customWidth="1"/>
    <col min="2593" max="2593" width="1.88671875" style="8" customWidth="1"/>
    <col min="2594" max="2594" width="9.109375" style="8" customWidth="1"/>
    <col min="2595" max="2598" width="5" style="8" customWidth="1"/>
    <col min="2599" max="2599" width="9.109375" style="8" customWidth="1"/>
    <col min="2600" max="2600" width="1.88671875" style="8" customWidth="1"/>
    <col min="2601" max="2601" width="9.109375" style="8" customWidth="1"/>
    <col min="2602" max="2605" width="5" style="8" customWidth="1"/>
    <col min="2606" max="2606" width="9.109375" style="8" customWidth="1"/>
    <col min="2607" max="2607" width="1.88671875" style="8" customWidth="1"/>
    <col min="2608" max="2608" width="9.109375" style="8" customWidth="1"/>
    <col min="2609" max="2612" width="5" style="8" customWidth="1"/>
    <col min="2613" max="2613" width="9.109375" style="8" customWidth="1"/>
    <col min="2614" max="2614" width="1.88671875" style="8" customWidth="1"/>
    <col min="2615" max="2615" width="9.109375" style="8" customWidth="1"/>
    <col min="2616" max="2619" width="5" style="8" customWidth="1"/>
    <col min="2620" max="2620" width="9.109375" style="8" customWidth="1"/>
    <col min="2621" max="2621" width="1.88671875" style="8" customWidth="1"/>
    <col min="2622" max="2641" width="0" style="8" hidden="1" customWidth="1"/>
    <col min="2642" max="2642" width="1.88671875" style="8" customWidth="1"/>
    <col min="2643" max="2643" width="9.109375" style="8" customWidth="1"/>
    <col min="2644" max="2647" width="5" style="8" customWidth="1"/>
    <col min="2648" max="2648" width="9.109375" style="8" customWidth="1"/>
    <col min="2649" max="2655" width="0" style="8" hidden="1" customWidth="1"/>
    <col min="2656" max="2656" width="1.88671875" style="8" customWidth="1"/>
    <col min="2657" max="2657" width="9.109375" style="8" customWidth="1"/>
    <col min="2658" max="2661" width="5" style="8" customWidth="1"/>
    <col min="2662" max="2662" width="9.109375" style="8" customWidth="1"/>
    <col min="2663" max="2663" width="1.88671875" style="8" customWidth="1"/>
    <col min="2664" max="2664" width="9.109375" style="8" customWidth="1"/>
    <col min="2665" max="2668" width="5" style="8" customWidth="1"/>
    <col min="2669" max="2669" width="9.109375" style="8" customWidth="1"/>
    <col min="2670" max="2670" width="1.88671875" style="8" customWidth="1"/>
    <col min="2671" max="2671" width="9.109375" style="8" customWidth="1"/>
    <col min="2672" max="2675" width="5" style="8" customWidth="1"/>
    <col min="2676" max="2676" width="9.109375" style="8" customWidth="1"/>
    <col min="2677" max="2677" width="2.33203125" style="8" customWidth="1"/>
    <col min="2678" max="2678" width="9.109375" style="8" customWidth="1"/>
    <col min="2679" max="2682" width="5.6640625" style="8" customWidth="1"/>
    <col min="2683" max="2683" width="9.109375" style="8" customWidth="1"/>
    <col min="2684" max="2684" width="1.88671875" style="8" customWidth="1"/>
    <col min="2685" max="2685" width="10.109375" style="8" customWidth="1"/>
    <col min="2686" max="2689" width="5" style="8" customWidth="1"/>
    <col min="2690" max="2690" width="9.109375" style="8" customWidth="1"/>
    <col min="2691" max="2691" width="1.6640625" style="8" customWidth="1"/>
    <col min="2692" max="2692" width="10.109375" style="8" customWidth="1"/>
    <col min="2693" max="2696" width="5" style="8" customWidth="1"/>
    <col min="2697" max="2697" width="9.109375" style="8" customWidth="1"/>
    <col min="2698" max="2698" width="1.88671875" style="8" customWidth="1"/>
    <col min="2699" max="2699" width="10.109375" style="8" customWidth="1"/>
    <col min="2700" max="2703" width="5" style="8" customWidth="1"/>
    <col min="2704" max="2704" width="9.109375" style="8" customWidth="1"/>
    <col min="2705" max="2705" width="1.88671875" style="8" customWidth="1"/>
    <col min="2706" max="2706" width="10.109375" style="8" customWidth="1"/>
    <col min="2707" max="2710" width="5" style="8" customWidth="1"/>
    <col min="2711" max="2711" width="9.109375" style="8" customWidth="1"/>
    <col min="2712" max="2712" width="1.88671875" style="8" customWidth="1"/>
    <col min="2713" max="2716" width="9.109375" style="8" customWidth="1"/>
    <col min="2717" max="2717" width="11.33203125" style="8" customWidth="1"/>
    <col min="2718" max="2720" width="9.109375" style="8"/>
    <col min="2721" max="2721" width="10.33203125" style="8" customWidth="1"/>
    <col min="2722" max="2737" width="9.109375" style="8" customWidth="1"/>
    <col min="2738" max="2820" width="9.109375" style="8"/>
    <col min="2821" max="2821" width="24.33203125" style="8" customWidth="1"/>
    <col min="2822" max="2822" width="10.6640625" style="8" customWidth="1"/>
    <col min="2823" max="2826" width="5" style="8" customWidth="1"/>
    <col min="2827" max="2827" width="9.109375" style="8" customWidth="1"/>
    <col min="2828" max="2828" width="1.88671875" style="8" customWidth="1"/>
    <col min="2829" max="2829" width="10.6640625" style="8" customWidth="1"/>
    <col min="2830" max="2833" width="5" style="8" customWidth="1"/>
    <col min="2834" max="2834" width="9.109375" style="8" customWidth="1"/>
    <col min="2835" max="2835" width="1.88671875" style="8" customWidth="1"/>
    <col min="2836" max="2836" width="10.6640625" style="8" customWidth="1"/>
    <col min="2837" max="2840" width="5" style="8" customWidth="1"/>
    <col min="2841" max="2841" width="9.109375" style="8" customWidth="1"/>
    <col min="2842" max="2842" width="1.88671875" style="8" customWidth="1"/>
    <col min="2843" max="2843" width="9.109375" style="8" customWidth="1"/>
    <col min="2844" max="2847" width="5" style="8" customWidth="1"/>
    <col min="2848" max="2848" width="9.109375" style="8" customWidth="1"/>
    <col min="2849" max="2849" width="1.88671875" style="8" customWidth="1"/>
    <col min="2850" max="2850" width="9.109375" style="8" customWidth="1"/>
    <col min="2851" max="2854" width="5" style="8" customWidth="1"/>
    <col min="2855" max="2855" width="9.109375" style="8" customWidth="1"/>
    <col min="2856" max="2856" width="1.88671875" style="8" customWidth="1"/>
    <col min="2857" max="2857" width="9.109375" style="8" customWidth="1"/>
    <col min="2858" max="2861" width="5" style="8" customWidth="1"/>
    <col min="2862" max="2862" width="9.109375" style="8" customWidth="1"/>
    <col min="2863" max="2863" width="1.88671875" style="8" customWidth="1"/>
    <col min="2864" max="2864" width="9.109375" style="8" customWidth="1"/>
    <col min="2865" max="2868" width="5" style="8" customWidth="1"/>
    <col min="2869" max="2869" width="9.109375" style="8" customWidth="1"/>
    <col min="2870" max="2870" width="1.88671875" style="8" customWidth="1"/>
    <col min="2871" max="2871" width="9.109375" style="8" customWidth="1"/>
    <col min="2872" max="2875" width="5" style="8" customWidth="1"/>
    <col min="2876" max="2876" width="9.109375" style="8" customWidth="1"/>
    <col min="2877" max="2877" width="1.88671875" style="8" customWidth="1"/>
    <col min="2878" max="2897" width="0" style="8" hidden="1" customWidth="1"/>
    <col min="2898" max="2898" width="1.88671875" style="8" customWidth="1"/>
    <col min="2899" max="2899" width="9.109375" style="8" customWidth="1"/>
    <col min="2900" max="2903" width="5" style="8" customWidth="1"/>
    <col min="2904" max="2904" width="9.109375" style="8" customWidth="1"/>
    <col min="2905" max="2911" width="0" style="8" hidden="1" customWidth="1"/>
    <col min="2912" max="2912" width="1.88671875" style="8" customWidth="1"/>
    <col min="2913" max="2913" width="9.109375" style="8" customWidth="1"/>
    <col min="2914" max="2917" width="5" style="8" customWidth="1"/>
    <col min="2918" max="2918" width="9.109375" style="8" customWidth="1"/>
    <col min="2919" max="2919" width="1.88671875" style="8" customWidth="1"/>
    <col min="2920" max="2920" width="9.109375" style="8" customWidth="1"/>
    <col min="2921" max="2924" width="5" style="8" customWidth="1"/>
    <col min="2925" max="2925" width="9.109375" style="8" customWidth="1"/>
    <col min="2926" max="2926" width="1.88671875" style="8" customWidth="1"/>
    <col min="2927" max="2927" width="9.109375" style="8" customWidth="1"/>
    <col min="2928" max="2931" width="5" style="8" customWidth="1"/>
    <col min="2932" max="2932" width="9.109375" style="8" customWidth="1"/>
    <col min="2933" max="2933" width="2.33203125" style="8" customWidth="1"/>
    <col min="2934" max="2934" width="9.109375" style="8" customWidth="1"/>
    <col min="2935" max="2938" width="5.6640625" style="8" customWidth="1"/>
    <col min="2939" max="2939" width="9.109375" style="8" customWidth="1"/>
    <col min="2940" max="2940" width="1.88671875" style="8" customWidth="1"/>
    <col min="2941" max="2941" width="10.109375" style="8" customWidth="1"/>
    <col min="2942" max="2945" width="5" style="8" customWidth="1"/>
    <col min="2946" max="2946" width="9.109375" style="8" customWidth="1"/>
    <col min="2947" max="2947" width="1.6640625" style="8" customWidth="1"/>
    <col min="2948" max="2948" width="10.109375" style="8" customWidth="1"/>
    <col min="2949" max="2952" width="5" style="8" customWidth="1"/>
    <col min="2953" max="2953" width="9.109375" style="8" customWidth="1"/>
    <col min="2954" max="2954" width="1.88671875" style="8" customWidth="1"/>
    <col min="2955" max="2955" width="10.109375" style="8" customWidth="1"/>
    <col min="2956" max="2959" width="5" style="8" customWidth="1"/>
    <col min="2960" max="2960" width="9.109375" style="8" customWidth="1"/>
    <col min="2961" max="2961" width="1.88671875" style="8" customWidth="1"/>
    <col min="2962" max="2962" width="10.109375" style="8" customWidth="1"/>
    <col min="2963" max="2966" width="5" style="8" customWidth="1"/>
    <col min="2967" max="2967" width="9.109375" style="8" customWidth="1"/>
    <col min="2968" max="2968" width="1.88671875" style="8" customWidth="1"/>
    <col min="2969" max="2972" width="9.109375" style="8" customWidth="1"/>
    <col min="2973" max="2973" width="11.33203125" style="8" customWidth="1"/>
    <col min="2974" max="2976" width="9.109375" style="8"/>
    <col min="2977" max="2977" width="10.33203125" style="8" customWidth="1"/>
    <col min="2978" max="2993" width="9.109375" style="8" customWidth="1"/>
    <col min="2994" max="3076" width="9.109375" style="8"/>
    <col min="3077" max="3077" width="24.33203125" style="8" customWidth="1"/>
    <col min="3078" max="3078" width="10.6640625" style="8" customWidth="1"/>
    <col min="3079" max="3082" width="5" style="8" customWidth="1"/>
    <col min="3083" max="3083" width="9.109375" style="8" customWidth="1"/>
    <col min="3084" max="3084" width="1.88671875" style="8" customWidth="1"/>
    <col min="3085" max="3085" width="10.6640625" style="8" customWidth="1"/>
    <col min="3086" max="3089" width="5" style="8" customWidth="1"/>
    <col min="3090" max="3090" width="9.109375" style="8" customWidth="1"/>
    <col min="3091" max="3091" width="1.88671875" style="8" customWidth="1"/>
    <col min="3092" max="3092" width="10.6640625" style="8" customWidth="1"/>
    <col min="3093" max="3096" width="5" style="8" customWidth="1"/>
    <col min="3097" max="3097" width="9.109375" style="8" customWidth="1"/>
    <col min="3098" max="3098" width="1.88671875" style="8" customWidth="1"/>
    <col min="3099" max="3099" width="9.109375" style="8" customWidth="1"/>
    <col min="3100" max="3103" width="5" style="8" customWidth="1"/>
    <col min="3104" max="3104" width="9.109375" style="8" customWidth="1"/>
    <col min="3105" max="3105" width="1.88671875" style="8" customWidth="1"/>
    <col min="3106" max="3106" width="9.109375" style="8" customWidth="1"/>
    <col min="3107" max="3110" width="5" style="8" customWidth="1"/>
    <col min="3111" max="3111" width="9.109375" style="8" customWidth="1"/>
    <col min="3112" max="3112" width="1.88671875" style="8" customWidth="1"/>
    <col min="3113" max="3113" width="9.109375" style="8" customWidth="1"/>
    <col min="3114" max="3117" width="5" style="8" customWidth="1"/>
    <col min="3118" max="3118" width="9.109375" style="8" customWidth="1"/>
    <col min="3119" max="3119" width="1.88671875" style="8" customWidth="1"/>
    <col min="3120" max="3120" width="9.109375" style="8" customWidth="1"/>
    <col min="3121" max="3124" width="5" style="8" customWidth="1"/>
    <col min="3125" max="3125" width="9.109375" style="8" customWidth="1"/>
    <col min="3126" max="3126" width="1.88671875" style="8" customWidth="1"/>
    <col min="3127" max="3127" width="9.109375" style="8" customWidth="1"/>
    <col min="3128" max="3131" width="5" style="8" customWidth="1"/>
    <col min="3132" max="3132" width="9.109375" style="8" customWidth="1"/>
    <col min="3133" max="3133" width="1.88671875" style="8" customWidth="1"/>
    <col min="3134" max="3153" width="0" style="8" hidden="1" customWidth="1"/>
    <col min="3154" max="3154" width="1.88671875" style="8" customWidth="1"/>
    <col min="3155" max="3155" width="9.109375" style="8" customWidth="1"/>
    <col min="3156" max="3159" width="5" style="8" customWidth="1"/>
    <col min="3160" max="3160" width="9.109375" style="8" customWidth="1"/>
    <col min="3161" max="3167" width="0" style="8" hidden="1" customWidth="1"/>
    <col min="3168" max="3168" width="1.88671875" style="8" customWidth="1"/>
    <col min="3169" max="3169" width="9.109375" style="8" customWidth="1"/>
    <col min="3170" max="3173" width="5" style="8" customWidth="1"/>
    <col min="3174" max="3174" width="9.109375" style="8" customWidth="1"/>
    <col min="3175" max="3175" width="1.88671875" style="8" customWidth="1"/>
    <col min="3176" max="3176" width="9.109375" style="8" customWidth="1"/>
    <col min="3177" max="3180" width="5" style="8" customWidth="1"/>
    <col min="3181" max="3181" width="9.109375" style="8" customWidth="1"/>
    <col min="3182" max="3182" width="1.88671875" style="8" customWidth="1"/>
    <col min="3183" max="3183" width="9.109375" style="8" customWidth="1"/>
    <col min="3184" max="3187" width="5" style="8" customWidth="1"/>
    <col min="3188" max="3188" width="9.109375" style="8" customWidth="1"/>
    <col min="3189" max="3189" width="2.33203125" style="8" customWidth="1"/>
    <col min="3190" max="3190" width="9.109375" style="8" customWidth="1"/>
    <col min="3191" max="3194" width="5.6640625" style="8" customWidth="1"/>
    <col min="3195" max="3195" width="9.109375" style="8" customWidth="1"/>
    <col min="3196" max="3196" width="1.88671875" style="8" customWidth="1"/>
    <col min="3197" max="3197" width="10.109375" style="8" customWidth="1"/>
    <col min="3198" max="3201" width="5" style="8" customWidth="1"/>
    <col min="3202" max="3202" width="9.109375" style="8" customWidth="1"/>
    <col min="3203" max="3203" width="1.6640625" style="8" customWidth="1"/>
    <col min="3204" max="3204" width="10.109375" style="8" customWidth="1"/>
    <col min="3205" max="3208" width="5" style="8" customWidth="1"/>
    <col min="3209" max="3209" width="9.109375" style="8" customWidth="1"/>
    <col min="3210" max="3210" width="1.88671875" style="8" customWidth="1"/>
    <col min="3211" max="3211" width="10.109375" style="8" customWidth="1"/>
    <col min="3212" max="3215" width="5" style="8" customWidth="1"/>
    <col min="3216" max="3216" width="9.109375" style="8" customWidth="1"/>
    <col min="3217" max="3217" width="1.88671875" style="8" customWidth="1"/>
    <col min="3218" max="3218" width="10.109375" style="8" customWidth="1"/>
    <col min="3219" max="3222" width="5" style="8" customWidth="1"/>
    <col min="3223" max="3223" width="9.109375" style="8" customWidth="1"/>
    <col min="3224" max="3224" width="1.88671875" style="8" customWidth="1"/>
    <col min="3225" max="3228" width="9.109375" style="8" customWidth="1"/>
    <col min="3229" max="3229" width="11.33203125" style="8" customWidth="1"/>
    <col min="3230" max="3232" width="9.109375" style="8"/>
    <col min="3233" max="3233" width="10.33203125" style="8" customWidth="1"/>
    <col min="3234" max="3249" width="9.109375" style="8" customWidth="1"/>
    <col min="3250" max="3332" width="9.109375" style="8"/>
    <col min="3333" max="3333" width="24.33203125" style="8" customWidth="1"/>
    <col min="3334" max="3334" width="10.6640625" style="8" customWidth="1"/>
    <col min="3335" max="3338" width="5" style="8" customWidth="1"/>
    <col min="3339" max="3339" width="9.109375" style="8" customWidth="1"/>
    <col min="3340" max="3340" width="1.88671875" style="8" customWidth="1"/>
    <col min="3341" max="3341" width="10.6640625" style="8" customWidth="1"/>
    <col min="3342" max="3345" width="5" style="8" customWidth="1"/>
    <col min="3346" max="3346" width="9.109375" style="8" customWidth="1"/>
    <col min="3347" max="3347" width="1.88671875" style="8" customWidth="1"/>
    <col min="3348" max="3348" width="10.6640625" style="8" customWidth="1"/>
    <col min="3349" max="3352" width="5" style="8" customWidth="1"/>
    <col min="3353" max="3353" width="9.109375" style="8" customWidth="1"/>
    <col min="3354" max="3354" width="1.88671875" style="8" customWidth="1"/>
    <col min="3355" max="3355" width="9.109375" style="8" customWidth="1"/>
    <col min="3356" max="3359" width="5" style="8" customWidth="1"/>
    <col min="3360" max="3360" width="9.109375" style="8" customWidth="1"/>
    <col min="3361" max="3361" width="1.88671875" style="8" customWidth="1"/>
    <col min="3362" max="3362" width="9.109375" style="8" customWidth="1"/>
    <col min="3363" max="3366" width="5" style="8" customWidth="1"/>
    <col min="3367" max="3367" width="9.109375" style="8" customWidth="1"/>
    <col min="3368" max="3368" width="1.88671875" style="8" customWidth="1"/>
    <col min="3369" max="3369" width="9.109375" style="8" customWidth="1"/>
    <col min="3370" max="3373" width="5" style="8" customWidth="1"/>
    <col min="3374" max="3374" width="9.109375" style="8" customWidth="1"/>
    <col min="3375" max="3375" width="1.88671875" style="8" customWidth="1"/>
    <col min="3376" max="3376" width="9.109375" style="8" customWidth="1"/>
    <col min="3377" max="3380" width="5" style="8" customWidth="1"/>
    <col min="3381" max="3381" width="9.109375" style="8" customWidth="1"/>
    <col min="3382" max="3382" width="1.88671875" style="8" customWidth="1"/>
    <col min="3383" max="3383" width="9.109375" style="8" customWidth="1"/>
    <col min="3384" max="3387" width="5" style="8" customWidth="1"/>
    <col min="3388" max="3388" width="9.109375" style="8" customWidth="1"/>
    <col min="3389" max="3389" width="1.88671875" style="8" customWidth="1"/>
    <col min="3390" max="3409" width="0" style="8" hidden="1" customWidth="1"/>
    <col min="3410" max="3410" width="1.88671875" style="8" customWidth="1"/>
    <col min="3411" max="3411" width="9.109375" style="8" customWidth="1"/>
    <col min="3412" max="3415" width="5" style="8" customWidth="1"/>
    <col min="3416" max="3416" width="9.109375" style="8" customWidth="1"/>
    <col min="3417" max="3423" width="0" style="8" hidden="1" customWidth="1"/>
    <col min="3424" max="3424" width="1.88671875" style="8" customWidth="1"/>
    <col min="3425" max="3425" width="9.109375" style="8" customWidth="1"/>
    <col min="3426" max="3429" width="5" style="8" customWidth="1"/>
    <col min="3430" max="3430" width="9.109375" style="8" customWidth="1"/>
    <col min="3431" max="3431" width="1.88671875" style="8" customWidth="1"/>
    <col min="3432" max="3432" width="9.109375" style="8" customWidth="1"/>
    <col min="3433" max="3436" width="5" style="8" customWidth="1"/>
    <col min="3437" max="3437" width="9.109375" style="8" customWidth="1"/>
    <col min="3438" max="3438" width="1.88671875" style="8" customWidth="1"/>
    <col min="3439" max="3439" width="9.109375" style="8" customWidth="1"/>
    <col min="3440" max="3443" width="5" style="8" customWidth="1"/>
    <col min="3444" max="3444" width="9.109375" style="8" customWidth="1"/>
    <col min="3445" max="3445" width="2.33203125" style="8" customWidth="1"/>
    <col min="3446" max="3446" width="9.109375" style="8" customWidth="1"/>
    <col min="3447" max="3450" width="5.6640625" style="8" customWidth="1"/>
    <col min="3451" max="3451" width="9.109375" style="8" customWidth="1"/>
    <col min="3452" max="3452" width="1.88671875" style="8" customWidth="1"/>
    <col min="3453" max="3453" width="10.109375" style="8" customWidth="1"/>
    <col min="3454" max="3457" width="5" style="8" customWidth="1"/>
    <col min="3458" max="3458" width="9.109375" style="8" customWidth="1"/>
    <col min="3459" max="3459" width="1.6640625" style="8" customWidth="1"/>
    <col min="3460" max="3460" width="10.109375" style="8" customWidth="1"/>
    <col min="3461" max="3464" width="5" style="8" customWidth="1"/>
    <col min="3465" max="3465" width="9.109375" style="8" customWidth="1"/>
    <col min="3466" max="3466" width="1.88671875" style="8" customWidth="1"/>
    <col min="3467" max="3467" width="10.109375" style="8" customWidth="1"/>
    <col min="3468" max="3471" width="5" style="8" customWidth="1"/>
    <col min="3472" max="3472" width="9.109375" style="8" customWidth="1"/>
    <col min="3473" max="3473" width="1.88671875" style="8" customWidth="1"/>
    <col min="3474" max="3474" width="10.109375" style="8" customWidth="1"/>
    <col min="3475" max="3478" width="5" style="8" customWidth="1"/>
    <col min="3479" max="3479" width="9.109375" style="8" customWidth="1"/>
    <col min="3480" max="3480" width="1.88671875" style="8" customWidth="1"/>
    <col min="3481" max="3484" width="9.109375" style="8" customWidth="1"/>
    <col min="3485" max="3485" width="11.33203125" style="8" customWidth="1"/>
    <col min="3486" max="3488" width="9.109375" style="8"/>
    <col min="3489" max="3489" width="10.33203125" style="8" customWidth="1"/>
    <col min="3490" max="3505" width="9.109375" style="8" customWidth="1"/>
    <col min="3506" max="3588" width="9.109375" style="8"/>
    <col min="3589" max="3589" width="24.33203125" style="8" customWidth="1"/>
    <col min="3590" max="3590" width="10.6640625" style="8" customWidth="1"/>
    <col min="3591" max="3594" width="5" style="8" customWidth="1"/>
    <col min="3595" max="3595" width="9.109375" style="8" customWidth="1"/>
    <col min="3596" max="3596" width="1.88671875" style="8" customWidth="1"/>
    <col min="3597" max="3597" width="10.6640625" style="8" customWidth="1"/>
    <col min="3598" max="3601" width="5" style="8" customWidth="1"/>
    <col min="3602" max="3602" width="9.109375" style="8" customWidth="1"/>
    <col min="3603" max="3603" width="1.88671875" style="8" customWidth="1"/>
    <col min="3604" max="3604" width="10.6640625" style="8" customWidth="1"/>
    <col min="3605" max="3608" width="5" style="8" customWidth="1"/>
    <col min="3609" max="3609" width="9.109375" style="8" customWidth="1"/>
    <col min="3610" max="3610" width="1.88671875" style="8" customWidth="1"/>
    <col min="3611" max="3611" width="9.109375" style="8" customWidth="1"/>
    <col min="3612" max="3615" width="5" style="8" customWidth="1"/>
    <col min="3616" max="3616" width="9.109375" style="8" customWidth="1"/>
    <col min="3617" max="3617" width="1.88671875" style="8" customWidth="1"/>
    <col min="3618" max="3618" width="9.109375" style="8" customWidth="1"/>
    <col min="3619" max="3622" width="5" style="8" customWidth="1"/>
    <col min="3623" max="3623" width="9.109375" style="8" customWidth="1"/>
    <col min="3624" max="3624" width="1.88671875" style="8" customWidth="1"/>
    <col min="3625" max="3625" width="9.109375" style="8" customWidth="1"/>
    <col min="3626" max="3629" width="5" style="8" customWidth="1"/>
    <col min="3630" max="3630" width="9.109375" style="8" customWidth="1"/>
    <col min="3631" max="3631" width="1.88671875" style="8" customWidth="1"/>
    <col min="3632" max="3632" width="9.109375" style="8" customWidth="1"/>
    <col min="3633" max="3636" width="5" style="8" customWidth="1"/>
    <col min="3637" max="3637" width="9.109375" style="8" customWidth="1"/>
    <col min="3638" max="3638" width="1.88671875" style="8" customWidth="1"/>
    <col min="3639" max="3639" width="9.109375" style="8" customWidth="1"/>
    <col min="3640" max="3643" width="5" style="8" customWidth="1"/>
    <col min="3644" max="3644" width="9.109375" style="8" customWidth="1"/>
    <col min="3645" max="3645" width="1.88671875" style="8" customWidth="1"/>
    <col min="3646" max="3665" width="0" style="8" hidden="1" customWidth="1"/>
    <col min="3666" max="3666" width="1.88671875" style="8" customWidth="1"/>
    <col min="3667" max="3667" width="9.109375" style="8" customWidth="1"/>
    <col min="3668" max="3671" width="5" style="8" customWidth="1"/>
    <col min="3672" max="3672" width="9.109375" style="8" customWidth="1"/>
    <col min="3673" max="3679" width="0" style="8" hidden="1" customWidth="1"/>
    <col min="3680" max="3680" width="1.88671875" style="8" customWidth="1"/>
    <col min="3681" max="3681" width="9.109375" style="8" customWidth="1"/>
    <col min="3682" max="3685" width="5" style="8" customWidth="1"/>
    <col min="3686" max="3686" width="9.109375" style="8" customWidth="1"/>
    <col min="3687" max="3687" width="1.88671875" style="8" customWidth="1"/>
    <col min="3688" max="3688" width="9.109375" style="8" customWidth="1"/>
    <col min="3689" max="3692" width="5" style="8" customWidth="1"/>
    <col min="3693" max="3693" width="9.109375" style="8" customWidth="1"/>
    <col min="3694" max="3694" width="1.88671875" style="8" customWidth="1"/>
    <col min="3695" max="3695" width="9.109375" style="8" customWidth="1"/>
    <col min="3696" max="3699" width="5" style="8" customWidth="1"/>
    <col min="3700" max="3700" width="9.109375" style="8" customWidth="1"/>
    <col min="3701" max="3701" width="2.33203125" style="8" customWidth="1"/>
    <col min="3702" max="3702" width="9.109375" style="8" customWidth="1"/>
    <col min="3703" max="3706" width="5.6640625" style="8" customWidth="1"/>
    <col min="3707" max="3707" width="9.109375" style="8" customWidth="1"/>
    <col min="3708" max="3708" width="1.88671875" style="8" customWidth="1"/>
    <col min="3709" max="3709" width="10.109375" style="8" customWidth="1"/>
    <col min="3710" max="3713" width="5" style="8" customWidth="1"/>
    <col min="3714" max="3714" width="9.109375" style="8" customWidth="1"/>
    <col min="3715" max="3715" width="1.6640625" style="8" customWidth="1"/>
    <col min="3716" max="3716" width="10.109375" style="8" customWidth="1"/>
    <col min="3717" max="3720" width="5" style="8" customWidth="1"/>
    <col min="3721" max="3721" width="9.109375" style="8" customWidth="1"/>
    <col min="3722" max="3722" width="1.88671875" style="8" customWidth="1"/>
    <col min="3723" max="3723" width="10.109375" style="8" customWidth="1"/>
    <col min="3724" max="3727" width="5" style="8" customWidth="1"/>
    <col min="3728" max="3728" width="9.109375" style="8" customWidth="1"/>
    <col min="3729" max="3729" width="1.88671875" style="8" customWidth="1"/>
    <col min="3730" max="3730" width="10.109375" style="8" customWidth="1"/>
    <col min="3731" max="3734" width="5" style="8" customWidth="1"/>
    <col min="3735" max="3735" width="9.109375" style="8" customWidth="1"/>
    <col min="3736" max="3736" width="1.88671875" style="8" customWidth="1"/>
    <col min="3737" max="3740" width="9.109375" style="8" customWidth="1"/>
    <col min="3741" max="3741" width="11.33203125" style="8" customWidth="1"/>
    <col min="3742" max="3744" width="9.109375" style="8"/>
    <col min="3745" max="3745" width="10.33203125" style="8" customWidth="1"/>
    <col min="3746" max="3761" width="9.109375" style="8" customWidth="1"/>
    <col min="3762" max="3844" width="9.109375" style="8"/>
    <col min="3845" max="3845" width="24.33203125" style="8" customWidth="1"/>
    <col min="3846" max="3846" width="10.6640625" style="8" customWidth="1"/>
    <col min="3847" max="3850" width="5" style="8" customWidth="1"/>
    <col min="3851" max="3851" width="9.109375" style="8" customWidth="1"/>
    <col min="3852" max="3852" width="1.88671875" style="8" customWidth="1"/>
    <col min="3853" max="3853" width="10.6640625" style="8" customWidth="1"/>
    <col min="3854" max="3857" width="5" style="8" customWidth="1"/>
    <col min="3858" max="3858" width="9.109375" style="8" customWidth="1"/>
    <col min="3859" max="3859" width="1.88671875" style="8" customWidth="1"/>
    <col min="3860" max="3860" width="10.6640625" style="8" customWidth="1"/>
    <col min="3861" max="3864" width="5" style="8" customWidth="1"/>
    <col min="3865" max="3865" width="9.109375" style="8" customWidth="1"/>
    <col min="3866" max="3866" width="1.88671875" style="8" customWidth="1"/>
    <col min="3867" max="3867" width="9.109375" style="8" customWidth="1"/>
    <col min="3868" max="3871" width="5" style="8" customWidth="1"/>
    <col min="3872" max="3872" width="9.109375" style="8" customWidth="1"/>
    <col min="3873" max="3873" width="1.88671875" style="8" customWidth="1"/>
    <col min="3874" max="3874" width="9.109375" style="8" customWidth="1"/>
    <col min="3875" max="3878" width="5" style="8" customWidth="1"/>
    <col min="3879" max="3879" width="9.109375" style="8" customWidth="1"/>
    <col min="3880" max="3880" width="1.88671875" style="8" customWidth="1"/>
    <col min="3881" max="3881" width="9.109375" style="8" customWidth="1"/>
    <col min="3882" max="3885" width="5" style="8" customWidth="1"/>
    <col min="3886" max="3886" width="9.109375" style="8" customWidth="1"/>
    <col min="3887" max="3887" width="1.88671875" style="8" customWidth="1"/>
    <col min="3888" max="3888" width="9.109375" style="8" customWidth="1"/>
    <col min="3889" max="3892" width="5" style="8" customWidth="1"/>
    <col min="3893" max="3893" width="9.109375" style="8" customWidth="1"/>
    <col min="3894" max="3894" width="1.88671875" style="8" customWidth="1"/>
    <col min="3895" max="3895" width="9.109375" style="8" customWidth="1"/>
    <col min="3896" max="3899" width="5" style="8" customWidth="1"/>
    <col min="3900" max="3900" width="9.109375" style="8" customWidth="1"/>
    <col min="3901" max="3901" width="1.88671875" style="8" customWidth="1"/>
    <col min="3902" max="3921" width="0" style="8" hidden="1" customWidth="1"/>
    <col min="3922" max="3922" width="1.88671875" style="8" customWidth="1"/>
    <col min="3923" max="3923" width="9.109375" style="8" customWidth="1"/>
    <col min="3924" max="3927" width="5" style="8" customWidth="1"/>
    <col min="3928" max="3928" width="9.109375" style="8" customWidth="1"/>
    <col min="3929" max="3935" width="0" style="8" hidden="1" customWidth="1"/>
    <col min="3936" max="3936" width="1.88671875" style="8" customWidth="1"/>
    <col min="3937" max="3937" width="9.109375" style="8" customWidth="1"/>
    <col min="3938" max="3941" width="5" style="8" customWidth="1"/>
    <col min="3942" max="3942" width="9.109375" style="8" customWidth="1"/>
    <col min="3943" max="3943" width="1.88671875" style="8" customWidth="1"/>
    <col min="3944" max="3944" width="9.109375" style="8" customWidth="1"/>
    <col min="3945" max="3948" width="5" style="8" customWidth="1"/>
    <col min="3949" max="3949" width="9.109375" style="8" customWidth="1"/>
    <col min="3950" max="3950" width="1.88671875" style="8" customWidth="1"/>
    <col min="3951" max="3951" width="9.109375" style="8" customWidth="1"/>
    <col min="3952" max="3955" width="5" style="8" customWidth="1"/>
    <col min="3956" max="3956" width="9.109375" style="8" customWidth="1"/>
    <col min="3957" max="3957" width="2.33203125" style="8" customWidth="1"/>
    <col min="3958" max="3958" width="9.109375" style="8" customWidth="1"/>
    <col min="3959" max="3962" width="5.6640625" style="8" customWidth="1"/>
    <col min="3963" max="3963" width="9.109375" style="8" customWidth="1"/>
    <col min="3964" max="3964" width="1.88671875" style="8" customWidth="1"/>
    <col min="3965" max="3965" width="10.109375" style="8" customWidth="1"/>
    <col min="3966" max="3969" width="5" style="8" customWidth="1"/>
    <col min="3970" max="3970" width="9.109375" style="8" customWidth="1"/>
    <col min="3971" max="3971" width="1.6640625" style="8" customWidth="1"/>
    <col min="3972" max="3972" width="10.109375" style="8" customWidth="1"/>
    <col min="3973" max="3976" width="5" style="8" customWidth="1"/>
    <col min="3977" max="3977" width="9.109375" style="8" customWidth="1"/>
    <col min="3978" max="3978" width="1.88671875" style="8" customWidth="1"/>
    <col min="3979" max="3979" width="10.109375" style="8" customWidth="1"/>
    <col min="3980" max="3983" width="5" style="8" customWidth="1"/>
    <col min="3984" max="3984" width="9.109375" style="8" customWidth="1"/>
    <col min="3985" max="3985" width="1.88671875" style="8" customWidth="1"/>
    <col min="3986" max="3986" width="10.109375" style="8" customWidth="1"/>
    <col min="3987" max="3990" width="5" style="8" customWidth="1"/>
    <col min="3991" max="3991" width="9.109375" style="8" customWidth="1"/>
    <col min="3992" max="3992" width="1.88671875" style="8" customWidth="1"/>
    <col min="3993" max="3996" width="9.109375" style="8" customWidth="1"/>
    <col min="3997" max="3997" width="11.33203125" style="8" customWidth="1"/>
    <col min="3998" max="4000" width="9.109375" style="8"/>
    <col min="4001" max="4001" width="10.33203125" style="8" customWidth="1"/>
    <col min="4002" max="4017" width="9.109375" style="8" customWidth="1"/>
    <col min="4018" max="4100" width="9.109375" style="8"/>
    <col min="4101" max="4101" width="24.33203125" style="8" customWidth="1"/>
    <col min="4102" max="4102" width="10.6640625" style="8" customWidth="1"/>
    <col min="4103" max="4106" width="5" style="8" customWidth="1"/>
    <col min="4107" max="4107" width="9.109375" style="8" customWidth="1"/>
    <col min="4108" max="4108" width="1.88671875" style="8" customWidth="1"/>
    <col min="4109" max="4109" width="10.6640625" style="8" customWidth="1"/>
    <col min="4110" max="4113" width="5" style="8" customWidth="1"/>
    <col min="4114" max="4114" width="9.109375" style="8" customWidth="1"/>
    <col min="4115" max="4115" width="1.88671875" style="8" customWidth="1"/>
    <col min="4116" max="4116" width="10.6640625" style="8" customWidth="1"/>
    <col min="4117" max="4120" width="5" style="8" customWidth="1"/>
    <col min="4121" max="4121" width="9.109375" style="8" customWidth="1"/>
    <col min="4122" max="4122" width="1.88671875" style="8" customWidth="1"/>
    <col min="4123" max="4123" width="9.109375" style="8" customWidth="1"/>
    <col min="4124" max="4127" width="5" style="8" customWidth="1"/>
    <col min="4128" max="4128" width="9.109375" style="8" customWidth="1"/>
    <col min="4129" max="4129" width="1.88671875" style="8" customWidth="1"/>
    <col min="4130" max="4130" width="9.109375" style="8" customWidth="1"/>
    <col min="4131" max="4134" width="5" style="8" customWidth="1"/>
    <col min="4135" max="4135" width="9.109375" style="8" customWidth="1"/>
    <col min="4136" max="4136" width="1.88671875" style="8" customWidth="1"/>
    <col min="4137" max="4137" width="9.109375" style="8" customWidth="1"/>
    <col min="4138" max="4141" width="5" style="8" customWidth="1"/>
    <col min="4142" max="4142" width="9.109375" style="8" customWidth="1"/>
    <col min="4143" max="4143" width="1.88671875" style="8" customWidth="1"/>
    <col min="4144" max="4144" width="9.109375" style="8" customWidth="1"/>
    <col min="4145" max="4148" width="5" style="8" customWidth="1"/>
    <col min="4149" max="4149" width="9.109375" style="8" customWidth="1"/>
    <col min="4150" max="4150" width="1.88671875" style="8" customWidth="1"/>
    <col min="4151" max="4151" width="9.109375" style="8" customWidth="1"/>
    <col min="4152" max="4155" width="5" style="8" customWidth="1"/>
    <col min="4156" max="4156" width="9.109375" style="8" customWidth="1"/>
    <col min="4157" max="4157" width="1.88671875" style="8" customWidth="1"/>
    <col min="4158" max="4177" width="0" style="8" hidden="1" customWidth="1"/>
    <col min="4178" max="4178" width="1.88671875" style="8" customWidth="1"/>
    <col min="4179" max="4179" width="9.109375" style="8" customWidth="1"/>
    <col min="4180" max="4183" width="5" style="8" customWidth="1"/>
    <col min="4184" max="4184" width="9.109375" style="8" customWidth="1"/>
    <col min="4185" max="4191" width="0" style="8" hidden="1" customWidth="1"/>
    <col min="4192" max="4192" width="1.88671875" style="8" customWidth="1"/>
    <col min="4193" max="4193" width="9.109375" style="8" customWidth="1"/>
    <col min="4194" max="4197" width="5" style="8" customWidth="1"/>
    <col min="4198" max="4198" width="9.109375" style="8" customWidth="1"/>
    <col min="4199" max="4199" width="1.88671875" style="8" customWidth="1"/>
    <col min="4200" max="4200" width="9.109375" style="8" customWidth="1"/>
    <col min="4201" max="4204" width="5" style="8" customWidth="1"/>
    <col min="4205" max="4205" width="9.109375" style="8" customWidth="1"/>
    <col min="4206" max="4206" width="1.88671875" style="8" customWidth="1"/>
    <col min="4207" max="4207" width="9.109375" style="8" customWidth="1"/>
    <col min="4208" max="4211" width="5" style="8" customWidth="1"/>
    <col min="4212" max="4212" width="9.109375" style="8" customWidth="1"/>
    <col min="4213" max="4213" width="2.33203125" style="8" customWidth="1"/>
    <col min="4214" max="4214" width="9.109375" style="8" customWidth="1"/>
    <col min="4215" max="4218" width="5.6640625" style="8" customWidth="1"/>
    <col min="4219" max="4219" width="9.109375" style="8" customWidth="1"/>
    <col min="4220" max="4220" width="1.88671875" style="8" customWidth="1"/>
    <col min="4221" max="4221" width="10.109375" style="8" customWidth="1"/>
    <col min="4222" max="4225" width="5" style="8" customWidth="1"/>
    <col min="4226" max="4226" width="9.109375" style="8" customWidth="1"/>
    <col min="4227" max="4227" width="1.6640625" style="8" customWidth="1"/>
    <col min="4228" max="4228" width="10.109375" style="8" customWidth="1"/>
    <col min="4229" max="4232" width="5" style="8" customWidth="1"/>
    <col min="4233" max="4233" width="9.109375" style="8" customWidth="1"/>
    <col min="4234" max="4234" width="1.88671875" style="8" customWidth="1"/>
    <col min="4235" max="4235" width="10.109375" style="8" customWidth="1"/>
    <col min="4236" max="4239" width="5" style="8" customWidth="1"/>
    <col min="4240" max="4240" width="9.109375" style="8" customWidth="1"/>
    <col min="4241" max="4241" width="1.88671875" style="8" customWidth="1"/>
    <col min="4242" max="4242" width="10.109375" style="8" customWidth="1"/>
    <col min="4243" max="4246" width="5" style="8" customWidth="1"/>
    <col min="4247" max="4247" width="9.109375" style="8" customWidth="1"/>
    <col min="4248" max="4248" width="1.88671875" style="8" customWidth="1"/>
    <col min="4249" max="4252" width="9.109375" style="8" customWidth="1"/>
    <col min="4253" max="4253" width="11.33203125" style="8" customWidth="1"/>
    <col min="4254" max="4256" width="9.109375" style="8"/>
    <col min="4257" max="4257" width="10.33203125" style="8" customWidth="1"/>
    <col min="4258" max="4273" width="9.109375" style="8" customWidth="1"/>
    <col min="4274" max="4356" width="9.109375" style="8"/>
    <col min="4357" max="4357" width="24.33203125" style="8" customWidth="1"/>
    <col min="4358" max="4358" width="10.6640625" style="8" customWidth="1"/>
    <col min="4359" max="4362" width="5" style="8" customWidth="1"/>
    <col min="4363" max="4363" width="9.109375" style="8" customWidth="1"/>
    <col min="4364" max="4364" width="1.88671875" style="8" customWidth="1"/>
    <col min="4365" max="4365" width="10.6640625" style="8" customWidth="1"/>
    <col min="4366" max="4369" width="5" style="8" customWidth="1"/>
    <col min="4370" max="4370" width="9.109375" style="8" customWidth="1"/>
    <col min="4371" max="4371" width="1.88671875" style="8" customWidth="1"/>
    <col min="4372" max="4372" width="10.6640625" style="8" customWidth="1"/>
    <col min="4373" max="4376" width="5" style="8" customWidth="1"/>
    <col min="4377" max="4377" width="9.109375" style="8" customWidth="1"/>
    <col min="4378" max="4378" width="1.88671875" style="8" customWidth="1"/>
    <col min="4379" max="4379" width="9.109375" style="8" customWidth="1"/>
    <col min="4380" max="4383" width="5" style="8" customWidth="1"/>
    <col min="4384" max="4384" width="9.109375" style="8" customWidth="1"/>
    <col min="4385" max="4385" width="1.88671875" style="8" customWidth="1"/>
    <col min="4386" max="4386" width="9.109375" style="8" customWidth="1"/>
    <col min="4387" max="4390" width="5" style="8" customWidth="1"/>
    <col min="4391" max="4391" width="9.109375" style="8" customWidth="1"/>
    <col min="4392" max="4392" width="1.88671875" style="8" customWidth="1"/>
    <col min="4393" max="4393" width="9.109375" style="8" customWidth="1"/>
    <col min="4394" max="4397" width="5" style="8" customWidth="1"/>
    <col min="4398" max="4398" width="9.109375" style="8" customWidth="1"/>
    <col min="4399" max="4399" width="1.88671875" style="8" customWidth="1"/>
    <col min="4400" max="4400" width="9.109375" style="8" customWidth="1"/>
    <col min="4401" max="4404" width="5" style="8" customWidth="1"/>
    <col min="4405" max="4405" width="9.109375" style="8" customWidth="1"/>
    <col min="4406" max="4406" width="1.88671875" style="8" customWidth="1"/>
    <col min="4407" max="4407" width="9.109375" style="8" customWidth="1"/>
    <col min="4408" max="4411" width="5" style="8" customWidth="1"/>
    <col min="4412" max="4412" width="9.109375" style="8" customWidth="1"/>
    <col min="4413" max="4413" width="1.88671875" style="8" customWidth="1"/>
    <col min="4414" max="4433" width="0" style="8" hidden="1" customWidth="1"/>
    <col min="4434" max="4434" width="1.88671875" style="8" customWidth="1"/>
    <col min="4435" max="4435" width="9.109375" style="8" customWidth="1"/>
    <col min="4436" max="4439" width="5" style="8" customWidth="1"/>
    <col min="4440" max="4440" width="9.109375" style="8" customWidth="1"/>
    <col min="4441" max="4447" width="0" style="8" hidden="1" customWidth="1"/>
    <col min="4448" max="4448" width="1.88671875" style="8" customWidth="1"/>
    <col min="4449" max="4449" width="9.109375" style="8" customWidth="1"/>
    <col min="4450" max="4453" width="5" style="8" customWidth="1"/>
    <col min="4454" max="4454" width="9.109375" style="8" customWidth="1"/>
    <col min="4455" max="4455" width="1.88671875" style="8" customWidth="1"/>
    <col min="4456" max="4456" width="9.109375" style="8" customWidth="1"/>
    <col min="4457" max="4460" width="5" style="8" customWidth="1"/>
    <col min="4461" max="4461" width="9.109375" style="8" customWidth="1"/>
    <col min="4462" max="4462" width="1.88671875" style="8" customWidth="1"/>
    <col min="4463" max="4463" width="9.109375" style="8" customWidth="1"/>
    <col min="4464" max="4467" width="5" style="8" customWidth="1"/>
    <col min="4468" max="4468" width="9.109375" style="8" customWidth="1"/>
    <col min="4469" max="4469" width="2.33203125" style="8" customWidth="1"/>
    <col min="4470" max="4470" width="9.109375" style="8" customWidth="1"/>
    <col min="4471" max="4474" width="5.6640625" style="8" customWidth="1"/>
    <col min="4475" max="4475" width="9.109375" style="8" customWidth="1"/>
    <col min="4476" max="4476" width="1.88671875" style="8" customWidth="1"/>
    <col min="4477" max="4477" width="10.109375" style="8" customWidth="1"/>
    <col min="4478" max="4481" width="5" style="8" customWidth="1"/>
    <col min="4482" max="4482" width="9.109375" style="8" customWidth="1"/>
    <col min="4483" max="4483" width="1.6640625" style="8" customWidth="1"/>
    <col min="4484" max="4484" width="10.109375" style="8" customWidth="1"/>
    <col min="4485" max="4488" width="5" style="8" customWidth="1"/>
    <col min="4489" max="4489" width="9.109375" style="8" customWidth="1"/>
    <col min="4490" max="4490" width="1.88671875" style="8" customWidth="1"/>
    <col min="4491" max="4491" width="10.109375" style="8" customWidth="1"/>
    <col min="4492" max="4495" width="5" style="8" customWidth="1"/>
    <col min="4496" max="4496" width="9.109375" style="8" customWidth="1"/>
    <col min="4497" max="4497" width="1.88671875" style="8" customWidth="1"/>
    <col min="4498" max="4498" width="10.109375" style="8" customWidth="1"/>
    <col min="4499" max="4502" width="5" style="8" customWidth="1"/>
    <col min="4503" max="4503" width="9.109375" style="8" customWidth="1"/>
    <col min="4504" max="4504" width="1.88671875" style="8" customWidth="1"/>
    <col min="4505" max="4508" width="9.109375" style="8" customWidth="1"/>
    <col min="4509" max="4509" width="11.33203125" style="8" customWidth="1"/>
    <col min="4510" max="4512" width="9.109375" style="8"/>
    <col min="4513" max="4513" width="10.33203125" style="8" customWidth="1"/>
    <col min="4514" max="4529" width="9.109375" style="8" customWidth="1"/>
    <col min="4530" max="4612" width="9.109375" style="8"/>
    <col min="4613" max="4613" width="24.33203125" style="8" customWidth="1"/>
    <col min="4614" max="4614" width="10.6640625" style="8" customWidth="1"/>
    <col min="4615" max="4618" width="5" style="8" customWidth="1"/>
    <col min="4619" max="4619" width="9.109375" style="8" customWidth="1"/>
    <col min="4620" max="4620" width="1.88671875" style="8" customWidth="1"/>
    <col min="4621" max="4621" width="10.6640625" style="8" customWidth="1"/>
    <col min="4622" max="4625" width="5" style="8" customWidth="1"/>
    <col min="4626" max="4626" width="9.109375" style="8" customWidth="1"/>
    <col min="4627" max="4627" width="1.88671875" style="8" customWidth="1"/>
    <col min="4628" max="4628" width="10.6640625" style="8" customWidth="1"/>
    <col min="4629" max="4632" width="5" style="8" customWidth="1"/>
    <col min="4633" max="4633" width="9.109375" style="8" customWidth="1"/>
    <col min="4634" max="4634" width="1.88671875" style="8" customWidth="1"/>
    <col min="4635" max="4635" width="9.109375" style="8" customWidth="1"/>
    <col min="4636" max="4639" width="5" style="8" customWidth="1"/>
    <col min="4640" max="4640" width="9.109375" style="8" customWidth="1"/>
    <col min="4641" max="4641" width="1.88671875" style="8" customWidth="1"/>
    <col min="4642" max="4642" width="9.109375" style="8" customWidth="1"/>
    <col min="4643" max="4646" width="5" style="8" customWidth="1"/>
    <col min="4647" max="4647" width="9.109375" style="8" customWidth="1"/>
    <col min="4648" max="4648" width="1.88671875" style="8" customWidth="1"/>
    <col min="4649" max="4649" width="9.109375" style="8" customWidth="1"/>
    <col min="4650" max="4653" width="5" style="8" customWidth="1"/>
    <col min="4654" max="4654" width="9.109375" style="8" customWidth="1"/>
    <col min="4655" max="4655" width="1.88671875" style="8" customWidth="1"/>
    <col min="4656" max="4656" width="9.109375" style="8" customWidth="1"/>
    <col min="4657" max="4660" width="5" style="8" customWidth="1"/>
    <col min="4661" max="4661" width="9.109375" style="8" customWidth="1"/>
    <col min="4662" max="4662" width="1.88671875" style="8" customWidth="1"/>
    <col min="4663" max="4663" width="9.109375" style="8" customWidth="1"/>
    <col min="4664" max="4667" width="5" style="8" customWidth="1"/>
    <col min="4668" max="4668" width="9.109375" style="8" customWidth="1"/>
    <col min="4669" max="4669" width="1.88671875" style="8" customWidth="1"/>
    <col min="4670" max="4689" width="0" style="8" hidden="1" customWidth="1"/>
    <col min="4690" max="4690" width="1.88671875" style="8" customWidth="1"/>
    <col min="4691" max="4691" width="9.109375" style="8" customWidth="1"/>
    <col min="4692" max="4695" width="5" style="8" customWidth="1"/>
    <col min="4696" max="4696" width="9.109375" style="8" customWidth="1"/>
    <col min="4697" max="4703" width="0" style="8" hidden="1" customWidth="1"/>
    <col min="4704" max="4704" width="1.88671875" style="8" customWidth="1"/>
    <col min="4705" max="4705" width="9.109375" style="8" customWidth="1"/>
    <col min="4706" max="4709" width="5" style="8" customWidth="1"/>
    <col min="4710" max="4710" width="9.109375" style="8" customWidth="1"/>
    <col min="4711" max="4711" width="1.88671875" style="8" customWidth="1"/>
    <col min="4712" max="4712" width="9.109375" style="8" customWidth="1"/>
    <col min="4713" max="4716" width="5" style="8" customWidth="1"/>
    <col min="4717" max="4717" width="9.109375" style="8" customWidth="1"/>
    <col min="4718" max="4718" width="1.88671875" style="8" customWidth="1"/>
    <col min="4719" max="4719" width="9.109375" style="8" customWidth="1"/>
    <col min="4720" max="4723" width="5" style="8" customWidth="1"/>
    <col min="4724" max="4724" width="9.109375" style="8" customWidth="1"/>
    <col min="4725" max="4725" width="2.33203125" style="8" customWidth="1"/>
    <col min="4726" max="4726" width="9.109375" style="8" customWidth="1"/>
    <col min="4727" max="4730" width="5.6640625" style="8" customWidth="1"/>
    <col min="4731" max="4731" width="9.109375" style="8" customWidth="1"/>
    <col min="4732" max="4732" width="1.88671875" style="8" customWidth="1"/>
    <col min="4733" max="4733" width="10.109375" style="8" customWidth="1"/>
    <col min="4734" max="4737" width="5" style="8" customWidth="1"/>
    <col min="4738" max="4738" width="9.109375" style="8" customWidth="1"/>
    <col min="4739" max="4739" width="1.6640625" style="8" customWidth="1"/>
    <col min="4740" max="4740" width="10.109375" style="8" customWidth="1"/>
    <col min="4741" max="4744" width="5" style="8" customWidth="1"/>
    <col min="4745" max="4745" width="9.109375" style="8" customWidth="1"/>
    <col min="4746" max="4746" width="1.88671875" style="8" customWidth="1"/>
    <col min="4747" max="4747" width="10.109375" style="8" customWidth="1"/>
    <col min="4748" max="4751" width="5" style="8" customWidth="1"/>
    <col min="4752" max="4752" width="9.109375" style="8" customWidth="1"/>
    <col min="4753" max="4753" width="1.88671875" style="8" customWidth="1"/>
    <col min="4754" max="4754" width="10.109375" style="8" customWidth="1"/>
    <col min="4755" max="4758" width="5" style="8" customWidth="1"/>
    <col min="4759" max="4759" width="9.109375" style="8" customWidth="1"/>
    <col min="4760" max="4760" width="1.88671875" style="8" customWidth="1"/>
    <col min="4761" max="4764" width="9.109375" style="8" customWidth="1"/>
    <col min="4765" max="4765" width="11.33203125" style="8" customWidth="1"/>
    <col min="4766" max="4768" width="9.109375" style="8"/>
    <col min="4769" max="4769" width="10.33203125" style="8" customWidth="1"/>
    <col min="4770" max="4785" width="9.109375" style="8" customWidth="1"/>
    <col min="4786" max="4868" width="9.109375" style="8"/>
    <col min="4869" max="4869" width="24.33203125" style="8" customWidth="1"/>
    <col min="4870" max="4870" width="10.6640625" style="8" customWidth="1"/>
    <col min="4871" max="4874" width="5" style="8" customWidth="1"/>
    <col min="4875" max="4875" width="9.109375" style="8" customWidth="1"/>
    <col min="4876" max="4876" width="1.88671875" style="8" customWidth="1"/>
    <col min="4877" max="4877" width="10.6640625" style="8" customWidth="1"/>
    <col min="4878" max="4881" width="5" style="8" customWidth="1"/>
    <col min="4882" max="4882" width="9.109375" style="8" customWidth="1"/>
    <col min="4883" max="4883" width="1.88671875" style="8" customWidth="1"/>
    <col min="4884" max="4884" width="10.6640625" style="8" customWidth="1"/>
    <col min="4885" max="4888" width="5" style="8" customWidth="1"/>
    <col min="4889" max="4889" width="9.109375" style="8" customWidth="1"/>
    <col min="4890" max="4890" width="1.88671875" style="8" customWidth="1"/>
    <col min="4891" max="4891" width="9.109375" style="8" customWidth="1"/>
    <col min="4892" max="4895" width="5" style="8" customWidth="1"/>
    <col min="4896" max="4896" width="9.109375" style="8" customWidth="1"/>
    <col min="4897" max="4897" width="1.88671875" style="8" customWidth="1"/>
    <col min="4898" max="4898" width="9.109375" style="8" customWidth="1"/>
    <col min="4899" max="4902" width="5" style="8" customWidth="1"/>
    <col min="4903" max="4903" width="9.109375" style="8" customWidth="1"/>
    <col min="4904" max="4904" width="1.88671875" style="8" customWidth="1"/>
    <col min="4905" max="4905" width="9.109375" style="8" customWidth="1"/>
    <col min="4906" max="4909" width="5" style="8" customWidth="1"/>
    <col min="4910" max="4910" width="9.109375" style="8" customWidth="1"/>
    <col min="4911" max="4911" width="1.88671875" style="8" customWidth="1"/>
    <col min="4912" max="4912" width="9.109375" style="8" customWidth="1"/>
    <col min="4913" max="4916" width="5" style="8" customWidth="1"/>
    <col min="4917" max="4917" width="9.109375" style="8" customWidth="1"/>
    <col min="4918" max="4918" width="1.88671875" style="8" customWidth="1"/>
    <col min="4919" max="4919" width="9.109375" style="8" customWidth="1"/>
    <col min="4920" max="4923" width="5" style="8" customWidth="1"/>
    <col min="4924" max="4924" width="9.109375" style="8" customWidth="1"/>
    <col min="4925" max="4925" width="1.88671875" style="8" customWidth="1"/>
    <col min="4926" max="4945" width="0" style="8" hidden="1" customWidth="1"/>
    <col min="4946" max="4946" width="1.88671875" style="8" customWidth="1"/>
    <col min="4947" max="4947" width="9.109375" style="8" customWidth="1"/>
    <col min="4948" max="4951" width="5" style="8" customWidth="1"/>
    <col min="4952" max="4952" width="9.109375" style="8" customWidth="1"/>
    <col min="4953" max="4959" width="0" style="8" hidden="1" customWidth="1"/>
    <col min="4960" max="4960" width="1.88671875" style="8" customWidth="1"/>
    <col min="4961" max="4961" width="9.109375" style="8" customWidth="1"/>
    <col min="4962" max="4965" width="5" style="8" customWidth="1"/>
    <col min="4966" max="4966" width="9.109375" style="8" customWidth="1"/>
    <col min="4967" max="4967" width="1.88671875" style="8" customWidth="1"/>
    <col min="4968" max="4968" width="9.109375" style="8" customWidth="1"/>
    <col min="4969" max="4972" width="5" style="8" customWidth="1"/>
    <col min="4973" max="4973" width="9.109375" style="8" customWidth="1"/>
    <col min="4974" max="4974" width="1.88671875" style="8" customWidth="1"/>
    <col min="4975" max="4975" width="9.109375" style="8" customWidth="1"/>
    <col min="4976" max="4979" width="5" style="8" customWidth="1"/>
    <col min="4980" max="4980" width="9.109375" style="8" customWidth="1"/>
    <col min="4981" max="4981" width="2.33203125" style="8" customWidth="1"/>
    <col min="4982" max="4982" width="9.109375" style="8" customWidth="1"/>
    <col min="4983" max="4986" width="5.6640625" style="8" customWidth="1"/>
    <col min="4987" max="4987" width="9.109375" style="8" customWidth="1"/>
    <col min="4988" max="4988" width="1.88671875" style="8" customWidth="1"/>
    <col min="4989" max="4989" width="10.109375" style="8" customWidth="1"/>
    <col min="4990" max="4993" width="5" style="8" customWidth="1"/>
    <col min="4994" max="4994" width="9.109375" style="8" customWidth="1"/>
    <col min="4995" max="4995" width="1.6640625" style="8" customWidth="1"/>
    <col min="4996" max="4996" width="10.109375" style="8" customWidth="1"/>
    <col min="4997" max="5000" width="5" style="8" customWidth="1"/>
    <col min="5001" max="5001" width="9.109375" style="8" customWidth="1"/>
    <col min="5002" max="5002" width="1.88671875" style="8" customWidth="1"/>
    <col min="5003" max="5003" width="10.109375" style="8" customWidth="1"/>
    <col min="5004" max="5007" width="5" style="8" customWidth="1"/>
    <col min="5008" max="5008" width="9.109375" style="8" customWidth="1"/>
    <col min="5009" max="5009" width="1.88671875" style="8" customWidth="1"/>
    <col min="5010" max="5010" width="10.109375" style="8" customWidth="1"/>
    <col min="5011" max="5014" width="5" style="8" customWidth="1"/>
    <col min="5015" max="5015" width="9.109375" style="8" customWidth="1"/>
    <col min="5016" max="5016" width="1.88671875" style="8" customWidth="1"/>
    <col min="5017" max="5020" width="9.109375" style="8" customWidth="1"/>
    <col min="5021" max="5021" width="11.33203125" style="8" customWidth="1"/>
    <col min="5022" max="5024" width="9.109375" style="8"/>
    <col min="5025" max="5025" width="10.33203125" style="8" customWidth="1"/>
    <col min="5026" max="5041" width="9.109375" style="8" customWidth="1"/>
    <col min="5042" max="5124" width="9.109375" style="8"/>
    <col min="5125" max="5125" width="24.33203125" style="8" customWidth="1"/>
    <col min="5126" max="5126" width="10.6640625" style="8" customWidth="1"/>
    <col min="5127" max="5130" width="5" style="8" customWidth="1"/>
    <col min="5131" max="5131" width="9.109375" style="8" customWidth="1"/>
    <col min="5132" max="5132" width="1.88671875" style="8" customWidth="1"/>
    <col min="5133" max="5133" width="10.6640625" style="8" customWidth="1"/>
    <col min="5134" max="5137" width="5" style="8" customWidth="1"/>
    <col min="5138" max="5138" width="9.109375" style="8" customWidth="1"/>
    <col min="5139" max="5139" width="1.88671875" style="8" customWidth="1"/>
    <col min="5140" max="5140" width="10.6640625" style="8" customWidth="1"/>
    <col min="5141" max="5144" width="5" style="8" customWidth="1"/>
    <col min="5145" max="5145" width="9.109375" style="8" customWidth="1"/>
    <col min="5146" max="5146" width="1.88671875" style="8" customWidth="1"/>
    <col min="5147" max="5147" width="9.109375" style="8" customWidth="1"/>
    <col min="5148" max="5151" width="5" style="8" customWidth="1"/>
    <col min="5152" max="5152" width="9.109375" style="8" customWidth="1"/>
    <col min="5153" max="5153" width="1.88671875" style="8" customWidth="1"/>
    <col min="5154" max="5154" width="9.109375" style="8" customWidth="1"/>
    <col min="5155" max="5158" width="5" style="8" customWidth="1"/>
    <col min="5159" max="5159" width="9.109375" style="8" customWidth="1"/>
    <col min="5160" max="5160" width="1.88671875" style="8" customWidth="1"/>
    <col min="5161" max="5161" width="9.109375" style="8" customWidth="1"/>
    <col min="5162" max="5165" width="5" style="8" customWidth="1"/>
    <col min="5166" max="5166" width="9.109375" style="8" customWidth="1"/>
    <col min="5167" max="5167" width="1.88671875" style="8" customWidth="1"/>
    <col min="5168" max="5168" width="9.109375" style="8" customWidth="1"/>
    <col min="5169" max="5172" width="5" style="8" customWidth="1"/>
    <col min="5173" max="5173" width="9.109375" style="8" customWidth="1"/>
    <col min="5174" max="5174" width="1.88671875" style="8" customWidth="1"/>
    <col min="5175" max="5175" width="9.109375" style="8" customWidth="1"/>
    <col min="5176" max="5179" width="5" style="8" customWidth="1"/>
    <col min="5180" max="5180" width="9.109375" style="8" customWidth="1"/>
    <col min="5181" max="5181" width="1.88671875" style="8" customWidth="1"/>
    <col min="5182" max="5201" width="0" style="8" hidden="1" customWidth="1"/>
    <col min="5202" max="5202" width="1.88671875" style="8" customWidth="1"/>
    <col min="5203" max="5203" width="9.109375" style="8" customWidth="1"/>
    <col min="5204" max="5207" width="5" style="8" customWidth="1"/>
    <col min="5208" max="5208" width="9.109375" style="8" customWidth="1"/>
    <col min="5209" max="5215" width="0" style="8" hidden="1" customWidth="1"/>
    <col min="5216" max="5216" width="1.88671875" style="8" customWidth="1"/>
    <col min="5217" max="5217" width="9.109375" style="8" customWidth="1"/>
    <col min="5218" max="5221" width="5" style="8" customWidth="1"/>
    <col min="5222" max="5222" width="9.109375" style="8" customWidth="1"/>
    <col min="5223" max="5223" width="1.88671875" style="8" customWidth="1"/>
    <col min="5224" max="5224" width="9.109375" style="8" customWidth="1"/>
    <col min="5225" max="5228" width="5" style="8" customWidth="1"/>
    <col min="5229" max="5229" width="9.109375" style="8" customWidth="1"/>
    <col min="5230" max="5230" width="1.88671875" style="8" customWidth="1"/>
    <col min="5231" max="5231" width="9.109375" style="8" customWidth="1"/>
    <col min="5232" max="5235" width="5" style="8" customWidth="1"/>
    <col min="5236" max="5236" width="9.109375" style="8" customWidth="1"/>
    <col min="5237" max="5237" width="2.33203125" style="8" customWidth="1"/>
    <col min="5238" max="5238" width="9.109375" style="8" customWidth="1"/>
    <col min="5239" max="5242" width="5.6640625" style="8" customWidth="1"/>
    <col min="5243" max="5243" width="9.109375" style="8" customWidth="1"/>
    <col min="5244" max="5244" width="1.88671875" style="8" customWidth="1"/>
    <col min="5245" max="5245" width="10.109375" style="8" customWidth="1"/>
    <col min="5246" max="5249" width="5" style="8" customWidth="1"/>
    <col min="5250" max="5250" width="9.109375" style="8" customWidth="1"/>
    <col min="5251" max="5251" width="1.6640625" style="8" customWidth="1"/>
    <col min="5252" max="5252" width="10.109375" style="8" customWidth="1"/>
    <col min="5253" max="5256" width="5" style="8" customWidth="1"/>
    <col min="5257" max="5257" width="9.109375" style="8" customWidth="1"/>
    <col min="5258" max="5258" width="1.88671875" style="8" customWidth="1"/>
    <col min="5259" max="5259" width="10.109375" style="8" customWidth="1"/>
    <col min="5260" max="5263" width="5" style="8" customWidth="1"/>
    <col min="5264" max="5264" width="9.109375" style="8" customWidth="1"/>
    <col min="5265" max="5265" width="1.88671875" style="8" customWidth="1"/>
    <col min="5266" max="5266" width="10.109375" style="8" customWidth="1"/>
    <col min="5267" max="5270" width="5" style="8" customWidth="1"/>
    <col min="5271" max="5271" width="9.109375" style="8" customWidth="1"/>
    <col min="5272" max="5272" width="1.88671875" style="8" customWidth="1"/>
    <col min="5273" max="5276" width="9.109375" style="8" customWidth="1"/>
    <col min="5277" max="5277" width="11.33203125" style="8" customWidth="1"/>
    <col min="5278" max="5280" width="9.109375" style="8"/>
    <col min="5281" max="5281" width="10.33203125" style="8" customWidth="1"/>
    <col min="5282" max="5297" width="9.109375" style="8" customWidth="1"/>
    <col min="5298" max="5380" width="9.109375" style="8"/>
    <col min="5381" max="5381" width="24.33203125" style="8" customWidth="1"/>
    <col min="5382" max="5382" width="10.6640625" style="8" customWidth="1"/>
    <col min="5383" max="5386" width="5" style="8" customWidth="1"/>
    <col min="5387" max="5387" width="9.109375" style="8" customWidth="1"/>
    <col min="5388" max="5388" width="1.88671875" style="8" customWidth="1"/>
    <col min="5389" max="5389" width="10.6640625" style="8" customWidth="1"/>
    <col min="5390" max="5393" width="5" style="8" customWidth="1"/>
    <col min="5394" max="5394" width="9.109375" style="8" customWidth="1"/>
    <col min="5395" max="5395" width="1.88671875" style="8" customWidth="1"/>
    <col min="5396" max="5396" width="10.6640625" style="8" customWidth="1"/>
    <col min="5397" max="5400" width="5" style="8" customWidth="1"/>
    <col min="5401" max="5401" width="9.109375" style="8" customWidth="1"/>
    <col min="5402" max="5402" width="1.88671875" style="8" customWidth="1"/>
    <col min="5403" max="5403" width="9.109375" style="8" customWidth="1"/>
    <col min="5404" max="5407" width="5" style="8" customWidth="1"/>
    <col min="5408" max="5408" width="9.109375" style="8" customWidth="1"/>
    <col min="5409" max="5409" width="1.88671875" style="8" customWidth="1"/>
    <col min="5410" max="5410" width="9.109375" style="8" customWidth="1"/>
    <col min="5411" max="5414" width="5" style="8" customWidth="1"/>
    <col min="5415" max="5415" width="9.109375" style="8" customWidth="1"/>
    <col min="5416" max="5416" width="1.88671875" style="8" customWidth="1"/>
    <col min="5417" max="5417" width="9.109375" style="8" customWidth="1"/>
    <col min="5418" max="5421" width="5" style="8" customWidth="1"/>
    <col min="5422" max="5422" width="9.109375" style="8" customWidth="1"/>
    <col min="5423" max="5423" width="1.88671875" style="8" customWidth="1"/>
    <col min="5424" max="5424" width="9.109375" style="8" customWidth="1"/>
    <col min="5425" max="5428" width="5" style="8" customWidth="1"/>
    <col min="5429" max="5429" width="9.109375" style="8" customWidth="1"/>
    <col min="5430" max="5430" width="1.88671875" style="8" customWidth="1"/>
    <col min="5431" max="5431" width="9.109375" style="8" customWidth="1"/>
    <col min="5432" max="5435" width="5" style="8" customWidth="1"/>
    <col min="5436" max="5436" width="9.109375" style="8" customWidth="1"/>
    <col min="5437" max="5437" width="1.88671875" style="8" customWidth="1"/>
    <col min="5438" max="5457" width="0" style="8" hidden="1" customWidth="1"/>
    <col min="5458" max="5458" width="1.88671875" style="8" customWidth="1"/>
    <col min="5459" max="5459" width="9.109375" style="8" customWidth="1"/>
    <col min="5460" max="5463" width="5" style="8" customWidth="1"/>
    <col min="5464" max="5464" width="9.109375" style="8" customWidth="1"/>
    <col min="5465" max="5471" width="0" style="8" hidden="1" customWidth="1"/>
    <col min="5472" max="5472" width="1.88671875" style="8" customWidth="1"/>
    <col min="5473" max="5473" width="9.109375" style="8" customWidth="1"/>
    <col min="5474" max="5477" width="5" style="8" customWidth="1"/>
    <col min="5478" max="5478" width="9.109375" style="8" customWidth="1"/>
    <col min="5479" max="5479" width="1.88671875" style="8" customWidth="1"/>
    <col min="5480" max="5480" width="9.109375" style="8" customWidth="1"/>
    <col min="5481" max="5484" width="5" style="8" customWidth="1"/>
    <col min="5485" max="5485" width="9.109375" style="8" customWidth="1"/>
    <col min="5486" max="5486" width="1.88671875" style="8" customWidth="1"/>
    <col min="5487" max="5487" width="9.109375" style="8" customWidth="1"/>
    <col min="5488" max="5491" width="5" style="8" customWidth="1"/>
    <col min="5492" max="5492" width="9.109375" style="8" customWidth="1"/>
    <col min="5493" max="5493" width="2.33203125" style="8" customWidth="1"/>
    <col min="5494" max="5494" width="9.109375" style="8" customWidth="1"/>
    <col min="5495" max="5498" width="5.6640625" style="8" customWidth="1"/>
    <col min="5499" max="5499" width="9.109375" style="8" customWidth="1"/>
    <col min="5500" max="5500" width="1.88671875" style="8" customWidth="1"/>
    <col min="5501" max="5501" width="10.109375" style="8" customWidth="1"/>
    <col min="5502" max="5505" width="5" style="8" customWidth="1"/>
    <col min="5506" max="5506" width="9.109375" style="8" customWidth="1"/>
    <col min="5507" max="5507" width="1.6640625" style="8" customWidth="1"/>
    <col min="5508" max="5508" width="10.109375" style="8" customWidth="1"/>
    <col min="5509" max="5512" width="5" style="8" customWidth="1"/>
    <col min="5513" max="5513" width="9.109375" style="8" customWidth="1"/>
    <col min="5514" max="5514" width="1.88671875" style="8" customWidth="1"/>
    <col min="5515" max="5515" width="10.109375" style="8" customWidth="1"/>
    <col min="5516" max="5519" width="5" style="8" customWidth="1"/>
    <col min="5520" max="5520" width="9.109375" style="8" customWidth="1"/>
    <col min="5521" max="5521" width="1.88671875" style="8" customWidth="1"/>
    <col min="5522" max="5522" width="10.109375" style="8" customWidth="1"/>
    <col min="5523" max="5526" width="5" style="8" customWidth="1"/>
    <col min="5527" max="5527" width="9.109375" style="8" customWidth="1"/>
    <col min="5528" max="5528" width="1.88671875" style="8" customWidth="1"/>
    <col min="5529" max="5532" width="9.109375" style="8" customWidth="1"/>
    <col min="5533" max="5533" width="11.33203125" style="8" customWidth="1"/>
    <col min="5534" max="5536" width="9.109375" style="8"/>
    <col min="5537" max="5537" width="10.33203125" style="8" customWidth="1"/>
    <col min="5538" max="5553" width="9.109375" style="8" customWidth="1"/>
    <col min="5554" max="5636" width="9.109375" style="8"/>
    <col min="5637" max="5637" width="24.33203125" style="8" customWidth="1"/>
    <col min="5638" max="5638" width="10.6640625" style="8" customWidth="1"/>
    <col min="5639" max="5642" width="5" style="8" customWidth="1"/>
    <col min="5643" max="5643" width="9.109375" style="8" customWidth="1"/>
    <col min="5644" max="5644" width="1.88671875" style="8" customWidth="1"/>
    <col min="5645" max="5645" width="10.6640625" style="8" customWidth="1"/>
    <col min="5646" max="5649" width="5" style="8" customWidth="1"/>
    <col min="5650" max="5650" width="9.109375" style="8" customWidth="1"/>
    <col min="5651" max="5651" width="1.88671875" style="8" customWidth="1"/>
    <col min="5652" max="5652" width="10.6640625" style="8" customWidth="1"/>
    <col min="5653" max="5656" width="5" style="8" customWidth="1"/>
    <col min="5657" max="5657" width="9.109375" style="8" customWidth="1"/>
    <col min="5658" max="5658" width="1.88671875" style="8" customWidth="1"/>
    <col min="5659" max="5659" width="9.109375" style="8" customWidth="1"/>
    <col min="5660" max="5663" width="5" style="8" customWidth="1"/>
    <col min="5664" max="5664" width="9.109375" style="8" customWidth="1"/>
    <col min="5665" max="5665" width="1.88671875" style="8" customWidth="1"/>
    <col min="5666" max="5666" width="9.109375" style="8" customWidth="1"/>
    <col min="5667" max="5670" width="5" style="8" customWidth="1"/>
    <col min="5671" max="5671" width="9.109375" style="8" customWidth="1"/>
    <col min="5672" max="5672" width="1.88671875" style="8" customWidth="1"/>
    <col min="5673" max="5673" width="9.109375" style="8" customWidth="1"/>
    <col min="5674" max="5677" width="5" style="8" customWidth="1"/>
    <col min="5678" max="5678" width="9.109375" style="8" customWidth="1"/>
    <col min="5679" max="5679" width="1.88671875" style="8" customWidth="1"/>
    <col min="5680" max="5680" width="9.109375" style="8" customWidth="1"/>
    <col min="5681" max="5684" width="5" style="8" customWidth="1"/>
    <col min="5685" max="5685" width="9.109375" style="8" customWidth="1"/>
    <col min="5686" max="5686" width="1.88671875" style="8" customWidth="1"/>
    <col min="5687" max="5687" width="9.109375" style="8" customWidth="1"/>
    <col min="5688" max="5691" width="5" style="8" customWidth="1"/>
    <col min="5692" max="5692" width="9.109375" style="8" customWidth="1"/>
    <col min="5693" max="5693" width="1.88671875" style="8" customWidth="1"/>
    <col min="5694" max="5713" width="0" style="8" hidden="1" customWidth="1"/>
    <col min="5714" max="5714" width="1.88671875" style="8" customWidth="1"/>
    <col min="5715" max="5715" width="9.109375" style="8" customWidth="1"/>
    <col min="5716" max="5719" width="5" style="8" customWidth="1"/>
    <col min="5720" max="5720" width="9.109375" style="8" customWidth="1"/>
    <col min="5721" max="5727" width="0" style="8" hidden="1" customWidth="1"/>
    <col min="5728" max="5728" width="1.88671875" style="8" customWidth="1"/>
    <col min="5729" max="5729" width="9.109375" style="8" customWidth="1"/>
    <col min="5730" max="5733" width="5" style="8" customWidth="1"/>
    <col min="5734" max="5734" width="9.109375" style="8" customWidth="1"/>
    <col min="5735" max="5735" width="1.88671875" style="8" customWidth="1"/>
    <col min="5736" max="5736" width="9.109375" style="8" customWidth="1"/>
    <col min="5737" max="5740" width="5" style="8" customWidth="1"/>
    <col min="5741" max="5741" width="9.109375" style="8" customWidth="1"/>
    <col min="5742" max="5742" width="1.88671875" style="8" customWidth="1"/>
    <col min="5743" max="5743" width="9.109375" style="8" customWidth="1"/>
    <col min="5744" max="5747" width="5" style="8" customWidth="1"/>
    <col min="5748" max="5748" width="9.109375" style="8" customWidth="1"/>
    <col min="5749" max="5749" width="2.33203125" style="8" customWidth="1"/>
    <col min="5750" max="5750" width="9.109375" style="8" customWidth="1"/>
    <col min="5751" max="5754" width="5.6640625" style="8" customWidth="1"/>
    <col min="5755" max="5755" width="9.109375" style="8" customWidth="1"/>
    <col min="5756" max="5756" width="1.88671875" style="8" customWidth="1"/>
    <col min="5757" max="5757" width="10.109375" style="8" customWidth="1"/>
    <col min="5758" max="5761" width="5" style="8" customWidth="1"/>
    <col min="5762" max="5762" width="9.109375" style="8" customWidth="1"/>
    <col min="5763" max="5763" width="1.6640625" style="8" customWidth="1"/>
    <col min="5764" max="5764" width="10.109375" style="8" customWidth="1"/>
    <col min="5765" max="5768" width="5" style="8" customWidth="1"/>
    <col min="5769" max="5769" width="9.109375" style="8" customWidth="1"/>
    <col min="5770" max="5770" width="1.88671875" style="8" customWidth="1"/>
    <col min="5771" max="5771" width="10.109375" style="8" customWidth="1"/>
    <col min="5772" max="5775" width="5" style="8" customWidth="1"/>
    <col min="5776" max="5776" width="9.109375" style="8" customWidth="1"/>
    <col min="5777" max="5777" width="1.88671875" style="8" customWidth="1"/>
    <col min="5778" max="5778" width="10.109375" style="8" customWidth="1"/>
    <col min="5779" max="5782" width="5" style="8" customWidth="1"/>
    <col min="5783" max="5783" width="9.109375" style="8" customWidth="1"/>
    <col min="5784" max="5784" width="1.88671875" style="8" customWidth="1"/>
    <col min="5785" max="5788" width="9.109375" style="8" customWidth="1"/>
    <col min="5789" max="5789" width="11.33203125" style="8" customWidth="1"/>
    <col min="5790" max="5792" width="9.109375" style="8"/>
    <col min="5793" max="5793" width="10.33203125" style="8" customWidth="1"/>
    <col min="5794" max="5809" width="9.109375" style="8" customWidth="1"/>
    <col min="5810" max="5892" width="9.109375" style="8"/>
    <col min="5893" max="5893" width="24.33203125" style="8" customWidth="1"/>
    <col min="5894" max="5894" width="10.6640625" style="8" customWidth="1"/>
    <col min="5895" max="5898" width="5" style="8" customWidth="1"/>
    <col min="5899" max="5899" width="9.109375" style="8" customWidth="1"/>
    <col min="5900" max="5900" width="1.88671875" style="8" customWidth="1"/>
    <col min="5901" max="5901" width="10.6640625" style="8" customWidth="1"/>
    <col min="5902" max="5905" width="5" style="8" customWidth="1"/>
    <col min="5906" max="5906" width="9.109375" style="8" customWidth="1"/>
    <col min="5907" max="5907" width="1.88671875" style="8" customWidth="1"/>
    <col min="5908" max="5908" width="10.6640625" style="8" customWidth="1"/>
    <col min="5909" max="5912" width="5" style="8" customWidth="1"/>
    <col min="5913" max="5913" width="9.109375" style="8" customWidth="1"/>
    <col min="5914" max="5914" width="1.88671875" style="8" customWidth="1"/>
    <col min="5915" max="5915" width="9.109375" style="8" customWidth="1"/>
    <col min="5916" max="5919" width="5" style="8" customWidth="1"/>
    <col min="5920" max="5920" width="9.109375" style="8" customWidth="1"/>
    <col min="5921" max="5921" width="1.88671875" style="8" customWidth="1"/>
    <col min="5922" max="5922" width="9.109375" style="8" customWidth="1"/>
    <col min="5923" max="5926" width="5" style="8" customWidth="1"/>
    <col min="5927" max="5927" width="9.109375" style="8" customWidth="1"/>
    <col min="5928" max="5928" width="1.88671875" style="8" customWidth="1"/>
    <col min="5929" max="5929" width="9.109375" style="8" customWidth="1"/>
    <col min="5930" max="5933" width="5" style="8" customWidth="1"/>
    <col min="5934" max="5934" width="9.109375" style="8" customWidth="1"/>
    <col min="5935" max="5935" width="1.88671875" style="8" customWidth="1"/>
    <col min="5936" max="5936" width="9.109375" style="8" customWidth="1"/>
    <col min="5937" max="5940" width="5" style="8" customWidth="1"/>
    <col min="5941" max="5941" width="9.109375" style="8" customWidth="1"/>
    <col min="5942" max="5942" width="1.88671875" style="8" customWidth="1"/>
    <col min="5943" max="5943" width="9.109375" style="8" customWidth="1"/>
    <col min="5944" max="5947" width="5" style="8" customWidth="1"/>
    <col min="5948" max="5948" width="9.109375" style="8" customWidth="1"/>
    <col min="5949" max="5949" width="1.88671875" style="8" customWidth="1"/>
    <col min="5950" max="5969" width="0" style="8" hidden="1" customWidth="1"/>
    <col min="5970" max="5970" width="1.88671875" style="8" customWidth="1"/>
    <col min="5971" max="5971" width="9.109375" style="8" customWidth="1"/>
    <col min="5972" max="5975" width="5" style="8" customWidth="1"/>
    <col min="5976" max="5976" width="9.109375" style="8" customWidth="1"/>
    <col min="5977" max="5983" width="0" style="8" hidden="1" customWidth="1"/>
    <col min="5984" max="5984" width="1.88671875" style="8" customWidth="1"/>
    <col min="5985" max="5985" width="9.109375" style="8" customWidth="1"/>
    <col min="5986" max="5989" width="5" style="8" customWidth="1"/>
    <col min="5990" max="5990" width="9.109375" style="8" customWidth="1"/>
    <col min="5991" max="5991" width="1.88671875" style="8" customWidth="1"/>
    <col min="5992" max="5992" width="9.109375" style="8" customWidth="1"/>
    <col min="5993" max="5996" width="5" style="8" customWidth="1"/>
    <col min="5997" max="5997" width="9.109375" style="8" customWidth="1"/>
    <col min="5998" max="5998" width="1.88671875" style="8" customWidth="1"/>
    <col min="5999" max="5999" width="9.109375" style="8" customWidth="1"/>
    <col min="6000" max="6003" width="5" style="8" customWidth="1"/>
    <col min="6004" max="6004" width="9.109375" style="8" customWidth="1"/>
    <col min="6005" max="6005" width="2.33203125" style="8" customWidth="1"/>
    <col min="6006" max="6006" width="9.109375" style="8" customWidth="1"/>
    <col min="6007" max="6010" width="5.6640625" style="8" customWidth="1"/>
    <col min="6011" max="6011" width="9.109375" style="8" customWidth="1"/>
    <col min="6012" max="6012" width="1.88671875" style="8" customWidth="1"/>
    <col min="6013" max="6013" width="10.109375" style="8" customWidth="1"/>
    <col min="6014" max="6017" width="5" style="8" customWidth="1"/>
    <col min="6018" max="6018" width="9.109375" style="8" customWidth="1"/>
    <col min="6019" max="6019" width="1.6640625" style="8" customWidth="1"/>
    <col min="6020" max="6020" width="10.109375" style="8" customWidth="1"/>
    <col min="6021" max="6024" width="5" style="8" customWidth="1"/>
    <col min="6025" max="6025" width="9.109375" style="8" customWidth="1"/>
    <col min="6026" max="6026" width="1.88671875" style="8" customWidth="1"/>
    <col min="6027" max="6027" width="10.109375" style="8" customWidth="1"/>
    <col min="6028" max="6031" width="5" style="8" customWidth="1"/>
    <col min="6032" max="6032" width="9.109375" style="8" customWidth="1"/>
    <col min="6033" max="6033" width="1.88671875" style="8" customWidth="1"/>
    <col min="6034" max="6034" width="10.109375" style="8" customWidth="1"/>
    <col min="6035" max="6038" width="5" style="8" customWidth="1"/>
    <col min="6039" max="6039" width="9.109375" style="8" customWidth="1"/>
    <col min="6040" max="6040" width="1.88671875" style="8" customWidth="1"/>
    <col min="6041" max="6044" width="9.109375" style="8" customWidth="1"/>
    <col min="6045" max="6045" width="11.33203125" style="8" customWidth="1"/>
    <col min="6046" max="6048" width="9.109375" style="8"/>
    <col min="6049" max="6049" width="10.33203125" style="8" customWidth="1"/>
    <col min="6050" max="6065" width="9.109375" style="8" customWidth="1"/>
    <col min="6066" max="6148" width="9.109375" style="8"/>
    <col min="6149" max="6149" width="24.33203125" style="8" customWidth="1"/>
    <col min="6150" max="6150" width="10.6640625" style="8" customWidth="1"/>
    <col min="6151" max="6154" width="5" style="8" customWidth="1"/>
    <col min="6155" max="6155" width="9.109375" style="8" customWidth="1"/>
    <col min="6156" max="6156" width="1.88671875" style="8" customWidth="1"/>
    <col min="6157" max="6157" width="10.6640625" style="8" customWidth="1"/>
    <col min="6158" max="6161" width="5" style="8" customWidth="1"/>
    <col min="6162" max="6162" width="9.109375" style="8" customWidth="1"/>
    <col min="6163" max="6163" width="1.88671875" style="8" customWidth="1"/>
    <col min="6164" max="6164" width="10.6640625" style="8" customWidth="1"/>
    <col min="6165" max="6168" width="5" style="8" customWidth="1"/>
    <col min="6169" max="6169" width="9.109375" style="8" customWidth="1"/>
    <col min="6170" max="6170" width="1.88671875" style="8" customWidth="1"/>
    <col min="6171" max="6171" width="9.109375" style="8" customWidth="1"/>
    <col min="6172" max="6175" width="5" style="8" customWidth="1"/>
    <col min="6176" max="6176" width="9.109375" style="8" customWidth="1"/>
    <col min="6177" max="6177" width="1.88671875" style="8" customWidth="1"/>
    <col min="6178" max="6178" width="9.109375" style="8" customWidth="1"/>
    <col min="6179" max="6182" width="5" style="8" customWidth="1"/>
    <col min="6183" max="6183" width="9.109375" style="8" customWidth="1"/>
    <col min="6184" max="6184" width="1.88671875" style="8" customWidth="1"/>
    <col min="6185" max="6185" width="9.109375" style="8" customWidth="1"/>
    <col min="6186" max="6189" width="5" style="8" customWidth="1"/>
    <col min="6190" max="6190" width="9.109375" style="8" customWidth="1"/>
    <col min="6191" max="6191" width="1.88671875" style="8" customWidth="1"/>
    <col min="6192" max="6192" width="9.109375" style="8" customWidth="1"/>
    <col min="6193" max="6196" width="5" style="8" customWidth="1"/>
    <col min="6197" max="6197" width="9.109375" style="8" customWidth="1"/>
    <col min="6198" max="6198" width="1.88671875" style="8" customWidth="1"/>
    <col min="6199" max="6199" width="9.109375" style="8" customWidth="1"/>
    <col min="6200" max="6203" width="5" style="8" customWidth="1"/>
    <col min="6204" max="6204" width="9.109375" style="8" customWidth="1"/>
    <col min="6205" max="6205" width="1.88671875" style="8" customWidth="1"/>
    <col min="6206" max="6225" width="0" style="8" hidden="1" customWidth="1"/>
    <col min="6226" max="6226" width="1.88671875" style="8" customWidth="1"/>
    <col min="6227" max="6227" width="9.109375" style="8" customWidth="1"/>
    <col min="6228" max="6231" width="5" style="8" customWidth="1"/>
    <col min="6232" max="6232" width="9.109375" style="8" customWidth="1"/>
    <col min="6233" max="6239" width="0" style="8" hidden="1" customWidth="1"/>
    <col min="6240" max="6240" width="1.88671875" style="8" customWidth="1"/>
    <col min="6241" max="6241" width="9.109375" style="8" customWidth="1"/>
    <col min="6242" max="6245" width="5" style="8" customWidth="1"/>
    <col min="6246" max="6246" width="9.109375" style="8" customWidth="1"/>
    <col min="6247" max="6247" width="1.88671875" style="8" customWidth="1"/>
    <col min="6248" max="6248" width="9.109375" style="8" customWidth="1"/>
    <col min="6249" max="6252" width="5" style="8" customWidth="1"/>
    <col min="6253" max="6253" width="9.109375" style="8" customWidth="1"/>
    <col min="6254" max="6254" width="1.88671875" style="8" customWidth="1"/>
    <col min="6255" max="6255" width="9.109375" style="8" customWidth="1"/>
    <col min="6256" max="6259" width="5" style="8" customWidth="1"/>
    <col min="6260" max="6260" width="9.109375" style="8" customWidth="1"/>
    <col min="6261" max="6261" width="2.33203125" style="8" customWidth="1"/>
    <col min="6262" max="6262" width="9.109375" style="8" customWidth="1"/>
    <col min="6263" max="6266" width="5.6640625" style="8" customWidth="1"/>
    <col min="6267" max="6267" width="9.109375" style="8" customWidth="1"/>
    <col min="6268" max="6268" width="1.88671875" style="8" customWidth="1"/>
    <col min="6269" max="6269" width="10.109375" style="8" customWidth="1"/>
    <col min="6270" max="6273" width="5" style="8" customWidth="1"/>
    <col min="6274" max="6274" width="9.109375" style="8" customWidth="1"/>
    <col min="6275" max="6275" width="1.6640625" style="8" customWidth="1"/>
    <col min="6276" max="6276" width="10.109375" style="8" customWidth="1"/>
    <col min="6277" max="6280" width="5" style="8" customWidth="1"/>
    <col min="6281" max="6281" width="9.109375" style="8" customWidth="1"/>
    <col min="6282" max="6282" width="1.88671875" style="8" customWidth="1"/>
    <col min="6283" max="6283" width="10.109375" style="8" customWidth="1"/>
    <col min="6284" max="6287" width="5" style="8" customWidth="1"/>
    <col min="6288" max="6288" width="9.109375" style="8" customWidth="1"/>
    <col min="6289" max="6289" width="1.88671875" style="8" customWidth="1"/>
    <col min="6290" max="6290" width="10.109375" style="8" customWidth="1"/>
    <col min="6291" max="6294" width="5" style="8" customWidth="1"/>
    <col min="6295" max="6295" width="9.109375" style="8" customWidth="1"/>
    <col min="6296" max="6296" width="1.88671875" style="8" customWidth="1"/>
    <col min="6297" max="6300" width="9.109375" style="8" customWidth="1"/>
    <col min="6301" max="6301" width="11.33203125" style="8" customWidth="1"/>
    <col min="6302" max="6304" width="9.109375" style="8"/>
    <col min="6305" max="6305" width="10.33203125" style="8" customWidth="1"/>
    <col min="6306" max="6321" width="9.109375" style="8" customWidth="1"/>
    <col min="6322" max="6404" width="9.109375" style="8"/>
    <col min="6405" max="6405" width="24.33203125" style="8" customWidth="1"/>
    <col min="6406" max="6406" width="10.6640625" style="8" customWidth="1"/>
    <col min="6407" max="6410" width="5" style="8" customWidth="1"/>
    <col min="6411" max="6411" width="9.109375" style="8" customWidth="1"/>
    <col min="6412" max="6412" width="1.88671875" style="8" customWidth="1"/>
    <col min="6413" max="6413" width="10.6640625" style="8" customWidth="1"/>
    <col min="6414" max="6417" width="5" style="8" customWidth="1"/>
    <col min="6418" max="6418" width="9.109375" style="8" customWidth="1"/>
    <col min="6419" max="6419" width="1.88671875" style="8" customWidth="1"/>
    <col min="6420" max="6420" width="10.6640625" style="8" customWidth="1"/>
    <col min="6421" max="6424" width="5" style="8" customWidth="1"/>
    <col min="6425" max="6425" width="9.109375" style="8" customWidth="1"/>
    <col min="6426" max="6426" width="1.88671875" style="8" customWidth="1"/>
    <col min="6427" max="6427" width="9.109375" style="8" customWidth="1"/>
    <col min="6428" max="6431" width="5" style="8" customWidth="1"/>
    <col min="6432" max="6432" width="9.109375" style="8" customWidth="1"/>
    <col min="6433" max="6433" width="1.88671875" style="8" customWidth="1"/>
    <col min="6434" max="6434" width="9.109375" style="8" customWidth="1"/>
    <col min="6435" max="6438" width="5" style="8" customWidth="1"/>
    <col min="6439" max="6439" width="9.109375" style="8" customWidth="1"/>
    <col min="6440" max="6440" width="1.88671875" style="8" customWidth="1"/>
    <col min="6441" max="6441" width="9.109375" style="8" customWidth="1"/>
    <col min="6442" max="6445" width="5" style="8" customWidth="1"/>
    <col min="6446" max="6446" width="9.109375" style="8" customWidth="1"/>
    <col min="6447" max="6447" width="1.88671875" style="8" customWidth="1"/>
    <col min="6448" max="6448" width="9.109375" style="8" customWidth="1"/>
    <col min="6449" max="6452" width="5" style="8" customWidth="1"/>
    <col min="6453" max="6453" width="9.109375" style="8" customWidth="1"/>
    <col min="6454" max="6454" width="1.88671875" style="8" customWidth="1"/>
    <col min="6455" max="6455" width="9.109375" style="8" customWidth="1"/>
    <col min="6456" max="6459" width="5" style="8" customWidth="1"/>
    <col min="6460" max="6460" width="9.109375" style="8" customWidth="1"/>
    <col min="6461" max="6461" width="1.88671875" style="8" customWidth="1"/>
    <col min="6462" max="6481" width="0" style="8" hidden="1" customWidth="1"/>
    <col min="6482" max="6482" width="1.88671875" style="8" customWidth="1"/>
    <col min="6483" max="6483" width="9.109375" style="8" customWidth="1"/>
    <col min="6484" max="6487" width="5" style="8" customWidth="1"/>
    <col min="6488" max="6488" width="9.109375" style="8" customWidth="1"/>
    <col min="6489" max="6495" width="0" style="8" hidden="1" customWidth="1"/>
    <col min="6496" max="6496" width="1.88671875" style="8" customWidth="1"/>
    <col min="6497" max="6497" width="9.109375" style="8" customWidth="1"/>
    <col min="6498" max="6501" width="5" style="8" customWidth="1"/>
    <col min="6502" max="6502" width="9.109375" style="8" customWidth="1"/>
    <col min="6503" max="6503" width="1.88671875" style="8" customWidth="1"/>
    <col min="6504" max="6504" width="9.109375" style="8" customWidth="1"/>
    <col min="6505" max="6508" width="5" style="8" customWidth="1"/>
    <col min="6509" max="6509" width="9.109375" style="8" customWidth="1"/>
    <col min="6510" max="6510" width="1.88671875" style="8" customWidth="1"/>
    <col min="6511" max="6511" width="9.109375" style="8" customWidth="1"/>
    <col min="6512" max="6515" width="5" style="8" customWidth="1"/>
    <col min="6516" max="6516" width="9.109375" style="8" customWidth="1"/>
    <col min="6517" max="6517" width="2.33203125" style="8" customWidth="1"/>
    <col min="6518" max="6518" width="9.109375" style="8" customWidth="1"/>
    <col min="6519" max="6522" width="5.6640625" style="8" customWidth="1"/>
    <col min="6523" max="6523" width="9.109375" style="8" customWidth="1"/>
    <col min="6524" max="6524" width="1.88671875" style="8" customWidth="1"/>
    <col min="6525" max="6525" width="10.109375" style="8" customWidth="1"/>
    <col min="6526" max="6529" width="5" style="8" customWidth="1"/>
    <col min="6530" max="6530" width="9.109375" style="8" customWidth="1"/>
    <col min="6531" max="6531" width="1.6640625" style="8" customWidth="1"/>
    <col min="6532" max="6532" width="10.109375" style="8" customWidth="1"/>
    <col min="6533" max="6536" width="5" style="8" customWidth="1"/>
    <col min="6537" max="6537" width="9.109375" style="8" customWidth="1"/>
    <col min="6538" max="6538" width="1.88671875" style="8" customWidth="1"/>
    <col min="6539" max="6539" width="10.109375" style="8" customWidth="1"/>
    <col min="6540" max="6543" width="5" style="8" customWidth="1"/>
    <col min="6544" max="6544" width="9.109375" style="8" customWidth="1"/>
    <col min="6545" max="6545" width="1.88671875" style="8" customWidth="1"/>
    <col min="6546" max="6546" width="10.109375" style="8" customWidth="1"/>
    <col min="6547" max="6550" width="5" style="8" customWidth="1"/>
    <col min="6551" max="6551" width="9.109375" style="8" customWidth="1"/>
    <col min="6552" max="6552" width="1.88671875" style="8" customWidth="1"/>
    <col min="6553" max="6556" width="9.109375" style="8" customWidth="1"/>
    <col min="6557" max="6557" width="11.33203125" style="8" customWidth="1"/>
    <col min="6558" max="6560" width="9.109375" style="8"/>
    <col min="6561" max="6561" width="10.33203125" style="8" customWidth="1"/>
    <col min="6562" max="6577" width="9.109375" style="8" customWidth="1"/>
    <col min="6578" max="6660" width="9.109375" style="8"/>
    <col min="6661" max="6661" width="24.33203125" style="8" customWidth="1"/>
    <col min="6662" max="6662" width="10.6640625" style="8" customWidth="1"/>
    <col min="6663" max="6666" width="5" style="8" customWidth="1"/>
    <col min="6667" max="6667" width="9.109375" style="8" customWidth="1"/>
    <col min="6668" max="6668" width="1.88671875" style="8" customWidth="1"/>
    <col min="6669" max="6669" width="10.6640625" style="8" customWidth="1"/>
    <col min="6670" max="6673" width="5" style="8" customWidth="1"/>
    <col min="6674" max="6674" width="9.109375" style="8" customWidth="1"/>
    <col min="6675" max="6675" width="1.88671875" style="8" customWidth="1"/>
    <col min="6676" max="6676" width="10.6640625" style="8" customWidth="1"/>
    <col min="6677" max="6680" width="5" style="8" customWidth="1"/>
    <col min="6681" max="6681" width="9.109375" style="8" customWidth="1"/>
    <col min="6682" max="6682" width="1.88671875" style="8" customWidth="1"/>
    <col min="6683" max="6683" width="9.109375" style="8" customWidth="1"/>
    <col min="6684" max="6687" width="5" style="8" customWidth="1"/>
    <col min="6688" max="6688" width="9.109375" style="8" customWidth="1"/>
    <col min="6689" max="6689" width="1.88671875" style="8" customWidth="1"/>
    <col min="6690" max="6690" width="9.109375" style="8" customWidth="1"/>
    <col min="6691" max="6694" width="5" style="8" customWidth="1"/>
    <col min="6695" max="6695" width="9.109375" style="8" customWidth="1"/>
    <col min="6696" max="6696" width="1.88671875" style="8" customWidth="1"/>
    <col min="6697" max="6697" width="9.109375" style="8" customWidth="1"/>
    <col min="6698" max="6701" width="5" style="8" customWidth="1"/>
    <col min="6702" max="6702" width="9.109375" style="8" customWidth="1"/>
    <col min="6703" max="6703" width="1.88671875" style="8" customWidth="1"/>
    <col min="6704" max="6704" width="9.109375" style="8" customWidth="1"/>
    <col min="6705" max="6708" width="5" style="8" customWidth="1"/>
    <col min="6709" max="6709" width="9.109375" style="8" customWidth="1"/>
    <col min="6710" max="6710" width="1.88671875" style="8" customWidth="1"/>
    <col min="6711" max="6711" width="9.109375" style="8" customWidth="1"/>
    <col min="6712" max="6715" width="5" style="8" customWidth="1"/>
    <col min="6716" max="6716" width="9.109375" style="8" customWidth="1"/>
    <col min="6717" max="6717" width="1.88671875" style="8" customWidth="1"/>
    <col min="6718" max="6737" width="0" style="8" hidden="1" customWidth="1"/>
    <col min="6738" max="6738" width="1.88671875" style="8" customWidth="1"/>
    <col min="6739" max="6739" width="9.109375" style="8" customWidth="1"/>
    <col min="6740" max="6743" width="5" style="8" customWidth="1"/>
    <col min="6744" max="6744" width="9.109375" style="8" customWidth="1"/>
    <col min="6745" max="6751" width="0" style="8" hidden="1" customWidth="1"/>
    <col min="6752" max="6752" width="1.88671875" style="8" customWidth="1"/>
    <col min="6753" max="6753" width="9.109375" style="8" customWidth="1"/>
    <col min="6754" max="6757" width="5" style="8" customWidth="1"/>
    <col min="6758" max="6758" width="9.109375" style="8" customWidth="1"/>
    <col min="6759" max="6759" width="1.88671875" style="8" customWidth="1"/>
    <col min="6760" max="6760" width="9.109375" style="8" customWidth="1"/>
    <col min="6761" max="6764" width="5" style="8" customWidth="1"/>
    <col min="6765" max="6765" width="9.109375" style="8" customWidth="1"/>
    <col min="6766" max="6766" width="1.88671875" style="8" customWidth="1"/>
    <col min="6767" max="6767" width="9.109375" style="8" customWidth="1"/>
    <col min="6768" max="6771" width="5" style="8" customWidth="1"/>
    <col min="6772" max="6772" width="9.109375" style="8" customWidth="1"/>
    <col min="6773" max="6773" width="2.33203125" style="8" customWidth="1"/>
    <col min="6774" max="6774" width="9.109375" style="8" customWidth="1"/>
    <col min="6775" max="6778" width="5.6640625" style="8" customWidth="1"/>
    <col min="6779" max="6779" width="9.109375" style="8" customWidth="1"/>
    <col min="6780" max="6780" width="1.88671875" style="8" customWidth="1"/>
    <col min="6781" max="6781" width="10.109375" style="8" customWidth="1"/>
    <col min="6782" max="6785" width="5" style="8" customWidth="1"/>
    <col min="6786" max="6786" width="9.109375" style="8" customWidth="1"/>
    <col min="6787" max="6787" width="1.6640625" style="8" customWidth="1"/>
    <col min="6788" max="6788" width="10.109375" style="8" customWidth="1"/>
    <col min="6789" max="6792" width="5" style="8" customWidth="1"/>
    <col min="6793" max="6793" width="9.109375" style="8" customWidth="1"/>
    <col min="6794" max="6794" width="1.88671875" style="8" customWidth="1"/>
    <col min="6795" max="6795" width="10.109375" style="8" customWidth="1"/>
    <col min="6796" max="6799" width="5" style="8" customWidth="1"/>
    <col min="6800" max="6800" width="9.109375" style="8" customWidth="1"/>
    <col min="6801" max="6801" width="1.88671875" style="8" customWidth="1"/>
    <col min="6802" max="6802" width="10.109375" style="8" customWidth="1"/>
    <col min="6803" max="6806" width="5" style="8" customWidth="1"/>
    <col min="6807" max="6807" width="9.109375" style="8" customWidth="1"/>
    <col min="6808" max="6808" width="1.88671875" style="8" customWidth="1"/>
    <col min="6809" max="6812" width="9.109375" style="8" customWidth="1"/>
    <col min="6813" max="6813" width="11.33203125" style="8" customWidth="1"/>
    <col min="6814" max="6816" width="9.109375" style="8"/>
    <col min="6817" max="6817" width="10.33203125" style="8" customWidth="1"/>
    <col min="6818" max="6833" width="9.109375" style="8" customWidth="1"/>
    <col min="6834" max="6916" width="9.109375" style="8"/>
    <col min="6917" max="6917" width="24.33203125" style="8" customWidth="1"/>
    <col min="6918" max="6918" width="10.6640625" style="8" customWidth="1"/>
    <col min="6919" max="6922" width="5" style="8" customWidth="1"/>
    <col min="6923" max="6923" width="9.109375" style="8" customWidth="1"/>
    <col min="6924" max="6924" width="1.88671875" style="8" customWidth="1"/>
    <col min="6925" max="6925" width="10.6640625" style="8" customWidth="1"/>
    <col min="6926" max="6929" width="5" style="8" customWidth="1"/>
    <col min="6930" max="6930" width="9.109375" style="8" customWidth="1"/>
    <col min="6931" max="6931" width="1.88671875" style="8" customWidth="1"/>
    <col min="6932" max="6932" width="10.6640625" style="8" customWidth="1"/>
    <col min="6933" max="6936" width="5" style="8" customWidth="1"/>
    <col min="6937" max="6937" width="9.109375" style="8" customWidth="1"/>
    <col min="6938" max="6938" width="1.88671875" style="8" customWidth="1"/>
    <col min="6939" max="6939" width="9.109375" style="8" customWidth="1"/>
    <col min="6940" max="6943" width="5" style="8" customWidth="1"/>
    <col min="6944" max="6944" width="9.109375" style="8" customWidth="1"/>
    <col min="6945" max="6945" width="1.88671875" style="8" customWidth="1"/>
    <col min="6946" max="6946" width="9.109375" style="8" customWidth="1"/>
    <col min="6947" max="6950" width="5" style="8" customWidth="1"/>
    <col min="6951" max="6951" width="9.109375" style="8" customWidth="1"/>
    <col min="6952" max="6952" width="1.88671875" style="8" customWidth="1"/>
    <col min="6953" max="6953" width="9.109375" style="8" customWidth="1"/>
    <col min="6954" max="6957" width="5" style="8" customWidth="1"/>
    <col min="6958" max="6958" width="9.109375" style="8" customWidth="1"/>
    <col min="6959" max="6959" width="1.88671875" style="8" customWidth="1"/>
    <col min="6960" max="6960" width="9.109375" style="8" customWidth="1"/>
    <col min="6961" max="6964" width="5" style="8" customWidth="1"/>
    <col min="6965" max="6965" width="9.109375" style="8" customWidth="1"/>
    <col min="6966" max="6966" width="1.88671875" style="8" customWidth="1"/>
    <col min="6967" max="6967" width="9.109375" style="8" customWidth="1"/>
    <col min="6968" max="6971" width="5" style="8" customWidth="1"/>
    <col min="6972" max="6972" width="9.109375" style="8" customWidth="1"/>
    <col min="6973" max="6973" width="1.88671875" style="8" customWidth="1"/>
    <col min="6974" max="6993" width="0" style="8" hidden="1" customWidth="1"/>
    <col min="6994" max="6994" width="1.88671875" style="8" customWidth="1"/>
    <col min="6995" max="6995" width="9.109375" style="8" customWidth="1"/>
    <col min="6996" max="6999" width="5" style="8" customWidth="1"/>
    <col min="7000" max="7000" width="9.109375" style="8" customWidth="1"/>
    <col min="7001" max="7007" width="0" style="8" hidden="1" customWidth="1"/>
    <col min="7008" max="7008" width="1.88671875" style="8" customWidth="1"/>
    <col min="7009" max="7009" width="9.109375" style="8" customWidth="1"/>
    <col min="7010" max="7013" width="5" style="8" customWidth="1"/>
    <col min="7014" max="7014" width="9.109375" style="8" customWidth="1"/>
    <col min="7015" max="7015" width="1.88671875" style="8" customWidth="1"/>
    <col min="7016" max="7016" width="9.109375" style="8" customWidth="1"/>
    <col min="7017" max="7020" width="5" style="8" customWidth="1"/>
    <col min="7021" max="7021" width="9.109375" style="8" customWidth="1"/>
    <col min="7022" max="7022" width="1.88671875" style="8" customWidth="1"/>
    <col min="7023" max="7023" width="9.109375" style="8" customWidth="1"/>
    <col min="7024" max="7027" width="5" style="8" customWidth="1"/>
    <col min="7028" max="7028" width="9.109375" style="8" customWidth="1"/>
    <col min="7029" max="7029" width="2.33203125" style="8" customWidth="1"/>
    <col min="7030" max="7030" width="9.109375" style="8" customWidth="1"/>
    <col min="7031" max="7034" width="5.6640625" style="8" customWidth="1"/>
    <col min="7035" max="7035" width="9.109375" style="8" customWidth="1"/>
    <col min="7036" max="7036" width="1.88671875" style="8" customWidth="1"/>
    <col min="7037" max="7037" width="10.109375" style="8" customWidth="1"/>
    <col min="7038" max="7041" width="5" style="8" customWidth="1"/>
    <col min="7042" max="7042" width="9.109375" style="8" customWidth="1"/>
    <col min="7043" max="7043" width="1.6640625" style="8" customWidth="1"/>
    <col min="7044" max="7044" width="10.109375" style="8" customWidth="1"/>
    <col min="7045" max="7048" width="5" style="8" customWidth="1"/>
    <col min="7049" max="7049" width="9.109375" style="8" customWidth="1"/>
    <col min="7050" max="7050" width="1.88671875" style="8" customWidth="1"/>
    <col min="7051" max="7051" width="10.109375" style="8" customWidth="1"/>
    <col min="7052" max="7055" width="5" style="8" customWidth="1"/>
    <col min="7056" max="7056" width="9.109375" style="8" customWidth="1"/>
    <col min="7057" max="7057" width="1.88671875" style="8" customWidth="1"/>
    <col min="7058" max="7058" width="10.109375" style="8" customWidth="1"/>
    <col min="7059" max="7062" width="5" style="8" customWidth="1"/>
    <col min="7063" max="7063" width="9.109375" style="8" customWidth="1"/>
    <col min="7064" max="7064" width="1.88671875" style="8" customWidth="1"/>
    <col min="7065" max="7068" width="9.109375" style="8" customWidth="1"/>
    <col min="7069" max="7069" width="11.33203125" style="8" customWidth="1"/>
    <col min="7070" max="7072" width="9.109375" style="8"/>
    <col min="7073" max="7073" width="10.33203125" style="8" customWidth="1"/>
    <col min="7074" max="7089" width="9.109375" style="8" customWidth="1"/>
    <col min="7090" max="7172" width="9.109375" style="8"/>
    <col min="7173" max="7173" width="24.33203125" style="8" customWidth="1"/>
    <col min="7174" max="7174" width="10.6640625" style="8" customWidth="1"/>
    <col min="7175" max="7178" width="5" style="8" customWidth="1"/>
    <col min="7179" max="7179" width="9.109375" style="8" customWidth="1"/>
    <col min="7180" max="7180" width="1.88671875" style="8" customWidth="1"/>
    <col min="7181" max="7181" width="10.6640625" style="8" customWidth="1"/>
    <col min="7182" max="7185" width="5" style="8" customWidth="1"/>
    <col min="7186" max="7186" width="9.109375" style="8" customWidth="1"/>
    <col min="7187" max="7187" width="1.88671875" style="8" customWidth="1"/>
    <col min="7188" max="7188" width="10.6640625" style="8" customWidth="1"/>
    <col min="7189" max="7192" width="5" style="8" customWidth="1"/>
    <col min="7193" max="7193" width="9.109375" style="8" customWidth="1"/>
    <col min="7194" max="7194" width="1.88671875" style="8" customWidth="1"/>
    <col min="7195" max="7195" width="9.109375" style="8" customWidth="1"/>
    <col min="7196" max="7199" width="5" style="8" customWidth="1"/>
    <col min="7200" max="7200" width="9.109375" style="8" customWidth="1"/>
    <col min="7201" max="7201" width="1.88671875" style="8" customWidth="1"/>
    <col min="7202" max="7202" width="9.109375" style="8" customWidth="1"/>
    <col min="7203" max="7206" width="5" style="8" customWidth="1"/>
    <col min="7207" max="7207" width="9.109375" style="8" customWidth="1"/>
    <col min="7208" max="7208" width="1.88671875" style="8" customWidth="1"/>
    <col min="7209" max="7209" width="9.109375" style="8" customWidth="1"/>
    <col min="7210" max="7213" width="5" style="8" customWidth="1"/>
    <col min="7214" max="7214" width="9.109375" style="8" customWidth="1"/>
    <col min="7215" max="7215" width="1.88671875" style="8" customWidth="1"/>
    <col min="7216" max="7216" width="9.109375" style="8" customWidth="1"/>
    <col min="7217" max="7220" width="5" style="8" customWidth="1"/>
    <col min="7221" max="7221" width="9.109375" style="8" customWidth="1"/>
    <col min="7222" max="7222" width="1.88671875" style="8" customWidth="1"/>
    <col min="7223" max="7223" width="9.109375" style="8" customWidth="1"/>
    <col min="7224" max="7227" width="5" style="8" customWidth="1"/>
    <col min="7228" max="7228" width="9.109375" style="8" customWidth="1"/>
    <col min="7229" max="7229" width="1.88671875" style="8" customWidth="1"/>
    <col min="7230" max="7249" width="0" style="8" hidden="1" customWidth="1"/>
    <col min="7250" max="7250" width="1.88671875" style="8" customWidth="1"/>
    <col min="7251" max="7251" width="9.109375" style="8" customWidth="1"/>
    <col min="7252" max="7255" width="5" style="8" customWidth="1"/>
    <col min="7256" max="7256" width="9.109375" style="8" customWidth="1"/>
    <col min="7257" max="7263" width="0" style="8" hidden="1" customWidth="1"/>
    <col min="7264" max="7264" width="1.88671875" style="8" customWidth="1"/>
    <col min="7265" max="7265" width="9.109375" style="8" customWidth="1"/>
    <col min="7266" max="7269" width="5" style="8" customWidth="1"/>
    <col min="7270" max="7270" width="9.109375" style="8" customWidth="1"/>
    <col min="7271" max="7271" width="1.88671875" style="8" customWidth="1"/>
    <col min="7272" max="7272" width="9.109375" style="8" customWidth="1"/>
    <col min="7273" max="7276" width="5" style="8" customWidth="1"/>
    <col min="7277" max="7277" width="9.109375" style="8" customWidth="1"/>
    <col min="7278" max="7278" width="1.88671875" style="8" customWidth="1"/>
    <col min="7279" max="7279" width="9.109375" style="8" customWidth="1"/>
    <col min="7280" max="7283" width="5" style="8" customWidth="1"/>
    <col min="7284" max="7284" width="9.109375" style="8" customWidth="1"/>
    <col min="7285" max="7285" width="2.33203125" style="8" customWidth="1"/>
    <col min="7286" max="7286" width="9.109375" style="8" customWidth="1"/>
    <col min="7287" max="7290" width="5.6640625" style="8" customWidth="1"/>
    <col min="7291" max="7291" width="9.109375" style="8" customWidth="1"/>
    <col min="7292" max="7292" width="1.88671875" style="8" customWidth="1"/>
    <col min="7293" max="7293" width="10.109375" style="8" customWidth="1"/>
    <col min="7294" max="7297" width="5" style="8" customWidth="1"/>
    <col min="7298" max="7298" width="9.109375" style="8" customWidth="1"/>
    <col min="7299" max="7299" width="1.6640625" style="8" customWidth="1"/>
    <col min="7300" max="7300" width="10.109375" style="8" customWidth="1"/>
    <col min="7301" max="7304" width="5" style="8" customWidth="1"/>
    <col min="7305" max="7305" width="9.109375" style="8" customWidth="1"/>
    <col min="7306" max="7306" width="1.88671875" style="8" customWidth="1"/>
    <col min="7307" max="7307" width="10.109375" style="8" customWidth="1"/>
    <col min="7308" max="7311" width="5" style="8" customWidth="1"/>
    <col min="7312" max="7312" width="9.109375" style="8" customWidth="1"/>
    <col min="7313" max="7313" width="1.88671875" style="8" customWidth="1"/>
    <col min="7314" max="7314" width="10.109375" style="8" customWidth="1"/>
    <col min="7315" max="7318" width="5" style="8" customWidth="1"/>
    <col min="7319" max="7319" width="9.109375" style="8" customWidth="1"/>
    <col min="7320" max="7320" width="1.88671875" style="8" customWidth="1"/>
    <col min="7321" max="7324" width="9.109375" style="8" customWidth="1"/>
    <col min="7325" max="7325" width="11.33203125" style="8" customWidth="1"/>
    <col min="7326" max="7328" width="9.109375" style="8"/>
    <col min="7329" max="7329" width="10.33203125" style="8" customWidth="1"/>
    <col min="7330" max="7345" width="9.109375" style="8" customWidth="1"/>
    <col min="7346" max="7428" width="9.109375" style="8"/>
    <col min="7429" max="7429" width="24.33203125" style="8" customWidth="1"/>
    <col min="7430" max="7430" width="10.6640625" style="8" customWidth="1"/>
    <col min="7431" max="7434" width="5" style="8" customWidth="1"/>
    <col min="7435" max="7435" width="9.109375" style="8" customWidth="1"/>
    <col min="7436" max="7436" width="1.88671875" style="8" customWidth="1"/>
    <col min="7437" max="7437" width="10.6640625" style="8" customWidth="1"/>
    <col min="7438" max="7441" width="5" style="8" customWidth="1"/>
    <col min="7442" max="7442" width="9.109375" style="8" customWidth="1"/>
    <col min="7443" max="7443" width="1.88671875" style="8" customWidth="1"/>
    <col min="7444" max="7444" width="10.6640625" style="8" customWidth="1"/>
    <col min="7445" max="7448" width="5" style="8" customWidth="1"/>
    <col min="7449" max="7449" width="9.109375" style="8" customWidth="1"/>
    <col min="7450" max="7450" width="1.88671875" style="8" customWidth="1"/>
    <col min="7451" max="7451" width="9.109375" style="8" customWidth="1"/>
    <col min="7452" max="7455" width="5" style="8" customWidth="1"/>
    <col min="7456" max="7456" width="9.109375" style="8" customWidth="1"/>
    <col min="7457" max="7457" width="1.88671875" style="8" customWidth="1"/>
    <col min="7458" max="7458" width="9.109375" style="8" customWidth="1"/>
    <col min="7459" max="7462" width="5" style="8" customWidth="1"/>
    <col min="7463" max="7463" width="9.109375" style="8" customWidth="1"/>
    <col min="7464" max="7464" width="1.88671875" style="8" customWidth="1"/>
    <col min="7465" max="7465" width="9.109375" style="8" customWidth="1"/>
    <col min="7466" max="7469" width="5" style="8" customWidth="1"/>
    <col min="7470" max="7470" width="9.109375" style="8" customWidth="1"/>
    <col min="7471" max="7471" width="1.88671875" style="8" customWidth="1"/>
    <col min="7472" max="7472" width="9.109375" style="8" customWidth="1"/>
    <col min="7473" max="7476" width="5" style="8" customWidth="1"/>
    <col min="7477" max="7477" width="9.109375" style="8" customWidth="1"/>
    <col min="7478" max="7478" width="1.88671875" style="8" customWidth="1"/>
    <col min="7479" max="7479" width="9.109375" style="8" customWidth="1"/>
    <col min="7480" max="7483" width="5" style="8" customWidth="1"/>
    <col min="7484" max="7484" width="9.109375" style="8" customWidth="1"/>
    <col min="7485" max="7485" width="1.88671875" style="8" customWidth="1"/>
    <col min="7486" max="7505" width="0" style="8" hidden="1" customWidth="1"/>
    <col min="7506" max="7506" width="1.88671875" style="8" customWidth="1"/>
    <col min="7507" max="7507" width="9.109375" style="8" customWidth="1"/>
    <col min="7508" max="7511" width="5" style="8" customWidth="1"/>
    <col min="7512" max="7512" width="9.109375" style="8" customWidth="1"/>
    <col min="7513" max="7519" width="0" style="8" hidden="1" customWidth="1"/>
    <col min="7520" max="7520" width="1.88671875" style="8" customWidth="1"/>
    <col min="7521" max="7521" width="9.109375" style="8" customWidth="1"/>
    <col min="7522" max="7525" width="5" style="8" customWidth="1"/>
    <col min="7526" max="7526" width="9.109375" style="8" customWidth="1"/>
    <col min="7527" max="7527" width="1.88671875" style="8" customWidth="1"/>
    <col min="7528" max="7528" width="9.109375" style="8" customWidth="1"/>
    <col min="7529" max="7532" width="5" style="8" customWidth="1"/>
    <col min="7533" max="7533" width="9.109375" style="8" customWidth="1"/>
    <col min="7534" max="7534" width="1.88671875" style="8" customWidth="1"/>
    <col min="7535" max="7535" width="9.109375" style="8" customWidth="1"/>
    <col min="7536" max="7539" width="5" style="8" customWidth="1"/>
    <col min="7540" max="7540" width="9.109375" style="8" customWidth="1"/>
    <col min="7541" max="7541" width="2.33203125" style="8" customWidth="1"/>
    <col min="7542" max="7542" width="9.109375" style="8" customWidth="1"/>
    <col min="7543" max="7546" width="5.6640625" style="8" customWidth="1"/>
    <col min="7547" max="7547" width="9.109375" style="8" customWidth="1"/>
    <col min="7548" max="7548" width="1.88671875" style="8" customWidth="1"/>
    <col min="7549" max="7549" width="10.109375" style="8" customWidth="1"/>
    <col min="7550" max="7553" width="5" style="8" customWidth="1"/>
    <col min="7554" max="7554" width="9.109375" style="8" customWidth="1"/>
    <col min="7555" max="7555" width="1.6640625" style="8" customWidth="1"/>
    <col min="7556" max="7556" width="10.109375" style="8" customWidth="1"/>
    <col min="7557" max="7560" width="5" style="8" customWidth="1"/>
    <col min="7561" max="7561" width="9.109375" style="8" customWidth="1"/>
    <col min="7562" max="7562" width="1.88671875" style="8" customWidth="1"/>
    <col min="7563" max="7563" width="10.109375" style="8" customWidth="1"/>
    <col min="7564" max="7567" width="5" style="8" customWidth="1"/>
    <col min="7568" max="7568" width="9.109375" style="8" customWidth="1"/>
    <col min="7569" max="7569" width="1.88671875" style="8" customWidth="1"/>
    <col min="7570" max="7570" width="10.109375" style="8" customWidth="1"/>
    <col min="7571" max="7574" width="5" style="8" customWidth="1"/>
    <col min="7575" max="7575" width="9.109375" style="8" customWidth="1"/>
    <col min="7576" max="7576" width="1.88671875" style="8" customWidth="1"/>
    <col min="7577" max="7580" width="9.109375" style="8" customWidth="1"/>
    <col min="7581" max="7581" width="11.33203125" style="8" customWidth="1"/>
    <col min="7582" max="7584" width="9.109375" style="8"/>
    <col min="7585" max="7585" width="10.33203125" style="8" customWidth="1"/>
    <col min="7586" max="7601" width="9.109375" style="8" customWidth="1"/>
    <col min="7602" max="7684" width="9.109375" style="8"/>
    <col min="7685" max="7685" width="24.33203125" style="8" customWidth="1"/>
    <col min="7686" max="7686" width="10.6640625" style="8" customWidth="1"/>
    <col min="7687" max="7690" width="5" style="8" customWidth="1"/>
    <col min="7691" max="7691" width="9.109375" style="8" customWidth="1"/>
    <col min="7692" max="7692" width="1.88671875" style="8" customWidth="1"/>
    <col min="7693" max="7693" width="10.6640625" style="8" customWidth="1"/>
    <col min="7694" max="7697" width="5" style="8" customWidth="1"/>
    <col min="7698" max="7698" width="9.109375" style="8" customWidth="1"/>
    <col min="7699" max="7699" width="1.88671875" style="8" customWidth="1"/>
    <col min="7700" max="7700" width="10.6640625" style="8" customWidth="1"/>
    <col min="7701" max="7704" width="5" style="8" customWidth="1"/>
    <col min="7705" max="7705" width="9.109375" style="8" customWidth="1"/>
    <col min="7706" max="7706" width="1.88671875" style="8" customWidth="1"/>
    <col min="7707" max="7707" width="9.109375" style="8" customWidth="1"/>
    <col min="7708" max="7711" width="5" style="8" customWidth="1"/>
    <col min="7712" max="7712" width="9.109375" style="8" customWidth="1"/>
    <col min="7713" max="7713" width="1.88671875" style="8" customWidth="1"/>
    <col min="7714" max="7714" width="9.109375" style="8" customWidth="1"/>
    <col min="7715" max="7718" width="5" style="8" customWidth="1"/>
    <col min="7719" max="7719" width="9.109375" style="8" customWidth="1"/>
    <col min="7720" max="7720" width="1.88671875" style="8" customWidth="1"/>
    <col min="7721" max="7721" width="9.109375" style="8" customWidth="1"/>
    <col min="7722" max="7725" width="5" style="8" customWidth="1"/>
    <col min="7726" max="7726" width="9.109375" style="8" customWidth="1"/>
    <col min="7727" max="7727" width="1.88671875" style="8" customWidth="1"/>
    <col min="7728" max="7728" width="9.109375" style="8" customWidth="1"/>
    <col min="7729" max="7732" width="5" style="8" customWidth="1"/>
    <col min="7733" max="7733" width="9.109375" style="8" customWidth="1"/>
    <col min="7734" max="7734" width="1.88671875" style="8" customWidth="1"/>
    <col min="7735" max="7735" width="9.109375" style="8" customWidth="1"/>
    <col min="7736" max="7739" width="5" style="8" customWidth="1"/>
    <col min="7740" max="7740" width="9.109375" style="8" customWidth="1"/>
    <col min="7741" max="7741" width="1.88671875" style="8" customWidth="1"/>
    <col min="7742" max="7761" width="0" style="8" hidden="1" customWidth="1"/>
    <col min="7762" max="7762" width="1.88671875" style="8" customWidth="1"/>
    <col min="7763" max="7763" width="9.109375" style="8" customWidth="1"/>
    <col min="7764" max="7767" width="5" style="8" customWidth="1"/>
    <col min="7768" max="7768" width="9.109375" style="8" customWidth="1"/>
    <col min="7769" max="7775" width="0" style="8" hidden="1" customWidth="1"/>
    <col min="7776" max="7776" width="1.88671875" style="8" customWidth="1"/>
    <col min="7777" max="7777" width="9.109375" style="8" customWidth="1"/>
    <col min="7778" max="7781" width="5" style="8" customWidth="1"/>
    <col min="7782" max="7782" width="9.109375" style="8" customWidth="1"/>
    <col min="7783" max="7783" width="1.88671875" style="8" customWidth="1"/>
    <col min="7784" max="7784" width="9.109375" style="8" customWidth="1"/>
    <col min="7785" max="7788" width="5" style="8" customWidth="1"/>
    <col min="7789" max="7789" width="9.109375" style="8" customWidth="1"/>
    <col min="7790" max="7790" width="1.88671875" style="8" customWidth="1"/>
    <col min="7791" max="7791" width="9.109375" style="8" customWidth="1"/>
    <col min="7792" max="7795" width="5" style="8" customWidth="1"/>
    <col min="7796" max="7796" width="9.109375" style="8" customWidth="1"/>
    <col min="7797" max="7797" width="2.33203125" style="8" customWidth="1"/>
    <col min="7798" max="7798" width="9.109375" style="8" customWidth="1"/>
    <col min="7799" max="7802" width="5.6640625" style="8" customWidth="1"/>
    <col min="7803" max="7803" width="9.109375" style="8" customWidth="1"/>
    <col min="7804" max="7804" width="1.88671875" style="8" customWidth="1"/>
    <col min="7805" max="7805" width="10.109375" style="8" customWidth="1"/>
    <col min="7806" max="7809" width="5" style="8" customWidth="1"/>
    <col min="7810" max="7810" width="9.109375" style="8" customWidth="1"/>
    <col min="7811" max="7811" width="1.6640625" style="8" customWidth="1"/>
    <col min="7812" max="7812" width="10.109375" style="8" customWidth="1"/>
    <col min="7813" max="7816" width="5" style="8" customWidth="1"/>
    <col min="7817" max="7817" width="9.109375" style="8" customWidth="1"/>
    <col min="7818" max="7818" width="1.88671875" style="8" customWidth="1"/>
    <col min="7819" max="7819" width="10.109375" style="8" customWidth="1"/>
    <col min="7820" max="7823" width="5" style="8" customWidth="1"/>
    <col min="7824" max="7824" width="9.109375" style="8" customWidth="1"/>
    <col min="7825" max="7825" width="1.88671875" style="8" customWidth="1"/>
    <col min="7826" max="7826" width="10.109375" style="8" customWidth="1"/>
    <col min="7827" max="7830" width="5" style="8" customWidth="1"/>
    <col min="7831" max="7831" width="9.109375" style="8" customWidth="1"/>
    <col min="7832" max="7832" width="1.88671875" style="8" customWidth="1"/>
    <col min="7833" max="7836" width="9.109375" style="8" customWidth="1"/>
    <col min="7837" max="7837" width="11.33203125" style="8" customWidth="1"/>
    <col min="7838" max="7840" width="9.109375" style="8"/>
    <col min="7841" max="7841" width="10.33203125" style="8" customWidth="1"/>
    <col min="7842" max="7857" width="9.109375" style="8" customWidth="1"/>
    <col min="7858" max="7940" width="9.109375" style="8"/>
    <col min="7941" max="7941" width="24.33203125" style="8" customWidth="1"/>
    <col min="7942" max="7942" width="10.6640625" style="8" customWidth="1"/>
    <col min="7943" max="7946" width="5" style="8" customWidth="1"/>
    <col min="7947" max="7947" width="9.109375" style="8" customWidth="1"/>
    <col min="7948" max="7948" width="1.88671875" style="8" customWidth="1"/>
    <col min="7949" max="7949" width="10.6640625" style="8" customWidth="1"/>
    <col min="7950" max="7953" width="5" style="8" customWidth="1"/>
    <col min="7954" max="7954" width="9.109375" style="8" customWidth="1"/>
    <col min="7955" max="7955" width="1.88671875" style="8" customWidth="1"/>
    <col min="7956" max="7956" width="10.6640625" style="8" customWidth="1"/>
    <col min="7957" max="7960" width="5" style="8" customWidth="1"/>
    <col min="7961" max="7961" width="9.109375" style="8" customWidth="1"/>
    <col min="7962" max="7962" width="1.88671875" style="8" customWidth="1"/>
    <col min="7963" max="7963" width="9.109375" style="8" customWidth="1"/>
    <col min="7964" max="7967" width="5" style="8" customWidth="1"/>
    <col min="7968" max="7968" width="9.109375" style="8" customWidth="1"/>
    <col min="7969" max="7969" width="1.88671875" style="8" customWidth="1"/>
    <col min="7970" max="7970" width="9.109375" style="8" customWidth="1"/>
    <col min="7971" max="7974" width="5" style="8" customWidth="1"/>
    <col min="7975" max="7975" width="9.109375" style="8" customWidth="1"/>
    <col min="7976" max="7976" width="1.88671875" style="8" customWidth="1"/>
    <col min="7977" max="7977" width="9.109375" style="8" customWidth="1"/>
    <col min="7978" max="7981" width="5" style="8" customWidth="1"/>
    <col min="7982" max="7982" width="9.109375" style="8" customWidth="1"/>
    <col min="7983" max="7983" width="1.88671875" style="8" customWidth="1"/>
    <col min="7984" max="7984" width="9.109375" style="8" customWidth="1"/>
    <col min="7985" max="7988" width="5" style="8" customWidth="1"/>
    <col min="7989" max="7989" width="9.109375" style="8" customWidth="1"/>
    <col min="7990" max="7990" width="1.88671875" style="8" customWidth="1"/>
    <col min="7991" max="7991" width="9.109375" style="8" customWidth="1"/>
    <col min="7992" max="7995" width="5" style="8" customWidth="1"/>
    <col min="7996" max="7996" width="9.109375" style="8" customWidth="1"/>
    <col min="7997" max="7997" width="1.88671875" style="8" customWidth="1"/>
    <col min="7998" max="8017" width="0" style="8" hidden="1" customWidth="1"/>
    <col min="8018" max="8018" width="1.88671875" style="8" customWidth="1"/>
    <col min="8019" max="8019" width="9.109375" style="8" customWidth="1"/>
    <col min="8020" max="8023" width="5" style="8" customWidth="1"/>
    <col min="8024" max="8024" width="9.109375" style="8" customWidth="1"/>
    <col min="8025" max="8031" width="0" style="8" hidden="1" customWidth="1"/>
    <col min="8032" max="8032" width="1.88671875" style="8" customWidth="1"/>
    <col min="8033" max="8033" width="9.109375" style="8" customWidth="1"/>
    <col min="8034" max="8037" width="5" style="8" customWidth="1"/>
    <col min="8038" max="8038" width="9.109375" style="8" customWidth="1"/>
    <col min="8039" max="8039" width="1.88671875" style="8" customWidth="1"/>
    <col min="8040" max="8040" width="9.109375" style="8" customWidth="1"/>
    <col min="8041" max="8044" width="5" style="8" customWidth="1"/>
    <col min="8045" max="8045" width="9.109375" style="8" customWidth="1"/>
    <col min="8046" max="8046" width="1.88671875" style="8" customWidth="1"/>
    <col min="8047" max="8047" width="9.109375" style="8" customWidth="1"/>
    <col min="8048" max="8051" width="5" style="8" customWidth="1"/>
    <col min="8052" max="8052" width="9.109375" style="8" customWidth="1"/>
    <col min="8053" max="8053" width="2.33203125" style="8" customWidth="1"/>
    <col min="8054" max="8054" width="9.109375" style="8" customWidth="1"/>
    <col min="8055" max="8058" width="5.6640625" style="8" customWidth="1"/>
    <col min="8059" max="8059" width="9.109375" style="8" customWidth="1"/>
    <col min="8060" max="8060" width="1.88671875" style="8" customWidth="1"/>
    <col min="8061" max="8061" width="10.109375" style="8" customWidth="1"/>
    <col min="8062" max="8065" width="5" style="8" customWidth="1"/>
    <col min="8066" max="8066" width="9.109375" style="8" customWidth="1"/>
    <col min="8067" max="8067" width="1.6640625" style="8" customWidth="1"/>
    <col min="8068" max="8068" width="10.109375" style="8" customWidth="1"/>
    <col min="8069" max="8072" width="5" style="8" customWidth="1"/>
    <col min="8073" max="8073" width="9.109375" style="8" customWidth="1"/>
    <col min="8074" max="8074" width="1.88671875" style="8" customWidth="1"/>
    <col min="8075" max="8075" width="10.109375" style="8" customWidth="1"/>
    <col min="8076" max="8079" width="5" style="8" customWidth="1"/>
    <col min="8080" max="8080" width="9.109375" style="8" customWidth="1"/>
    <col min="8081" max="8081" width="1.88671875" style="8" customWidth="1"/>
    <col min="8082" max="8082" width="10.109375" style="8" customWidth="1"/>
    <col min="8083" max="8086" width="5" style="8" customWidth="1"/>
    <col min="8087" max="8087" width="9.109375" style="8" customWidth="1"/>
    <col min="8088" max="8088" width="1.88671875" style="8" customWidth="1"/>
    <col min="8089" max="8092" width="9.109375" style="8" customWidth="1"/>
    <col min="8093" max="8093" width="11.33203125" style="8" customWidth="1"/>
    <col min="8094" max="8096" width="9.109375" style="8"/>
    <col min="8097" max="8097" width="10.33203125" style="8" customWidth="1"/>
    <col min="8098" max="8113" width="9.109375" style="8" customWidth="1"/>
    <col min="8114" max="8196" width="9.109375" style="8"/>
    <col min="8197" max="8197" width="24.33203125" style="8" customWidth="1"/>
    <col min="8198" max="8198" width="10.6640625" style="8" customWidth="1"/>
    <col min="8199" max="8202" width="5" style="8" customWidth="1"/>
    <col min="8203" max="8203" width="9.109375" style="8" customWidth="1"/>
    <col min="8204" max="8204" width="1.88671875" style="8" customWidth="1"/>
    <col min="8205" max="8205" width="10.6640625" style="8" customWidth="1"/>
    <col min="8206" max="8209" width="5" style="8" customWidth="1"/>
    <col min="8210" max="8210" width="9.109375" style="8" customWidth="1"/>
    <col min="8211" max="8211" width="1.88671875" style="8" customWidth="1"/>
    <col min="8212" max="8212" width="10.6640625" style="8" customWidth="1"/>
    <col min="8213" max="8216" width="5" style="8" customWidth="1"/>
    <col min="8217" max="8217" width="9.109375" style="8" customWidth="1"/>
    <col min="8218" max="8218" width="1.88671875" style="8" customWidth="1"/>
    <col min="8219" max="8219" width="9.109375" style="8" customWidth="1"/>
    <col min="8220" max="8223" width="5" style="8" customWidth="1"/>
    <col min="8224" max="8224" width="9.109375" style="8" customWidth="1"/>
    <col min="8225" max="8225" width="1.88671875" style="8" customWidth="1"/>
    <col min="8226" max="8226" width="9.109375" style="8" customWidth="1"/>
    <col min="8227" max="8230" width="5" style="8" customWidth="1"/>
    <col min="8231" max="8231" width="9.109375" style="8" customWidth="1"/>
    <col min="8232" max="8232" width="1.88671875" style="8" customWidth="1"/>
    <col min="8233" max="8233" width="9.109375" style="8" customWidth="1"/>
    <col min="8234" max="8237" width="5" style="8" customWidth="1"/>
    <col min="8238" max="8238" width="9.109375" style="8" customWidth="1"/>
    <col min="8239" max="8239" width="1.88671875" style="8" customWidth="1"/>
    <col min="8240" max="8240" width="9.109375" style="8" customWidth="1"/>
    <col min="8241" max="8244" width="5" style="8" customWidth="1"/>
    <col min="8245" max="8245" width="9.109375" style="8" customWidth="1"/>
    <col min="8246" max="8246" width="1.88671875" style="8" customWidth="1"/>
    <col min="8247" max="8247" width="9.109375" style="8" customWidth="1"/>
    <col min="8248" max="8251" width="5" style="8" customWidth="1"/>
    <col min="8252" max="8252" width="9.109375" style="8" customWidth="1"/>
    <col min="8253" max="8253" width="1.88671875" style="8" customWidth="1"/>
    <col min="8254" max="8273" width="0" style="8" hidden="1" customWidth="1"/>
    <col min="8274" max="8274" width="1.88671875" style="8" customWidth="1"/>
    <col min="8275" max="8275" width="9.109375" style="8" customWidth="1"/>
    <col min="8276" max="8279" width="5" style="8" customWidth="1"/>
    <col min="8280" max="8280" width="9.109375" style="8" customWidth="1"/>
    <col min="8281" max="8287" width="0" style="8" hidden="1" customWidth="1"/>
    <col min="8288" max="8288" width="1.88671875" style="8" customWidth="1"/>
    <col min="8289" max="8289" width="9.109375" style="8" customWidth="1"/>
    <col min="8290" max="8293" width="5" style="8" customWidth="1"/>
    <col min="8294" max="8294" width="9.109375" style="8" customWidth="1"/>
    <col min="8295" max="8295" width="1.88671875" style="8" customWidth="1"/>
    <col min="8296" max="8296" width="9.109375" style="8" customWidth="1"/>
    <col min="8297" max="8300" width="5" style="8" customWidth="1"/>
    <col min="8301" max="8301" width="9.109375" style="8" customWidth="1"/>
    <col min="8302" max="8302" width="1.88671875" style="8" customWidth="1"/>
    <col min="8303" max="8303" width="9.109375" style="8" customWidth="1"/>
    <col min="8304" max="8307" width="5" style="8" customWidth="1"/>
    <col min="8308" max="8308" width="9.109375" style="8" customWidth="1"/>
    <col min="8309" max="8309" width="2.33203125" style="8" customWidth="1"/>
    <col min="8310" max="8310" width="9.109375" style="8" customWidth="1"/>
    <col min="8311" max="8314" width="5.6640625" style="8" customWidth="1"/>
    <col min="8315" max="8315" width="9.109375" style="8" customWidth="1"/>
    <col min="8316" max="8316" width="1.88671875" style="8" customWidth="1"/>
    <col min="8317" max="8317" width="10.109375" style="8" customWidth="1"/>
    <col min="8318" max="8321" width="5" style="8" customWidth="1"/>
    <col min="8322" max="8322" width="9.109375" style="8" customWidth="1"/>
    <col min="8323" max="8323" width="1.6640625" style="8" customWidth="1"/>
    <col min="8324" max="8324" width="10.109375" style="8" customWidth="1"/>
    <col min="8325" max="8328" width="5" style="8" customWidth="1"/>
    <col min="8329" max="8329" width="9.109375" style="8" customWidth="1"/>
    <col min="8330" max="8330" width="1.88671875" style="8" customWidth="1"/>
    <col min="8331" max="8331" width="10.109375" style="8" customWidth="1"/>
    <col min="8332" max="8335" width="5" style="8" customWidth="1"/>
    <col min="8336" max="8336" width="9.109375" style="8" customWidth="1"/>
    <col min="8337" max="8337" width="1.88671875" style="8" customWidth="1"/>
    <col min="8338" max="8338" width="10.109375" style="8" customWidth="1"/>
    <col min="8339" max="8342" width="5" style="8" customWidth="1"/>
    <col min="8343" max="8343" width="9.109375" style="8" customWidth="1"/>
    <col min="8344" max="8344" width="1.88671875" style="8" customWidth="1"/>
    <col min="8345" max="8348" width="9.109375" style="8" customWidth="1"/>
    <col min="8349" max="8349" width="11.33203125" style="8" customWidth="1"/>
    <col min="8350" max="8352" width="9.109375" style="8"/>
    <col min="8353" max="8353" width="10.33203125" style="8" customWidth="1"/>
    <col min="8354" max="8369" width="9.109375" style="8" customWidth="1"/>
    <col min="8370" max="8452" width="9.109375" style="8"/>
    <col min="8453" max="8453" width="24.33203125" style="8" customWidth="1"/>
    <col min="8454" max="8454" width="10.6640625" style="8" customWidth="1"/>
    <col min="8455" max="8458" width="5" style="8" customWidth="1"/>
    <col min="8459" max="8459" width="9.109375" style="8" customWidth="1"/>
    <col min="8460" max="8460" width="1.88671875" style="8" customWidth="1"/>
    <col min="8461" max="8461" width="10.6640625" style="8" customWidth="1"/>
    <col min="8462" max="8465" width="5" style="8" customWidth="1"/>
    <col min="8466" max="8466" width="9.109375" style="8" customWidth="1"/>
    <col min="8467" max="8467" width="1.88671875" style="8" customWidth="1"/>
    <col min="8468" max="8468" width="10.6640625" style="8" customWidth="1"/>
    <col min="8469" max="8472" width="5" style="8" customWidth="1"/>
    <col min="8473" max="8473" width="9.109375" style="8" customWidth="1"/>
    <col min="8474" max="8474" width="1.88671875" style="8" customWidth="1"/>
    <col min="8475" max="8475" width="9.109375" style="8" customWidth="1"/>
    <col min="8476" max="8479" width="5" style="8" customWidth="1"/>
    <col min="8480" max="8480" width="9.109375" style="8" customWidth="1"/>
    <col min="8481" max="8481" width="1.88671875" style="8" customWidth="1"/>
    <col min="8482" max="8482" width="9.109375" style="8" customWidth="1"/>
    <col min="8483" max="8486" width="5" style="8" customWidth="1"/>
    <col min="8487" max="8487" width="9.109375" style="8" customWidth="1"/>
    <col min="8488" max="8488" width="1.88671875" style="8" customWidth="1"/>
    <col min="8489" max="8489" width="9.109375" style="8" customWidth="1"/>
    <col min="8490" max="8493" width="5" style="8" customWidth="1"/>
    <col min="8494" max="8494" width="9.109375" style="8" customWidth="1"/>
    <col min="8495" max="8495" width="1.88671875" style="8" customWidth="1"/>
    <col min="8496" max="8496" width="9.109375" style="8" customWidth="1"/>
    <col min="8497" max="8500" width="5" style="8" customWidth="1"/>
    <col min="8501" max="8501" width="9.109375" style="8" customWidth="1"/>
    <col min="8502" max="8502" width="1.88671875" style="8" customWidth="1"/>
    <col min="8503" max="8503" width="9.109375" style="8" customWidth="1"/>
    <col min="8504" max="8507" width="5" style="8" customWidth="1"/>
    <col min="8508" max="8508" width="9.109375" style="8" customWidth="1"/>
    <col min="8509" max="8509" width="1.88671875" style="8" customWidth="1"/>
    <col min="8510" max="8529" width="0" style="8" hidden="1" customWidth="1"/>
    <col min="8530" max="8530" width="1.88671875" style="8" customWidth="1"/>
    <col min="8531" max="8531" width="9.109375" style="8" customWidth="1"/>
    <col min="8532" max="8535" width="5" style="8" customWidth="1"/>
    <col min="8536" max="8536" width="9.109375" style="8" customWidth="1"/>
    <col min="8537" max="8543" width="0" style="8" hidden="1" customWidth="1"/>
    <col min="8544" max="8544" width="1.88671875" style="8" customWidth="1"/>
    <col min="8545" max="8545" width="9.109375" style="8" customWidth="1"/>
    <col min="8546" max="8549" width="5" style="8" customWidth="1"/>
    <col min="8550" max="8550" width="9.109375" style="8" customWidth="1"/>
    <col min="8551" max="8551" width="1.88671875" style="8" customWidth="1"/>
    <col min="8552" max="8552" width="9.109375" style="8" customWidth="1"/>
    <col min="8553" max="8556" width="5" style="8" customWidth="1"/>
    <col min="8557" max="8557" width="9.109375" style="8" customWidth="1"/>
    <col min="8558" max="8558" width="1.88671875" style="8" customWidth="1"/>
    <col min="8559" max="8559" width="9.109375" style="8" customWidth="1"/>
    <col min="8560" max="8563" width="5" style="8" customWidth="1"/>
    <col min="8564" max="8564" width="9.109375" style="8" customWidth="1"/>
    <col min="8565" max="8565" width="2.33203125" style="8" customWidth="1"/>
    <col min="8566" max="8566" width="9.109375" style="8" customWidth="1"/>
    <col min="8567" max="8570" width="5.6640625" style="8" customWidth="1"/>
    <col min="8571" max="8571" width="9.109375" style="8" customWidth="1"/>
    <col min="8572" max="8572" width="1.88671875" style="8" customWidth="1"/>
    <col min="8573" max="8573" width="10.109375" style="8" customWidth="1"/>
    <col min="8574" max="8577" width="5" style="8" customWidth="1"/>
    <col min="8578" max="8578" width="9.109375" style="8" customWidth="1"/>
    <col min="8579" max="8579" width="1.6640625" style="8" customWidth="1"/>
    <col min="8580" max="8580" width="10.109375" style="8" customWidth="1"/>
    <col min="8581" max="8584" width="5" style="8" customWidth="1"/>
    <col min="8585" max="8585" width="9.109375" style="8" customWidth="1"/>
    <col min="8586" max="8586" width="1.88671875" style="8" customWidth="1"/>
    <col min="8587" max="8587" width="10.109375" style="8" customWidth="1"/>
    <col min="8588" max="8591" width="5" style="8" customWidth="1"/>
    <col min="8592" max="8592" width="9.109375" style="8" customWidth="1"/>
    <col min="8593" max="8593" width="1.88671875" style="8" customWidth="1"/>
    <col min="8594" max="8594" width="10.109375" style="8" customWidth="1"/>
    <col min="8595" max="8598" width="5" style="8" customWidth="1"/>
    <col min="8599" max="8599" width="9.109375" style="8" customWidth="1"/>
    <col min="8600" max="8600" width="1.88671875" style="8" customWidth="1"/>
    <col min="8601" max="8604" width="9.109375" style="8" customWidth="1"/>
    <col min="8605" max="8605" width="11.33203125" style="8" customWidth="1"/>
    <col min="8606" max="8608" width="9.109375" style="8"/>
    <col min="8609" max="8609" width="10.33203125" style="8" customWidth="1"/>
    <col min="8610" max="8625" width="9.109375" style="8" customWidth="1"/>
    <col min="8626" max="8708" width="9.109375" style="8"/>
    <col min="8709" max="8709" width="24.33203125" style="8" customWidth="1"/>
    <col min="8710" max="8710" width="10.6640625" style="8" customWidth="1"/>
    <col min="8711" max="8714" width="5" style="8" customWidth="1"/>
    <col min="8715" max="8715" width="9.109375" style="8" customWidth="1"/>
    <col min="8716" max="8716" width="1.88671875" style="8" customWidth="1"/>
    <col min="8717" max="8717" width="10.6640625" style="8" customWidth="1"/>
    <col min="8718" max="8721" width="5" style="8" customWidth="1"/>
    <col min="8722" max="8722" width="9.109375" style="8" customWidth="1"/>
    <col min="8723" max="8723" width="1.88671875" style="8" customWidth="1"/>
    <col min="8724" max="8724" width="10.6640625" style="8" customWidth="1"/>
    <col min="8725" max="8728" width="5" style="8" customWidth="1"/>
    <col min="8729" max="8729" width="9.109375" style="8" customWidth="1"/>
    <col min="8730" max="8730" width="1.88671875" style="8" customWidth="1"/>
    <col min="8731" max="8731" width="9.109375" style="8" customWidth="1"/>
    <col min="8732" max="8735" width="5" style="8" customWidth="1"/>
    <col min="8736" max="8736" width="9.109375" style="8" customWidth="1"/>
    <col min="8737" max="8737" width="1.88671875" style="8" customWidth="1"/>
    <col min="8738" max="8738" width="9.109375" style="8" customWidth="1"/>
    <col min="8739" max="8742" width="5" style="8" customWidth="1"/>
    <col min="8743" max="8743" width="9.109375" style="8" customWidth="1"/>
    <col min="8744" max="8744" width="1.88671875" style="8" customWidth="1"/>
    <col min="8745" max="8745" width="9.109375" style="8" customWidth="1"/>
    <col min="8746" max="8749" width="5" style="8" customWidth="1"/>
    <col min="8750" max="8750" width="9.109375" style="8" customWidth="1"/>
    <col min="8751" max="8751" width="1.88671875" style="8" customWidth="1"/>
    <col min="8752" max="8752" width="9.109375" style="8" customWidth="1"/>
    <col min="8753" max="8756" width="5" style="8" customWidth="1"/>
    <col min="8757" max="8757" width="9.109375" style="8" customWidth="1"/>
    <col min="8758" max="8758" width="1.88671875" style="8" customWidth="1"/>
    <col min="8759" max="8759" width="9.109375" style="8" customWidth="1"/>
    <col min="8760" max="8763" width="5" style="8" customWidth="1"/>
    <col min="8764" max="8764" width="9.109375" style="8" customWidth="1"/>
    <col min="8765" max="8765" width="1.88671875" style="8" customWidth="1"/>
    <col min="8766" max="8785" width="0" style="8" hidden="1" customWidth="1"/>
    <col min="8786" max="8786" width="1.88671875" style="8" customWidth="1"/>
    <col min="8787" max="8787" width="9.109375" style="8" customWidth="1"/>
    <col min="8788" max="8791" width="5" style="8" customWidth="1"/>
    <col min="8792" max="8792" width="9.109375" style="8" customWidth="1"/>
    <col min="8793" max="8799" width="0" style="8" hidden="1" customWidth="1"/>
    <col min="8800" max="8800" width="1.88671875" style="8" customWidth="1"/>
    <col min="8801" max="8801" width="9.109375" style="8" customWidth="1"/>
    <col min="8802" max="8805" width="5" style="8" customWidth="1"/>
    <col min="8806" max="8806" width="9.109375" style="8" customWidth="1"/>
    <col min="8807" max="8807" width="1.88671875" style="8" customWidth="1"/>
    <col min="8808" max="8808" width="9.109375" style="8" customWidth="1"/>
    <col min="8809" max="8812" width="5" style="8" customWidth="1"/>
    <col min="8813" max="8813" width="9.109375" style="8" customWidth="1"/>
    <col min="8814" max="8814" width="1.88671875" style="8" customWidth="1"/>
    <col min="8815" max="8815" width="9.109375" style="8" customWidth="1"/>
    <col min="8816" max="8819" width="5" style="8" customWidth="1"/>
    <col min="8820" max="8820" width="9.109375" style="8" customWidth="1"/>
    <col min="8821" max="8821" width="2.33203125" style="8" customWidth="1"/>
    <col min="8822" max="8822" width="9.109375" style="8" customWidth="1"/>
    <col min="8823" max="8826" width="5.6640625" style="8" customWidth="1"/>
    <col min="8827" max="8827" width="9.109375" style="8" customWidth="1"/>
    <col min="8828" max="8828" width="1.88671875" style="8" customWidth="1"/>
    <col min="8829" max="8829" width="10.109375" style="8" customWidth="1"/>
    <col min="8830" max="8833" width="5" style="8" customWidth="1"/>
    <col min="8834" max="8834" width="9.109375" style="8" customWidth="1"/>
    <col min="8835" max="8835" width="1.6640625" style="8" customWidth="1"/>
    <col min="8836" max="8836" width="10.109375" style="8" customWidth="1"/>
    <col min="8837" max="8840" width="5" style="8" customWidth="1"/>
    <col min="8841" max="8841" width="9.109375" style="8" customWidth="1"/>
    <col min="8842" max="8842" width="1.88671875" style="8" customWidth="1"/>
    <col min="8843" max="8843" width="10.109375" style="8" customWidth="1"/>
    <col min="8844" max="8847" width="5" style="8" customWidth="1"/>
    <col min="8848" max="8848" width="9.109375" style="8" customWidth="1"/>
    <col min="8849" max="8849" width="1.88671875" style="8" customWidth="1"/>
    <col min="8850" max="8850" width="10.109375" style="8" customWidth="1"/>
    <col min="8851" max="8854" width="5" style="8" customWidth="1"/>
    <col min="8855" max="8855" width="9.109375" style="8" customWidth="1"/>
    <col min="8856" max="8856" width="1.88671875" style="8" customWidth="1"/>
    <col min="8857" max="8860" width="9.109375" style="8" customWidth="1"/>
    <col min="8861" max="8861" width="11.33203125" style="8" customWidth="1"/>
    <col min="8862" max="8864" width="9.109375" style="8"/>
    <col min="8865" max="8865" width="10.33203125" style="8" customWidth="1"/>
    <col min="8866" max="8881" width="9.109375" style="8" customWidth="1"/>
    <col min="8882" max="8964" width="9.109375" style="8"/>
    <col min="8965" max="8965" width="24.33203125" style="8" customWidth="1"/>
    <col min="8966" max="8966" width="10.6640625" style="8" customWidth="1"/>
    <col min="8967" max="8970" width="5" style="8" customWidth="1"/>
    <col min="8971" max="8971" width="9.109375" style="8" customWidth="1"/>
    <col min="8972" max="8972" width="1.88671875" style="8" customWidth="1"/>
    <col min="8973" max="8973" width="10.6640625" style="8" customWidth="1"/>
    <col min="8974" max="8977" width="5" style="8" customWidth="1"/>
    <col min="8978" max="8978" width="9.109375" style="8" customWidth="1"/>
    <col min="8979" max="8979" width="1.88671875" style="8" customWidth="1"/>
    <col min="8980" max="8980" width="10.6640625" style="8" customWidth="1"/>
    <col min="8981" max="8984" width="5" style="8" customWidth="1"/>
    <col min="8985" max="8985" width="9.109375" style="8" customWidth="1"/>
    <col min="8986" max="8986" width="1.88671875" style="8" customWidth="1"/>
    <col min="8987" max="8987" width="9.109375" style="8" customWidth="1"/>
    <col min="8988" max="8991" width="5" style="8" customWidth="1"/>
    <col min="8992" max="8992" width="9.109375" style="8" customWidth="1"/>
    <col min="8993" max="8993" width="1.88671875" style="8" customWidth="1"/>
    <col min="8994" max="8994" width="9.109375" style="8" customWidth="1"/>
    <col min="8995" max="8998" width="5" style="8" customWidth="1"/>
    <col min="8999" max="8999" width="9.109375" style="8" customWidth="1"/>
    <col min="9000" max="9000" width="1.88671875" style="8" customWidth="1"/>
    <col min="9001" max="9001" width="9.109375" style="8" customWidth="1"/>
    <col min="9002" max="9005" width="5" style="8" customWidth="1"/>
    <col min="9006" max="9006" width="9.109375" style="8" customWidth="1"/>
    <col min="9007" max="9007" width="1.88671875" style="8" customWidth="1"/>
    <col min="9008" max="9008" width="9.109375" style="8" customWidth="1"/>
    <col min="9009" max="9012" width="5" style="8" customWidth="1"/>
    <col min="9013" max="9013" width="9.109375" style="8" customWidth="1"/>
    <col min="9014" max="9014" width="1.88671875" style="8" customWidth="1"/>
    <col min="9015" max="9015" width="9.109375" style="8" customWidth="1"/>
    <col min="9016" max="9019" width="5" style="8" customWidth="1"/>
    <col min="9020" max="9020" width="9.109375" style="8" customWidth="1"/>
    <col min="9021" max="9021" width="1.88671875" style="8" customWidth="1"/>
    <col min="9022" max="9041" width="0" style="8" hidden="1" customWidth="1"/>
    <col min="9042" max="9042" width="1.88671875" style="8" customWidth="1"/>
    <col min="9043" max="9043" width="9.109375" style="8" customWidth="1"/>
    <col min="9044" max="9047" width="5" style="8" customWidth="1"/>
    <col min="9048" max="9048" width="9.109375" style="8" customWidth="1"/>
    <col min="9049" max="9055" width="0" style="8" hidden="1" customWidth="1"/>
    <col min="9056" max="9056" width="1.88671875" style="8" customWidth="1"/>
    <col min="9057" max="9057" width="9.109375" style="8" customWidth="1"/>
    <col min="9058" max="9061" width="5" style="8" customWidth="1"/>
    <col min="9062" max="9062" width="9.109375" style="8" customWidth="1"/>
    <col min="9063" max="9063" width="1.88671875" style="8" customWidth="1"/>
    <col min="9064" max="9064" width="9.109375" style="8" customWidth="1"/>
    <col min="9065" max="9068" width="5" style="8" customWidth="1"/>
    <col min="9069" max="9069" width="9.109375" style="8" customWidth="1"/>
    <col min="9070" max="9070" width="1.88671875" style="8" customWidth="1"/>
    <col min="9071" max="9071" width="9.109375" style="8" customWidth="1"/>
    <col min="9072" max="9075" width="5" style="8" customWidth="1"/>
    <col min="9076" max="9076" width="9.109375" style="8" customWidth="1"/>
    <col min="9077" max="9077" width="2.33203125" style="8" customWidth="1"/>
    <col min="9078" max="9078" width="9.109375" style="8" customWidth="1"/>
    <col min="9079" max="9082" width="5.6640625" style="8" customWidth="1"/>
    <col min="9083" max="9083" width="9.109375" style="8" customWidth="1"/>
    <col min="9084" max="9084" width="1.88671875" style="8" customWidth="1"/>
    <col min="9085" max="9085" width="10.109375" style="8" customWidth="1"/>
    <col min="9086" max="9089" width="5" style="8" customWidth="1"/>
    <col min="9090" max="9090" width="9.109375" style="8" customWidth="1"/>
    <col min="9091" max="9091" width="1.6640625" style="8" customWidth="1"/>
    <col min="9092" max="9092" width="10.109375" style="8" customWidth="1"/>
    <col min="9093" max="9096" width="5" style="8" customWidth="1"/>
    <col min="9097" max="9097" width="9.109375" style="8" customWidth="1"/>
    <col min="9098" max="9098" width="1.88671875" style="8" customWidth="1"/>
    <col min="9099" max="9099" width="10.109375" style="8" customWidth="1"/>
    <col min="9100" max="9103" width="5" style="8" customWidth="1"/>
    <col min="9104" max="9104" width="9.109375" style="8" customWidth="1"/>
    <col min="9105" max="9105" width="1.88671875" style="8" customWidth="1"/>
    <col min="9106" max="9106" width="10.109375" style="8" customWidth="1"/>
    <col min="9107" max="9110" width="5" style="8" customWidth="1"/>
    <col min="9111" max="9111" width="9.109375" style="8" customWidth="1"/>
    <col min="9112" max="9112" width="1.88671875" style="8" customWidth="1"/>
    <col min="9113" max="9116" width="9.109375" style="8" customWidth="1"/>
    <col min="9117" max="9117" width="11.33203125" style="8" customWidth="1"/>
    <col min="9118" max="9120" width="9.109375" style="8"/>
    <col min="9121" max="9121" width="10.33203125" style="8" customWidth="1"/>
    <col min="9122" max="9137" width="9.109375" style="8" customWidth="1"/>
    <col min="9138" max="9220" width="9.109375" style="8"/>
    <col min="9221" max="9221" width="24.33203125" style="8" customWidth="1"/>
    <col min="9222" max="9222" width="10.6640625" style="8" customWidth="1"/>
    <col min="9223" max="9226" width="5" style="8" customWidth="1"/>
    <col min="9227" max="9227" width="9.109375" style="8" customWidth="1"/>
    <col min="9228" max="9228" width="1.88671875" style="8" customWidth="1"/>
    <col min="9229" max="9229" width="10.6640625" style="8" customWidth="1"/>
    <col min="9230" max="9233" width="5" style="8" customWidth="1"/>
    <col min="9234" max="9234" width="9.109375" style="8" customWidth="1"/>
    <col min="9235" max="9235" width="1.88671875" style="8" customWidth="1"/>
    <col min="9236" max="9236" width="10.6640625" style="8" customWidth="1"/>
    <col min="9237" max="9240" width="5" style="8" customWidth="1"/>
    <col min="9241" max="9241" width="9.109375" style="8" customWidth="1"/>
    <col min="9242" max="9242" width="1.88671875" style="8" customWidth="1"/>
    <col min="9243" max="9243" width="9.109375" style="8" customWidth="1"/>
    <col min="9244" max="9247" width="5" style="8" customWidth="1"/>
    <col min="9248" max="9248" width="9.109375" style="8" customWidth="1"/>
    <col min="9249" max="9249" width="1.88671875" style="8" customWidth="1"/>
    <col min="9250" max="9250" width="9.109375" style="8" customWidth="1"/>
    <col min="9251" max="9254" width="5" style="8" customWidth="1"/>
    <col min="9255" max="9255" width="9.109375" style="8" customWidth="1"/>
    <col min="9256" max="9256" width="1.88671875" style="8" customWidth="1"/>
    <col min="9257" max="9257" width="9.109375" style="8" customWidth="1"/>
    <col min="9258" max="9261" width="5" style="8" customWidth="1"/>
    <col min="9262" max="9262" width="9.109375" style="8" customWidth="1"/>
    <col min="9263" max="9263" width="1.88671875" style="8" customWidth="1"/>
    <col min="9264" max="9264" width="9.109375" style="8" customWidth="1"/>
    <col min="9265" max="9268" width="5" style="8" customWidth="1"/>
    <col min="9269" max="9269" width="9.109375" style="8" customWidth="1"/>
    <col min="9270" max="9270" width="1.88671875" style="8" customWidth="1"/>
    <col min="9271" max="9271" width="9.109375" style="8" customWidth="1"/>
    <col min="9272" max="9275" width="5" style="8" customWidth="1"/>
    <col min="9276" max="9276" width="9.109375" style="8" customWidth="1"/>
    <col min="9277" max="9277" width="1.88671875" style="8" customWidth="1"/>
    <col min="9278" max="9297" width="0" style="8" hidden="1" customWidth="1"/>
    <col min="9298" max="9298" width="1.88671875" style="8" customWidth="1"/>
    <col min="9299" max="9299" width="9.109375" style="8" customWidth="1"/>
    <col min="9300" max="9303" width="5" style="8" customWidth="1"/>
    <col min="9304" max="9304" width="9.109375" style="8" customWidth="1"/>
    <col min="9305" max="9311" width="0" style="8" hidden="1" customWidth="1"/>
    <col min="9312" max="9312" width="1.88671875" style="8" customWidth="1"/>
    <col min="9313" max="9313" width="9.109375" style="8" customWidth="1"/>
    <col min="9314" max="9317" width="5" style="8" customWidth="1"/>
    <col min="9318" max="9318" width="9.109375" style="8" customWidth="1"/>
    <col min="9319" max="9319" width="1.88671875" style="8" customWidth="1"/>
    <col min="9320" max="9320" width="9.109375" style="8" customWidth="1"/>
    <col min="9321" max="9324" width="5" style="8" customWidth="1"/>
    <col min="9325" max="9325" width="9.109375" style="8" customWidth="1"/>
    <col min="9326" max="9326" width="1.88671875" style="8" customWidth="1"/>
    <col min="9327" max="9327" width="9.109375" style="8" customWidth="1"/>
    <col min="9328" max="9331" width="5" style="8" customWidth="1"/>
    <col min="9332" max="9332" width="9.109375" style="8" customWidth="1"/>
    <col min="9333" max="9333" width="2.33203125" style="8" customWidth="1"/>
    <col min="9334" max="9334" width="9.109375" style="8" customWidth="1"/>
    <col min="9335" max="9338" width="5.6640625" style="8" customWidth="1"/>
    <col min="9339" max="9339" width="9.109375" style="8" customWidth="1"/>
    <col min="9340" max="9340" width="1.88671875" style="8" customWidth="1"/>
    <col min="9341" max="9341" width="10.109375" style="8" customWidth="1"/>
    <col min="9342" max="9345" width="5" style="8" customWidth="1"/>
    <col min="9346" max="9346" width="9.109375" style="8" customWidth="1"/>
    <col min="9347" max="9347" width="1.6640625" style="8" customWidth="1"/>
    <col min="9348" max="9348" width="10.109375" style="8" customWidth="1"/>
    <col min="9349" max="9352" width="5" style="8" customWidth="1"/>
    <col min="9353" max="9353" width="9.109375" style="8" customWidth="1"/>
    <col min="9354" max="9354" width="1.88671875" style="8" customWidth="1"/>
    <col min="9355" max="9355" width="10.109375" style="8" customWidth="1"/>
    <col min="9356" max="9359" width="5" style="8" customWidth="1"/>
    <col min="9360" max="9360" width="9.109375" style="8" customWidth="1"/>
    <col min="9361" max="9361" width="1.88671875" style="8" customWidth="1"/>
    <col min="9362" max="9362" width="10.109375" style="8" customWidth="1"/>
    <col min="9363" max="9366" width="5" style="8" customWidth="1"/>
    <col min="9367" max="9367" width="9.109375" style="8" customWidth="1"/>
    <col min="9368" max="9368" width="1.88671875" style="8" customWidth="1"/>
    <col min="9369" max="9372" width="9.109375" style="8" customWidth="1"/>
    <col min="9373" max="9373" width="11.33203125" style="8" customWidth="1"/>
    <col min="9374" max="9376" width="9.109375" style="8"/>
    <col min="9377" max="9377" width="10.33203125" style="8" customWidth="1"/>
    <col min="9378" max="9393" width="9.109375" style="8" customWidth="1"/>
    <col min="9394" max="9476" width="9.109375" style="8"/>
    <col min="9477" max="9477" width="24.33203125" style="8" customWidth="1"/>
    <col min="9478" max="9478" width="10.6640625" style="8" customWidth="1"/>
    <col min="9479" max="9482" width="5" style="8" customWidth="1"/>
    <col min="9483" max="9483" width="9.109375" style="8" customWidth="1"/>
    <col min="9484" max="9484" width="1.88671875" style="8" customWidth="1"/>
    <col min="9485" max="9485" width="10.6640625" style="8" customWidth="1"/>
    <col min="9486" max="9489" width="5" style="8" customWidth="1"/>
    <col min="9490" max="9490" width="9.109375" style="8" customWidth="1"/>
    <col min="9491" max="9491" width="1.88671875" style="8" customWidth="1"/>
    <col min="9492" max="9492" width="10.6640625" style="8" customWidth="1"/>
    <col min="9493" max="9496" width="5" style="8" customWidth="1"/>
    <col min="9497" max="9497" width="9.109375" style="8" customWidth="1"/>
    <col min="9498" max="9498" width="1.88671875" style="8" customWidth="1"/>
    <col min="9499" max="9499" width="9.109375" style="8" customWidth="1"/>
    <col min="9500" max="9503" width="5" style="8" customWidth="1"/>
    <col min="9504" max="9504" width="9.109375" style="8" customWidth="1"/>
    <col min="9505" max="9505" width="1.88671875" style="8" customWidth="1"/>
    <col min="9506" max="9506" width="9.109375" style="8" customWidth="1"/>
    <col min="9507" max="9510" width="5" style="8" customWidth="1"/>
    <col min="9511" max="9511" width="9.109375" style="8" customWidth="1"/>
    <col min="9512" max="9512" width="1.88671875" style="8" customWidth="1"/>
    <col min="9513" max="9513" width="9.109375" style="8" customWidth="1"/>
    <col min="9514" max="9517" width="5" style="8" customWidth="1"/>
    <col min="9518" max="9518" width="9.109375" style="8" customWidth="1"/>
    <col min="9519" max="9519" width="1.88671875" style="8" customWidth="1"/>
    <col min="9520" max="9520" width="9.109375" style="8" customWidth="1"/>
    <col min="9521" max="9524" width="5" style="8" customWidth="1"/>
    <col min="9525" max="9525" width="9.109375" style="8" customWidth="1"/>
    <col min="9526" max="9526" width="1.88671875" style="8" customWidth="1"/>
    <col min="9527" max="9527" width="9.109375" style="8" customWidth="1"/>
    <col min="9528" max="9531" width="5" style="8" customWidth="1"/>
    <col min="9532" max="9532" width="9.109375" style="8" customWidth="1"/>
    <col min="9533" max="9533" width="1.88671875" style="8" customWidth="1"/>
    <col min="9534" max="9553" width="0" style="8" hidden="1" customWidth="1"/>
    <col min="9554" max="9554" width="1.88671875" style="8" customWidth="1"/>
    <col min="9555" max="9555" width="9.109375" style="8" customWidth="1"/>
    <col min="9556" max="9559" width="5" style="8" customWidth="1"/>
    <col min="9560" max="9560" width="9.109375" style="8" customWidth="1"/>
    <col min="9561" max="9567" width="0" style="8" hidden="1" customWidth="1"/>
    <col min="9568" max="9568" width="1.88671875" style="8" customWidth="1"/>
    <col min="9569" max="9569" width="9.109375" style="8" customWidth="1"/>
    <col min="9570" max="9573" width="5" style="8" customWidth="1"/>
    <col min="9574" max="9574" width="9.109375" style="8" customWidth="1"/>
    <col min="9575" max="9575" width="1.88671875" style="8" customWidth="1"/>
    <col min="9576" max="9576" width="9.109375" style="8" customWidth="1"/>
    <col min="9577" max="9580" width="5" style="8" customWidth="1"/>
    <col min="9581" max="9581" width="9.109375" style="8" customWidth="1"/>
    <col min="9582" max="9582" width="1.88671875" style="8" customWidth="1"/>
    <col min="9583" max="9583" width="9.109375" style="8" customWidth="1"/>
    <col min="9584" max="9587" width="5" style="8" customWidth="1"/>
    <col min="9588" max="9588" width="9.109375" style="8" customWidth="1"/>
    <col min="9589" max="9589" width="2.33203125" style="8" customWidth="1"/>
    <col min="9590" max="9590" width="9.109375" style="8" customWidth="1"/>
    <col min="9591" max="9594" width="5.6640625" style="8" customWidth="1"/>
    <col min="9595" max="9595" width="9.109375" style="8" customWidth="1"/>
    <col min="9596" max="9596" width="1.88671875" style="8" customWidth="1"/>
    <col min="9597" max="9597" width="10.109375" style="8" customWidth="1"/>
    <col min="9598" max="9601" width="5" style="8" customWidth="1"/>
    <col min="9602" max="9602" width="9.109375" style="8" customWidth="1"/>
    <col min="9603" max="9603" width="1.6640625" style="8" customWidth="1"/>
    <col min="9604" max="9604" width="10.109375" style="8" customWidth="1"/>
    <col min="9605" max="9608" width="5" style="8" customWidth="1"/>
    <col min="9609" max="9609" width="9.109375" style="8" customWidth="1"/>
    <col min="9610" max="9610" width="1.88671875" style="8" customWidth="1"/>
    <col min="9611" max="9611" width="10.109375" style="8" customWidth="1"/>
    <col min="9612" max="9615" width="5" style="8" customWidth="1"/>
    <col min="9616" max="9616" width="9.109375" style="8" customWidth="1"/>
    <col min="9617" max="9617" width="1.88671875" style="8" customWidth="1"/>
    <col min="9618" max="9618" width="10.109375" style="8" customWidth="1"/>
    <col min="9619" max="9622" width="5" style="8" customWidth="1"/>
    <col min="9623" max="9623" width="9.109375" style="8" customWidth="1"/>
    <col min="9624" max="9624" width="1.88671875" style="8" customWidth="1"/>
    <col min="9625" max="9628" width="9.109375" style="8" customWidth="1"/>
    <col min="9629" max="9629" width="11.33203125" style="8" customWidth="1"/>
    <col min="9630" max="9632" width="9.109375" style="8"/>
    <col min="9633" max="9633" width="10.33203125" style="8" customWidth="1"/>
    <col min="9634" max="9649" width="9.109375" style="8" customWidth="1"/>
    <col min="9650" max="9732" width="9.109375" style="8"/>
    <col min="9733" max="9733" width="24.33203125" style="8" customWidth="1"/>
    <col min="9734" max="9734" width="10.6640625" style="8" customWidth="1"/>
    <col min="9735" max="9738" width="5" style="8" customWidth="1"/>
    <col min="9739" max="9739" width="9.109375" style="8" customWidth="1"/>
    <col min="9740" max="9740" width="1.88671875" style="8" customWidth="1"/>
    <col min="9741" max="9741" width="10.6640625" style="8" customWidth="1"/>
    <col min="9742" max="9745" width="5" style="8" customWidth="1"/>
    <col min="9746" max="9746" width="9.109375" style="8" customWidth="1"/>
    <col min="9747" max="9747" width="1.88671875" style="8" customWidth="1"/>
    <col min="9748" max="9748" width="10.6640625" style="8" customWidth="1"/>
    <col min="9749" max="9752" width="5" style="8" customWidth="1"/>
    <col min="9753" max="9753" width="9.109375" style="8" customWidth="1"/>
    <col min="9754" max="9754" width="1.88671875" style="8" customWidth="1"/>
    <col min="9755" max="9755" width="9.109375" style="8" customWidth="1"/>
    <col min="9756" max="9759" width="5" style="8" customWidth="1"/>
    <col min="9760" max="9760" width="9.109375" style="8" customWidth="1"/>
    <col min="9761" max="9761" width="1.88671875" style="8" customWidth="1"/>
    <col min="9762" max="9762" width="9.109375" style="8" customWidth="1"/>
    <col min="9763" max="9766" width="5" style="8" customWidth="1"/>
    <col min="9767" max="9767" width="9.109375" style="8" customWidth="1"/>
    <col min="9768" max="9768" width="1.88671875" style="8" customWidth="1"/>
    <col min="9769" max="9769" width="9.109375" style="8" customWidth="1"/>
    <col min="9770" max="9773" width="5" style="8" customWidth="1"/>
    <col min="9774" max="9774" width="9.109375" style="8" customWidth="1"/>
    <col min="9775" max="9775" width="1.88671875" style="8" customWidth="1"/>
    <col min="9776" max="9776" width="9.109375" style="8" customWidth="1"/>
    <col min="9777" max="9780" width="5" style="8" customWidth="1"/>
    <col min="9781" max="9781" width="9.109375" style="8" customWidth="1"/>
    <col min="9782" max="9782" width="1.88671875" style="8" customWidth="1"/>
    <col min="9783" max="9783" width="9.109375" style="8" customWidth="1"/>
    <col min="9784" max="9787" width="5" style="8" customWidth="1"/>
    <col min="9788" max="9788" width="9.109375" style="8" customWidth="1"/>
    <col min="9789" max="9789" width="1.88671875" style="8" customWidth="1"/>
    <col min="9790" max="9809" width="0" style="8" hidden="1" customWidth="1"/>
    <col min="9810" max="9810" width="1.88671875" style="8" customWidth="1"/>
    <col min="9811" max="9811" width="9.109375" style="8" customWidth="1"/>
    <col min="9812" max="9815" width="5" style="8" customWidth="1"/>
    <col min="9816" max="9816" width="9.109375" style="8" customWidth="1"/>
    <col min="9817" max="9823" width="0" style="8" hidden="1" customWidth="1"/>
    <col min="9824" max="9824" width="1.88671875" style="8" customWidth="1"/>
    <col min="9825" max="9825" width="9.109375" style="8" customWidth="1"/>
    <col min="9826" max="9829" width="5" style="8" customWidth="1"/>
    <col min="9830" max="9830" width="9.109375" style="8" customWidth="1"/>
    <col min="9831" max="9831" width="1.88671875" style="8" customWidth="1"/>
    <col min="9832" max="9832" width="9.109375" style="8" customWidth="1"/>
    <col min="9833" max="9836" width="5" style="8" customWidth="1"/>
    <col min="9837" max="9837" width="9.109375" style="8" customWidth="1"/>
    <col min="9838" max="9838" width="1.88671875" style="8" customWidth="1"/>
    <col min="9839" max="9839" width="9.109375" style="8" customWidth="1"/>
    <col min="9840" max="9843" width="5" style="8" customWidth="1"/>
    <col min="9844" max="9844" width="9.109375" style="8" customWidth="1"/>
    <col min="9845" max="9845" width="2.33203125" style="8" customWidth="1"/>
    <col min="9846" max="9846" width="9.109375" style="8" customWidth="1"/>
    <col min="9847" max="9850" width="5.6640625" style="8" customWidth="1"/>
    <col min="9851" max="9851" width="9.109375" style="8" customWidth="1"/>
    <col min="9852" max="9852" width="1.88671875" style="8" customWidth="1"/>
    <col min="9853" max="9853" width="10.109375" style="8" customWidth="1"/>
    <col min="9854" max="9857" width="5" style="8" customWidth="1"/>
    <col min="9858" max="9858" width="9.109375" style="8" customWidth="1"/>
    <col min="9859" max="9859" width="1.6640625" style="8" customWidth="1"/>
    <col min="9860" max="9860" width="10.109375" style="8" customWidth="1"/>
    <col min="9861" max="9864" width="5" style="8" customWidth="1"/>
    <col min="9865" max="9865" width="9.109375" style="8" customWidth="1"/>
    <col min="9866" max="9866" width="1.88671875" style="8" customWidth="1"/>
    <col min="9867" max="9867" width="10.109375" style="8" customWidth="1"/>
    <col min="9868" max="9871" width="5" style="8" customWidth="1"/>
    <col min="9872" max="9872" width="9.109375" style="8" customWidth="1"/>
    <col min="9873" max="9873" width="1.88671875" style="8" customWidth="1"/>
    <col min="9874" max="9874" width="10.109375" style="8" customWidth="1"/>
    <col min="9875" max="9878" width="5" style="8" customWidth="1"/>
    <col min="9879" max="9879" width="9.109375" style="8" customWidth="1"/>
    <col min="9880" max="9880" width="1.88671875" style="8" customWidth="1"/>
    <col min="9881" max="9884" width="9.109375" style="8" customWidth="1"/>
    <col min="9885" max="9885" width="11.33203125" style="8" customWidth="1"/>
    <col min="9886" max="9888" width="9.109375" style="8"/>
    <col min="9889" max="9889" width="10.33203125" style="8" customWidth="1"/>
    <col min="9890" max="9905" width="9.109375" style="8" customWidth="1"/>
    <col min="9906" max="9988" width="9.109375" style="8"/>
    <col min="9989" max="9989" width="24.33203125" style="8" customWidth="1"/>
    <col min="9990" max="9990" width="10.6640625" style="8" customWidth="1"/>
    <col min="9991" max="9994" width="5" style="8" customWidth="1"/>
    <col min="9995" max="9995" width="9.109375" style="8" customWidth="1"/>
    <col min="9996" max="9996" width="1.88671875" style="8" customWidth="1"/>
    <col min="9997" max="9997" width="10.6640625" style="8" customWidth="1"/>
    <col min="9998" max="10001" width="5" style="8" customWidth="1"/>
    <col min="10002" max="10002" width="9.109375" style="8" customWidth="1"/>
    <col min="10003" max="10003" width="1.88671875" style="8" customWidth="1"/>
    <col min="10004" max="10004" width="10.6640625" style="8" customWidth="1"/>
    <col min="10005" max="10008" width="5" style="8" customWidth="1"/>
    <col min="10009" max="10009" width="9.109375" style="8" customWidth="1"/>
    <col min="10010" max="10010" width="1.88671875" style="8" customWidth="1"/>
    <col min="10011" max="10011" width="9.109375" style="8" customWidth="1"/>
    <col min="10012" max="10015" width="5" style="8" customWidth="1"/>
    <col min="10016" max="10016" width="9.109375" style="8" customWidth="1"/>
    <col min="10017" max="10017" width="1.88671875" style="8" customWidth="1"/>
    <col min="10018" max="10018" width="9.109375" style="8" customWidth="1"/>
    <col min="10019" max="10022" width="5" style="8" customWidth="1"/>
    <col min="10023" max="10023" width="9.109375" style="8" customWidth="1"/>
    <col min="10024" max="10024" width="1.88671875" style="8" customWidth="1"/>
    <col min="10025" max="10025" width="9.109375" style="8" customWidth="1"/>
    <col min="10026" max="10029" width="5" style="8" customWidth="1"/>
    <col min="10030" max="10030" width="9.109375" style="8" customWidth="1"/>
    <col min="10031" max="10031" width="1.88671875" style="8" customWidth="1"/>
    <col min="10032" max="10032" width="9.109375" style="8" customWidth="1"/>
    <col min="10033" max="10036" width="5" style="8" customWidth="1"/>
    <col min="10037" max="10037" width="9.109375" style="8" customWidth="1"/>
    <col min="10038" max="10038" width="1.88671875" style="8" customWidth="1"/>
    <col min="10039" max="10039" width="9.109375" style="8" customWidth="1"/>
    <col min="10040" max="10043" width="5" style="8" customWidth="1"/>
    <col min="10044" max="10044" width="9.109375" style="8" customWidth="1"/>
    <col min="10045" max="10045" width="1.88671875" style="8" customWidth="1"/>
    <col min="10046" max="10065" width="0" style="8" hidden="1" customWidth="1"/>
    <col min="10066" max="10066" width="1.88671875" style="8" customWidth="1"/>
    <col min="10067" max="10067" width="9.109375" style="8" customWidth="1"/>
    <col min="10068" max="10071" width="5" style="8" customWidth="1"/>
    <col min="10072" max="10072" width="9.109375" style="8" customWidth="1"/>
    <col min="10073" max="10079" width="0" style="8" hidden="1" customWidth="1"/>
    <col min="10080" max="10080" width="1.88671875" style="8" customWidth="1"/>
    <col min="10081" max="10081" width="9.109375" style="8" customWidth="1"/>
    <col min="10082" max="10085" width="5" style="8" customWidth="1"/>
    <col min="10086" max="10086" width="9.109375" style="8" customWidth="1"/>
    <col min="10087" max="10087" width="1.88671875" style="8" customWidth="1"/>
    <col min="10088" max="10088" width="9.109375" style="8" customWidth="1"/>
    <col min="10089" max="10092" width="5" style="8" customWidth="1"/>
    <col min="10093" max="10093" width="9.109375" style="8" customWidth="1"/>
    <col min="10094" max="10094" width="1.88671875" style="8" customWidth="1"/>
    <col min="10095" max="10095" width="9.109375" style="8" customWidth="1"/>
    <col min="10096" max="10099" width="5" style="8" customWidth="1"/>
    <col min="10100" max="10100" width="9.109375" style="8" customWidth="1"/>
    <col min="10101" max="10101" width="2.33203125" style="8" customWidth="1"/>
    <col min="10102" max="10102" width="9.109375" style="8" customWidth="1"/>
    <col min="10103" max="10106" width="5.6640625" style="8" customWidth="1"/>
    <col min="10107" max="10107" width="9.109375" style="8" customWidth="1"/>
    <col min="10108" max="10108" width="1.88671875" style="8" customWidth="1"/>
    <col min="10109" max="10109" width="10.109375" style="8" customWidth="1"/>
    <col min="10110" max="10113" width="5" style="8" customWidth="1"/>
    <col min="10114" max="10114" width="9.109375" style="8" customWidth="1"/>
    <col min="10115" max="10115" width="1.6640625" style="8" customWidth="1"/>
    <col min="10116" max="10116" width="10.109375" style="8" customWidth="1"/>
    <col min="10117" max="10120" width="5" style="8" customWidth="1"/>
    <col min="10121" max="10121" width="9.109375" style="8" customWidth="1"/>
    <col min="10122" max="10122" width="1.88671875" style="8" customWidth="1"/>
    <col min="10123" max="10123" width="10.109375" style="8" customWidth="1"/>
    <col min="10124" max="10127" width="5" style="8" customWidth="1"/>
    <col min="10128" max="10128" width="9.109375" style="8" customWidth="1"/>
    <col min="10129" max="10129" width="1.88671875" style="8" customWidth="1"/>
    <col min="10130" max="10130" width="10.109375" style="8" customWidth="1"/>
    <col min="10131" max="10134" width="5" style="8" customWidth="1"/>
    <col min="10135" max="10135" width="9.109375" style="8" customWidth="1"/>
    <col min="10136" max="10136" width="1.88671875" style="8" customWidth="1"/>
    <col min="10137" max="10140" width="9.109375" style="8" customWidth="1"/>
    <col min="10141" max="10141" width="11.33203125" style="8" customWidth="1"/>
    <col min="10142" max="10144" width="9.109375" style="8"/>
    <col min="10145" max="10145" width="10.33203125" style="8" customWidth="1"/>
    <col min="10146" max="10161" width="9.109375" style="8" customWidth="1"/>
    <col min="10162" max="10244" width="9.109375" style="8"/>
    <col min="10245" max="10245" width="24.33203125" style="8" customWidth="1"/>
    <col min="10246" max="10246" width="10.6640625" style="8" customWidth="1"/>
    <col min="10247" max="10250" width="5" style="8" customWidth="1"/>
    <col min="10251" max="10251" width="9.109375" style="8" customWidth="1"/>
    <col min="10252" max="10252" width="1.88671875" style="8" customWidth="1"/>
    <col min="10253" max="10253" width="10.6640625" style="8" customWidth="1"/>
    <col min="10254" max="10257" width="5" style="8" customWidth="1"/>
    <col min="10258" max="10258" width="9.109375" style="8" customWidth="1"/>
    <col min="10259" max="10259" width="1.88671875" style="8" customWidth="1"/>
    <col min="10260" max="10260" width="10.6640625" style="8" customWidth="1"/>
    <col min="10261" max="10264" width="5" style="8" customWidth="1"/>
    <col min="10265" max="10265" width="9.109375" style="8" customWidth="1"/>
    <col min="10266" max="10266" width="1.88671875" style="8" customWidth="1"/>
    <col min="10267" max="10267" width="9.109375" style="8" customWidth="1"/>
    <col min="10268" max="10271" width="5" style="8" customWidth="1"/>
    <col min="10272" max="10272" width="9.109375" style="8" customWidth="1"/>
    <col min="10273" max="10273" width="1.88671875" style="8" customWidth="1"/>
    <col min="10274" max="10274" width="9.109375" style="8" customWidth="1"/>
    <col min="10275" max="10278" width="5" style="8" customWidth="1"/>
    <col min="10279" max="10279" width="9.109375" style="8" customWidth="1"/>
    <col min="10280" max="10280" width="1.88671875" style="8" customWidth="1"/>
    <col min="10281" max="10281" width="9.109375" style="8" customWidth="1"/>
    <col min="10282" max="10285" width="5" style="8" customWidth="1"/>
    <col min="10286" max="10286" width="9.109375" style="8" customWidth="1"/>
    <col min="10287" max="10287" width="1.88671875" style="8" customWidth="1"/>
    <col min="10288" max="10288" width="9.109375" style="8" customWidth="1"/>
    <col min="10289" max="10292" width="5" style="8" customWidth="1"/>
    <col min="10293" max="10293" width="9.109375" style="8" customWidth="1"/>
    <col min="10294" max="10294" width="1.88671875" style="8" customWidth="1"/>
    <col min="10295" max="10295" width="9.109375" style="8" customWidth="1"/>
    <col min="10296" max="10299" width="5" style="8" customWidth="1"/>
    <col min="10300" max="10300" width="9.109375" style="8" customWidth="1"/>
    <col min="10301" max="10301" width="1.88671875" style="8" customWidth="1"/>
    <col min="10302" max="10321" width="0" style="8" hidden="1" customWidth="1"/>
    <col min="10322" max="10322" width="1.88671875" style="8" customWidth="1"/>
    <col min="10323" max="10323" width="9.109375" style="8" customWidth="1"/>
    <col min="10324" max="10327" width="5" style="8" customWidth="1"/>
    <col min="10328" max="10328" width="9.109375" style="8" customWidth="1"/>
    <col min="10329" max="10335" width="0" style="8" hidden="1" customWidth="1"/>
    <col min="10336" max="10336" width="1.88671875" style="8" customWidth="1"/>
    <col min="10337" max="10337" width="9.109375" style="8" customWidth="1"/>
    <col min="10338" max="10341" width="5" style="8" customWidth="1"/>
    <col min="10342" max="10342" width="9.109375" style="8" customWidth="1"/>
    <col min="10343" max="10343" width="1.88671875" style="8" customWidth="1"/>
    <col min="10344" max="10344" width="9.109375" style="8" customWidth="1"/>
    <col min="10345" max="10348" width="5" style="8" customWidth="1"/>
    <col min="10349" max="10349" width="9.109375" style="8" customWidth="1"/>
    <col min="10350" max="10350" width="1.88671875" style="8" customWidth="1"/>
    <col min="10351" max="10351" width="9.109375" style="8" customWidth="1"/>
    <col min="10352" max="10355" width="5" style="8" customWidth="1"/>
    <col min="10356" max="10356" width="9.109375" style="8" customWidth="1"/>
    <col min="10357" max="10357" width="2.33203125" style="8" customWidth="1"/>
    <col min="10358" max="10358" width="9.109375" style="8" customWidth="1"/>
    <col min="10359" max="10362" width="5.6640625" style="8" customWidth="1"/>
    <col min="10363" max="10363" width="9.109375" style="8" customWidth="1"/>
    <col min="10364" max="10364" width="1.88671875" style="8" customWidth="1"/>
    <col min="10365" max="10365" width="10.109375" style="8" customWidth="1"/>
    <col min="10366" max="10369" width="5" style="8" customWidth="1"/>
    <col min="10370" max="10370" width="9.109375" style="8" customWidth="1"/>
    <col min="10371" max="10371" width="1.6640625" style="8" customWidth="1"/>
    <col min="10372" max="10372" width="10.109375" style="8" customWidth="1"/>
    <col min="10373" max="10376" width="5" style="8" customWidth="1"/>
    <col min="10377" max="10377" width="9.109375" style="8" customWidth="1"/>
    <col min="10378" max="10378" width="1.88671875" style="8" customWidth="1"/>
    <col min="10379" max="10379" width="10.109375" style="8" customWidth="1"/>
    <col min="10380" max="10383" width="5" style="8" customWidth="1"/>
    <col min="10384" max="10384" width="9.109375" style="8" customWidth="1"/>
    <col min="10385" max="10385" width="1.88671875" style="8" customWidth="1"/>
    <col min="10386" max="10386" width="10.109375" style="8" customWidth="1"/>
    <col min="10387" max="10390" width="5" style="8" customWidth="1"/>
    <col min="10391" max="10391" width="9.109375" style="8" customWidth="1"/>
    <col min="10392" max="10392" width="1.88671875" style="8" customWidth="1"/>
    <col min="10393" max="10396" width="9.109375" style="8" customWidth="1"/>
    <col min="10397" max="10397" width="11.33203125" style="8" customWidth="1"/>
    <col min="10398" max="10400" width="9.109375" style="8"/>
    <col min="10401" max="10401" width="10.33203125" style="8" customWidth="1"/>
    <col min="10402" max="10417" width="9.109375" style="8" customWidth="1"/>
    <col min="10418" max="10500" width="9.109375" style="8"/>
    <col min="10501" max="10501" width="24.33203125" style="8" customWidth="1"/>
    <col min="10502" max="10502" width="10.6640625" style="8" customWidth="1"/>
    <col min="10503" max="10506" width="5" style="8" customWidth="1"/>
    <col min="10507" max="10507" width="9.109375" style="8" customWidth="1"/>
    <col min="10508" max="10508" width="1.88671875" style="8" customWidth="1"/>
    <col min="10509" max="10509" width="10.6640625" style="8" customWidth="1"/>
    <col min="10510" max="10513" width="5" style="8" customWidth="1"/>
    <col min="10514" max="10514" width="9.109375" style="8" customWidth="1"/>
    <col min="10515" max="10515" width="1.88671875" style="8" customWidth="1"/>
    <col min="10516" max="10516" width="10.6640625" style="8" customWidth="1"/>
    <col min="10517" max="10520" width="5" style="8" customWidth="1"/>
    <col min="10521" max="10521" width="9.109375" style="8" customWidth="1"/>
    <col min="10522" max="10522" width="1.88671875" style="8" customWidth="1"/>
    <col min="10523" max="10523" width="9.109375" style="8" customWidth="1"/>
    <col min="10524" max="10527" width="5" style="8" customWidth="1"/>
    <col min="10528" max="10528" width="9.109375" style="8" customWidth="1"/>
    <col min="10529" max="10529" width="1.88671875" style="8" customWidth="1"/>
    <col min="10530" max="10530" width="9.109375" style="8" customWidth="1"/>
    <col min="10531" max="10534" width="5" style="8" customWidth="1"/>
    <col min="10535" max="10535" width="9.109375" style="8" customWidth="1"/>
    <col min="10536" max="10536" width="1.88671875" style="8" customWidth="1"/>
    <col min="10537" max="10537" width="9.109375" style="8" customWidth="1"/>
    <col min="10538" max="10541" width="5" style="8" customWidth="1"/>
    <col min="10542" max="10542" width="9.109375" style="8" customWidth="1"/>
    <col min="10543" max="10543" width="1.88671875" style="8" customWidth="1"/>
    <col min="10544" max="10544" width="9.109375" style="8" customWidth="1"/>
    <col min="10545" max="10548" width="5" style="8" customWidth="1"/>
    <col min="10549" max="10549" width="9.109375" style="8" customWidth="1"/>
    <col min="10550" max="10550" width="1.88671875" style="8" customWidth="1"/>
    <col min="10551" max="10551" width="9.109375" style="8" customWidth="1"/>
    <col min="10552" max="10555" width="5" style="8" customWidth="1"/>
    <col min="10556" max="10556" width="9.109375" style="8" customWidth="1"/>
    <col min="10557" max="10557" width="1.88671875" style="8" customWidth="1"/>
    <col min="10558" max="10577" width="0" style="8" hidden="1" customWidth="1"/>
    <col min="10578" max="10578" width="1.88671875" style="8" customWidth="1"/>
    <col min="10579" max="10579" width="9.109375" style="8" customWidth="1"/>
    <col min="10580" max="10583" width="5" style="8" customWidth="1"/>
    <col min="10584" max="10584" width="9.109375" style="8" customWidth="1"/>
    <col min="10585" max="10591" width="0" style="8" hidden="1" customWidth="1"/>
    <col min="10592" max="10592" width="1.88671875" style="8" customWidth="1"/>
    <col min="10593" max="10593" width="9.109375" style="8" customWidth="1"/>
    <col min="10594" max="10597" width="5" style="8" customWidth="1"/>
    <col min="10598" max="10598" width="9.109375" style="8" customWidth="1"/>
    <col min="10599" max="10599" width="1.88671875" style="8" customWidth="1"/>
    <col min="10600" max="10600" width="9.109375" style="8" customWidth="1"/>
    <col min="10601" max="10604" width="5" style="8" customWidth="1"/>
    <col min="10605" max="10605" width="9.109375" style="8" customWidth="1"/>
    <col min="10606" max="10606" width="1.88671875" style="8" customWidth="1"/>
    <col min="10607" max="10607" width="9.109375" style="8" customWidth="1"/>
    <col min="10608" max="10611" width="5" style="8" customWidth="1"/>
    <col min="10612" max="10612" width="9.109375" style="8" customWidth="1"/>
    <col min="10613" max="10613" width="2.33203125" style="8" customWidth="1"/>
    <col min="10614" max="10614" width="9.109375" style="8" customWidth="1"/>
    <col min="10615" max="10618" width="5.6640625" style="8" customWidth="1"/>
    <col min="10619" max="10619" width="9.109375" style="8" customWidth="1"/>
    <col min="10620" max="10620" width="1.88671875" style="8" customWidth="1"/>
    <col min="10621" max="10621" width="10.109375" style="8" customWidth="1"/>
    <col min="10622" max="10625" width="5" style="8" customWidth="1"/>
    <col min="10626" max="10626" width="9.109375" style="8" customWidth="1"/>
    <col min="10627" max="10627" width="1.6640625" style="8" customWidth="1"/>
    <col min="10628" max="10628" width="10.109375" style="8" customWidth="1"/>
    <col min="10629" max="10632" width="5" style="8" customWidth="1"/>
    <col min="10633" max="10633" width="9.109375" style="8" customWidth="1"/>
    <col min="10634" max="10634" width="1.88671875" style="8" customWidth="1"/>
    <col min="10635" max="10635" width="10.109375" style="8" customWidth="1"/>
    <col min="10636" max="10639" width="5" style="8" customWidth="1"/>
    <col min="10640" max="10640" width="9.109375" style="8" customWidth="1"/>
    <col min="10641" max="10641" width="1.88671875" style="8" customWidth="1"/>
    <col min="10642" max="10642" width="10.109375" style="8" customWidth="1"/>
    <col min="10643" max="10646" width="5" style="8" customWidth="1"/>
    <col min="10647" max="10647" width="9.109375" style="8" customWidth="1"/>
    <col min="10648" max="10648" width="1.88671875" style="8" customWidth="1"/>
    <col min="10649" max="10652" width="9.109375" style="8" customWidth="1"/>
    <col min="10653" max="10653" width="11.33203125" style="8" customWidth="1"/>
    <col min="10654" max="10656" width="9.109375" style="8"/>
    <col min="10657" max="10657" width="10.33203125" style="8" customWidth="1"/>
    <col min="10658" max="10673" width="9.109375" style="8" customWidth="1"/>
    <col min="10674" max="10756" width="9.109375" style="8"/>
    <col min="10757" max="10757" width="24.33203125" style="8" customWidth="1"/>
    <col min="10758" max="10758" width="10.6640625" style="8" customWidth="1"/>
    <col min="10759" max="10762" width="5" style="8" customWidth="1"/>
    <col min="10763" max="10763" width="9.109375" style="8" customWidth="1"/>
    <col min="10764" max="10764" width="1.88671875" style="8" customWidth="1"/>
    <col min="10765" max="10765" width="10.6640625" style="8" customWidth="1"/>
    <col min="10766" max="10769" width="5" style="8" customWidth="1"/>
    <col min="10770" max="10770" width="9.109375" style="8" customWidth="1"/>
    <col min="10771" max="10771" width="1.88671875" style="8" customWidth="1"/>
    <col min="10772" max="10772" width="10.6640625" style="8" customWidth="1"/>
    <col min="10773" max="10776" width="5" style="8" customWidth="1"/>
    <col min="10777" max="10777" width="9.109375" style="8" customWidth="1"/>
    <col min="10778" max="10778" width="1.88671875" style="8" customWidth="1"/>
    <col min="10779" max="10779" width="9.109375" style="8" customWidth="1"/>
    <col min="10780" max="10783" width="5" style="8" customWidth="1"/>
    <col min="10784" max="10784" width="9.109375" style="8" customWidth="1"/>
    <col min="10785" max="10785" width="1.88671875" style="8" customWidth="1"/>
    <col min="10786" max="10786" width="9.109375" style="8" customWidth="1"/>
    <col min="10787" max="10790" width="5" style="8" customWidth="1"/>
    <col min="10791" max="10791" width="9.109375" style="8" customWidth="1"/>
    <col min="10792" max="10792" width="1.88671875" style="8" customWidth="1"/>
    <col min="10793" max="10793" width="9.109375" style="8" customWidth="1"/>
    <col min="10794" max="10797" width="5" style="8" customWidth="1"/>
    <col min="10798" max="10798" width="9.109375" style="8" customWidth="1"/>
    <col min="10799" max="10799" width="1.88671875" style="8" customWidth="1"/>
    <col min="10800" max="10800" width="9.109375" style="8" customWidth="1"/>
    <col min="10801" max="10804" width="5" style="8" customWidth="1"/>
    <col min="10805" max="10805" width="9.109375" style="8" customWidth="1"/>
    <col min="10806" max="10806" width="1.88671875" style="8" customWidth="1"/>
    <col min="10807" max="10807" width="9.109375" style="8" customWidth="1"/>
    <col min="10808" max="10811" width="5" style="8" customWidth="1"/>
    <col min="10812" max="10812" width="9.109375" style="8" customWidth="1"/>
    <col min="10813" max="10813" width="1.88671875" style="8" customWidth="1"/>
    <col min="10814" max="10833" width="0" style="8" hidden="1" customWidth="1"/>
    <col min="10834" max="10834" width="1.88671875" style="8" customWidth="1"/>
    <col min="10835" max="10835" width="9.109375" style="8" customWidth="1"/>
    <col min="10836" max="10839" width="5" style="8" customWidth="1"/>
    <col min="10840" max="10840" width="9.109375" style="8" customWidth="1"/>
    <col min="10841" max="10847" width="0" style="8" hidden="1" customWidth="1"/>
    <col min="10848" max="10848" width="1.88671875" style="8" customWidth="1"/>
    <col min="10849" max="10849" width="9.109375" style="8" customWidth="1"/>
    <col min="10850" max="10853" width="5" style="8" customWidth="1"/>
    <col min="10854" max="10854" width="9.109375" style="8" customWidth="1"/>
    <col min="10855" max="10855" width="1.88671875" style="8" customWidth="1"/>
    <col min="10856" max="10856" width="9.109375" style="8" customWidth="1"/>
    <col min="10857" max="10860" width="5" style="8" customWidth="1"/>
    <col min="10861" max="10861" width="9.109375" style="8" customWidth="1"/>
    <col min="10862" max="10862" width="1.88671875" style="8" customWidth="1"/>
    <col min="10863" max="10863" width="9.109375" style="8" customWidth="1"/>
    <col min="10864" max="10867" width="5" style="8" customWidth="1"/>
    <col min="10868" max="10868" width="9.109375" style="8" customWidth="1"/>
    <col min="10869" max="10869" width="2.33203125" style="8" customWidth="1"/>
    <col min="10870" max="10870" width="9.109375" style="8" customWidth="1"/>
    <col min="10871" max="10874" width="5.6640625" style="8" customWidth="1"/>
    <col min="10875" max="10875" width="9.109375" style="8" customWidth="1"/>
    <col min="10876" max="10876" width="1.88671875" style="8" customWidth="1"/>
    <col min="10877" max="10877" width="10.109375" style="8" customWidth="1"/>
    <col min="10878" max="10881" width="5" style="8" customWidth="1"/>
    <col min="10882" max="10882" width="9.109375" style="8" customWidth="1"/>
    <col min="10883" max="10883" width="1.6640625" style="8" customWidth="1"/>
    <col min="10884" max="10884" width="10.109375" style="8" customWidth="1"/>
    <col min="10885" max="10888" width="5" style="8" customWidth="1"/>
    <col min="10889" max="10889" width="9.109375" style="8" customWidth="1"/>
    <col min="10890" max="10890" width="1.88671875" style="8" customWidth="1"/>
    <col min="10891" max="10891" width="10.109375" style="8" customWidth="1"/>
    <col min="10892" max="10895" width="5" style="8" customWidth="1"/>
    <col min="10896" max="10896" width="9.109375" style="8" customWidth="1"/>
    <col min="10897" max="10897" width="1.88671875" style="8" customWidth="1"/>
    <col min="10898" max="10898" width="10.109375" style="8" customWidth="1"/>
    <col min="10899" max="10902" width="5" style="8" customWidth="1"/>
    <col min="10903" max="10903" width="9.109375" style="8" customWidth="1"/>
    <col min="10904" max="10904" width="1.88671875" style="8" customWidth="1"/>
    <col min="10905" max="10908" width="9.109375" style="8" customWidth="1"/>
    <col min="10909" max="10909" width="11.33203125" style="8" customWidth="1"/>
    <col min="10910" max="10912" width="9.109375" style="8"/>
    <col min="10913" max="10913" width="10.33203125" style="8" customWidth="1"/>
    <col min="10914" max="10929" width="9.109375" style="8" customWidth="1"/>
    <col min="10930" max="11012" width="9.109375" style="8"/>
    <col min="11013" max="11013" width="24.33203125" style="8" customWidth="1"/>
    <col min="11014" max="11014" width="10.6640625" style="8" customWidth="1"/>
    <col min="11015" max="11018" width="5" style="8" customWidth="1"/>
    <col min="11019" max="11019" width="9.109375" style="8" customWidth="1"/>
    <col min="11020" max="11020" width="1.88671875" style="8" customWidth="1"/>
    <col min="11021" max="11021" width="10.6640625" style="8" customWidth="1"/>
    <col min="11022" max="11025" width="5" style="8" customWidth="1"/>
    <col min="11026" max="11026" width="9.109375" style="8" customWidth="1"/>
    <col min="11027" max="11027" width="1.88671875" style="8" customWidth="1"/>
    <col min="11028" max="11028" width="10.6640625" style="8" customWidth="1"/>
    <col min="11029" max="11032" width="5" style="8" customWidth="1"/>
    <col min="11033" max="11033" width="9.109375" style="8" customWidth="1"/>
    <col min="11034" max="11034" width="1.88671875" style="8" customWidth="1"/>
    <col min="11035" max="11035" width="9.109375" style="8" customWidth="1"/>
    <col min="11036" max="11039" width="5" style="8" customWidth="1"/>
    <col min="11040" max="11040" width="9.109375" style="8" customWidth="1"/>
    <col min="11041" max="11041" width="1.88671875" style="8" customWidth="1"/>
    <col min="11042" max="11042" width="9.109375" style="8" customWidth="1"/>
    <col min="11043" max="11046" width="5" style="8" customWidth="1"/>
    <col min="11047" max="11047" width="9.109375" style="8" customWidth="1"/>
    <col min="11048" max="11048" width="1.88671875" style="8" customWidth="1"/>
    <col min="11049" max="11049" width="9.109375" style="8" customWidth="1"/>
    <col min="11050" max="11053" width="5" style="8" customWidth="1"/>
    <col min="11054" max="11054" width="9.109375" style="8" customWidth="1"/>
    <col min="11055" max="11055" width="1.88671875" style="8" customWidth="1"/>
    <col min="11056" max="11056" width="9.109375" style="8" customWidth="1"/>
    <col min="11057" max="11060" width="5" style="8" customWidth="1"/>
    <col min="11061" max="11061" width="9.109375" style="8" customWidth="1"/>
    <col min="11062" max="11062" width="1.88671875" style="8" customWidth="1"/>
    <col min="11063" max="11063" width="9.109375" style="8" customWidth="1"/>
    <col min="11064" max="11067" width="5" style="8" customWidth="1"/>
    <col min="11068" max="11068" width="9.109375" style="8" customWidth="1"/>
    <col min="11069" max="11069" width="1.88671875" style="8" customWidth="1"/>
    <col min="11070" max="11089" width="0" style="8" hidden="1" customWidth="1"/>
    <col min="11090" max="11090" width="1.88671875" style="8" customWidth="1"/>
    <col min="11091" max="11091" width="9.109375" style="8" customWidth="1"/>
    <col min="11092" max="11095" width="5" style="8" customWidth="1"/>
    <col min="11096" max="11096" width="9.109375" style="8" customWidth="1"/>
    <col min="11097" max="11103" width="0" style="8" hidden="1" customWidth="1"/>
    <col min="11104" max="11104" width="1.88671875" style="8" customWidth="1"/>
    <col min="11105" max="11105" width="9.109375" style="8" customWidth="1"/>
    <col min="11106" max="11109" width="5" style="8" customWidth="1"/>
    <col min="11110" max="11110" width="9.109375" style="8" customWidth="1"/>
    <col min="11111" max="11111" width="1.88671875" style="8" customWidth="1"/>
    <col min="11112" max="11112" width="9.109375" style="8" customWidth="1"/>
    <col min="11113" max="11116" width="5" style="8" customWidth="1"/>
    <col min="11117" max="11117" width="9.109375" style="8" customWidth="1"/>
    <col min="11118" max="11118" width="1.88671875" style="8" customWidth="1"/>
    <col min="11119" max="11119" width="9.109375" style="8" customWidth="1"/>
    <col min="11120" max="11123" width="5" style="8" customWidth="1"/>
    <col min="11124" max="11124" width="9.109375" style="8" customWidth="1"/>
    <col min="11125" max="11125" width="2.33203125" style="8" customWidth="1"/>
    <col min="11126" max="11126" width="9.109375" style="8" customWidth="1"/>
    <col min="11127" max="11130" width="5.6640625" style="8" customWidth="1"/>
    <col min="11131" max="11131" width="9.109375" style="8" customWidth="1"/>
    <col min="11132" max="11132" width="1.88671875" style="8" customWidth="1"/>
    <col min="11133" max="11133" width="10.109375" style="8" customWidth="1"/>
    <col min="11134" max="11137" width="5" style="8" customWidth="1"/>
    <col min="11138" max="11138" width="9.109375" style="8" customWidth="1"/>
    <col min="11139" max="11139" width="1.6640625" style="8" customWidth="1"/>
    <col min="11140" max="11140" width="10.109375" style="8" customWidth="1"/>
    <col min="11141" max="11144" width="5" style="8" customWidth="1"/>
    <col min="11145" max="11145" width="9.109375" style="8" customWidth="1"/>
    <col min="11146" max="11146" width="1.88671875" style="8" customWidth="1"/>
    <col min="11147" max="11147" width="10.109375" style="8" customWidth="1"/>
    <col min="11148" max="11151" width="5" style="8" customWidth="1"/>
    <col min="11152" max="11152" width="9.109375" style="8" customWidth="1"/>
    <col min="11153" max="11153" width="1.88671875" style="8" customWidth="1"/>
    <col min="11154" max="11154" width="10.109375" style="8" customWidth="1"/>
    <col min="11155" max="11158" width="5" style="8" customWidth="1"/>
    <col min="11159" max="11159" width="9.109375" style="8" customWidth="1"/>
    <col min="11160" max="11160" width="1.88671875" style="8" customWidth="1"/>
    <col min="11161" max="11164" width="9.109375" style="8" customWidth="1"/>
    <col min="11165" max="11165" width="11.33203125" style="8" customWidth="1"/>
    <col min="11166" max="11168" width="9.109375" style="8"/>
    <col min="11169" max="11169" width="10.33203125" style="8" customWidth="1"/>
    <col min="11170" max="11185" width="9.109375" style="8" customWidth="1"/>
    <col min="11186" max="11268" width="9.109375" style="8"/>
    <col min="11269" max="11269" width="24.33203125" style="8" customWidth="1"/>
    <col min="11270" max="11270" width="10.6640625" style="8" customWidth="1"/>
    <col min="11271" max="11274" width="5" style="8" customWidth="1"/>
    <col min="11275" max="11275" width="9.109375" style="8" customWidth="1"/>
    <col min="11276" max="11276" width="1.88671875" style="8" customWidth="1"/>
    <col min="11277" max="11277" width="10.6640625" style="8" customWidth="1"/>
    <col min="11278" max="11281" width="5" style="8" customWidth="1"/>
    <col min="11282" max="11282" width="9.109375" style="8" customWidth="1"/>
    <col min="11283" max="11283" width="1.88671875" style="8" customWidth="1"/>
    <col min="11284" max="11284" width="10.6640625" style="8" customWidth="1"/>
    <col min="11285" max="11288" width="5" style="8" customWidth="1"/>
    <col min="11289" max="11289" width="9.109375" style="8" customWidth="1"/>
    <col min="11290" max="11290" width="1.88671875" style="8" customWidth="1"/>
    <col min="11291" max="11291" width="9.109375" style="8" customWidth="1"/>
    <col min="11292" max="11295" width="5" style="8" customWidth="1"/>
    <col min="11296" max="11296" width="9.109375" style="8" customWidth="1"/>
    <col min="11297" max="11297" width="1.88671875" style="8" customWidth="1"/>
    <col min="11298" max="11298" width="9.109375" style="8" customWidth="1"/>
    <col min="11299" max="11302" width="5" style="8" customWidth="1"/>
    <col min="11303" max="11303" width="9.109375" style="8" customWidth="1"/>
    <col min="11304" max="11304" width="1.88671875" style="8" customWidth="1"/>
    <col min="11305" max="11305" width="9.109375" style="8" customWidth="1"/>
    <col min="11306" max="11309" width="5" style="8" customWidth="1"/>
    <col min="11310" max="11310" width="9.109375" style="8" customWidth="1"/>
    <col min="11311" max="11311" width="1.88671875" style="8" customWidth="1"/>
    <col min="11312" max="11312" width="9.109375" style="8" customWidth="1"/>
    <col min="11313" max="11316" width="5" style="8" customWidth="1"/>
    <col min="11317" max="11317" width="9.109375" style="8" customWidth="1"/>
    <col min="11318" max="11318" width="1.88671875" style="8" customWidth="1"/>
    <col min="11319" max="11319" width="9.109375" style="8" customWidth="1"/>
    <col min="11320" max="11323" width="5" style="8" customWidth="1"/>
    <col min="11324" max="11324" width="9.109375" style="8" customWidth="1"/>
    <col min="11325" max="11325" width="1.88671875" style="8" customWidth="1"/>
    <col min="11326" max="11345" width="0" style="8" hidden="1" customWidth="1"/>
    <col min="11346" max="11346" width="1.88671875" style="8" customWidth="1"/>
    <col min="11347" max="11347" width="9.109375" style="8" customWidth="1"/>
    <col min="11348" max="11351" width="5" style="8" customWidth="1"/>
    <col min="11352" max="11352" width="9.109375" style="8" customWidth="1"/>
    <col min="11353" max="11359" width="0" style="8" hidden="1" customWidth="1"/>
    <col min="11360" max="11360" width="1.88671875" style="8" customWidth="1"/>
    <col min="11361" max="11361" width="9.109375" style="8" customWidth="1"/>
    <col min="11362" max="11365" width="5" style="8" customWidth="1"/>
    <col min="11366" max="11366" width="9.109375" style="8" customWidth="1"/>
    <col min="11367" max="11367" width="1.88671875" style="8" customWidth="1"/>
    <col min="11368" max="11368" width="9.109375" style="8" customWidth="1"/>
    <col min="11369" max="11372" width="5" style="8" customWidth="1"/>
    <col min="11373" max="11373" width="9.109375" style="8" customWidth="1"/>
    <col min="11374" max="11374" width="1.88671875" style="8" customWidth="1"/>
    <col min="11375" max="11375" width="9.109375" style="8" customWidth="1"/>
    <col min="11376" max="11379" width="5" style="8" customWidth="1"/>
    <col min="11380" max="11380" width="9.109375" style="8" customWidth="1"/>
    <col min="11381" max="11381" width="2.33203125" style="8" customWidth="1"/>
    <col min="11382" max="11382" width="9.109375" style="8" customWidth="1"/>
    <col min="11383" max="11386" width="5.6640625" style="8" customWidth="1"/>
    <col min="11387" max="11387" width="9.109375" style="8" customWidth="1"/>
    <col min="11388" max="11388" width="1.88671875" style="8" customWidth="1"/>
    <col min="11389" max="11389" width="10.109375" style="8" customWidth="1"/>
    <col min="11390" max="11393" width="5" style="8" customWidth="1"/>
    <col min="11394" max="11394" width="9.109375" style="8" customWidth="1"/>
    <col min="11395" max="11395" width="1.6640625" style="8" customWidth="1"/>
    <col min="11396" max="11396" width="10.109375" style="8" customWidth="1"/>
    <col min="11397" max="11400" width="5" style="8" customWidth="1"/>
    <col min="11401" max="11401" width="9.109375" style="8" customWidth="1"/>
    <col min="11402" max="11402" width="1.88671875" style="8" customWidth="1"/>
    <col min="11403" max="11403" width="10.109375" style="8" customWidth="1"/>
    <col min="11404" max="11407" width="5" style="8" customWidth="1"/>
    <col min="11408" max="11408" width="9.109375" style="8" customWidth="1"/>
    <col min="11409" max="11409" width="1.88671875" style="8" customWidth="1"/>
    <col min="11410" max="11410" width="10.109375" style="8" customWidth="1"/>
    <col min="11411" max="11414" width="5" style="8" customWidth="1"/>
    <col min="11415" max="11415" width="9.109375" style="8" customWidth="1"/>
    <col min="11416" max="11416" width="1.88671875" style="8" customWidth="1"/>
    <col min="11417" max="11420" width="9.109375" style="8" customWidth="1"/>
    <col min="11421" max="11421" width="11.33203125" style="8" customWidth="1"/>
    <col min="11422" max="11424" width="9.109375" style="8"/>
    <col min="11425" max="11425" width="10.33203125" style="8" customWidth="1"/>
    <col min="11426" max="11441" width="9.109375" style="8" customWidth="1"/>
    <col min="11442" max="11524" width="9.109375" style="8"/>
    <col min="11525" max="11525" width="24.33203125" style="8" customWidth="1"/>
    <col min="11526" max="11526" width="10.6640625" style="8" customWidth="1"/>
    <col min="11527" max="11530" width="5" style="8" customWidth="1"/>
    <col min="11531" max="11531" width="9.109375" style="8" customWidth="1"/>
    <col min="11532" max="11532" width="1.88671875" style="8" customWidth="1"/>
    <col min="11533" max="11533" width="10.6640625" style="8" customWidth="1"/>
    <col min="11534" max="11537" width="5" style="8" customWidth="1"/>
    <col min="11538" max="11538" width="9.109375" style="8" customWidth="1"/>
    <col min="11539" max="11539" width="1.88671875" style="8" customWidth="1"/>
    <col min="11540" max="11540" width="10.6640625" style="8" customWidth="1"/>
    <col min="11541" max="11544" width="5" style="8" customWidth="1"/>
    <col min="11545" max="11545" width="9.109375" style="8" customWidth="1"/>
    <col min="11546" max="11546" width="1.88671875" style="8" customWidth="1"/>
    <col min="11547" max="11547" width="9.109375" style="8" customWidth="1"/>
    <col min="11548" max="11551" width="5" style="8" customWidth="1"/>
    <col min="11552" max="11552" width="9.109375" style="8" customWidth="1"/>
    <col min="11553" max="11553" width="1.88671875" style="8" customWidth="1"/>
    <col min="11554" max="11554" width="9.109375" style="8" customWidth="1"/>
    <col min="11555" max="11558" width="5" style="8" customWidth="1"/>
    <col min="11559" max="11559" width="9.109375" style="8" customWidth="1"/>
    <col min="11560" max="11560" width="1.88671875" style="8" customWidth="1"/>
    <col min="11561" max="11561" width="9.109375" style="8" customWidth="1"/>
    <col min="11562" max="11565" width="5" style="8" customWidth="1"/>
    <col min="11566" max="11566" width="9.109375" style="8" customWidth="1"/>
    <col min="11567" max="11567" width="1.88671875" style="8" customWidth="1"/>
    <col min="11568" max="11568" width="9.109375" style="8" customWidth="1"/>
    <col min="11569" max="11572" width="5" style="8" customWidth="1"/>
    <col min="11573" max="11573" width="9.109375" style="8" customWidth="1"/>
    <col min="11574" max="11574" width="1.88671875" style="8" customWidth="1"/>
    <col min="11575" max="11575" width="9.109375" style="8" customWidth="1"/>
    <col min="11576" max="11579" width="5" style="8" customWidth="1"/>
    <col min="11580" max="11580" width="9.109375" style="8" customWidth="1"/>
    <col min="11581" max="11581" width="1.88671875" style="8" customWidth="1"/>
    <col min="11582" max="11601" width="0" style="8" hidden="1" customWidth="1"/>
    <col min="11602" max="11602" width="1.88671875" style="8" customWidth="1"/>
    <col min="11603" max="11603" width="9.109375" style="8" customWidth="1"/>
    <col min="11604" max="11607" width="5" style="8" customWidth="1"/>
    <col min="11608" max="11608" width="9.109375" style="8" customWidth="1"/>
    <col min="11609" max="11615" width="0" style="8" hidden="1" customWidth="1"/>
    <col min="11616" max="11616" width="1.88671875" style="8" customWidth="1"/>
    <col min="11617" max="11617" width="9.109375" style="8" customWidth="1"/>
    <col min="11618" max="11621" width="5" style="8" customWidth="1"/>
    <col min="11622" max="11622" width="9.109375" style="8" customWidth="1"/>
    <col min="11623" max="11623" width="1.88671875" style="8" customWidth="1"/>
    <col min="11624" max="11624" width="9.109375" style="8" customWidth="1"/>
    <col min="11625" max="11628" width="5" style="8" customWidth="1"/>
    <col min="11629" max="11629" width="9.109375" style="8" customWidth="1"/>
    <col min="11630" max="11630" width="1.88671875" style="8" customWidth="1"/>
    <col min="11631" max="11631" width="9.109375" style="8" customWidth="1"/>
    <col min="11632" max="11635" width="5" style="8" customWidth="1"/>
    <col min="11636" max="11636" width="9.109375" style="8" customWidth="1"/>
    <col min="11637" max="11637" width="2.33203125" style="8" customWidth="1"/>
    <col min="11638" max="11638" width="9.109375" style="8" customWidth="1"/>
    <col min="11639" max="11642" width="5.6640625" style="8" customWidth="1"/>
    <col min="11643" max="11643" width="9.109375" style="8" customWidth="1"/>
    <col min="11644" max="11644" width="1.88671875" style="8" customWidth="1"/>
    <col min="11645" max="11645" width="10.109375" style="8" customWidth="1"/>
    <col min="11646" max="11649" width="5" style="8" customWidth="1"/>
    <col min="11650" max="11650" width="9.109375" style="8" customWidth="1"/>
    <col min="11651" max="11651" width="1.6640625" style="8" customWidth="1"/>
    <col min="11652" max="11652" width="10.109375" style="8" customWidth="1"/>
    <col min="11653" max="11656" width="5" style="8" customWidth="1"/>
    <col min="11657" max="11657" width="9.109375" style="8" customWidth="1"/>
    <col min="11658" max="11658" width="1.88671875" style="8" customWidth="1"/>
    <col min="11659" max="11659" width="10.109375" style="8" customWidth="1"/>
    <col min="11660" max="11663" width="5" style="8" customWidth="1"/>
    <col min="11664" max="11664" width="9.109375" style="8" customWidth="1"/>
    <col min="11665" max="11665" width="1.88671875" style="8" customWidth="1"/>
    <col min="11666" max="11666" width="10.109375" style="8" customWidth="1"/>
    <col min="11667" max="11670" width="5" style="8" customWidth="1"/>
    <col min="11671" max="11671" width="9.109375" style="8" customWidth="1"/>
    <col min="11672" max="11672" width="1.88671875" style="8" customWidth="1"/>
    <col min="11673" max="11676" width="9.109375" style="8" customWidth="1"/>
    <col min="11677" max="11677" width="11.33203125" style="8" customWidth="1"/>
    <col min="11678" max="11680" width="9.109375" style="8"/>
    <col min="11681" max="11681" width="10.33203125" style="8" customWidth="1"/>
    <col min="11682" max="11697" width="9.109375" style="8" customWidth="1"/>
    <col min="11698" max="11780" width="9.109375" style="8"/>
    <col min="11781" max="11781" width="24.33203125" style="8" customWidth="1"/>
    <col min="11782" max="11782" width="10.6640625" style="8" customWidth="1"/>
    <col min="11783" max="11786" width="5" style="8" customWidth="1"/>
    <col min="11787" max="11787" width="9.109375" style="8" customWidth="1"/>
    <col min="11788" max="11788" width="1.88671875" style="8" customWidth="1"/>
    <col min="11789" max="11789" width="10.6640625" style="8" customWidth="1"/>
    <col min="11790" max="11793" width="5" style="8" customWidth="1"/>
    <col min="11794" max="11794" width="9.109375" style="8" customWidth="1"/>
    <col min="11795" max="11795" width="1.88671875" style="8" customWidth="1"/>
    <col min="11796" max="11796" width="10.6640625" style="8" customWidth="1"/>
    <col min="11797" max="11800" width="5" style="8" customWidth="1"/>
    <col min="11801" max="11801" width="9.109375" style="8" customWidth="1"/>
    <col min="11802" max="11802" width="1.88671875" style="8" customWidth="1"/>
    <col min="11803" max="11803" width="9.109375" style="8" customWidth="1"/>
    <col min="11804" max="11807" width="5" style="8" customWidth="1"/>
    <col min="11808" max="11808" width="9.109375" style="8" customWidth="1"/>
    <col min="11809" max="11809" width="1.88671875" style="8" customWidth="1"/>
    <col min="11810" max="11810" width="9.109375" style="8" customWidth="1"/>
    <col min="11811" max="11814" width="5" style="8" customWidth="1"/>
    <col min="11815" max="11815" width="9.109375" style="8" customWidth="1"/>
    <col min="11816" max="11816" width="1.88671875" style="8" customWidth="1"/>
    <col min="11817" max="11817" width="9.109375" style="8" customWidth="1"/>
    <col min="11818" max="11821" width="5" style="8" customWidth="1"/>
    <col min="11822" max="11822" width="9.109375" style="8" customWidth="1"/>
    <col min="11823" max="11823" width="1.88671875" style="8" customWidth="1"/>
    <col min="11824" max="11824" width="9.109375" style="8" customWidth="1"/>
    <col min="11825" max="11828" width="5" style="8" customWidth="1"/>
    <col min="11829" max="11829" width="9.109375" style="8" customWidth="1"/>
    <col min="11830" max="11830" width="1.88671875" style="8" customWidth="1"/>
    <col min="11831" max="11831" width="9.109375" style="8" customWidth="1"/>
    <col min="11832" max="11835" width="5" style="8" customWidth="1"/>
    <col min="11836" max="11836" width="9.109375" style="8" customWidth="1"/>
    <col min="11837" max="11837" width="1.88671875" style="8" customWidth="1"/>
    <col min="11838" max="11857" width="0" style="8" hidden="1" customWidth="1"/>
    <col min="11858" max="11858" width="1.88671875" style="8" customWidth="1"/>
    <col min="11859" max="11859" width="9.109375" style="8" customWidth="1"/>
    <col min="11860" max="11863" width="5" style="8" customWidth="1"/>
    <col min="11864" max="11864" width="9.109375" style="8" customWidth="1"/>
    <col min="11865" max="11871" width="0" style="8" hidden="1" customWidth="1"/>
    <col min="11872" max="11872" width="1.88671875" style="8" customWidth="1"/>
    <col min="11873" max="11873" width="9.109375" style="8" customWidth="1"/>
    <col min="11874" max="11877" width="5" style="8" customWidth="1"/>
    <col min="11878" max="11878" width="9.109375" style="8" customWidth="1"/>
    <col min="11879" max="11879" width="1.88671875" style="8" customWidth="1"/>
    <col min="11880" max="11880" width="9.109375" style="8" customWidth="1"/>
    <col min="11881" max="11884" width="5" style="8" customWidth="1"/>
    <col min="11885" max="11885" width="9.109375" style="8" customWidth="1"/>
    <col min="11886" max="11886" width="1.88671875" style="8" customWidth="1"/>
    <col min="11887" max="11887" width="9.109375" style="8" customWidth="1"/>
    <col min="11888" max="11891" width="5" style="8" customWidth="1"/>
    <col min="11892" max="11892" width="9.109375" style="8" customWidth="1"/>
    <col min="11893" max="11893" width="2.33203125" style="8" customWidth="1"/>
    <col min="11894" max="11894" width="9.109375" style="8" customWidth="1"/>
    <col min="11895" max="11898" width="5.6640625" style="8" customWidth="1"/>
    <col min="11899" max="11899" width="9.109375" style="8" customWidth="1"/>
    <col min="11900" max="11900" width="1.88671875" style="8" customWidth="1"/>
    <col min="11901" max="11901" width="10.109375" style="8" customWidth="1"/>
    <col min="11902" max="11905" width="5" style="8" customWidth="1"/>
    <col min="11906" max="11906" width="9.109375" style="8" customWidth="1"/>
    <col min="11907" max="11907" width="1.6640625" style="8" customWidth="1"/>
    <col min="11908" max="11908" width="10.109375" style="8" customWidth="1"/>
    <col min="11909" max="11912" width="5" style="8" customWidth="1"/>
    <col min="11913" max="11913" width="9.109375" style="8" customWidth="1"/>
    <col min="11914" max="11914" width="1.88671875" style="8" customWidth="1"/>
    <col min="11915" max="11915" width="10.109375" style="8" customWidth="1"/>
    <col min="11916" max="11919" width="5" style="8" customWidth="1"/>
    <col min="11920" max="11920" width="9.109375" style="8" customWidth="1"/>
    <col min="11921" max="11921" width="1.88671875" style="8" customWidth="1"/>
    <col min="11922" max="11922" width="10.109375" style="8" customWidth="1"/>
    <col min="11923" max="11926" width="5" style="8" customWidth="1"/>
    <col min="11927" max="11927" width="9.109375" style="8" customWidth="1"/>
    <col min="11928" max="11928" width="1.88671875" style="8" customWidth="1"/>
    <col min="11929" max="11932" width="9.109375" style="8" customWidth="1"/>
    <col min="11933" max="11933" width="11.33203125" style="8" customWidth="1"/>
    <col min="11934" max="11936" width="9.109375" style="8"/>
    <col min="11937" max="11937" width="10.33203125" style="8" customWidth="1"/>
    <col min="11938" max="11953" width="9.109375" style="8" customWidth="1"/>
    <col min="11954" max="12036" width="9.109375" style="8"/>
    <col min="12037" max="12037" width="24.33203125" style="8" customWidth="1"/>
    <col min="12038" max="12038" width="10.6640625" style="8" customWidth="1"/>
    <col min="12039" max="12042" width="5" style="8" customWidth="1"/>
    <col min="12043" max="12043" width="9.109375" style="8" customWidth="1"/>
    <col min="12044" max="12044" width="1.88671875" style="8" customWidth="1"/>
    <col min="12045" max="12045" width="10.6640625" style="8" customWidth="1"/>
    <col min="12046" max="12049" width="5" style="8" customWidth="1"/>
    <col min="12050" max="12050" width="9.109375" style="8" customWidth="1"/>
    <col min="12051" max="12051" width="1.88671875" style="8" customWidth="1"/>
    <col min="12052" max="12052" width="10.6640625" style="8" customWidth="1"/>
    <col min="12053" max="12056" width="5" style="8" customWidth="1"/>
    <col min="12057" max="12057" width="9.109375" style="8" customWidth="1"/>
    <col min="12058" max="12058" width="1.88671875" style="8" customWidth="1"/>
    <col min="12059" max="12059" width="9.109375" style="8" customWidth="1"/>
    <col min="12060" max="12063" width="5" style="8" customWidth="1"/>
    <col min="12064" max="12064" width="9.109375" style="8" customWidth="1"/>
    <col min="12065" max="12065" width="1.88671875" style="8" customWidth="1"/>
    <col min="12066" max="12066" width="9.109375" style="8" customWidth="1"/>
    <col min="12067" max="12070" width="5" style="8" customWidth="1"/>
    <col min="12071" max="12071" width="9.109375" style="8" customWidth="1"/>
    <col min="12072" max="12072" width="1.88671875" style="8" customWidth="1"/>
    <col min="12073" max="12073" width="9.109375" style="8" customWidth="1"/>
    <col min="12074" max="12077" width="5" style="8" customWidth="1"/>
    <col min="12078" max="12078" width="9.109375" style="8" customWidth="1"/>
    <col min="12079" max="12079" width="1.88671875" style="8" customWidth="1"/>
    <col min="12080" max="12080" width="9.109375" style="8" customWidth="1"/>
    <col min="12081" max="12084" width="5" style="8" customWidth="1"/>
    <col min="12085" max="12085" width="9.109375" style="8" customWidth="1"/>
    <col min="12086" max="12086" width="1.88671875" style="8" customWidth="1"/>
    <col min="12087" max="12087" width="9.109375" style="8" customWidth="1"/>
    <col min="12088" max="12091" width="5" style="8" customWidth="1"/>
    <col min="12092" max="12092" width="9.109375" style="8" customWidth="1"/>
    <col min="12093" max="12093" width="1.88671875" style="8" customWidth="1"/>
    <col min="12094" max="12113" width="0" style="8" hidden="1" customWidth="1"/>
    <col min="12114" max="12114" width="1.88671875" style="8" customWidth="1"/>
    <col min="12115" max="12115" width="9.109375" style="8" customWidth="1"/>
    <col min="12116" max="12119" width="5" style="8" customWidth="1"/>
    <col min="12120" max="12120" width="9.109375" style="8" customWidth="1"/>
    <col min="12121" max="12127" width="0" style="8" hidden="1" customWidth="1"/>
    <col min="12128" max="12128" width="1.88671875" style="8" customWidth="1"/>
    <col min="12129" max="12129" width="9.109375" style="8" customWidth="1"/>
    <col min="12130" max="12133" width="5" style="8" customWidth="1"/>
    <col min="12134" max="12134" width="9.109375" style="8" customWidth="1"/>
    <col min="12135" max="12135" width="1.88671875" style="8" customWidth="1"/>
    <col min="12136" max="12136" width="9.109375" style="8" customWidth="1"/>
    <col min="12137" max="12140" width="5" style="8" customWidth="1"/>
    <col min="12141" max="12141" width="9.109375" style="8" customWidth="1"/>
    <col min="12142" max="12142" width="1.88671875" style="8" customWidth="1"/>
    <col min="12143" max="12143" width="9.109375" style="8" customWidth="1"/>
    <col min="12144" max="12147" width="5" style="8" customWidth="1"/>
    <col min="12148" max="12148" width="9.109375" style="8" customWidth="1"/>
    <col min="12149" max="12149" width="2.33203125" style="8" customWidth="1"/>
    <col min="12150" max="12150" width="9.109375" style="8" customWidth="1"/>
    <col min="12151" max="12154" width="5.6640625" style="8" customWidth="1"/>
    <col min="12155" max="12155" width="9.109375" style="8" customWidth="1"/>
    <col min="12156" max="12156" width="1.88671875" style="8" customWidth="1"/>
    <col min="12157" max="12157" width="10.109375" style="8" customWidth="1"/>
    <col min="12158" max="12161" width="5" style="8" customWidth="1"/>
    <col min="12162" max="12162" width="9.109375" style="8" customWidth="1"/>
    <col min="12163" max="12163" width="1.6640625" style="8" customWidth="1"/>
    <col min="12164" max="12164" width="10.109375" style="8" customWidth="1"/>
    <col min="12165" max="12168" width="5" style="8" customWidth="1"/>
    <col min="12169" max="12169" width="9.109375" style="8" customWidth="1"/>
    <col min="12170" max="12170" width="1.88671875" style="8" customWidth="1"/>
    <col min="12171" max="12171" width="10.109375" style="8" customWidth="1"/>
    <col min="12172" max="12175" width="5" style="8" customWidth="1"/>
    <col min="12176" max="12176" width="9.109375" style="8" customWidth="1"/>
    <col min="12177" max="12177" width="1.88671875" style="8" customWidth="1"/>
    <col min="12178" max="12178" width="10.109375" style="8" customWidth="1"/>
    <col min="12179" max="12182" width="5" style="8" customWidth="1"/>
    <col min="12183" max="12183" width="9.109375" style="8" customWidth="1"/>
    <col min="12184" max="12184" width="1.88671875" style="8" customWidth="1"/>
    <col min="12185" max="12188" width="9.109375" style="8" customWidth="1"/>
    <col min="12189" max="12189" width="11.33203125" style="8" customWidth="1"/>
    <col min="12190" max="12192" width="9.109375" style="8"/>
    <col min="12193" max="12193" width="10.33203125" style="8" customWidth="1"/>
    <col min="12194" max="12209" width="9.109375" style="8" customWidth="1"/>
    <col min="12210" max="12292" width="9.109375" style="8"/>
    <col min="12293" max="12293" width="24.33203125" style="8" customWidth="1"/>
    <col min="12294" max="12294" width="10.6640625" style="8" customWidth="1"/>
    <col min="12295" max="12298" width="5" style="8" customWidth="1"/>
    <col min="12299" max="12299" width="9.109375" style="8" customWidth="1"/>
    <col min="12300" max="12300" width="1.88671875" style="8" customWidth="1"/>
    <col min="12301" max="12301" width="10.6640625" style="8" customWidth="1"/>
    <col min="12302" max="12305" width="5" style="8" customWidth="1"/>
    <col min="12306" max="12306" width="9.109375" style="8" customWidth="1"/>
    <col min="12307" max="12307" width="1.88671875" style="8" customWidth="1"/>
    <col min="12308" max="12308" width="10.6640625" style="8" customWidth="1"/>
    <col min="12309" max="12312" width="5" style="8" customWidth="1"/>
    <col min="12313" max="12313" width="9.109375" style="8" customWidth="1"/>
    <col min="12314" max="12314" width="1.88671875" style="8" customWidth="1"/>
    <col min="12315" max="12315" width="9.109375" style="8" customWidth="1"/>
    <col min="12316" max="12319" width="5" style="8" customWidth="1"/>
    <col min="12320" max="12320" width="9.109375" style="8" customWidth="1"/>
    <col min="12321" max="12321" width="1.88671875" style="8" customWidth="1"/>
    <col min="12322" max="12322" width="9.109375" style="8" customWidth="1"/>
    <col min="12323" max="12326" width="5" style="8" customWidth="1"/>
    <col min="12327" max="12327" width="9.109375" style="8" customWidth="1"/>
    <col min="12328" max="12328" width="1.88671875" style="8" customWidth="1"/>
    <col min="12329" max="12329" width="9.109375" style="8" customWidth="1"/>
    <col min="12330" max="12333" width="5" style="8" customWidth="1"/>
    <col min="12334" max="12334" width="9.109375" style="8" customWidth="1"/>
    <col min="12335" max="12335" width="1.88671875" style="8" customWidth="1"/>
    <col min="12336" max="12336" width="9.109375" style="8" customWidth="1"/>
    <col min="12337" max="12340" width="5" style="8" customWidth="1"/>
    <col min="12341" max="12341" width="9.109375" style="8" customWidth="1"/>
    <col min="12342" max="12342" width="1.88671875" style="8" customWidth="1"/>
    <col min="12343" max="12343" width="9.109375" style="8" customWidth="1"/>
    <col min="12344" max="12347" width="5" style="8" customWidth="1"/>
    <col min="12348" max="12348" width="9.109375" style="8" customWidth="1"/>
    <col min="12349" max="12349" width="1.88671875" style="8" customWidth="1"/>
    <col min="12350" max="12369" width="0" style="8" hidden="1" customWidth="1"/>
    <col min="12370" max="12370" width="1.88671875" style="8" customWidth="1"/>
    <col min="12371" max="12371" width="9.109375" style="8" customWidth="1"/>
    <col min="12372" max="12375" width="5" style="8" customWidth="1"/>
    <col min="12376" max="12376" width="9.109375" style="8" customWidth="1"/>
    <col min="12377" max="12383" width="0" style="8" hidden="1" customWidth="1"/>
    <col min="12384" max="12384" width="1.88671875" style="8" customWidth="1"/>
    <col min="12385" max="12385" width="9.109375" style="8" customWidth="1"/>
    <col min="12386" max="12389" width="5" style="8" customWidth="1"/>
    <col min="12390" max="12390" width="9.109375" style="8" customWidth="1"/>
    <col min="12391" max="12391" width="1.88671875" style="8" customWidth="1"/>
    <col min="12392" max="12392" width="9.109375" style="8" customWidth="1"/>
    <col min="12393" max="12396" width="5" style="8" customWidth="1"/>
    <col min="12397" max="12397" width="9.109375" style="8" customWidth="1"/>
    <col min="12398" max="12398" width="1.88671875" style="8" customWidth="1"/>
    <col min="12399" max="12399" width="9.109375" style="8" customWidth="1"/>
    <col min="12400" max="12403" width="5" style="8" customWidth="1"/>
    <col min="12404" max="12404" width="9.109375" style="8" customWidth="1"/>
    <col min="12405" max="12405" width="2.33203125" style="8" customWidth="1"/>
    <col min="12406" max="12406" width="9.109375" style="8" customWidth="1"/>
    <col min="12407" max="12410" width="5.6640625" style="8" customWidth="1"/>
    <col min="12411" max="12411" width="9.109375" style="8" customWidth="1"/>
    <col min="12412" max="12412" width="1.88671875" style="8" customWidth="1"/>
    <col min="12413" max="12413" width="10.109375" style="8" customWidth="1"/>
    <col min="12414" max="12417" width="5" style="8" customWidth="1"/>
    <col min="12418" max="12418" width="9.109375" style="8" customWidth="1"/>
    <col min="12419" max="12419" width="1.6640625" style="8" customWidth="1"/>
    <col min="12420" max="12420" width="10.109375" style="8" customWidth="1"/>
    <col min="12421" max="12424" width="5" style="8" customWidth="1"/>
    <col min="12425" max="12425" width="9.109375" style="8" customWidth="1"/>
    <col min="12426" max="12426" width="1.88671875" style="8" customWidth="1"/>
    <col min="12427" max="12427" width="10.109375" style="8" customWidth="1"/>
    <col min="12428" max="12431" width="5" style="8" customWidth="1"/>
    <col min="12432" max="12432" width="9.109375" style="8" customWidth="1"/>
    <col min="12433" max="12433" width="1.88671875" style="8" customWidth="1"/>
    <col min="12434" max="12434" width="10.109375" style="8" customWidth="1"/>
    <col min="12435" max="12438" width="5" style="8" customWidth="1"/>
    <col min="12439" max="12439" width="9.109375" style="8" customWidth="1"/>
    <col min="12440" max="12440" width="1.88671875" style="8" customWidth="1"/>
    <col min="12441" max="12444" width="9.109375" style="8" customWidth="1"/>
    <col min="12445" max="12445" width="11.33203125" style="8" customWidth="1"/>
    <col min="12446" max="12448" width="9.109375" style="8"/>
    <col min="12449" max="12449" width="10.33203125" style="8" customWidth="1"/>
    <col min="12450" max="12465" width="9.109375" style="8" customWidth="1"/>
    <col min="12466" max="12548" width="9.109375" style="8"/>
    <col min="12549" max="12549" width="24.33203125" style="8" customWidth="1"/>
    <col min="12550" max="12550" width="10.6640625" style="8" customWidth="1"/>
    <col min="12551" max="12554" width="5" style="8" customWidth="1"/>
    <col min="12555" max="12555" width="9.109375" style="8" customWidth="1"/>
    <col min="12556" max="12556" width="1.88671875" style="8" customWidth="1"/>
    <col min="12557" max="12557" width="10.6640625" style="8" customWidth="1"/>
    <col min="12558" max="12561" width="5" style="8" customWidth="1"/>
    <col min="12562" max="12562" width="9.109375" style="8" customWidth="1"/>
    <col min="12563" max="12563" width="1.88671875" style="8" customWidth="1"/>
    <col min="12564" max="12564" width="10.6640625" style="8" customWidth="1"/>
    <col min="12565" max="12568" width="5" style="8" customWidth="1"/>
    <col min="12569" max="12569" width="9.109375" style="8" customWidth="1"/>
    <col min="12570" max="12570" width="1.88671875" style="8" customWidth="1"/>
    <col min="12571" max="12571" width="9.109375" style="8" customWidth="1"/>
    <col min="12572" max="12575" width="5" style="8" customWidth="1"/>
    <col min="12576" max="12576" width="9.109375" style="8" customWidth="1"/>
    <col min="12577" max="12577" width="1.88671875" style="8" customWidth="1"/>
    <col min="12578" max="12578" width="9.109375" style="8" customWidth="1"/>
    <col min="12579" max="12582" width="5" style="8" customWidth="1"/>
    <col min="12583" max="12583" width="9.109375" style="8" customWidth="1"/>
    <col min="12584" max="12584" width="1.88671875" style="8" customWidth="1"/>
    <col min="12585" max="12585" width="9.109375" style="8" customWidth="1"/>
    <col min="12586" max="12589" width="5" style="8" customWidth="1"/>
    <col min="12590" max="12590" width="9.109375" style="8" customWidth="1"/>
    <col min="12591" max="12591" width="1.88671875" style="8" customWidth="1"/>
    <col min="12592" max="12592" width="9.109375" style="8" customWidth="1"/>
    <col min="12593" max="12596" width="5" style="8" customWidth="1"/>
    <col min="12597" max="12597" width="9.109375" style="8" customWidth="1"/>
    <col min="12598" max="12598" width="1.88671875" style="8" customWidth="1"/>
    <col min="12599" max="12599" width="9.109375" style="8" customWidth="1"/>
    <col min="12600" max="12603" width="5" style="8" customWidth="1"/>
    <col min="12604" max="12604" width="9.109375" style="8" customWidth="1"/>
    <col min="12605" max="12605" width="1.88671875" style="8" customWidth="1"/>
    <col min="12606" max="12625" width="0" style="8" hidden="1" customWidth="1"/>
    <col min="12626" max="12626" width="1.88671875" style="8" customWidth="1"/>
    <col min="12627" max="12627" width="9.109375" style="8" customWidth="1"/>
    <col min="12628" max="12631" width="5" style="8" customWidth="1"/>
    <col min="12632" max="12632" width="9.109375" style="8" customWidth="1"/>
    <col min="12633" max="12639" width="0" style="8" hidden="1" customWidth="1"/>
    <col min="12640" max="12640" width="1.88671875" style="8" customWidth="1"/>
    <col min="12641" max="12641" width="9.109375" style="8" customWidth="1"/>
    <col min="12642" max="12645" width="5" style="8" customWidth="1"/>
    <col min="12646" max="12646" width="9.109375" style="8" customWidth="1"/>
    <col min="12647" max="12647" width="1.88671875" style="8" customWidth="1"/>
    <col min="12648" max="12648" width="9.109375" style="8" customWidth="1"/>
    <col min="12649" max="12652" width="5" style="8" customWidth="1"/>
    <col min="12653" max="12653" width="9.109375" style="8" customWidth="1"/>
    <col min="12654" max="12654" width="1.88671875" style="8" customWidth="1"/>
    <col min="12655" max="12655" width="9.109375" style="8" customWidth="1"/>
    <col min="12656" max="12659" width="5" style="8" customWidth="1"/>
    <col min="12660" max="12660" width="9.109375" style="8" customWidth="1"/>
    <col min="12661" max="12661" width="2.33203125" style="8" customWidth="1"/>
    <col min="12662" max="12662" width="9.109375" style="8" customWidth="1"/>
    <col min="12663" max="12666" width="5.6640625" style="8" customWidth="1"/>
    <col min="12667" max="12667" width="9.109375" style="8" customWidth="1"/>
    <col min="12668" max="12668" width="1.88671875" style="8" customWidth="1"/>
    <col min="12669" max="12669" width="10.109375" style="8" customWidth="1"/>
    <col min="12670" max="12673" width="5" style="8" customWidth="1"/>
    <col min="12674" max="12674" width="9.109375" style="8" customWidth="1"/>
    <col min="12675" max="12675" width="1.6640625" style="8" customWidth="1"/>
    <col min="12676" max="12676" width="10.109375" style="8" customWidth="1"/>
    <col min="12677" max="12680" width="5" style="8" customWidth="1"/>
    <col min="12681" max="12681" width="9.109375" style="8" customWidth="1"/>
    <col min="12682" max="12682" width="1.88671875" style="8" customWidth="1"/>
    <col min="12683" max="12683" width="10.109375" style="8" customWidth="1"/>
    <col min="12684" max="12687" width="5" style="8" customWidth="1"/>
    <col min="12688" max="12688" width="9.109375" style="8" customWidth="1"/>
    <col min="12689" max="12689" width="1.88671875" style="8" customWidth="1"/>
    <col min="12690" max="12690" width="10.109375" style="8" customWidth="1"/>
    <col min="12691" max="12694" width="5" style="8" customWidth="1"/>
    <col min="12695" max="12695" width="9.109375" style="8" customWidth="1"/>
    <col min="12696" max="12696" width="1.88671875" style="8" customWidth="1"/>
    <col min="12697" max="12700" width="9.109375" style="8" customWidth="1"/>
    <col min="12701" max="12701" width="11.33203125" style="8" customWidth="1"/>
    <col min="12702" max="12704" width="9.109375" style="8"/>
    <col min="12705" max="12705" width="10.33203125" style="8" customWidth="1"/>
    <col min="12706" max="12721" width="9.109375" style="8" customWidth="1"/>
    <col min="12722" max="12804" width="9.109375" style="8"/>
    <col min="12805" max="12805" width="24.33203125" style="8" customWidth="1"/>
    <col min="12806" max="12806" width="10.6640625" style="8" customWidth="1"/>
    <col min="12807" max="12810" width="5" style="8" customWidth="1"/>
    <col min="12811" max="12811" width="9.109375" style="8" customWidth="1"/>
    <col min="12812" max="12812" width="1.88671875" style="8" customWidth="1"/>
    <col min="12813" max="12813" width="10.6640625" style="8" customWidth="1"/>
    <col min="12814" max="12817" width="5" style="8" customWidth="1"/>
    <col min="12818" max="12818" width="9.109375" style="8" customWidth="1"/>
    <col min="12819" max="12819" width="1.88671875" style="8" customWidth="1"/>
    <col min="12820" max="12820" width="10.6640625" style="8" customWidth="1"/>
    <col min="12821" max="12824" width="5" style="8" customWidth="1"/>
    <col min="12825" max="12825" width="9.109375" style="8" customWidth="1"/>
    <col min="12826" max="12826" width="1.88671875" style="8" customWidth="1"/>
    <col min="12827" max="12827" width="9.109375" style="8" customWidth="1"/>
    <col min="12828" max="12831" width="5" style="8" customWidth="1"/>
    <col min="12832" max="12832" width="9.109375" style="8" customWidth="1"/>
    <col min="12833" max="12833" width="1.88671875" style="8" customWidth="1"/>
    <col min="12834" max="12834" width="9.109375" style="8" customWidth="1"/>
    <col min="12835" max="12838" width="5" style="8" customWidth="1"/>
    <col min="12839" max="12839" width="9.109375" style="8" customWidth="1"/>
    <col min="12840" max="12840" width="1.88671875" style="8" customWidth="1"/>
    <col min="12841" max="12841" width="9.109375" style="8" customWidth="1"/>
    <col min="12842" max="12845" width="5" style="8" customWidth="1"/>
    <col min="12846" max="12846" width="9.109375" style="8" customWidth="1"/>
    <col min="12847" max="12847" width="1.88671875" style="8" customWidth="1"/>
    <col min="12848" max="12848" width="9.109375" style="8" customWidth="1"/>
    <col min="12849" max="12852" width="5" style="8" customWidth="1"/>
    <col min="12853" max="12853" width="9.109375" style="8" customWidth="1"/>
    <col min="12854" max="12854" width="1.88671875" style="8" customWidth="1"/>
    <col min="12855" max="12855" width="9.109375" style="8" customWidth="1"/>
    <col min="12856" max="12859" width="5" style="8" customWidth="1"/>
    <col min="12860" max="12860" width="9.109375" style="8" customWidth="1"/>
    <col min="12861" max="12861" width="1.88671875" style="8" customWidth="1"/>
    <col min="12862" max="12881" width="0" style="8" hidden="1" customWidth="1"/>
    <col min="12882" max="12882" width="1.88671875" style="8" customWidth="1"/>
    <col min="12883" max="12883" width="9.109375" style="8" customWidth="1"/>
    <col min="12884" max="12887" width="5" style="8" customWidth="1"/>
    <col min="12888" max="12888" width="9.109375" style="8" customWidth="1"/>
    <col min="12889" max="12895" width="0" style="8" hidden="1" customWidth="1"/>
    <col min="12896" max="12896" width="1.88671875" style="8" customWidth="1"/>
    <col min="12897" max="12897" width="9.109375" style="8" customWidth="1"/>
    <col min="12898" max="12901" width="5" style="8" customWidth="1"/>
    <col min="12902" max="12902" width="9.109375" style="8" customWidth="1"/>
    <col min="12903" max="12903" width="1.88671875" style="8" customWidth="1"/>
    <col min="12904" max="12904" width="9.109375" style="8" customWidth="1"/>
    <col min="12905" max="12908" width="5" style="8" customWidth="1"/>
    <col min="12909" max="12909" width="9.109375" style="8" customWidth="1"/>
    <col min="12910" max="12910" width="1.88671875" style="8" customWidth="1"/>
    <col min="12911" max="12911" width="9.109375" style="8" customWidth="1"/>
    <col min="12912" max="12915" width="5" style="8" customWidth="1"/>
    <col min="12916" max="12916" width="9.109375" style="8" customWidth="1"/>
    <col min="12917" max="12917" width="2.33203125" style="8" customWidth="1"/>
    <col min="12918" max="12918" width="9.109375" style="8" customWidth="1"/>
    <col min="12919" max="12922" width="5.6640625" style="8" customWidth="1"/>
    <col min="12923" max="12923" width="9.109375" style="8" customWidth="1"/>
    <col min="12924" max="12924" width="1.88671875" style="8" customWidth="1"/>
    <col min="12925" max="12925" width="10.109375" style="8" customWidth="1"/>
    <col min="12926" max="12929" width="5" style="8" customWidth="1"/>
    <col min="12930" max="12930" width="9.109375" style="8" customWidth="1"/>
    <col min="12931" max="12931" width="1.6640625" style="8" customWidth="1"/>
    <col min="12932" max="12932" width="10.109375" style="8" customWidth="1"/>
    <col min="12933" max="12936" width="5" style="8" customWidth="1"/>
    <col min="12937" max="12937" width="9.109375" style="8" customWidth="1"/>
    <col min="12938" max="12938" width="1.88671875" style="8" customWidth="1"/>
    <col min="12939" max="12939" width="10.109375" style="8" customWidth="1"/>
    <col min="12940" max="12943" width="5" style="8" customWidth="1"/>
    <col min="12944" max="12944" width="9.109375" style="8" customWidth="1"/>
    <col min="12945" max="12945" width="1.88671875" style="8" customWidth="1"/>
    <col min="12946" max="12946" width="10.109375" style="8" customWidth="1"/>
    <col min="12947" max="12950" width="5" style="8" customWidth="1"/>
    <col min="12951" max="12951" width="9.109375" style="8" customWidth="1"/>
    <col min="12952" max="12952" width="1.88671875" style="8" customWidth="1"/>
    <col min="12953" max="12956" width="9.109375" style="8" customWidth="1"/>
    <col min="12957" max="12957" width="11.33203125" style="8" customWidth="1"/>
    <col min="12958" max="12960" width="9.109375" style="8"/>
    <col min="12961" max="12961" width="10.33203125" style="8" customWidth="1"/>
    <col min="12962" max="12977" width="9.109375" style="8" customWidth="1"/>
    <col min="12978" max="13060" width="9.109375" style="8"/>
    <col min="13061" max="13061" width="24.33203125" style="8" customWidth="1"/>
    <col min="13062" max="13062" width="10.6640625" style="8" customWidth="1"/>
    <col min="13063" max="13066" width="5" style="8" customWidth="1"/>
    <col min="13067" max="13067" width="9.109375" style="8" customWidth="1"/>
    <col min="13068" max="13068" width="1.88671875" style="8" customWidth="1"/>
    <col min="13069" max="13069" width="10.6640625" style="8" customWidth="1"/>
    <col min="13070" max="13073" width="5" style="8" customWidth="1"/>
    <col min="13074" max="13074" width="9.109375" style="8" customWidth="1"/>
    <col min="13075" max="13075" width="1.88671875" style="8" customWidth="1"/>
    <col min="13076" max="13076" width="10.6640625" style="8" customWidth="1"/>
    <col min="13077" max="13080" width="5" style="8" customWidth="1"/>
    <col min="13081" max="13081" width="9.109375" style="8" customWidth="1"/>
    <col min="13082" max="13082" width="1.88671875" style="8" customWidth="1"/>
    <col min="13083" max="13083" width="9.109375" style="8" customWidth="1"/>
    <col min="13084" max="13087" width="5" style="8" customWidth="1"/>
    <col min="13088" max="13088" width="9.109375" style="8" customWidth="1"/>
    <col min="13089" max="13089" width="1.88671875" style="8" customWidth="1"/>
    <col min="13090" max="13090" width="9.109375" style="8" customWidth="1"/>
    <col min="13091" max="13094" width="5" style="8" customWidth="1"/>
    <col min="13095" max="13095" width="9.109375" style="8" customWidth="1"/>
    <col min="13096" max="13096" width="1.88671875" style="8" customWidth="1"/>
    <col min="13097" max="13097" width="9.109375" style="8" customWidth="1"/>
    <col min="13098" max="13101" width="5" style="8" customWidth="1"/>
    <col min="13102" max="13102" width="9.109375" style="8" customWidth="1"/>
    <col min="13103" max="13103" width="1.88671875" style="8" customWidth="1"/>
    <col min="13104" max="13104" width="9.109375" style="8" customWidth="1"/>
    <col min="13105" max="13108" width="5" style="8" customWidth="1"/>
    <col min="13109" max="13109" width="9.109375" style="8" customWidth="1"/>
    <col min="13110" max="13110" width="1.88671875" style="8" customWidth="1"/>
    <col min="13111" max="13111" width="9.109375" style="8" customWidth="1"/>
    <col min="13112" max="13115" width="5" style="8" customWidth="1"/>
    <col min="13116" max="13116" width="9.109375" style="8" customWidth="1"/>
    <col min="13117" max="13117" width="1.88671875" style="8" customWidth="1"/>
    <col min="13118" max="13137" width="0" style="8" hidden="1" customWidth="1"/>
    <col min="13138" max="13138" width="1.88671875" style="8" customWidth="1"/>
    <col min="13139" max="13139" width="9.109375" style="8" customWidth="1"/>
    <col min="13140" max="13143" width="5" style="8" customWidth="1"/>
    <col min="13144" max="13144" width="9.109375" style="8" customWidth="1"/>
    <col min="13145" max="13151" width="0" style="8" hidden="1" customWidth="1"/>
    <col min="13152" max="13152" width="1.88671875" style="8" customWidth="1"/>
    <col min="13153" max="13153" width="9.109375" style="8" customWidth="1"/>
    <col min="13154" max="13157" width="5" style="8" customWidth="1"/>
    <col min="13158" max="13158" width="9.109375" style="8" customWidth="1"/>
    <col min="13159" max="13159" width="1.88671875" style="8" customWidth="1"/>
    <col min="13160" max="13160" width="9.109375" style="8" customWidth="1"/>
    <col min="13161" max="13164" width="5" style="8" customWidth="1"/>
    <col min="13165" max="13165" width="9.109375" style="8" customWidth="1"/>
    <col min="13166" max="13166" width="1.88671875" style="8" customWidth="1"/>
    <col min="13167" max="13167" width="9.109375" style="8" customWidth="1"/>
    <col min="13168" max="13171" width="5" style="8" customWidth="1"/>
    <col min="13172" max="13172" width="9.109375" style="8" customWidth="1"/>
    <col min="13173" max="13173" width="2.33203125" style="8" customWidth="1"/>
    <col min="13174" max="13174" width="9.109375" style="8" customWidth="1"/>
    <col min="13175" max="13178" width="5.6640625" style="8" customWidth="1"/>
    <col min="13179" max="13179" width="9.109375" style="8" customWidth="1"/>
    <col min="13180" max="13180" width="1.88671875" style="8" customWidth="1"/>
    <col min="13181" max="13181" width="10.109375" style="8" customWidth="1"/>
    <col min="13182" max="13185" width="5" style="8" customWidth="1"/>
    <col min="13186" max="13186" width="9.109375" style="8" customWidth="1"/>
    <col min="13187" max="13187" width="1.6640625" style="8" customWidth="1"/>
    <col min="13188" max="13188" width="10.109375" style="8" customWidth="1"/>
    <col min="13189" max="13192" width="5" style="8" customWidth="1"/>
    <col min="13193" max="13193" width="9.109375" style="8" customWidth="1"/>
    <col min="13194" max="13194" width="1.88671875" style="8" customWidth="1"/>
    <col min="13195" max="13195" width="10.109375" style="8" customWidth="1"/>
    <col min="13196" max="13199" width="5" style="8" customWidth="1"/>
    <col min="13200" max="13200" width="9.109375" style="8" customWidth="1"/>
    <col min="13201" max="13201" width="1.88671875" style="8" customWidth="1"/>
    <col min="13202" max="13202" width="10.109375" style="8" customWidth="1"/>
    <col min="13203" max="13206" width="5" style="8" customWidth="1"/>
    <col min="13207" max="13207" width="9.109375" style="8" customWidth="1"/>
    <col min="13208" max="13208" width="1.88671875" style="8" customWidth="1"/>
    <col min="13209" max="13212" width="9.109375" style="8" customWidth="1"/>
    <col min="13213" max="13213" width="11.33203125" style="8" customWidth="1"/>
    <col min="13214" max="13216" width="9.109375" style="8"/>
    <col min="13217" max="13217" width="10.33203125" style="8" customWidth="1"/>
    <col min="13218" max="13233" width="9.109375" style="8" customWidth="1"/>
    <col min="13234" max="13316" width="9.109375" style="8"/>
    <col min="13317" max="13317" width="24.33203125" style="8" customWidth="1"/>
    <col min="13318" max="13318" width="10.6640625" style="8" customWidth="1"/>
    <col min="13319" max="13322" width="5" style="8" customWidth="1"/>
    <col min="13323" max="13323" width="9.109375" style="8" customWidth="1"/>
    <col min="13324" max="13324" width="1.88671875" style="8" customWidth="1"/>
    <col min="13325" max="13325" width="10.6640625" style="8" customWidth="1"/>
    <col min="13326" max="13329" width="5" style="8" customWidth="1"/>
    <col min="13330" max="13330" width="9.109375" style="8" customWidth="1"/>
    <col min="13331" max="13331" width="1.88671875" style="8" customWidth="1"/>
    <col min="13332" max="13332" width="10.6640625" style="8" customWidth="1"/>
    <col min="13333" max="13336" width="5" style="8" customWidth="1"/>
    <col min="13337" max="13337" width="9.109375" style="8" customWidth="1"/>
    <col min="13338" max="13338" width="1.88671875" style="8" customWidth="1"/>
    <col min="13339" max="13339" width="9.109375" style="8" customWidth="1"/>
    <col min="13340" max="13343" width="5" style="8" customWidth="1"/>
    <col min="13344" max="13344" width="9.109375" style="8" customWidth="1"/>
    <col min="13345" max="13345" width="1.88671875" style="8" customWidth="1"/>
    <col min="13346" max="13346" width="9.109375" style="8" customWidth="1"/>
    <col min="13347" max="13350" width="5" style="8" customWidth="1"/>
    <col min="13351" max="13351" width="9.109375" style="8" customWidth="1"/>
    <col min="13352" max="13352" width="1.88671875" style="8" customWidth="1"/>
    <col min="13353" max="13353" width="9.109375" style="8" customWidth="1"/>
    <col min="13354" max="13357" width="5" style="8" customWidth="1"/>
    <col min="13358" max="13358" width="9.109375" style="8" customWidth="1"/>
    <col min="13359" max="13359" width="1.88671875" style="8" customWidth="1"/>
    <col min="13360" max="13360" width="9.109375" style="8" customWidth="1"/>
    <col min="13361" max="13364" width="5" style="8" customWidth="1"/>
    <col min="13365" max="13365" width="9.109375" style="8" customWidth="1"/>
    <col min="13366" max="13366" width="1.88671875" style="8" customWidth="1"/>
    <col min="13367" max="13367" width="9.109375" style="8" customWidth="1"/>
    <col min="13368" max="13371" width="5" style="8" customWidth="1"/>
    <col min="13372" max="13372" width="9.109375" style="8" customWidth="1"/>
    <col min="13373" max="13373" width="1.88671875" style="8" customWidth="1"/>
    <col min="13374" max="13393" width="0" style="8" hidden="1" customWidth="1"/>
    <col min="13394" max="13394" width="1.88671875" style="8" customWidth="1"/>
    <col min="13395" max="13395" width="9.109375" style="8" customWidth="1"/>
    <col min="13396" max="13399" width="5" style="8" customWidth="1"/>
    <col min="13400" max="13400" width="9.109375" style="8" customWidth="1"/>
    <col min="13401" max="13407" width="0" style="8" hidden="1" customWidth="1"/>
    <col min="13408" max="13408" width="1.88671875" style="8" customWidth="1"/>
    <col min="13409" max="13409" width="9.109375" style="8" customWidth="1"/>
    <col min="13410" max="13413" width="5" style="8" customWidth="1"/>
    <col min="13414" max="13414" width="9.109375" style="8" customWidth="1"/>
    <col min="13415" max="13415" width="1.88671875" style="8" customWidth="1"/>
    <col min="13416" max="13416" width="9.109375" style="8" customWidth="1"/>
    <col min="13417" max="13420" width="5" style="8" customWidth="1"/>
    <col min="13421" max="13421" width="9.109375" style="8" customWidth="1"/>
    <col min="13422" max="13422" width="1.88671875" style="8" customWidth="1"/>
    <col min="13423" max="13423" width="9.109375" style="8" customWidth="1"/>
    <col min="13424" max="13427" width="5" style="8" customWidth="1"/>
    <col min="13428" max="13428" width="9.109375" style="8" customWidth="1"/>
    <col min="13429" max="13429" width="2.33203125" style="8" customWidth="1"/>
    <col min="13430" max="13430" width="9.109375" style="8" customWidth="1"/>
    <col min="13431" max="13434" width="5.6640625" style="8" customWidth="1"/>
    <col min="13435" max="13435" width="9.109375" style="8" customWidth="1"/>
    <col min="13436" max="13436" width="1.88671875" style="8" customWidth="1"/>
    <col min="13437" max="13437" width="10.109375" style="8" customWidth="1"/>
    <col min="13438" max="13441" width="5" style="8" customWidth="1"/>
    <col min="13442" max="13442" width="9.109375" style="8" customWidth="1"/>
    <col min="13443" max="13443" width="1.6640625" style="8" customWidth="1"/>
    <col min="13444" max="13444" width="10.109375" style="8" customWidth="1"/>
    <col min="13445" max="13448" width="5" style="8" customWidth="1"/>
    <col min="13449" max="13449" width="9.109375" style="8" customWidth="1"/>
    <col min="13450" max="13450" width="1.88671875" style="8" customWidth="1"/>
    <col min="13451" max="13451" width="10.109375" style="8" customWidth="1"/>
    <col min="13452" max="13455" width="5" style="8" customWidth="1"/>
    <col min="13456" max="13456" width="9.109375" style="8" customWidth="1"/>
    <col min="13457" max="13457" width="1.88671875" style="8" customWidth="1"/>
    <col min="13458" max="13458" width="10.109375" style="8" customWidth="1"/>
    <col min="13459" max="13462" width="5" style="8" customWidth="1"/>
    <col min="13463" max="13463" width="9.109375" style="8" customWidth="1"/>
    <col min="13464" max="13464" width="1.88671875" style="8" customWidth="1"/>
    <col min="13465" max="13468" width="9.109375" style="8" customWidth="1"/>
    <col min="13469" max="13469" width="11.33203125" style="8" customWidth="1"/>
    <col min="13470" max="13472" width="9.109375" style="8"/>
    <col min="13473" max="13473" width="10.33203125" style="8" customWidth="1"/>
    <col min="13474" max="13489" width="9.109375" style="8" customWidth="1"/>
    <col min="13490" max="13572" width="9.109375" style="8"/>
    <col min="13573" max="13573" width="24.33203125" style="8" customWidth="1"/>
    <col min="13574" max="13574" width="10.6640625" style="8" customWidth="1"/>
    <col min="13575" max="13578" width="5" style="8" customWidth="1"/>
    <col min="13579" max="13579" width="9.109375" style="8" customWidth="1"/>
    <col min="13580" max="13580" width="1.88671875" style="8" customWidth="1"/>
    <col min="13581" max="13581" width="10.6640625" style="8" customWidth="1"/>
    <col min="13582" max="13585" width="5" style="8" customWidth="1"/>
    <col min="13586" max="13586" width="9.109375" style="8" customWidth="1"/>
    <col min="13587" max="13587" width="1.88671875" style="8" customWidth="1"/>
    <col min="13588" max="13588" width="10.6640625" style="8" customWidth="1"/>
    <col min="13589" max="13592" width="5" style="8" customWidth="1"/>
    <col min="13593" max="13593" width="9.109375" style="8" customWidth="1"/>
    <col min="13594" max="13594" width="1.88671875" style="8" customWidth="1"/>
    <col min="13595" max="13595" width="9.109375" style="8" customWidth="1"/>
    <col min="13596" max="13599" width="5" style="8" customWidth="1"/>
    <col min="13600" max="13600" width="9.109375" style="8" customWidth="1"/>
    <col min="13601" max="13601" width="1.88671875" style="8" customWidth="1"/>
    <col min="13602" max="13602" width="9.109375" style="8" customWidth="1"/>
    <col min="13603" max="13606" width="5" style="8" customWidth="1"/>
    <col min="13607" max="13607" width="9.109375" style="8" customWidth="1"/>
    <col min="13608" max="13608" width="1.88671875" style="8" customWidth="1"/>
    <col min="13609" max="13609" width="9.109375" style="8" customWidth="1"/>
    <col min="13610" max="13613" width="5" style="8" customWidth="1"/>
    <col min="13614" max="13614" width="9.109375" style="8" customWidth="1"/>
    <col min="13615" max="13615" width="1.88671875" style="8" customWidth="1"/>
    <col min="13616" max="13616" width="9.109375" style="8" customWidth="1"/>
    <col min="13617" max="13620" width="5" style="8" customWidth="1"/>
    <col min="13621" max="13621" width="9.109375" style="8" customWidth="1"/>
    <col min="13622" max="13622" width="1.88671875" style="8" customWidth="1"/>
    <col min="13623" max="13623" width="9.109375" style="8" customWidth="1"/>
    <col min="13624" max="13627" width="5" style="8" customWidth="1"/>
    <col min="13628" max="13628" width="9.109375" style="8" customWidth="1"/>
    <col min="13629" max="13629" width="1.88671875" style="8" customWidth="1"/>
    <col min="13630" max="13649" width="0" style="8" hidden="1" customWidth="1"/>
    <col min="13650" max="13650" width="1.88671875" style="8" customWidth="1"/>
    <col min="13651" max="13651" width="9.109375" style="8" customWidth="1"/>
    <col min="13652" max="13655" width="5" style="8" customWidth="1"/>
    <col min="13656" max="13656" width="9.109375" style="8" customWidth="1"/>
    <col min="13657" max="13663" width="0" style="8" hidden="1" customWidth="1"/>
    <col min="13664" max="13664" width="1.88671875" style="8" customWidth="1"/>
    <col min="13665" max="13665" width="9.109375" style="8" customWidth="1"/>
    <col min="13666" max="13669" width="5" style="8" customWidth="1"/>
    <col min="13670" max="13670" width="9.109375" style="8" customWidth="1"/>
    <col min="13671" max="13671" width="1.88671875" style="8" customWidth="1"/>
    <col min="13672" max="13672" width="9.109375" style="8" customWidth="1"/>
    <col min="13673" max="13676" width="5" style="8" customWidth="1"/>
    <col min="13677" max="13677" width="9.109375" style="8" customWidth="1"/>
    <col min="13678" max="13678" width="1.88671875" style="8" customWidth="1"/>
    <col min="13679" max="13679" width="9.109375" style="8" customWidth="1"/>
    <col min="13680" max="13683" width="5" style="8" customWidth="1"/>
    <col min="13684" max="13684" width="9.109375" style="8" customWidth="1"/>
    <col min="13685" max="13685" width="2.33203125" style="8" customWidth="1"/>
    <col min="13686" max="13686" width="9.109375" style="8" customWidth="1"/>
    <col min="13687" max="13690" width="5.6640625" style="8" customWidth="1"/>
    <col min="13691" max="13691" width="9.109375" style="8" customWidth="1"/>
    <col min="13692" max="13692" width="1.88671875" style="8" customWidth="1"/>
    <col min="13693" max="13693" width="10.109375" style="8" customWidth="1"/>
    <col min="13694" max="13697" width="5" style="8" customWidth="1"/>
    <col min="13698" max="13698" width="9.109375" style="8" customWidth="1"/>
    <col min="13699" max="13699" width="1.6640625" style="8" customWidth="1"/>
    <col min="13700" max="13700" width="10.109375" style="8" customWidth="1"/>
    <col min="13701" max="13704" width="5" style="8" customWidth="1"/>
    <col min="13705" max="13705" width="9.109375" style="8" customWidth="1"/>
    <col min="13706" max="13706" width="1.88671875" style="8" customWidth="1"/>
    <col min="13707" max="13707" width="10.109375" style="8" customWidth="1"/>
    <col min="13708" max="13711" width="5" style="8" customWidth="1"/>
    <col min="13712" max="13712" width="9.109375" style="8" customWidth="1"/>
    <col min="13713" max="13713" width="1.88671875" style="8" customWidth="1"/>
    <col min="13714" max="13714" width="10.109375" style="8" customWidth="1"/>
    <col min="13715" max="13718" width="5" style="8" customWidth="1"/>
    <col min="13719" max="13719" width="9.109375" style="8" customWidth="1"/>
    <col min="13720" max="13720" width="1.88671875" style="8" customWidth="1"/>
    <col min="13721" max="13724" width="9.109375" style="8" customWidth="1"/>
    <col min="13725" max="13725" width="11.33203125" style="8" customWidth="1"/>
    <col min="13726" max="13728" width="9.109375" style="8"/>
    <col min="13729" max="13729" width="10.33203125" style="8" customWidth="1"/>
    <col min="13730" max="13745" width="9.109375" style="8" customWidth="1"/>
    <col min="13746" max="13828" width="9.109375" style="8"/>
    <col min="13829" max="13829" width="24.33203125" style="8" customWidth="1"/>
    <col min="13830" max="13830" width="10.6640625" style="8" customWidth="1"/>
    <col min="13831" max="13834" width="5" style="8" customWidth="1"/>
    <col min="13835" max="13835" width="9.109375" style="8" customWidth="1"/>
    <col min="13836" max="13836" width="1.88671875" style="8" customWidth="1"/>
    <col min="13837" max="13837" width="10.6640625" style="8" customWidth="1"/>
    <col min="13838" max="13841" width="5" style="8" customWidth="1"/>
    <col min="13842" max="13842" width="9.109375" style="8" customWidth="1"/>
    <col min="13843" max="13843" width="1.88671875" style="8" customWidth="1"/>
    <col min="13844" max="13844" width="10.6640625" style="8" customWidth="1"/>
    <col min="13845" max="13848" width="5" style="8" customWidth="1"/>
    <col min="13849" max="13849" width="9.109375" style="8" customWidth="1"/>
    <col min="13850" max="13850" width="1.88671875" style="8" customWidth="1"/>
    <col min="13851" max="13851" width="9.109375" style="8" customWidth="1"/>
    <col min="13852" max="13855" width="5" style="8" customWidth="1"/>
    <col min="13856" max="13856" width="9.109375" style="8" customWidth="1"/>
    <col min="13857" max="13857" width="1.88671875" style="8" customWidth="1"/>
    <col min="13858" max="13858" width="9.109375" style="8" customWidth="1"/>
    <col min="13859" max="13862" width="5" style="8" customWidth="1"/>
    <col min="13863" max="13863" width="9.109375" style="8" customWidth="1"/>
    <col min="13864" max="13864" width="1.88671875" style="8" customWidth="1"/>
    <col min="13865" max="13865" width="9.109375" style="8" customWidth="1"/>
    <col min="13866" max="13869" width="5" style="8" customWidth="1"/>
    <col min="13870" max="13870" width="9.109375" style="8" customWidth="1"/>
    <col min="13871" max="13871" width="1.88671875" style="8" customWidth="1"/>
    <col min="13872" max="13872" width="9.109375" style="8" customWidth="1"/>
    <col min="13873" max="13876" width="5" style="8" customWidth="1"/>
    <col min="13877" max="13877" width="9.109375" style="8" customWidth="1"/>
    <col min="13878" max="13878" width="1.88671875" style="8" customWidth="1"/>
    <col min="13879" max="13879" width="9.109375" style="8" customWidth="1"/>
    <col min="13880" max="13883" width="5" style="8" customWidth="1"/>
    <col min="13884" max="13884" width="9.109375" style="8" customWidth="1"/>
    <col min="13885" max="13885" width="1.88671875" style="8" customWidth="1"/>
    <col min="13886" max="13905" width="0" style="8" hidden="1" customWidth="1"/>
    <col min="13906" max="13906" width="1.88671875" style="8" customWidth="1"/>
    <col min="13907" max="13907" width="9.109375" style="8" customWidth="1"/>
    <col min="13908" max="13911" width="5" style="8" customWidth="1"/>
    <col min="13912" max="13912" width="9.109375" style="8" customWidth="1"/>
    <col min="13913" max="13919" width="0" style="8" hidden="1" customWidth="1"/>
    <col min="13920" max="13920" width="1.88671875" style="8" customWidth="1"/>
    <col min="13921" max="13921" width="9.109375" style="8" customWidth="1"/>
    <col min="13922" max="13925" width="5" style="8" customWidth="1"/>
    <col min="13926" max="13926" width="9.109375" style="8" customWidth="1"/>
    <col min="13927" max="13927" width="1.88671875" style="8" customWidth="1"/>
    <col min="13928" max="13928" width="9.109375" style="8" customWidth="1"/>
    <col min="13929" max="13932" width="5" style="8" customWidth="1"/>
    <col min="13933" max="13933" width="9.109375" style="8" customWidth="1"/>
    <col min="13934" max="13934" width="1.88671875" style="8" customWidth="1"/>
    <col min="13935" max="13935" width="9.109375" style="8" customWidth="1"/>
    <col min="13936" max="13939" width="5" style="8" customWidth="1"/>
    <col min="13940" max="13940" width="9.109375" style="8" customWidth="1"/>
    <col min="13941" max="13941" width="2.33203125" style="8" customWidth="1"/>
    <col min="13942" max="13942" width="9.109375" style="8" customWidth="1"/>
    <col min="13943" max="13946" width="5.6640625" style="8" customWidth="1"/>
    <col min="13947" max="13947" width="9.109375" style="8" customWidth="1"/>
    <col min="13948" max="13948" width="1.88671875" style="8" customWidth="1"/>
    <col min="13949" max="13949" width="10.109375" style="8" customWidth="1"/>
    <col min="13950" max="13953" width="5" style="8" customWidth="1"/>
    <col min="13954" max="13954" width="9.109375" style="8" customWidth="1"/>
    <col min="13955" max="13955" width="1.6640625" style="8" customWidth="1"/>
    <col min="13956" max="13956" width="10.109375" style="8" customWidth="1"/>
    <col min="13957" max="13960" width="5" style="8" customWidth="1"/>
    <col min="13961" max="13961" width="9.109375" style="8" customWidth="1"/>
    <col min="13962" max="13962" width="1.88671875" style="8" customWidth="1"/>
    <col min="13963" max="13963" width="10.109375" style="8" customWidth="1"/>
    <col min="13964" max="13967" width="5" style="8" customWidth="1"/>
    <col min="13968" max="13968" width="9.109375" style="8" customWidth="1"/>
    <col min="13969" max="13969" width="1.88671875" style="8" customWidth="1"/>
    <col min="13970" max="13970" width="10.109375" style="8" customWidth="1"/>
    <col min="13971" max="13974" width="5" style="8" customWidth="1"/>
    <col min="13975" max="13975" width="9.109375" style="8" customWidth="1"/>
    <col min="13976" max="13976" width="1.88671875" style="8" customWidth="1"/>
    <col min="13977" max="13980" width="9.109375" style="8" customWidth="1"/>
    <col min="13981" max="13981" width="11.33203125" style="8" customWidth="1"/>
    <col min="13982" max="13984" width="9.109375" style="8"/>
    <col min="13985" max="13985" width="10.33203125" style="8" customWidth="1"/>
    <col min="13986" max="14001" width="9.109375" style="8" customWidth="1"/>
    <col min="14002" max="14084" width="9.109375" style="8"/>
    <col min="14085" max="14085" width="24.33203125" style="8" customWidth="1"/>
    <col min="14086" max="14086" width="10.6640625" style="8" customWidth="1"/>
    <col min="14087" max="14090" width="5" style="8" customWidth="1"/>
    <col min="14091" max="14091" width="9.109375" style="8" customWidth="1"/>
    <col min="14092" max="14092" width="1.88671875" style="8" customWidth="1"/>
    <col min="14093" max="14093" width="10.6640625" style="8" customWidth="1"/>
    <col min="14094" max="14097" width="5" style="8" customWidth="1"/>
    <col min="14098" max="14098" width="9.109375" style="8" customWidth="1"/>
    <col min="14099" max="14099" width="1.88671875" style="8" customWidth="1"/>
    <col min="14100" max="14100" width="10.6640625" style="8" customWidth="1"/>
    <col min="14101" max="14104" width="5" style="8" customWidth="1"/>
    <col min="14105" max="14105" width="9.109375" style="8" customWidth="1"/>
    <col min="14106" max="14106" width="1.88671875" style="8" customWidth="1"/>
    <col min="14107" max="14107" width="9.109375" style="8" customWidth="1"/>
    <col min="14108" max="14111" width="5" style="8" customWidth="1"/>
    <col min="14112" max="14112" width="9.109375" style="8" customWidth="1"/>
    <col min="14113" max="14113" width="1.88671875" style="8" customWidth="1"/>
    <col min="14114" max="14114" width="9.109375" style="8" customWidth="1"/>
    <col min="14115" max="14118" width="5" style="8" customWidth="1"/>
    <col min="14119" max="14119" width="9.109375" style="8" customWidth="1"/>
    <col min="14120" max="14120" width="1.88671875" style="8" customWidth="1"/>
    <col min="14121" max="14121" width="9.109375" style="8" customWidth="1"/>
    <col min="14122" max="14125" width="5" style="8" customWidth="1"/>
    <col min="14126" max="14126" width="9.109375" style="8" customWidth="1"/>
    <col min="14127" max="14127" width="1.88671875" style="8" customWidth="1"/>
    <col min="14128" max="14128" width="9.109375" style="8" customWidth="1"/>
    <col min="14129" max="14132" width="5" style="8" customWidth="1"/>
    <col min="14133" max="14133" width="9.109375" style="8" customWidth="1"/>
    <col min="14134" max="14134" width="1.88671875" style="8" customWidth="1"/>
    <col min="14135" max="14135" width="9.109375" style="8" customWidth="1"/>
    <col min="14136" max="14139" width="5" style="8" customWidth="1"/>
    <col min="14140" max="14140" width="9.109375" style="8" customWidth="1"/>
    <col min="14141" max="14141" width="1.88671875" style="8" customWidth="1"/>
    <col min="14142" max="14161" width="0" style="8" hidden="1" customWidth="1"/>
    <col min="14162" max="14162" width="1.88671875" style="8" customWidth="1"/>
    <col min="14163" max="14163" width="9.109375" style="8" customWidth="1"/>
    <col min="14164" max="14167" width="5" style="8" customWidth="1"/>
    <col min="14168" max="14168" width="9.109375" style="8" customWidth="1"/>
    <col min="14169" max="14175" width="0" style="8" hidden="1" customWidth="1"/>
    <col min="14176" max="14176" width="1.88671875" style="8" customWidth="1"/>
    <col min="14177" max="14177" width="9.109375" style="8" customWidth="1"/>
    <col min="14178" max="14181" width="5" style="8" customWidth="1"/>
    <col min="14182" max="14182" width="9.109375" style="8" customWidth="1"/>
    <col min="14183" max="14183" width="1.88671875" style="8" customWidth="1"/>
    <col min="14184" max="14184" width="9.109375" style="8" customWidth="1"/>
    <col min="14185" max="14188" width="5" style="8" customWidth="1"/>
    <col min="14189" max="14189" width="9.109375" style="8" customWidth="1"/>
    <col min="14190" max="14190" width="1.88671875" style="8" customWidth="1"/>
    <col min="14191" max="14191" width="9.109375" style="8" customWidth="1"/>
    <col min="14192" max="14195" width="5" style="8" customWidth="1"/>
    <col min="14196" max="14196" width="9.109375" style="8" customWidth="1"/>
    <col min="14197" max="14197" width="2.33203125" style="8" customWidth="1"/>
    <col min="14198" max="14198" width="9.109375" style="8" customWidth="1"/>
    <col min="14199" max="14202" width="5.6640625" style="8" customWidth="1"/>
    <col min="14203" max="14203" width="9.109375" style="8" customWidth="1"/>
    <col min="14204" max="14204" width="1.88671875" style="8" customWidth="1"/>
    <col min="14205" max="14205" width="10.109375" style="8" customWidth="1"/>
    <col min="14206" max="14209" width="5" style="8" customWidth="1"/>
    <col min="14210" max="14210" width="9.109375" style="8" customWidth="1"/>
    <col min="14211" max="14211" width="1.6640625" style="8" customWidth="1"/>
    <col min="14212" max="14212" width="10.109375" style="8" customWidth="1"/>
    <col min="14213" max="14216" width="5" style="8" customWidth="1"/>
    <col min="14217" max="14217" width="9.109375" style="8" customWidth="1"/>
    <col min="14218" max="14218" width="1.88671875" style="8" customWidth="1"/>
    <col min="14219" max="14219" width="10.109375" style="8" customWidth="1"/>
    <col min="14220" max="14223" width="5" style="8" customWidth="1"/>
    <col min="14224" max="14224" width="9.109375" style="8" customWidth="1"/>
    <col min="14225" max="14225" width="1.88671875" style="8" customWidth="1"/>
    <col min="14226" max="14226" width="10.109375" style="8" customWidth="1"/>
    <col min="14227" max="14230" width="5" style="8" customWidth="1"/>
    <col min="14231" max="14231" width="9.109375" style="8" customWidth="1"/>
    <col min="14232" max="14232" width="1.88671875" style="8" customWidth="1"/>
    <col min="14233" max="14236" width="9.109375" style="8" customWidth="1"/>
    <col min="14237" max="14237" width="11.33203125" style="8" customWidth="1"/>
    <col min="14238" max="14240" width="9.109375" style="8"/>
    <col min="14241" max="14241" width="10.33203125" style="8" customWidth="1"/>
    <col min="14242" max="14257" width="9.109375" style="8" customWidth="1"/>
    <col min="14258" max="14340" width="9.109375" style="8"/>
    <col min="14341" max="14341" width="24.33203125" style="8" customWidth="1"/>
    <col min="14342" max="14342" width="10.6640625" style="8" customWidth="1"/>
    <col min="14343" max="14346" width="5" style="8" customWidth="1"/>
    <col min="14347" max="14347" width="9.109375" style="8" customWidth="1"/>
    <col min="14348" max="14348" width="1.88671875" style="8" customWidth="1"/>
    <col min="14349" max="14349" width="10.6640625" style="8" customWidth="1"/>
    <col min="14350" max="14353" width="5" style="8" customWidth="1"/>
    <col min="14354" max="14354" width="9.109375" style="8" customWidth="1"/>
    <col min="14355" max="14355" width="1.88671875" style="8" customWidth="1"/>
    <col min="14356" max="14356" width="10.6640625" style="8" customWidth="1"/>
    <col min="14357" max="14360" width="5" style="8" customWidth="1"/>
    <col min="14361" max="14361" width="9.109375" style="8" customWidth="1"/>
    <col min="14362" max="14362" width="1.88671875" style="8" customWidth="1"/>
    <col min="14363" max="14363" width="9.109375" style="8" customWidth="1"/>
    <col min="14364" max="14367" width="5" style="8" customWidth="1"/>
    <col min="14368" max="14368" width="9.109375" style="8" customWidth="1"/>
    <col min="14369" max="14369" width="1.88671875" style="8" customWidth="1"/>
    <col min="14370" max="14370" width="9.109375" style="8" customWidth="1"/>
    <col min="14371" max="14374" width="5" style="8" customWidth="1"/>
    <col min="14375" max="14375" width="9.109375" style="8" customWidth="1"/>
    <col min="14376" max="14376" width="1.88671875" style="8" customWidth="1"/>
    <col min="14377" max="14377" width="9.109375" style="8" customWidth="1"/>
    <col min="14378" max="14381" width="5" style="8" customWidth="1"/>
    <col min="14382" max="14382" width="9.109375" style="8" customWidth="1"/>
    <col min="14383" max="14383" width="1.88671875" style="8" customWidth="1"/>
    <col min="14384" max="14384" width="9.109375" style="8" customWidth="1"/>
    <col min="14385" max="14388" width="5" style="8" customWidth="1"/>
    <col min="14389" max="14389" width="9.109375" style="8" customWidth="1"/>
    <col min="14390" max="14390" width="1.88671875" style="8" customWidth="1"/>
    <col min="14391" max="14391" width="9.109375" style="8" customWidth="1"/>
    <col min="14392" max="14395" width="5" style="8" customWidth="1"/>
    <col min="14396" max="14396" width="9.109375" style="8" customWidth="1"/>
    <col min="14397" max="14397" width="1.88671875" style="8" customWidth="1"/>
    <col min="14398" max="14417" width="0" style="8" hidden="1" customWidth="1"/>
    <col min="14418" max="14418" width="1.88671875" style="8" customWidth="1"/>
    <col min="14419" max="14419" width="9.109375" style="8" customWidth="1"/>
    <col min="14420" max="14423" width="5" style="8" customWidth="1"/>
    <col min="14424" max="14424" width="9.109375" style="8" customWidth="1"/>
    <col min="14425" max="14431" width="0" style="8" hidden="1" customWidth="1"/>
    <col min="14432" max="14432" width="1.88671875" style="8" customWidth="1"/>
    <col min="14433" max="14433" width="9.109375" style="8" customWidth="1"/>
    <col min="14434" max="14437" width="5" style="8" customWidth="1"/>
    <col min="14438" max="14438" width="9.109375" style="8" customWidth="1"/>
    <col min="14439" max="14439" width="1.88671875" style="8" customWidth="1"/>
    <col min="14440" max="14440" width="9.109375" style="8" customWidth="1"/>
    <col min="14441" max="14444" width="5" style="8" customWidth="1"/>
    <col min="14445" max="14445" width="9.109375" style="8" customWidth="1"/>
    <col min="14446" max="14446" width="1.88671875" style="8" customWidth="1"/>
    <col min="14447" max="14447" width="9.109375" style="8" customWidth="1"/>
    <col min="14448" max="14451" width="5" style="8" customWidth="1"/>
    <col min="14452" max="14452" width="9.109375" style="8" customWidth="1"/>
    <col min="14453" max="14453" width="2.33203125" style="8" customWidth="1"/>
    <col min="14454" max="14454" width="9.109375" style="8" customWidth="1"/>
    <col min="14455" max="14458" width="5.6640625" style="8" customWidth="1"/>
    <col min="14459" max="14459" width="9.109375" style="8" customWidth="1"/>
    <col min="14460" max="14460" width="1.88671875" style="8" customWidth="1"/>
    <col min="14461" max="14461" width="10.109375" style="8" customWidth="1"/>
    <col min="14462" max="14465" width="5" style="8" customWidth="1"/>
    <col min="14466" max="14466" width="9.109375" style="8" customWidth="1"/>
    <col min="14467" max="14467" width="1.6640625" style="8" customWidth="1"/>
    <col min="14468" max="14468" width="10.109375" style="8" customWidth="1"/>
    <col min="14469" max="14472" width="5" style="8" customWidth="1"/>
    <col min="14473" max="14473" width="9.109375" style="8" customWidth="1"/>
    <col min="14474" max="14474" width="1.88671875" style="8" customWidth="1"/>
    <col min="14475" max="14475" width="10.109375" style="8" customWidth="1"/>
    <col min="14476" max="14479" width="5" style="8" customWidth="1"/>
    <col min="14480" max="14480" width="9.109375" style="8" customWidth="1"/>
    <col min="14481" max="14481" width="1.88671875" style="8" customWidth="1"/>
    <col min="14482" max="14482" width="10.109375" style="8" customWidth="1"/>
    <col min="14483" max="14486" width="5" style="8" customWidth="1"/>
    <col min="14487" max="14487" width="9.109375" style="8" customWidth="1"/>
    <col min="14488" max="14488" width="1.88671875" style="8" customWidth="1"/>
    <col min="14489" max="14492" width="9.109375" style="8" customWidth="1"/>
    <col min="14493" max="14493" width="11.33203125" style="8" customWidth="1"/>
    <col min="14494" max="14496" width="9.109375" style="8"/>
    <col min="14497" max="14497" width="10.33203125" style="8" customWidth="1"/>
    <col min="14498" max="14513" width="9.109375" style="8" customWidth="1"/>
    <col min="14514" max="14596" width="9.109375" style="8"/>
    <col min="14597" max="14597" width="24.33203125" style="8" customWidth="1"/>
    <col min="14598" max="14598" width="10.6640625" style="8" customWidth="1"/>
    <col min="14599" max="14602" width="5" style="8" customWidth="1"/>
    <col min="14603" max="14603" width="9.109375" style="8" customWidth="1"/>
    <col min="14604" max="14604" width="1.88671875" style="8" customWidth="1"/>
    <col min="14605" max="14605" width="10.6640625" style="8" customWidth="1"/>
    <col min="14606" max="14609" width="5" style="8" customWidth="1"/>
    <col min="14610" max="14610" width="9.109375" style="8" customWidth="1"/>
    <col min="14611" max="14611" width="1.88671875" style="8" customWidth="1"/>
    <col min="14612" max="14612" width="10.6640625" style="8" customWidth="1"/>
    <col min="14613" max="14616" width="5" style="8" customWidth="1"/>
    <col min="14617" max="14617" width="9.109375" style="8" customWidth="1"/>
    <col min="14618" max="14618" width="1.88671875" style="8" customWidth="1"/>
    <col min="14619" max="14619" width="9.109375" style="8" customWidth="1"/>
    <col min="14620" max="14623" width="5" style="8" customWidth="1"/>
    <col min="14624" max="14624" width="9.109375" style="8" customWidth="1"/>
    <col min="14625" max="14625" width="1.88671875" style="8" customWidth="1"/>
    <col min="14626" max="14626" width="9.109375" style="8" customWidth="1"/>
    <col min="14627" max="14630" width="5" style="8" customWidth="1"/>
    <col min="14631" max="14631" width="9.109375" style="8" customWidth="1"/>
    <col min="14632" max="14632" width="1.88671875" style="8" customWidth="1"/>
    <col min="14633" max="14633" width="9.109375" style="8" customWidth="1"/>
    <col min="14634" max="14637" width="5" style="8" customWidth="1"/>
    <col min="14638" max="14638" width="9.109375" style="8" customWidth="1"/>
    <col min="14639" max="14639" width="1.88671875" style="8" customWidth="1"/>
    <col min="14640" max="14640" width="9.109375" style="8" customWidth="1"/>
    <col min="14641" max="14644" width="5" style="8" customWidth="1"/>
    <col min="14645" max="14645" width="9.109375" style="8" customWidth="1"/>
    <col min="14646" max="14646" width="1.88671875" style="8" customWidth="1"/>
    <col min="14647" max="14647" width="9.109375" style="8" customWidth="1"/>
    <col min="14648" max="14651" width="5" style="8" customWidth="1"/>
    <col min="14652" max="14652" width="9.109375" style="8" customWidth="1"/>
    <col min="14653" max="14653" width="1.88671875" style="8" customWidth="1"/>
    <col min="14654" max="14673" width="0" style="8" hidden="1" customWidth="1"/>
    <col min="14674" max="14674" width="1.88671875" style="8" customWidth="1"/>
    <col min="14675" max="14675" width="9.109375" style="8" customWidth="1"/>
    <col min="14676" max="14679" width="5" style="8" customWidth="1"/>
    <col min="14680" max="14680" width="9.109375" style="8" customWidth="1"/>
    <col min="14681" max="14687" width="0" style="8" hidden="1" customWidth="1"/>
    <col min="14688" max="14688" width="1.88671875" style="8" customWidth="1"/>
    <col min="14689" max="14689" width="9.109375" style="8" customWidth="1"/>
    <col min="14690" max="14693" width="5" style="8" customWidth="1"/>
    <col min="14694" max="14694" width="9.109375" style="8" customWidth="1"/>
    <col min="14695" max="14695" width="1.88671875" style="8" customWidth="1"/>
    <col min="14696" max="14696" width="9.109375" style="8" customWidth="1"/>
    <col min="14697" max="14700" width="5" style="8" customWidth="1"/>
    <col min="14701" max="14701" width="9.109375" style="8" customWidth="1"/>
    <col min="14702" max="14702" width="1.88671875" style="8" customWidth="1"/>
    <col min="14703" max="14703" width="9.109375" style="8" customWidth="1"/>
    <col min="14704" max="14707" width="5" style="8" customWidth="1"/>
    <col min="14708" max="14708" width="9.109375" style="8" customWidth="1"/>
    <col min="14709" max="14709" width="2.33203125" style="8" customWidth="1"/>
    <col min="14710" max="14710" width="9.109375" style="8" customWidth="1"/>
    <col min="14711" max="14714" width="5.6640625" style="8" customWidth="1"/>
    <col min="14715" max="14715" width="9.109375" style="8" customWidth="1"/>
    <col min="14716" max="14716" width="1.88671875" style="8" customWidth="1"/>
    <col min="14717" max="14717" width="10.109375" style="8" customWidth="1"/>
    <col min="14718" max="14721" width="5" style="8" customWidth="1"/>
    <col min="14722" max="14722" width="9.109375" style="8" customWidth="1"/>
    <col min="14723" max="14723" width="1.6640625" style="8" customWidth="1"/>
    <col min="14724" max="14724" width="10.109375" style="8" customWidth="1"/>
    <col min="14725" max="14728" width="5" style="8" customWidth="1"/>
    <col min="14729" max="14729" width="9.109375" style="8" customWidth="1"/>
    <col min="14730" max="14730" width="1.88671875" style="8" customWidth="1"/>
    <col min="14731" max="14731" width="10.109375" style="8" customWidth="1"/>
    <col min="14732" max="14735" width="5" style="8" customWidth="1"/>
    <col min="14736" max="14736" width="9.109375" style="8" customWidth="1"/>
    <col min="14737" max="14737" width="1.88671875" style="8" customWidth="1"/>
    <col min="14738" max="14738" width="10.109375" style="8" customWidth="1"/>
    <col min="14739" max="14742" width="5" style="8" customWidth="1"/>
    <col min="14743" max="14743" width="9.109375" style="8" customWidth="1"/>
    <col min="14744" max="14744" width="1.88671875" style="8" customWidth="1"/>
    <col min="14745" max="14748" width="9.109375" style="8" customWidth="1"/>
    <col min="14749" max="14749" width="11.33203125" style="8" customWidth="1"/>
    <col min="14750" max="14752" width="9.109375" style="8"/>
    <col min="14753" max="14753" width="10.33203125" style="8" customWidth="1"/>
    <col min="14754" max="14769" width="9.109375" style="8" customWidth="1"/>
    <col min="14770" max="14852" width="9.109375" style="8"/>
    <col min="14853" max="14853" width="24.33203125" style="8" customWidth="1"/>
    <col min="14854" max="14854" width="10.6640625" style="8" customWidth="1"/>
    <col min="14855" max="14858" width="5" style="8" customWidth="1"/>
    <col min="14859" max="14859" width="9.109375" style="8" customWidth="1"/>
    <col min="14860" max="14860" width="1.88671875" style="8" customWidth="1"/>
    <col min="14861" max="14861" width="10.6640625" style="8" customWidth="1"/>
    <col min="14862" max="14865" width="5" style="8" customWidth="1"/>
    <col min="14866" max="14866" width="9.109375" style="8" customWidth="1"/>
    <col min="14867" max="14867" width="1.88671875" style="8" customWidth="1"/>
    <col min="14868" max="14868" width="10.6640625" style="8" customWidth="1"/>
    <col min="14869" max="14872" width="5" style="8" customWidth="1"/>
    <col min="14873" max="14873" width="9.109375" style="8" customWidth="1"/>
    <col min="14874" max="14874" width="1.88671875" style="8" customWidth="1"/>
    <col min="14875" max="14875" width="9.109375" style="8" customWidth="1"/>
    <col min="14876" max="14879" width="5" style="8" customWidth="1"/>
    <col min="14880" max="14880" width="9.109375" style="8" customWidth="1"/>
    <col min="14881" max="14881" width="1.88671875" style="8" customWidth="1"/>
    <col min="14882" max="14882" width="9.109375" style="8" customWidth="1"/>
    <col min="14883" max="14886" width="5" style="8" customWidth="1"/>
    <col min="14887" max="14887" width="9.109375" style="8" customWidth="1"/>
    <col min="14888" max="14888" width="1.88671875" style="8" customWidth="1"/>
    <col min="14889" max="14889" width="9.109375" style="8" customWidth="1"/>
    <col min="14890" max="14893" width="5" style="8" customWidth="1"/>
    <col min="14894" max="14894" width="9.109375" style="8" customWidth="1"/>
    <col min="14895" max="14895" width="1.88671875" style="8" customWidth="1"/>
    <col min="14896" max="14896" width="9.109375" style="8" customWidth="1"/>
    <col min="14897" max="14900" width="5" style="8" customWidth="1"/>
    <col min="14901" max="14901" width="9.109375" style="8" customWidth="1"/>
    <col min="14902" max="14902" width="1.88671875" style="8" customWidth="1"/>
    <col min="14903" max="14903" width="9.109375" style="8" customWidth="1"/>
    <col min="14904" max="14907" width="5" style="8" customWidth="1"/>
    <col min="14908" max="14908" width="9.109375" style="8" customWidth="1"/>
    <col min="14909" max="14909" width="1.88671875" style="8" customWidth="1"/>
    <col min="14910" max="14929" width="0" style="8" hidden="1" customWidth="1"/>
    <col min="14930" max="14930" width="1.88671875" style="8" customWidth="1"/>
    <col min="14931" max="14931" width="9.109375" style="8" customWidth="1"/>
    <col min="14932" max="14935" width="5" style="8" customWidth="1"/>
    <col min="14936" max="14936" width="9.109375" style="8" customWidth="1"/>
    <col min="14937" max="14943" width="0" style="8" hidden="1" customWidth="1"/>
    <col min="14944" max="14944" width="1.88671875" style="8" customWidth="1"/>
    <col min="14945" max="14945" width="9.109375" style="8" customWidth="1"/>
    <col min="14946" max="14949" width="5" style="8" customWidth="1"/>
    <col min="14950" max="14950" width="9.109375" style="8" customWidth="1"/>
    <col min="14951" max="14951" width="1.88671875" style="8" customWidth="1"/>
    <col min="14952" max="14952" width="9.109375" style="8" customWidth="1"/>
    <col min="14953" max="14956" width="5" style="8" customWidth="1"/>
    <col min="14957" max="14957" width="9.109375" style="8" customWidth="1"/>
    <col min="14958" max="14958" width="1.88671875" style="8" customWidth="1"/>
    <col min="14959" max="14959" width="9.109375" style="8" customWidth="1"/>
    <col min="14960" max="14963" width="5" style="8" customWidth="1"/>
    <col min="14964" max="14964" width="9.109375" style="8" customWidth="1"/>
    <col min="14965" max="14965" width="2.33203125" style="8" customWidth="1"/>
    <col min="14966" max="14966" width="9.109375" style="8" customWidth="1"/>
    <col min="14967" max="14970" width="5.6640625" style="8" customWidth="1"/>
    <col min="14971" max="14971" width="9.109375" style="8" customWidth="1"/>
    <col min="14972" max="14972" width="1.88671875" style="8" customWidth="1"/>
    <col min="14973" max="14973" width="10.109375" style="8" customWidth="1"/>
    <col min="14974" max="14977" width="5" style="8" customWidth="1"/>
    <col min="14978" max="14978" width="9.109375" style="8" customWidth="1"/>
    <col min="14979" max="14979" width="1.6640625" style="8" customWidth="1"/>
    <col min="14980" max="14980" width="10.109375" style="8" customWidth="1"/>
    <col min="14981" max="14984" width="5" style="8" customWidth="1"/>
    <col min="14985" max="14985" width="9.109375" style="8" customWidth="1"/>
    <col min="14986" max="14986" width="1.88671875" style="8" customWidth="1"/>
    <col min="14987" max="14987" width="10.109375" style="8" customWidth="1"/>
    <col min="14988" max="14991" width="5" style="8" customWidth="1"/>
    <col min="14992" max="14992" width="9.109375" style="8" customWidth="1"/>
    <col min="14993" max="14993" width="1.88671875" style="8" customWidth="1"/>
    <col min="14994" max="14994" width="10.109375" style="8" customWidth="1"/>
    <col min="14995" max="14998" width="5" style="8" customWidth="1"/>
    <col min="14999" max="14999" width="9.109375" style="8" customWidth="1"/>
    <col min="15000" max="15000" width="1.88671875" style="8" customWidth="1"/>
    <col min="15001" max="15004" width="9.109375" style="8" customWidth="1"/>
    <col min="15005" max="15005" width="11.33203125" style="8" customWidth="1"/>
    <col min="15006" max="15008" width="9.109375" style="8"/>
    <col min="15009" max="15009" width="10.33203125" style="8" customWidth="1"/>
    <col min="15010" max="15025" width="9.109375" style="8" customWidth="1"/>
    <col min="15026" max="15108" width="9.109375" style="8"/>
    <col min="15109" max="15109" width="24.33203125" style="8" customWidth="1"/>
    <col min="15110" max="15110" width="10.6640625" style="8" customWidth="1"/>
    <col min="15111" max="15114" width="5" style="8" customWidth="1"/>
    <col min="15115" max="15115" width="9.109375" style="8" customWidth="1"/>
    <col min="15116" max="15116" width="1.88671875" style="8" customWidth="1"/>
    <col min="15117" max="15117" width="10.6640625" style="8" customWidth="1"/>
    <col min="15118" max="15121" width="5" style="8" customWidth="1"/>
    <col min="15122" max="15122" width="9.109375" style="8" customWidth="1"/>
    <col min="15123" max="15123" width="1.88671875" style="8" customWidth="1"/>
    <col min="15124" max="15124" width="10.6640625" style="8" customWidth="1"/>
    <col min="15125" max="15128" width="5" style="8" customWidth="1"/>
    <col min="15129" max="15129" width="9.109375" style="8" customWidth="1"/>
    <col min="15130" max="15130" width="1.88671875" style="8" customWidth="1"/>
    <col min="15131" max="15131" width="9.109375" style="8" customWidth="1"/>
    <col min="15132" max="15135" width="5" style="8" customWidth="1"/>
    <col min="15136" max="15136" width="9.109375" style="8" customWidth="1"/>
    <col min="15137" max="15137" width="1.88671875" style="8" customWidth="1"/>
    <col min="15138" max="15138" width="9.109375" style="8" customWidth="1"/>
    <col min="15139" max="15142" width="5" style="8" customWidth="1"/>
    <col min="15143" max="15143" width="9.109375" style="8" customWidth="1"/>
    <col min="15144" max="15144" width="1.88671875" style="8" customWidth="1"/>
    <col min="15145" max="15145" width="9.109375" style="8" customWidth="1"/>
    <col min="15146" max="15149" width="5" style="8" customWidth="1"/>
    <col min="15150" max="15150" width="9.109375" style="8" customWidth="1"/>
    <col min="15151" max="15151" width="1.88671875" style="8" customWidth="1"/>
    <col min="15152" max="15152" width="9.109375" style="8" customWidth="1"/>
    <col min="15153" max="15156" width="5" style="8" customWidth="1"/>
    <col min="15157" max="15157" width="9.109375" style="8" customWidth="1"/>
    <col min="15158" max="15158" width="1.88671875" style="8" customWidth="1"/>
    <col min="15159" max="15159" width="9.109375" style="8" customWidth="1"/>
    <col min="15160" max="15163" width="5" style="8" customWidth="1"/>
    <col min="15164" max="15164" width="9.109375" style="8" customWidth="1"/>
    <col min="15165" max="15165" width="1.88671875" style="8" customWidth="1"/>
    <col min="15166" max="15185" width="0" style="8" hidden="1" customWidth="1"/>
    <col min="15186" max="15186" width="1.88671875" style="8" customWidth="1"/>
    <col min="15187" max="15187" width="9.109375" style="8" customWidth="1"/>
    <col min="15188" max="15191" width="5" style="8" customWidth="1"/>
    <col min="15192" max="15192" width="9.109375" style="8" customWidth="1"/>
    <col min="15193" max="15199" width="0" style="8" hidden="1" customWidth="1"/>
    <col min="15200" max="15200" width="1.88671875" style="8" customWidth="1"/>
    <col min="15201" max="15201" width="9.109375" style="8" customWidth="1"/>
    <col min="15202" max="15205" width="5" style="8" customWidth="1"/>
    <col min="15206" max="15206" width="9.109375" style="8" customWidth="1"/>
    <col min="15207" max="15207" width="1.88671875" style="8" customWidth="1"/>
    <col min="15208" max="15208" width="9.109375" style="8" customWidth="1"/>
    <col min="15209" max="15212" width="5" style="8" customWidth="1"/>
    <col min="15213" max="15213" width="9.109375" style="8" customWidth="1"/>
    <col min="15214" max="15214" width="1.88671875" style="8" customWidth="1"/>
    <col min="15215" max="15215" width="9.109375" style="8" customWidth="1"/>
    <col min="15216" max="15219" width="5" style="8" customWidth="1"/>
    <col min="15220" max="15220" width="9.109375" style="8" customWidth="1"/>
    <col min="15221" max="15221" width="2.33203125" style="8" customWidth="1"/>
    <col min="15222" max="15222" width="9.109375" style="8" customWidth="1"/>
    <col min="15223" max="15226" width="5.6640625" style="8" customWidth="1"/>
    <col min="15227" max="15227" width="9.109375" style="8" customWidth="1"/>
    <col min="15228" max="15228" width="1.88671875" style="8" customWidth="1"/>
    <col min="15229" max="15229" width="10.109375" style="8" customWidth="1"/>
    <col min="15230" max="15233" width="5" style="8" customWidth="1"/>
    <col min="15234" max="15234" width="9.109375" style="8" customWidth="1"/>
    <col min="15235" max="15235" width="1.6640625" style="8" customWidth="1"/>
    <col min="15236" max="15236" width="10.109375" style="8" customWidth="1"/>
    <col min="15237" max="15240" width="5" style="8" customWidth="1"/>
    <col min="15241" max="15241" width="9.109375" style="8" customWidth="1"/>
    <col min="15242" max="15242" width="1.88671875" style="8" customWidth="1"/>
    <col min="15243" max="15243" width="10.109375" style="8" customWidth="1"/>
    <col min="15244" max="15247" width="5" style="8" customWidth="1"/>
    <col min="15248" max="15248" width="9.109375" style="8" customWidth="1"/>
    <col min="15249" max="15249" width="1.88671875" style="8" customWidth="1"/>
    <col min="15250" max="15250" width="10.109375" style="8" customWidth="1"/>
    <col min="15251" max="15254" width="5" style="8" customWidth="1"/>
    <col min="15255" max="15255" width="9.109375" style="8" customWidth="1"/>
    <col min="15256" max="15256" width="1.88671875" style="8" customWidth="1"/>
    <col min="15257" max="15260" width="9.109375" style="8" customWidth="1"/>
    <col min="15261" max="15261" width="11.33203125" style="8" customWidth="1"/>
    <col min="15262" max="15264" width="9.109375" style="8"/>
    <col min="15265" max="15265" width="10.33203125" style="8" customWidth="1"/>
    <col min="15266" max="15281" width="9.109375" style="8" customWidth="1"/>
    <col min="15282" max="15364" width="9.109375" style="8"/>
    <col min="15365" max="15365" width="24.33203125" style="8" customWidth="1"/>
    <col min="15366" max="15366" width="10.6640625" style="8" customWidth="1"/>
    <col min="15367" max="15370" width="5" style="8" customWidth="1"/>
    <col min="15371" max="15371" width="9.109375" style="8" customWidth="1"/>
    <col min="15372" max="15372" width="1.88671875" style="8" customWidth="1"/>
    <col min="15373" max="15373" width="10.6640625" style="8" customWidth="1"/>
    <col min="15374" max="15377" width="5" style="8" customWidth="1"/>
    <col min="15378" max="15378" width="9.109375" style="8" customWidth="1"/>
    <col min="15379" max="15379" width="1.88671875" style="8" customWidth="1"/>
    <col min="15380" max="15380" width="10.6640625" style="8" customWidth="1"/>
    <col min="15381" max="15384" width="5" style="8" customWidth="1"/>
    <col min="15385" max="15385" width="9.109375" style="8" customWidth="1"/>
    <col min="15386" max="15386" width="1.88671875" style="8" customWidth="1"/>
    <col min="15387" max="15387" width="9.109375" style="8" customWidth="1"/>
    <col min="15388" max="15391" width="5" style="8" customWidth="1"/>
    <col min="15392" max="15392" width="9.109375" style="8" customWidth="1"/>
    <col min="15393" max="15393" width="1.88671875" style="8" customWidth="1"/>
    <col min="15394" max="15394" width="9.109375" style="8" customWidth="1"/>
    <col min="15395" max="15398" width="5" style="8" customWidth="1"/>
    <col min="15399" max="15399" width="9.109375" style="8" customWidth="1"/>
    <col min="15400" max="15400" width="1.88671875" style="8" customWidth="1"/>
    <col min="15401" max="15401" width="9.109375" style="8" customWidth="1"/>
    <col min="15402" max="15405" width="5" style="8" customWidth="1"/>
    <col min="15406" max="15406" width="9.109375" style="8" customWidth="1"/>
    <col min="15407" max="15407" width="1.88671875" style="8" customWidth="1"/>
    <col min="15408" max="15408" width="9.109375" style="8" customWidth="1"/>
    <col min="15409" max="15412" width="5" style="8" customWidth="1"/>
    <col min="15413" max="15413" width="9.109375" style="8" customWidth="1"/>
    <col min="15414" max="15414" width="1.88671875" style="8" customWidth="1"/>
    <col min="15415" max="15415" width="9.109375" style="8" customWidth="1"/>
    <col min="15416" max="15419" width="5" style="8" customWidth="1"/>
    <col min="15420" max="15420" width="9.109375" style="8" customWidth="1"/>
    <col min="15421" max="15421" width="1.88671875" style="8" customWidth="1"/>
    <col min="15422" max="15441" width="0" style="8" hidden="1" customWidth="1"/>
    <col min="15442" max="15442" width="1.88671875" style="8" customWidth="1"/>
    <col min="15443" max="15443" width="9.109375" style="8" customWidth="1"/>
    <col min="15444" max="15447" width="5" style="8" customWidth="1"/>
    <col min="15448" max="15448" width="9.109375" style="8" customWidth="1"/>
    <col min="15449" max="15455" width="0" style="8" hidden="1" customWidth="1"/>
    <col min="15456" max="15456" width="1.88671875" style="8" customWidth="1"/>
    <col min="15457" max="15457" width="9.109375" style="8" customWidth="1"/>
    <col min="15458" max="15461" width="5" style="8" customWidth="1"/>
    <col min="15462" max="15462" width="9.109375" style="8" customWidth="1"/>
    <col min="15463" max="15463" width="1.88671875" style="8" customWidth="1"/>
    <col min="15464" max="15464" width="9.109375" style="8" customWidth="1"/>
    <col min="15465" max="15468" width="5" style="8" customWidth="1"/>
    <col min="15469" max="15469" width="9.109375" style="8" customWidth="1"/>
    <col min="15470" max="15470" width="1.88671875" style="8" customWidth="1"/>
    <col min="15471" max="15471" width="9.109375" style="8" customWidth="1"/>
    <col min="15472" max="15475" width="5" style="8" customWidth="1"/>
    <col min="15476" max="15476" width="9.109375" style="8" customWidth="1"/>
    <col min="15477" max="15477" width="2.33203125" style="8" customWidth="1"/>
    <col min="15478" max="15478" width="9.109375" style="8" customWidth="1"/>
    <col min="15479" max="15482" width="5.6640625" style="8" customWidth="1"/>
    <col min="15483" max="15483" width="9.109375" style="8" customWidth="1"/>
    <col min="15484" max="15484" width="1.88671875" style="8" customWidth="1"/>
    <col min="15485" max="15485" width="10.109375" style="8" customWidth="1"/>
    <col min="15486" max="15489" width="5" style="8" customWidth="1"/>
    <col min="15490" max="15490" width="9.109375" style="8" customWidth="1"/>
    <col min="15491" max="15491" width="1.6640625" style="8" customWidth="1"/>
    <col min="15492" max="15492" width="10.109375" style="8" customWidth="1"/>
    <col min="15493" max="15496" width="5" style="8" customWidth="1"/>
    <col min="15497" max="15497" width="9.109375" style="8" customWidth="1"/>
    <col min="15498" max="15498" width="1.88671875" style="8" customWidth="1"/>
    <col min="15499" max="15499" width="10.109375" style="8" customWidth="1"/>
    <col min="15500" max="15503" width="5" style="8" customWidth="1"/>
    <col min="15504" max="15504" width="9.109375" style="8" customWidth="1"/>
    <col min="15505" max="15505" width="1.88671875" style="8" customWidth="1"/>
    <col min="15506" max="15506" width="10.109375" style="8" customWidth="1"/>
    <col min="15507" max="15510" width="5" style="8" customWidth="1"/>
    <col min="15511" max="15511" width="9.109375" style="8" customWidth="1"/>
    <col min="15512" max="15512" width="1.88671875" style="8" customWidth="1"/>
    <col min="15513" max="15516" width="9.109375" style="8" customWidth="1"/>
    <col min="15517" max="15517" width="11.33203125" style="8" customWidth="1"/>
    <col min="15518" max="15520" width="9.109375" style="8"/>
    <col min="15521" max="15521" width="10.33203125" style="8" customWidth="1"/>
    <col min="15522" max="15537" width="9.109375" style="8" customWidth="1"/>
    <col min="15538" max="15620" width="9.109375" style="8"/>
    <col min="15621" max="15621" width="24.33203125" style="8" customWidth="1"/>
    <col min="15622" max="15622" width="10.6640625" style="8" customWidth="1"/>
    <col min="15623" max="15626" width="5" style="8" customWidth="1"/>
    <col min="15627" max="15627" width="9.109375" style="8" customWidth="1"/>
    <col min="15628" max="15628" width="1.88671875" style="8" customWidth="1"/>
    <col min="15629" max="15629" width="10.6640625" style="8" customWidth="1"/>
    <col min="15630" max="15633" width="5" style="8" customWidth="1"/>
    <col min="15634" max="15634" width="9.109375" style="8" customWidth="1"/>
    <col min="15635" max="15635" width="1.88671875" style="8" customWidth="1"/>
    <col min="15636" max="15636" width="10.6640625" style="8" customWidth="1"/>
    <col min="15637" max="15640" width="5" style="8" customWidth="1"/>
    <col min="15641" max="15641" width="9.109375" style="8" customWidth="1"/>
    <col min="15642" max="15642" width="1.88671875" style="8" customWidth="1"/>
    <col min="15643" max="15643" width="9.109375" style="8" customWidth="1"/>
    <col min="15644" max="15647" width="5" style="8" customWidth="1"/>
    <col min="15648" max="15648" width="9.109375" style="8" customWidth="1"/>
    <col min="15649" max="15649" width="1.88671875" style="8" customWidth="1"/>
    <col min="15650" max="15650" width="9.109375" style="8" customWidth="1"/>
    <col min="15651" max="15654" width="5" style="8" customWidth="1"/>
    <col min="15655" max="15655" width="9.109375" style="8" customWidth="1"/>
    <col min="15656" max="15656" width="1.88671875" style="8" customWidth="1"/>
    <col min="15657" max="15657" width="9.109375" style="8" customWidth="1"/>
    <col min="15658" max="15661" width="5" style="8" customWidth="1"/>
    <col min="15662" max="15662" width="9.109375" style="8" customWidth="1"/>
    <col min="15663" max="15663" width="1.88671875" style="8" customWidth="1"/>
    <col min="15664" max="15664" width="9.109375" style="8" customWidth="1"/>
    <col min="15665" max="15668" width="5" style="8" customWidth="1"/>
    <col min="15669" max="15669" width="9.109375" style="8" customWidth="1"/>
    <col min="15670" max="15670" width="1.88671875" style="8" customWidth="1"/>
    <col min="15671" max="15671" width="9.109375" style="8" customWidth="1"/>
    <col min="15672" max="15675" width="5" style="8" customWidth="1"/>
    <col min="15676" max="15676" width="9.109375" style="8" customWidth="1"/>
    <col min="15677" max="15677" width="1.88671875" style="8" customWidth="1"/>
    <col min="15678" max="15697" width="0" style="8" hidden="1" customWidth="1"/>
    <col min="15698" max="15698" width="1.88671875" style="8" customWidth="1"/>
    <col min="15699" max="15699" width="9.109375" style="8" customWidth="1"/>
    <col min="15700" max="15703" width="5" style="8" customWidth="1"/>
    <col min="15704" max="15704" width="9.109375" style="8" customWidth="1"/>
    <col min="15705" max="15711" width="0" style="8" hidden="1" customWidth="1"/>
    <col min="15712" max="15712" width="1.88671875" style="8" customWidth="1"/>
    <col min="15713" max="15713" width="9.109375" style="8" customWidth="1"/>
    <col min="15714" max="15717" width="5" style="8" customWidth="1"/>
    <col min="15718" max="15718" width="9.109375" style="8" customWidth="1"/>
    <col min="15719" max="15719" width="1.88671875" style="8" customWidth="1"/>
    <col min="15720" max="15720" width="9.109375" style="8" customWidth="1"/>
    <col min="15721" max="15724" width="5" style="8" customWidth="1"/>
    <col min="15725" max="15725" width="9.109375" style="8" customWidth="1"/>
    <col min="15726" max="15726" width="1.88671875" style="8" customWidth="1"/>
    <col min="15727" max="15727" width="9.109375" style="8" customWidth="1"/>
    <col min="15728" max="15731" width="5" style="8" customWidth="1"/>
    <col min="15732" max="15732" width="9.109375" style="8" customWidth="1"/>
    <col min="15733" max="15733" width="2.33203125" style="8" customWidth="1"/>
    <col min="15734" max="15734" width="9.109375" style="8" customWidth="1"/>
    <col min="15735" max="15738" width="5.6640625" style="8" customWidth="1"/>
    <col min="15739" max="15739" width="9.109375" style="8" customWidth="1"/>
    <col min="15740" max="15740" width="1.88671875" style="8" customWidth="1"/>
    <col min="15741" max="15741" width="10.109375" style="8" customWidth="1"/>
    <col min="15742" max="15745" width="5" style="8" customWidth="1"/>
    <col min="15746" max="15746" width="9.109375" style="8" customWidth="1"/>
    <col min="15747" max="15747" width="1.6640625" style="8" customWidth="1"/>
    <col min="15748" max="15748" width="10.109375" style="8" customWidth="1"/>
    <col min="15749" max="15752" width="5" style="8" customWidth="1"/>
    <col min="15753" max="15753" width="9.109375" style="8" customWidth="1"/>
    <col min="15754" max="15754" width="1.88671875" style="8" customWidth="1"/>
    <col min="15755" max="15755" width="10.109375" style="8" customWidth="1"/>
    <col min="15756" max="15759" width="5" style="8" customWidth="1"/>
    <col min="15760" max="15760" width="9.109375" style="8" customWidth="1"/>
    <col min="15761" max="15761" width="1.88671875" style="8" customWidth="1"/>
    <col min="15762" max="15762" width="10.109375" style="8" customWidth="1"/>
    <col min="15763" max="15766" width="5" style="8" customWidth="1"/>
    <col min="15767" max="15767" width="9.109375" style="8" customWidth="1"/>
    <col min="15768" max="15768" width="1.88671875" style="8" customWidth="1"/>
    <col min="15769" max="15772" width="9.109375" style="8" customWidth="1"/>
    <col min="15773" max="15773" width="11.33203125" style="8" customWidth="1"/>
    <col min="15774" max="15776" width="9.109375" style="8"/>
    <col min="15777" max="15777" width="10.33203125" style="8" customWidth="1"/>
    <col min="15778" max="15793" width="9.109375" style="8" customWidth="1"/>
    <col min="15794" max="15876" width="9.109375" style="8"/>
    <col min="15877" max="15877" width="24.33203125" style="8" customWidth="1"/>
    <col min="15878" max="15878" width="10.6640625" style="8" customWidth="1"/>
    <col min="15879" max="15882" width="5" style="8" customWidth="1"/>
    <col min="15883" max="15883" width="9.109375" style="8" customWidth="1"/>
    <col min="15884" max="15884" width="1.88671875" style="8" customWidth="1"/>
    <col min="15885" max="15885" width="10.6640625" style="8" customWidth="1"/>
    <col min="15886" max="15889" width="5" style="8" customWidth="1"/>
    <col min="15890" max="15890" width="9.109375" style="8" customWidth="1"/>
    <col min="15891" max="15891" width="1.88671875" style="8" customWidth="1"/>
    <col min="15892" max="15892" width="10.6640625" style="8" customWidth="1"/>
    <col min="15893" max="15896" width="5" style="8" customWidth="1"/>
    <col min="15897" max="15897" width="9.109375" style="8" customWidth="1"/>
    <col min="15898" max="15898" width="1.88671875" style="8" customWidth="1"/>
    <col min="15899" max="15899" width="9.109375" style="8" customWidth="1"/>
    <col min="15900" max="15903" width="5" style="8" customWidth="1"/>
    <col min="15904" max="15904" width="9.109375" style="8" customWidth="1"/>
    <col min="15905" max="15905" width="1.88671875" style="8" customWidth="1"/>
    <col min="15906" max="15906" width="9.109375" style="8" customWidth="1"/>
    <col min="15907" max="15910" width="5" style="8" customWidth="1"/>
    <col min="15911" max="15911" width="9.109375" style="8" customWidth="1"/>
    <col min="15912" max="15912" width="1.88671875" style="8" customWidth="1"/>
    <col min="15913" max="15913" width="9.109375" style="8" customWidth="1"/>
    <col min="15914" max="15917" width="5" style="8" customWidth="1"/>
    <col min="15918" max="15918" width="9.109375" style="8" customWidth="1"/>
    <col min="15919" max="15919" width="1.88671875" style="8" customWidth="1"/>
    <col min="15920" max="15920" width="9.109375" style="8" customWidth="1"/>
    <col min="15921" max="15924" width="5" style="8" customWidth="1"/>
    <col min="15925" max="15925" width="9.109375" style="8" customWidth="1"/>
    <col min="15926" max="15926" width="1.88671875" style="8" customWidth="1"/>
    <col min="15927" max="15927" width="9.109375" style="8" customWidth="1"/>
    <col min="15928" max="15931" width="5" style="8" customWidth="1"/>
    <col min="15932" max="15932" width="9.109375" style="8" customWidth="1"/>
    <col min="15933" max="15933" width="1.88671875" style="8" customWidth="1"/>
    <col min="15934" max="15953" width="0" style="8" hidden="1" customWidth="1"/>
    <col min="15954" max="15954" width="1.88671875" style="8" customWidth="1"/>
    <col min="15955" max="15955" width="9.109375" style="8" customWidth="1"/>
    <col min="15956" max="15959" width="5" style="8" customWidth="1"/>
    <col min="15960" max="15960" width="9.109375" style="8" customWidth="1"/>
    <col min="15961" max="15967" width="0" style="8" hidden="1" customWidth="1"/>
    <col min="15968" max="15968" width="1.88671875" style="8" customWidth="1"/>
    <col min="15969" max="15969" width="9.109375" style="8" customWidth="1"/>
    <col min="15970" max="15973" width="5" style="8" customWidth="1"/>
    <col min="15974" max="15974" width="9.109375" style="8" customWidth="1"/>
    <col min="15975" max="15975" width="1.88671875" style="8" customWidth="1"/>
    <col min="15976" max="15976" width="9.109375" style="8" customWidth="1"/>
    <col min="15977" max="15980" width="5" style="8" customWidth="1"/>
    <col min="15981" max="15981" width="9.109375" style="8" customWidth="1"/>
    <col min="15982" max="15982" width="1.88671875" style="8" customWidth="1"/>
    <col min="15983" max="15983" width="9.109375" style="8" customWidth="1"/>
    <col min="15984" max="15987" width="5" style="8" customWidth="1"/>
    <col min="15988" max="15988" width="9.109375" style="8" customWidth="1"/>
    <col min="15989" max="15989" width="2.33203125" style="8" customWidth="1"/>
    <col min="15990" max="15990" width="9.109375" style="8" customWidth="1"/>
    <col min="15991" max="15994" width="5.6640625" style="8" customWidth="1"/>
    <col min="15995" max="15995" width="9.109375" style="8" customWidth="1"/>
    <col min="15996" max="15996" width="1.88671875" style="8" customWidth="1"/>
    <col min="15997" max="15997" width="10.109375" style="8" customWidth="1"/>
    <col min="15998" max="16001" width="5" style="8" customWidth="1"/>
    <col min="16002" max="16002" width="9.109375" style="8" customWidth="1"/>
    <col min="16003" max="16003" width="1.6640625" style="8" customWidth="1"/>
    <col min="16004" max="16004" width="10.109375" style="8" customWidth="1"/>
    <col min="16005" max="16008" width="5" style="8" customWidth="1"/>
    <col min="16009" max="16009" width="9.109375" style="8" customWidth="1"/>
    <col min="16010" max="16010" width="1.88671875" style="8" customWidth="1"/>
    <col min="16011" max="16011" width="10.109375" style="8" customWidth="1"/>
    <col min="16012" max="16015" width="5" style="8" customWidth="1"/>
    <col min="16016" max="16016" width="9.109375" style="8" customWidth="1"/>
    <col min="16017" max="16017" width="1.88671875" style="8" customWidth="1"/>
    <col min="16018" max="16018" width="10.109375" style="8" customWidth="1"/>
    <col min="16019" max="16022" width="5" style="8" customWidth="1"/>
    <col min="16023" max="16023" width="9.109375" style="8" customWidth="1"/>
    <col min="16024" max="16024" width="1.88671875" style="8" customWidth="1"/>
    <col min="16025" max="16028" width="9.109375" style="8" customWidth="1"/>
    <col min="16029" max="16029" width="11.33203125" style="8" customWidth="1"/>
    <col min="16030" max="16032" width="9.109375" style="8"/>
    <col min="16033" max="16033" width="10.33203125" style="8" customWidth="1"/>
    <col min="16034" max="16049" width="9.109375" style="8" customWidth="1"/>
    <col min="16050" max="16132" width="9.109375" style="8"/>
    <col min="16133" max="16133" width="24.33203125" style="8" customWidth="1"/>
    <col min="16134" max="16134" width="10.6640625" style="8" customWidth="1"/>
    <col min="16135" max="16138" width="5" style="8" customWidth="1"/>
    <col min="16139" max="16139" width="9.109375" style="8" customWidth="1"/>
    <col min="16140" max="16140" width="1.88671875" style="8" customWidth="1"/>
    <col min="16141" max="16141" width="10.6640625" style="8" customWidth="1"/>
    <col min="16142" max="16145" width="5" style="8" customWidth="1"/>
    <col min="16146" max="16146" width="9.109375" style="8" customWidth="1"/>
    <col min="16147" max="16147" width="1.88671875" style="8" customWidth="1"/>
    <col min="16148" max="16148" width="10.6640625" style="8" customWidth="1"/>
    <col min="16149" max="16152" width="5" style="8" customWidth="1"/>
    <col min="16153" max="16153" width="9.109375" style="8" customWidth="1"/>
    <col min="16154" max="16154" width="1.88671875" style="8" customWidth="1"/>
    <col min="16155" max="16155" width="9.109375" style="8" customWidth="1"/>
    <col min="16156" max="16159" width="5" style="8" customWidth="1"/>
    <col min="16160" max="16160" width="9.109375" style="8" customWidth="1"/>
    <col min="16161" max="16161" width="1.88671875" style="8" customWidth="1"/>
    <col min="16162" max="16162" width="9.109375" style="8" customWidth="1"/>
    <col min="16163" max="16166" width="5" style="8" customWidth="1"/>
    <col min="16167" max="16167" width="9.109375" style="8" customWidth="1"/>
    <col min="16168" max="16168" width="1.88671875" style="8" customWidth="1"/>
    <col min="16169" max="16169" width="9.109375" style="8" customWidth="1"/>
    <col min="16170" max="16173" width="5" style="8" customWidth="1"/>
    <col min="16174" max="16174" width="9.109375" style="8" customWidth="1"/>
    <col min="16175" max="16175" width="1.88671875" style="8" customWidth="1"/>
    <col min="16176" max="16176" width="9.109375" style="8" customWidth="1"/>
    <col min="16177" max="16180" width="5" style="8" customWidth="1"/>
    <col min="16181" max="16181" width="9.109375" style="8" customWidth="1"/>
    <col min="16182" max="16182" width="1.88671875" style="8" customWidth="1"/>
    <col min="16183" max="16183" width="9.109375" style="8" customWidth="1"/>
    <col min="16184" max="16187" width="5" style="8" customWidth="1"/>
    <col min="16188" max="16188" width="9.109375" style="8" customWidth="1"/>
    <col min="16189" max="16189" width="1.88671875" style="8" customWidth="1"/>
    <col min="16190" max="16209" width="0" style="8" hidden="1" customWidth="1"/>
    <col min="16210" max="16210" width="1.88671875" style="8" customWidth="1"/>
    <col min="16211" max="16211" width="9.109375" style="8" customWidth="1"/>
    <col min="16212" max="16215" width="5" style="8" customWidth="1"/>
    <col min="16216" max="16216" width="9.109375" style="8" customWidth="1"/>
    <col min="16217" max="16223" width="0" style="8" hidden="1" customWidth="1"/>
    <col min="16224" max="16224" width="1.88671875" style="8" customWidth="1"/>
    <col min="16225" max="16225" width="9.109375" style="8" customWidth="1"/>
    <col min="16226" max="16229" width="5" style="8" customWidth="1"/>
    <col min="16230" max="16230" width="9.109375" style="8" customWidth="1"/>
    <col min="16231" max="16231" width="1.88671875" style="8" customWidth="1"/>
    <col min="16232" max="16232" width="9.109375" style="8" customWidth="1"/>
    <col min="16233" max="16236" width="5" style="8" customWidth="1"/>
    <col min="16237" max="16237" width="9.109375" style="8" customWidth="1"/>
    <col min="16238" max="16238" width="1.88671875" style="8" customWidth="1"/>
    <col min="16239" max="16239" width="9.109375" style="8" customWidth="1"/>
    <col min="16240" max="16243" width="5" style="8" customWidth="1"/>
    <col min="16244" max="16244" width="9.109375" style="8" customWidth="1"/>
    <col min="16245" max="16245" width="2.33203125" style="8" customWidth="1"/>
    <col min="16246" max="16246" width="9.109375" style="8" customWidth="1"/>
    <col min="16247" max="16250" width="5.6640625" style="8" customWidth="1"/>
    <col min="16251" max="16251" width="9.109375" style="8" customWidth="1"/>
    <col min="16252" max="16252" width="1.88671875" style="8" customWidth="1"/>
    <col min="16253" max="16253" width="10.109375" style="8" customWidth="1"/>
    <col min="16254" max="16257" width="5" style="8" customWidth="1"/>
    <col min="16258" max="16258" width="9.109375" style="8" customWidth="1"/>
    <col min="16259" max="16259" width="1.6640625" style="8" customWidth="1"/>
    <col min="16260" max="16260" width="10.109375" style="8" customWidth="1"/>
    <col min="16261" max="16264" width="5" style="8" customWidth="1"/>
    <col min="16265" max="16265" width="9.109375" style="8" customWidth="1"/>
    <col min="16266" max="16266" width="1.88671875" style="8" customWidth="1"/>
    <col min="16267" max="16267" width="10.109375" style="8" customWidth="1"/>
    <col min="16268" max="16271" width="5" style="8" customWidth="1"/>
    <col min="16272" max="16272" width="9.109375" style="8" customWidth="1"/>
    <col min="16273" max="16273" width="1.88671875" style="8" customWidth="1"/>
    <col min="16274" max="16274" width="10.109375" style="8" customWidth="1"/>
    <col min="16275" max="16278" width="5" style="8" customWidth="1"/>
    <col min="16279" max="16279" width="9.109375" style="8" customWidth="1"/>
    <col min="16280" max="16280" width="1.88671875" style="8" customWidth="1"/>
    <col min="16281" max="16284" width="9.109375" style="8" customWidth="1"/>
    <col min="16285" max="16285" width="11.33203125" style="8" customWidth="1"/>
    <col min="16286" max="16288" width="9.109375" style="8"/>
    <col min="16289" max="16289" width="10.33203125" style="8" customWidth="1"/>
    <col min="16290" max="16305" width="9.109375" style="8" customWidth="1"/>
    <col min="16306" max="16384" width="9.109375" style="8"/>
  </cols>
  <sheetData>
    <row r="1" spans="1:198">
      <c r="B1" s="12" t="s">
        <v>0</v>
      </c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12" t="s">
        <v>928</v>
      </c>
      <c r="N1" s="13"/>
      <c r="O1" s="12"/>
      <c r="R1" s="12" t="s">
        <v>12</v>
      </c>
      <c r="S1" s="68"/>
      <c r="T1" s="12"/>
      <c r="U1" s="13"/>
      <c r="V1" s="12"/>
      <c r="W1" s="12"/>
      <c r="X1" s="14"/>
      <c r="Y1" s="14"/>
      <c r="Z1" s="68"/>
      <c r="AA1" s="12"/>
      <c r="AB1" s="13"/>
      <c r="AC1" s="12"/>
      <c r="AD1" s="12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92" t="s">
        <v>955</v>
      </c>
      <c r="FE1" s="192"/>
      <c r="FF1" s="192"/>
      <c r="FG1" s="192"/>
      <c r="FH1" s="192"/>
      <c r="FI1" s="192"/>
      <c r="FJ1" s="14"/>
      <c r="FK1" s="14"/>
      <c r="FL1" s="191"/>
    </row>
    <row r="2" spans="1:198" ht="14.4" thickBot="1">
      <c r="B2" s="14"/>
      <c r="M2" s="93" t="s">
        <v>358</v>
      </c>
      <c r="N2" s="15"/>
      <c r="O2" s="14"/>
      <c r="P2" s="14"/>
      <c r="Q2" s="64" t="s">
        <v>561</v>
      </c>
      <c r="R2" s="109">
        <v>444</v>
      </c>
      <c r="S2" s="14"/>
      <c r="T2" s="93" t="s">
        <v>492</v>
      </c>
      <c r="U2" s="15"/>
      <c r="V2" s="14"/>
      <c r="W2" s="14"/>
      <c r="X2" s="64" t="s">
        <v>561</v>
      </c>
      <c r="Y2" s="109"/>
      <c r="Z2" s="14"/>
      <c r="AA2" s="93" t="s">
        <v>359</v>
      </c>
      <c r="AB2" s="15"/>
      <c r="AC2" s="14"/>
      <c r="AD2" s="14"/>
      <c r="AE2" s="64" t="s">
        <v>561</v>
      </c>
      <c r="AF2" s="109">
        <v>256</v>
      </c>
      <c r="AG2" s="14"/>
      <c r="AH2" s="93"/>
      <c r="AI2" s="14"/>
      <c r="AJ2" s="14"/>
      <c r="AK2" s="14"/>
      <c r="AL2" s="64"/>
      <c r="AM2" s="109"/>
      <c r="AN2" s="14"/>
      <c r="AO2" s="93"/>
      <c r="AP2" s="14"/>
      <c r="AQ2" s="14"/>
      <c r="AR2" s="14"/>
      <c r="AS2" s="64"/>
      <c r="AT2" s="109"/>
      <c r="AU2" s="14"/>
      <c r="AV2" s="93" t="s">
        <v>678</v>
      </c>
      <c r="AW2" s="14"/>
      <c r="AX2" s="14"/>
      <c r="AY2" s="14"/>
      <c r="AZ2" s="64" t="s">
        <v>561</v>
      </c>
      <c r="BA2" s="109"/>
      <c r="BB2" s="14"/>
      <c r="BC2" s="93" t="s">
        <v>678</v>
      </c>
      <c r="BD2" s="14"/>
      <c r="BE2" s="14"/>
      <c r="BF2" s="14"/>
      <c r="BG2" s="64" t="s">
        <v>561</v>
      </c>
      <c r="BH2" s="109"/>
      <c r="BI2" s="14"/>
      <c r="BJ2" s="93" t="s">
        <v>904</v>
      </c>
      <c r="BK2" s="14"/>
      <c r="BL2" s="14"/>
      <c r="BM2" s="14"/>
      <c r="BN2" s="64" t="s">
        <v>561</v>
      </c>
      <c r="BO2" s="109">
        <v>392</v>
      </c>
      <c r="BP2" s="14"/>
      <c r="BQ2" s="93" t="s">
        <v>384</v>
      </c>
      <c r="BR2" s="14"/>
      <c r="BS2" s="14"/>
      <c r="BT2" s="14"/>
      <c r="BU2" s="64" t="s">
        <v>561</v>
      </c>
      <c r="BV2" s="109">
        <v>295</v>
      </c>
      <c r="BW2" s="14"/>
      <c r="BX2" s="93" t="s">
        <v>722</v>
      </c>
      <c r="BY2" s="14"/>
      <c r="BZ2" s="14"/>
      <c r="CA2" s="14"/>
      <c r="CB2" s="64" t="s">
        <v>561</v>
      </c>
      <c r="CC2" s="109">
        <v>90</v>
      </c>
      <c r="CD2" s="14"/>
      <c r="CE2" s="105"/>
      <c r="CF2" s="14"/>
      <c r="CG2" s="14"/>
      <c r="CH2" s="14"/>
      <c r="CI2" s="14"/>
      <c r="CJ2" s="14"/>
      <c r="CK2" s="14"/>
      <c r="CL2" s="93"/>
      <c r="CM2" s="14"/>
      <c r="CN2" s="14"/>
      <c r="CO2" s="14"/>
      <c r="CP2" s="14"/>
      <c r="CQ2" s="109">
        <v>0</v>
      </c>
      <c r="CR2" s="14"/>
      <c r="CS2" s="68"/>
      <c r="CT2" s="14"/>
      <c r="CU2" s="14"/>
      <c r="CV2" s="14"/>
      <c r="CW2" s="14"/>
      <c r="CX2" s="14"/>
      <c r="CY2" s="14"/>
      <c r="CZ2" s="93" t="s">
        <v>691</v>
      </c>
      <c r="DA2" s="14"/>
      <c r="DB2" s="14"/>
      <c r="DC2" s="14"/>
      <c r="DD2" s="14"/>
      <c r="DE2" s="113">
        <v>205</v>
      </c>
      <c r="DF2" s="14"/>
      <c r="DG2" s="93" t="s">
        <v>692</v>
      </c>
      <c r="DH2" s="14"/>
      <c r="DI2" s="14"/>
      <c r="DJ2" s="14"/>
      <c r="DK2" s="64" t="s">
        <v>561</v>
      </c>
      <c r="DL2" s="113">
        <v>131</v>
      </c>
      <c r="DM2" s="14"/>
      <c r="DN2" s="93" t="s">
        <v>727</v>
      </c>
      <c r="DO2" s="14"/>
      <c r="DP2" s="14"/>
      <c r="DQ2" s="14"/>
      <c r="DR2" s="64" t="s">
        <v>561</v>
      </c>
      <c r="DS2" s="113">
        <v>143</v>
      </c>
      <c r="DT2" s="14"/>
      <c r="DU2" s="93" t="s">
        <v>701</v>
      </c>
      <c r="DV2" s="14"/>
      <c r="DW2" s="14"/>
      <c r="DX2" s="14"/>
      <c r="DY2" s="64" t="s">
        <v>561</v>
      </c>
      <c r="DZ2" s="109"/>
      <c r="EA2" s="14"/>
      <c r="EB2" s="93" t="s">
        <v>735</v>
      </c>
      <c r="EC2" s="14"/>
      <c r="ED2" s="14"/>
      <c r="EE2" s="14"/>
      <c r="EF2" s="64" t="s">
        <v>561</v>
      </c>
      <c r="EG2" s="109"/>
      <c r="EH2" s="14"/>
      <c r="EI2" s="93" t="s">
        <v>706</v>
      </c>
      <c r="EJ2" s="14"/>
      <c r="EK2" s="14"/>
      <c r="EL2" s="14"/>
      <c r="EM2" s="64" t="s">
        <v>561</v>
      </c>
      <c r="EN2" s="109"/>
      <c r="EO2" s="14"/>
      <c r="EP2" s="93" t="s">
        <v>678</v>
      </c>
      <c r="EQ2" s="14"/>
      <c r="ER2" s="14"/>
      <c r="ES2" s="14"/>
      <c r="ET2" s="64" t="s">
        <v>561</v>
      </c>
      <c r="EU2" s="109"/>
      <c r="EV2" s="14"/>
      <c r="EW2" s="93" t="s">
        <v>678</v>
      </c>
      <c r="EX2" s="14"/>
      <c r="EY2" s="14"/>
      <c r="EZ2" s="14"/>
      <c r="FA2" s="64" t="s">
        <v>561</v>
      </c>
      <c r="FB2" s="109"/>
      <c r="FC2" s="14"/>
      <c r="FD2" s="14"/>
      <c r="FE2" s="14"/>
      <c r="FF2" s="14"/>
      <c r="FG2" s="14"/>
      <c r="FH2" s="14"/>
      <c r="FI2" s="14"/>
      <c r="FJ2" s="14"/>
      <c r="FK2" s="14"/>
      <c r="FL2" s="191"/>
    </row>
    <row r="3" spans="1:198">
      <c r="B3" s="14" t="s">
        <v>2</v>
      </c>
      <c r="M3" s="193" t="s">
        <v>551</v>
      </c>
      <c r="N3" s="194"/>
      <c r="O3" s="194"/>
      <c r="P3" s="194"/>
      <c r="Q3" s="194"/>
      <c r="R3" s="195"/>
      <c r="S3" s="14"/>
      <c r="T3" s="193" t="s">
        <v>612</v>
      </c>
      <c r="U3" s="194"/>
      <c r="V3" s="194"/>
      <c r="W3" s="194"/>
      <c r="X3" s="194"/>
      <c r="Y3" s="195"/>
      <c r="Z3" s="14"/>
      <c r="AA3" s="193" t="s">
        <v>799</v>
      </c>
      <c r="AB3" s="194"/>
      <c r="AC3" s="194"/>
      <c r="AD3" s="194"/>
      <c r="AE3" s="194"/>
      <c r="AF3" s="195"/>
      <c r="AG3" s="14"/>
      <c r="AH3" s="193"/>
      <c r="AI3" s="194"/>
      <c r="AJ3" s="194"/>
      <c r="AK3" s="194"/>
      <c r="AL3" s="194"/>
      <c r="AM3" s="195"/>
      <c r="AN3" s="14"/>
      <c r="AO3" s="193"/>
      <c r="AP3" s="194"/>
      <c r="AQ3" s="194"/>
      <c r="AR3" s="194"/>
      <c r="AS3" s="194"/>
      <c r="AT3" s="195"/>
      <c r="AU3" s="14"/>
      <c r="AV3" s="193"/>
      <c r="AW3" s="194"/>
      <c r="AX3" s="194"/>
      <c r="AY3" s="194"/>
      <c r="AZ3" s="194"/>
      <c r="BA3" s="195"/>
      <c r="BB3" s="14"/>
      <c r="BC3" s="193"/>
      <c r="BD3" s="194"/>
      <c r="BE3" s="194"/>
      <c r="BF3" s="194"/>
      <c r="BG3" s="194"/>
      <c r="BH3" s="195"/>
      <c r="BI3" s="14"/>
      <c r="BJ3" s="193" t="s">
        <v>42</v>
      </c>
      <c r="BK3" s="194"/>
      <c r="BL3" s="194"/>
      <c r="BM3" s="194"/>
      <c r="BN3" s="194"/>
      <c r="BO3" s="195"/>
      <c r="BP3" s="14"/>
      <c r="BQ3" s="193" t="s">
        <v>935</v>
      </c>
      <c r="BR3" s="194"/>
      <c r="BS3" s="194"/>
      <c r="BT3" s="194"/>
      <c r="BU3" s="194"/>
      <c r="BV3" s="195"/>
      <c r="BW3" s="14"/>
      <c r="BX3" s="193" t="s">
        <v>689</v>
      </c>
      <c r="BY3" s="194"/>
      <c r="BZ3" s="194"/>
      <c r="CA3" s="194"/>
      <c r="CB3" s="194"/>
      <c r="CC3" s="195"/>
      <c r="CD3" s="14"/>
      <c r="CE3" s="193" t="s">
        <v>299</v>
      </c>
      <c r="CF3" s="194"/>
      <c r="CG3" s="194"/>
      <c r="CH3" s="194"/>
      <c r="CI3" s="194"/>
      <c r="CJ3" s="195"/>
      <c r="CK3" s="14"/>
      <c r="CL3" s="193" t="s">
        <v>81</v>
      </c>
      <c r="CM3" s="194"/>
      <c r="CN3" s="194"/>
      <c r="CO3" s="194"/>
      <c r="CP3" s="194"/>
      <c r="CQ3" s="195"/>
      <c r="CR3" s="14"/>
      <c r="CS3" s="193"/>
      <c r="CT3" s="194"/>
      <c r="CU3" s="194"/>
      <c r="CV3" s="194"/>
      <c r="CW3" s="194"/>
      <c r="CX3" s="195"/>
      <c r="CY3" s="14"/>
      <c r="CZ3" s="193" t="s">
        <v>463</v>
      </c>
      <c r="DA3" s="194"/>
      <c r="DB3" s="194"/>
      <c r="DC3" s="194"/>
      <c r="DD3" s="194"/>
      <c r="DE3" s="195"/>
      <c r="DF3" s="14"/>
      <c r="DG3" s="193" t="s">
        <v>730</v>
      </c>
      <c r="DH3" s="194"/>
      <c r="DI3" s="194"/>
      <c r="DJ3" s="194"/>
      <c r="DK3" s="194"/>
      <c r="DL3" s="195"/>
      <c r="DM3" s="14"/>
      <c r="DN3" s="193" t="s">
        <v>707</v>
      </c>
      <c r="DO3" s="194"/>
      <c r="DP3" s="194"/>
      <c r="DQ3" s="194"/>
      <c r="DR3" s="194"/>
      <c r="DS3" s="195"/>
      <c r="DT3" s="191"/>
      <c r="DU3" s="193" t="s">
        <v>941</v>
      </c>
      <c r="DV3" s="194"/>
      <c r="DW3" s="194"/>
      <c r="DX3" s="194"/>
      <c r="DY3" s="194"/>
      <c r="DZ3" s="195"/>
      <c r="EA3" s="14"/>
      <c r="EB3" s="193" t="s">
        <v>807</v>
      </c>
      <c r="EC3" s="194"/>
      <c r="ED3" s="194"/>
      <c r="EE3" s="194"/>
      <c r="EF3" s="194"/>
      <c r="EG3" s="195"/>
      <c r="EH3" s="191"/>
      <c r="EI3" s="193" t="s">
        <v>946</v>
      </c>
      <c r="EJ3" s="194"/>
      <c r="EK3" s="194"/>
      <c r="EL3" s="194"/>
      <c r="EM3" s="194"/>
      <c r="EN3" s="195"/>
      <c r="EO3" s="14"/>
      <c r="EP3" s="193" t="s">
        <v>633</v>
      </c>
      <c r="EQ3" s="194"/>
      <c r="ER3" s="194"/>
      <c r="ES3" s="194"/>
      <c r="ET3" s="194"/>
      <c r="EU3" s="195"/>
      <c r="EV3" s="14"/>
      <c r="EW3" s="193" t="s">
        <v>107</v>
      </c>
      <c r="EX3" s="194"/>
      <c r="EY3" s="194"/>
      <c r="EZ3" s="194"/>
      <c r="FA3" s="194"/>
      <c r="FB3" s="195"/>
      <c r="FC3" s="14"/>
      <c r="FD3" s="193" t="s">
        <v>43</v>
      </c>
      <c r="FE3" s="194"/>
      <c r="FF3" s="194"/>
      <c r="FG3" s="194"/>
      <c r="FH3" s="194"/>
      <c r="FI3" s="195"/>
      <c r="FJ3" s="14"/>
      <c r="FK3" s="14"/>
      <c r="FL3" s="191"/>
    </row>
    <row r="4" spans="1:198">
      <c r="B4" s="14" t="s">
        <v>7</v>
      </c>
      <c r="M4" s="196" t="s">
        <v>930</v>
      </c>
      <c r="N4" s="192"/>
      <c r="O4" s="192"/>
      <c r="P4" s="192"/>
      <c r="Q4" s="192"/>
      <c r="R4" s="198"/>
      <c r="S4" s="14"/>
      <c r="T4" s="196" t="s">
        <v>655</v>
      </c>
      <c r="U4" s="192"/>
      <c r="V4" s="192"/>
      <c r="W4" s="192"/>
      <c r="X4" s="192"/>
      <c r="Y4" s="198"/>
      <c r="Z4" s="14"/>
      <c r="AA4" s="196" t="s">
        <v>931</v>
      </c>
      <c r="AB4" s="192"/>
      <c r="AC4" s="192"/>
      <c r="AD4" s="192"/>
      <c r="AE4" s="192"/>
      <c r="AF4" s="198"/>
      <c r="AG4" s="14"/>
      <c r="AH4" s="196"/>
      <c r="AI4" s="192"/>
      <c r="AJ4" s="192"/>
      <c r="AK4" s="192"/>
      <c r="AL4" s="192"/>
      <c r="AM4" s="198"/>
      <c r="AN4" s="14"/>
      <c r="AO4" s="196"/>
      <c r="AP4" s="192"/>
      <c r="AQ4" s="192"/>
      <c r="AR4" s="192"/>
      <c r="AS4" s="192"/>
      <c r="AT4" s="198"/>
      <c r="AU4" s="14"/>
      <c r="AV4" s="196"/>
      <c r="AW4" s="192"/>
      <c r="AX4" s="192"/>
      <c r="AY4" s="192"/>
      <c r="AZ4" s="192"/>
      <c r="BA4" s="198"/>
      <c r="BB4" s="14"/>
      <c r="BC4" s="196"/>
      <c r="BD4" s="192"/>
      <c r="BE4" s="192"/>
      <c r="BF4" s="192"/>
      <c r="BG4" s="192"/>
      <c r="BH4" s="198"/>
      <c r="BI4" s="14"/>
      <c r="BJ4" s="196" t="s">
        <v>934</v>
      </c>
      <c r="BK4" s="192"/>
      <c r="BL4" s="192"/>
      <c r="BM4" s="192"/>
      <c r="BN4" s="192"/>
      <c r="BO4" s="198"/>
      <c r="BP4" s="14"/>
      <c r="BQ4" s="196" t="s">
        <v>980</v>
      </c>
      <c r="BR4" s="192"/>
      <c r="BS4" s="192"/>
      <c r="BT4" s="192"/>
      <c r="BU4" s="192"/>
      <c r="BV4" s="198"/>
      <c r="BW4" s="14"/>
      <c r="BX4" s="196" t="s">
        <v>954</v>
      </c>
      <c r="BY4" s="192"/>
      <c r="BZ4" s="192"/>
      <c r="CA4" s="192"/>
      <c r="CB4" s="192"/>
      <c r="CC4" s="198"/>
      <c r="CD4" s="14"/>
      <c r="CE4" s="196" t="s">
        <v>515</v>
      </c>
      <c r="CF4" s="192"/>
      <c r="CG4" s="192"/>
      <c r="CH4" s="192"/>
      <c r="CI4" s="192"/>
      <c r="CJ4" s="198"/>
      <c r="CK4" s="14"/>
      <c r="CL4" s="196" t="s">
        <v>516</v>
      </c>
      <c r="CM4" s="192"/>
      <c r="CN4" s="192"/>
      <c r="CO4" s="192"/>
      <c r="CP4" s="192"/>
      <c r="CQ4" s="198"/>
      <c r="CR4" s="14"/>
      <c r="CS4" s="196"/>
      <c r="CT4" s="192"/>
      <c r="CU4" s="192"/>
      <c r="CV4" s="192"/>
      <c r="CW4" s="192"/>
      <c r="CX4" s="198"/>
      <c r="CY4" s="14"/>
      <c r="CZ4" s="196" t="s">
        <v>953</v>
      </c>
      <c r="DA4" s="192"/>
      <c r="DB4" s="192"/>
      <c r="DC4" s="192"/>
      <c r="DD4" s="192"/>
      <c r="DE4" s="198"/>
      <c r="DF4" s="14"/>
      <c r="DG4" s="196" t="s">
        <v>952</v>
      </c>
      <c r="DH4" s="192"/>
      <c r="DI4" s="192"/>
      <c r="DJ4" s="192"/>
      <c r="DK4" s="192"/>
      <c r="DL4" s="198"/>
      <c r="DM4" s="14"/>
      <c r="DN4" s="196" t="s">
        <v>951</v>
      </c>
      <c r="DO4" s="192"/>
      <c r="DP4" s="192"/>
      <c r="DQ4" s="192"/>
      <c r="DR4" s="192"/>
      <c r="DS4" s="198"/>
      <c r="DT4" s="191"/>
      <c r="DU4" s="196" t="s">
        <v>950</v>
      </c>
      <c r="DV4" s="192"/>
      <c r="DW4" s="192"/>
      <c r="DX4" s="192"/>
      <c r="DY4" s="192"/>
      <c r="DZ4" s="198"/>
      <c r="EA4" s="14"/>
      <c r="EB4" s="196" t="s">
        <v>949</v>
      </c>
      <c r="EC4" s="192"/>
      <c r="ED4" s="192"/>
      <c r="EE4" s="192"/>
      <c r="EF4" s="192"/>
      <c r="EG4" s="198"/>
      <c r="EH4" s="191"/>
      <c r="EI4" s="196" t="s">
        <v>945</v>
      </c>
      <c r="EJ4" s="192"/>
      <c r="EK4" s="192"/>
      <c r="EL4" s="192"/>
      <c r="EM4" s="192"/>
      <c r="EN4" s="198"/>
      <c r="EO4" s="14"/>
      <c r="EP4" s="196" t="s">
        <v>649</v>
      </c>
      <c r="EQ4" s="192"/>
      <c r="ER4" s="192"/>
      <c r="ES4" s="192"/>
      <c r="ET4" s="192"/>
      <c r="EU4" s="198"/>
      <c r="EV4" s="14"/>
      <c r="EW4" s="196" t="s">
        <v>108</v>
      </c>
      <c r="EX4" s="192"/>
      <c r="EY4" s="192"/>
      <c r="EZ4" s="192"/>
      <c r="FA4" s="192"/>
      <c r="FB4" s="198"/>
      <c r="FC4" s="14"/>
      <c r="FD4" s="196" t="s">
        <v>120</v>
      </c>
      <c r="FE4" s="192"/>
      <c r="FF4" s="192"/>
      <c r="FG4" s="192"/>
      <c r="FH4" s="192"/>
      <c r="FI4" s="198"/>
      <c r="FJ4" s="14"/>
      <c r="FK4" s="14"/>
      <c r="FL4" s="191"/>
    </row>
    <row r="5" spans="1:198">
      <c r="B5" s="14" t="s">
        <v>6</v>
      </c>
      <c r="M5" s="196" t="s">
        <v>206</v>
      </c>
      <c r="N5" s="192"/>
      <c r="O5" s="192"/>
      <c r="P5" s="192"/>
      <c r="Q5" s="192"/>
      <c r="R5" s="198"/>
      <c r="S5" s="14"/>
      <c r="T5" s="196" t="s">
        <v>138</v>
      </c>
      <c r="U5" s="192"/>
      <c r="V5" s="192"/>
      <c r="W5" s="192"/>
      <c r="X5" s="192"/>
      <c r="Y5" s="198"/>
      <c r="Z5" s="14"/>
      <c r="AA5" s="196" t="s">
        <v>306</v>
      </c>
      <c r="AB5" s="192"/>
      <c r="AC5" s="192"/>
      <c r="AD5" s="192"/>
      <c r="AE5" s="192"/>
      <c r="AF5" s="198"/>
      <c r="AG5" s="14"/>
      <c r="AH5" s="196"/>
      <c r="AI5" s="192"/>
      <c r="AJ5" s="192"/>
      <c r="AK5" s="192"/>
      <c r="AL5" s="192"/>
      <c r="AM5" s="198"/>
      <c r="AN5" s="14"/>
      <c r="AO5" s="196"/>
      <c r="AP5" s="192"/>
      <c r="AQ5" s="192"/>
      <c r="AR5" s="192"/>
      <c r="AS5" s="192"/>
      <c r="AT5" s="198"/>
      <c r="AU5" s="14"/>
      <c r="AV5" s="196"/>
      <c r="AW5" s="192"/>
      <c r="AX5" s="192"/>
      <c r="AY5" s="192"/>
      <c r="AZ5" s="192"/>
      <c r="BA5" s="198"/>
      <c r="BB5" s="14"/>
      <c r="BC5" s="196"/>
      <c r="BD5" s="192"/>
      <c r="BE5" s="192"/>
      <c r="BF5" s="192"/>
      <c r="BG5" s="192"/>
      <c r="BH5" s="198"/>
      <c r="BI5" s="14"/>
      <c r="BJ5" s="196" t="s">
        <v>306</v>
      </c>
      <c r="BK5" s="192"/>
      <c r="BL5" s="192"/>
      <c r="BM5" s="192"/>
      <c r="BN5" s="192"/>
      <c r="BO5" s="198"/>
      <c r="BP5" s="14"/>
      <c r="BQ5" s="196" t="s">
        <v>936</v>
      </c>
      <c r="BR5" s="192"/>
      <c r="BS5" s="192"/>
      <c r="BT5" s="192"/>
      <c r="BU5" s="192"/>
      <c r="BV5" s="198"/>
      <c r="BW5" s="14"/>
      <c r="BX5" s="196" t="s">
        <v>690</v>
      </c>
      <c r="BY5" s="192"/>
      <c r="BZ5" s="192"/>
      <c r="CA5" s="192"/>
      <c r="CB5" s="192"/>
      <c r="CC5" s="198"/>
      <c r="CD5" s="14"/>
      <c r="CE5" s="196" t="s">
        <v>300</v>
      </c>
      <c r="CF5" s="192"/>
      <c r="CG5" s="192"/>
      <c r="CH5" s="192"/>
      <c r="CI5" s="192"/>
      <c r="CJ5" s="198"/>
      <c r="CK5" s="14"/>
      <c r="CL5" s="196" t="s">
        <v>83</v>
      </c>
      <c r="CM5" s="192"/>
      <c r="CN5" s="192"/>
      <c r="CO5" s="192"/>
      <c r="CP5" s="192"/>
      <c r="CQ5" s="198"/>
      <c r="CR5" s="14"/>
      <c r="CS5" s="196"/>
      <c r="CT5" s="192"/>
      <c r="CU5" s="192"/>
      <c r="CV5" s="192"/>
      <c r="CW5" s="192"/>
      <c r="CX5" s="198"/>
      <c r="CY5" s="14"/>
      <c r="CZ5" s="196" t="s">
        <v>804</v>
      </c>
      <c r="DA5" s="192"/>
      <c r="DB5" s="192"/>
      <c r="DC5" s="192"/>
      <c r="DD5" s="192"/>
      <c r="DE5" s="198"/>
      <c r="DF5" s="14"/>
      <c r="DG5" s="196" t="s">
        <v>806</v>
      </c>
      <c r="DH5" s="192"/>
      <c r="DI5" s="192"/>
      <c r="DJ5" s="192"/>
      <c r="DK5" s="192"/>
      <c r="DL5" s="198"/>
      <c r="DM5" s="14"/>
      <c r="DN5" s="196" t="s">
        <v>708</v>
      </c>
      <c r="DO5" s="192"/>
      <c r="DP5" s="192"/>
      <c r="DQ5" s="192"/>
      <c r="DR5" s="192"/>
      <c r="DS5" s="198"/>
      <c r="DT5" s="191"/>
      <c r="DU5" s="196" t="s">
        <v>942</v>
      </c>
      <c r="DV5" s="192"/>
      <c r="DW5" s="192"/>
      <c r="DX5" s="192"/>
      <c r="DY5" s="192"/>
      <c r="DZ5" s="198"/>
      <c r="EA5" s="14"/>
      <c r="EB5" s="196" t="s">
        <v>808</v>
      </c>
      <c r="EC5" s="192"/>
      <c r="ED5" s="192"/>
      <c r="EE5" s="192"/>
      <c r="EF5" s="192"/>
      <c r="EG5" s="198"/>
      <c r="EH5" s="191"/>
      <c r="EI5" s="196" t="s">
        <v>947</v>
      </c>
      <c r="EJ5" s="192"/>
      <c r="EK5" s="192"/>
      <c r="EL5" s="192"/>
      <c r="EM5" s="192"/>
      <c r="EN5" s="198"/>
      <c r="EO5" s="14"/>
      <c r="EP5" s="196" t="s">
        <v>633</v>
      </c>
      <c r="EQ5" s="192"/>
      <c r="ER5" s="192"/>
      <c r="ES5" s="192"/>
      <c r="ET5" s="192"/>
      <c r="EU5" s="198"/>
      <c r="EV5" s="14"/>
      <c r="EW5" s="196" t="s">
        <v>109</v>
      </c>
      <c r="EX5" s="192"/>
      <c r="EY5" s="192"/>
      <c r="EZ5" s="192"/>
      <c r="FA5" s="192"/>
      <c r="FB5" s="198"/>
      <c r="FC5" s="14"/>
      <c r="FD5" s="202">
        <v>11</v>
      </c>
      <c r="FE5" s="240"/>
      <c r="FF5" s="240"/>
      <c r="FG5" s="240"/>
      <c r="FH5" s="240"/>
      <c r="FI5" s="204"/>
      <c r="FJ5" s="14"/>
      <c r="FK5" s="14"/>
      <c r="FL5" s="191"/>
    </row>
    <row r="6" spans="1:198">
      <c r="B6" s="14" t="s">
        <v>5</v>
      </c>
      <c r="M6" s="199" t="s">
        <v>929</v>
      </c>
      <c r="N6" s="241"/>
      <c r="O6" s="241"/>
      <c r="P6" s="241"/>
      <c r="Q6" s="241"/>
      <c r="R6" s="201"/>
      <c r="S6" s="14"/>
      <c r="T6" s="199" t="s">
        <v>613</v>
      </c>
      <c r="U6" s="241"/>
      <c r="V6" s="241"/>
      <c r="W6" s="241"/>
      <c r="X6" s="241"/>
      <c r="Y6" s="201"/>
      <c r="Z6" s="14"/>
      <c r="AA6" s="199" t="s">
        <v>932</v>
      </c>
      <c r="AB6" s="241"/>
      <c r="AC6" s="241"/>
      <c r="AD6" s="241"/>
      <c r="AE6" s="241"/>
      <c r="AF6" s="201"/>
      <c r="AG6" s="14"/>
      <c r="AH6" s="199"/>
      <c r="AI6" s="241"/>
      <c r="AJ6" s="241"/>
      <c r="AK6" s="241"/>
      <c r="AL6" s="241"/>
      <c r="AM6" s="201"/>
      <c r="AN6" s="14"/>
      <c r="AO6" s="199"/>
      <c r="AP6" s="241"/>
      <c r="AQ6" s="241"/>
      <c r="AR6" s="241"/>
      <c r="AS6" s="241"/>
      <c r="AT6" s="201"/>
      <c r="AU6" s="14"/>
      <c r="AV6" s="199"/>
      <c r="AW6" s="241"/>
      <c r="AX6" s="241"/>
      <c r="AY6" s="241"/>
      <c r="AZ6" s="241"/>
      <c r="BA6" s="201"/>
      <c r="BB6" s="14"/>
      <c r="BC6" s="199"/>
      <c r="BD6" s="241"/>
      <c r="BE6" s="241"/>
      <c r="BF6" s="241"/>
      <c r="BG6" s="241"/>
      <c r="BH6" s="201"/>
      <c r="BI6" s="14"/>
      <c r="BJ6" s="199" t="s">
        <v>933</v>
      </c>
      <c r="BK6" s="241"/>
      <c r="BL6" s="241"/>
      <c r="BM6" s="241"/>
      <c r="BN6" s="241"/>
      <c r="BO6" s="201"/>
      <c r="BP6" s="14"/>
      <c r="BQ6" s="199" t="s">
        <v>937</v>
      </c>
      <c r="BR6" s="241"/>
      <c r="BS6" s="241"/>
      <c r="BT6" s="241"/>
      <c r="BU6" s="241"/>
      <c r="BV6" s="201"/>
      <c r="BW6" s="14"/>
      <c r="BX6" s="199" t="s">
        <v>938</v>
      </c>
      <c r="BY6" s="241"/>
      <c r="BZ6" s="241"/>
      <c r="CA6" s="241"/>
      <c r="CB6" s="241"/>
      <c r="CC6" s="201"/>
      <c r="CD6" s="14"/>
      <c r="CE6" s="199"/>
      <c r="CF6" s="241"/>
      <c r="CG6" s="241"/>
      <c r="CH6" s="241"/>
      <c r="CI6" s="241"/>
      <c r="CJ6" s="201"/>
      <c r="CK6" s="14"/>
      <c r="CL6" s="199"/>
      <c r="CM6" s="241"/>
      <c r="CN6" s="241"/>
      <c r="CO6" s="241"/>
      <c r="CP6" s="241"/>
      <c r="CQ6" s="201"/>
      <c r="CR6" s="14"/>
      <c r="CS6" s="199"/>
      <c r="CT6" s="241"/>
      <c r="CU6" s="241"/>
      <c r="CV6" s="241"/>
      <c r="CW6" s="241"/>
      <c r="CX6" s="201"/>
      <c r="CY6" s="14"/>
      <c r="CZ6" s="199" t="s">
        <v>939</v>
      </c>
      <c r="DA6" s="241"/>
      <c r="DB6" s="241"/>
      <c r="DC6" s="241"/>
      <c r="DD6" s="241"/>
      <c r="DE6" s="201"/>
      <c r="DF6" s="14"/>
      <c r="DG6" s="199" t="s">
        <v>940</v>
      </c>
      <c r="DH6" s="241"/>
      <c r="DI6" s="241"/>
      <c r="DJ6" s="241"/>
      <c r="DK6" s="241"/>
      <c r="DL6" s="201"/>
      <c r="DM6" s="14"/>
      <c r="DN6" s="199" t="s">
        <v>985</v>
      </c>
      <c r="DO6" s="241"/>
      <c r="DP6" s="241"/>
      <c r="DQ6" s="241"/>
      <c r="DR6" s="241"/>
      <c r="DS6" s="201"/>
      <c r="DT6" s="242"/>
      <c r="DU6" s="199" t="s">
        <v>943</v>
      </c>
      <c r="DV6" s="241"/>
      <c r="DW6" s="241"/>
      <c r="DX6" s="241"/>
      <c r="DY6" s="241"/>
      <c r="DZ6" s="201"/>
      <c r="EA6" s="14"/>
      <c r="EB6" s="199" t="s">
        <v>944</v>
      </c>
      <c r="EC6" s="241"/>
      <c r="ED6" s="241"/>
      <c r="EE6" s="241"/>
      <c r="EF6" s="241"/>
      <c r="EG6" s="201"/>
      <c r="EH6" s="242"/>
      <c r="EI6" s="199" t="s">
        <v>948</v>
      </c>
      <c r="EJ6" s="241"/>
      <c r="EK6" s="241"/>
      <c r="EL6" s="241"/>
      <c r="EM6" s="241"/>
      <c r="EN6" s="201"/>
      <c r="EO6" s="14"/>
      <c r="EP6" s="199" t="s">
        <v>641</v>
      </c>
      <c r="EQ6" s="241"/>
      <c r="ER6" s="241"/>
      <c r="ES6" s="241"/>
      <c r="ET6" s="241"/>
      <c r="EU6" s="201"/>
      <c r="EV6" s="14"/>
      <c r="EW6" s="199" t="s">
        <v>642</v>
      </c>
      <c r="EX6" s="241"/>
      <c r="EY6" s="241"/>
      <c r="EZ6" s="241"/>
      <c r="FA6" s="241"/>
      <c r="FB6" s="201"/>
      <c r="FC6" s="14"/>
      <c r="FD6" s="199" t="s">
        <v>121</v>
      </c>
      <c r="FE6" s="241"/>
      <c r="FF6" s="241"/>
      <c r="FG6" s="241"/>
      <c r="FH6" s="241"/>
      <c r="FI6" s="201"/>
      <c r="FJ6" s="14"/>
      <c r="FK6" s="14"/>
      <c r="FL6" s="191"/>
      <c r="FM6" s="172" t="s">
        <v>424</v>
      </c>
      <c r="FN6" s="172"/>
      <c r="FO6" s="172"/>
      <c r="FP6" s="172"/>
      <c r="FQ6" s="172"/>
      <c r="FR6" s="172"/>
      <c r="FS6" s="172"/>
      <c r="FT6" s="172"/>
      <c r="FU6" s="172"/>
      <c r="FV6" s="172"/>
      <c r="FW6" s="172"/>
      <c r="FX6" s="76"/>
      <c r="FY6" s="76"/>
      <c r="FZ6" s="76"/>
      <c r="GA6" s="76"/>
      <c r="GB6" s="76"/>
    </row>
    <row r="7" spans="1:198" ht="53.25" customHeight="1">
      <c r="B7" s="14"/>
      <c r="C7" s="243" t="s">
        <v>965</v>
      </c>
      <c r="D7" s="243" t="s">
        <v>892</v>
      </c>
      <c r="E7" s="243" t="s">
        <v>909</v>
      </c>
      <c r="F7" s="243" t="s">
        <v>913</v>
      </c>
      <c r="G7" s="243" t="s">
        <v>915</v>
      </c>
      <c r="H7" s="243" t="s">
        <v>916</v>
      </c>
      <c r="I7" s="243" t="s">
        <v>917</v>
      </c>
      <c r="J7" s="243" t="s">
        <v>918</v>
      </c>
      <c r="K7" s="243" t="s">
        <v>867</v>
      </c>
      <c r="L7" s="243" t="s">
        <v>986</v>
      </c>
      <c r="M7" s="16" t="s">
        <v>8</v>
      </c>
      <c r="N7" s="244" t="s">
        <v>13</v>
      </c>
      <c r="O7" s="245" t="s">
        <v>11</v>
      </c>
      <c r="P7" s="246" t="s">
        <v>9</v>
      </c>
      <c r="Q7" s="245" t="s">
        <v>14</v>
      </c>
      <c r="R7" s="20" t="s">
        <v>15</v>
      </c>
      <c r="S7" s="14"/>
      <c r="T7" s="16" t="s">
        <v>8</v>
      </c>
      <c r="U7" s="244" t="s">
        <v>13</v>
      </c>
      <c r="V7" s="245" t="s">
        <v>11</v>
      </c>
      <c r="W7" s="246" t="s">
        <v>9</v>
      </c>
      <c r="X7" s="245" t="s">
        <v>14</v>
      </c>
      <c r="Y7" s="20" t="s">
        <v>15</v>
      </c>
      <c r="Z7" s="14"/>
      <c r="AA7" s="16" t="s">
        <v>8</v>
      </c>
      <c r="AB7" s="244" t="s">
        <v>13</v>
      </c>
      <c r="AC7" s="245" t="s">
        <v>11</v>
      </c>
      <c r="AD7" s="246" t="s">
        <v>9</v>
      </c>
      <c r="AE7" s="245" t="s">
        <v>14</v>
      </c>
      <c r="AF7" s="20" t="s">
        <v>15</v>
      </c>
      <c r="AG7" s="14"/>
      <c r="AH7" s="16"/>
      <c r="AI7" s="244"/>
      <c r="AJ7" s="245"/>
      <c r="AK7" s="246"/>
      <c r="AL7" s="245"/>
      <c r="AM7" s="20"/>
      <c r="AN7" s="14"/>
      <c r="AO7" s="16"/>
      <c r="AP7" s="244"/>
      <c r="AQ7" s="245"/>
      <c r="AR7" s="246"/>
      <c r="AS7" s="245"/>
      <c r="AT7" s="20"/>
      <c r="AU7" s="14"/>
      <c r="AV7" s="16" t="s">
        <v>8</v>
      </c>
      <c r="AW7" s="244" t="s">
        <v>13</v>
      </c>
      <c r="AX7" s="245" t="s">
        <v>11</v>
      </c>
      <c r="AY7" s="246" t="s">
        <v>9</v>
      </c>
      <c r="AZ7" s="245" t="s">
        <v>14</v>
      </c>
      <c r="BA7" s="20" t="s">
        <v>15</v>
      </c>
      <c r="BB7" s="14"/>
      <c r="BC7" s="16" t="s">
        <v>8</v>
      </c>
      <c r="BD7" s="244" t="s">
        <v>13</v>
      </c>
      <c r="BE7" s="245" t="s">
        <v>11</v>
      </c>
      <c r="BF7" s="246" t="s">
        <v>9</v>
      </c>
      <c r="BG7" s="245" t="s">
        <v>14</v>
      </c>
      <c r="BH7" s="20" t="s">
        <v>15</v>
      </c>
      <c r="BI7" s="14"/>
      <c r="BJ7" s="16" t="s">
        <v>8</v>
      </c>
      <c r="BK7" s="244" t="s">
        <v>13</v>
      </c>
      <c r="BL7" s="245" t="s">
        <v>11</v>
      </c>
      <c r="BM7" s="246" t="s">
        <v>9</v>
      </c>
      <c r="BN7" s="245" t="s">
        <v>14</v>
      </c>
      <c r="BO7" s="20" t="s">
        <v>15</v>
      </c>
      <c r="BP7" s="14"/>
      <c r="BQ7" s="16" t="s">
        <v>8</v>
      </c>
      <c r="BR7" s="244" t="s">
        <v>13</v>
      </c>
      <c r="BS7" s="245" t="s">
        <v>11</v>
      </c>
      <c r="BT7" s="246" t="s">
        <v>9</v>
      </c>
      <c r="BU7" s="245" t="s">
        <v>14</v>
      </c>
      <c r="BV7" s="20" t="s">
        <v>15</v>
      </c>
      <c r="BW7" s="14"/>
      <c r="BX7" s="16" t="s">
        <v>8</v>
      </c>
      <c r="BY7" s="244" t="s">
        <v>13</v>
      </c>
      <c r="BZ7" s="245" t="s">
        <v>11</v>
      </c>
      <c r="CA7" s="246" t="s">
        <v>9</v>
      </c>
      <c r="CB7" s="245" t="s">
        <v>14</v>
      </c>
      <c r="CC7" s="20" t="s">
        <v>15</v>
      </c>
      <c r="CD7" s="14"/>
      <c r="CE7" s="16" t="s">
        <v>8</v>
      </c>
      <c r="CF7" s="244" t="s">
        <v>13</v>
      </c>
      <c r="CG7" s="245" t="s">
        <v>11</v>
      </c>
      <c r="CH7" s="246" t="s">
        <v>9</v>
      </c>
      <c r="CI7" s="245" t="s">
        <v>14</v>
      </c>
      <c r="CJ7" s="20" t="s">
        <v>15</v>
      </c>
      <c r="CK7" s="14"/>
      <c r="CL7" s="16" t="s">
        <v>8</v>
      </c>
      <c r="CM7" s="244" t="s">
        <v>13</v>
      </c>
      <c r="CN7" s="245" t="s">
        <v>11</v>
      </c>
      <c r="CO7" s="246" t="s">
        <v>9</v>
      </c>
      <c r="CP7" s="245" t="s">
        <v>14</v>
      </c>
      <c r="CQ7" s="20" t="s">
        <v>15</v>
      </c>
      <c r="CR7" s="14"/>
      <c r="CS7" s="16" t="s">
        <v>8</v>
      </c>
      <c r="CT7" s="244" t="s">
        <v>13</v>
      </c>
      <c r="CU7" s="245" t="s">
        <v>11</v>
      </c>
      <c r="CV7" s="246" t="s">
        <v>9</v>
      </c>
      <c r="CW7" s="245" t="s">
        <v>14</v>
      </c>
      <c r="CX7" s="20" t="s">
        <v>15</v>
      </c>
      <c r="CY7" s="14"/>
      <c r="CZ7" s="16" t="s">
        <v>8</v>
      </c>
      <c r="DA7" s="244" t="s">
        <v>13</v>
      </c>
      <c r="DB7" s="245" t="s">
        <v>11</v>
      </c>
      <c r="DC7" s="246" t="s">
        <v>9</v>
      </c>
      <c r="DD7" s="245" t="s">
        <v>14</v>
      </c>
      <c r="DE7" s="20" t="s">
        <v>15</v>
      </c>
      <c r="DF7" s="14"/>
      <c r="DG7" s="16" t="s">
        <v>8</v>
      </c>
      <c r="DH7" s="244" t="s">
        <v>13</v>
      </c>
      <c r="DI7" s="245" t="s">
        <v>11</v>
      </c>
      <c r="DJ7" s="246" t="s">
        <v>9</v>
      </c>
      <c r="DK7" s="245" t="s">
        <v>14</v>
      </c>
      <c r="DL7" s="20" t="s">
        <v>15</v>
      </c>
      <c r="DM7" s="14"/>
      <c r="DN7" s="16" t="s">
        <v>8</v>
      </c>
      <c r="DO7" s="244" t="s">
        <v>13</v>
      </c>
      <c r="DP7" s="245" t="s">
        <v>11</v>
      </c>
      <c r="DQ7" s="246" t="s">
        <v>9</v>
      </c>
      <c r="DR7" s="245" t="s">
        <v>14</v>
      </c>
      <c r="DS7" s="20" t="s">
        <v>15</v>
      </c>
      <c r="DT7" s="247"/>
      <c r="DU7" s="16" t="s">
        <v>8</v>
      </c>
      <c r="DV7" s="244" t="s">
        <v>13</v>
      </c>
      <c r="DW7" s="245" t="s">
        <v>11</v>
      </c>
      <c r="DX7" s="246" t="s">
        <v>9</v>
      </c>
      <c r="DY7" s="245" t="s">
        <v>14</v>
      </c>
      <c r="DZ7" s="20" t="s">
        <v>15</v>
      </c>
      <c r="EA7" s="14"/>
      <c r="EB7" s="16" t="s">
        <v>8</v>
      </c>
      <c r="EC7" s="244" t="s">
        <v>13</v>
      </c>
      <c r="ED7" s="245" t="s">
        <v>11</v>
      </c>
      <c r="EE7" s="246" t="s">
        <v>9</v>
      </c>
      <c r="EF7" s="245" t="s">
        <v>14</v>
      </c>
      <c r="EG7" s="20" t="s">
        <v>15</v>
      </c>
      <c r="EH7" s="14"/>
      <c r="EI7" s="16" t="s">
        <v>8</v>
      </c>
      <c r="EJ7" s="244" t="s">
        <v>13</v>
      </c>
      <c r="EK7" s="245" t="s">
        <v>11</v>
      </c>
      <c r="EL7" s="246" t="s">
        <v>9</v>
      </c>
      <c r="EM7" s="245" t="s">
        <v>14</v>
      </c>
      <c r="EN7" s="20" t="s">
        <v>15</v>
      </c>
      <c r="EO7" s="14"/>
      <c r="EP7" s="16" t="s">
        <v>8</v>
      </c>
      <c r="EQ7" s="244" t="s">
        <v>13</v>
      </c>
      <c r="ER7" s="245" t="s">
        <v>11</v>
      </c>
      <c r="ES7" s="246" t="s">
        <v>9</v>
      </c>
      <c r="ET7" s="245" t="s">
        <v>14</v>
      </c>
      <c r="EU7" s="20" t="s">
        <v>15</v>
      </c>
      <c r="EV7" s="14"/>
      <c r="EW7" s="16" t="s">
        <v>8</v>
      </c>
      <c r="EX7" s="244" t="s">
        <v>13</v>
      </c>
      <c r="EY7" s="245" t="s">
        <v>11</v>
      </c>
      <c r="EZ7" s="246" t="s">
        <v>9</v>
      </c>
      <c r="FA7" s="245" t="s">
        <v>14</v>
      </c>
      <c r="FB7" s="20" t="s">
        <v>15</v>
      </c>
      <c r="FC7" s="14"/>
      <c r="FD7" s="16"/>
      <c r="FE7" s="244" t="s">
        <v>13</v>
      </c>
      <c r="FF7" s="245" t="s">
        <v>11</v>
      </c>
      <c r="FG7" s="246" t="s">
        <v>9</v>
      </c>
      <c r="FH7" s="245" t="s">
        <v>14</v>
      </c>
      <c r="FI7" s="20" t="s">
        <v>44</v>
      </c>
      <c r="FJ7" s="14"/>
      <c r="FK7" s="122" t="s">
        <v>663</v>
      </c>
      <c r="FL7" s="122"/>
      <c r="FM7" s="172" t="s">
        <v>425</v>
      </c>
      <c r="FN7" s="172"/>
      <c r="FO7" s="172"/>
      <c r="FP7" s="172"/>
      <c r="FQ7" s="172"/>
      <c r="FR7" s="172"/>
      <c r="FS7" s="172"/>
      <c r="FT7" s="172"/>
      <c r="FU7" s="172"/>
      <c r="FV7" s="172"/>
      <c r="FW7" s="172"/>
      <c r="FX7" s="76"/>
      <c r="FY7" s="76"/>
      <c r="FZ7" s="76"/>
      <c r="GA7" s="76"/>
      <c r="GB7" s="76"/>
      <c r="GD7" s="248" t="s">
        <v>750</v>
      </c>
      <c r="GE7" s="122" t="s">
        <v>751</v>
      </c>
      <c r="GF7" s="122" t="s">
        <v>752</v>
      </c>
      <c r="GG7" s="122" t="s">
        <v>753</v>
      </c>
      <c r="GH7" s="122" t="s">
        <v>754</v>
      </c>
      <c r="GI7" s="122" t="s">
        <v>755</v>
      </c>
      <c r="GJ7" s="122" t="s">
        <v>756</v>
      </c>
      <c r="GK7" s="122" t="s">
        <v>757</v>
      </c>
      <c r="GL7" s="122" t="s">
        <v>758</v>
      </c>
      <c r="GM7" s="122" t="s">
        <v>759</v>
      </c>
      <c r="GN7" s="122" t="s">
        <v>760</v>
      </c>
      <c r="GP7" s="122" t="s">
        <v>987</v>
      </c>
    </row>
    <row r="8" spans="1:198">
      <c r="B8" s="14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16"/>
      <c r="N8" s="15"/>
      <c r="O8" s="14"/>
      <c r="P8" s="14"/>
      <c r="Q8" s="14"/>
      <c r="R8" s="131"/>
      <c r="S8" s="14"/>
      <c r="T8" s="16"/>
      <c r="U8" s="15"/>
      <c r="V8" s="14"/>
      <c r="W8" s="14"/>
      <c r="X8" s="14"/>
      <c r="Y8" s="131"/>
      <c r="Z8" s="14"/>
      <c r="AA8" s="16"/>
      <c r="AB8" s="15"/>
      <c r="AC8" s="14"/>
      <c r="AD8" s="14"/>
      <c r="AE8" s="14"/>
      <c r="AF8" s="131"/>
      <c r="AG8" s="14"/>
      <c r="AH8" s="16"/>
      <c r="AI8" s="15"/>
      <c r="AJ8" s="14"/>
      <c r="AK8" s="14"/>
      <c r="AL8" s="14"/>
      <c r="AM8" s="131"/>
      <c r="AN8" s="14"/>
      <c r="AO8" s="16"/>
      <c r="AP8" s="15"/>
      <c r="AQ8" s="14"/>
      <c r="AR8" s="14"/>
      <c r="AS8" s="14"/>
      <c r="AT8" s="131"/>
      <c r="AU8" s="14"/>
      <c r="AV8" s="16"/>
      <c r="AW8" s="15"/>
      <c r="AX8" s="14"/>
      <c r="AY8" s="14"/>
      <c r="AZ8" s="14"/>
      <c r="BA8" s="131"/>
      <c r="BB8" s="14"/>
      <c r="BC8" s="16"/>
      <c r="BD8" s="15"/>
      <c r="BE8" s="14"/>
      <c r="BF8" s="14"/>
      <c r="BG8" s="14"/>
      <c r="BH8" s="131"/>
      <c r="BI8" s="14"/>
      <c r="BJ8" s="16"/>
      <c r="BK8" s="15"/>
      <c r="BL8" s="14"/>
      <c r="BM8" s="14"/>
      <c r="BN8" s="14"/>
      <c r="BO8" s="131"/>
      <c r="BP8" s="14"/>
      <c r="BQ8" s="16"/>
      <c r="BR8" s="15"/>
      <c r="BS8" s="14"/>
      <c r="BT8" s="14"/>
      <c r="BU8" s="14"/>
      <c r="BV8" s="131"/>
      <c r="BW8" s="14"/>
      <c r="BX8" s="16"/>
      <c r="BY8" s="15"/>
      <c r="BZ8" s="14"/>
      <c r="CA8" s="14"/>
      <c r="CB8" s="14"/>
      <c r="CC8" s="131"/>
      <c r="CD8" s="14"/>
      <c r="CE8" s="16"/>
      <c r="CF8" s="15"/>
      <c r="CG8" s="14"/>
      <c r="CH8" s="14"/>
      <c r="CI8" s="14"/>
      <c r="CJ8" s="131"/>
      <c r="CK8" s="14"/>
      <c r="CL8" s="16"/>
      <c r="CM8" s="15"/>
      <c r="CN8" s="14"/>
      <c r="CO8" s="14"/>
      <c r="CP8" s="14"/>
      <c r="CQ8" s="131"/>
      <c r="CR8" s="14"/>
      <c r="CS8" s="16"/>
      <c r="CT8" s="15"/>
      <c r="CU8" s="14"/>
      <c r="CV8" s="14"/>
      <c r="CW8" s="14"/>
      <c r="CX8" s="131"/>
      <c r="CY8" s="14"/>
      <c r="CZ8" s="16"/>
      <c r="DA8" s="15"/>
      <c r="DB8" s="14"/>
      <c r="DC8" s="14"/>
      <c r="DD8" s="14"/>
      <c r="DE8" s="131"/>
      <c r="DF8" s="14"/>
      <c r="DG8" s="16"/>
      <c r="DH8" s="15"/>
      <c r="DI8" s="14"/>
      <c r="DJ8" s="14"/>
      <c r="DK8" s="14"/>
      <c r="DL8" s="131"/>
      <c r="DM8" s="14"/>
      <c r="DN8" s="16"/>
      <c r="DO8" s="15"/>
      <c r="DP8" s="14"/>
      <c r="DQ8" s="14"/>
      <c r="DR8" s="14"/>
      <c r="DS8" s="131"/>
      <c r="DT8" s="12"/>
      <c r="DU8" s="16"/>
      <c r="DV8" s="15"/>
      <c r="DW8" s="14"/>
      <c r="DX8" s="14"/>
      <c r="DY8" s="14"/>
      <c r="DZ8" s="131"/>
      <c r="EA8" s="14"/>
      <c r="EB8" s="16"/>
      <c r="EC8" s="15"/>
      <c r="ED8" s="14"/>
      <c r="EE8" s="14"/>
      <c r="EF8" s="14"/>
      <c r="EG8" s="131"/>
      <c r="EH8" s="14"/>
      <c r="EI8" s="16"/>
      <c r="EJ8" s="15"/>
      <c r="EK8" s="14"/>
      <c r="EL8" s="14"/>
      <c r="EM8" s="14"/>
      <c r="EN8" s="131"/>
      <c r="EO8" s="14"/>
      <c r="EP8" s="16"/>
      <c r="EQ8" s="15"/>
      <c r="ER8" s="14"/>
      <c r="ES8" s="14"/>
      <c r="ET8" s="14"/>
      <c r="EU8" s="131"/>
      <c r="EV8" s="14"/>
      <c r="EW8" s="16"/>
      <c r="EX8" s="15"/>
      <c r="EY8" s="14"/>
      <c r="EZ8" s="14"/>
      <c r="FA8" s="14"/>
      <c r="FB8" s="131"/>
      <c r="FC8" s="14"/>
      <c r="FD8" s="16"/>
      <c r="FE8" s="15"/>
      <c r="FF8" s="14"/>
      <c r="FG8" s="14"/>
      <c r="FH8" s="14"/>
      <c r="FI8" s="131"/>
      <c r="FJ8" s="14"/>
      <c r="FK8" s="14"/>
      <c r="FL8" s="191">
        <f>FD5</f>
        <v>11</v>
      </c>
      <c r="FM8" s="79">
        <v>1</v>
      </c>
      <c r="FN8" s="79">
        <v>2</v>
      </c>
      <c r="FO8" s="79">
        <v>3</v>
      </c>
      <c r="FP8" s="79">
        <v>4</v>
      </c>
      <c r="FQ8" s="79">
        <v>5</v>
      </c>
      <c r="FR8" s="79">
        <v>6</v>
      </c>
      <c r="FS8" s="79">
        <v>7</v>
      </c>
      <c r="FT8" s="79">
        <v>8</v>
      </c>
      <c r="FU8" s="79">
        <v>9</v>
      </c>
      <c r="FV8" s="79">
        <v>10</v>
      </c>
      <c r="FW8" s="79">
        <v>11</v>
      </c>
      <c r="FX8" s="79">
        <v>12</v>
      </c>
      <c r="FY8" s="79"/>
      <c r="FZ8" s="79"/>
      <c r="GA8" s="79"/>
      <c r="GB8" s="79"/>
      <c r="GC8" s="79"/>
      <c r="GD8" s="250"/>
      <c r="GE8" s="250"/>
      <c r="GF8" s="250"/>
      <c r="GG8" s="250"/>
      <c r="GH8" s="250"/>
      <c r="GI8" s="250"/>
      <c r="GJ8" s="250"/>
      <c r="GK8" s="250"/>
      <c r="GL8" s="250"/>
      <c r="GM8" s="250"/>
      <c r="GN8" s="250"/>
      <c r="GO8" s="250"/>
      <c r="GP8" s="250"/>
    </row>
    <row r="9" spans="1:198">
      <c r="B9" s="14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16"/>
      <c r="N9" s="15"/>
      <c r="O9" s="14"/>
      <c r="P9" s="14"/>
      <c r="Q9" s="14"/>
      <c r="R9" s="131"/>
      <c r="S9" s="14"/>
      <c r="T9" s="16"/>
      <c r="U9" s="15"/>
      <c r="V9" s="14"/>
      <c r="W9" s="14"/>
      <c r="X9" s="14"/>
      <c r="Y9" s="131"/>
      <c r="Z9" s="14"/>
      <c r="AA9" s="16"/>
      <c r="AB9" s="15"/>
      <c r="AC9" s="14"/>
      <c r="AD9" s="14"/>
      <c r="AE9" s="14"/>
      <c r="AF9" s="131"/>
      <c r="AG9" s="14"/>
      <c r="AH9" s="16"/>
      <c r="AI9" s="15"/>
      <c r="AJ9" s="14"/>
      <c r="AK9" s="14"/>
      <c r="AL9" s="14"/>
      <c r="AM9" s="131"/>
      <c r="AN9" s="14"/>
      <c r="AO9" s="16"/>
      <c r="AP9" s="15"/>
      <c r="AQ9" s="14"/>
      <c r="AR9" s="14"/>
      <c r="AS9" s="14"/>
      <c r="AT9" s="131"/>
      <c r="AU9" s="14"/>
      <c r="AV9" s="16"/>
      <c r="AW9" s="15"/>
      <c r="AX9" s="14"/>
      <c r="AY9" s="14"/>
      <c r="AZ9" s="14"/>
      <c r="BA9" s="131"/>
      <c r="BB9" s="14"/>
      <c r="BC9" s="16"/>
      <c r="BD9" s="15"/>
      <c r="BE9" s="14"/>
      <c r="BF9" s="14"/>
      <c r="BG9" s="14"/>
      <c r="BH9" s="131"/>
      <c r="BI9" s="14"/>
      <c r="BJ9" s="16"/>
      <c r="BK9" s="15"/>
      <c r="BL9" s="14"/>
      <c r="BM9" s="14"/>
      <c r="BN9" s="14"/>
      <c r="BO9" s="131"/>
      <c r="BP9" s="14"/>
      <c r="BQ9" s="16"/>
      <c r="BR9" s="15"/>
      <c r="BS9" s="14"/>
      <c r="BT9" s="14"/>
      <c r="BU9" s="14"/>
      <c r="BV9" s="131"/>
      <c r="BW9" s="14"/>
      <c r="BX9" s="16"/>
      <c r="BY9" s="15"/>
      <c r="BZ9" s="14"/>
      <c r="CA9" s="14"/>
      <c r="CB9" s="14"/>
      <c r="CC9" s="131"/>
      <c r="CD9" s="14"/>
      <c r="CE9" s="16"/>
      <c r="CF9" s="15"/>
      <c r="CG9" s="14"/>
      <c r="CH9" s="14"/>
      <c r="CI9" s="14"/>
      <c r="CJ9" s="131"/>
      <c r="CK9" s="14"/>
      <c r="CL9" s="16"/>
      <c r="CM9" s="15"/>
      <c r="CN9" s="14"/>
      <c r="CO9" s="14"/>
      <c r="CP9" s="14"/>
      <c r="CQ9" s="131"/>
      <c r="CR9" s="14"/>
      <c r="CS9" s="16"/>
      <c r="CT9" s="15"/>
      <c r="CU9" s="14"/>
      <c r="CV9" s="14"/>
      <c r="CW9" s="14"/>
      <c r="CX9" s="131"/>
      <c r="CY9" s="14"/>
      <c r="CZ9" s="16"/>
      <c r="DA9" s="15"/>
      <c r="DB9" s="14"/>
      <c r="DC9" s="14"/>
      <c r="DD9" s="14"/>
      <c r="DE9" s="131"/>
      <c r="DF9" s="14"/>
      <c r="DG9" s="16"/>
      <c r="DH9" s="15"/>
      <c r="DI9" s="14"/>
      <c r="DJ9" s="14"/>
      <c r="DK9" s="14"/>
      <c r="DL9" s="131"/>
      <c r="DM9" s="14"/>
      <c r="DN9" s="16"/>
      <c r="DO9" s="15"/>
      <c r="DP9" s="14"/>
      <c r="DQ9" s="14"/>
      <c r="DR9" s="14"/>
      <c r="DS9" s="131"/>
      <c r="DT9" s="12"/>
      <c r="DU9" s="16"/>
      <c r="DV9" s="15"/>
      <c r="DW9" s="14"/>
      <c r="DX9" s="14"/>
      <c r="DY9" s="14"/>
      <c r="DZ9" s="131"/>
      <c r="EA9" s="14"/>
      <c r="EB9" s="16"/>
      <c r="EC9" s="15"/>
      <c r="ED9" s="14"/>
      <c r="EE9" s="14"/>
      <c r="EF9" s="14"/>
      <c r="EG9" s="131"/>
      <c r="EH9" s="14"/>
      <c r="EI9" s="16"/>
      <c r="EJ9" s="15"/>
      <c r="EK9" s="14"/>
      <c r="EL9" s="14"/>
      <c r="EM9" s="14"/>
      <c r="EN9" s="131"/>
      <c r="EO9" s="14"/>
      <c r="EP9" s="16"/>
      <c r="EQ9" s="15"/>
      <c r="ER9" s="14"/>
      <c r="ES9" s="14"/>
      <c r="ET9" s="14"/>
      <c r="EU9" s="131"/>
      <c r="EV9" s="14"/>
      <c r="EW9" s="16"/>
      <c r="EX9" s="15"/>
      <c r="EY9" s="14"/>
      <c r="EZ9" s="14"/>
      <c r="FA9" s="14"/>
      <c r="FB9" s="131"/>
      <c r="FC9" s="14"/>
      <c r="FD9" s="16"/>
      <c r="FE9" s="15"/>
      <c r="FF9" s="14"/>
      <c r="FG9" s="14"/>
      <c r="FH9" s="14"/>
      <c r="FI9" s="131"/>
      <c r="FJ9" s="14"/>
      <c r="FK9" s="14"/>
      <c r="FL9" s="191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7"/>
      <c r="GC9" s="77"/>
    </row>
    <row r="10" spans="1:198">
      <c r="A10" s="8">
        <v>1</v>
      </c>
      <c r="B10" s="14" t="s">
        <v>910</v>
      </c>
      <c r="C10" s="251"/>
      <c r="D10" s="251"/>
      <c r="E10" s="251"/>
      <c r="F10" s="251"/>
      <c r="G10" s="251"/>
      <c r="H10" s="251"/>
      <c r="I10" s="251">
        <v>2.7962962962962964E-2</v>
      </c>
      <c r="J10" s="251">
        <v>2.7962962962962964E-2</v>
      </c>
      <c r="K10" s="251">
        <v>2.7962962962962964E-2</v>
      </c>
      <c r="L10" s="251">
        <v>2.7962962962962964E-2</v>
      </c>
      <c r="M10" s="23"/>
      <c r="N10" s="252"/>
      <c r="O10" s="253"/>
      <c r="P10" s="254">
        <v>0</v>
      </c>
      <c r="Q10" s="255">
        <f>IF(N10&gt;0,5,0)</f>
        <v>0</v>
      </c>
      <c r="R10" s="147">
        <f t="shared" ref="R10:R74" si="0">O10+P10+Q10</f>
        <v>0</v>
      </c>
      <c r="S10" s="14"/>
      <c r="T10" s="23"/>
      <c r="U10" s="15"/>
      <c r="V10" s="253">
        <f>((T$80)+10)-U10</f>
        <v>0</v>
      </c>
      <c r="W10" s="256">
        <v>0</v>
      </c>
      <c r="X10" s="14"/>
      <c r="Y10" s="131">
        <f t="shared" ref="Y10:Y21" si="1">V10+W10+X10</f>
        <v>0</v>
      </c>
      <c r="Z10" s="14"/>
      <c r="AA10" s="23"/>
      <c r="AB10" s="252"/>
      <c r="AC10" s="253"/>
      <c r="AD10" s="254">
        <v>0</v>
      </c>
      <c r="AE10" s="255">
        <f>IF(AB10&gt;0,5,0)</f>
        <v>0</v>
      </c>
      <c r="AF10" s="147">
        <f t="shared" ref="AF10:AF74" si="2">AC10+AD10+AE10</f>
        <v>0</v>
      </c>
      <c r="AG10" s="14"/>
      <c r="AH10" s="23"/>
      <c r="AI10" s="15"/>
      <c r="AJ10" s="14"/>
      <c r="AK10" s="256"/>
      <c r="AL10" s="14"/>
      <c r="AM10" s="131"/>
      <c r="AN10" s="14"/>
      <c r="AO10" s="23"/>
      <c r="AP10" s="15"/>
      <c r="AQ10" s="253"/>
      <c r="AR10" s="256"/>
      <c r="AS10" s="14"/>
      <c r="AT10" s="131"/>
      <c r="AU10" s="14"/>
      <c r="AV10" s="23"/>
      <c r="AW10" s="252"/>
      <c r="AX10" s="253">
        <f>((AV$80)+10)-AW10</f>
        <v>0</v>
      </c>
      <c r="AY10" s="254">
        <v>0</v>
      </c>
      <c r="AZ10" s="255"/>
      <c r="BA10" s="147">
        <f t="shared" ref="BA10:BA74" si="3">AX10+AY10+AZ10</f>
        <v>0</v>
      </c>
      <c r="BB10" s="14"/>
      <c r="BC10" s="23"/>
      <c r="BD10" s="15"/>
      <c r="BE10" s="253">
        <f>((BC$80)+10)-BD10</f>
        <v>0</v>
      </c>
      <c r="BF10" s="256">
        <v>0</v>
      </c>
      <c r="BG10" s="14"/>
      <c r="BH10" s="131">
        <f t="shared" ref="BH10:BH21" si="4">BE10+BF10+BG10</f>
        <v>0</v>
      </c>
      <c r="BI10" s="14"/>
      <c r="BJ10" s="23"/>
      <c r="BK10" s="252"/>
      <c r="BL10" s="253"/>
      <c r="BM10" s="254">
        <v>0</v>
      </c>
      <c r="BN10" s="255">
        <f>IF(BK10&gt;0,5,0)</f>
        <v>0</v>
      </c>
      <c r="BO10" s="147">
        <f t="shared" ref="BO10:BO74" si="5">BL10+BM10+BN10</f>
        <v>0</v>
      </c>
      <c r="BP10" s="14"/>
      <c r="BQ10" s="23"/>
      <c r="BR10" s="252"/>
      <c r="BS10" s="253"/>
      <c r="BT10" s="254">
        <v>0</v>
      </c>
      <c r="BU10" s="255">
        <f>IF(BR10&gt;0,5,0)</f>
        <v>0</v>
      </c>
      <c r="BV10" s="147">
        <f t="shared" ref="BV10:BV74" si="6">BS10+BT10+BU10</f>
        <v>0</v>
      </c>
      <c r="BW10" s="14"/>
      <c r="BX10" s="23"/>
      <c r="BY10" s="252"/>
      <c r="BZ10" s="253"/>
      <c r="CA10" s="254">
        <v>0</v>
      </c>
      <c r="CB10" s="255">
        <f>IF(BY10&gt;0,5,0)</f>
        <v>0</v>
      </c>
      <c r="CC10" s="147">
        <f t="shared" ref="CC10:CC74" si="7">BZ10+CA10+CB10</f>
        <v>0</v>
      </c>
      <c r="CD10" s="14"/>
      <c r="CE10" s="23"/>
      <c r="CF10" s="15"/>
      <c r="CG10" s="257">
        <f>(CE$80+1)-CF10</f>
        <v>0</v>
      </c>
      <c r="CH10" s="256">
        <v>0</v>
      </c>
      <c r="CI10" s="14"/>
      <c r="CJ10" s="131">
        <f t="shared" ref="CJ10:CJ37" si="8">CG10+CH10+CI10</f>
        <v>0</v>
      </c>
      <c r="CK10" s="14"/>
      <c r="CL10" s="23"/>
      <c r="CM10" s="15"/>
      <c r="CN10" s="253"/>
      <c r="CO10" s="256">
        <v>0</v>
      </c>
      <c r="CP10" s="14"/>
      <c r="CQ10" s="131">
        <f t="shared" ref="CQ10:CQ79" si="9">CN10+CO10+CP10</f>
        <v>0</v>
      </c>
      <c r="CR10" s="14"/>
      <c r="CS10" s="23"/>
      <c r="CT10" s="15"/>
      <c r="CU10" s="257">
        <f>(CS$80+1)-CT10</f>
        <v>0</v>
      </c>
      <c r="CV10" s="256">
        <v>0</v>
      </c>
      <c r="CW10" s="14"/>
      <c r="CX10" s="131">
        <f t="shared" ref="CX10:CX37" si="10">CU10+CV10+CW10</f>
        <v>0</v>
      </c>
      <c r="CY10" s="14"/>
      <c r="CZ10" s="23"/>
      <c r="DA10" s="252"/>
      <c r="DB10" s="253"/>
      <c r="DC10" s="254">
        <v>0</v>
      </c>
      <c r="DD10" s="255">
        <f>IF(DA10&gt;0,5,0)</f>
        <v>0</v>
      </c>
      <c r="DE10" s="147">
        <f t="shared" ref="DE10:DE74" si="11">DB10+DC10+DD10</f>
        <v>0</v>
      </c>
      <c r="DF10" s="14"/>
      <c r="DG10" s="23">
        <v>2.7962962962962964E-2</v>
      </c>
      <c r="DH10" s="252">
        <v>2</v>
      </c>
      <c r="DI10" s="253">
        <f>IF(DG$80&gt;0,(((DG$80)+10)-DH10),0)</f>
        <v>29</v>
      </c>
      <c r="DJ10" s="254">
        <v>0</v>
      </c>
      <c r="DK10" s="255">
        <f>IF(DH10&gt;0,5,0)</f>
        <v>5</v>
      </c>
      <c r="DL10" s="147">
        <f t="shared" ref="DL10:DL74" si="12">DI10+DJ10+DK10</f>
        <v>34</v>
      </c>
      <c r="DM10" s="14"/>
      <c r="DN10" s="23"/>
      <c r="DO10" s="252"/>
      <c r="DP10" s="253"/>
      <c r="DQ10" s="254">
        <v>0</v>
      </c>
      <c r="DR10" s="255">
        <f>IF(DO10&gt;0,5,0)</f>
        <v>0</v>
      </c>
      <c r="DS10" s="147">
        <f t="shared" ref="DS10:DS74" si="13">DP10+DQ10+DR10</f>
        <v>0</v>
      </c>
      <c r="DT10" s="12"/>
      <c r="DU10" s="23"/>
      <c r="DV10" s="252"/>
      <c r="DW10" s="253"/>
      <c r="DX10" s="254">
        <v>0</v>
      </c>
      <c r="DY10" s="255">
        <f>IF(DV10&gt;0,5,0)</f>
        <v>0</v>
      </c>
      <c r="DZ10" s="147">
        <f t="shared" ref="DZ10:DZ74" si="14">DW10+DX10+DY10</f>
        <v>0</v>
      </c>
      <c r="EA10" s="14"/>
      <c r="EB10" s="23"/>
      <c r="EC10" s="252"/>
      <c r="ED10" s="253"/>
      <c r="EE10" s="254">
        <v>0</v>
      </c>
      <c r="EF10" s="255">
        <f>IF(EC10&gt;0,5,0)</f>
        <v>0</v>
      </c>
      <c r="EG10" s="147">
        <f t="shared" ref="EG10:EG74" si="15">ED10+EE10+EF10</f>
        <v>0</v>
      </c>
      <c r="EH10" s="14"/>
      <c r="EI10" s="23"/>
      <c r="EJ10" s="252"/>
      <c r="EK10" s="253"/>
      <c r="EL10" s="254">
        <v>0</v>
      </c>
      <c r="EM10" s="255">
        <f>IF(EJ10&gt;0,5,0)</f>
        <v>0</v>
      </c>
      <c r="EN10" s="147">
        <f t="shared" ref="EN10:EN74" si="16">EK10+EL10+EM10</f>
        <v>0</v>
      </c>
      <c r="EO10" s="14"/>
      <c r="EP10" s="23"/>
      <c r="EQ10" s="15"/>
      <c r="ER10" s="253">
        <f>((EP$80)+10)-EQ10</f>
        <v>0</v>
      </c>
      <c r="ES10" s="256">
        <v>0</v>
      </c>
      <c r="ET10" s="14"/>
      <c r="EU10" s="131">
        <f t="shared" ref="EU10:EU21" si="17">ER10+ES10+ET10</f>
        <v>0</v>
      </c>
      <c r="EV10" s="14"/>
      <c r="EW10" s="23"/>
      <c r="EX10" s="15"/>
      <c r="EY10" s="258">
        <f>(((EW$80)+10)-EX10)*2</f>
        <v>0</v>
      </c>
      <c r="EZ10" s="256">
        <v>0</v>
      </c>
      <c r="FA10" s="14"/>
      <c r="FB10" s="131">
        <f t="shared" ref="FB10:FB61" si="18">EY10+EZ10+FA10</f>
        <v>0</v>
      </c>
      <c r="FC10" s="14"/>
      <c r="FD10" s="16"/>
      <c r="FE10" s="259">
        <f>FL10</f>
        <v>33</v>
      </c>
      <c r="FF10" s="260">
        <f t="shared" ref="FF10:FH25" si="19">SUM(O10+V10+AC10+AJ10+AQ10+AX10+BE10+BL10+BS10+BZ10+CG10+CN10+CU10+DB10+DI10+DP10+DW10+ED10+EK10+ER10+EY10)</f>
        <v>29</v>
      </c>
      <c r="FG10" s="260">
        <f t="shared" si="19"/>
        <v>0</v>
      </c>
      <c r="FH10" s="260">
        <f t="shared" si="19"/>
        <v>5</v>
      </c>
      <c r="FI10" s="131">
        <f t="shared" ref="FI10:FI73" si="20">FF10+FG10+FH10</f>
        <v>34</v>
      </c>
      <c r="FJ10" s="14" t="str">
        <f>B10</f>
        <v>Aaron Baglee</v>
      </c>
      <c r="FK10" s="14"/>
      <c r="FL10" s="183">
        <f>FW10</f>
        <v>33</v>
      </c>
      <c r="FM10" s="177"/>
      <c r="FN10" s="177"/>
      <c r="FO10" s="177"/>
      <c r="FP10" s="177"/>
      <c r="FQ10" s="177"/>
      <c r="FR10" s="177"/>
      <c r="FS10" s="177">
        <v>30</v>
      </c>
      <c r="FT10" s="177">
        <v>31</v>
      </c>
      <c r="FU10" s="188">
        <v>31</v>
      </c>
      <c r="FV10" s="177">
        <v>32</v>
      </c>
      <c r="FW10" s="177">
        <v>33</v>
      </c>
      <c r="FX10" s="77"/>
      <c r="FY10" s="77"/>
      <c r="FZ10" s="77"/>
      <c r="GA10" s="77"/>
      <c r="GB10" s="77"/>
      <c r="GC10" s="77"/>
      <c r="GD10" s="122">
        <f t="shared" ref="GD10:GD62" si="21">$R10</f>
        <v>0</v>
      </c>
      <c r="GE10" s="122">
        <f t="shared" ref="GE10:GE62" si="22">$R10+$AF10</f>
        <v>0</v>
      </c>
      <c r="GF10" s="261">
        <f>$R10+$AF10+$BO10</f>
        <v>0</v>
      </c>
      <c r="GG10" s="261">
        <f>$R10+$AF10+$BO10+$BV10</f>
        <v>0</v>
      </c>
      <c r="GH10" s="261">
        <f>$R10+$AF10+$BO10+$BV10+$CC10</f>
        <v>0</v>
      </c>
      <c r="GI10" s="261">
        <f>$R10+$AF10+$BO10+$BV10+$CC10+$DE10</f>
        <v>0</v>
      </c>
      <c r="GJ10" s="261">
        <f>$R10+$AF10+$BO10+$BV10+$CC10+$DE10+$DL10</f>
        <v>34</v>
      </c>
      <c r="GK10" s="261">
        <f>$R10+$AF10+$BO10+$BV10+$CC10+$DE10+$DL10+$DS10</f>
        <v>34</v>
      </c>
      <c r="GL10" s="261">
        <f>$R10+$AF10+$BO10+$BV10+$CC10+$DE10+$DL10+$DS10+$DZ10</f>
        <v>34</v>
      </c>
      <c r="GM10" s="261">
        <f>$R10+$AF10+$BO10+$BV10+$CC10+$DE10+$DL10+$DS10+$DZ10+$EG10</f>
        <v>34</v>
      </c>
      <c r="GN10" s="261">
        <f>$R10+$AF10+$BO10+$BV10+$CC10+$DE10+$DL10+$DS10+$DZ10+$EG10+$EN10</f>
        <v>34</v>
      </c>
      <c r="GO10" s="261"/>
      <c r="GP10" s="261">
        <f>GN10-FI10</f>
        <v>0</v>
      </c>
    </row>
    <row r="11" spans="1:198">
      <c r="A11" s="8">
        <v>2</v>
      </c>
      <c r="B11" s="14" t="s">
        <v>173</v>
      </c>
      <c r="C11" s="251"/>
      <c r="D11" s="251"/>
      <c r="E11" s="251"/>
      <c r="F11" s="251"/>
      <c r="G11" s="251"/>
      <c r="H11" s="251"/>
      <c r="I11" s="251"/>
      <c r="J11" s="251">
        <v>2.8437500000000001E-2</v>
      </c>
      <c r="K11" s="251">
        <v>2.8437500000000001E-2</v>
      </c>
      <c r="L11" s="251">
        <v>2.8437500000000001E-2</v>
      </c>
      <c r="M11" s="23"/>
      <c r="N11" s="252"/>
      <c r="O11" s="253"/>
      <c r="P11" s="254"/>
      <c r="Q11" s="255"/>
      <c r="R11" s="147"/>
      <c r="S11" s="14"/>
      <c r="T11" s="23"/>
      <c r="U11" s="15"/>
      <c r="V11" s="253"/>
      <c r="W11" s="256"/>
      <c r="X11" s="14"/>
      <c r="Y11" s="131"/>
      <c r="Z11" s="14"/>
      <c r="AA11" s="23"/>
      <c r="AB11" s="252"/>
      <c r="AC11" s="253"/>
      <c r="AD11" s="254"/>
      <c r="AE11" s="255"/>
      <c r="AF11" s="147"/>
      <c r="AG11" s="14"/>
      <c r="AH11" s="23"/>
      <c r="AI11" s="15"/>
      <c r="AJ11" s="14"/>
      <c r="AK11" s="256"/>
      <c r="AL11" s="14"/>
      <c r="AM11" s="131"/>
      <c r="AN11" s="14"/>
      <c r="AO11" s="23"/>
      <c r="AP11" s="15"/>
      <c r="AQ11" s="253"/>
      <c r="AR11" s="256"/>
      <c r="AS11" s="14"/>
      <c r="AT11" s="131"/>
      <c r="AU11" s="14"/>
      <c r="AV11" s="23"/>
      <c r="AW11" s="252"/>
      <c r="AX11" s="253"/>
      <c r="AY11" s="254"/>
      <c r="AZ11" s="255"/>
      <c r="BA11" s="147"/>
      <c r="BB11" s="14"/>
      <c r="BC11" s="23"/>
      <c r="BD11" s="15"/>
      <c r="BE11" s="253"/>
      <c r="BF11" s="256"/>
      <c r="BG11" s="14"/>
      <c r="BH11" s="131"/>
      <c r="BI11" s="14"/>
      <c r="BJ11" s="23"/>
      <c r="BK11" s="252"/>
      <c r="BL11" s="253"/>
      <c r="BM11" s="254"/>
      <c r="BN11" s="255"/>
      <c r="BO11" s="147"/>
      <c r="BP11" s="14"/>
      <c r="BQ11" s="23"/>
      <c r="BR11" s="252"/>
      <c r="BS11" s="253"/>
      <c r="BT11" s="254"/>
      <c r="BU11" s="255"/>
      <c r="BV11" s="147"/>
      <c r="BW11" s="14"/>
      <c r="BX11" s="23"/>
      <c r="BY11" s="252"/>
      <c r="BZ11" s="253"/>
      <c r="CA11" s="254"/>
      <c r="CB11" s="255"/>
      <c r="CC11" s="147"/>
      <c r="CD11" s="14"/>
      <c r="CE11" s="23"/>
      <c r="CF11" s="15"/>
      <c r="CG11" s="257"/>
      <c r="CH11" s="256"/>
      <c r="CI11" s="14"/>
      <c r="CJ11" s="131"/>
      <c r="CK11" s="14"/>
      <c r="CL11" s="23"/>
      <c r="CM11" s="15"/>
      <c r="CN11" s="253"/>
      <c r="CO11" s="256"/>
      <c r="CP11" s="14"/>
      <c r="CQ11" s="131"/>
      <c r="CR11" s="14"/>
      <c r="CS11" s="23"/>
      <c r="CT11" s="15"/>
      <c r="CU11" s="257"/>
      <c r="CV11" s="256"/>
      <c r="CW11" s="14"/>
      <c r="CX11" s="131"/>
      <c r="CY11" s="14"/>
      <c r="CZ11" s="23"/>
      <c r="DA11" s="252"/>
      <c r="DB11" s="253"/>
      <c r="DC11" s="254"/>
      <c r="DD11" s="255"/>
      <c r="DE11" s="147"/>
      <c r="DF11" s="14"/>
      <c r="DG11" s="23"/>
      <c r="DH11" s="252"/>
      <c r="DI11" s="253"/>
      <c r="DJ11" s="254"/>
      <c r="DK11" s="255"/>
      <c r="DL11" s="147"/>
      <c r="DM11" s="14"/>
      <c r="DN11" s="23">
        <v>2.8437500000000001E-2</v>
      </c>
      <c r="DO11" s="252">
        <v>1</v>
      </c>
      <c r="DP11" s="253">
        <f t="shared" ref="DP11" si="23">IF(DN$80&gt;0,(((DN$80)+10)-DO11),0)</f>
        <v>17</v>
      </c>
      <c r="DQ11" s="254">
        <v>0</v>
      </c>
      <c r="DR11" s="255">
        <f>IF(DO11&gt;0,5,0)</f>
        <v>5</v>
      </c>
      <c r="DS11" s="147">
        <f t="shared" si="13"/>
        <v>22</v>
      </c>
      <c r="DT11" s="12"/>
      <c r="DU11" s="23"/>
      <c r="DV11" s="252"/>
      <c r="DW11" s="253"/>
      <c r="DX11" s="254">
        <v>0</v>
      </c>
      <c r="DY11" s="255">
        <f>IF(DV11&gt;0,5,0)</f>
        <v>0</v>
      </c>
      <c r="DZ11" s="147">
        <f t="shared" si="14"/>
        <v>0</v>
      </c>
      <c r="EA11" s="14"/>
      <c r="EB11" s="23"/>
      <c r="EC11" s="252"/>
      <c r="ED11" s="253"/>
      <c r="EE11" s="254">
        <v>0</v>
      </c>
      <c r="EF11" s="255">
        <f>IF(EC11&gt;0,5,0)</f>
        <v>0</v>
      </c>
      <c r="EG11" s="147">
        <f t="shared" si="15"/>
        <v>0</v>
      </c>
      <c r="EH11" s="14"/>
      <c r="EI11" s="23"/>
      <c r="EJ11" s="252"/>
      <c r="EK11" s="253"/>
      <c r="EL11" s="254">
        <v>0</v>
      </c>
      <c r="EM11" s="255">
        <f>IF(EJ11&gt;0,5,0)</f>
        <v>0</v>
      </c>
      <c r="EN11" s="147">
        <f t="shared" si="16"/>
        <v>0</v>
      </c>
      <c r="EO11" s="14"/>
      <c r="EP11" s="23"/>
      <c r="EQ11" s="15"/>
      <c r="ER11" s="253">
        <f t="shared" ref="ER11:ER20" si="24">((EP$80)+10)-EQ11</f>
        <v>0</v>
      </c>
      <c r="ES11" s="256">
        <v>0</v>
      </c>
      <c r="ET11" s="14"/>
      <c r="EU11" s="131">
        <f t="shared" si="17"/>
        <v>0</v>
      </c>
      <c r="EV11" s="14"/>
      <c r="EW11" s="23"/>
      <c r="EX11" s="15"/>
      <c r="EY11" s="258">
        <f>(((EW$80)+10)-EX11)*2</f>
        <v>0</v>
      </c>
      <c r="EZ11" s="256">
        <v>0</v>
      </c>
      <c r="FA11" s="14"/>
      <c r="FB11" s="131">
        <f t="shared" si="18"/>
        <v>0</v>
      </c>
      <c r="FC11" s="14"/>
      <c r="FD11" s="16"/>
      <c r="FE11" s="259" t="str">
        <f>FL11</f>
        <v>48=</v>
      </c>
      <c r="FF11" s="260">
        <f t="shared" si="19"/>
        <v>17</v>
      </c>
      <c r="FG11" s="260">
        <f t="shared" si="19"/>
        <v>0</v>
      </c>
      <c r="FH11" s="260">
        <f t="shared" si="19"/>
        <v>5</v>
      </c>
      <c r="FI11" s="131">
        <f t="shared" si="20"/>
        <v>22</v>
      </c>
      <c r="FJ11" s="14" t="str">
        <f>B11</f>
        <v>Alex Davies</v>
      </c>
      <c r="FK11" s="14"/>
      <c r="FL11" s="183" t="str">
        <f t="shared" ref="FL11:FL62" si="25">FW11</f>
        <v>48=</v>
      </c>
      <c r="FM11" s="177"/>
      <c r="FN11" s="177"/>
      <c r="FO11" s="177"/>
      <c r="FP11" s="177"/>
      <c r="FQ11" s="177"/>
      <c r="FR11" s="177"/>
      <c r="FS11" s="177"/>
      <c r="FT11" s="177" t="s">
        <v>851</v>
      </c>
      <c r="FU11" s="188" t="s">
        <v>988</v>
      </c>
      <c r="FV11" s="177" t="s">
        <v>858</v>
      </c>
      <c r="FW11" s="177" t="s">
        <v>858</v>
      </c>
      <c r="FX11" s="77"/>
      <c r="FY11" s="77"/>
      <c r="FZ11" s="77"/>
      <c r="GA11" s="77"/>
      <c r="GB11" s="77"/>
      <c r="GC11" s="77"/>
      <c r="GD11" s="122">
        <f t="shared" si="21"/>
        <v>0</v>
      </c>
      <c r="GE11" s="122">
        <f t="shared" si="22"/>
        <v>0</v>
      </c>
      <c r="GF11" s="261">
        <f t="shared" ref="GF11:GF62" si="26">$R11+$AF11+$BO11</f>
        <v>0</v>
      </c>
      <c r="GG11" s="261">
        <f t="shared" ref="GG11:GG62" si="27">$R11+$AF11+$BO11+$BV11</f>
        <v>0</v>
      </c>
      <c r="GH11" s="261">
        <f t="shared" ref="GH11:GH62" si="28">$R11+$AF11+$BO11+$BV11+$CC11</f>
        <v>0</v>
      </c>
      <c r="GI11" s="261">
        <f t="shared" ref="GI11:GI62" si="29">$R11+$AF11+$BO11+$BV11+$CC11+$DE11</f>
        <v>0</v>
      </c>
      <c r="GJ11" s="261">
        <f t="shared" ref="GJ11:GJ62" si="30">$R11+$AF11+$BO11+$BV11+$CC11+$DE11+$DL11</f>
        <v>0</v>
      </c>
      <c r="GK11" s="261">
        <f t="shared" ref="GK11:GK62" si="31">$R11+$AF11+$BO11+$BV11+$CC11+$DE11+$DL11+$DS11</f>
        <v>22</v>
      </c>
      <c r="GL11" s="261">
        <f t="shared" ref="GL11:GL62" si="32">$R11+$AF11+$BO11+$BV11+$CC11+$DE11+$DL11+$DS11+$DZ11</f>
        <v>22</v>
      </c>
      <c r="GM11" s="261">
        <f t="shared" ref="GM11:GM62" si="33">$R11+$AF11+$BO11+$BV11+$CC11+$DE11+$DL11+$DS11+$DZ11+$EG11</f>
        <v>22</v>
      </c>
      <c r="GN11" s="261">
        <f t="shared" ref="GN11:GN62" si="34">$R11+$AF11+$BO11+$BV11+$CC11+$DE11+$DL11+$DS11+$DZ11+$EG11+$EN11</f>
        <v>22</v>
      </c>
      <c r="GO11" s="261"/>
      <c r="GP11" s="261">
        <f t="shared" ref="GP11:GP62" si="35">GN11-FI11</f>
        <v>0</v>
      </c>
    </row>
    <row r="12" spans="1:198">
      <c r="A12" s="8">
        <v>3</v>
      </c>
      <c r="B12" s="14" t="s">
        <v>983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3"/>
      <c r="N12" s="252"/>
      <c r="O12" s="253"/>
      <c r="P12" s="254"/>
      <c r="Q12" s="255"/>
      <c r="R12" s="147"/>
      <c r="S12" s="14"/>
      <c r="T12" s="23"/>
      <c r="U12" s="15"/>
      <c r="V12" s="253"/>
      <c r="W12" s="256"/>
      <c r="X12" s="14"/>
      <c r="Y12" s="131"/>
      <c r="Z12" s="14"/>
      <c r="AA12" s="23"/>
      <c r="AB12" s="252"/>
      <c r="AC12" s="253"/>
      <c r="AD12" s="254"/>
      <c r="AE12" s="255"/>
      <c r="AF12" s="147"/>
      <c r="AG12" s="14"/>
      <c r="AH12" s="23"/>
      <c r="AI12" s="15"/>
      <c r="AJ12" s="14"/>
      <c r="AK12" s="256"/>
      <c r="AL12" s="14"/>
      <c r="AM12" s="131"/>
      <c r="AN12" s="14"/>
      <c r="AO12" s="23"/>
      <c r="AP12" s="15"/>
      <c r="AQ12" s="253"/>
      <c r="AR12" s="256"/>
      <c r="AS12" s="14"/>
      <c r="AT12" s="131"/>
      <c r="AU12" s="14"/>
      <c r="AV12" s="23"/>
      <c r="AW12" s="252"/>
      <c r="AX12" s="253"/>
      <c r="AY12" s="254"/>
      <c r="AZ12" s="255"/>
      <c r="BA12" s="147"/>
      <c r="BB12" s="14"/>
      <c r="BC12" s="23"/>
      <c r="BD12" s="15"/>
      <c r="BE12" s="253"/>
      <c r="BF12" s="256"/>
      <c r="BG12" s="14"/>
      <c r="BH12" s="131"/>
      <c r="BI12" s="14"/>
      <c r="BJ12" s="23"/>
      <c r="BK12" s="252"/>
      <c r="BL12" s="253"/>
      <c r="BM12" s="254"/>
      <c r="BN12" s="255"/>
      <c r="BO12" s="147"/>
      <c r="BP12" s="14"/>
      <c r="BQ12" s="23">
        <v>2.4525462962962968E-2</v>
      </c>
      <c r="BR12" s="252">
        <v>12</v>
      </c>
      <c r="BS12" s="253">
        <f>IF(BQ$80&gt;0,(((BQ$80)+10)-BR12),0)</f>
        <v>14</v>
      </c>
      <c r="BT12" s="254">
        <v>0</v>
      </c>
      <c r="BU12" s="255">
        <f t="shared" ref="BU12:BU68" si="36">IF(BR12&gt;0,5,0)</f>
        <v>5</v>
      </c>
      <c r="BV12" s="147">
        <f t="shared" si="6"/>
        <v>19</v>
      </c>
      <c r="BW12" s="14"/>
      <c r="BX12" s="23"/>
      <c r="BY12" s="252"/>
      <c r="BZ12" s="253"/>
      <c r="CA12" s="254">
        <v>0</v>
      </c>
      <c r="CB12" s="255">
        <f>IF(BY12&gt;0,5,0)</f>
        <v>0</v>
      </c>
      <c r="CC12" s="147">
        <f t="shared" ref="CC12:CC62" si="37">BZ12+CA12+CB12</f>
        <v>0</v>
      </c>
      <c r="CD12" s="14"/>
      <c r="CE12" s="23"/>
      <c r="CF12" s="15"/>
      <c r="CG12" s="257"/>
      <c r="CH12" s="256"/>
      <c r="CI12" s="14"/>
      <c r="CJ12" s="131"/>
      <c r="CK12" s="14"/>
      <c r="CL12" s="23"/>
      <c r="CM12" s="15"/>
      <c r="CN12" s="253"/>
      <c r="CO12" s="256"/>
      <c r="CP12" s="14"/>
      <c r="CQ12" s="131"/>
      <c r="CR12" s="14"/>
      <c r="CS12" s="23"/>
      <c r="CT12" s="15"/>
      <c r="CU12" s="257"/>
      <c r="CV12" s="256"/>
      <c r="CW12" s="14"/>
      <c r="CX12" s="131"/>
      <c r="CY12" s="14"/>
      <c r="CZ12" s="23"/>
      <c r="DA12" s="252"/>
      <c r="DB12" s="253"/>
      <c r="DC12" s="254">
        <v>0</v>
      </c>
      <c r="DD12" s="255">
        <f t="shared" ref="DD12:DD68" si="38">IF(DA12&gt;0,5,0)</f>
        <v>0</v>
      </c>
      <c r="DE12" s="147">
        <f t="shared" ref="DE12" si="39">DB12+DC12+DD12</f>
        <v>0</v>
      </c>
      <c r="DF12" s="14"/>
      <c r="DG12" s="23"/>
      <c r="DH12" s="252"/>
      <c r="DI12" s="253"/>
      <c r="DJ12" s="254">
        <v>0</v>
      </c>
      <c r="DK12" s="255">
        <f t="shared" ref="DK12:DK68" si="40">IF(DH12&gt;0,5,0)</f>
        <v>0</v>
      </c>
      <c r="DL12" s="147">
        <f t="shared" ref="DL12" si="41">DI12+DJ12+DK12</f>
        <v>0</v>
      </c>
      <c r="DM12" s="14"/>
      <c r="DN12" s="23"/>
      <c r="DO12" s="252"/>
      <c r="DP12" s="253"/>
      <c r="DQ12" s="254">
        <v>0</v>
      </c>
      <c r="DR12" s="255">
        <f t="shared" ref="DR12:DR68" si="42">IF(DO12&gt;0,5,0)</f>
        <v>0</v>
      </c>
      <c r="DS12" s="147">
        <f t="shared" si="13"/>
        <v>0</v>
      </c>
      <c r="DT12" s="12"/>
      <c r="DU12" s="23"/>
      <c r="DV12" s="252"/>
      <c r="DW12" s="253"/>
      <c r="DX12" s="254">
        <v>0</v>
      </c>
      <c r="DY12" s="255">
        <f t="shared" ref="DY12:DY68" si="43">IF(DV12&gt;0,5,0)</f>
        <v>0</v>
      </c>
      <c r="DZ12" s="147">
        <f t="shared" si="14"/>
        <v>0</v>
      </c>
      <c r="EA12" s="14"/>
      <c r="EB12" s="23"/>
      <c r="EC12" s="252"/>
      <c r="ED12" s="253"/>
      <c r="EE12" s="254">
        <v>0</v>
      </c>
      <c r="EF12" s="255">
        <f t="shared" ref="EF12:EF68" si="44">IF(EC12&gt;0,5,0)</f>
        <v>0</v>
      </c>
      <c r="EG12" s="147">
        <f t="shared" si="15"/>
        <v>0</v>
      </c>
      <c r="EH12" s="14"/>
      <c r="EI12" s="23"/>
      <c r="EJ12" s="252"/>
      <c r="EK12" s="253"/>
      <c r="EL12" s="254">
        <v>0</v>
      </c>
      <c r="EM12" s="255">
        <f t="shared" ref="EM12:EM68" si="45">IF(EJ12&gt;0,5,0)</f>
        <v>0</v>
      </c>
      <c r="EN12" s="147">
        <f t="shared" si="16"/>
        <v>0</v>
      </c>
      <c r="EO12" s="14"/>
      <c r="EP12" s="23"/>
      <c r="EQ12" s="15"/>
      <c r="ER12" s="253">
        <f t="shared" si="24"/>
        <v>0</v>
      </c>
      <c r="ES12" s="256">
        <v>0</v>
      </c>
      <c r="ET12" s="14"/>
      <c r="EU12" s="131">
        <f t="shared" si="17"/>
        <v>0</v>
      </c>
      <c r="EV12" s="14"/>
      <c r="EW12" s="23"/>
      <c r="EX12" s="15"/>
      <c r="EY12" s="253"/>
      <c r="EZ12" s="256">
        <v>0</v>
      </c>
      <c r="FA12" s="14"/>
      <c r="FB12" s="131">
        <f t="shared" si="18"/>
        <v>0</v>
      </c>
      <c r="FC12" s="14"/>
      <c r="FD12" s="16"/>
      <c r="FE12" s="259">
        <f t="shared" ref="FE12:FE67" si="46">FL12</f>
        <v>51</v>
      </c>
      <c r="FF12" s="260">
        <f t="shared" si="19"/>
        <v>14</v>
      </c>
      <c r="FG12" s="260">
        <f t="shared" si="19"/>
        <v>0</v>
      </c>
      <c r="FH12" s="260">
        <f t="shared" si="19"/>
        <v>5</v>
      </c>
      <c r="FI12" s="131">
        <f t="shared" si="20"/>
        <v>19</v>
      </c>
      <c r="FJ12" s="14" t="str">
        <f>B12</f>
        <v>Andrew Dawson</v>
      </c>
      <c r="FK12" s="14"/>
      <c r="FL12" s="183">
        <f t="shared" si="25"/>
        <v>51</v>
      </c>
      <c r="FM12" s="177"/>
      <c r="FN12" s="177"/>
      <c r="FO12" s="177"/>
      <c r="FP12" s="177">
        <v>37</v>
      </c>
      <c r="FQ12" s="177">
        <v>41</v>
      </c>
      <c r="FR12" s="177">
        <v>42</v>
      </c>
      <c r="FS12" s="177">
        <v>48</v>
      </c>
      <c r="FT12" s="177">
        <v>49</v>
      </c>
      <c r="FU12" s="188">
        <v>49</v>
      </c>
      <c r="FV12" s="177">
        <v>50</v>
      </c>
      <c r="FW12" s="177">
        <v>51</v>
      </c>
      <c r="FX12" s="77"/>
      <c r="FY12" s="77"/>
      <c r="FZ12" s="77"/>
      <c r="GA12" s="77"/>
      <c r="GB12" s="77"/>
      <c r="GC12" s="77"/>
      <c r="GD12" s="122">
        <f t="shared" si="21"/>
        <v>0</v>
      </c>
      <c r="GE12" s="122">
        <f t="shared" si="22"/>
        <v>0</v>
      </c>
      <c r="GF12" s="261">
        <f t="shared" si="26"/>
        <v>0</v>
      </c>
      <c r="GG12" s="261">
        <f t="shared" si="27"/>
        <v>19</v>
      </c>
      <c r="GH12" s="261">
        <f t="shared" si="28"/>
        <v>19</v>
      </c>
      <c r="GI12" s="261">
        <f t="shared" si="29"/>
        <v>19</v>
      </c>
      <c r="GJ12" s="261">
        <f t="shared" si="30"/>
        <v>19</v>
      </c>
      <c r="GK12" s="261">
        <f t="shared" si="31"/>
        <v>19</v>
      </c>
      <c r="GL12" s="261">
        <f t="shared" si="32"/>
        <v>19</v>
      </c>
      <c r="GM12" s="261">
        <f t="shared" si="33"/>
        <v>19</v>
      </c>
      <c r="GN12" s="261">
        <f t="shared" si="34"/>
        <v>19</v>
      </c>
      <c r="GO12" s="261"/>
      <c r="GP12" s="261">
        <f t="shared" si="35"/>
        <v>0</v>
      </c>
    </row>
    <row r="13" spans="1:198">
      <c r="A13" s="8">
        <v>4</v>
      </c>
      <c r="B13" s="14" t="s">
        <v>18</v>
      </c>
      <c r="C13" s="251">
        <v>3.3599537037037039E-2</v>
      </c>
      <c r="D13" s="262">
        <v>3.2997685185185185E-2</v>
      </c>
      <c r="E13" s="262">
        <v>3.2638888888888891E-2</v>
      </c>
      <c r="F13" s="251">
        <v>3.2638888888888891E-2</v>
      </c>
      <c r="G13" s="251">
        <v>3.2638888888888891E-2</v>
      </c>
      <c r="H13" s="251">
        <v>3.2638888888888891E-2</v>
      </c>
      <c r="I13" s="251">
        <v>3.2638888888888891E-2</v>
      </c>
      <c r="J13" s="251">
        <v>3.2638888888888891E-2</v>
      </c>
      <c r="K13" s="251">
        <v>3.2638888888888891E-2</v>
      </c>
      <c r="L13" s="251">
        <v>3.2638888888888891E-2</v>
      </c>
      <c r="M13" s="23">
        <v>3.3599537037037039E-2</v>
      </c>
      <c r="N13" s="252">
        <v>18</v>
      </c>
      <c r="O13" s="253">
        <f>IF(M$80&gt;0,(((M$80)+10)-N13),0)</f>
        <v>20</v>
      </c>
      <c r="P13" s="254">
        <v>0</v>
      </c>
      <c r="Q13" s="255">
        <f t="shared" ref="Q13:Q68" si="47">IF(N13&gt;0,5,0)</f>
        <v>5</v>
      </c>
      <c r="R13" s="147">
        <f t="shared" si="0"/>
        <v>25</v>
      </c>
      <c r="S13" s="14"/>
      <c r="T13" s="23"/>
      <c r="U13" s="15"/>
      <c r="V13" s="253">
        <f>((T$80)+10)-U13</f>
        <v>0</v>
      </c>
      <c r="W13" s="256">
        <v>0</v>
      </c>
      <c r="X13" s="14"/>
      <c r="Y13" s="131">
        <f t="shared" si="1"/>
        <v>0</v>
      </c>
      <c r="Z13" s="14"/>
      <c r="AA13" s="110">
        <v>3.2997685185185185E-2</v>
      </c>
      <c r="AB13" s="252">
        <v>11</v>
      </c>
      <c r="AC13" s="253">
        <f>IF(AA$80&gt;0,(((AA$80)+10)-AB13),0)</f>
        <v>18</v>
      </c>
      <c r="AD13" s="263">
        <v>15</v>
      </c>
      <c r="AE13" s="255">
        <f t="shared" ref="AE13:AE68" si="48">IF(AB13&gt;0,5,0)</f>
        <v>5</v>
      </c>
      <c r="AF13" s="147">
        <f t="shared" si="2"/>
        <v>38</v>
      </c>
      <c r="AG13" s="14"/>
      <c r="AH13" s="23"/>
      <c r="AI13" s="15"/>
      <c r="AJ13" s="14"/>
      <c r="AK13" s="256"/>
      <c r="AL13" s="14"/>
      <c r="AM13" s="131"/>
      <c r="AN13" s="14"/>
      <c r="AO13" s="23"/>
      <c r="AP13" s="15"/>
      <c r="AQ13" s="253"/>
      <c r="AR13" s="256"/>
      <c r="AS13" s="14"/>
      <c r="AT13" s="131"/>
      <c r="AU13" s="14"/>
      <c r="AV13" s="23"/>
      <c r="AW13" s="252"/>
      <c r="AX13" s="253">
        <f>((AV$80)+10)-AW13</f>
        <v>0</v>
      </c>
      <c r="AY13" s="254">
        <v>0</v>
      </c>
      <c r="AZ13" s="255"/>
      <c r="BA13" s="147">
        <f t="shared" si="3"/>
        <v>0</v>
      </c>
      <c r="BB13" s="14"/>
      <c r="BC13" s="23"/>
      <c r="BD13" s="15"/>
      <c r="BE13" s="253">
        <f>((BC$80)+10)-BD13</f>
        <v>0</v>
      </c>
      <c r="BF13" s="256">
        <v>0</v>
      </c>
      <c r="BG13" s="14"/>
      <c r="BH13" s="131">
        <f t="shared" si="4"/>
        <v>0</v>
      </c>
      <c r="BI13" s="14"/>
      <c r="BJ13" s="110">
        <v>3.2638888888888891E-2</v>
      </c>
      <c r="BK13" s="252">
        <v>6</v>
      </c>
      <c r="BL13" s="253">
        <f>IF(BJ$80&gt;0,(((BJ$80)+10)-BK13),0)</f>
        <v>18</v>
      </c>
      <c r="BM13" s="263">
        <v>15</v>
      </c>
      <c r="BN13" s="255">
        <f t="shared" ref="BN13:BN68" si="49">IF(BK13&gt;0,5,0)</f>
        <v>5</v>
      </c>
      <c r="BO13" s="147">
        <f t="shared" si="5"/>
        <v>38</v>
      </c>
      <c r="BP13" s="59"/>
      <c r="BQ13" s="23"/>
      <c r="BR13" s="252"/>
      <c r="BS13" s="253"/>
      <c r="BT13" s="254">
        <v>0</v>
      </c>
      <c r="BU13" s="255">
        <f t="shared" si="36"/>
        <v>0</v>
      </c>
      <c r="BV13" s="147">
        <f t="shared" si="6"/>
        <v>0</v>
      </c>
      <c r="BW13" s="14"/>
      <c r="BX13" s="23"/>
      <c r="BY13" s="252"/>
      <c r="BZ13" s="253"/>
      <c r="CA13" s="254">
        <v>0</v>
      </c>
      <c r="CB13" s="255">
        <f t="shared" ref="CB13:CB68" si="50">IF(BY13&gt;0,5,0)</f>
        <v>0</v>
      </c>
      <c r="CC13" s="147">
        <f t="shared" si="37"/>
        <v>0</v>
      </c>
      <c r="CD13" s="14"/>
      <c r="CE13" s="23"/>
      <c r="CF13" s="15"/>
      <c r="CG13" s="257">
        <f>(CE$80+1)-CF13</f>
        <v>0</v>
      </c>
      <c r="CH13" s="256">
        <v>0</v>
      </c>
      <c r="CI13" s="14"/>
      <c r="CJ13" s="131">
        <f t="shared" si="8"/>
        <v>0</v>
      </c>
      <c r="CK13" s="14"/>
      <c r="CL13" s="23"/>
      <c r="CM13" s="15"/>
      <c r="CN13" s="253">
        <f>((CL$80)+10)-CM13</f>
        <v>0</v>
      </c>
      <c r="CO13" s="256">
        <v>0</v>
      </c>
      <c r="CP13" s="14"/>
      <c r="CQ13" s="131">
        <f t="shared" si="9"/>
        <v>0</v>
      </c>
      <c r="CR13" s="14"/>
      <c r="CS13" s="23"/>
      <c r="CT13" s="15"/>
      <c r="CU13" s="257">
        <f>(CS$80+1)-CT13</f>
        <v>0</v>
      </c>
      <c r="CV13" s="256">
        <v>0</v>
      </c>
      <c r="CW13" s="14"/>
      <c r="CX13" s="131">
        <f t="shared" si="10"/>
        <v>0</v>
      </c>
      <c r="CY13" s="14"/>
      <c r="CZ13" s="23"/>
      <c r="DA13" s="252"/>
      <c r="DB13" s="253"/>
      <c r="DC13" s="254">
        <v>0</v>
      </c>
      <c r="DD13" s="255">
        <f t="shared" si="38"/>
        <v>0</v>
      </c>
      <c r="DE13" s="147">
        <f t="shared" si="11"/>
        <v>0</v>
      </c>
      <c r="DF13" s="14"/>
      <c r="DG13" s="23">
        <v>3.2719907407407406E-2</v>
      </c>
      <c r="DH13" s="252">
        <v>8</v>
      </c>
      <c r="DI13" s="253">
        <f>IF(DG$80&gt;0,(((DG$80)+10)-DH13),0)</f>
        <v>23</v>
      </c>
      <c r="DJ13" s="254">
        <v>0</v>
      </c>
      <c r="DK13" s="255">
        <f t="shared" si="40"/>
        <v>5</v>
      </c>
      <c r="DL13" s="147">
        <f t="shared" si="12"/>
        <v>28</v>
      </c>
      <c r="DM13" s="14"/>
      <c r="DN13" s="23"/>
      <c r="DO13" s="252"/>
      <c r="DP13" s="253"/>
      <c r="DQ13" s="254">
        <v>0</v>
      </c>
      <c r="DR13" s="255">
        <f t="shared" si="42"/>
        <v>0</v>
      </c>
      <c r="DS13" s="147">
        <f t="shared" si="13"/>
        <v>0</v>
      </c>
      <c r="DT13" s="12"/>
      <c r="DU13" s="23"/>
      <c r="DV13" s="252"/>
      <c r="DW13" s="253"/>
      <c r="DX13" s="254">
        <v>0</v>
      </c>
      <c r="DY13" s="255">
        <f t="shared" si="43"/>
        <v>0</v>
      </c>
      <c r="DZ13" s="147">
        <f t="shared" si="14"/>
        <v>0</v>
      </c>
      <c r="EA13" s="14"/>
      <c r="EB13" s="23"/>
      <c r="EC13" s="252"/>
      <c r="ED13" s="253"/>
      <c r="EE13" s="254">
        <v>0</v>
      </c>
      <c r="EF13" s="255">
        <f t="shared" si="44"/>
        <v>0</v>
      </c>
      <c r="EG13" s="147">
        <f t="shared" si="15"/>
        <v>0</v>
      </c>
      <c r="EH13" s="14"/>
      <c r="EI13" s="110">
        <v>3.2129629629629626E-2</v>
      </c>
      <c r="EJ13" s="252">
        <v>7</v>
      </c>
      <c r="EK13" s="253">
        <f>IF(EI$80&gt;0,(((EI$80)+10)-EJ13),0)</f>
        <v>11</v>
      </c>
      <c r="EL13" s="263">
        <v>15</v>
      </c>
      <c r="EM13" s="255">
        <f t="shared" si="45"/>
        <v>5</v>
      </c>
      <c r="EN13" s="147">
        <f t="shared" si="16"/>
        <v>31</v>
      </c>
      <c r="EO13" s="14"/>
      <c r="EP13" s="23"/>
      <c r="EQ13" s="15"/>
      <c r="ER13" s="253">
        <f t="shared" si="24"/>
        <v>0</v>
      </c>
      <c r="ES13" s="256">
        <v>0</v>
      </c>
      <c r="ET13" s="14"/>
      <c r="EU13" s="131">
        <f t="shared" si="17"/>
        <v>0</v>
      </c>
      <c r="EV13" s="14"/>
      <c r="EW13" s="23"/>
      <c r="EX13" s="15"/>
      <c r="EY13" s="253"/>
      <c r="EZ13" s="256">
        <v>0</v>
      </c>
      <c r="FA13" s="14"/>
      <c r="FB13" s="131">
        <f t="shared" si="18"/>
        <v>0</v>
      </c>
      <c r="FC13" s="14"/>
      <c r="FD13" s="16"/>
      <c r="FE13" s="259">
        <f t="shared" si="46"/>
        <v>8</v>
      </c>
      <c r="FF13" s="260">
        <f t="shared" si="19"/>
        <v>90</v>
      </c>
      <c r="FG13" s="260">
        <f t="shared" si="19"/>
        <v>45</v>
      </c>
      <c r="FH13" s="260">
        <f t="shared" si="19"/>
        <v>25</v>
      </c>
      <c r="FI13" s="131">
        <f t="shared" si="20"/>
        <v>160</v>
      </c>
      <c r="FJ13" s="14" t="str">
        <f>B13</f>
        <v>Andrew Walker</v>
      </c>
      <c r="FK13" s="14"/>
      <c r="FL13" s="183">
        <f t="shared" si="25"/>
        <v>8</v>
      </c>
      <c r="FM13" s="177">
        <v>18</v>
      </c>
      <c r="FN13" s="177">
        <v>5</v>
      </c>
      <c r="FO13" s="177">
        <v>2</v>
      </c>
      <c r="FP13" s="177">
        <v>5</v>
      </c>
      <c r="FQ13" s="177">
        <v>9</v>
      </c>
      <c r="FR13" s="177">
        <v>10</v>
      </c>
      <c r="FS13" s="177">
        <v>9</v>
      </c>
      <c r="FT13" s="177">
        <v>9</v>
      </c>
      <c r="FU13" s="188">
        <v>9</v>
      </c>
      <c r="FV13" s="177">
        <v>12</v>
      </c>
      <c r="FW13" s="177">
        <v>8</v>
      </c>
      <c r="FX13" s="77"/>
      <c r="FY13" s="77"/>
      <c r="FZ13" s="77"/>
      <c r="GA13" s="77"/>
      <c r="GB13" s="77"/>
      <c r="GC13" s="77"/>
      <c r="GD13" s="122">
        <f t="shared" si="21"/>
        <v>25</v>
      </c>
      <c r="GE13" s="122">
        <f t="shared" si="22"/>
        <v>63</v>
      </c>
      <c r="GF13" s="261">
        <f t="shared" si="26"/>
        <v>101</v>
      </c>
      <c r="GG13" s="261">
        <f t="shared" si="27"/>
        <v>101</v>
      </c>
      <c r="GH13" s="261">
        <f t="shared" si="28"/>
        <v>101</v>
      </c>
      <c r="GI13" s="261">
        <f t="shared" si="29"/>
        <v>101</v>
      </c>
      <c r="GJ13" s="261">
        <f t="shared" si="30"/>
        <v>129</v>
      </c>
      <c r="GK13" s="261">
        <f t="shared" si="31"/>
        <v>129</v>
      </c>
      <c r="GL13" s="261">
        <f t="shared" si="32"/>
        <v>129</v>
      </c>
      <c r="GM13" s="261">
        <f t="shared" si="33"/>
        <v>129</v>
      </c>
      <c r="GN13" s="261">
        <f t="shared" si="34"/>
        <v>160</v>
      </c>
      <c r="GO13" s="261"/>
      <c r="GP13" s="261">
        <f t="shared" si="35"/>
        <v>0</v>
      </c>
    </row>
    <row r="14" spans="1:198">
      <c r="A14" s="8">
        <v>5</v>
      </c>
      <c r="B14" s="14" t="s">
        <v>956</v>
      </c>
      <c r="C14" s="251">
        <v>2.4340277777777777E-2</v>
      </c>
      <c r="D14" s="251">
        <v>2.4340277777777777E-2</v>
      </c>
      <c r="E14" s="251">
        <v>2.4340277777777777E-2</v>
      </c>
      <c r="F14" s="251">
        <v>2.4340277777777777E-2</v>
      </c>
      <c r="G14" s="251">
        <v>2.4340277777777777E-2</v>
      </c>
      <c r="H14" s="251">
        <v>2.4340277777777777E-2</v>
      </c>
      <c r="I14" s="251">
        <v>2.4340277777777777E-2</v>
      </c>
      <c r="J14" s="251">
        <v>2.4340277777777777E-2</v>
      </c>
      <c r="K14" s="251">
        <v>2.4340277777777777E-2</v>
      </c>
      <c r="L14" s="251">
        <v>2.4340277777777777E-2</v>
      </c>
      <c r="M14" s="23">
        <v>2.4340277777777777E-2</v>
      </c>
      <c r="N14" s="252">
        <v>3</v>
      </c>
      <c r="O14" s="253">
        <f>IF(M$80&gt;0,(((M$80)+10)-N14),0)</f>
        <v>35</v>
      </c>
      <c r="P14" s="254">
        <v>0</v>
      </c>
      <c r="Q14" s="255">
        <f t="shared" si="47"/>
        <v>5</v>
      </c>
      <c r="R14" s="147">
        <f t="shared" si="0"/>
        <v>40</v>
      </c>
      <c r="S14" s="14"/>
      <c r="T14" s="23"/>
      <c r="U14" s="15"/>
      <c r="V14" s="253">
        <f>((T$80)+10)-U14</f>
        <v>0</v>
      </c>
      <c r="W14" s="256">
        <v>0</v>
      </c>
      <c r="X14" s="14"/>
      <c r="Y14" s="131">
        <f t="shared" si="1"/>
        <v>0</v>
      </c>
      <c r="Z14" s="14"/>
      <c r="AA14" s="23"/>
      <c r="AB14" s="252"/>
      <c r="AC14" s="253"/>
      <c r="AD14" s="254">
        <v>0</v>
      </c>
      <c r="AE14" s="255">
        <f t="shared" si="48"/>
        <v>0</v>
      </c>
      <c r="AF14" s="147">
        <f t="shared" si="2"/>
        <v>0</v>
      </c>
      <c r="AG14" s="14"/>
      <c r="AH14" s="23"/>
      <c r="AI14" s="15"/>
      <c r="AJ14" s="14"/>
      <c r="AK14" s="256"/>
      <c r="AL14" s="14"/>
      <c r="AM14" s="131"/>
      <c r="AN14" s="14"/>
      <c r="AO14" s="23"/>
      <c r="AP14" s="15"/>
      <c r="AQ14" s="253"/>
      <c r="AR14" s="256"/>
      <c r="AS14" s="14"/>
      <c r="AT14" s="131"/>
      <c r="AU14" s="14"/>
      <c r="AV14" s="23"/>
      <c r="AW14" s="252"/>
      <c r="AX14" s="253">
        <f>((AV$80)+10)-AW14</f>
        <v>0</v>
      </c>
      <c r="AY14" s="254">
        <v>0</v>
      </c>
      <c r="AZ14" s="255"/>
      <c r="BA14" s="147">
        <f t="shared" si="3"/>
        <v>0</v>
      </c>
      <c r="BB14" s="14"/>
      <c r="BC14" s="23"/>
      <c r="BD14" s="15"/>
      <c r="BE14" s="253">
        <f>((BC$80)+10)-BD14</f>
        <v>0</v>
      </c>
      <c r="BF14" s="256">
        <v>0</v>
      </c>
      <c r="BG14" s="14"/>
      <c r="BH14" s="131">
        <f t="shared" si="4"/>
        <v>0</v>
      </c>
      <c r="BI14" s="14"/>
      <c r="BJ14" s="23"/>
      <c r="BK14" s="252"/>
      <c r="BL14" s="253"/>
      <c r="BM14" s="254">
        <v>0</v>
      </c>
      <c r="BN14" s="255">
        <f t="shared" si="49"/>
        <v>0</v>
      </c>
      <c r="BO14" s="147">
        <f t="shared" si="5"/>
        <v>0</v>
      </c>
      <c r="BP14" s="14"/>
      <c r="BQ14" s="23"/>
      <c r="BR14" s="252"/>
      <c r="BS14" s="253"/>
      <c r="BT14" s="254">
        <v>0</v>
      </c>
      <c r="BU14" s="255">
        <f t="shared" si="36"/>
        <v>0</v>
      </c>
      <c r="BV14" s="147">
        <f t="shared" si="6"/>
        <v>0</v>
      </c>
      <c r="BW14" s="14"/>
      <c r="BX14" s="23"/>
      <c r="BY14" s="252"/>
      <c r="BZ14" s="253"/>
      <c r="CA14" s="254">
        <v>0</v>
      </c>
      <c r="CB14" s="255">
        <f t="shared" si="50"/>
        <v>0</v>
      </c>
      <c r="CC14" s="147">
        <f t="shared" si="37"/>
        <v>0</v>
      </c>
      <c r="CD14" s="14"/>
      <c r="CE14" s="23"/>
      <c r="CF14" s="15"/>
      <c r="CG14" s="257">
        <f>(CE$80+1)-CF14</f>
        <v>0</v>
      </c>
      <c r="CH14" s="256">
        <v>0</v>
      </c>
      <c r="CI14" s="14"/>
      <c r="CJ14" s="131">
        <f t="shared" si="8"/>
        <v>0</v>
      </c>
      <c r="CK14" s="14"/>
      <c r="CL14" s="23"/>
      <c r="CM14" s="15"/>
      <c r="CN14" s="253">
        <f>((CL$80)+10)-CM14</f>
        <v>0</v>
      </c>
      <c r="CO14" s="256">
        <v>0</v>
      </c>
      <c r="CP14" s="14"/>
      <c r="CQ14" s="131">
        <f t="shared" si="9"/>
        <v>0</v>
      </c>
      <c r="CR14" s="14"/>
      <c r="CS14" s="23"/>
      <c r="CT14" s="15"/>
      <c r="CU14" s="257">
        <f>(CS$80+1)-CT14</f>
        <v>0</v>
      </c>
      <c r="CV14" s="256">
        <v>0</v>
      </c>
      <c r="CW14" s="14"/>
      <c r="CX14" s="131">
        <f t="shared" si="10"/>
        <v>0</v>
      </c>
      <c r="CY14" s="14"/>
      <c r="CZ14" s="23">
        <v>2.5335648148148149E-2</v>
      </c>
      <c r="DA14" s="252">
        <v>1</v>
      </c>
      <c r="DB14" s="253">
        <f>IF(CZ$80&gt;0,(((CZ$80)+10)-DA14),0)</f>
        <v>25</v>
      </c>
      <c r="DC14" s="254">
        <v>0</v>
      </c>
      <c r="DD14" s="255">
        <f t="shared" si="38"/>
        <v>5</v>
      </c>
      <c r="DE14" s="147">
        <f t="shared" si="11"/>
        <v>30</v>
      </c>
      <c r="DF14" s="14"/>
      <c r="DG14" s="23"/>
      <c r="DH14" s="252"/>
      <c r="DI14" s="253"/>
      <c r="DJ14" s="254">
        <v>0</v>
      </c>
      <c r="DK14" s="255">
        <f t="shared" si="40"/>
        <v>0</v>
      </c>
      <c r="DL14" s="147">
        <f t="shared" si="12"/>
        <v>0</v>
      </c>
      <c r="DM14" s="14"/>
      <c r="DN14" s="23"/>
      <c r="DO14" s="252"/>
      <c r="DP14" s="253"/>
      <c r="DQ14" s="254">
        <v>0</v>
      </c>
      <c r="DR14" s="255">
        <f t="shared" si="42"/>
        <v>0</v>
      </c>
      <c r="DS14" s="147">
        <f t="shared" si="13"/>
        <v>0</v>
      </c>
      <c r="DT14" s="12"/>
      <c r="DU14" s="23"/>
      <c r="DV14" s="252"/>
      <c r="DW14" s="253"/>
      <c r="DX14" s="254">
        <v>0</v>
      </c>
      <c r="DY14" s="255">
        <f t="shared" si="43"/>
        <v>0</v>
      </c>
      <c r="DZ14" s="147">
        <f t="shared" si="14"/>
        <v>0</v>
      </c>
      <c r="EA14" s="14"/>
      <c r="EB14" s="23"/>
      <c r="EC14" s="252"/>
      <c r="ED14" s="253"/>
      <c r="EE14" s="254">
        <v>0</v>
      </c>
      <c r="EF14" s="255">
        <f t="shared" si="44"/>
        <v>0</v>
      </c>
      <c r="EG14" s="147">
        <f t="shared" si="15"/>
        <v>0</v>
      </c>
      <c r="EH14" s="14"/>
      <c r="EI14" s="23"/>
      <c r="EJ14" s="252"/>
      <c r="EK14" s="253"/>
      <c r="EL14" s="254">
        <v>0</v>
      </c>
      <c r="EM14" s="255">
        <f t="shared" si="45"/>
        <v>0</v>
      </c>
      <c r="EN14" s="147">
        <f t="shared" si="16"/>
        <v>0</v>
      </c>
      <c r="EO14" s="14"/>
      <c r="EP14" s="23"/>
      <c r="EQ14" s="15"/>
      <c r="ER14" s="253">
        <f t="shared" si="24"/>
        <v>0</v>
      </c>
      <c r="ES14" s="256">
        <v>0</v>
      </c>
      <c r="ET14" s="14"/>
      <c r="EU14" s="131">
        <f t="shared" si="17"/>
        <v>0</v>
      </c>
      <c r="EV14" s="14"/>
      <c r="EW14" s="23"/>
      <c r="EX14" s="15"/>
      <c r="EY14" s="253"/>
      <c r="EZ14" s="256">
        <v>0</v>
      </c>
      <c r="FA14" s="14"/>
      <c r="FB14" s="131">
        <f t="shared" si="18"/>
        <v>0</v>
      </c>
      <c r="FC14" s="14"/>
      <c r="FD14" s="16"/>
      <c r="FE14" s="259">
        <f t="shared" si="46"/>
        <v>23</v>
      </c>
      <c r="FF14" s="260">
        <f t="shared" si="19"/>
        <v>60</v>
      </c>
      <c r="FG14" s="260">
        <f t="shared" si="19"/>
        <v>0</v>
      </c>
      <c r="FH14" s="260">
        <f t="shared" si="19"/>
        <v>10</v>
      </c>
      <c r="FI14" s="131">
        <f t="shared" si="20"/>
        <v>70</v>
      </c>
      <c r="FJ14" s="14" t="str">
        <f>B14</f>
        <v>Danny Jones</v>
      </c>
      <c r="FK14" s="14"/>
      <c r="FL14" s="183">
        <f t="shared" si="25"/>
        <v>23</v>
      </c>
      <c r="FM14" s="177">
        <v>3</v>
      </c>
      <c r="FN14" s="177">
        <v>15</v>
      </c>
      <c r="FO14" s="177">
        <v>20</v>
      </c>
      <c r="FP14" s="177">
        <v>21</v>
      </c>
      <c r="FQ14" s="177">
        <v>24</v>
      </c>
      <c r="FR14" s="177">
        <v>20</v>
      </c>
      <c r="FS14" s="177">
        <v>21</v>
      </c>
      <c r="FT14" s="177">
        <v>21</v>
      </c>
      <c r="FU14" s="188">
        <v>21</v>
      </c>
      <c r="FV14" s="177">
        <v>23</v>
      </c>
      <c r="FW14" s="177">
        <v>23</v>
      </c>
      <c r="FX14" s="77"/>
      <c r="FY14" s="77"/>
      <c r="FZ14" s="77"/>
      <c r="GA14" s="77"/>
      <c r="GB14" s="77"/>
      <c r="GC14" s="77"/>
      <c r="GD14" s="122">
        <f t="shared" si="21"/>
        <v>40</v>
      </c>
      <c r="GE14" s="122">
        <f t="shared" si="22"/>
        <v>40</v>
      </c>
      <c r="GF14" s="261">
        <f t="shared" si="26"/>
        <v>40</v>
      </c>
      <c r="GG14" s="261">
        <f t="shared" si="27"/>
        <v>40</v>
      </c>
      <c r="GH14" s="261">
        <f t="shared" si="28"/>
        <v>40</v>
      </c>
      <c r="GI14" s="261">
        <f t="shared" si="29"/>
        <v>70</v>
      </c>
      <c r="GJ14" s="261">
        <f t="shared" si="30"/>
        <v>70</v>
      </c>
      <c r="GK14" s="261">
        <f t="shared" si="31"/>
        <v>70</v>
      </c>
      <c r="GL14" s="261">
        <f t="shared" si="32"/>
        <v>70</v>
      </c>
      <c r="GM14" s="261">
        <f t="shared" si="33"/>
        <v>70</v>
      </c>
      <c r="GN14" s="261">
        <f t="shared" si="34"/>
        <v>70</v>
      </c>
      <c r="GO14" s="261"/>
      <c r="GP14" s="261">
        <f t="shared" si="35"/>
        <v>0</v>
      </c>
    </row>
    <row r="15" spans="1:198">
      <c r="A15" s="8">
        <v>6</v>
      </c>
      <c r="B15" s="14" t="s">
        <v>737</v>
      </c>
      <c r="C15" s="251">
        <v>3.2627314814814817E-2</v>
      </c>
      <c r="D15" s="262">
        <v>3.2187500000000001E-2</v>
      </c>
      <c r="E15" s="251">
        <v>3.2187500000000001E-2</v>
      </c>
      <c r="F15" s="251">
        <v>3.2187500000000001E-2</v>
      </c>
      <c r="G15" s="251">
        <v>3.2187500000000001E-2</v>
      </c>
      <c r="H15" s="251">
        <v>3.2187500000000001E-2</v>
      </c>
      <c r="I15" s="251">
        <v>3.2187500000000001E-2</v>
      </c>
      <c r="J15" s="251">
        <v>3.2187500000000001E-2</v>
      </c>
      <c r="K15" s="251">
        <v>3.2187500000000001E-2</v>
      </c>
      <c r="L15" s="251">
        <v>3.2187500000000001E-2</v>
      </c>
      <c r="M15" s="23">
        <v>3.2627314814814817E-2</v>
      </c>
      <c r="N15" s="252">
        <v>15</v>
      </c>
      <c r="O15" s="253">
        <f>IF(M$80&gt;0,(((M$80)+10)-N15),0)</f>
        <v>23</v>
      </c>
      <c r="P15" s="254">
        <v>0</v>
      </c>
      <c r="Q15" s="255">
        <f t="shared" si="47"/>
        <v>5</v>
      </c>
      <c r="R15" s="147">
        <f t="shared" si="0"/>
        <v>28</v>
      </c>
      <c r="S15" s="14"/>
      <c r="T15" s="23"/>
      <c r="U15" s="15"/>
      <c r="V15" s="253">
        <f>((T$80)+10)-U15</f>
        <v>0</v>
      </c>
      <c r="W15" s="256">
        <v>0</v>
      </c>
      <c r="X15" s="14"/>
      <c r="Y15" s="131">
        <f t="shared" si="1"/>
        <v>0</v>
      </c>
      <c r="Z15" s="14"/>
      <c r="AA15" s="110">
        <v>3.2187500000000001E-2</v>
      </c>
      <c r="AB15" s="252">
        <v>9</v>
      </c>
      <c r="AC15" s="253">
        <f>IF(AA$80&gt;0,(((AA$80)+10)-AB15),0)</f>
        <v>20</v>
      </c>
      <c r="AD15" s="263">
        <v>15</v>
      </c>
      <c r="AE15" s="255">
        <f t="shared" si="48"/>
        <v>5</v>
      </c>
      <c r="AF15" s="147">
        <f t="shared" si="2"/>
        <v>40</v>
      </c>
      <c r="AG15" s="14"/>
      <c r="AH15" s="23"/>
      <c r="AI15" s="15"/>
      <c r="AJ15" s="14"/>
      <c r="AK15" s="256"/>
      <c r="AL15" s="14"/>
      <c r="AM15" s="131"/>
      <c r="AN15" s="14"/>
      <c r="AO15" s="23"/>
      <c r="AP15" s="15"/>
      <c r="AQ15" s="253"/>
      <c r="AR15" s="256"/>
      <c r="AS15" s="14"/>
      <c r="AT15" s="131"/>
      <c r="AU15" s="14"/>
      <c r="AV15" s="23"/>
      <c r="AW15" s="252"/>
      <c r="AX15" s="253">
        <f>((AV$80)+10)-AW15</f>
        <v>0</v>
      </c>
      <c r="AY15" s="254">
        <v>0</v>
      </c>
      <c r="AZ15" s="255"/>
      <c r="BA15" s="147">
        <f t="shared" si="3"/>
        <v>0</v>
      </c>
      <c r="BB15" s="14"/>
      <c r="BC15" s="23"/>
      <c r="BD15" s="15"/>
      <c r="BE15" s="253">
        <f>((BC$80)+10)-BD15</f>
        <v>0</v>
      </c>
      <c r="BF15" s="256">
        <v>0</v>
      </c>
      <c r="BG15" s="14"/>
      <c r="BH15" s="131">
        <f t="shared" si="4"/>
        <v>0</v>
      </c>
      <c r="BI15" s="14"/>
      <c r="BJ15" s="23"/>
      <c r="BK15" s="252"/>
      <c r="BL15" s="253"/>
      <c r="BM15" s="254">
        <v>0</v>
      </c>
      <c r="BN15" s="255">
        <f t="shared" si="49"/>
        <v>0</v>
      </c>
      <c r="BO15" s="147">
        <f t="shared" si="5"/>
        <v>0</v>
      </c>
      <c r="BP15" s="14"/>
      <c r="BQ15" s="23"/>
      <c r="BR15" s="252"/>
      <c r="BS15" s="253"/>
      <c r="BT15" s="254">
        <v>0</v>
      </c>
      <c r="BU15" s="255">
        <f t="shared" si="36"/>
        <v>0</v>
      </c>
      <c r="BV15" s="147">
        <f t="shared" si="6"/>
        <v>0</v>
      </c>
      <c r="BW15" s="14"/>
      <c r="BX15" s="23"/>
      <c r="BY15" s="252"/>
      <c r="BZ15" s="253"/>
      <c r="CA15" s="254">
        <v>0</v>
      </c>
      <c r="CB15" s="255">
        <f t="shared" si="50"/>
        <v>0</v>
      </c>
      <c r="CC15" s="147">
        <f t="shared" si="37"/>
        <v>0</v>
      </c>
      <c r="CD15" s="14"/>
      <c r="CE15" s="23"/>
      <c r="CF15" s="15"/>
      <c r="CG15" s="257">
        <f>(CE$80+1)-CF15</f>
        <v>0</v>
      </c>
      <c r="CH15" s="256">
        <v>0</v>
      </c>
      <c r="CI15" s="14"/>
      <c r="CJ15" s="131">
        <f t="shared" si="8"/>
        <v>0</v>
      </c>
      <c r="CK15" s="14"/>
      <c r="CL15" s="23"/>
      <c r="CM15" s="15"/>
      <c r="CN15" s="253">
        <f>((CL$80)+10)-CM15</f>
        <v>0</v>
      </c>
      <c r="CO15" s="256">
        <v>0</v>
      </c>
      <c r="CP15" s="14"/>
      <c r="CQ15" s="131">
        <f t="shared" si="9"/>
        <v>0</v>
      </c>
      <c r="CR15" s="14"/>
      <c r="CS15" s="23"/>
      <c r="CT15" s="15"/>
      <c r="CU15" s="257">
        <f>(CS$80+1)-CT15</f>
        <v>0</v>
      </c>
      <c r="CV15" s="256">
        <v>0</v>
      </c>
      <c r="CW15" s="14"/>
      <c r="CX15" s="131">
        <f t="shared" si="10"/>
        <v>0</v>
      </c>
      <c r="CY15" s="14"/>
      <c r="CZ15" s="23"/>
      <c r="DA15" s="252"/>
      <c r="DB15" s="253"/>
      <c r="DC15" s="254">
        <v>0</v>
      </c>
      <c r="DD15" s="255">
        <f t="shared" si="38"/>
        <v>0</v>
      </c>
      <c r="DE15" s="147">
        <f t="shared" si="11"/>
        <v>0</v>
      </c>
      <c r="DF15" s="14"/>
      <c r="DG15" s="23"/>
      <c r="DH15" s="252"/>
      <c r="DI15" s="253"/>
      <c r="DJ15" s="254">
        <v>0</v>
      </c>
      <c r="DK15" s="255">
        <f t="shared" si="40"/>
        <v>0</v>
      </c>
      <c r="DL15" s="147">
        <f t="shared" si="12"/>
        <v>0</v>
      </c>
      <c r="DM15" s="14"/>
      <c r="DN15" s="23"/>
      <c r="DO15" s="252"/>
      <c r="DP15" s="253"/>
      <c r="DQ15" s="254">
        <v>0</v>
      </c>
      <c r="DR15" s="255">
        <f t="shared" si="42"/>
        <v>0</v>
      </c>
      <c r="DS15" s="147">
        <f t="shared" si="13"/>
        <v>0</v>
      </c>
      <c r="DT15" s="12"/>
      <c r="DU15" s="23"/>
      <c r="DV15" s="252"/>
      <c r="DW15" s="253"/>
      <c r="DX15" s="254">
        <v>0</v>
      </c>
      <c r="DY15" s="255">
        <f t="shared" si="43"/>
        <v>0</v>
      </c>
      <c r="DZ15" s="147">
        <f t="shared" si="14"/>
        <v>0</v>
      </c>
      <c r="EA15" s="14"/>
      <c r="EB15" s="23"/>
      <c r="EC15" s="252"/>
      <c r="ED15" s="253"/>
      <c r="EE15" s="254">
        <v>0</v>
      </c>
      <c r="EF15" s="255">
        <f t="shared" si="44"/>
        <v>0</v>
      </c>
      <c r="EG15" s="147">
        <f t="shared" si="15"/>
        <v>0</v>
      </c>
      <c r="EH15" s="14"/>
      <c r="EI15" s="23"/>
      <c r="EJ15" s="252"/>
      <c r="EK15" s="253"/>
      <c r="EL15" s="254">
        <v>0</v>
      </c>
      <c r="EM15" s="255">
        <f t="shared" si="45"/>
        <v>0</v>
      </c>
      <c r="EN15" s="147">
        <f t="shared" si="16"/>
        <v>0</v>
      </c>
      <c r="EO15" s="14"/>
      <c r="EP15" s="23"/>
      <c r="EQ15" s="15"/>
      <c r="ER15" s="253">
        <f t="shared" si="24"/>
        <v>0</v>
      </c>
      <c r="ES15" s="256">
        <v>0</v>
      </c>
      <c r="ET15" s="14"/>
      <c r="EU15" s="131">
        <f t="shared" si="17"/>
        <v>0</v>
      </c>
      <c r="EV15" s="14"/>
      <c r="EW15" s="23"/>
      <c r="EX15" s="15"/>
      <c r="EY15" s="258">
        <f>(((EW$80)+10)-EX15)*2</f>
        <v>0</v>
      </c>
      <c r="EZ15" s="256">
        <v>0</v>
      </c>
      <c r="FA15" s="14"/>
      <c r="FB15" s="131">
        <f t="shared" si="18"/>
        <v>0</v>
      </c>
      <c r="FC15" s="14"/>
      <c r="FD15" s="16"/>
      <c r="FE15" s="259">
        <f t="shared" si="46"/>
        <v>25</v>
      </c>
      <c r="FF15" s="260">
        <f t="shared" si="19"/>
        <v>43</v>
      </c>
      <c r="FG15" s="260">
        <f t="shared" si="19"/>
        <v>15</v>
      </c>
      <c r="FH15" s="260">
        <f t="shared" si="19"/>
        <v>10</v>
      </c>
      <c r="FI15" s="131">
        <f t="shared" si="20"/>
        <v>68</v>
      </c>
      <c r="FJ15" s="14" t="str">
        <f t="shared" ref="FJ15:FJ77" si="51">B15</f>
        <v>Dave Evans</v>
      </c>
      <c r="FK15" s="14"/>
      <c r="FL15" s="183">
        <f t="shared" si="25"/>
        <v>25</v>
      </c>
      <c r="FM15" s="177">
        <v>15</v>
      </c>
      <c r="FN15" s="177">
        <v>3</v>
      </c>
      <c r="FO15" s="177">
        <v>10</v>
      </c>
      <c r="FP15" s="177">
        <v>12</v>
      </c>
      <c r="FQ15" s="177">
        <v>15</v>
      </c>
      <c r="FR15" s="177">
        <v>21</v>
      </c>
      <c r="FS15" s="177">
        <v>23</v>
      </c>
      <c r="FT15" s="177">
        <v>23</v>
      </c>
      <c r="FU15" s="188">
        <v>23</v>
      </c>
      <c r="FV15" s="177">
        <v>25</v>
      </c>
      <c r="FW15" s="177">
        <v>25</v>
      </c>
      <c r="FX15" s="77"/>
      <c r="FY15" s="77"/>
      <c r="FZ15" s="77"/>
      <c r="GA15" s="77"/>
      <c r="GB15" s="77"/>
      <c r="GC15" s="77"/>
      <c r="GD15" s="122">
        <f t="shared" si="21"/>
        <v>28</v>
      </c>
      <c r="GE15" s="122">
        <f t="shared" si="22"/>
        <v>68</v>
      </c>
      <c r="GF15" s="261">
        <f t="shared" si="26"/>
        <v>68</v>
      </c>
      <c r="GG15" s="261">
        <f t="shared" si="27"/>
        <v>68</v>
      </c>
      <c r="GH15" s="261">
        <f t="shared" si="28"/>
        <v>68</v>
      </c>
      <c r="GI15" s="261">
        <f t="shared" si="29"/>
        <v>68</v>
      </c>
      <c r="GJ15" s="261">
        <f t="shared" si="30"/>
        <v>68</v>
      </c>
      <c r="GK15" s="261">
        <f t="shared" si="31"/>
        <v>68</v>
      </c>
      <c r="GL15" s="261">
        <f t="shared" si="32"/>
        <v>68</v>
      </c>
      <c r="GM15" s="261">
        <f t="shared" si="33"/>
        <v>68</v>
      </c>
      <c r="GN15" s="261">
        <f t="shared" si="34"/>
        <v>68</v>
      </c>
      <c r="GO15" s="261"/>
      <c r="GP15" s="261">
        <f t="shared" si="35"/>
        <v>0</v>
      </c>
    </row>
    <row r="16" spans="1:198">
      <c r="A16" s="8">
        <v>7</v>
      </c>
      <c r="B16" s="14" t="s">
        <v>960</v>
      </c>
      <c r="C16" s="251">
        <v>3.3090277777777781E-2</v>
      </c>
      <c r="D16" s="251">
        <v>3.3090277777777781E-2</v>
      </c>
      <c r="E16" s="251">
        <v>3.3090277777777781E-2</v>
      </c>
      <c r="F16" s="251">
        <v>3.3090277777777781E-2</v>
      </c>
      <c r="G16" s="251">
        <v>3.3090277777777781E-2</v>
      </c>
      <c r="H16" s="251">
        <v>3.3090277777777781E-2</v>
      </c>
      <c r="I16" s="251">
        <v>3.3090277777777781E-2</v>
      </c>
      <c r="J16" s="251">
        <v>3.3090277777777781E-2</v>
      </c>
      <c r="K16" s="251">
        <v>3.3090277777777781E-2</v>
      </c>
      <c r="L16" s="251">
        <v>3.3090277777777781E-2</v>
      </c>
      <c r="M16" s="23">
        <v>3.3090277777777781E-2</v>
      </c>
      <c r="N16" s="252">
        <v>16</v>
      </c>
      <c r="O16" s="253">
        <f>IF(M$80&gt;0,(((M$80)+10)-N16),0)</f>
        <v>22</v>
      </c>
      <c r="P16" s="254">
        <v>0</v>
      </c>
      <c r="Q16" s="255">
        <f t="shared" si="47"/>
        <v>5</v>
      </c>
      <c r="R16" s="147">
        <f t="shared" si="0"/>
        <v>27</v>
      </c>
      <c r="S16" s="14"/>
      <c r="T16" s="23"/>
      <c r="U16" s="15"/>
      <c r="V16" s="253">
        <f>((T$80)+10)-U16</f>
        <v>0</v>
      </c>
      <c r="W16" s="256">
        <v>0</v>
      </c>
      <c r="X16" s="14"/>
      <c r="Y16" s="131">
        <f t="shared" si="1"/>
        <v>0</v>
      </c>
      <c r="Z16" s="14"/>
      <c r="AA16" s="23"/>
      <c r="AB16" s="252"/>
      <c r="AC16" s="253"/>
      <c r="AD16" s="254">
        <v>0</v>
      </c>
      <c r="AE16" s="255">
        <f t="shared" si="48"/>
        <v>0</v>
      </c>
      <c r="AF16" s="147">
        <f t="shared" si="2"/>
        <v>0</v>
      </c>
      <c r="AG16" s="14"/>
      <c r="AH16" s="23"/>
      <c r="AI16" s="15"/>
      <c r="AJ16" s="14"/>
      <c r="AK16" s="256"/>
      <c r="AL16" s="14"/>
      <c r="AM16" s="131"/>
      <c r="AN16" s="14"/>
      <c r="AO16" s="23"/>
      <c r="AP16" s="15"/>
      <c r="AQ16" s="253"/>
      <c r="AR16" s="256"/>
      <c r="AS16" s="14"/>
      <c r="AT16" s="131"/>
      <c r="AU16" s="14"/>
      <c r="AV16" s="23"/>
      <c r="AW16" s="252"/>
      <c r="AX16" s="253">
        <f>((AV$80)+10)-AW16</f>
        <v>0</v>
      </c>
      <c r="AY16" s="254">
        <v>0</v>
      </c>
      <c r="AZ16" s="255"/>
      <c r="BA16" s="147">
        <f t="shared" si="3"/>
        <v>0</v>
      </c>
      <c r="BB16" s="14"/>
      <c r="BC16" s="23"/>
      <c r="BD16" s="15"/>
      <c r="BE16" s="253">
        <f>((BC$80)+10)-BD16</f>
        <v>0</v>
      </c>
      <c r="BF16" s="256">
        <v>0</v>
      </c>
      <c r="BG16" s="14"/>
      <c r="BH16" s="131">
        <f t="shared" si="4"/>
        <v>0</v>
      </c>
      <c r="BI16" s="14"/>
      <c r="BJ16" s="23"/>
      <c r="BK16" s="252"/>
      <c r="BL16" s="253"/>
      <c r="BM16" s="254">
        <v>0</v>
      </c>
      <c r="BN16" s="255">
        <f t="shared" si="49"/>
        <v>0</v>
      </c>
      <c r="BO16" s="147">
        <f t="shared" si="5"/>
        <v>0</v>
      </c>
      <c r="BP16" s="14"/>
      <c r="BQ16" s="23"/>
      <c r="BR16" s="252"/>
      <c r="BS16" s="253"/>
      <c r="BT16" s="254">
        <v>0</v>
      </c>
      <c r="BU16" s="255">
        <f t="shared" si="36"/>
        <v>0</v>
      </c>
      <c r="BV16" s="147">
        <f t="shared" si="6"/>
        <v>0</v>
      </c>
      <c r="BW16" s="14"/>
      <c r="BX16" s="23"/>
      <c r="BY16" s="252"/>
      <c r="BZ16" s="253"/>
      <c r="CA16" s="254">
        <v>0</v>
      </c>
      <c r="CB16" s="255">
        <f t="shared" si="50"/>
        <v>0</v>
      </c>
      <c r="CC16" s="147">
        <f t="shared" si="37"/>
        <v>0</v>
      </c>
      <c r="CD16" s="14"/>
      <c r="CE16" s="23"/>
      <c r="CF16" s="15"/>
      <c r="CG16" s="257">
        <f>(CE$80+1)-CF16</f>
        <v>0</v>
      </c>
      <c r="CH16" s="256">
        <v>0</v>
      </c>
      <c r="CI16" s="14"/>
      <c r="CJ16" s="131">
        <f t="shared" si="8"/>
        <v>0</v>
      </c>
      <c r="CK16" s="14"/>
      <c r="CL16" s="23"/>
      <c r="CM16" s="15"/>
      <c r="CN16" s="253">
        <f>((CL$80)+10)-CM16</f>
        <v>0</v>
      </c>
      <c r="CO16" s="256">
        <v>0</v>
      </c>
      <c r="CP16" s="14"/>
      <c r="CQ16" s="131">
        <f t="shared" si="9"/>
        <v>0</v>
      </c>
      <c r="CR16" s="14"/>
      <c r="CS16" s="23"/>
      <c r="CT16" s="15"/>
      <c r="CU16" s="257">
        <f>(CS$80+1)-CT16</f>
        <v>0</v>
      </c>
      <c r="CV16" s="256">
        <v>0</v>
      </c>
      <c r="CW16" s="14"/>
      <c r="CX16" s="131">
        <f t="shared" si="10"/>
        <v>0</v>
      </c>
      <c r="CY16" s="14"/>
      <c r="CZ16" s="23"/>
      <c r="DA16" s="252"/>
      <c r="DB16" s="253"/>
      <c r="DC16" s="254">
        <v>0</v>
      </c>
      <c r="DD16" s="255">
        <f t="shared" si="38"/>
        <v>0</v>
      </c>
      <c r="DE16" s="147">
        <f t="shared" si="11"/>
        <v>0</v>
      </c>
      <c r="DF16" s="14"/>
      <c r="DG16" s="23"/>
      <c r="DH16" s="252"/>
      <c r="DI16" s="253"/>
      <c r="DJ16" s="254">
        <v>0</v>
      </c>
      <c r="DK16" s="255">
        <f t="shared" si="40"/>
        <v>0</v>
      </c>
      <c r="DL16" s="147">
        <f t="shared" si="12"/>
        <v>0</v>
      </c>
      <c r="DM16" s="14"/>
      <c r="DN16" s="23"/>
      <c r="DO16" s="252"/>
      <c r="DP16" s="253"/>
      <c r="DQ16" s="254">
        <v>0</v>
      </c>
      <c r="DR16" s="255">
        <f t="shared" si="42"/>
        <v>0</v>
      </c>
      <c r="DS16" s="147">
        <f t="shared" si="13"/>
        <v>0</v>
      </c>
      <c r="DT16" s="12"/>
      <c r="DU16" s="23"/>
      <c r="DV16" s="252"/>
      <c r="DW16" s="253"/>
      <c r="DX16" s="254">
        <v>0</v>
      </c>
      <c r="DY16" s="255">
        <f t="shared" si="43"/>
        <v>0</v>
      </c>
      <c r="DZ16" s="147">
        <f t="shared" si="14"/>
        <v>0</v>
      </c>
      <c r="EA16" s="14"/>
      <c r="EB16" s="23"/>
      <c r="EC16" s="252"/>
      <c r="ED16" s="253"/>
      <c r="EE16" s="254">
        <v>0</v>
      </c>
      <c r="EF16" s="255">
        <f t="shared" si="44"/>
        <v>0</v>
      </c>
      <c r="EG16" s="147">
        <f t="shared" si="15"/>
        <v>0</v>
      </c>
      <c r="EH16" s="14"/>
      <c r="EI16" s="23"/>
      <c r="EJ16" s="252"/>
      <c r="EK16" s="253"/>
      <c r="EL16" s="254">
        <v>0</v>
      </c>
      <c r="EM16" s="255">
        <f t="shared" si="45"/>
        <v>0</v>
      </c>
      <c r="EN16" s="147">
        <f t="shared" si="16"/>
        <v>0</v>
      </c>
      <c r="EO16" s="14"/>
      <c r="EP16" s="23"/>
      <c r="EQ16" s="15"/>
      <c r="ER16" s="253">
        <f t="shared" si="24"/>
        <v>0</v>
      </c>
      <c r="ES16" s="256">
        <v>0</v>
      </c>
      <c r="ET16" s="14"/>
      <c r="EU16" s="131">
        <f t="shared" si="17"/>
        <v>0</v>
      </c>
      <c r="EV16" s="14"/>
      <c r="EW16" s="23"/>
      <c r="EX16" s="15"/>
      <c r="EY16" s="253"/>
      <c r="EZ16" s="256">
        <v>0</v>
      </c>
      <c r="FA16" s="14"/>
      <c r="FB16" s="131">
        <f t="shared" si="18"/>
        <v>0</v>
      </c>
      <c r="FC16" s="14"/>
      <c r="FD16" s="23"/>
      <c r="FE16" s="259" t="str">
        <f t="shared" si="46"/>
        <v>40=</v>
      </c>
      <c r="FF16" s="260">
        <f t="shared" si="19"/>
        <v>22</v>
      </c>
      <c r="FG16" s="260">
        <f t="shared" si="19"/>
        <v>0</v>
      </c>
      <c r="FH16" s="260">
        <f t="shared" si="19"/>
        <v>5</v>
      </c>
      <c r="FI16" s="131">
        <f t="shared" si="20"/>
        <v>27</v>
      </c>
      <c r="FJ16" s="14" t="str">
        <f>B16</f>
        <v>Dave Johnson</v>
      </c>
      <c r="FK16" s="14"/>
      <c r="FL16" s="183" t="str">
        <f t="shared" si="25"/>
        <v>40=</v>
      </c>
      <c r="FM16" s="177">
        <v>16</v>
      </c>
      <c r="FN16" s="177">
        <v>26</v>
      </c>
      <c r="FO16" s="177">
        <v>27</v>
      </c>
      <c r="FP16" s="177" t="s">
        <v>768</v>
      </c>
      <c r="FQ16" s="177" t="s">
        <v>812</v>
      </c>
      <c r="FR16" s="177">
        <v>33</v>
      </c>
      <c r="FS16" s="177" t="s">
        <v>921</v>
      </c>
      <c r="FT16" s="177" t="s">
        <v>921</v>
      </c>
      <c r="FU16" s="188" t="s">
        <v>921</v>
      </c>
      <c r="FV16" s="177" t="s">
        <v>849</v>
      </c>
      <c r="FW16" s="177" t="s">
        <v>869</v>
      </c>
      <c r="FX16" s="77"/>
      <c r="FY16" s="77"/>
      <c r="FZ16" s="77"/>
      <c r="GA16" s="77"/>
      <c r="GB16" s="77"/>
      <c r="GC16" s="77"/>
      <c r="GD16" s="122">
        <f t="shared" si="21"/>
        <v>27</v>
      </c>
      <c r="GE16" s="122">
        <f t="shared" si="22"/>
        <v>27</v>
      </c>
      <c r="GF16" s="261">
        <f t="shared" si="26"/>
        <v>27</v>
      </c>
      <c r="GG16" s="261">
        <f t="shared" si="27"/>
        <v>27</v>
      </c>
      <c r="GH16" s="261">
        <f t="shared" si="28"/>
        <v>27</v>
      </c>
      <c r="GI16" s="261">
        <f t="shared" si="29"/>
        <v>27</v>
      </c>
      <c r="GJ16" s="261">
        <f t="shared" si="30"/>
        <v>27</v>
      </c>
      <c r="GK16" s="261">
        <f t="shared" si="31"/>
        <v>27</v>
      </c>
      <c r="GL16" s="261">
        <f t="shared" si="32"/>
        <v>27</v>
      </c>
      <c r="GM16" s="261">
        <f t="shared" si="33"/>
        <v>27</v>
      </c>
      <c r="GN16" s="261">
        <f t="shared" si="34"/>
        <v>27</v>
      </c>
      <c r="GO16" s="261"/>
      <c r="GP16" s="261">
        <f t="shared" si="35"/>
        <v>0</v>
      </c>
    </row>
    <row r="17" spans="1:198">
      <c r="A17" s="8">
        <v>8</v>
      </c>
      <c r="B17" s="14" t="s">
        <v>143</v>
      </c>
      <c r="C17" s="251">
        <v>3.2187500000000001E-2</v>
      </c>
      <c r="D17" s="251">
        <v>3.2187500000000001E-2</v>
      </c>
      <c r="E17" s="251">
        <v>3.2187500000000001E-2</v>
      </c>
      <c r="F17" s="251">
        <v>3.2187500000000001E-2</v>
      </c>
      <c r="G17" s="251">
        <v>3.2187500000000001E-2</v>
      </c>
      <c r="H17" s="251">
        <v>3.2187500000000001E-2</v>
      </c>
      <c r="I17" s="251">
        <v>3.2187500000000001E-2</v>
      </c>
      <c r="J17" s="251">
        <v>3.2187500000000001E-2</v>
      </c>
      <c r="K17" s="251">
        <v>3.2187500000000001E-2</v>
      </c>
      <c r="L17" s="251">
        <v>3.2187500000000001E-2</v>
      </c>
      <c r="M17" s="23">
        <v>3.2187500000000001E-2</v>
      </c>
      <c r="N17" s="252">
        <v>12</v>
      </c>
      <c r="O17" s="253">
        <f>IF(M$80&gt;0,(((M$80)+10)-N17),0)</f>
        <v>26</v>
      </c>
      <c r="P17" s="254">
        <v>0</v>
      </c>
      <c r="Q17" s="255">
        <f t="shared" si="47"/>
        <v>5</v>
      </c>
      <c r="R17" s="147">
        <f t="shared" si="0"/>
        <v>31</v>
      </c>
      <c r="S17" s="14"/>
      <c r="T17" s="23"/>
      <c r="U17" s="15"/>
      <c r="V17" s="257">
        <f>((T$80)+10)-U17</f>
        <v>0</v>
      </c>
      <c r="W17" s="256">
        <v>0</v>
      </c>
      <c r="X17" s="14"/>
      <c r="Y17" s="131">
        <f t="shared" si="1"/>
        <v>0</v>
      </c>
      <c r="Z17" s="14"/>
      <c r="AA17" s="23">
        <v>3.3923611111111113E-2</v>
      </c>
      <c r="AB17" s="252">
        <v>12</v>
      </c>
      <c r="AC17" s="253">
        <f>IF(AA$80&gt;0,(((AA$80)+10)-AB17),0)</f>
        <v>17</v>
      </c>
      <c r="AD17" s="254">
        <v>0</v>
      </c>
      <c r="AE17" s="255">
        <f t="shared" si="48"/>
        <v>5</v>
      </c>
      <c r="AF17" s="147">
        <f t="shared" si="2"/>
        <v>22</v>
      </c>
      <c r="AG17" s="14"/>
      <c r="AH17" s="23"/>
      <c r="AI17" s="15"/>
      <c r="AJ17" s="14"/>
      <c r="AK17" s="256"/>
      <c r="AL17" s="14"/>
      <c r="AM17" s="131"/>
      <c r="AN17" s="14"/>
      <c r="AO17" s="23"/>
      <c r="AP17" s="15"/>
      <c r="AQ17" s="257"/>
      <c r="AR17" s="256"/>
      <c r="AS17" s="14"/>
      <c r="AT17" s="131"/>
      <c r="AU17" s="14"/>
      <c r="AV17" s="23"/>
      <c r="AW17" s="252"/>
      <c r="AX17" s="253">
        <f>((AV$80)+10)-AW17</f>
        <v>0</v>
      </c>
      <c r="AY17" s="254">
        <v>0</v>
      </c>
      <c r="AZ17" s="255"/>
      <c r="BA17" s="147">
        <f t="shared" si="3"/>
        <v>0</v>
      </c>
      <c r="BB17" s="14"/>
      <c r="BC17" s="23"/>
      <c r="BD17" s="15"/>
      <c r="BE17" s="257">
        <f>((BC$80)+10)-BD17</f>
        <v>0</v>
      </c>
      <c r="BF17" s="256">
        <v>0</v>
      </c>
      <c r="BG17" s="14"/>
      <c r="BH17" s="131">
        <f t="shared" si="4"/>
        <v>0</v>
      </c>
      <c r="BI17" s="14"/>
      <c r="BJ17" s="23"/>
      <c r="BK17" s="252"/>
      <c r="BL17" s="253"/>
      <c r="BM17" s="254">
        <v>0</v>
      </c>
      <c r="BN17" s="255">
        <f t="shared" si="49"/>
        <v>0</v>
      </c>
      <c r="BO17" s="147">
        <f t="shared" si="5"/>
        <v>0</v>
      </c>
      <c r="BP17" s="14"/>
      <c r="BQ17" s="23"/>
      <c r="BR17" s="252"/>
      <c r="BS17" s="253"/>
      <c r="BT17" s="254">
        <v>0</v>
      </c>
      <c r="BU17" s="255">
        <f t="shared" si="36"/>
        <v>0</v>
      </c>
      <c r="BV17" s="147">
        <f t="shared" si="6"/>
        <v>0</v>
      </c>
      <c r="BW17" s="14"/>
      <c r="BX17" s="23"/>
      <c r="BY17" s="252"/>
      <c r="BZ17" s="253"/>
      <c r="CA17" s="254">
        <v>0</v>
      </c>
      <c r="CB17" s="255">
        <f t="shared" si="50"/>
        <v>0</v>
      </c>
      <c r="CC17" s="147">
        <f t="shared" si="37"/>
        <v>0</v>
      </c>
      <c r="CD17" s="14"/>
      <c r="CE17" s="23"/>
      <c r="CF17" s="15"/>
      <c r="CG17" s="257">
        <f>(CE$80+1)-CF17</f>
        <v>0</v>
      </c>
      <c r="CH17" s="256">
        <v>0</v>
      </c>
      <c r="CI17" s="14"/>
      <c r="CJ17" s="131">
        <f t="shared" si="8"/>
        <v>0</v>
      </c>
      <c r="CK17" s="14"/>
      <c r="CL17" s="23"/>
      <c r="CM17" s="15"/>
      <c r="CN17" s="257">
        <f>((CL$80)+10)-CM17</f>
        <v>0</v>
      </c>
      <c r="CO17" s="256">
        <v>0</v>
      </c>
      <c r="CP17" s="14"/>
      <c r="CQ17" s="131">
        <f t="shared" si="9"/>
        <v>0</v>
      </c>
      <c r="CR17" s="14"/>
      <c r="CS17" s="23"/>
      <c r="CT17" s="15"/>
      <c r="CU17" s="257">
        <f>(CS$80+1)-CT17</f>
        <v>0</v>
      </c>
      <c r="CV17" s="256">
        <v>0</v>
      </c>
      <c r="CW17" s="14"/>
      <c r="CX17" s="131">
        <f t="shared" si="10"/>
        <v>0</v>
      </c>
      <c r="CY17" s="14"/>
      <c r="CZ17" s="23">
        <v>3.3113425925925928E-2</v>
      </c>
      <c r="DA17" s="252">
        <v>9</v>
      </c>
      <c r="DB17" s="253">
        <f>IF(CZ$80&gt;0,(((CZ$80)+10)-DA17),0)</f>
        <v>17</v>
      </c>
      <c r="DC17" s="254">
        <v>0</v>
      </c>
      <c r="DD17" s="255">
        <f t="shared" si="38"/>
        <v>5</v>
      </c>
      <c r="DE17" s="147">
        <f t="shared" si="11"/>
        <v>22</v>
      </c>
      <c r="DF17" s="14"/>
      <c r="DG17" s="23"/>
      <c r="DH17" s="252"/>
      <c r="DI17" s="253"/>
      <c r="DJ17" s="254">
        <v>0</v>
      </c>
      <c r="DK17" s="255">
        <f t="shared" si="40"/>
        <v>0</v>
      </c>
      <c r="DL17" s="147">
        <f t="shared" si="12"/>
        <v>0</v>
      </c>
      <c r="DM17" s="14"/>
      <c r="DN17" s="23"/>
      <c r="DO17" s="252"/>
      <c r="DP17" s="253"/>
      <c r="DQ17" s="254">
        <v>0</v>
      </c>
      <c r="DR17" s="255">
        <f t="shared" si="42"/>
        <v>0</v>
      </c>
      <c r="DS17" s="147">
        <f t="shared" si="13"/>
        <v>0</v>
      </c>
      <c r="DT17" s="12"/>
      <c r="DU17" s="23"/>
      <c r="DV17" s="252"/>
      <c r="DW17" s="253"/>
      <c r="DX17" s="254">
        <v>0</v>
      </c>
      <c r="DY17" s="255">
        <f t="shared" si="43"/>
        <v>0</v>
      </c>
      <c r="DZ17" s="147">
        <f t="shared" si="14"/>
        <v>0</v>
      </c>
      <c r="EA17" s="14"/>
      <c r="EB17" s="23"/>
      <c r="EC17" s="252"/>
      <c r="ED17" s="253"/>
      <c r="EE17" s="254">
        <v>0</v>
      </c>
      <c r="EF17" s="255">
        <f t="shared" si="44"/>
        <v>0</v>
      </c>
      <c r="EG17" s="147">
        <f t="shared" si="15"/>
        <v>0</v>
      </c>
      <c r="EH17" s="14"/>
      <c r="EI17" s="23"/>
      <c r="EJ17" s="252"/>
      <c r="EK17" s="253"/>
      <c r="EL17" s="254">
        <v>0</v>
      </c>
      <c r="EM17" s="255">
        <f t="shared" si="45"/>
        <v>0</v>
      </c>
      <c r="EN17" s="147">
        <f t="shared" si="16"/>
        <v>0</v>
      </c>
      <c r="EO17" s="14"/>
      <c r="EP17" s="23"/>
      <c r="EQ17" s="15"/>
      <c r="ER17" s="257">
        <f t="shared" si="24"/>
        <v>0</v>
      </c>
      <c r="ES17" s="256">
        <v>0</v>
      </c>
      <c r="ET17" s="14"/>
      <c r="EU17" s="131">
        <f t="shared" si="17"/>
        <v>0</v>
      </c>
      <c r="EV17" s="14"/>
      <c r="EW17" s="23"/>
      <c r="EX17" s="15"/>
      <c r="EY17" s="253"/>
      <c r="EZ17" s="256">
        <v>0</v>
      </c>
      <c r="FA17" s="14"/>
      <c r="FB17" s="131">
        <f t="shared" si="18"/>
        <v>0</v>
      </c>
      <c r="FC17" s="14"/>
      <c r="FD17" s="23"/>
      <c r="FE17" s="259" t="str">
        <f t="shared" si="46"/>
        <v>19=</v>
      </c>
      <c r="FF17" s="260">
        <f t="shared" si="19"/>
        <v>60</v>
      </c>
      <c r="FG17" s="260">
        <f t="shared" si="19"/>
        <v>0</v>
      </c>
      <c r="FH17" s="260">
        <f t="shared" si="19"/>
        <v>15</v>
      </c>
      <c r="FI17" s="131">
        <f t="shared" si="20"/>
        <v>75</v>
      </c>
      <c r="FJ17" s="14" t="str">
        <f>B17</f>
        <v>Dave Peacock</v>
      </c>
      <c r="FK17" s="14"/>
      <c r="FL17" s="183" t="str">
        <f t="shared" si="25"/>
        <v>19=</v>
      </c>
      <c r="FM17" s="177">
        <v>12</v>
      </c>
      <c r="FN17" s="177">
        <v>10</v>
      </c>
      <c r="FO17" s="177" t="s">
        <v>369</v>
      </c>
      <c r="FP17" s="177">
        <v>18</v>
      </c>
      <c r="FQ17" s="177">
        <v>20</v>
      </c>
      <c r="FR17" s="177" t="s">
        <v>370</v>
      </c>
      <c r="FS17" s="177" t="s">
        <v>370</v>
      </c>
      <c r="FT17" s="177" t="s">
        <v>370</v>
      </c>
      <c r="FU17" s="188" t="s">
        <v>370</v>
      </c>
      <c r="FV17" s="177" t="s">
        <v>442</v>
      </c>
      <c r="FW17" s="177" t="s">
        <v>442</v>
      </c>
      <c r="FX17" s="77"/>
      <c r="FY17" s="77"/>
      <c r="FZ17" s="77"/>
      <c r="GA17" s="77"/>
      <c r="GB17" s="77"/>
      <c r="GC17" s="77"/>
      <c r="GD17" s="122">
        <f t="shared" si="21"/>
        <v>31</v>
      </c>
      <c r="GE17" s="122">
        <f t="shared" si="22"/>
        <v>53</v>
      </c>
      <c r="GF17" s="261">
        <f t="shared" si="26"/>
        <v>53</v>
      </c>
      <c r="GG17" s="261">
        <f t="shared" si="27"/>
        <v>53</v>
      </c>
      <c r="GH17" s="261">
        <f t="shared" si="28"/>
        <v>53</v>
      </c>
      <c r="GI17" s="261">
        <f t="shared" si="29"/>
        <v>75</v>
      </c>
      <c r="GJ17" s="261">
        <f t="shared" si="30"/>
        <v>75</v>
      </c>
      <c r="GK17" s="261">
        <f t="shared" si="31"/>
        <v>75</v>
      </c>
      <c r="GL17" s="261">
        <f t="shared" si="32"/>
        <v>75</v>
      </c>
      <c r="GM17" s="261">
        <f t="shared" si="33"/>
        <v>75</v>
      </c>
      <c r="GN17" s="261">
        <f t="shared" si="34"/>
        <v>75</v>
      </c>
      <c r="GO17" s="261"/>
      <c r="GP17" s="261">
        <f t="shared" si="35"/>
        <v>0</v>
      </c>
    </row>
    <row r="18" spans="1:198">
      <c r="A18" s="8">
        <v>9</v>
      </c>
      <c r="B18" s="14" t="s">
        <v>628</v>
      </c>
      <c r="C18" s="251"/>
      <c r="D18" s="251"/>
      <c r="E18" s="251"/>
      <c r="F18" s="251"/>
      <c r="G18" s="251">
        <v>3.1979166666666663E-2</v>
      </c>
      <c r="H18" s="251">
        <v>3.1979166666666663E-2</v>
      </c>
      <c r="I18" s="251">
        <v>3.1979166666666663E-2</v>
      </c>
      <c r="J18" s="251">
        <v>3.1979166666666663E-2</v>
      </c>
      <c r="K18" s="251">
        <v>3.1979166666666663E-2</v>
      </c>
      <c r="L18" s="251">
        <v>3.1979166666666663E-2</v>
      </c>
      <c r="M18" s="23"/>
      <c r="N18" s="252"/>
      <c r="O18" s="253"/>
      <c r="P18" s="254"/>
      <c r="Q18" s="255"/>
      <c r="R18" s="147"/>
      <c r="S18" s="14"/>
      <c r="T18" s="23"/>
      <c r="U18" s="15"/>
      <c r="V18" s="257"/>
      <c r="W18" s="256"/>
      <c r="X18" s="14"/>
      <c r="Y18" s="131"/>
      <c r="Z18" s="14"/>
      <c r="AA18" s="23"/>
      <c r="AB18" s="252"/>
      <c r="AC18" s="253"/>
      <c r="AD18" s="254"/>
      <c r="AE18" s="255"/>
      <c r="AF18" s="147"/>
      <c r="AG18" s="14"/>
      <c r="AH18" s="23"/>
      <c r="AI18" s="15"/>
      <c r="AJ18" s="14"/>
      <c r="AK18" s="256"/>
      <c r="AL18" s="14"/>
      <c r="AM18" s="131"/>
      <c r="AN18" s="14"/>
      <c r="AO18" s="23"/>
      <c r="AP18" s="15"/>
      <c r="AQ18" s="257"/>
      <c r="AR18" s="256"/>
      <c r="AS18" s="14"/>
      <c r="AT18" s="131"/>
      <c r="AU18" s="14"/>
      <c r="AV18" s="23"/>
      <c r="AW18" s="252"/>
      <c r="AX18" s="253"/>
      <c r="AY18" s="254"/>
      <c r="AZ18" s="255"/>
      <c r="BA18" s="147"/>
      <c r="BB18" s="14"/>
      <c r="BC18" s="23"/>
      <c r="BD18" s="15"/>
      <c r="BE18" s="257"/>
      <c r="BF18" s="256"/>
      <c r="BG18" s="14"/>
      <c r="BH18" s="131"/>
      <c r="BI18" s="14"/>
      <c r="BJ18" s="23"/>
      <c r="BK18" s="252"/>
      <c r="BL18" s="253"/>
      <c r="BM18" s="254"/>
      <c r="BN18" s="255"/>
      <c r="BO18" s="147"/>
      <c r="BP18" s="14"/>
      <c r="BQ18" s="23"/>
      <c r="BR18" s="252"/>
      <c r="BS18" s="253"/>
      <c r="BT18" s="254"/>
      <c r="BU18" s="255"/>
      <c r="BV18" s="147"/>
      <c r="BW18" s="14"/>
      <c r="BX18" s="23">
        <v>3.1979166666666663E-2</v>
      </c>
      <c r="BY18" s="252">
        <v>4</v>
      </c>
      <c r="BZ18" s="253">
        <f>IF(BX$80&gt;0,(((BX$80)+10)-BY18),0)</f>
        <v>26</v>
      </c>
      <c r="CA18" s="254">
        <v>0</v>
      </c>
      <c r="CB18" s="255">
        <f t="shared" si="50"/>
        <v>5</v>
      </c>
      <c r="CC18" s="147">
        <f t="shared" si="37"/>
        <v>31</v>
      </c>
      <c r="CD18" s="14"/>
      <c r="CE18" s="23"/>
      <c r="CF18" s="15"/>
      <c r="CG18" s="257"/>
      <c r="CH18" s="256"/>
      <c r="CI18" s="14"/>
      <c r="CJ18" s="131"/>
      <c r="CK18" s="14"/>
      <c r="CL18" s="23"/>
      <c r="CM18" s="15"/>
      <c r="CN18" s="257"/>
      <c r="CO18" s="256"/>
      <c r="CP18" s="14"/>
      <c r="CQ18" s="131"/>
      <c r="CR18" s="14"/>
      <c r="CS18" s="23"/>
      <c r="CT18" s="15"/>
      <c r="CU18" s="257"/>
      <c r="CV18" s="256"/>
      <c r="CW18" s="14"/>
      <c r="CX18" s="131"/>
      <c r="CY18" s="14"/>
      <c r="CZ18" s="23"/>
      <c r="DA18" s="252"/>
      <c r="DB18" s="253"/>
      <c r="DC18" s="254">
        <v>0</v>
      </c>
      <c r="DD18" s="255">
        <f t="shared" si="38"/>
        <v>0</v>
      </c>
      <c r="DE18" s="147">
        <f t="shared" si="11"/>
        <v>0</v>
      </c>
      <c r="DF18" s="14"/>
      <c r="DG18" s="23"/>
      <c r="DH18" s="252"/>
      <c r="DI18" s="253"/>
      <c r="DJ18" s="254">
        <v>0</v>
      </c>
      <c r="DK18" s="255">
        <f t="shared" si="40"/>
        <v>0</v>
      </c>
      <c r="DL18" s="147">
        <f t="shared" si="12"/>
        <v>0</v>
      </c>
      <c r="DM18" s="14"/>
      <c r="DN18" s="23"/>
      <c r="DO18" s="252"/>
      <c r="DP18" s="253"/>
      <c r="DQ18" s="254">
        <v>0</v>
      </c>
      <c r="DR18" s="255">
        <f t="shared" si="42"/>
        <v>0</v>
      </c>
      <c r="DS18" s="147">
        <f t="shared" si="13"/>
        <v>0</v>
      </c>
      <c r="DT18" s="12"/>
      <c r="DU18" s="23"/>
      <c r="DV18" s="252"/>
      <c r="DW18" s="253"/>
      <c r="DX18" s="254">
        <v>0</v>
      </c>
      <c r="DY18" s="255">
        <f t="shared" si="43"/>
        <v>0</v>
      </c>
      <c r="DZ18" s="147">
        <f t="shared" si="14"/>
        <v>0</v>
      </c>
      <c r="EA18" s="14"/>
      <c r="EB18" s="23"/>
      <c r="EC18" s="252"/>
      <c r="ED18" s="253"/>
      <c r="EE18" s="254">
        <v>0</v>
      </c>
      <c r="EF18" s="255">
        <f t="shared" si="44"/>
        <v>0</v>
      </c>
      <c r="EG18" s="147">
        <f t="shared" si="15"/>
        <v>0</v>
      </c>
      <c r="EH18" s="14"/>
      <c r="EI18" s="23"/>
      <c r="EJ18" s="252"/>
      <c r="EK18" s="253"/>
      <c r="EL18" s="254">
        <v>0</v>
      </c>
      <c r="EM18" s="255">
        <f t="shared" si="45"/>
        <v>0</v>
      </c>
      <c r="EN18" s="147">
        <f t="shared" si="16"/>
        <v>0</v>
      </c>
      <c r="EO18" s="14"/>
      <c r="EP18" s="23"/>
      <c r="EQ18" s="15"/>
      <c r="ER18" s="253">
        <f t="shared" si="24"/>
        <v>0</v>
      </c>
      <c r="ES18" s="256">
        <v>0</v>
      </c>
      <c r="ET18" s="14"/>
      <c r="EU18" s="131">
        <f t="shared" si="17"/>
        <v>0</v>
      </c>
      <c r="EV18" s="14"/>
      <c r="EW18" s="23"/>
      <c r="EX18" s="15"/>
      <c r="EY18" s="253"/>
      <c r="EZ18" s="256">
        <v>0</v>
      </c>
      <c r="FA18" s="14"/>
      <c r="FB18" s="131">
        <f t="shared" si="18"/>
        <v>0</v>
      </c>
      <c r="FC18" s="14"/>
      <c r="FD18" s="16"/>
      <c r="FE18" s="259">
        <f t="shared" si="46"/>
        <v>37</v>
      </c>
      <c r="FF18" s="260">
        <f t="shared" si="19"/>
        <v>26</v>
      </c>
      <c r="FG18" s="260">
        <f t="shared" si="19"/>
        <v>0</v>
      </c>
      <c r="FH18" s="260">
        <f t="shared" si="19"/>
        <v>5</v>
      </c>
      <c r="FI18" s="131">
        <f t="shared" si="20"/>
        <v>31</v>
      </c>
      <c r="FJ18" s="14" t="str">
        <f>B18</f>
        <v>Dave Robinson</v>
      </c>
      <c r="FK18" s="14"/>
      <c r="FL18" s="183">
        <f t="shared" si="25"/>
        <v>37</v>
      </c>
      <c r="FM18" s="177"/>
      <c r="FN18" s="177"/>
      <c r="FO18" s="177"/>
      <c r="FP18" s="177"/>
      <c r="FQ18" s="177">
        <v>30</v>
      </c>
      <c r="FR18" s="177">
        <v>30</v>
      </c>
      <c r="FS18" s="177">
        <v>35</v>
      </c>
      <c r="FT18" s="177">
        <v>35</v>
      </c>
      <c r="FU18" s="188">
        <v>35</v>
      </c>
      <c r="FV18" s="177">
        <v>36</v>
      </c>
      <c r="FW18" s="177">
        <v>37</v>
      </c>
      <c r="FX18" s="77"/>
      <c r="FY18" s="77"/>
      <c r="FZ18" s="77"/>
      <c r="GA18" s="77"/>
      <c r="GB18" s="77"/>
      <c r="GC18" s="77"/>
      <c r="GD18" s="122">
        <f t="shared" si="21"/>
        <v>0</v>
      </c>
      <c r="GE18" s="122">
        <f t="shared" si="22"/>
        <v>0</v>
      </c>
      <c r="GF18" s="261">
        <f t="shared" si="26"/>
        <v>0</v>
      </c>
      <c r="GG18" s="261">
        <f t="shared" si="27"/>
        <v>0</v>
      </c>
      <c r="GH18" s="261">
        <f t="shared" si="28"/>
        <v>31</v>
      </c>
      <c r="GI18" s="261">
        <f t="shared" si="29"/>
        <v>31</v>
      </c>
      <c r="GJ18" s="261">
        <f t="shared" si="30"/>
        <v>31</v>
      </c>
      <c r="GK18" s="261">
        <f t="shared" si="31"/>
        <v>31</v>
      </c>
      <c r="GL18" s="261">
        <f t="shared" si="32"/>
        <v>31</v>
      </c>
      <c r="GM18" s="261">
        <f t="shared" si="33"/>
        <v>31</v>
      </c>
      <c r="GN18" s="261">
        <f t="shared" si="34"/>
        <v>31</v>
      </c>
      <c r="GO18" s="261"/>
      <c r="GP18" s="261">
        <f t="shared" si="35"/>
        <v>0</v>
      </c>
    </row>
    <row r="19" spans="1:198">
      <c r="A19" s="8">
        <v>10</v>
      </c>
      <c r="B19" s="14" t="s">
        <v>958</v>
      </c>
      <c r="C19" s="251">
        <v>3.1655092592592596E-2</v>
      </c>
      <c r="D19" s="251">
        <v>3.1655092592592596E-2</v>
      </c>
      <c r="E19" s="251">
        <v>3.1655092592592596E-2</v>
      </c>
      <c r="F19" s="251">
        <v>3.1655092592592596E-2</v>
      </c>
      <c r="G19" s="251">
        <v>3.1655092592592596E-2</v>
      </c>
      <c r="H19" s="251">
        <v>3.1655092592592596E-2</v>
      </c>
      <c r="I19" s="251">
        <v>3.1655092592592596E-2</v>
      </c>
      <c r="J19" s="251">
        <v>3.1655092592592596E-2</v>
      </c>
      <c r="K19" s="251">
        <v>3.1655092592592596E-2</v>
      </c>
      <c r="L19" s="251">
        <v>3.1655092592592596E-2</v>
      </c>
      <c r="M19" s="23">
        <v>3.1655092592592596E-2</v>
      </c>
      <c r="N19" s="252">
        <v>10</v>
      </c>
      <c r="O19" s="253">
        <f>IF(M$80&gt;0,(((M$80)+10)-N19),0)</f>
        <v>28</v>
      </c>
      <c r="P19" s="254">
        <v>0</v>
      </c>
      <c r="Q19" s="255">
        <f t="shared" si="47"/>
        <v>5</v>
      </c>
      <c r="R19" s="147">
        <f t="shared" si="0"/>
        <v>33</v>
      </c>
      <c r="S19" s="14"/>
      <c r="T19" s="23"/>
      <c r="U19" s="15"/>
      <c r="V19" s="257">
        <f>((T$80)+10)-U19</f>
        <v>0</v>
      </c>
      <c r="W19" s="256">
        <v>0</v>
      </c>
      <c r="X19" s="14"/>
      <c r="Y19" s="131">
        <f t="shared" si="1"/>
        <v>0</v>
      </c>
      <c r="Z19" s="14"/>
      <c r="AA19" s="23"/>
      <c r="AB19" s="252"/>
      <c r="AC19" s="253"/>
      <c r="AD19" s="254">
        <v>0</v>
      </c>
      <c r="AE19" s="255">
        <f t="shared" si="48"/>
        <v>0</v>
      </c>
      <c r="AF19" s="147">
        <f t="shared" si="2"/>
        <v>0</v>
      </c>
      <c r="AG19" s="14"/>
      <c r="AH19" s="23"/>
      <c r="AI19" s="15"/>
      <c r="AJ19" s="14"/>
      <c r="AK19" s="256"/>
      <c r="AL19" s="14"/>
      <c r="AM19" s="131"/>
      <c r="AN19" s="14"/>
      <c r="AO19" s="23"/>
      <c r="AP19" s="15"/>
      <c r="AQ19" s="257"/>
      <c r="AR19" s="256"/>
      <c r="AS19" s="14"/>
      <c r="AT19" s="131"/>
      <c r="AU19" s="14"/>
      <c r="AV19" s="23"/>
      <c r="AW19" s="252"/>
      <c r="AX19" s="253">
        <f>((AV$80)+10)-AW19</f>
        <v>0</v>
      </c>
      <c r="AY19" s="254">
        <v>0</v>
      </c>
      <c r="AZ19" s="255"/>
      <c r="BA19" s="147">
        <f t="shared" si="3"/>
        <v>0</v>
      </c>
      <c r="BB19" s="14"/>
      <c r="BC19" s="23"/>
      <c r="BD19" s="15"/>
      <c r="BE19" s="257">
        <f>((BC$80)+10)-BD19</f>
        <v>0</v>
      </c>
      <c r="BF19" s="256">
        <v>0</v>
      </c>
      <c r="BG19" s="14"/>
      <c r="BH19" s="131">
        <f t="shared" si="4"/>
        <v>0</v>
      </c>
      <c r="BI19" s="14"/>
      <c r="BJ19" s="23">
        <v>3.1909722222222221E-2</v>
      </c>
      <c r="BK19" s="252">
        <v>4</v>
      </c>
      <c r="BL19" s="253">
        <f>IF(BJ$80&gt;0,(((BJ$80)+10)-BK19),0)</f>
        <v>20</v>
      </c>
      <c r="BM19" s="254">
        <v>0</v>
      </c>
      <c r="BN19" s="255">
        <f t="shared" si="49"/>
        <v>5</v>
      </c>
      <c r="BO19" s="147">
        <f t="shared" si="5"/>
        <v>25</v>
      </c>
      <c r="BP19" s="14"/>
      <c r="BQ19" s="23"/>
      <c r="BR19" s="252"/>
      <c r="BS19" s="253"/>
      <c r="BT19" s="254">
        <v>0</v>
      </c>
      <c r="BU19" s="255">
        <f t="shared" si="36"/>
        <v>0</v>
      </c>
      <c r="BV19" s="147">
        <f t="shared" si="6"/>
        <v>0</v>
      </c>
      <c r="BW19" s="14"/>
      <c r="BX19" s="23"/>
      <c r="BY19" s="252"/>
      <c r="BZ19" s="253"/>
      <c r="CA19" s="254">
        <v>0</v>
      </c>
      <c r="CB19" s="255">
        <f t="shared" si="50"/>
        <v>0</v>
      </c>
      <c r="CC19" s="147">
        <f t="shared" si="37"/>
        <v>0</v>
      </c>
      <c r="CD19" s="14"/>
      <c r="CE19" s="23"/>
      <c r="CF19" s="15"/>
      <c r="CG19" s="14"/>
      <c r="CH19" s="256">
        <v>0</v>
      </c>
      <c r="CI19" s="14"/>
      <c r="CJ19" s="131">
        <f t="shared" si="8"/>
        <v>0</v>
      </c>
      <c r="CK19" s="14"/>
      <c r="CL19" s="23"/>
      <c r="CM19" s="15"/>
      <c r="CN19" s="257">
        <f>((CL$80)+10)-CM19</f>
        <v>0</v>
      </c>
      <c r="CO19" s="256">
        <v>0</v>
      </c>
      <c r="CP19" s="14"/>
      <c r="CQ19" s="131">
        <f t="shared" si="9"/>
        <v>0</v>
      </c>
      <c r="CR19" s="14"/>
      <c r="CS19" s="23"/>
      <c r="CT19" s="15"/>
      <c r="CU19" s="14"/>
      <c r="CV19" s="256">
        <v>0</v>
      </c>
      <c r="CW19" s="14"/>
      <c r="CX19" s="131">
        <f t="shared" si="10"/>
        <v>0</v>
      </c>
      <c r="CY19" s="14"/>
      <c r="CZ19" s="23"/>
      <c r="DA19" s="252"/>
      <c r="DB19" s="253"/>
      <c r="DC19" s="254">
        <v>0</v>
      </c>
      <c r="DD19" s="255">
        <f t="shared" si="38"/>
        <v>0</v>
      </c>
      <c r="DE19" s="147">
        <f t="shared" si="11"/>
        <v>0</v>
      </c>
      <c r="DF19" s="14"/>
      <c r="DG19" s="23"/>
      <c r="DH19" s="252"/>
      <c r="DI19" s="253"/>
      <c r="DJ19" s="254">
        <v>0</v>
      </c>
      <c r="DK19" s="255">
        <f t="shared" si="40"/>
        <v>0</v>
      </c>
      <c r="DL19" s="147">
        <f t="shared" si="12"/>
        <v>0</v>
      </c>
      <c r="DM19" s="14"/>
      <c r="DN19" s="23"/>
      <c r="DO19" s="252"/>
      <c r="DP19" s="253"/>
      <c r="DQ19" s="254">
        <v>0</v>
      </c>
      <c r="DR19" s="255">
        <f t="shared" si="42"/>
        <v>0</v>
      </c>
      <c r="DS19" s="147">
        <f t="shared" si="13"/>
        <v>0</v>
      </c>
      <c r="DT19" s="12"/>
      <c r="DU19" s="23"/>
      <c r="DV19" s="252"/>
      <c r="DW19" s="253"/>
      <c r="DX19" s="254">
        <v>0</v>
      </c>
      <c r="DY19" s="255">
        <f t="shared" si="43"/>
        <v>0</v>
      </c>
      <c r="DZ19" s="147">
        <f t="shared" si="14"/>
        <v>0</v>
      </c>
      <c r="EA19" s="14"/>
      <c r="EB19" s="23"/>
      <c r="EC19" s="252"/>
      <c r="ED19" s="253"/>
      <c r="EE19" s="254">
        <v>0</v>
      </c>
      <c r="EF19" s="255">
        <f t="shared" si="44"/>
        <v>0</v>
      </c>
      <c r="EG19" s="147">
        <f t="shared" si="15"/>
        <v>0</v>
      </c>
      <c r="EH19" s="14"/>
      <c r="EI19" s="23"/>
      <c r="EJ19" s="252"/>
      <c r="EK19" s="253"/>
      <c r="EL19" s="254">
        <v>0</v>
      </c>
      <c r="EM19" s="255">
        <f t="shared" si="45"/>
        <v>0</v>
      </c>
      <c r="EN19" s="147">
        <f t="shared" si="16"/>
        <v>0</v>
      </c>
      <c r="EO19" s="14"/>
      <c r="EP19" s="23"/>
      <c r="EQ19" s="15"/>
      <c r="ER19" s="257">
        <f t="shared" si="24"/>
        <v>0</v>
      </c>
      <c r="ES19" s="256">
        <v>0</v>
      </c>
      <c r="ET19" s="14"/>
      <c r="EU19" s="131">
        <f t="shared" si="17"/>
        <v>0</v>
      </c>
      <c r="EV19" s="14"/>
      <c r="EW19" s="23"/>
      <c r="EX19" s="15"/>
      <c r="EY19" s="253"/>
      <c r="EZ19" s="256">
        <v>0</v>
      </c>
      <c r="FA19" s="14"/>
      <c r="FB19" s="131">
        <f t="shared" si="18"/>
        <v>0</v>
      </c>
      <c r="FC19" s="14"/>
      <c r="FD19" s="23"/>
      <c r="FE19" s="259" t="str">
        <f t="shared" si="46"/>
        <v>26=</v>
      </c>
      <c r="FF19" s="260">
        <f t="shared" si="19"/>
        <v>48</v>
      </c>
      <c r="FG19" s="260">
        <f t="shared" si="19"/>
        <v>0</v>
      </c>
      <c r="FH19" s="260">
        <f t="shared" si="19"/>
        <v>10</v>
      </c>
      <c r="FI19" s="131">
        <f t="shared" si="20"/>
        <v>58</v>
      </c>
      <c r="FJ19" s="14" t="str">
        <f t="shared" si="51"/>
        <v>David Baglee</v>
      </c>
      <c r="FK19" s="14"/>
      <c r="FL19" s="183" t="str">
        <f t="shared" si="25"/>
        <v>26=</v>
      </c>
      <c r="FM19" s="177">
        <v>10</v>
      </c>
      <c r="FN19" s="177">
        <v>19</v>
      </c>
      <c r="FO19" s="177">
        <v>14</v>
      </c>
      <c r="FP19" s="177">
        <v>16</v>
      </c>
      <c r="FQ19" s="177">
        <v>18</v>
      </c>
      <c r="FR19" s="177">
        <v>23</v>
      </c>
      <c r="FS19" s="177">
        <v>25</v>
      </c>
      <c r="FT19" s="177">
        <v>25</v>
      </c>
      <c r="FU19" s="188">
        <v>25</v>
      </c>
      <c r="FV19" s="177" t="s">
        <v>659</v>
      </c>
      <c r="FW19" s="177" t="s">
        <v>659</v>
      </c>
      <c r="FX19" s="77"/>
      <c r="FY19" s="77"/>
      <c r="FZ19" s="77"/>
      <c r="GA19" s="77"/>
      <c r="GB19" s="77"/>
      <c r="GC19" s="77"/>
      <c r="GD19" s="122">
        <f t="shared" si="21"/>
        <v>33</v>
      </c>
      <c r="GE19" s="122">
        <f t="shared" si="22"/>
        <v>33</v>
      </c>
      <c r="GF19" s="261">
        <f t="shared" si="26"/>
        <v>58</v>
      </c>
      <c r="GG19" s="261">
        <f t="shared" si="27"/>
        <v>58</v>
      </c>
      <c r="GH19" s="261">
        <f t="shared" si="28"/>
        <v>58</v>
      </c>
      <c r="GI19" s="261">
        <f t="shared" si="29"/>
        <v>58</v>
      </c>
      <c r="GJ19" s="261">
        <f t="shared" si="30"/>
        <v>58</v>
      </c>
      <c r="GK19" s="261">
        <f t="shared" si="31"/>
        <v>58</v>
      </c>
      <c r="GL19" s="261">
        <f t="shared" si="32"/>
        <v>58</v>
      </c>
      <c r="GM19" s="261">
        <f t="shared" si="33"/>
        <v>58</v>
      </c>
      <c r="GN19" s="261">
        <f t="shared" si="34"/>
        <v>58</v>
      </c>
      <c r="GO19" s="261"/>
      <c r="GP19" s="261">
        <f t="shared" si="35"/>
        <v>0</v>
      </c>
    </row>
    <row r="20" spans="1:198">
      <c r="A20" s="8">
        <v>11</v>
      </c>
      <c r="B20" s="14" t="s">
        <v>989</v>
      </c>
      <c r="C20" s="251"/>
      <c r="D20" s="251"/>
      <c r="E20" s="251"/>
      <c r="F20" s="251"/>
      <c r="G20" s="251"/>
      <c r="H20" s="251"/>
      <c r="I20" s="251">
        <v>3.3148148148148149E-2</v>
      </c>
      <c r="J20" s="251">
        <v>3.3148148148148149E-2</v>
      </c>
      <c r="K20" s="251">
        <v>3.3148148148148149E-2</v>
      </c>
      <c r="L20" s="251">
        <v>3.3148148148148149E-2</v>
      </c>
      <c r="M20" s="23"/>
      <c r="N20" s="252"/>
      <c r="O20" s="253"/>
      <c r="P20" s="254"/>
      <c r="Q20" s="255"/>
      <c r="R20" s="147"/>
      <c r="S20" s="14"/>
      <c r="T20" s="23"/>
      <c r="U20" s="15"/>
      <c r="V20" s="257"/>
      <c r="W20" s="256"/>
      <c r="X20" s="14"/>
      <c r="Y20" s="131"/>
      <c r="Z20" s="14"/>
      <c r="AA20" s="23"/>
      <c r="AB20" s="252"/>
      <c r="AC20" s="253"/>
      <c r="AD20" s="254"/>
      <c r="AE20" s="255"/>
      <c r="AF20" s="147"/>
      <c r="AG20" s="14"/>
      <c r="AH20" s="23"/>
      <c r="AI20" s="15"/>
      <c r="AJ20" s="14"/>
      <c r="AK20" s="256"/>
      <c r="AL20" s="14"/>
      <c r="AM20" s="131"/>
      <c r="AN20" s="14"/>
      <c r="AO20" s="23"/>
      <c r="AP20" s="15"/>
      <c r="AQ20" s="257"/>
      <c r="AR20" s="256"/>
      <c r="AS20" s="14"/>
      <c r="AT20" s="131"/>
      <c r="AU20" s="14"/>
      <c r="AV20" s="23"/>
      <c r="AW20" s="252"/>
      <c r="AX20" s="253"/>
      <c r="AY20" s="254"/>
      <c r="AZ20" s="255"/>
      <c r="BA20" s="147"/>
      <c r="BB20" s="14"/>
      <c r="BC20" s="23"/>
      <c r="BD20" s="15"/>
      <c r="BE20" s="257"/>
      <c r="BF20" s="256"/>
      <c r="BG20" s="14"/>
      <c r="BH20" s="131"/>
      <c r="BI20" s="14"/>
      <c r="BJ20" s="23"/>
      <c r="BK20" s="252"/>
      <c r="BL20" s="253"/>
      <c r="BM20" s="254"/>
      <c r="BN20" s="255"/>
      <c r="BO20" s="147"/>
      <c r="BP20" s="14"/>
      <c r="BQ20" s="23"/>
      <c r="BR20" s="252"/>
      <c r="BS20" s="253"/>
      <c r="BT20" s="254"/>
      <c r="BU20" s="255"/>
      <c r="BV20" s="147"/>
      <c r="BW20" s="14"/>
      <c r="BX20" s="23"/>
      <c r="BY20" s="252"/>
      <c r="BZ20" s="253"/>
      <c r="CA20" s="254"/>
      <c r="CB20" s="255"/>
      <c r="CC20" s="147"/>
      <c r="CD20" s="14"/>
      <c r="CE20" s="23"/>
      <c r="CF20" s="15"/>
      <c r="CG20" s="14"/>
      <c r="CH20" s="256"/>
      <c r="CI20" s="14"/>
      <c r="CJ20" s="131"/>
      <c r="CK20" s="14"/>
      <c r="CL20" s="23"/>
      <c r="CM20" s="15"/>
      <c r="CN20" s="257"/>
      <c r="CO20" s="256"/>
      <c r="CP20" s="14"/>
      <c r="CQ20" s="131"/>
      <c r="CR20" s="14"/>
      <c r="CS20" s="23"/>
      <c r="CT20" s="15"/>
      <c r="CU20" s="14"/>
      <c r="CV20" s="256"/>
      <c r="CW20" s="14"/>
      <c r="CX20" s="131"/>
      <c r="CY20" s="14"/>
      <c r="CZ20" s="23"/>
      <c r="DA20" s="252"/>
      <c r="DB20" s="253"/>
      <c r="DC20" s="254"/>
      <c r="DD20" s="255"/>
      <c r="DE20" s="147"/>
      <c r="DF20" s="14"/>
      <c r="DG20" s="23">
        <v>3.3148148148148149E-2</v>
      </c>
      <c r="DH20" s="252">
        <v>10</v>
      </c>
      <c r="DI20" s="253">
        <f t="shared" ref="DI20" si="52">IF(DG$80&gt;0,(((DG$80)+10)-DH20),0)</f>
        <v>21</v>
      </c>
      <c r="DJ20" s="254">
        <v>0</v>
      </c>
      <c r="DK20" s="255">
        <f t="shared" si="40"/>
        <v>5</v>
      </c>
      <c r="DL20" s="147">
        <f t="shared" si="12"/>
        <v>26</v>
      </c>
      <c r="DM20" s="14"/>
      <c r="DN20" s="23"/>
      <c r="DO20" s="252"/>
      <c r="DP20" s="253"/>
      <c r="DQ20" s="254">
        <v>0</v>
      </c>
      <c r="DR20" s="255">
        <f t="shared" si="42"/>
        <v>0</v>
      </c>
      <c r="DS20" s="147">
        <f t="shared" si="13"/>
        <v>0</v>
      </c>
      <c r="DT20" s="12"/>
      <c r="DU20" s="23"/>
      <c r="DV20" s="252"/>
      <c r="DW20" s="253"/>
      <c r="DX20" s="254">
        <v>0</v>
      </c>
      <c r="DY20" s="255">
        <f t="shared" si="43"/>
        <v>0</v>
      </c>
      <c r="DZ20" s="147">
        <f t="shared" si="14"/>
        <v>0</v>
      </c>
      <c r="EA20" s="14"/>
      <c r="EB20" s="23"/>
      <c r="EC20" s="252"/>
      <c r="ED20" s="253"/>
      <c r="EE20" s="254">
        <v>0</v>
      </c>
      <c r="EF20" s="255">
        <f t="shared" si="44"/>
        <v>0</v>
      </c>
      <c r="EG20" s="147">
        <f t="shared" si="15"/>
        <v>0</v>
      </c>
      <c r="EH20" s="14"/>
      <c r="EI20" s="23"/>
      <c r="EJ20" s="252"/>
      <c r="EK20" s="253"/>
      <c r="EL20" s="254">
        <v>0</v>
      </c>
      <c r="EM20" s="255">
        <f t="shared" si="45"/>
        <v>0</v>
      </c>
      <c r="EN20" s="147">
        <f t="shared" si="16"/>
        <v>0</v>
      </c>
      <c r="EO20" s="14"/>
      <c r="EP20" s="23"/>
      <c r="EQ20" s="15"/>
      <c r="ER20" s="257">
        <f t="shared" si="24"/>
        <v>0</v>
      </c>
      <c r="ES20" s="256">
        <v>0</v>
      </c>
      <c r="ET20" s="14"/>
      <c r="EU20" s="131">
        <f t="shared" si="17"/>
        <v>0</v>
      </c>
      <c r="EV20" s="14"/>
      <c r="EW20" s="23"/>
      <c r="EX20" s="15"/>
      <c r="EY20" s="253"/>
      <c r="EZ20" s="256">
        <v>0</v>
      </c>
      <c r="FA20" s="14"/>
      <c r="FB20" s="131">
        <f t="shared" si="18"/>
        <v>0</v>
      </c>
      <c r="FC20" s="14"/>
      <c r="FD20" s="23"/>
      <c r="FE20" s="259" t="str">
        <f t="shared" si="46"/>
        <v>42=</v>
      </c>
      <c r="FF20" s="260">
        <f t="shared" si="19"/>
        <v>21</v>
      </c>
      <c r="FG20" s="260">
        <f t="shared" si="19"/>
        <v>0</v>
      </c>
      <c r="FH20" s="260">
        <f t="shared" si="19"/>
        <v>5</v>
      </c>
      <c r="FI20" s="131">
        <f t="shared" si="20"/>
        <v>26</v>
      </c>
      <c r="FJ20" s="14" t="str">
        <f t="shared" si="51"/>
        <v>Gary Milnes</v>
      </c>
      <c r="FK20" s="14"/>
      <c r="FL20" s="183" t="str">
        <f t="shared" si="25"/>
        <v>42=</v>
      </c>
      <c r="FM20" s="177"/>
      <c r="FN20" s="177"/>
      <c r="FO20" s="177"/>
      <c r="FP20" s="177"/>
      <c r="FQ20" s="177"/>
      <c r="FR20" s="177"/>
      <c r="FS20" s="177" t="s">
        <v>869</v>
      </c>
      <c r="FT20" s="177" t="s">
        <v>869</v>
      </c>
      <c r="FU20" s="188" t="s">
        <v>869</v>
      </c>
      <c r="FV20" s="177" t="s">
        <v>862</v>
      </c>
      <c r="FW20" s="177" t="s">
        <v>836</v>
      </c>
      <c r="FX20" s="77"/>
      <c r="FY20" s="77"/>
      <c r="FZ20" s="77"/>
      <c r="GA20" s="77"/>
      <c r="GB20" s="77"/>
      <c r="GC20" s="77"/>
      <c r="GD20" s="122">
        <f t="shared" si="21"/>
        <v>0</v>
      </c>
      <c r="GE20" s="122">
        <f t="shared" si="22"/>
        <v>0</v>
      </c>
      <c r="GF20" s="261">
        <f t="shared" si="26"/>
        <v>0</v>
      </c>
      <c r="GG20" s="261">
        <f t="shared" si="27"/>
        <v>0</v>
      </c>
      <c r="GH20" s="261">
        <f t="shared" si="28"/>
        <v>0</v>
      </c>
      <c r="GI20" s="261">
        <f t="shared" si="29"/>
        <v>0</v>
      </c>
      <c r="GJ20" s="261">
        <f t="shared" si="30"/>
        <v>26</v>
      </c>
      <c r="GK20" s="261">
        <f t="shared" si="31"/>
        <v>26</v>
      </c>
      <c r="GL20" s="261">
        <f t="shared" si="32"/>
        <v>26</v>
      </c>
      <c r="GM20" s="261">
        <f t="shared" si="33"/>
        <v>26</v>
      </c>
      <c r="GN20" s="261">
        <f t="shared" si="34"/>
        <v>26</v>
      </c>
      <c r="GO20" s="261"/>
      <c r="GP20" s="261">
        <f t="shared" si="35"/>
        <v>0</v>
      </c>
    </row>
    <row r="21" spans="1:198">
      <c r="A21" s="8">
        <v>12</v>
      </c>
      <c r="B21" s="14" t="s">
        <v>535</v>
      </c>
      <c r="C21" s="251">
        <v>3.0219907407407407E-2</v>
      </c>
      <c r="D21" s="251">
        <v>3.0219907407407407E-2</v>
      </c>
      <c r="E21" s="251">
        <v>3.0219907407407407E-2</v>
      </c>
      <c r="F21" s="251">
        <v>3.0219907407407407E-2</v>
      </c>
      <c r="G21" s="251">
        <v>3.0219907407407407E-2</v>
      </c>
      <c r="H21" s="251">
        <v>3.0219907407407407E-2</v>
      </c>
      <c r="I21" s="251">
        <v>3.0219907407407407E-2</v>
      </c>
      <c r="J21" s="251">
        <v>3.0219907407407407E-2</v>
      </c>
      <c r="K21" s="251">
        <v>3.0219907407407407E-2</v>
      </c>
      <c r="L21" s="251">
        <v>3.0219907407407407E-2</v>
      </c>
      <c r="M21" s="23">
        <v>3.0219907407407407E-2</v>
      </c>
      <c r="N21" s="252">
        <v>8</v>
      </c>
      <c r="O21" s="253">
        <f>IF(M$80&gt;0,(((M$80)+10)-N21),0)</f>
        <v>30</v>
      </c>
      <c r="P21" s="254">
        <v>0</v>
      </c>
      <c r="Q21" s="255">
        <f t="shared" si="47"/>
        <v>5</v>
      </c>
      <c r="R21" s="147">
        <f t="shared" si="0"/>
        <v>35</v>
      </c>
      <c r="S21" s="14"/>
      <c r="T21" s="23"/>
      <c r="U21" s="15"/>
      <c r="V21" s="257">
        <f>((T$80)+10)-U21</f>
        <v>0</v>
      </c>
      <c r="W21" s="256">
        <v>0</v>
      </c>
      <c r="X21" s="14"/>
      <c r="Y21" s="131">
        <f t="shared" si="1"/>
        <v>0</v>
      </c>
      <c r="Z21" s="14"/>
      <c r="AA21" s="23">
        <v>3.0381944444444444E-2</v>
      </c>
      <c r="AB21" s="252">
        <v>7</v>
      </c>
      <c r="AC21" s="253">
        <f>IF(AA$80&gt;0,(((AA$80)+10)-AB21),0)</f>
        <v>22</v>
      </c>
      <c r="AD21" s="254">
        <v>0</v>
      </c>
      <c r="AE21" s="255">
        <f t="shared" si="48"/>
        <v>5</v>
      </c>
      <c r="AF21" s="147">
        <f t="shared" si="2"/>
        <v>27</v>
      </c>
      <c r="AG21" s="14"/>
      <c r="AH21" s="23"/>
      <c r="AI21" s="15"/>
      <c r="AJ21" s="14"/>
      <c r="AK21" s="256"/>
      <c r="AL21" s="14"/>
      <c r="AM21" s="131"/>
      <c r="AN21" s="14"/>
      <c r="AO21" s="23"/>
      <c r="AP21" s="15"/>
      <c r="AQ21" s="257"/>
      <c r="AR21" s="256"/>
      <c r="AS21" s="14"/>
      <c r="AT21" s="131"/>
      <c r="AU21" s="14"/>
      <c r="AV21" s="23"/>
      <c r="AW21" s="252"/>
      <c r="AX21" s="253">
        <f t="shared" ref="AX21:AX27" si="53">((AV$80)+10)-AW21</f>
        <v>0</v>
      </c>
      <c r="AY21" s="254">
        <v>0</v>
      </c>
      <c r="AZ21" s="255"/>
      <c r="BA21" s="147">
        <f t="shared" si="3"/>
        <v>0</v>
      </c>
      <c r="BB21" s="14"/>
      <c r="BC21" s="23"/>
      <c r="BD21" s="15"/>
      <c r="BE21" s="257">
        <f>((BC$80)+10)-BD21</f>
        <v>0</v>
      </c>
      <c r="BF21" s="256">
        <v>0</v>
      </c>
      <c r="BG21" s="14"/>
      <c r="BH21" s="131">
        <f t="shared" si="4"/>
        <v>0</v>
      </c>
      <c r="BI21" s="14"/>
      <c r="BJ21" s="23"/>
      <c r="BK21" s="252"/>
      <c r="BL21" s="253"/>
      <c r="BM21" s="254">
        <v>0</v>
      </c>
      <c r="BN21" s="255">
        <f t="shared" si="49"/>
        <v>0</v>
      </c>
      <c r="BO21" s="147">
        <f t="shared" si="5"/>
        <v>0</v>
      </c>
      <c r="BP21" s="14"/>
      <c r="BQ21" s="23"/>
      <c r="BR21" s="252"/>
      <c r="BS21" s="253"/>
      <c r="BT21" s="254">
        <v>0</v>
      </c>
      <c r="BU21" s="255">
        <f t="shared" si="36"/>
        <v>0</v>
      </c>
      <c r="BV21" s="147">
        <f t="shared" si="6"/>
        <v>0</v>
      </c>
      <c r="BW21" s="14"/>
      <c r="BX21" s="23">
        <v>3.3831018518518517E-2</v>
      </c>
      <c r="BY21" s="252">
        <v>7</v>
      </c>
      <c r="BZ21" s="253">
        <f>IF(BX$80&gt;0,(((BX$80)+10)-BY21),0)</f>
        <v>23</v>
      </c>
      <c r="CA21" s="254">
        <v>0</v>
      </c>
      <c r="CB21" s="255">
        <f t="shared" si="50"/>
        <v>5</v>
      </c>
      <c r="CC21" s="147">
        <f t="shared" si="37"/>
        <v>28</v>
      </c>
      <c r="CD21" s="14"/>
      <c r="CE21" s="23"/>
      <c r="CF21" s="15"/>
      <c r="CG21" s="14"/>
      <c r="CH21" s="256">
        <v>0</v>
      </c>
      <c r="CI21" s="14"/>
      <c r="CJ21" s="131">
        <f t="shared" si="8"/>
        <v>0</v>
      </c>
      <c r="CK21" s="14"/>
      <c r="CL21" s="23"/>
      <c r="CM21" s="15"/>
      <c r="CN21" s="257">
        <f t="shared" ref="CN21:CN27" si="54">((CL$80)+10)-CM21</f>
        <v>0</v>
      </c>
      <c r="CO21" s="256">
        <v>0</v>
      </c>
      <c r="CP21" s="14"/>
      <c r="CQ21" s="131">
        <f t="shared" si="9"/>
        <v>0</v>
      </c>
      <c r="CR21" s="14"/>
      <c r="CS21" s="23"/>
      <c r="CT21" s="15"/>
      <c r="CU21" s="14"/>
      <c r="CV21" s="256">
        <v>0</v>
      </c>
      <c r="CW21" s="14"/>
      <c r="CX21" s="131">
        <f t="shared" si="10"/>
        <v>0</v>
      </c>
      <c r="CY21" s="14"/>
      <c r="CZ21" s="23">
        <v>3.1770833333333331E-2</v>
      </c>
      <c r="DA21" s="252">
        <v>6</v>
      </c>
      <c r="DB21" s="253">
        <f>IF(CZ$80&gt;0,(((CZ$80)+10)-DA21),0)</f>
        <v>20</v>
      </c>
      <c r="DC21" s="254">
        <v>0</v>
      </c>
      <c r="DD21" s="255">
        <f t="shared" si="38"/>
        <v>5</v>
      </c>
      <c r="DE21" s="147">
        <f t="shared" si="11"/>
        <v>25</v>
      </c>
      <c r="DF21" s="14"/>
      <c r="DG21" s="23">
        <v>3.2638888888888891E-2</v>
      </c>
      <c r="DH21" s="252">
        <v>7</v>
      </c>
      <c r="DI21" s="253">
        <f>IF(DG$80&gt;0,(((DG$80)+10)-DH21),0)</f>
        <v>24</v>
      </c>
      <c r="DJ21" s="254">
        <v>0</v>
      </c>
      <c r="DK21" s="255">
        <f t="shared" si="40"/>
        <v>5</v>
      </c>
      <c r="DL21" s="147">
        <f t="shared" si="12"/>
        <v>29</v>
      </c>
      <c r="DM21" s="14"/>
      <c r="DN21" s="23">
        <v>3.3125000000000002E-2</v>
      </c>
      <c r="DO21" s="252">
        <v>5</v>
      </c>
      <c r="DP21" s="253">
        <f>IF(DN$80&gt;0,(((DN$80)+10)-DO21),0)</f>
        <v>13</v>
      </c>
      <c r="DQ21" s="254">
        <v>0</v>
      </c>
      <c r="DR21" s="255">
        <f t="shared" si="42"/>
        <v>5</v>
      </c>
      <c r="DS21" s="147">
        <f t="shared" si="13"/>
        <v>18</v>
      </c>
      <c r="DT21" s="12"/>
      <c r="DU21" s="23">
        <v>3.3344907407407406E-2</v>
      </c>
      <c r="DV21" s="252">
        <v>4</v>
      </c>
      <c r="DW21" s="253">
        <f>IF(DU$80&gt;0,(((DU$80)+10)-DV21),0)</f>
        <v>12</v>
      </c>
      <c r="DX21" s="254">
        <v>0</v>
      </c>
      <c r="DY21" s="255">
        <f t="shared" si="43"/>
        <v>5</v>
      </c>
      <c r="DZ21" s="147">
        <f t="shared" si="14"/>
        <v>17</v>
      </c>
      <c r="EA21" s="14"/>
      <c r="EB21" s="23">
        <v>3.3993055555555561E-2</v>
      </c>
      <c r="EC21" s="252">
        <v>10</v>
      </c>
      <c r="ED21" s="253">
        <f>IF(EB$80&gt;0,(((EB$80)+10)-EC21),0)</f>
        <v>16</v>
      </c>
      <c r="EE21" s="254">
        <v>0</v>
      </c>
      <c r="EF21" s="255">
        <f t="shared" si="44"/>
        <v>5</v>
      </c>
      <c r="EG21" s="147">
        <f t="shared" si="15"/>
        <v>21</v>
      </c>
      <c r="EH21" s="14"/>
      <c r="EI21" s="23"/>
      <c r="EJ21" s="252"/>
      <c r="EK21" s="253"/>
      <c r="EL21" s="254">
        <v>0</v>
      </c>
      <c r="EM21" s="255">
        <f t="shared" si="45"/>
        <v>0</v>
      </c>
      <c r="EN21" s="147">
        <f t="shared" si="16"/>
        <v>0</v>
      </c>
      <c r="EO21" s="14"/>
      <c r="EP21" s="23"/>
      <c r="EQ21" s="15"/>
      <c r="ER21" s="257">
        <f>((EP$80)+10)-EQ21</f>
        <v>0</v>
      </c>
      <c r="ES21" s="256">
        <v>0</v>
      </c>
      <c r="ET21" s="14"/>
      <c r="EU21" s="131">
        <f t="shared" si="17"/>
        <v>0</v>
      </c>
      <c r="EV21" s="14"/>
      <c r="EW21" s="23"/>
      <c r="EX21" s="15"/>
      <c r="EY21" s="253"/>
      <c r="EZ21" s="256">
        <v>0</v>
      </c>
      <c r="FA21" s="14"/>
      <c r="FB21" s="131">
        <f t="shared" si="18"/>
        <v>0</v>
      </c>
      <c r="FC21" s="14"/>
      <c r="FD21" s="23"/>
      <c r="FE21" s="259">
        <f t="shared" si="46"/>
        <v>6</v>
      </c>
      <c r="FF21" s="260">
        <f t="shared" si="19"/>
        <v>160</v>
      </c>
      <c r="FG21" s="260">
        <f t="shared" si="19"/>
        <v>0</v>
      </c>
      <c r="FH21" s="260">
        <f t="shared" si="19"/>
        <v>40</v>
      </c>
      <c r="FI21" s="131">
        <f t="shared" si="20"/>
        <v>200</v>
      </c>
      <c r="FJ21" s="14" t="str">
        <f t="shared" si="51"/>
        <v>Geoff Chapman</v>
      </c>
      <c r="FK21" s="14"/>
      <c r="FL21" s="183">
        <f t="shared" si="25"/>
        <v>6</v>
      </c>
      <c r="FM21" s="177">
        <v>8</v>
      </c>
      <c r="FN21" s="177">
        <v>6</v>
      </c>
      <c r="FO21" s="177">
        <v>12</v>
      </c>
      <c r="FP21" s="177">
        <v>14</v>
      </c>
      <c r="FQ21" s="177">
        <v>11</v>
      </c>
      <c r="FR21" s="177">
        <v>7</v>
      </c>
      <c r="FS21" s="177">
        <v>6</v>
      </c>
      <c r="FT21" s="177">
        <v>5</v>
      </c>
      <c r="FU21" s="188">
        <v>5</v>
      </c>
      <c r="FV21" s="177" t="s">
        <v>588</v>
      </c>
      <c r="FW21" s="177">
        <v>6</v>
      </c>
      <c r="FX21" s="77"/>
      <c r="FY21" s="77"/>
      <c r="FZ21" s="77"/>
      <c r="GA21" s="77"/>
      <c r="GB21" s="77"/>
      <c r="GC21" s="77"/>
      <c r="GD21" s="122">
        <f t="shared" si="21"/>
        <v>35</v>
      </c>
      <c r="GE21" s="122">
        <f t="shared" si="22"/>
        <v>62</v>
      </c>
      <c r="GF21" s="261">
        <f t="shared" si="26"/>
        <v>62</v>
      </c>
      <c r="GG21" s="261">
        <f t="shared" si="27"/>
        <v>62</v>
      </c>
      <c r="GH21" s="261">
        <f t="shared" si="28"/>
        <v>90</v>
      </c>
      <c r="GI21" s="261">
        <f t="shared" si="29"/>
        <v>115</v>
      </c>
      <c r="GJ21" s="261">
        <f t="shared" si="30"/>
        <v>144</v>
      </c>
      <c r="GK21" s="261">
        <f t="shared" si="31"/>
        <v>162</v>
      </c>
      <c r="GL21" s="261">
        <f t="shared" si="32"/>
        <v>179</v>
      </c>
      <c r="GM21" s="261">
        <f t="shared" si="33"/>
        <v>200</v>
      </c>
      <c r="GN21" s="261">
        <f t="shared" si="34"/>
        <v>200</v>
      </c>
      <c r="GO21" s="261"/>
      <c r="GP21" s="261">
        <f t="shared" si="35"/>
        <v>0</v>
      </c>
    </row>
    <row r="22" spans="1:198">
      <c r="A22" s="8">
        <v>13</v>
      </c>
      <c r="B22" s="14" t="s">
        <v>962</v>
      </c>
      <c r="C22" s="251">
        <v>3.363425925925926E-2</v>
      </c>
      <c r="D22" s="251">
        <v>3.363425925925926E-2</v>
      </c>
      <c r="E22" s="262">
        <v>3.3321759259259259E-2</v>
      </c>
      <c r="F22" s="251">
        <v>3.3321759259259259E-2</v>
      </c>
      <c r="G22" s="251">
        <v>3.3321759259259259E-2</v>
      </c>
      <c r="H22" s="251">
        <v>3.3321759259259259E-2</v>
      </c>
      <c r="I22" s="251">
        <v>3.3321759259259259E-2</v>
      </c>
      <c r="J22" s="251">
        <v>3.3321759259259259E-2</v>
      </c>
      <c r="K22" s="251">
        <v>3.3321759259259259E-2</v>
      </c>
      <c r="L22" s="251">
        <v>3.3321759259259259E-2</v>
      </c>
      <c r="M22" s="23">
        <v>3.363425925925926E-2</v>
      </c>
      <c r="N22" s="252">
        <v>19</v>
      </c>
      <c r="O22" s="253">
        <f>IF(M$80&gt;0,(((M$80)+10)-N22),0)</f>
        <v>19</v>
      </c>
      <c r="P22" s="254">
        <v>0</v>
      </c>
      <c r="Q22" s="255">
        <f t="shared" si="47"/>
        <v>5</v>
      </c>
      <c r="R22" s="147">
        <f t="shared" si="0"/>
        <v>24</v>
      </c>
      <c r="S22" s="14"/>
      <c r="T22" s="23"/>
      <c r="U22" s="15"/>
      <c r="V22" s="14"/>
      <c r="W22" s="256"/>
      <c r="X22" s="14"/>
      <c r="Y22" s="131"/>
      <c r="Z22" s="14"/>
      <c r="AA22" s="23"/>
      <c r="AB22" s="252"/>
      <c r="AC22" s="253"/>
      <c r="AD22" s="254">
        <v>0</v>
      </c>
      <c r="AE22" s="255">
        <f t="shared" si="48"/>
        <v>0</v>
      </c>
      <c r="AF22" s="147">
        <f t="shared" si="2"/>
        <v>0</v>
      </c>
      <c r="AG22" s="14"/>
      <c r="AH22" s="23"/>
      <c r="AI22" s="15"/>
      <c r="AJ22" s="14"/>
      <c r="AK22" s="256"/>
      <c r="AL22" s="14"/>
      <c r="AM22" s="131"/>
      <c r="AN22" s="14"/>
      <c r="AO22" s="23"/>
      <c r="AP22" s="15"/>
      <c r="AQ22" s="257"/>
      <c r="AR22" s="256"/>
      <c r="AS22" s="14"/>
      <c r="AT22" s="131"/>
      <c r="AU22" s="14"/>
      <c r="AV22" s="23"/>
      <c r="AW22" s="252"/>
      <c r="AX22" s="253">
        <f t="shared" si="53"/>
        <v>0</v>
      </c>
      <c r="AY22" s="254">
        <v>0</v>
      </c>
      <c r="AZ22" s="255"/>
      <c r="BA22" s="147">
        <f t="shared" si="3"/>
        <v>0</v>
      </c>
      <c r="BB22" s="14"/>
      <c r="BC22" s="23"/>
      <c r="BD22" s="15"/>
      <c r="BE22" s="14"/>
      <c r="BF22" s="256"/>
      <c r="BG22" s="14"/>
      <c r="BH22" s="131"/>
      <c r="BI22" s="14"/>
      <c r="BJ22" s="110">
        <v>3.3321759259259259E-2</v>
      </c>
      <c r="BK22" s="252">
        <v>8</v>
      </c>
      <c r="BL22" s="253">
        <f>IF(BJ$80&gt;0,(((BJ$80)+10)-BK22),0)</f>
        <v>16</v>
      </c>
      <c r="BM22" s="263">
        <v>15</v>
      </c>
      <c r="BN22" s="255">
        <f t="shared" si="49"/>
        <v>5</v>
      </c>
      <c r="BO22" s="147">
        <f t="shared" si="5"/>
        <v>36</v>
      </c>
      <c r="BP22" s="14"/>
      <c r="BQ22" s="23">
        <v>2.4421296296296292E-2</v>
      </c>
      <c r="BR22" s="252">
        <v>11</v>
      </c>
      <c r="BS22" s="253">
        <f>IF(BQ$80&gt;0,(((BQ$80)+10)-BR22),0)</f>
        <v>15</v>
      </c>
      <c r="BT22" s="254">
        <v>0</v>
      </c>
      <c r="BU22" s="255">
        <f t="shared" si="36"/>
        <v>5</v>
      </c>
      <c r="BV22" s="147">
        <f t="shared" si="6"/>
        <v>20</v>
      </c>
      <c r="BW22" s="14"/>
      <c r="BX22" s="23">
        <v>3.6157407407407409E-2</v>
      </c>
      <c r="BY22" s="252">
        <v>10</v>
      </c>
      <c r="BZ22" s="253">
        <f>IF(BX$80&gt;0,(((BX$80)+10)-BY22),0)</f>
        <v>20</v>
      </c>
      <c r="CA22" s="254">
        <v>0</v>
      </c>
      <c r="CB22" s="255">
        <f t="shared" si="50"/>
        <v>5</v>
      </c>
      <c r="CC22" s="147">
        <f t="shared" si="37"/>
        <v>25</v>
      </c>
      <c r="CD22" s="14"/>
      <c r="CE22" s="23"/>
      <c r="CF22" s="15"/>
      <c r="CG22" s="14"/>
      <c r="CH22" s="256"/>
      <c r="CI22" s="14"/>
      <c r="CJ22" s="131"/>
      <c r="CK22" s="14"/>
      <c r="CL22" s="23"/>
      <c r="CM22" s="15"/>
      <c r="CN22" s="257">
        <f t="shared" si="54"/>
        <v>0</v>
      </c>
      <c r="CO22" s="256">
        <v>0</v>
      </c>
      <c r="CP22" s="14"/>
      <c r="CQ22" s="131">
        <f t="shared" si="9"/>
        <v>0</v>
      </c>
      <c r="CR22" s="14"/>
      <c r="CS22" s="23"/>
      <c r="CT22" s="15"/>
      <c r="CU22" s="14"/>
      <c r="CV22" s="256"/>
      <c r="CW22" s="14"/>
      <c r="CX22" s="131"/>
      <c r="CY22" s="14"/>
      <c r="CZ22" s="23">
        <v>3.4907407407407408E-2</v>
      </c>
      <c r="DA22" s="252">
        <v>13</v>
      </c>
      <c r="DB22" s="253">
        <f>IF(CZ$80&gt;0,(((CZ$80)+10)-DA22),0)</f>
        <v>13</v>
      </c>
      <c r="DC22" s="254">
        <v>0</v>
      </c>
      <c r="DD22" s="255">
        <f t="shared" si="38"/>
        <v>5</v>
      </c>
      <c r="DE22" s="147">
        <f t="shared" si="11"/>
        <v>18</v>
      </c>
      <c r="DF22" s="14"/>
      <c r="DG22" s="23">
        <v>3.4918981481481481E-2</v>
      </c>
      <c r="DH22" s="252">
        <v>14</v>
      </c>
      <c r="DI22" s="253">
        <f>IF(DG$80&gt;0,(((DG$80)+10)-DH22),0)</f>
        <v>17</v>
      </c>
      <c r="DJ22" s="254">
        <v>0</v>
      </c>
      <c r="DK22" s="255">
        <f t="shared" si="40"/>
        <v>5</v>
      </c>
      <c r="DL22" s="147">
        <f t="shared" si="12"/>
        <v>22</v>
      </c>
      <c r="DM22" s="14"/>
      <c r="DN22" s="23">
        <v>3.5567129629629629E-2</v>
      </c>
      <c r="DO22" s="252">
        <v>8</v>
      </c>
      <c r="DP22" s="253">
        <f>IF(DN$80&gt;0,(((DN$80)+10)-DO22),0)</f>
        <v>10</v>
      </c>
      <c r="DQ22" s="254">
        <v>0</v>
      </c>
      <c r="DR22" s="255">
        <f t="shared" si="42"/>
        <v>5</v>
      </c>
      <c r="DS22" s="147">
        <f t="shared" si="13"/>
        <v>15</v>
      </c>
      <c r="DT22" s="12"/>
      <c r="DU22" s="23">
        <v>3.4317129629629628E-2</v>
      </c>
      <c r="DV22" s="252">
        <v>5</v>
      </c>
      <c r="DW22" s="253">
        <f>IF(DU$80&gt;0,(((DU$80)+10)-DV22),0)</f>
        <v>11</v>
      </c>
      <c r="DX22" s="254">
        <v>0</v>
      </c>
      <c r="DY22" s="255">
        <f t="shared" si="43"/>
        <v>5</v>
      </c>
      <c r="DZ22" s="147">
        <f t="shared" si="14"/>
        <v>16</v>
      </c>
      <c r="EA22" s="14"/>
      <c r="EB22" s="23">
        <v>3.5497685185185188E-2</v>
      </c>
      <c r="EC22" s="252">
        <v>13</v>
      </c>
      <c r="ED22" s="253">
        <f>IF(EB$80&gt;0,(((EB$80)+10)-EC22),0)</f>
        <v>13</v>
      </c>
      <c r="EE22" s="254">
        <v>0</v>
      </c>
      <c r="EF22" s="255">
        <f t="shared" si="44"/>
        <v>5</v>
      </c>
      <c r="EG22" s="147">
        <f t="shared" si="15"/>
        <v>18</v>
      </c>
      <c r="EH22" s="14"/>
      <c r="EI22" s="23">
        <v>3.4560185185185187E-2</v>
      </c>
      <c r="EJ22" s="252">
        <v>8</v>
      </c>
      <c r="EK22" s="253">
        <f>IF(EI$80&gt;0,(((EI$80)+10)-EJ22),0)</f>
        <v>10</v>
      </c>
      <c r="EL22" s="254">
        <v>0</v>
      </c>
      <c r="EM22" s="255">
        <f t="shared" si="45"/>
        <v>5</v>
      </c>
      <c r="EN22" s="147">
        <f t="shared" si="16"/>
        <v>15</v>
      </c>
      <c r="EO22" s="14"/>
      <c r="EP22" s="23"/>
      <c r="EQ22" s="15"/>
      <c r="ER22" s="14"/>
      <c r="ES22" s="256"/>
      <c r="ET22" s="14"/>
      <c r="EU22" s="131"/>
      <c r="EV22" s="14"/>
      <c r="EW22" s="23"/>
      <c r="EX22" s="15"/>
      <c r="EY22" s="253"/>
      <c r="EZ22" s="256">
        <v>0</v>
      </c>
      <c r="FA22" s="14"/>
      <c r="FB22" s="131">
        <f t="shared" si="18"/>
        <v>0</v>
      </c>
      <c r="FC22" s="14"/>
      <c r="FD22" s="23"/>
      <c r="FE22" s="259">
        <f t="shared" si="46"/>
        <v>5</v>
      </c>
      <c r="FF22" s="260">
        <f t="shared" si="19"/>
        <v>144</v>
      </c>
      <c r="FG22" s="260">
        <f t="shared" si="19"/>
        <v>15</v>
      </c>
      <c r="FH22" s="260">
        <f t="shared" si="19"/>
        <v>50</v>
      </c>
      <c r="FI22" s="131">
        <f t="shared" si="20"/>
        <v>209</v>
      </c>
      <c r="FJ22" s="14" t="str">
        <f t="shared" si="51"/>
        <v>Ian Robinson</v>
      </c>
      <c r="FK22" s="14"/>
      <c r="FL22" s="183">
        <f t="shared" si="25"/>
        <v>5</v>
      </c>
      <c r="FM22" s="177">
        <v>19</v>
      </c>
      <c r="FN22" s="177">
        <v>29</v>
      </c>
      <c r="FO22" s="177">
        <v>13</v>
      </c>
      <c r="FP22" s="177">
        <v>9</v>
      </c>
      <c r="FQ22" s="177">
        <v>6</v>
      </c>
      <c r="FR22" s="177">
        <v>6</v>
      </c>
      <c r="FS22" s="177">
        <v>5</v>
      </c>
      <c r="FT22" s="177">
        <v>6</v>
      </c>
      <c r="FU22" s="188" t="s">
        <v>422</v>
      </c>
      <c r="FV22" s="177">
        <v>6</v>
      </c>
      <c r="FW22" s="177">
        <v>5</v>
      </c>
      <c r="FX22" s="77"/>
      <c r="FY22" s="77"/>
      <c r="FZ22" s="77"/>
      <c r="GA22" s="77"/>
      <c r="GB22" s="77"/>
      <c r="GC22" s="77"/>
      <c r="GD22" s="122">
        <f t="shared" si="21"/>
        <v>24</v>
      </c>
      <c r="GE22" s="122">
        <f t="shared" si="22"/>
        <v>24</v>
      </c>
      <c r="GF22" s="261">
        <f t="shared" si="26"/>
        <v>60</v>
      </c>
      <c r="GG22" s="261">
        <f t="shared" si="27"/>
        <v>80</v>
      </c>
      <c r="GH22" s="261">
        <f t="shared" si="28"/>
        <v>105</v>
      </c>
      <c r="GI22" s="261">
        <f t="shared" si="29"/>
        <v>123</v>
      </c>
      <c r="GJ22" s="261">
        <f t="shared" si="30"/>
        <v>145</v>
      </c>
      <c r="GK22" s="261">
        <f t="shared" si="31"/>
        <v>160</v>
      </c>
      <c r="GL22" s="261">
        <f t="shared" si="32"/>
        <v>176</v>
      </c>
      <c r="GM22" s="261">
        <f t="shared" si="33"/>
        <v>194</v>
      </c>
      <c r="GN22" s="261">
        <f t="shared" si="34"/>
        <v>209</v>
      </c>
      <c r="GO22" s="261"/>
      <c r="GP22" s="261">
        <f t="shared" si="35"/>
        <v>0</v>
      </c>
    </row>
    <row r="23" spans="1:198">
      <c r="A23" s="8">
        <v>14</v>
      </c>
      <c r="B23" s="14" t="s">
        <v>974</v>
      </c>
      <c r="C23" s="251"/>
      <c r="D23" s="251">
        <v>2.9421296296296296E-2</v>
      </c>
      <c r="E23" s="251">
        <v>2.9421296296296296E-2</v>
      </c>
      <c r="F23" s="251">
        <v>2.9421296296296296E-2</v>
      </c>
      <c r="G23" s="251">
        <v>2.9421296296296296E-2</v>
      </c>
      <c r="H23" s="251">
        <v>2.9421296296296296E-2</v>
      </c>
      <c r="I23" s="251">
        <v>2.9421296296296296E-2</v>
      </c>
      <c r="J23" s="251">
        <v>2.9421296296296296E-2</v>
      </c>
      <c r="K23" s="251">
        <v>2.9421296296296296E-2</v>
      </c>
      <c r="L23" s="251">
        <v>2.9421296296296296E-2</v>
      </c>
      <c r="M23" s="23"/>
      <c r="N23" s="252"/>
      <c r="O23" s="253"/>
      <c r="P23" s="254"/>
      <c r="Q23" s="255"/>
      <c r="R23" s="147"/>
      <c r="S23" s="14"/>
      <c r="T23" s="23"/>
      <c r="U23" s="15"/>
      <c r="V23" s="14"/>
      <c r="W23" s="256"/>
      <c r="X23" s="14"/>
      <c r="Y23" s="131"/>
      <c r="Z23" s="14"/>
      <c r="AA23" s="23">
        <v>2.9421296296296296E-2</v>
      </c>
      <c r="AB23" s="252">
        <v>6</v>
      </c>
      <c r="AC23" s="253">
        <f>IF(AA$80&gt;0,(((AA$80)+10)-AB23),0)</f>
        <v>23</v>
      </c>
      <c r="AD23" s="254">
        <v>0</v>
      </c>
      <c r="AE23" s="255">
        <f t="shared" si="48"/>
        <v>5</v>
      </c>
      <c r="AF23" s="147">
        <f t="shared" si="2"/>
        <v>28</v>
      </c>
      <c r="AG23" s="14"/>
      <c r="AH23" s="23"/>
      <c r="AI23" s="15"/>
      <c r="AJ23" s="14"/>
      <c r="AK23" s="256"/>
      <c r="AL23" s="14"/>
      <c r="AM23" s="131"/>
      <c r="AN23" s="14"/>
      <c r="AO23" s="23"/>
      <c r="AP23" s="15"/>
      <c r="AQ23" s="257"/>
      <c r="AR23" s="256"/>
      <c r="AS23" s="14"/>
      <c r="AT23" s="131"/>
      <c r="AU23" s="14"/>
      <c r="AV23" s="23"/>
      <c r="AW23" s="252"/>
      <c r="AX23" s="253">
        <f t="shared" si="53"/>
        <v>0</v>
      </c>
      <c r="AY23" s="254">
        <v>0</v>
      </c>
      <c r="AZ23" s="255"/>
      <c r="BA23" s="147">
        <f t="shared" si="3"/>
        <v>0</v>
      </c>
      <c r="BB23" s="14"/>
      <c r="BC23" s="23"/>
      <c r="BD23" s="15"/>
      <c r="BE23" s="257">
        <f>((BC$80)+10)-BD23</f>
        <v>0</v>
      </c>
      <c r="BF23" s="256">
        <v>0</v>
      </c>
      <c r="BG23" s="14"/>
      <c r="BH23" s="131">
        <f t="shared" ref="BH23" si="55">BE23+BF23+BG23</f>
        <v>0</v>
      </c>
      <c r="BI23" s="14"/>
      <c r="BJ23" s="23"/>
      <c r="BK23" s="252"/>
      <c r="BL23" s="253"/>
      <c r="BM23" s="254">
        <v>0</v>
      </c>
      <c r="BN23" s="255">
        <f t="shared" si="49"/>
        <v>0</v>
      </c>
      <c r="BO23" s="147">
        <f t="shared" si="5"/>
        <v>0</v>
      </c>
      <c r="BP23" s="14"/>
      <c r="BQ23" s="23"/>
      <c r="BR23" s="252"/>
      <c r="BS23" s="253"/>
      <c r="BT23" s="254">
        <v>0</v>
      </c>
      <c r="BU23" s="255">
        <f t="shared" si="36"/>
        <v>0</v>
      </c>
      <c r="BV23" s="147">
        <f t="shared" si="6"/>
        <v>0</v>
      </c>
      <c r="BW23" s="14"/>
      <c r="BX23" s="23"/>
      <c r="BY23" s="252"/>
      <c r="BZ23" s="253"/>
      <c r="CA23" s="254">
        <v>0</v>
      </c>
      <c r="CB23" s="255">
        <f t="shared" si="50"/>
        <v>0</v>
      </c>
      <c r="CC23" s="147">
        <f t="shared" si="37"/>
        <v>0</v>
      </c>
      <c r="CD23" s="14"/>
      <c r="CE23" s="23"/>
      <c r="CF23" s="15"/>
      <c r="CG23" s="14"/>
      <c r="CH23" s="256">
        <v>0</v>
      </c>
      <c r="CI23" s="14"/>
      <c r="CJ23" s="131">
        <f t="shared" ref="CJ23" si="56">CG23+CH23+CI23</f>
        <v>0</v>
      </c>
      <c r="CK23" s="14"/>
      <c r="CL23" s="23"/>
      <c r="CM23" s="15"/>
      <c r="CN23" s="257">
        <f t="shared" si="54"/>
        <v>0</v>
      </c>
      <c r="CO23" s="256">
        <v>0</v>
      </c>
      <c r="CP23" s="14"/>
      <c r="CQ23" s="131">
        <f t="shared" si="9"/>
        <v>0</v>
      </c>
      <c r="CR23" s="14"/>
      <c r="CS23" s="23"/>
      <c r="CT23" s="15"/>
      <c r="CU23" s="14"/>
      <c r="CV23" s="256">
        <v>0</v>
      </c>
      <c r="CW23" s="14"/>
      <c r="CX23" s="131">
        <f t="shared" ref="CX23" si="57">CU23+CV23+CW23</f>
        <v>0</v>
      </c>
      <c r="CY23" s="14"/>
      <c r="CZ23" s="23"/>
      <c r="DA23" s="252"/>
      <c r="DB23" s="253"/>
      <c r="DC23" s="254">
        <v>0</v>
      </c>
      <c r="DD23" s="255">
        <f t="shared" si="38"/>
        <v>0</v>
      </c>
      <c r="DE23" s="147">
        <f t="shared" si="11"/>
        <v>0</v>
      </c>
      <c r="DF23" s="14"/>
      <c r="DG23" s="23"/>
      <c r="DH23" s="252"/>
      <c r="DI23" s="253"/>
      <c r="DJ23" s="254">
        <v>0</v>
      </c>
      <c r="DK23" s="255">
        <f t="shared" si="40"/>
        <v>0</v>
      </c>
      <c r="DL23" s="147">
        <f t="shared" si="12"/>
        <v>0</v>
      </c>
      <c r="DM23" s="14"/>
      <c r="DN23" s="23"/>
      <c r="DO23" s="252"/>
      <c r="DP23" s="253"/>
      <c r="DQ23" s="254">
        <v>0</v>
      </c>
      <c r="DR23" s="255">
        <f t="shared" si="42"/>
        <v>0</v>
      </c>
      <c r="DS23" s="147">
        <f t="shared" si="13"/>
        <v>0</v>
      </c>
      <c r="DT23" s="12"/>
      <c r="DU23" s="23"/>
      <c r="DV23" s="252"/>
      <c r="DW23" s="253"/>
      <c r="DX23" s="254">
        <v>0</v>
      </c>
      <c r="DY23" s="255">
        <f t="shared" si="43"/>
        <v>0</v>
      </c>
      <c r="DZ23" s="147">
        <f t="shared" si="14"/>
        <v>0</v>
      </c>
      <c r="EA23" s="14"/>
      <c r="EB23" s="23"/>
      <c r="EC23" s="252"/>
      <c r="ED23" s="253"/>
      <c r="EE23" s="254">
        <v>0</v>
      </c>
      <c r="EF23" s="255">
        <f t="shared" si="44"/>
        <v>0</v>
      </c>
      <c r="EG23" s="147">
        <f t="shared" si="15"/>
        <v>0</v>
      </c>
      <c r="EH23" s="14"/>
      <c r="EI23" s="23"/>
      <c r="EJ23" s="252"/>
      <c r="EK23" s="253"/>
      <c r="EL23" s="254">
        <v>0</v>
      </c>
      <c r="EM23" s="255">
        <f t="shared" si="45"/>
        <v>0</v>
      </c>
      <c r="EN23" s="147">
        <f t="shared" si="16"/>
        <v>0</v>
      </c>
      <c r="EO23" s="14"/>
      <c r="EP23" s="23"/>
      <c r="EQ23" s="15"/>
      <c r="ER23" s="257">
        <f>((EP$80)+10)-EQ23</f>
        <v>0</v>
      </c>
      <c r="ES23" s="256">
        <v>0</v>
      </c>
      <c r="ET23" s="14"/>
      <c r="EU23" s="131">
        <f t="shared" ref="EU23" si="58">ER23+ES23+ET23</f>
        <v>0</v>
      </c>
      <c r="EV23" s="14"/>
      <c r="EW23" s="23"/>
      <c r="EX23" s="15"/>
      <c r="EY23" s="253"/>
      <c r="EZ23" s="256">
        <v>0</v>
      </c>
      <c r="FA23" s="14"/>
      <c r="FB23" s="131">
        <f t="shared" si="18"/>
        <v>0</v>
      </c>
      <c r="FC23" s="14"/>
      <c r="FD23" s="23"/>
      <c r="FE23" s="259">
        <f t="shared" si="46"/>
        <v>39</v>
      </c>
      <c r="FF23" s="260">
        <f t="shared" si="19"/>
        <v>23</v>
      </c>
      <c r="FG23" s="260">
        <f t="shared" si="19"/>
        <v>0</v>
      </c>
      <c r="FH23" s="260">
        <f t="shared" si="19"/>
        <v>5</v>
      </c>
      <c r="FI23" s="131">
        <f t="shared" si="20"/>
        <v>28</v>
      </c>
      <c r="FJ23" s="14" t="str">
        <f t="shared" si="51"/>
        <v>Jack Bray</v>
      </c>
      <c r="FK23" s="14"/>
      <c r="FL23" s="183">
        <f t="shared" si="25"/>
        <v>39</v>
      </c>
      <c r="FM23" s="177"/>
      <c r="FN23" s="177">
        <v>25</v>
      </c>
      <c r="FO23" s="177">
        <v>26</v>
      </c>
      <c r="FP23" s="177">
        <v>29</v>
      </c>
      <c r="FQ23" s="177">
        <v>32</v>
      </c>
      <c r="FR23" s="177">
        <v>32</v>
      </c>
      <c r="FS23" s="177">
        <v>37</v>
      </c>
      <c r="FT23" s="177">
        <v>37</v>
      </c>
      <c r="FU23" s="188">
        <v>37</v>
      </c>
      <c r="FV23" s="177">
        <v>38</v>
      </c>
      <c r="FW23" s="177">
        <v>39</v>
      </c>
      <c r="FX23" s="77"/>
      <c r="FY23" s="77"/>
      <c r="FZ23" s="77"/>
      <c r="GA23" s="77"/>
      <c r="GB23" s="77"/>
      <c r="GC23" s="77"/>
      <c r="GD23" s="122">
        <f t="shared" si="21"/>
        <v>0</v>
      </c>
      <c r="GE23" s="122">
        <f t="shared" si="22"/>
        <v>28</v>
      </c>
      <c r="GF23" s="261">
        <f t="shared" si="26"/>
        <v>28</v>
      </c>
      <c r="GG23" s="261">
        <f t="shared" si="27"/>
        <v>28</v>
      </c>
      <c r="GH23" s="261">
        <f t="shared" si="28"/>
        <v>28</v>
      </c>
      <c r="GI23" s="261">
        <f t="shared" si="29"/>
        <v>28</v>
      </c>
      <c r="GJ23" s="261">
        <f t="shared" si="30"/>
        <v>28</v>
      </c>
      <c r="GK23" s="261">
        <f t="shared" si="31"/>
        <v>28</v>
      </c>
      <c r="GL23" s="261">
        <f t="shared" si="32"/>
        <v>28</v>
      </c>
      <c r="GM23" s="261">
        <f t="shared" si="33"/>
        <v>28</v>
      </c>
      <c r="GN23" s="261">
        <f t="shared" si="34"/>
        <v>28</v>
      </c>
      <c r="GO23" s="261"/>
      <c r="GP23" s="261">
        <f t="shared" si="35"/>
        <v>0</v>
      </c>
    </row>
    <row r="24" spans="1:198">
      <c r="A24" s="8">
        <v>15</v>
      </c>
      <c r="B24" s="14" t="s">
        <v>766</v>
      </c>
      <c r="C24" s="251">
        <v>2.3483796296296298E-2</v>
      </c>
      <c r="D24" s="251">
        <v>2.3483796296296298E-2</v>
      </c>
      <c r="E24" s="251">
        <v>2.3483796296296298E-2</v>
      </c>
      <c r="F24" s="251">
        <v>2.3483796296296298E-2</v>
      </c>
      <c r="G24" s="251">
        <v>2.3483796296296298E-2</v>
      </c>
      <c r="H24" s="251">
        <v>2.3483796296296298E-2</v>
      </c>
      <c r="I24" s="251">
        <v>2.3483796296296298E-2</v>
      </c>
      <c r="J24" s="251">
        <v>2.3483796296296298E-2</v>
      </c>
      <c r="K24" s="251">
        <v>2.3483796296296298E-2</v>
      </c>
      <c r="L24" s="251">
        <v>2.3483796296296298E-2</v>
      </c>
      <c r="M24" s="23">
        <v>2.3483796296296298E-2</v>
      </c>
      <c r="N24" s="252">
        <v>2</v>
      </c>
      <c r="O24" s="253">
        <f>IF(M$80&gt;0,(((M$80)+10)-N24),0)</f>
        <v>36</v>
      </c>
      <c r="P24" s="254">
        <v>0</v>
      </c>
      <c r="Q24" s="255">
        <f t="shared" si="47"/>
        <v>5</v>
      </c>
      <c r="R24" s="147">
        <f t="shared" si="0"/>
        <v>41</v>
      </c>
      <c r="S24" s="14"/>
      <c r="T24" s="23"/>
      <c r="U24" s="15"/>
      <c r="V24" s="14"/>
      <c r="W24" s="256"/>
      <c r="X24" s="14"/>
      <c r="Y24" s="131"/>
      <c r="Z24" s="14"/>
      <c r="AA24" s="23"/>
      <c r="AB24" s="252"/>
      <c r="AC24" s="253"/>
      <c r="AD24" s="254">
        <v>0</v>
      </c>
      <c r="AE24" s="255">
        <f t="shared" si="48"/>
        <v>0</v>
      </c>
      <c r="AF24" s="147">
        <f t="shared" si="2"/>
        <v>0</v>
      </c>
      <c r="AG24" s="14"/>
      <c r="AH24" s="23"/>
      <c r="AI24" s="15"/>
      <c r="AJ24" s="14"/>
      <c r="AK24" s="256"/>
      <c r="AL24" s="14"/>
      <c r="AM24" s="131"/>
      <c r="AN24" s="14"/>
      <c r="AO24" s="23"/>
      <c r="AP24" s="15"/>
      <c r="AQ24" s="257"/>
      <c r="AR24" s="256"/>
      <c r="AS24" s="14"/>
      <c r="AT24" s="131"/>
      <c r="AU24" s="14"/>
      <c r="AV24" s="23"/>
      <c r="AW24" s="252"/>
      <c r="AX24" s="253">
        <f t="shared" si="53"/>
        <v>0</v>
      </c>
      <c r="AY24" s="254">
        <v>0</v>
      </c>
      <c r="AZ24" s="255"/>
      <c r="BA24" s="147">
        <f t="shared" si="3"/>
        <v>0</v>
      </c>
      <c r="BB24" s="14"/>
      <c r="BC24" s="23"/>
      <c r="BD24" s="15"/>
      <c r="BE24" s="14"/>
      <c r="BF24" s="256"/>
      <c r="BG24" s="14"/>
      <c r="BH24" s="131"/>
      <c r="BI24" s="14"/>
      <c r="BJ24" s="23"/>
      <c r="BK24" s="252"/>
      <c r="BL24" s="253"/>
      <c r="BM24" s="254">
        <v>0</v>
      </c>
      <c r="BN24" s="255">
        <f t="shared" si="49"/>
        <v>0</v>
      </c>
      <c r="BO24" s="147">
        <f t="shared" si="5"/>
        <v>0</v>
      </c>
      <c r="BP24" s="14"/>
      <c r="BQ24" s="23"/>
      <c r="BR24" s="252"/>
      <c r="BS24" s="253"/>
      <c r="BT24" s="254">
        <v>0</v>
      </c>
      <c r="BU24" s="255">
        <f t="shared" si="36"/>
        <v>0</v>
      </c>
      <c r="BV24" s="147">
        <f t="shared" si="6"/>
        <v>0</v>
      </c>
      <c r="BW24" s="14"/>
      <c r="BX24" s="23"/>
      <c r="BY24" s="252"/>
      <c r="BZ24" s="253"/>
      <c r="CA24" s="254">
        <v>0</v>
      </c>
      <c r="CB24" s="255">
        <f t="shared" si="50"/>
        <v>0</v>
      </c>
      <c r="CC24" s="147">
        <f t="shared" si="37"/>
        <v>0</v>
      </c>
      <c r="CD24" s="14"/>
      <c r="CE24" s="23"/>
      <c r="CF24" s="15"/>
      <c r="CG24" s="14"/>
      <c r="CH24" s="256"/>
      <c r="CI24" s="14"/>
      <c r="CJ24" s="131"/>
      <c r="CK24" s="14"/>
      <c r="CL24" s="23"/>
      <c r="CM24" s="15"/>
      <c r="CN24" s="257">
        <f t="shared" si="54"/>
        <v>0</v>
      </c>
      <c r="CO24" s="256">
        <v>0</v>
      </c>
      <c r="CP24" s="14"/>
      <c r="CQ24" s="131">
        <f t="shared" si="9"/>
        <v>0</v>
      </c>
      <c r="CR24" s="14"/>
      <c r="CS24" s="23"/>
      <c r="CT24" s="15"/>
      <c r="CU24" s="14"/>
      <c r="CV24" s="256"/>
      <c r="CW24" s="14"/>
      <c r="CX24" s="131"/>
      <c r="CY24" s="14"/>
      <c r="CZ24" s="23"/>
      <c r="DA24" s="252"/>
      <c r="DB24" s="253"/>
      <c r="DC24" s="254">
        <v>0</v>
      </c>
      <c r="DD24" s="255">
        <f t="shared" si="38"/>
        <v>0</v>
      </c>
      <c r="DE24" s="147">
        <f t="shared" si="11"/>
        <v>0</v>
      </c>
      <c r="DF24" s="14"/>
      <c r="DG24" s="23"/>
      <c r="DH24" s="252"/>
      <c r="DI24" s="253"/>
      <c r="DJ24" s="254">
        <v>0</v>
      </c>
      <c r="DK24" s="255">
        <f t="shared" si="40"/>
        <v>0</v>
      </c>
      <c r="DL24" s="147">
        <f t="shared" si="12"/>
        <v>0</v>
      </c>
      <c r="DM24" s="14"/>
      <c r="DN24" s="23"/>
      <c r="DO24" s="252"/>
      <c r="DP24" s="253"/>
      <c r="DQ24" s="254">
        <v>0</v>
      </c>
      <c r="DR24" s="255">
        <f t="shared" si="42"/>
        <v>0</v>
      </c>
      <c r="DS24" s="147">
        <f t="shared" si="13"/>
        <v>0</v>
      </c>
      <c r="DT24" s="12"/>
      <c r="DU24" s="23"/>
      <c r="DV24" s="252"/>
      <c r="DW24" s="253"/>
      <c r="DX24" s="254">
        <v>0</v>
      </c>
      <c r="DY24" s="255">
        <f t="shared" si="43"/>
        <v>0</v>
      </c>
      <c r="DZ24" s="147">
        <f t="shared" si="14"/>
        <v>0</v>
      </c>
      <c r="EA24" s="14"/>
      <c r="EB24" s="23"/>
      <c r="EC24" s="252"/>
      <c r="ED24" s="253"/>
      <c r="EE24" s="254">
        <v>0</v>
      </c>
      <c r="EF24" s="255">
        <f t="shared" si="44"/>
        <v>0</v>
      </c>
      <c r="EG24" s="147">
        <f t="shared" si="15"/>
        <v>0</v>
      </c>
      <c r="EH24" s="14"/>
      <c r="EI24" s="23"/>
      <c r="EJ24" s="252"/>
      <c r="EK24" s="253"/>
      <c r="EL24" s="254">
        <v>0</v>
      </c>
      <c r="EM24" s="255">
        <f t="shared" si="45"/>
        <v>0</v>
      </c>
      <c r="EN24" s="147">
        <f t="shared" si="16"/>
        <v>0</v>
      </c>
      <c r="EO24" s="14"/>
      <c r="EP24" s="23"/>
      <c r="EQ24" s="15"/>
      <c r="ER24" s="14"/>
      <c r="ES24" s="256"/>
      <c r="ET24" s="14"/>
      <c r="EU24" s="131"/>
      <c r="EV24" s="14"/>
      <c r="EW24" s="23"/>
      <c r="EX24" s="15"/>
      <c r="EY24" s="253"/>
      <c r="EZ24" s="256">
        <v>0</v>
      </c>
      <c r="FA24" s="14"/>
      <c r="FB24" s="131">
        <f t="shared" si="18"/>
        <v>0</v>
      </c>
      <c r="FC24" s="14"/>
      <c r="FD24" s="23"/>
      <c r="FE24" s="259">
        <f t="shared" si="46"/>
        <v>32</v>
      </c>
      <c r="FF24" s="260">
        <f t="shared" si="19"/>
        <v>36</v>
      </c>
      <c r="FG24" s="260">
        <f t="shared" si="19"/>
        <v>0</v>
      </c>
      <c r="FH24" s="260">
        <f t="shared" si="19"/>
        <v>5</v>
      </c>
      <c r="FI24" s="131">
        <f t="shared" si="20"/>
        <v>41</v>
      </c>
      <c r="FJ24" s="14" t="str">
        <f>B24</f>
        <v>Jack Eyre</v>
      </c>
      <c r="FK24" s="14"/>
      <c r="FL24" s="183">
        <f t="shared" si="25"/>
        <v>32</v>
      </c>
      <c r="FM24" s="177">
        <v>2</v>
      </c>
      <c r="FN24" s="177">
        <v>14</v>
      </c>
      <c r="FO24" s="177">
        <v>19</v>
      </c>
      <c r="FP24" s="177">
        <v>20</v>
      </c>
      <c r="FQ24" s="177">
        <v>23</v>
      </c>
      <c r="FR24" s="177">
        <v>26</v>
      </c>
      <c r="FS24" s="177">
        <v>29</v>
      </c>
      <c r="FT24" s="177">
        <v>30</v>
      </c>
      <c r="FU24" s="188">
        <v>30</v>
      </c>
      <c r="FV24" s="177">
        <v>31</v>
      </c>
      <c r="FW24" s="177">
        <v>32</v>
      </c>
      <c r="FX24" s="77"/>
      <c r="FY24" s="77"/>
      <c r="FZ24" s="77"/>
      <c r="GA24" s="77"/>
      <c r="GB24" s="77"/>
      <c r="GC24" s="77"/>
      <c r="GD24" s="122">
        <f t="shared" si="21"/>
        <v>41</v>
      </c>
      <c r="GE24" s="122">
        <f t="shared" si="22"/>
        <v>41</v>
      </c>
      <c r="GF24" s="261">
        <f t="shared" si="26"/>
        <v>41</v>
      </c>
      <c r="GG24" s="261">
        <f t="shared" si="27"/>
        <v>41</v>
      </c>
      <c r="GH24" s="261">
        <f t="shared" si="28"/>
        <v>41</v>
      </c>
      <c r="GI24" s="261">
        <f t="shared" si="29"/>
        <v>41</v>
      </c>
      <c r="GJ24" s="261">
        <f t="shared" si="30"/>
        <v>41</v>
      </c>
      <c r="GK24" s="261">
        <f t="shared" si="31"/>
        <v>41</v>
      </c>
      <c r="GL24" s="261">
        <f t="shared" si="32"/>
        <v>41</v>
      </c>
      <c r="GM24" s="261">
        <f t="shared" si="33"/>
        <v>41</v>
      </c>
      <c r="GN24" s="261">
        <f t="shared" si="34"/>
        <v>41</v>
      </c>
      <c r="GO24" s="261"/>
      <c r="GP24" s="261">
        <f t="shared" si="35"/>
        <v>0</v>
      </c>
    </row>
    <row r="25" spans="1:198">
      <c r="A25" s="8">
        <v>16</v>
      </c>
      <c r="B25" s="14" t="s">
        <v>736</v>
      </c>
      <c r="C25" s="251">
        <v>2.7418981481481485E-2</v>
      </c>
      <c r="D25" s="251">
        <v>2.7418981481481485E-2</v>
      </c>
      <c r="E25" s="251">
        <v>2.7418981481481485E-2</v>
      </c>
      <c r="F25" s="251">
        <v>2.7418981481481485E-2</v>
      </c>
      <c r="G25" s="251">
        <v>2.7418981481481485E-2</v>
      </c>
      <c r="H25" s="251">
        <v>2.7418981481481485E-2</v>
      </c>
      <c r="I25" s="251">
        <v>2.7418981481481485E-2</v>
      </c>
      <c r="J25" s="251">
        <v>2.7418981481481485E-2</v>
      </c>
      <c r="K25" s="251">
        <v>2.7418981481481485E-2</v>
      </c>
      <c r="L25" s="251">
        <v>2.7418981481481485E-2</v>
      </c>
      <c r="M25" s="23">
        <v>2.7418981481481485E-2</v>
      </c>
      <c r="N25" s="252">
        <v>5</v>
      </c>
      <c r="O25" s="253">
        <f>IF(M$80&gt;0,(((M$80)+10)-N25),0)</f>
        <v>33</v>
      </c>
      <c r="P25" s="254">
        <v>0</v>
      </c>
      <c r="Q25" s="255">
        <f t="shared" si="47"/>
        <v>5</v>
      </c>
      <c r="R25" s="147">
        <f t="shared" si="0"/>
        <v>38</v>
      </c>
      <c r="S25" s="14"/>
      <c r="T25" s="23"/>
      <c r="U25" s="15"/>
      <c r="V25" s="14"/>
      <c r="W25" s="256"/>
      <c r="X25" s="14"/>
      <c r="Y25" s="131"/>
      <c r="Z25" s="14"/>
      <c r="AA25" s="23">
        <v>2.7777777777777776E-2</v>
      </c>
      <c r="AB25" s="252">
        <v>3</v>
      </c>
      <c r="AC25" s="253">
        <f>IF(AA$80&gt;0,(((AA$80)+10)-AB25),0)</f>
        <v>26</v>
      </c>
      <c r="AD25" s="254">
        <v>0</v>
      </c>
      <c r="AE25" s="255">
        <f t="shared" si="48"/>
        <v>5</v>
      </c>
      <c r="AF25" s="147">
        <f t="shared" si="2"/>
        <v>31</v>
      </c>
      <c r="AG25" s="14"/>
      <c r="AH25" s="23"/>
      <c r="AI25" s="15"/>
      <c r="AJ25" s="14"/>
      <c r="AK25" s="256"/>
      <c r="AL25" s="14"/>
      <c r="AM25" s="131"/>
      <c r="AN25" s="14"/>
      <c r="AO25" s="23"/>
      <c r="AP25" s="15"/>
      <c r="AQ25" s="257"/>
      <c r="AR25" s="256"/>
      <c r="AS25" s="14"/>
      <c r="AT25" s="131"/>
      <c r="AU25" s="14"/>
      <c r="AV25" s="23"/>
      <c r="AW25" s="252"/>
      <c r="AX25" s="253">
        <f t="shared" si="53"/>
        <v>0</v>
      </c>
      <c r="AY25" s="254">
        <v>0</v>
      </c>
      <c r="AZ25" s="255"/>
      <c r="BA25" s="147">
        <f t="shared" si="3"/>
        <v>0</v>
      </c>
      <c r="BB25" s="14"/>
      <c r="BC25" s="23"/>
      <c r="BD25" s="15"/>
      <c r="BE25" s="14"/>
      <c r="BF25" s="256"/>
      <c r="BG25" s="14"/>
      <c r="BH25" s="131"/>
      <c r="BI25" s="14"/>
      <c r="BJ25" s="23">
        <v>2.7650462962962963E-2</v>
      </c>
      <c r="BK25" s="252">
        <v>2</v>
      </c>
      <c r="BL25" s="253">
        <f>IF(BJ$80&gt;0,(((BJ$80)+10)-BK25),0)</f>
        <v>22</v>
      </c>
      <c r="BM25" s="254">
        <v>0</v>
      </c>
      <c r="BN25" s="255">
        <f t="shared" si="49"/>
        <v>5</v>
      </c>
      <c r="BO25" s="147">
        <f t="shared" si="5"/>
        <v>27</v>
      </c>
      <c r="BP25" s="14"/>
      <c r="BQ25" s="23">
        <v>1.9467592592592595E-2</v>
      </c>
      <c r="BR25" s="252">
        <v>3</v>
      </c>
      <c r="BS25" s="253">
        <f>IF(BQ$80&gt;0,(((BQ$80)+10)-BR25),0)</f>
        <v>23</v>
      </c>
      <c r="BT25" s="254">
        <v>0</v>
      </c>
      <c r="BU25" s="255">
        <f t="shared" si="36"/>
        <v>5</v>
      </c>
      <c r="BV25" s="147">
        <f t="shared" si="6"/>
        <v>28</v>
      </c>
      <c r="BW25" s="14"/>
      <c r="BX25" s="23">
        <v>2.946759259259259E-2</v>
      </c>
      <c r="BY25" s="252">
        <v>1</v>
      </c>
      <c r="BZ25" s="253">
        <f>IF(BX$80&gt;0,(((BX$80)+10)-BY25),0)</f>
        <v>29</v>
      </c>
      <c r="CA25" s="254">
        <v>0</v>
      </c>
      <c r="CB25" s="255">
        <f t="shared" si="50"/>
        <v>5</v>
      </c>
      <c r="CC25" s="147">
        <f t="shared" si="37"/>
        <v>34</v>
      </c>
      <c r="CD25" s="14"/>
      <c r="CE25" s="23"/>
      <c r="CF25" s="15"/>
      <c r="CG25" s="14"/>
      <c r="CH25" s="256"/>
      <c r="CI25" s="14"/>
      <c r="CJ25" s="131"/>
      <c r="CK25" s="14"/>
      <c r="CL25" s="23"/>
      <c r="CM25" s="15"/>
      <c r="CN25" s="257">
        <f t="shared" si="54"/>
        <v>0</v>
      </c>
      <c r="CO25" s="256">
        <v>0</v>
      </c>
      <c r="CP25" s="14"/>
      <c r="CQ25" s="131">
        <f t="shared" si="9"/>
        <v>0</v>
      </c>
      <c r="CR25" s="14"/>
      <c r="CS25" s="23"/>
      <c r="CT25" s="15"/>
      <c r="CU25" s="14"/>
      <c r="CV25" s="256"/>
      <c r="CW25" s="14"/>
      <c r="CX25" s="131"/>
      <c r="CY25" s="14"/>
      <c r="CZ25" s="23">
        <v>2.8518518518518523E-2</v>
      </c>
      <c r="DA25" s="252">
        <v>2</v>
      </c>
      <c r="DB25" s="253">
        <f>IF(CZ$80&gt;0,(((CZ$80)+10)-DA25),0)</f>
        <v>24</v>
      </c>
      <c r="DC25" s="254">
        <v>0</v>
      </c>
      <c r="DD25" s="255">
        <f t="shared" si="38"/>
        <v>5</v>
      </c>
      <c r="DE25" s="147">
        <f t="shared" si="11"/>
        <v>29</v>
      </c>
      <c r="DF25" s="14"/>
      <c r="DG25" s="23">
        <v>2.8518518518518523E-2</v>
      </c>
      <c r="DH25" s="252">
        <v>3</v>
      </c>
      <c r="DI25" s="253">
        <f>IF(DG$80&gt;0,(((DG$80)+10)-DH25),0)</f>
        <v>28</v>
      </c>
      <c r="DJ25" s="254">
        <v>0</v>
      </c>
      <c r="DK25" s="255">
        <f t="shared" si="40"/>
        <v>5</v>
      </c>
      <c r="DL25" s="147">
        <f t="shared" si="12"/>
        <v>33</v>
      </c>
      <c r="DM25" s="14"/>
      <c r="DN25" s="23">
        <v>2.900462962962963E-2</v>
      </c>
      <c r="DO25" s="252">
        <v>2</v>
      </c>
      <c r="DP25" s="253">
        <f>IF(DN$80&gt;0,(((DN$80)+10)-DO25),0)</f>
        <v>16</v>
      </c>
      <c r="DQ25" s="254">
        <v>0</v>
      </c>
      <c r="DR25" s="255">
        <f t="shared" si="42"/>
        <v>5</v>
      </c>
      <c r="DS25" s="147">
        <f t="shared" si="13"/>
        <v>21</v>
      </c>
      <c r="DT25" s="12"/>
      <c r="DU25" s="23"/>
      <c r="DV25" s="252"/>
      <c r="DW25" s="253"/>
      <c r="DX25" s="254">
        <v>0</v>
      </c>
      <c r="DY25" s="255">
        <f t="shared" si="43"/>
        <v>0</v>
      </c>
      <c r="DZ25" s="147">
        <f t="shared" si="14"/>
        <v>0</v>
      </c>
      <c r="EA25" s="14"/>
      <c r="EB25" s="23">
        <v>2.8657407407407406E-2</v>
      </c>
      <c r="EC25" s="252">
        <v>2</v>
      </c>
      <c r="ED25" s="253">
        <f>IF(EB$80&gt;0,(((EB$80)+10)-EC25),0)</f>
        <v>24</v>
      </c>
      <c r="EE25" s="254">
        <v>0</v>
      </c>
      <c r="EF25" s="255">
        <f t="shared" si="44"/>
        <v>5</v>
      </c>
      <c r="EG25" s="147">
        <f t="shared" si="15"/>
        <v>29</v>
      </c>
      <c r="EH25" s="14"/>
      <c r="EI25" s="110">
        <v>2.7222222222222228E-2</v>
      </c>
      <c r="EJ25" s="252">
        <v>2</v>
      </c>
      <c r="EK25" s="253">
        <f>IF(EI$80&gt;0,(((EI$80)+10)-EJ25),0)</f>
        <v>16</v>
      </c>
      <c r="EL25" s="263">
        <v>15</v>
      </c>
      <c r="EM25" s="255">
        <f t="shared" si="45"/>
        <v>5</v>
      </c>
      <c r="EN25" s="147">
        <f t="shared" si="16"/>
        <v>36</v>
      </c>
      <c r="EO25" s="14"/>
      <c r="EP25" s="23"/>
      <c r="EQ25" s="15"/>
      <c r="ER25" s="14"/>
      <c r="ES25" s="256"/>
      <c r="ET25" s="14"/>
      <c r="EU25" s="131"/>
      <c r="EV25" s="14"/>
      <c r="EW25" s="23"/>
      <c r="EX25" s="15"/>
      <c r="EY25" s="253"/>
      <c r="EZ25" s="256">
        <v>0</v>
      </c>
      <c r="FA25" s="14"/>
      <c r="FB25" s="131">
        <f t="shared" si="18"/>
        <v>0</v>
      </c>
      <c r="FC25" s="14"/>
      <c r="FD25" s="23"/>
      <c r="FE25" s="259">
        <f t="shared" si="46"/>
        <v>1</v>
      </c>
      <c r="FF25" s="260">
        <f t="shared" si="19"/>
        <v>241</v>
      </c>
      <c r="FG25" s="260">
        <f t="shared" si="19"/>
        <v>15</v>
      </c>
      <c r="FH25" s="260">
        <f t="shared" si="19"/>
        <v>50</v>
      </c>
      <c r="FI25" s="131">
        <f t="shared" si="20"/>
        <v>306</v>
      </c>
      <c r="FJ25" s="14" t="str">
        <f t="shared" si="51"/>
        <v>James Grinbergs</v>
      </c>
      <c r="FK25" s="14"/>
      <c r="FL25" s="176">
        <f t="shared" si="25"/>
        <v>1</v>
      </c>
      <c r="FM25" s="177">
        <v>5</v>
      </c>
      <c r="FN25" s="177">
        <v>2</v>
      </c>
      <c r="FO25" s="177">
        <v>3</v>
      </c>
      <c r="FP25" s="177">
        <v>2</v>
      </c>
      <c r="FQ25" s="177">
        <v>2</v>
      </c>
      <c r="FR25" s="177">
        <v>2</v>
      </c>
      <c r="FS25" s="177">
        <v>1</v>
      </c>
      <c r="FT25" s="177">
        <v>1</v>
      </c>
      <c r="FU25" s="188">
        <v>1</v>
      </c>
      <c r="FV25" s="177">
        <v>1</v>
      </c>
      <c r="FW25" s="177">
        <v>1</v>
      </c>
      <c r="FX25" s="77"/>
      <c r="FY25" s="77"/>
      <c r="FZ25" s="77"/>
      <c r="GA25" s="77"/>
      <c r="GB25" s="77"/>
      <c r="GC25" s="77"/>
      <c r="GD25" s="122">
        <f t="shared" si="21"/>
        <v>38</v>
      </c>
      <c r="GE25" s="122">
        <f t="shared" si="22"/>
        <v>69</v>
      </c>
      <c r="GF25" s="261">
        <f t="shared" si="26"/>
        <v>96</v>
      </c>
      <c r="GG25" s="261">
        <f t="shared" si="27"/>
        <v>124</v>
      </c>
      <c r="GH25" s="261">
        <f t="shared" si="28"/>
        <v>158</v>
      </c>
      <c r="GI25" s="261">
        <f t="shared" si="29"/>
        <v>187</v>
      </c>
      <c r="GJ25" s="261">
        <f t="shared" si="30"/>
        <v>220</v>
      </c>
      <c r="GK25" s="261">
        <f t="shared" si="31"/>
        <v>241</v>
      </c>
      <c r="GL25" s="261">
        <f t="shared" si="32"/>
        <v>241</v>
      </c>
      <c r="GM25" s="261">
        <f t="shared" si="33"/>
        <v>270</v>
      </c>
      <c r="GN25" s="261">
        <f t="shared" si="34"/>
        <v>306</v>
      </c>
      <c r="GO25" s="261"/>
      <c r="GP25" s="261">
        <f t="shared" si="35"/>
        <v>0</v>
      </c>
    </row>
    <row r="26" spans="1:198">
      <c r="A26" s="8">
        <v>17</v>
      </c>
      <c r="B26" s="14" t="s">
        <v>957</v>
      </c>
      <c r="C26" s="251">
        <v>3.0254629629629631E-2</v>
      </c>
      <c r="D26" s="251">
        <v>3.0254629629629631E-2</v>
      </c>
      <c r="E26" s="251">
        <v>3.0254629629629631E-2</v>
      </c>
      <c r="F26" s="251">
        <v>3.0254629629629631E-2</v>
      </c>
      <c r="G26" s="251">
        <v>3.0254629629629631E-2</v>
      </c>
      <c r="H26" s="251">
        <v>3.0254629629629631E-2</v>
      </c>
      <c r="I26" s="251">
        <v>3.0254629629629631E-2</v>
      </c>
      <c r="J26" s="251">
        <v>3.0254629629629631E-2</v>
      </c>
      <c r="K26" s="251">
        <v>3.0254629629629631E-2</v>
      </c>
      <c r="L26" s="251">
        <v>3.0254629629629631E-2</v>
      </c>
      <c r="M26" s="23">
        <v>3.0254629629629631E-2</v>
      </c>
      <c r="N26" s="252">
        <v>9</v>
      </c>
      <c r="O26" s="253">
        <f>IF(M$80&gt;0,(((M$80)+10)-N26),0)</f>
        <v>29</v>
      </c>
      <c r="P26" s="254">
        <v>0</v>
      </c>
      <c r="Q26" s="255">
        <f t="shared" si="47"/>
        <v>5</v>
      </c>
      <c r="R26" s="147">
        <f t="shared" si="0"/>
        <v>34</v>
      </c>
      <c r="S26" s="14"/>
      <c r="T26" s="23"/>
      <c r="U26" s="15"/>
      <c r="V26" s="14"/>
      <c r="W26" s="256"/>
      <c r="X26" s="14"/>
      <c r="Y26" s="131"/>
      <c r="Z26" s="14"/>
      <c r="AA26" s="23"/>
      <c r="AB26" s="252"/>
      <c r="AC26" s="253"/>
      <c r="AD26" s="254">
        <v>0</v>
      </c>
      <c r="AE26" s="255">
        <f t="shared" si="48"/>
        <v>0</v>
      </c>
      <c r="AF26" s="147">
        <f t="shared" si="2"/>
        <v>0</v>
      </c>
      <c r="AG26" s="14"/>
      <c r="AH26" s="23"/>
      <c r="AI26" s="15"/>
      <c r="AJ26" s="14"/>
      <c r="AK26" s="256"/>
      <c r="AL26" s="14"/>
      <c r="AM26" s="131"/>
      <c r="AN26" s="14"/>
      <c r="AO26" s="23"/>
      <c r="AP26" s="15"/>
      <c r="AQ26" s="257"/>
      <c r="AR26" s="256"/>
      <c r="AS26" s="14"/>
      <c r="AT26" s="131"/>
      <c r="AU26" s="14"/>
      <c r="AV26" s="23"/>
      <c r="AW26" s="252"/>
      <c r="AX26" s="253">
        <f t="shared" si="53"/>
        <v>0</v>
      </c>
      <c r="AY26" s="254">
        <v>0</v>
      </c>
      <c r="AZ26" s="255"/>
      <c r="BA26" s="147">
        <f t="shared" si="3"/>
        <v>0</v>
      </c>
      <c r="BB26" s="14"/>
      <c r="BC26" s="23"/>
      <c r="BD26" s="15"/>
      <c r="BE26" s="14"/>
      <c r="BF26" s="256"/>
      <c r="BG26" s="14"/>
      <c r="BH26" s="131"/>
      <c r="BI26" s="14"/>
      <c r="BJ26" s="23"/>
      <c r="BK26" s="252"/>
      <c r="BL26" s="253"/>
      <c r="BM26" s="254">
        <v>0</v>
      </c>
      <c r="BN26" s="255">
        <f t="shared" si="49"/>
        <v>0</v>
      </c>
      <c r="BO26" s="147">
        <f t="shared" si="5"/>
        <v>0</v>
      </c>
      <c r="BP26" s="14"/>
      <c r="BQ26" s="23"/>
      <c r="BR26" s="252"/>
      <c r="BS26" s="253"/>
      <c r="BT26" s="254">
        <v>0</v>
      </c>
      <c r="BU26" s="255">
        <f t="shared" si="36"/>
        <v>0</v>
      </c>
      <c r="BV26" s="147">
        <f t="shared" si="6"/>
        <v>0</v>
      </c>
      <c r="BW26" s="14"/>
      <c r="BX26" s="23">
        <v>3.2083333333333332E-2</v>
      </c>
      <c r="BY26" s="252">
        <v>5</v>
      </c>
      <c r="BZ26" s="253">
        <f>IF(BX$80&gt;0,(((BX$80)+10)-BY26),0)</f>
        <v>25</v>
      </c>
      <c r="CA26" s="254">
        <v>0</v>
      </c>
      <c r="CB26" s="255">
        <f t="shared" si="50"/>
        <v>5</v>
      </c>
      <c r="CC26" s="147">
        <f t="shared" si="37"/>
        <v>30</v>
      </c>
      <c r="CD26" s="14"/>
      <c r="CE26" s="23"/>
      <c r="CF26" s="15"/>
      <c r="CG26" s="14"/>
      <c r="CH26" s="256"/>
      <c r="CI26" s="14"/>
      <c r="CJ26" s="131"/>
      <c r="CK26" s="14"/>
      <c r="CL26" s="23"/>
      <c r="CM26" s="15"/>
      <c r="CN26" s="257">
        <f t="shared" si="54"/>
        <v>0</v>
      </c>
      <c r="CO26" s="256">
        <v>0</v>
      </c>
      <c r="CP26" s="14"/>
      <c r="CQ26" s="131">
        <f t="shared" si="9"/>
        <v>0</v>
      </c>
      <c r="CR26" s="14"/>
      <c r="CS26" s="23"/>
      <c r="CT26" s="15"/>
      <c r="CU26" s="14"/>
      <c r="CV26" s="256"/>
      <c r="CW26" s="14"/>
      <c r="CX26" s="131"/>
      <c r="CY26" s="14"/>
      <c r="CZ26" s="23">
        <v>3.1284722222222221E-2</v>
      </c>
      <c r="DA26" s="252">
        <v>4</v>
      </c>
      <c r="DB26" s="253">
        <f>IF(CZ$80&gt;0,(((CZ$80)+10)-DA26),0)</f>
        <v>22</v>
      </c>
      <c r="DC26" s="254">
        <v>0</v>
      </c>
      <c r="DD26" s="255">
        <f t="shared" si="38"/>
        <v>5</v>
      </c>
      <c r="DE26" s="147">
        <f t="shared" si="11"/>
        <v>27</v>
      </c>
      <c r="DF26" s="14"/>
      <c r="DG26" s="23">
        <v>3.1284722222222221E-2</v>
      </c>
      <c r="DH26" s="252">
        <v>6</v>
      </c>
      <c r="DI26" s="253">
        <f>IF(DG$80&gt;0,(((DG$80)+10)-DH26),0)</f>
        <v>25</v>
      </c>
      <c r="DJ26" s="254">
        <v>0</v>
      </c>
      <c r="DK26" s="255">
        <f t="shared" si="40"/>
        <v>5</v>
      </c>
      <c r="DL26" s="147">
        <f t="shared" si="12"/>
        <v>30</v>
      </c>
      <c r="DM26" s="14"/>
      <c r="DN26" s="23"/>
      <c r="DO26" s="252"/>
      <c r="DP26" s="253"/>
      <c r="DQ26" s="254">
        <v>0</v>
      </c>
      <c r="DR26" s="255">
        <f t="shared" si="42"/>
        <v>0</v>
      </c>
      <c r="DS26" s="147">
        <f t="shared" si="13"/>
        <v>0</v>
      </c>
      <c r="DT26" s="12"/>
      <c r="DU26" s="23"/>
      <c r="DV26" s="252"/>
      <c r="DW26" s="253"/>
      <c r="DX26" s="254">
        <v>0</v>
      </c>
      <c r="DY26" s="255">
        <f t="shared" si="43"/>
        <v>0</v>
      </c>
      <c r="DZ26" s="147">
        <f t="shared" si="14"/>
        <v>0</v>
      </c>
      <c r="EA26" s="14"/>
      <c r="EB26" s="23">
        <v>3.1805555555555552E-2</v>
      </c>
      <c r="EC26" s="252">
        <v>8</v>
      </c>
      <c r="ED26" s="253">
        <f>IF(EB$80&gt;0,(((EB$80)+10)-EC26),0)</f>
        <v>18</v>
      </c>
      <c r="EE26" s="254">
        <v>0</v>
      </c>
      <c r="EF26" s="255">
        <f t="shared" si="44"/>
        <v>5</v>
      </c>
      <c r="EG26" s="147">
        <f t="shared" si="15"/>
        <v>23</v>
      </c>
      <c r="EH26" s="14"/>
      <c r="EI26" s="23"/>
      <c r="EJ26" s="252"/>
      <c r="EK26" s="253"/>
      <c r="EL26" s="254">
        <v>0</v>
      </c>
      <c r="EM26" s="255">
        <f t="shared" si="45"/>
        <v>0</v>
      </c>
      <c r="EN26" s="147">
        <f t="shared" si="16"/>
        <v>0</v>
      </c>
      <c r="EO26" s="14"/>
      <c r="EP26" s="23"/>
      <c r="EQ26" s="15"/>
      <c r="ER26" s="14"/>
      <c r="ES26" s="256"/>
      <c r="ET26" s="14"/>
      <c r="EU26" s="131"/>
      <c r="EV26" s="14"/>
      <c r="EW26" s="23"/>
      <c r="EX26" s="15"/>
      <c r="EY26" s="253"/>
      <c r="EZ26" s="256">
        <v>0</v>
      </c>
      <c r="FA26" s="14"/>
      <c r="FB26" s="131">
        <f t="shared" si="18"/>
        <v>0</v>
      </c>
      <c r="FC26" s="14"/>
      <c r="FD26" s="23"/>
      <c r="FE26" s="259">
        <f t="shared" si="46"/>
        <v>9</v>
      </c>
      <c r="FF26" s="260">
        <f>SUM(O26+V26+AC26+AJ26+AQ26+AX26+BE26+BL26+BS26+BZ26+CG26+CN26+CU26+DB26+DI26+DP26+DW26+ED26+EK26+ER26+EY26)</f>
        <v>119</v>
      </c>
      <c r="FG26" s="260">
        <f>SUM(P26+W26+AD26+AK26+AR26+AY26+BF26+BM26+BT26+CA26+CH26+CO26+CV26+DC26+DJ26+DQ26+DX26+EE26+EL26+ES26+EZ26)</f>
        <v>0</v>
      </c>
      <c r="FH26" s="260">
        <f>SUM(Q26+X26+AE26+AL26+AS26+AZ26+BG26+BN26+BU26+CB26+CI26+CP26+CW26+DD26+DK26+DR26+DY26+EF26+EM26+ET26+FA26)</f>
        <v>25</v>
      </c>
      <c r="FI26" s="131">
        <f t="shared" si="20"/>
        <v>144</v>
      </c>
      <c r="FJ26" s="14" t="str">
        <f t="shared" si="51"/>
        <v>James Saxon</v>
      </c>
      <c r="FK26" s="14"/>
      <c r="FL26" s="183">
        <f t="shared" si="25"/>
        <v>9</v>
      </c>
      <c r="FM26" s="177">
        <v>9</v>
      </c>
      <c r="FN26" s="177">
        <v>18</v>
      </c>
      <c r="FO26" s="177">
        <v>23</v>
      </c>
      <c r="FP26" s="177" t="s">
        <v>661</v>
      </c>
      <c r="FQ26" s="177">
        <v>17</v>
      </c>
      <c r="FR26" s="177">
        <v>14</v>
      </c>
      <c r="FS26" s="177" t="s">
        <v>440</v>
      </c>
      <c r="FT26" s="177" t="s">
        <v>440</v>
      </c>
      <c r="FU26" s="188" t="s">
        <v>440</v>
      </c>
      <c r="FV26" s="177">
        <v>8</v>
      </c>
      <c r="FW26" s="177">
        <v>9</v>
      </c>
      <c r="FX26" s="77"/>
      <c r="FY26" s="77"/>
      <c r="FZ26" s="77"/>
      <c r="GA26" s="77"/>
      <c r="GB26" s="77"/>
      <c r="GC26" s="77"/>
      <c r="GD26" s="122">
        <f t="shared" si="21"/>
        <v>34</v>
      </c>
      <c r="GE26" s="122">
        <f t="shared" si="22"/>
        <v>34</v>
      </c>
      <c r="GF26" s="261">
        <f t="shared" si="26"/>
        <v>34</v>
      </c>
      <c r="GG26" s="261">
        <f t="shared" si="27"/>
        <v>34</v>
      </c>
      <c r="GH26" s="261">
        <f t="shared" si="28"/>
        <v>64</v>
      </c>
      <c r="GI26" s="261">
        <f t="shared" si="29"/>
        <v>91</v>
      </c>
      <c r="GJ26" s="261">
        <f t="shared" si="30"/>
        <v>121</v>
      </c>
      <c r="GK26" s="261">
        <f t="shared" si="31"/>
        <v>121</v>
      </c>
      <c r="GL26" s="261">
        <f t="shared" si="32"/>
        <v>121</v>
      </c>
      <c r="GM26" s="261">
        <f t="shared" si="33"/>
        <v>144</v>
      </c>
      <c r="GN26" s="261">
        <f t="shared" si="34"/>
        <v>144</v>
      </c>
      <c r="GO26" s="261"/>
      <c r="GP26" s="261">
        <f t="shared" si="35"/>
        <v>0</v>
      </c>
    </row>
    <row r="27" spans="1:198">
      <c r="A27" s="8">
        <v>18</v>
      </c>
      <c r="B27" s="14" t="s">
        <v>816</v>
      </c>
      <c r="C27" s="251"/>
      <c r="D27" s="251">
        <v>4.8657407407407406E-2</v>
      </c>
      <c r="E27" s="251">
        <v>4.8657407407407406E-2</v>
      </c>
      <c r="F27" s="251">
        <v>4.8657407407407406E-2</v>
      </c>
      <c r="G27" s="251">
        <v>4.8657407407407406E-2</v>
      </c>
      <c r="H27" s="262">
        <v>3.4490740740740738E-2</v>
      </c>
      <c r="I27" s="251">
        <v>3.4490740740740738E-2</v>
      </c>
      <c r="J27" s="251">
        <v>3.4490740740740738E-2</v>
      </c>
      <c r="K27" s="251">
        <v>3.4490740740740738E-2</v>
      </c>
      <c r="L27" s="251">
        <v>3.4490740740740738E-2</v>
      </c>
      <c r="M27" s="23"/>
      <c r="N27" s="252"/>
      <c r="O27" s="253"/>
      <c r="P27" s="254"/>
      <c r="Q27" s="255"/>
      <c r="R27" s="147"/>
      <c r="S27" s="14"/>
      <c r="T27" s="23"/>
      <c r="U27" s="15"/>
      <c r="V27" s="14"/>
      <c r="W27" s="256"/>
      <c r="X27" s="14"/>
      <c r="Y27" s="131"/>
      <c r="Z27" s="14"/>
      <c r="AA27" s="23">
        <v>4.8657407407407406E-2</v>
      </c>
      <c r="AB27" s="252">
        <v>18</v>
      </c>
      <c r="AC27" s="253">
        <f>IF(AA$80&gt;0,(((AA$80)+10)-AB27),0)</f>
        <v>11</v>
      </c>
      <c r="AD27" s="254">
        <v>0</v>
      </c>
      <c r="AE27" s="255">
        <f t="shared" si="48"/>
        <v>5</v>
      </c>
      <c r="AF27" s="147">
        <f t="shared" si="2"/>
        <v>16</v>
      </c>
      <c r="AG27" s="14"/>
      <c r="AH27" s="23"/>
      <c r="AI27" s="15"/>
      <c r="AJ27" s="14"/>
      <c r="AK27" s="256"/>
      <c r="AL27" s="14"/>
      <c r="AM27" s="131"/>
      <c r="AN27" s="14"/>
      <c r="AO27" s="23"/>
      <c r="AP27" s="15"/>
      <c r="AQ27" s="257"/>
      <c r="AR27" s="256"/>
      <c r="AS27" s="14"/>
      <c r="AT27" s="131"/>
      <c r="AU27" s="14"/>
      <c r="AV27" s="23"/>
      <c r="AW27" s="252"/>
      <c r="AX27" s="253">
        <f t="shared" si="53"/>
        <v>0</v>
      </c>
      <c r="AY27" s="254">
        <v>0</v>
      </c>
      <c r="AZ27" s="255"/>
      <c r="BA27" s="147">
        <f t="shared" si="3"/>
        <v>0</v>
      </c>
      <c r="BB27" s="14"/>
      <c r="BC27" s="23"/>
      <c r="BD27" s="15"/>
      <c r="BE27" s="257">
        <f>((BC$80)+10)-BD27</f>
        <v>0</v>
      </c>
      <c r="BF27" s="256">
        <v>0</v>
      </c>
      <c r="BG27" s="14"/>
      <c r="BH27" s="131">
        <f t="shared" ref="BH27:BH29" si="59">BE27+BF27+BG27</f>
        <v>0</v>
      </c>
      <c r="BI27" s="14"/>
      <c r="BJ27" s="23"/>
      <c r="BK27" s="252"/>
      <c r="BL27" s="253"/>
      <c r="BM27" s="254">
        <v>0</v>
      </c>
      <c r="BN27" s="255">
        <f t="shared" si="49"/>
        <v>0</v>
      </c>
      <c r="BO27" s="147">
        <f t="shared" si="5"/>
        <v>0</v>
      </c>
      <c r="BP27" s="14"/>
      <c r="BQ27" s="23">
        <v>2.3043981481481481E-2</v>
      </c>
      <c r="BR27" s="252">
        <v>8</v>
      </c>
      <c r="BS27" s="253">
        <f>IF(BQ$80&gt;0,(((BQ$80)+10)-BR27),0)</f>
        <v>18</v>
      </c>
      <c r="BT27" s="254">
        <v>0</v>
      </c>
      <c r="BU27" s="255">
        <f t="shared" si="36"/>
        <v>5</v>
      </c>
      <c r="BV27" s="147">
        <f t="shared" si="6"/>
        <v>23</v>
      </c>
      <c r="BW27" s="14"/>
      <c r="BX27" s="23"/>
      <c r="BY27" s="252"/>
      <c r="BZ27" s="253"/>
      <c r="CA27" s="254">
        <v>0</v>
      </c>
      <c r="CB27" s="255">
        <f t="shared" si="50"/>
        <v>0</v>
      </c>
      <c r="CC27" s="147">
        <f t="shared" si="37"/>
        <v>0</v>
      </c>
      <c r="CD27" s="14"/>
      <c r="CE27" s="23"/>
      <c r="CF27" s="15"/>
      <c r="CG27" s="14"/>
      <c r="CH27" s="256">
        <v>0</v>
      </c>
      <c r="CI27" s="14"/>
      <c r="CJ27" s="131">
        <f t="shared" ref="CJ27:CJ29" si="60">CG27+CH27+CI27</f>
        <v>0</v>
      </c>
      <c r="CK27" s="14"/>
      <c r="CL27" s="23"/>
      <c r="CM27" s="15"/>
      <c r="CN27" s="257">
        <f t="shared" si="54"/>
        <v>0</v>
      </c>
      <c r="CO27" s="256">
        <v>0</v>
      </c>
      <c r="CP27" s="14"/>
      <c r="CQ27" s="131">
        <f t="shared" si="9"/>
        <v>0</v>
      </c>
      <c r="CR27" s="14"/>
      <c r="CS27" s="23"/>
      <c r="CT27" s="15"/>
      <c r="CU27" s="14"/>
      <c r="CV27" s="256">
        <v>0</v>
      </c>
      <c r="CW27" s="14"/>
      <c r="CX27" s="131">
        <f t="shared" ref="CX27:CX29" si="61">CU27+CV27+CW27</f>
        <v>0</v>
      </c>
      <c r="CY27" s="14"/>
      <c r="CZ27" s="110">
        <v>3.4490740740740738E-2</v>
      </c>
      <c r="DA27" s="252">
        <v>11</v>
      </c>
      <c r="DB27" s="253">
        <f>IF(CZ$80&gt;0,(((CZ$80)+10)-DA27),0)</f>
        <v>15</v>
      </c>
      <c r="DC27" s="263">
        <v>15</v>
      </c>
      <c r="DD27" s="255">
        <f t="shared" si="38"/>
        <v>5</v>
      </c>
      <c r="DE27" s="147">
        <f t="shared" si="11"/>
        <v>35</v>
      </c>
      <c r="DF27" s="14"/>
      <c r="DG27" s="23"/>
      <c r="DH27" s="252"/>
      <c r="DI27" s="253"/>
      <c r="DJ27" s="254">
        <v>0</v>
      </c>
      <c r="DK27" s="255">
        <f t="shared" si="40"/>
        <v>0</v>
      </c>
      <c r="DL27" s="147">
        <f t="shared" si="12"/>
        <v>0</v>
      </c>
      <c r="DM27" s="14"/>
      <c r="DN27" s="23"/>
      <c r="DO27" s="252"/>
      <c r="DP27" s="253"/>
      <c r="DQ27" s="254">
        <v>0</v>
      </c>
      <c r="DR27" s="255">
        <f t="shared" si="42"/>
        <v>0</v>
      </c>
      <c r="DS27" s="147">
        <f t="shared" si="13"/>
        <v>0</v>
      </c>
      <c r="DT27" s="12"/>
      <c r="DU27" s="23"/>
      <c r="DV27" s="252"/>
      <c r="DW27" s="253"/>
      <c r="DX27" s="254">
        <v>0</v>
      </c>
      <c r="DY27" s="255">
        <f t="shared" si="43"/>
        <v>0</v>
      </c>
      <c r="DZ27" s="147">
        <f t="shared" si="14"/>
        <v>0</v>
      </c>
      <c r="EA27" s="14"/>
      <c r="EB27" s="23"/>
      <c r="EC27" s="252"/>
      <c r="ED27" s="253"/>
      <c r="EE27" s="254">
        <v>0</v>
      </c>
      <c r="EF27" s="255">
        <f t="shared" si="44"/>
        <v>0</v>
      </c>
      <c r="EG27" s="147">
        <f t="shared" si="15"/>
        <v>0</v>
      </c>
      <c r="EH27" s="14"/>
      <c r="EI27" s="23"/>
      <c r="EJ27" s="252"/>
      <c r="EK27" s="253"/>
      <c r="EL27" s="254">
        <v>0</v>
      </c>
      <c r="EM27" s="255">
        <f t="shared" si="45"/>
        <v>0</v>
      </c>
      <c r="EN27" s="147">
        <f t="shared" si="16"/>
        <v>0</v>
      </c>
      <c r="EO27" s="14"/>
      <c r="EP27" s="23"/>
      <c r="EQ27" s="15"/>
      <c r="ER27" s="257">
        <f>((EP$80)+10)-EQ27</f>
        <v>0</v>
      </c>
      <c r="ES27" s="256">
        <v>0</v>
      </c>
      <c r="ET27" s="14"/>
      <c r="EU27" s="131">
        <f t="shared" ref="EU27:EU29" si="62">ER27+ES27+ET27</f>
        <v>0</v>
      </c>
      <c r="EV27" s="14"/>
      <c r="EW27" s="23"/>
      <c r="EX27" s="15"/>
      <c r="EY27" s="253"/>
      <c r="EZ27" s="256">
        <v>0</v>
      </c>
      <c r="FA27" s="14"/>
      <c r="FB27" s="131">
        <f t="shared" si="18"/>
        <v>0</v>
      </c>
      <c r="FC27" s="14"/>
      <c r="FD27" s="23"/>
      <c r="FE27" s="259" t="str">
        <f t="shared" si="46"/>
        <v>21=</v>
      </c>
      <c r="FF27" s="260">
        <f t="shared" ref="FF27:FH44" si="63">SUM(O27+V27+AC27+AJ27+AQ27+AX27+BE27+BL27+BS27+BZ27+CG27+CN27+CU27+DB27+DI27+DP27+DW27+ED27+EK27+ER27+EY27)</f>
        <v>44</v>
      </c>
      <c r="FG27" s="260">
        <f t="shared" si="63"/>
        <v>15</v>
      </c>
      <c r="FH27" s="260">
        <f t="shared" si="63"/>
        <v>15</v>
      </c>
      <c r="FI27" s="131">
        <f t="shared" si="20"/>
        <v>74</v>
      </c>
      <c r="FJ27" s="14" t="str">
        <f t="shared" si="51"/>
        <v>James Simpson</v>
      </c>
      <c r="FK27" s="14"/>
      <c r="FL27" s="183" t="str">
        <f t="shared" si="25"/>
        <v>21=</v>
      </c>
      <c r="FM27" s="177"/>
      <c r="FN27" s="177">
        <v>33</v>
      </c>
      <c r="FO27" s="177">
        <v>33</v>
      </c>
      <c r="FP27" s="177" t="s">
        <v>646</v>
      </c>
      <c r="FQ27" s="177" t="s">
        <v>661</v>
      </c>
      <c r="FR27" s="177">
        <v>19</v>
      </c>
      <c r="FS27" s="177" t="s">
        <v>442</v>
      </c>
      <c r="FT27" s="177" t="s">
        <v>442</v>
      </c>
      <c r="FU27" s="188" t="s">
        <v>442</v>
      </c>
      <c r="FV27" s="177" t="s">
        <v>490</v>
      </c>
      <c r="FW27" s="177" t="s">
        <v>490</v>
      </c>
      <c r="FX27" s="77"/>
      <c r="FY27" s="77"/>
      <c r="FZ27" s="77"/>
      <c r="GA27" s="77"/>
      <c r="GB27" s="77"/>
      <c r="GC27" s="77"/>
      <c r="GD27" s="122">
        <f t="shared" si="21"/>
        <v>0</v>
      </c>
      <c r="GE27" s="122">
        <f t="shared" si="22"/>
        <v>16</v>
      </c>
      <c r="GF27" s="261">
        <f t="shared" si="26"/>
        <v>16</v>
      </c>
      <c r="GG27" s="261">
        <f t="shared" si="27"/>
        <v>39</v>
      </c>
      <c r="GH27" s="261">
        <f t="shared" si="28"/>
        <v>39</v>
      </c>
      <c r="GI27" s="261">
        <f t="shared" si="29"/>
        <v>74</v>
      </c>
      <c r="GJ27" s="261">
        <f t="shared" si="30"/>
        <v>74</v>
      </c>
      <c r="GK27" s="261">
        <f t="shared" si="31"/>
        <v>74</v>
      </c>
      <c r="GL27" s="261">
        <f t="shared" si="32"/>
        <v>74</v>
      </c>
      <c r="GM27" s="261">
        <f t="shared" si="33"/>
        <v>74</v>
      </c>
      <c r="GN27" s="261">
        <f t="shared" si="34"/>
        <v>74</v>
      </c>
      <c r="GO27" s="261"/>
      <c r="GP27" s="261">
        <f t="shared" si="35"/>
        <v>0</v>
      </c>
    </row>
    <row r="28" spans="1:198">
      <c r="A28" s="8">
        <v>19</v>
      </c>
      <c r="B28" s="14" t="s">
        <v>558</v>
      </c>
      <c r="C28" s="251"/>
      <c r="D28" s="251"/>
      <c r="E28" s="251"/>
      <c r="F28" s="251"/>
      <c r="G28" s="251"/>
      <c r="H28" s="251">
        <v>3.2083333333333332E-2</v>
      </c>
      <c r="I28" s="251">
        <v>3.2083333333333332E-2</v>
      </c>
      <c r="J28" s="251">
        <v>3.2083333333333332E-2</v>
      </c>
      <c r="K28" s="251">
        <v>3.2083333333333332E-2</v>
      </c>
      <c r="L28" s="251">
        <v>3.2083333333333332E-2</v>
      </c>
      <c r="M28" s="23"/>
      <c r="N28" s="252"/>
      <c r="O28" s="253"/>
      <c r="P28" s="254"/>
      <c r="Q28" s="255"/>
      <c r="R28" s="147"/>
      <c r="S28" s="14"/>
      <c r="T28" s="23"/>
      <c r="U28" s="15"/>
      <c r="V28" s="14"/>
      <c r="W28" s="256"/>
      <c r="X28" s="14"/>
      <c r="Y28" s="131"/>
      <c r="Z28" s="14"/>
      <c r="AA28" s="23"/>
      <c r="AB28" s="252"/>
      <c r="AC28" s="253"/>
      <c r="AD28" s="254"/>
      <c r="AE28" s="255"/>
      <c r="AF28" s="147"/>
      <c r="AG28" s="14"/>
      <c r="AH28" s="23"/>
      <c r="AI28" s="15"/>
      <c r="AJ28" s="14"/>
      <c r="AK28" s="256"/>
      <c r="AL28" s="14"/>
      <c r="AM28" s="131"/>
      <c r="AN28" s="14"/>
      <c r="AO28" s="23"/>
      <c r="AP28" s="15"/>
      <c r="AQ28" s="257"/>
      <c r="AR28" s="256"/>
      <c r="AS28" s="14"/>
      <c r="AT28" s="131"/>
      <c r="AU28" s="14"/>
      <c r="AV28" s="23"/>
      <c r="AW28" s="252"/>
      <c r="AX28" s="253"/>
      <c r="AY28" s="254"/>
      <c r="AZ28" s="255"/>
      <c r="BA28" s="147"/>
      <c r="BB28" s="14"/>
      <c r="BC28" s="23"/>
      <c r="BD28" s="15"/>
      <c r="BE28" s="257"/>
      <c r="BF28" s="256"/>
      <c r="BG28" s="14"/>
      <c r="BH28" s="131"/>
      <c r="BI28" s="14"/>
      <c r="BJ28" s="23"/>
      <c r="BK28" s="252"/>
      <c r="BL28" s="253"/>
      <c r="BM28" s="254"/>
      <c r="BN28" s="255"/>
      <c r="BO28" s="147"/>
      <c r="BP28" s="14"/>
      <c r="BQ28" s="23"/>
      <c r="BR28" s="252"/>
      <c r="BS28" s="253"/>
      <c r="BT28" s="254"/>
      <c r="BU28" s="255"/>
      <c r="BV28" s="147"/>
      <c r="BW28" s="14"/>
      <c r="BX28" s="23"/>
      <c r="BY28" s="252"/>
      <c r="BZ28" s="253"/>
      <c r="CA28" s="254"/>
      <c r="CB28" s="255"/>
      <c r="CC28" s="147"/>
      <c r="CD28" s="14"/>
      <c r="CE28" s="23"/>
      <c r="CF28" s="15"/>
      <c r="CG28" s="14"/>
      <c r="CH28" s="256"/>
      <c r="CI28" s="14"/>
      <c r="CJ28" s="131"/>
      <c r="CK28" s="14"/>
      <c r="CL28" s="23"/>
      <c r="CM28" s="15"/>
      <c r="CN28" s="257"/>
      <c r="CO28" s="256"/>
      <c r="CP28" s="14"/>
      <c r="CQ28" s="131"/>
      <c r="CR28" s="14"/>
      <c r="CS28" s="23"/>
      <c r="CT28" s="15"/>
      <c r="CU28" s="14"/>
      <c r="CV28" s="256"/>
      <c r="CW28" s="14"/>
      <c r="CX28" s="131"/>
      <c r="CY28" s="14"/>
      <c r="CZ28" s="23">
        <v>3.2083333333333332E-2</v>
      </c>
      <c r="DA28" s="252">
        <v>7</v>
      </c>
      <c r="DB28" s="253">
        <f>IF(CZ$80&gt;0,(((CZ$80)+10)-DA28),0)</f>
        <v>19</v>
      </c>
      <c r="DC28" s="254">
        <v>0</v>
      </c>
      <c r="DD28" s="255">
        <f t="shared" si="38"/>
        <v>5</v>
      </c>
      <c r="DE28" s="147">
        <f t="shared" si="11"/>
        <v>24</v>
      </c>
      <c r="DF28" s="14"/>
      <c r="DG28" s="23"/>
      <c r="DH28" s="252"/>
      <c r="DI28" s="253"/>
      <c r="DJ28" s="254">
        <v>0</v>
      </c>
      <c r="DK28" s="255">
        <f t="shared" si="40"/>
        <v>0</v>
      </c>
      <c r="DL28" s="147">
        <f t="shared" si="12"/>
        <v>0</v>
      </c>
      <c r="DM28" s="14"/>
      <c r="DN28" s="23"/>
      <c r="DO28" s="252"/>
      <c r="DP28" s="253"/>
      <c r="DQ28" s="254">
        <v>0</v>
      </c>
      <c r="DR28" s="255">
        <f t="shared" si="42"/>
        <v>0</v>
      </c>
      <c r="DS28" s="147">
        <f t="shared" si="13"/>
        <v>0</v>
      </c>
      <c r="DT28" s="12"/>
      <c r="DU28" s="23"/>
      <c r="DV28" s="252"/>
      <c r="DW28" s="253"/>
      <c r="DX28" s="254">
        <v>0</v>
      </c>
      <c r="DY28" s="255">
        <f t="shared" si="43"/>
        <v>0</v>
      </c>
      <c r="DZ28" s="147">
        <f t="shared" si="14"/>
        <v>0</v>
      </c>
      <c r="EA28" s="14"/>
      <c r="EB28" s="23"/>
      <c r="EC28" s="252"/>
      <c r="ED28" s="253"/>
      <c r="EE28" s="254">
        <v>0</v>
      </c>
      <c r="EF28" s="255">
        <f t="shared" si="44"/>
        <v>0</v>
      </c>
      <c r="EG28" s="147">
        <f t="shared" si="15"/>
        <v>0</v>
      </c>
      <c r="EH28" s="14"/>
      <c r="EI28" s="110">
        <v>3.108796296296296E-2</v>
      </c>
      <c r="EJ28" s="252">
        <v>6</v>
      </c>
      <c r="EK28" s="253">
        <f>IF(EI$80&gt;0,(((EI$80)+10)-EJ28),0)</f>
        <v>12</v>
      </c>
      <c r="EL28" s="263">
        <v>15</v>
      </c>
      <c r="EM28" s="255">
        <f t="shared" si="45"/>
        <v>5</v>
      </c>
      <c r="EN28" s="147">
        <f t="shared" si="16"/>
        <v>32</v>
      </c>
      <c r="EO28" s="14"/>
      <c r="EP28" s="23"/>
      <c r="EQ28" s="15"/>
      <c r="ER28" s="257">
        <f>((EP$80)+10)-EQ28</f>
        <v>0</v>
      </c>
      <c r="ES28" s="256">
        <v>0</v>
      </c>
      <c r="ET28" s="14"/>
      <c r="EU28" s="131">
        <f t="shared" si="62"/>
        <v>0</v>
      </c>
      <c r="EV28" s="14"/>
      <c r="EW28" s="23"/>
      <c r="EX28" s="15"/>
      <c r="EY28" s="253"/>
      <c r="EZ28" s="256">
        <v>0</v>
      </c>
      <c r="FA28" s="14"/>
      <c r="FB28" s="131">
        <f t="shared" si="18"/>
        <v>0</v>
      </c>
      <c r="FC28" s="14"/>
      <c r="FD28" s="23"/>
      <c r="FE28" s="259">
        <f t="shared" si="46"/>
        <v>28</v>
      </c>
      <c r="FF28" s="260">
        <f t="shared" si="63"/>
        <v>31</v>
      </c>
      <c r="FG28" s="260">
        <f t="shared" si="63"/>
        <v>15</v>
      </c>
      <c r="FH28" s="260">
        <f t="shared" si="63"/>
        <v>10</v>
      </c>
      <c r="FI28" s="131">
        <f t="shared" si="20"/>
        <v>56</v>
      </c>
      <c r="FJ28" s="14" t="str">
        <f t="shared" si="51"/>
        <v>John Andrewartha</v>
      </c>
      <c r="FK28" s="14"/>
      <c r="FL28" s="183">
        <f t="shared" si="25"/>
        <v>28</v>
      </c>
      <c r="FM28" s="177"/>
      <c r="FN28" s="177"/>
      <c r="FO28" s="177"/>
      <c r="FP28" s="177"/>
      <c r="FQ28" s="177"/>
      <c r="FR28" s="177" t="s">
        <v>827</v>
      </c>
      <c r="FS28" s="177" t="s">
        <v>836</v>
      </c>
      <c r="FT28" s="177" t="s">
        <v>836</v>
      </c>
      <c r="FU28" s="188" t="s">
        <v>836</v>
      </c>
      <c r="FV28" s="177">
        <v>44</v>
      </c>
      <c r="FW28" s="177">
        <v>28</v>
      </c>
      <c r="FX28" s="77"/>
      <c r="FY28" s="77"/>
      <c r="FZ28" s="77"/>
      <c r="GA28" s="77"/>
      <c r="GB28" s="77"/>
      <c r="GC28" s="77"/>
      <c r="GD28" s="122">
        <f t="shared" si="21"/>
        <v>0</v>
      </c>
      <c r="GE28" s="122">
        <f t="shared" si="22"/>
        <v>0</v>
      </c>
      <c r="GF28" s="261">
        <f t="shared" si="26"/>
        <v>0</v>
      </c>
      <c r="GG28" s="261">
        <f t="shared" si="27"/>
        <v>0</v>
      </c>
      <c r="GH28" s="261">
        <f t="shared" si="28"/>
        <v>0</v>
      </c>
      <c r="GI28" s="261">
        <f t="shared" si="29"/>
        <v>24</v>
      </c>
      <c r="GJ28" s="261">
        <f t="shared" si="30"/>
        <v>24</v>
      </c>
      <c r="GK28" s="261">
        <f t="shared" si="31"/>
        <v>24</v>
      </c>
      <c r="GL28" s="261">
        <f t="shared" si="32"/>
        <v>24</v>
      </c>
      <c r="GM28" s="261">
        <f t="shared" si="33"/>
        <v>24</v>
      </c>
      <c r="GN28" s="261">
        <f t="shared" si="34"/>
        <v>56</v>
      </c>
      <c r="GO28" s="261"/>
      <c r="GP28" s="261">
        <f t="shared" si="35"/>
        <v>0</v>
      </c>
    </row>
    <row r="29" spans="1:198">
      <c r="A29" s="8">
        <v>20</v>
      </c>
      <c r="B29" s="14" t="s">
        <v>911</v>
      </c>
      <c r="C29" s="251"/>
      <c r="D29" s="251">
        <v>3.1770833333333331E-2</v>
      </c>
      <c r="E29" s="251">
        <v>3.1770833333333331E-2</v>
      </c>
      <c r="F29" s="251">
        <v>3.1770833333333331E-2</v>
      </c>
      <c r="G29" s="251">
        <v>3.1770833333333331E-2</v>
      </c>
      <c r="H29" s="251">
        <v>3.1770833333333331E-2</v>
      </c>
      <c r="I29" s="251">
        <v>3.1770833333333331E-2</v>
      </c>
      <c r="J29" s="251">
        <v>3.1770833333333331E-2</v>
      </c>
      <c r="K29" s="251">
        <v>3.1770833333333331E-2</v>
      </c>
      <c r="L29" s="251">
        <v>3.1770833333333331E-2</v>
      </c>
      <c r="M29" s="23"/>
      <c r="N29" s="252"/>
      <c r="O29" s="253"/>
      <c r="P29" s="254"/>
      <c r="Q29" s="255"/>
      <c r="R29" s="147"/>
      <c r="S29" s="14"/>
      <c r="T29" s="23"/>
      <c r="U29" s="15"/>
      <c r="V29" s="14"/>
      <c r="W29" s="256"/>
      <c r="X29" s="14"/>
      <c r="Y29" s="131"/>
      <c r="Z29" s="14"/>
      <c r="AA29" s="23">
        <v>3.1770833333333331E-2</v>
      </c>
      <c r="AB29" s="252">
        <v>8</v>
      </c>
      <c r="AC29" s="253">
        <f>IF(AA$80&gt;0,(((AA$80)+10)-AB29),0)</f>
        <v>21</v>
      </c>
      <c r="AD29" s="254">
        <v>0</v>
      </c>
      <c r="AE29" s="255">
        <f t="shared" si="48"/>
        <v>5</v>
      </c>
      <c r="AF29" s="147">
        <f t="shared" si="2"/>
        <v>26</v>
      </c>
      <c r="AG29" s="14"/>
      <c r="AH29" s="23"/>
      <c r="AI29" s="15"/>
      <c r="AJ29" s="14"/>
      <c r="AK29" s="256"/>
      <c r="AL29" s="14"/>
      <c r="AM29" s="131"/>
      <c r="AN29" s="14"/>
      <c r="AO29" s="23"/>
      <c r="AP29" s="15"/>
      <c r="AQ29" s="257"/>
      <c r="AR29" s="256"/>
      <c r="AS29" s="14"/>
      <c r="AT29" s="131"/>
      <c r="AU29" s="14"/>
      <c r="AV29" s="23"/>
      <c r="AW29" s="252"/>
      <c r="AX29" s="253">
        <f>((AV$80)+10)-AW29</f>
        <v>0</v>
      </c>
      <c r="AY29" s="254">
        <v>0</v>
      </c>
      <c r="AZ29" s="255"/>
      <c r="BA29" s="147">
        <f t="shared" si="3"/>
        <v>0</v>
      </c>
      <c r="BB29" s="14"/>
      <c r="BC29" s="23"/>
      <c r="BD29" s="15"/>
      <c r="BE29" s="257">
        <f>((BC$80)+10)-BD29</f>
        <v>0</v>
      </c>
      <c r="BF29" s="256">
        <v>0</v>
      </c>
      <c r="BG29" s="14"/>
      <c r="BH29" s="131">
        <f t="shared" si="59"/>
        <v>0</v>
      </c>
      <c r="BI29" s="14"/>
      <c r="BJ29" s="23"/>
      <c r="BK29" s="252"/>
      <c r="BL29" s="253"/>
      <c r="BM29" s="254">
        <v>0</v>
      </c>
      <c r="BN29" s="255">
        <f t="shared" si="49"/>
        <v>0</v>
      </c>
      <c r="BO29" s="147">
        <f t="shared" si="5"/>
        <v>0</v>
      </c>
      <c r="BP29" s="14"/>
      <c r="BQ29" s="23"/>
      <c r="BR29" s="252"/>
      <c r="BS29" s="253"/>
      <c r="BT29" s="254">
        <v>0</v>
      </c>
      <c r="BU29" s="255">
        <f t="shared" si="36"/>
        <v>0</v>
      </c>
      <c r="BV29" s="147">
        <f t="shared" si="6"/>
        <v>0</v>
      </c>
      <c r="BW29" s="14"/>
      <c r="BX29" s="23"/>
      <c r="BY29" s="252"/>
      <c r="BZ29" s="253"/>
      <c r="CA29" s="254">
        <v>0</v>
      </c>
      <c r="CB29" s="255">
        <f t="shared" si="50"/>
        <v>0</v>
      </c>
      <c r="CC29" s="147">
        <f t="shared" si="37"/>
        <v>0</v>
      </c>
      <c r="CD29" s="14"/>
      <c r="CE29" s="23"/>
      <c r="CF29" s="15"/>
      <c r="CG29" s="14"/>
      <c r="CH29" s="256">
        <v>0</v>
      </c>
      <c r="CI29" s="14"/>
      <c r="CJ29" s="131">
        <f t="shared" si="60"/>
        <v>0</v>
      </c>
      <c r="CK29" s="14"/>
      <c r="CL29" s="23"/>
      <c r="CM29" s="15"/>
      <c r="CN29" s="257">
        <f>((CL$80)+10)-CM29</f>
        <v>0</v>
      </c>
      <c r="CO29" s="256">
        <v>0</v>
      </c>
      <c r="CP29" s="14"/>
      <c r="CQ29" s="131">
        <f t="shared" si="9"/>
        <v>0</v>
      </c>
      <c r="CR29" s="14"/>
      <c r="CS29" s="23"/>
      <c r="CT29" s="15"/>
      <c r="CU29" s="14"/>
      <c r="CV29" s="256">
        <v>0</v>
      </c>
      <c r="CW29" s="14"/>
      <c r="CX29" s="131">
        <f t="shared" si="61"/>
        <v>0</v>
      </c>
      <c r="CY29" s="14"/>
      <c r="CZ29" s="23"/>
      <c r="DA29" s="252"/>
      <c r="DB29" s="253"/>
      <c r="DC29" s="254">
        <v>0</v>
      </c>
      <c r="DD29" s="255">
        <f t="shared" si="38"/>
        <v>0</v>
      </c>
      <c r="DE29" s="147">
        <f t="shared" si="11"/>
        <v>0</v>
      </c>
      <c r="DF29" s="14"/>
      <c r="DG29" s="23">
        <v>3.3263888888888891E-2</v>
      </c>
      <c r="DH29" s="252">
        <v>12</v>
      </c>
      <c r="DI29" s="253">
        <f>IF(DG$80&gt;0,(((DG$80)+10)-DH29),0)</f>
        <v>19</v>
      </c>
      <c r="DJ29" s="254">
        <v>0</v>
      </c>
      <c r="DK29" s="255">
        <f t="shared" si="40"/>
        <v>5</v>
      </c>
      <c r="DL29" s="147">
        <f t="shared" si="12"/>
        <v>24</v>
      </c>
      <c r="DM29" s="14"/>
      <c r="DN29" s="23"/>
      <c r="DO29" s="252"/>
      <c r="DP29" s="253"/>
      <c r="DQ29" s="254">
        <v>0</v>
      </c>
      <c r="DR29" s="255">
        <f t="shared" si="42"/>
        <v>0</v>
      </c>
      <c r="DS29" s="147">
        <f t="shared" si="13"/>
        <v>0</v>
      </c>
      <c r="DT29" s="12"/>
      <c r="DU29" s="23"/>
      <c r="DV29" s="252"/>
      <c r="DW29" s="253"/>
      <c r="DX29" s="254">
        <v>0</v>
      </c>
      <c r="DY29" s="255">
        <f t="shared" si="43"/>
        <v>0</v>
      </c>
      <c r="DZ29" s="147">
        <f t="shared" si="14"/>
        <v>0</v>
      </c>
      <c r="EA29" s="14"/>
      <c r="EB29" s="23"/>
      <c r="EC29" s="252"/>
      <c r="ED29" s="253"/>
      <c r="EE29" s="254">
        <v>0</v>
      </c>
      <c r="EF29" s="255">
        <f t="shared" si="44"/>
        <v>0</v>
      </c>
      <c r="EG29" s="147">
        <f t="shared" si="15"/>
        <v>0</v>
      </c>
      <c r="EH29" s="14"/>
      <c r="EI29" s="23"/>
      <c r="EJ29" s="252"/>
      <c r="EK29" s="253"/>
      <c r="EL29" s="254">
        <v>0</v>
      </c>
      <c r="EM29" s="255">
        <f t="shared" si="45"/>
        <v>0</v>
      </c>
      <c r="EN29" s="147">
        <f t="shared" si="16"/>
        <v>0</v>
      </c>
      <c r="EO29" s="14"/>
      <c r="EP29" s="23"/>
      <c r="EQ29" s="15"/>
      <c r="ER29" s="257">
        <f>((EP$80)+10)-EQ29</f>
        <v>0</v>
      </c>
      <c r="ES29" s="256">
        <v>0</v>
      </c>
      <c r="ET29" s="14"/>
      <c r="EU29" s="131">
        <f t="shared" si="62"/>
        <v>0</v>
      </c>
      <c r="EV29" s="14"/>
      <c r="EW29" s="23"/>
      <c r="EX29" s="15"/>
      <c r="EY29" s="253"/>
      <c r="EZ29" s="256">
        <v>0</v>
      </c>
      <c r="FA29" s="14"/>
      <c r="FB29" s="131">
        <f t="shared" si="18"/>
        <v>0</v>
      </c>
      <c r="FC29" s="14"/>
      <c r="FD29" s="23"/>
      <c r="FE29" s="259">
        <f t="shared" si="46"/>
        <v>29</v>
      </c>
      <c r="FF29" s="260">
        <f t="shared" si="63"/>
        <v>40</v>
      </c>
      <c r="FG29" s="260">
        <f t="shared" si="63"/>
        <v>0</v>
      </c>
      <c r="FH29" s="260">
        <f t="shared" si="63"/>
        <v>10</v>
      </c>
      <c r="FI29" s="131">
        <f t="shared" si="20"/>
        <v>50</v>
      </c>
      <c r="FJ29" s="14" t="str">
        <f t="shared" si="51"/>
        <v>John Davis</v>
      </c>
      <c r="FK29" s="14"/>
      <c r="FL29" s="183">
        <f t="shared" si="25"/>
        <v>29</v>
      </c>
      <c r="FM29" s="177"/>
      <c r="FN29" s="177">
        <v>27</v>
      </c>
      <c r="FO29" s="177">
        <v>28</v>
      </c>
      <c r="FP29" s="177" t="s">
        <v>774</v>
      </c>
      <c r="FQ29" s="177" t="s">
        <v>848</v>
      </c>
      <c r="FR29" s="177" t="s">
        <v>848</v>
      </c>
      <c r="FS29" s="177">
        <v>26</v>
      </c>
      <c r="FT29" s="177">
        <v>27</v>
      </c>
      <c r="FU29" s="188">
        <v>27</v>
      </c>
      <c r="FV29" s="177">
        <v>28</v>
      </c>
      <c r="FW29" s="177">
        <v>29</v>
      </c>
      <c r="FX29" s="77"/>
      <c r="FY29" s="77"/>
      <c r="FZ29" s="77"/>
      <c r="GA29" s="77"/>
      <c r="GB29" s="77"/>
      <c r="GC29" s="77"/>
      <c r="GD29" s="122">
        <f t="shared" si="21"/>
        <v>0</v>
      </c>
      <c r="GE29" s="122">
        <f t="shared" si="22"/>
        <v>26</v>
      </c>
      <c r="GF29" s="261">
        <f t="shared" si="26"/>
        <v>26</v>
      </c>
      <c r="GG29" s="261">
        <f t="shared" si="27"/>
        <v>26</v>
      </c>
      <c r="GH29" s="261">
        <f t="shared" si="28"/>
        <v>26</v>
      </c>
      <c r="GI29" s="261">
        <f t="shared" si="29"/>
        <v>26</v>
      </c>
      <c r="GJ29" s="261">
        <f t="shared" si="30"/>
        <v>50</v>
      </c>
      <c r="GK29" s="261">
        <f t="shared" si="31"/>
        <v>50</v>
      </c>
      <c r="GL29" s="261">
        <f t="shared" si="32"/>
        <v>50</v>
      </c>
      <c r="GM29" s="261">
        <f t="shared" si="33"/>
        <v>50</v>
      </c>
      <c r="GN29" s="261">
        <f t="shared" si="34"/>
        <v>50</v>
      </c>
      <c r="GO29" s="261"/>
      <c r="GP29" s="261">
        <f t="shared" si="35"/>
        <v>0</v>
      </c>
    </row>
    <row r="30" spans="1:198">
      <c r="A30" s="8">
        <v>21</v>
      </c>
      <c r="B30" s="14" t="s">
        <v>667</v>
      </c>
      <c r="C30" s="251">
        <v>2.9212962962962965E-2</v>
      </c>
      <c r="D30" s="262">
        <v>2.9166666666666664E-2</v>
      </c>
      <c r="E30" s="251">
        <v>2.9166666666666664E-2</v>
      </c>
      <c r="F30" s="251">
        <v>2.9166666666666664E-2</v>
      </c>
      <c r="G30" s="251">
        <v>2.9166666666666664E-2</v>
      </c>
      <c r="H30" s="251">
        <v>2.9166666666666664E-2</v>
      </c>
      <c r="I30" s="251">
        <v>2.9166666666666664E-2</v>
      </c>
      <c r="J30" s="251">
        <v>2.9166666666666664E-2</v>
      </c>
      <c r="K30" s="251">
        <v>2.9166666666666664E-2</v>
      </c>
      <c r="L30" s="251">
        <v>2.9166666666666664E-2</v>
      </c>
      <c r="M30" s="23">
        <v>2.9212962962962965E-2</v>
      </c>
      <c r="N30" s="252">
        <v>7</v>
      </c>
      <c r="O30" s="253">
        <f>IF(M$80&gt;0,(((M$80)+10)-N30),0)</f>
        <v>31</v>
      </c>
      <c r="P30" s="254">
        <v>0</v>
      </c>
      <c r="Q30" s="255">
        <f t="shared" si="47"/>
        <v>5</v>
      </c>
      <c r="R30" s="147">
        <f t="shared" si="0"/>
        <v>36</v>
      </c>
      <c r="S30" s="14"/>
      <c r="T30" s="23"/>
      <c r="U30" s="15"/>
      <c r="V30" s="14"/>
      <c r="W30" s="256"/>
      <c r="X30" s="14"/>
      <c r="Y30" s="131"/>
      <c r="Z30" s="14"/>
      <c r="AA30" s="110">
        <v>2.9166666666666664E-2</v>
      </c>
      <c r="AB30" s="252">
        <v>5</v>
      </c>
      <c r="AC30" s="253">
        <f>IF(AA$80&gt;0,(((AA$80)+10)-AB30),0)</f>
        <v>24</v>
      </c>
      <c r="AD30" s="263">
        <v>15</v>
      </c>
      <c r="AE30" s="255">
        <f t="shared" si="48"/>
        <v>5</v>
      </c>
      <c r="AF30" s="147">
        <f t="shared" si="2"/>
        <v>44</v>
      </c>
      <c r="AG30" s="14"/>
      <c r="AH30" s="23"/>
      <c r="AI30" s="15"/>
      <c r="AJ30" s="14"/>
      <c r="AK30" s="256"/>
      <c r="AL30" s="14"/>
      <c r="AM30" s="131"/>
      <c r="AN30" s="14"/>
      <c r="AO30" s="23"/>
      <c r="AP30" s="15"/>
      <c r="AQ30" s="257"/>
      <c r="AR30" s="256"/>
      <c r="AS30" s="14"/>
      <c r="AT30" s="131"/>
      <c r="AU30" s="14"/>
      <c r="AV30" s="23"/>
      <c r="AW30" s="252"/>
      <c r="AX30" s="253">
        <f>((AV$80)+10)-AW30</f>
        <v>0</v>
      </c>
      <c r="AY30" s="254">
        <v>0</v>
      </c>
      <c r="AZ30" s="255"/>
      <c r="BA30" s="147">
        <f t="shared" si="3"/>
        <v>0</v>
      </c>
      <c r="BB30" s="14"/>
      <c r="BC30" s="23"/>
      <c r="BD30" s="15"/>
      <c r="BE30" s="14"/>
      <c r="BF30" s="256"/>
      <c r="BG30" s="14"/>
      <c r="BH30" s="131"/>
      <c r="BI30" s="14"/>
      <c r="BJ30" s="23">
        <v>2.989583333333333E-2</v>
      </c>
      <c r="BK30" s="252">
        <v>3</v>
      </c>
      <c r="BL30" s="253">
        <f>IF(BJ$80&gt;0,(((BJ$80)+10)-BK30),0)</f>
        <v>21</v>
      </c>
      <c r="BM30" s="254">
        <v>0</v>
      </c>
      <c r="BN30" s="255">
        <f t="shared" si="49"/>
        <v>5</v>
      </c>
      <c r="BO30" s="147">
        <f t="shared" si="5"/>
        <v>26</v>
      </c>
      <c r="BP30" s="14"/>
      <c r="BQ30" s="23">
        <v>2.1122685185185185E-2</v>
      </c>
      <c r="BR30" s="252">
        <v>5</v>
      </c>
      <c r="BS30" s="253">
        <f>IF(BQ$80&gt;0,(((BQ$80)+10)-BR30),0)</f>
        <v>21</v>
      </c>
      <c r="BT30" s="254">
        <v>0</v>
      </c>
      <c r="BU30" s="255">
        <f t="shared" si="36"/>
        <v>5</v>
      </c>
      <c r="BV30" s="147">
        <f t="shared" si="6"/>
        <v>26</v>
      </c>
      <c r="BW30" s="14"/>
      <c r="BX30" s="23">
        <v>3.142361111111111E-2</v>
      </c>
      <c r="BY30" s="252">
        <v>3</v>
      </c>
      <c r="BZ30" s="253">
        <f>IF(BX$80&gt;0,(((BX$80)+10)-BY30),0)</f>
        <v>27</v>
      </c>
      <c r="CA30" s="254">
        <v>0</v>
      </c>
      <c r="CB30" s="255">
        <f t="shared" si="50"/>
        <v>5</v>
      </c>
      <c r="CC30" s="147">
        <f t="shared" si="37"/>
        <v>32</v>
      </c>
      <c r="CD30" s="14"/>
      <c r="CE30" s="23"/>
      <c r="CF30" s="15"/>
      <c r="CG30" s="14"/>
      <c r="CH30" s="256"/>
      <c r="CI30" s="14"/>
      <c r="CJ30" s="131"/>
      <c r="CK30" s="14"/>
      <c r="CL30" s="23"/>
      <c r="CM30" s="15"/>
      <c r="CN30" s="257">
        <f>((CL$80)+10)-CM30</f>
        <v>0</v>
      </c>
      <c r="CO30" s="256">
        <v>0</v>
      </c>
      <c r="CP30" s="14"/>
      <c r="CQ30" s="131">
        <f t="shared" si="9"/>
        <v>0</v>
      </c>
      <c r="CR30" s="14"/>
      <c r="CS30" s="23"/>
      <c r="CT30" s="15"/>
      <c r="CU30" s="14"/>
      <c r="CV30" s="256"/>
      <c r="CW30" s="14"/>
      <c r="CX30" s="131"/>
      <c r="CY30" s="14"/>
      <c r="CZ30" s="23">
        <v>3.0300925925925926E-2</v>
      </c>
      <c r="DA30" s="252">
        <v>3</v>
      </c>
      <c r="DB30" s="253">
        <f>IF(CZ$80&gt;0,(((CZ$80)+10)-DA30),0)</f>
        <v>23</v>
      </c>
      <c r="DC30" s="254">
        <v>0</v>
      </c>
      <c r="DD30" s="255">
        <f t="shared" si="38"/>
        <v>5</v>
      </c>
      <c r="DE30" s="147">
        <f t="shared" si="11"/>
        <v>28</v>
      </c>
      <c r="DF30" s="14"/>
      <c r="DG30" s="23"/>
      <c r="DH30" s="252"/>
      <c r="DI30" s="253"/>
      <c r="DJ30" s="254">
        <v>0</v>
      </c>
      <c r="DK30" s="255">
        <f t="shared" si="40"/>
        <v>0</v>
      </c>
      <c r="DL30" s="147">
        <f t="shared" si="12"/>
        <v>0</v>
      </c>
      <c r="DM30" s="14"/>
      <c r="DN30" s="23">
        <v>3.2476851851851847E-2</v>
      </c>
      <c r="DO30" s="252">
        <v>4</v>
      </c>
      <c r="DP30" s="253">
        <f>IF(DN$80&gt;0,(((DN$80)+10)-DO30),0)</f>
        <v>14</v>
      </c>
      <c r="DQ30" s="254">
        <v>0</v>
      </c>
      <c r="DR30" s="255">
        <f t="shared" si="42"/>
        <v>5</v>
      </c>
      <c r="DS30" s="147">
        <f t="shared" si="13"/>
        <v>19</v>
      </c>
      <c r="DT30" s="12"/>
      <c r="DU30" s="23">
        <v>3.0937499999999996E-2</v>
      </c>
      <c r="DV30" s="252">
        <v>2</v>
      </c>
      <c r="DW30" s="253">
        <f>IF(DU$80&gt;0,(((DU$80)+10)-DV30),0)</f>
        <v>14</v>
      </c>
      <c r="DX30" s="254">
        <v>0</v>
      </c>
      <c r="DY30" s="255">
        <f t="shared" si="43"/>
        <v>5</v>
      </c>
      <c r="DZ30" s="147">
        <f t="shared" si="14"/>
        <v>19</v>
      </c>
      <c r="EA30" s="14"/>
      <c r="EB30" s="23">
        <v>3.096064814814815E-2</v>
      </c>
      <c r="EC30" s="252">
        <v>5</v>
      </c>
      <c r="ED30" s="253">
        <f>IF(EB$80&gt;0,(((EB$80)+10)-EC30),0)</f>
        <v>21</v>
      </c>
      <c r="EE30" s="254">
        <v>0</v>
      </c>
      <c r="EF30" s="255">
        <f t="shared" si="44"/>
        <v>5</v>
      </c>
      <c r="EG30" s="147">
        <f t="shared" si="15"/>
        <v>26</v>
      </c>
      <c r="EH30" s="14"/>
      <c r="EI30" s="23">
        <v>2.9490740740740744E-2</v>
      </c>
      <c r="EJ30" s="252">
        <v>3</v>
      </c>
      <c r="EK30" s="253">
        <f>IF(EI$80&gt;0,(((EI$80)+10)-EJ30),0)</f>
        <v>15</v>
      </c>
      <c r="EL30" s="254">
        <v>0</v>
      </c>
      <c r="EM30" s="255">
        <f t="shared" si="45"/>
        <v>5</v>
      </c>
      <c r="EN30" s="147">
        <f t="shared" si="16"/>
        <v>20</v>
      </c>
      <c r="EO30" s="14"/>
      <c r="EP30" s="23"/>
      <c r="EQ30" s="15"/>
      <c r="ER30" s="14"/>
      <c r="ES30" s="256"/>
      <c r="ET30" s="14"/>
      <c r="EU30" s="131"/>
      <c r="EV30" s="14"/>
      <c r="EW30" s="23"/>
      <c r="EX30" s="15"/>
      <c r="EY30" s="253"/>
      <c r="EZ30" s="256">
        <v>0</v>
      </c>
      <c r="FA30" s="14"/>
      <c r="FB30" s="131">
        <f t="shared" si="18"/>
        <v>0</v>
      </c>
      <c r="FC30" s="14"/>
      <c r="FD30" s="23"/>
      <c r="FE30" s="259">
        <f t="shared" si="46"/>
        <v>2</v>
      </c>
      <c r="FF30" s="260">
        <f t="shared" si="63"/>
        <v>211</v>
      </c>
      <c r="FG30" s="260">
        <f t="shared" si="63"/>
        <v>15</v>
      </c>
      <c r="FH30" s="260">
        <f t="shared" si="63"/>
        <v>50</v>
      </c>
      <c r="FI30" s="131">
        <f t="shared" si="20"/>
        <v>276</v>
      </c>
      <c r="FJ30" s="14" t="str">
        <f t="shared" si="51"/>
        <v>John Oakey</v>
      </c>
      <c r="FK30" s="14"/>
      <c r="FL30" s="79">
        <f t="shared" si="25"/>
        <v>2</v>
      </c>
      <c r="FM30" s="177">
        <v>7</v>
      </c>
      <c r="FN30" s="177">
        <v>1</v>
      </c>
      <c r="FO30" s="177">
        <v>1</v>
      </c>
      <c r="FP30" s="177">
        <v>1</v>
      </c>
      <c r="FQ30" s="177">
        <v>1</v>
      </c>
      <c r="FR30" s="177">
        <v>1</v>
      </c>
      <c r="FS30" s="177">
        <v>2</v>
      </c>
      <c r="FT30" s="177">
        <v>2</v>
      </c>
      <c r="FU30" s="188">
        <v>2</v>
      </c>
      <c r="FV30" s="177">
        <v>2</v>
      </c>
      <c r="FW30" s="177">
        <v>2</v>
      </c>
      <c r="FX30" s="77"/>
      <c r="FY30" s="77"/>
      <c r="FZ30" s="77"/>
      <c r="GA30" s="77"/>
      <c r="GB30" s="77"/>
      <c r="GC30" s="77"/>
      <c r="GD30" s="122">
        <f t="shared" si="21"/>
        <v>36</v>
      </c>
      <c r="GE30" s="122">
        <f t="shared" si="22"/>
        <v>80</v>
      </c>
      <c r="GF30" s="261">
        <f t="shared" si="26"/>
        <v>106</v>
      </c>
      <c r="GG30" s="261">
        <f t="shared" si="27"/>
        <v>132</v>
      </c>
      <c r="GH30" s="261">
        <f t="shared" si="28"/>
        <v>164</v>
      </c>
      <c r="GI30" s="261">
        <f t="shared" si="29"/>
        <v>192</v>
      </c>
      <c r="GJ30" s="261">
        <f t="shared" si="30"/>
        <v>192</v>
      </c>
      <c r="GK30" s="261">
        <f t="shared" si="31"/>
        <v>211</v>
      </c>
      <c r="GL30" s="261">
        <f t="shared" si="32"/>
        <v>230</v>
      </c>
      <c r="GM30" s="261">
        <f t="shared" si="33"/>
        <v>256</v>
      </c>
      <c r="GN30" s="261">
        <f t="shared" si="34"/>
        <v>276</v>
      </c>
      <c r="GO30" s="261"/>
      <c r="GP30" s="261">
        <f t="shared" si="35"/>
        <v>0</v>
      </c>
    </row>
    <row r="31" spans="1:198">
      <c r="A31" s="8">
        <v>22</v>
      </c>
      <c r="B31" s="14" t="s">
        <v>783</v>
      </c>
      <c r="C31" s="251"/>
      <c r="D31" s="251">
        <v>2.7615740740740743E-2</v>
      </c>
      <c r="E31" s="262">
        <v>2.7268518518518515E-2</v>
      </c>
      <c r="F31" s="251">
        <v>2.7268518518518515E-2</v>
      </c>
      <c r="G31" s="251">
        <v>2.7268518518518515E-2</v>
      </c>
      <c r="H31" s="251">
        <v>2.7268518518518515E-2</v>
      </c>
      <c r="I31" s="251">
        <v>2.7268518518518515E-2</v>
      </c>
      <c r="J31" s="251">
        <v>2.7268518518518515E-2</v>
      </c>
      <c r="K31" s="251">
        <v>2.7268518518518515E-2</v>
      </c>
      <c r="L31" s="251">
        <v>2.7268518518518515E-2</v>
      </c>
      <c r="M31" s="23"/>
      <c r="N31" s="252"/>
      <c r="O31" s="253"/>
      <c r="P31" s="254"/>
      <c r="Q31" s="255"/>
      <c r="R31" s="147"/>
      <c r="S31" s="14"/>
      <c r="T31" s="23"/>
      <c r="U31" s="15"/>
      <c r="V31" s="14"/>
      <c r="W31" s="256"/>
      <c r="X31" s="14"/>
      <c r="Y31" s="131"/>
      <c r="Z31" s="14"/>
      <c r="AA31" s="23">
        <v>2.7615740740740743E-2</v>
      </c>
      <c r="AB31" s="252">
        <v>2</v>
      </c>
      <c r="AC31" s="253">
        <f>IF(AA$80&gt;0,(((AA$80)+10)-AB31),0)</f>
        <v>27</v>
      </c>
      <c r="AD31" s="254">
        <v>0</v>
      </c>
      <c r="AE31" s="255">
        <f t="shared" si="48"/>
        <v>5</v>
      </c>
      <c r="AF31" s="147">
        <f t="shared" si="2"/>
        <v>32</v>
      </c>
      <c r="AG31" s="14"/>
      <c r="AH31" s="23"/>
      <c r="AI31" s="15"/>
      <c r="AJ31" s="14"/>
      <c r="AK31" s="256"/>
      <c r="AL31" s="14"/>
      <c r="AM31" s="131"/>
      <c r="AN31" s="14"/>
      <c r="AO31" s="23"/>
      <c r="AP31" s="15"/>
      <c r="AQ31" s="257"/>
      <c r="AR31" s="256"/>
      <c r="AS31" s="14"/>
      <c r="AT31" s="131"/>
      <c r="AU31" s="14"/>
      <c r="AV31" s="23"/>
      <c r="AW31" s="252"/>
      <c r="AX31" s="253">
        <f>((AV$80)+10)-AW31</f>
        <v>0</v>
      </c>
      <c r="AY31" s="254">
        <v>0</v>
      </c>
      <c r="AZ31" s="255"/>
      <c r="BA31" s="147">
        <f t="shared" si="3"/>
        <v>0</v>
      </c>
      <c r="BB31" s="14"/>
      <c r="BC31" s="23"/>
      <c r="BD31" s="15"/>
      <c r="BE31" s="14"/>
      <c r="BF31" s="256"/>
      <c r="BG31" s="14"/>
      <c r="BH31" s="131"/>
      <c r="BI31" s="14"/>
      <c r="BJ31" s="110">
        <v>2.7268518518518515E-2</v>
      </c>
      <c r="BK31" s="252">
        <v>1</v>
      </c>
      <c r="BL31" s="253">
        <f>IF(BJ$80&gt;0,(((BJ$80)+10)-BK31),0)</f>
        <v>23</v>
      </c>
      <c r="BM31" s="263">
        <v>15</v>
      </c>
      <c r="BN31" s="255">
        <f t="shared" si="49"/>
        <v>5</v>
      </c>
      <c r="BO31" s="147">
        <f t="shared" si="5"/>
        <v>43</v>
      </c>
      <c r="BP31" s="14"/>
      <c r="BQ31" s="23">
        <v>1.9363425925925926E-2</v>
      </c>
      <c r="BR31" s="252">
        <v>2</v>
      </c>
      <c r="BS31" s="253">
        <f>IF(BQ$80&gt;0,(((BQ$80)+10)-BR31),0)</f>
        <v>24</v>
      </c>
      <c r="BT31" s="254">
        <v>0</v>
      </c>
      <c r="BU31" s="255">
        <f t="shared" si="36"/>
        <v>5</v>
      </c>
      <c r="BV31" s="147">
        <f t="shared" si="6"/>
        <v>29</v>
      </c>
      <c r="BW31" s="14"/>
      <c r="BX31" s="23"/>
      <c r="BY31" s="252"/>
      <c r="BZ31" s="253"/>
      <c r="CA31" s="254">
        <v>0</v>
      </c>
      <c r="CB31" s="255">
        <f t="shared" si="50"/>
        <v>0</v>
      </c>
      <c r="CC31" s="147">
        <f t="shared" si="37"/>
        <v>0</v>
      </c>
      <c r="CD31" s="14"/>
      <c r="CE31" s="23"/>
      <c r="CF31" s="15"/>
      <c r="CG31" s="14"/>
      <c r="CH31" s="256"/>
      <c r="CI31" s="14"/>
      <c r="CJ31" s="131"/>
      <c r="CK31" s="14"/>
      <c r="CL31" s="23"/>
      <c r="CM31" s="15"/>
      <c r="CN31" s="257">
        <f>((CL$80)+10)-CM31</f>
        <v>0</v>
      </c>
      <c r="CO31" s="256">
        <v>0</v>
      </c>
      <c r="CP31" s="14"/>
      <c r="CQ31" s="131">
        <f t="shared" si="9"/>
        <v>0</v>
      </c>
      <c r="CR31" s="14"/>
      <c r="CS31" s="23"/>
      <c r="CT31" s="15"/>
      <c r="CU31" s="14"/>
      <c r="CV31" s="256"/>
      <c r="CW31" s="14"/>
      <c r="CX31" s="131"/>
      <c r="CY31" s="14"/>
      <c r="CZ31" s="23"/>
      <c r="DA31" s="252"/>
      <c r="DB31" s="253"/>
      <c r="DC31" s="254">
        <v>0</v>
      </c>
      <c r="DD31" s="255">
        <f t="shared" si="38"/>
        <v>0</v>
      </c>
      <c r="DE31" s="147">
        <f t="shared" si="11"/>
        <v>0</v>
      </c>
      <c r="DF31" s="14"/>
      <c r="DG31" s="23"/>
      <c r="DH31" s="252"/>
      <c r="DI31" s="253"/>
      <c r="DJ31" s="254">
        <v>0</v>
      </c>
      <c r="DK31" s="255">
        <f t="shared" si="40"/>
        <v>0</v>
      </c>
      <c r="DL31" s="147">
        <f t="shared" si="12"/>
        <v>0</v>
      </c>
      <c r="DM31" s="14"/>
      <c r="DN31" s="23"/>
      <c r="DO31" s="252"/>
      <c r="DP31" s="253"/>
      <c r="DQ31" s="254">
        <v>0</v>
      </c>
      <c r="DR31" s="255">
        <f t="shared" si="42"/>
        <v>0</v>
      </c>
      <c r="DS31" s="147">
        <f t="shared" si="13"/>
        <v>0</v>
      </c>
      <c r="DT31" s="12"/>
      <c r="DU31" s="23"/>
      <c r="DV31" s="252"/>
      <c r="DW31" s="253"/>
      <c r="DX31" s="254">
        <v>0</v>
      </c>
      <c r="DY31" s="255">
        <f t="shared" si="43"/>
        <v>0</v>
      </c>
      <c r="DZ31" s="147">
        <f t="shared" si="14"/>
        <v>0</v>
      </c>
      <c r="EA31" s="14"/>
      <c r="EB31" s="23">
        <v>2.7928240740740743E-2</v>
      </c>
      <c r="EC31" s="252">
        <v>1</v>
      </c>
      <c r="ED31" s="253">
        <f>IF(EB$80&gt;0,(((EB$80)+10)-EC31),0)</f>
        <v>25</v>
      </c>
      <c r="EE31" s="254">
        <v>0</v>
      </c>
      <c r="EF31" s="255">
        <f t="shared" si="44"/>
        <v>5</v>
      </c>
      <c r="EG31" s="147">
        <f t="shared" si="15"/>
        <v>30</v>
      </c>
      <c r="EH31" s="14"/>
      <c r="EI31" s="23"/>
      <c r="EJ31" s="252"/>
      <c r="EK31" s="253"/>
      <c r="EL31" s="254">
        <v>0</v>
      </c>
      <c r="EM31" s="255">
        <f t="shared" si="45"/>
        <v>0</v>
      </c>
      <c r="EN31" s="147">
        <f t="shared" si="16"/>
        <v>0</v>
      </c>
      <c r="EO31" s="14"/>
      <c r="EP31" s="23"/>
      <c r="EQ31" s="15"/>
      <c r="ER31" s="14"/>
      <c r="ES31" s="256"/>
      <c r="ET31" s="14"/>
      <c r="EU31" s="131"/>
      <c r="EV31" s="14"/>
      <c r="EW31" s="23"/>
      <c r="EX31" s="15"/>
      <c r="EY31" s="253"/>
      <c r="EZ31" s="256">
        <v>0</v>
      </c>
      <c r="FA31" s="14"/>
      <c r="FB31" s="131">
        <f t="shared" si="18"/>
        <v>0</v>
      </c>
      <c r="FC31" s="14"/>
      <c r="FD31" s="23"/>
      <c r="FE31" s="259">
        <f t="shared" si="46"/>
        <v>12</v>
      </c>
      <c r="FF31" s="260">
        <f t="shared" si="63"/>
        <v>99</v>
      </c>
      <c r="FG31" s="260">
        <f t="shared" si="63"/>
        <v>15</v>
      </c>
      <c r="FH31" s="260">
        <f t="shared" si="63"/>
        <v>20</v>
      </c>
      <c r="FI31" s="131">
        <f t="shared" si="20"/>
        <v>134</v>
      </c>
      <c r="FJ31" s="14" t="str">
        <f t="shared" si="51"/>
        <v>John Williams</v>
      </c>
      <c r="FK31" s="14"/>
      <c r="FL31" s="183">
        <f t="shared" si="25"/>
        <v>12</v>
      </c>
      <c r="FM31" s="177"/>
      <c r="FN31" s="177">
        <v>21</v>
      </c>
      <c r="FO31" s="177">
        <v>8</v>
      </c>
      <c r="FP31" s="177">
        <v>4</v>
      </c>
      <c r="FQ31" s="177">
        <v>7</v>
      </c>
      <c r="FR31" s="177">
        <v>8</v>
      </c>
      <c r="FS31" s="177">
        <v>14</v>
      </c>
      <c r="FT31" s="177">
        <v>14</v>
      </c>
      <c r="FU31" s="188">
        <v>14</v>
      </c>
      <c r="FV31" s="177">
        <v>11</v>
      </c>
      <c r="FW31" s="177">
        <v>12</v>
      </c>
      <c r="FX31" s="77"/>
      <c r="FY31" s="77"/>
      <c r="FZ31" s="77"/>
      <c r="GA31" s="77"/>
      <c r="GB31" s="77"/>
      <c r="GC31" s="77"/>
      <c r="GD31" s="122">
        <f t="shared" si="21"/>
        <v>0</v>
      </c>
      <c r="GE31" s="122">
        <f t="shared" si="22"/>
        <v>32</v>
      </c>
      <c r="GF31" s="261">
        <f t="shared" si="26"/>
        <v>75</v>
      </c>
      <c r="GG31" s="261">
        <f t="shared" si="27"/>
        <v>104</v>
      </c>
      <c r="GH31" s="261">
        <f t="shared" si="28"/>
        <v>104</v>
      </c>
      <c r="GI31" s="261">
        <f t="shared" si="29"/>
        <v>104</v>
      </c>
      <c r="GJ31" s="261">
        <f t="shared" si="30"/>
        <v>104</v>
      </c>
      <c r="GK31" s="261">
        <f t="shared" si="31"/>
        <v>104</v>
      </c>
      <c r="GL31" s="261">
        <f t="shared" si="32"/>
        <v>104</v>
      </c>
      <c r="GM31" s="261">
        <f t="shared" si="33"/>
        <v>134</v>
      </c>
      <c r="GN31" s="261">
        <f t="shared" si="34"/>
        <v>134</v>
      </c>
      <c r="GO31" s="261"/>
      <c r="GP31" s="261">
        <f t="shared" si="35"/>
        <v>0</v>
      </c>
    </row>
    <row r="32" spans="1:198">
      <c r="A32" s="8">
        <v>23</v>
      </c>
      <c r="B32" s="14" t="s">
        <v>990</v>
      </c>
      <c r="C32" s="251"/>
      <c r="D32" s="251"/>
      <c r="E32" s="251"/>
      <c r="F32" s="251"/>
      <c r="G32" s="251"/>
      <c r="H32" s="251"/>
      <c r="I32" s="251">
        <v>2.8807870370370373E-2</v>
      </c>
      <c r="J32" s="251">
        <v>2.8807870370370373E-2</v>
      </c>
      <c r="K32" s="251">
        <v>2.8807870370370373E-2</v>
      </c>
      <c r="L32" s="251">
        <v>2.8807870370370373E-2</v>
      </c>
      <c r="M32" s="23"/>
      <c r="N32" s="252"/>
      <c r="O32" s="253"/>
      <c r="P32" s="254"/>
      <c r="Q32" s="255"/>
      <c r="R32" s="147"/>
      <c r="S32" s="14"/>
      <c r="T32" s="23"/>
      <c r="U32" s="15"/>
      <c r="V32" s="14"/>
      <c r="W32" s="256"/>
      <c r="X32" s="14"/>
      <c r="Y32" s="131"/>
      <c r="Z32" s="14"/>
      <c r="AA32" s="23"/>
      <c r="AB32" s="252"/>
      <c r="AC32" s="253"/>
      <c r="AD32" s="254"/>
      <c r="AE32" s="255"/>
      <c r="AF32" s="147"/>
      <c r="AG32" s="14"/>
      <c r="AH32" s="23"/>
      <c r="AI32" s="15"/>
      <c r="AJ32" s="14"/>
      <c r="AK32" s="256"/>
      <c r="AL32" s="14"/>
      <c r="AM32" s="131"/>
      <c r="AN32" s="14"/>
      <c r="AO32" s="23"/>
      <c r="AP32" s="15"/>
      <c r="AQ32" s="257"/>
      <c r="AR32" s="256"/>
      <c r="AS32" s="14"/>
      <c r="AT32" s="131"/>
      <c r="AU32" s="14"/>
      <c r="AV32" s="23"/>
      <c r="AW32" s="252"/>
      <c r="AX32" s="253"/>
      <c r="AY32" s="254"/>
      <c r="AZ32" s="255"/>
      <c r="BA32" s="147"/>
      <c r="BB32" s="14"/>
      <c r="BC32" s="23"/>
      <c r="BD32" s="15"/>
      <c r="BE32" s="14"/>
      <c r="BF32" s="256"/>
      <c r="BG32" s="14"/>
      <c r="BH32" s="131"/>
      <c r="BI32" s="14"/>
      <c r="BJ32" s="23"/>
      <c r="BK32" s="252"/>
      <c r="BL32" s="253"/>
      <c r="BM32" s="254"/>
      <c r="BN32" s="255"/>
      <c r="BO32" s="147"/>
      <c r="BP32" s="14"/>
      <c r="BQ32" s="23"/>
      <c r="BR32" s="252"/>
      <c r="BS32" s="253"/>
      <c r="BT32" s="254"/>
      <c r="BU32" s="255"/>
      <c r="BV32" s="147"/>
      <c r="BW32" s="14"/>
      <c r="BX32" s="23"/>
      <c r="BY32" s="252"/>
      <c r="BZ32" s="253"/>
      <c r="CA32" s="254"/>
      <c r="CB32" s="255"/>
      <c r="CC32" s="147"/>
      <c r="CD32" s="14"/>
      <c r="CE32" s="23"/>
      <c r="CF32" s="15"/>
      <c r="CG32" s="14"/>
      <c r="CH32" s="256"/>
      <c r="CI32" s="14"/>
      <c r="CJ32" s="131"/>
      <c r="CK32" s="14"/>
      <c r="CL32" s="23"/>
      <c r="CM32" s="15"/>
      <c r="CN32" s="257"/>
      <c r="CO32" s="256"/>
      <c r="CP32" s="14"/>
      <c r="CQ32" s="131"/>
      <c r="CR32" s="14"/>
      <c r="CS32" s="23"/>
      <c r="CT32" s="15"/>
      <c r="CU32" s="14"/>
      <c r="CV32" s="256"/>
      <c r="CW32" s="14"/>
      <c r="CX32" s="131"/>
      <c r="CY32" s="14"/>
      <c r="CZ32" s="23"/>
      <c r="DA32" s="252"/>
      <c r="DB32" s="253"/>
      <c r="DC32" s="254"/>
      <c r="DD32" s="255"/>
      <c r="DE32" s="147"/>
      <c r="DF32" s="14"/>
      <c r="DG32" s="23">
        <v>2.8807870370370373E-2</v>
      </c>
      <c r="DH32" s="252">
        <v>4</v>
      </c>
      <c r="DI32" s="253">
        <f>IF(DG$80&gt;0,(((DG$80)+10)-DH32),0)</f>
        <v>27</v>
      </c>
      <c r="DJ32" s="254">
        <v>0</v>
      </c>
      <c r="DK32" s="255">
        <f t="shared" si="40"/>
        <v>5</v>
      </c>
      <c r="DL32" s="147">
        <f t="shared" si="12"/>
        <v>32</v>
      </c>
      <c r="DM32" s="14"/>
      <c r="DN32" s="23">
        <v>2.9398148148148149E-2</v>
      </c>
      <c r="DO32" s="252">
        <v>3</v>
      </c>
      <c r="DP32" s="253">
        <f>IF(DN$80&gt;0,(((DN$80)+10)-DO32),0)</f>
        <v>15</v>
      </c>
      <c r="DQ32" s="254">
        <v>0</v>
      </c>
      <c r="DR32" s="255">
        <f t="shared" si="42"/>
        <v>5</v>
      </c>
      <c r="DS32" s="147">
        <f t="shared" si="13"/>
        <v>20</v>
      </c>
      <c r="DT32" s="12"/>
      <c r="DU32" s="23"/>
      <c r="DV32" s="252"/>
      <c r="DW32" s="253"/>
      <c r="DX32" s="254">
        <v>0</v>
      </c>
      <c r="DY32" s="255">
        <f t="shared" si="43"/>
        <v>0</v>
      </c>
      <c r="DZ32" s="147">
        <f t="shared" si="14"/>
        <v>0</v>
      </c>
      <c r="EA32" s="14"/>
      <c r="EB32" s="23">
        <v>3.0648148148148147E-2</v>
      </c>
      <c r="EC32" s="252">
        <v>4</v>
      </c>
      <c r="ED32" s="253">
        <f>IF(EB$80&gt;0,(((EB$80)+10)-EC32),0)</f>
        <v>22</v>
      </c>
      <c r="EE32" s="254">
        <v>0</v>
      </c>
      <c r="EF32" s="255">
        <f t="shared" si="44"/>
        <v>5</v>
      </c>
      <c r="EG32" s="147">
        <f t="shared" si="15"/>
        <v>27</v>
      </c>
      <c r="EH32" s="14"/>
      <c r="EI32" s="23"/>
      <c r="EJ32" s="252"/>
      <c r="EK32" s="253"/>
      <c r="EL32" s="254">
        <v>0</v>
      </c>
      <c r="EM32" s="255">
        <f t="shared" si="45"/>
        <v>0</v>
      </c>
      <c r="EN32" s="147">
        <f t="shared" si="16"/>
        <v>0</v>
      </c>
      <c r="EO32" s="14"/>
      <c r="EP32" s="23"/>
      <c r="EQ32" s="15"/>
      <c r="ER32" s="14"/>
      <c r="ES32" s="256"/>
      <c r="ET32" s="14"/>
      <c r="EU32" s="131"/>
      <c r="EV32" s="14"/>
      <c r="EW32" s="23"/>
      <c r="EX32" s="15"/>
      <c r="EY32" s="253"/>
      <c r="EZ32" s="256">
        <v>0</v>
      </c>
      <c r="FA32" s="14"/>
      <c r="FB32" s="131">
        <f t="shared" si="18"/>
        <v>0</v>
      </c>
      <c r="FC32" s="14"/>
      <c r="FD32" s="23"/>
      <c r="FE32" s="259">
        <f t="shared" si="46"/>
        <v>18</v>
      </c>
      <c r="FF32" s="260">
        <f t="shared" si="63"/>
        <v>64</v>
      </c>
      <c r="FG32" s="260">
        <f t="shared" si="63"/>
        <v>0</v>
      </c>
      <c r="FH32" s="260">
        <f t="shared" si="63"/>
        <v>15</v>
      </c>
      <c r="FI32" s="131">
        <f t="shared" si="20"/>
        <v>79</v>
      </c>
      <c r="FJ32" s="14" t="str">
        <f t="shared" si="51"/>
        <v>Jon Hemingway</v>
      </c>
      <c r="FK32" s="14"/>
      <c r="FL32" s="183">
        <f t="shared" si="25"/>
        <v>18</v>
      </c>
      <c r="FM32" s="177"/>
      <c r="FN32" s="177"/>
      <c r="FO32" s="177"/>
      <c r="FP32" s="177"/>
      <c r="FQ32" s="177"/>
      <c r="FR32" s="177"/>
      <c r="FS32" s="177" t="s">
        <v>812</v>
      </c>
      <c r="FT32" s="177">
        <v>26</v>
      </c>
      <c r="FU32" s="188">
        <v>26</v>
      </c>
      <c r="FV32" s="177">
        <v>18</v>
      </c>
      <c r="FW32" s="177">
        <v>18</v>
      </c>
      <c r="FX32" s="77"/>
      <c r="FY32" s="77"/>
      <c r="FZ32" s="77"/>
      <c r="GA32" s="77"/>
      <c r="GB32" s="77"/>
      <c r="GC32" s="77"/>
      <c r="GD32" s="122">
        <f t="shared" si="21"/>
        <v>0</v>
      </c>
      <c r="GE32" s="122">
        <f t="shared" si="22"/>
        <v>0</v>
      </c>
      <c r="GF32" s="261">
        <f t="shared" si="26"/>
        <v>0</v>
      </c>
      <c r="GG32" s="261">
        <f t="shared" si="27"/>
        <v>0</v>
      </c>
      <c r="GH32" s="261">
        <f t="shared" si="28"/>
        <v>0</v>
      </c>
      <c r="GI32" s="261">
        <f t="shared" si="29"/>
        <v>0</v>
      </c>
      <c r="GJ32" s="261">
        <f t="shared" si="30"/>
        <v>32</v>
      </c>
      <c r="GK32" s="261">
        <f t="shared" si="31"/>
        <v>52</v>
      </c>
      <c r="GL32" s="261">
        <f t="shared" si="32"/>
        <v>52</v>
      </c>
      <c r="GM32" s="261">
        <f t="shared" si="33"/>
        <v>79</v>
      </c>
      <c r="GN32" s="261">
        <f t="shared" si="34"/>
        <v>79</v>
      </c>
      <c r="GO32" s="261"/>
      <c r="GP32" s="261">
        <f t="shared" si="35"/>
        <v>0</v>
      </c>
    </row>
    <row r="33" spans="1:198">
      <c r="A33" s="8">
        <v>24</v>
      </c>
      <c r="B33" s="14" t="s">
        <v>761</v>
      </c>
      <c r="C33" s="251">
        <v>2.3402777777777783E-2</v>
      </c>
      <c r="D33" s="251">
        <v>2.3402777777777783E-2</v>
      </c>
      <c r="E33" s="251">
        <v>2.3402777777777783E-2</v>
      </c>
      <c r="F33" s="251">
        <v>2.3402777777777783E-2</v>
      </c>
      <c r="G33" s="251">
        <v>2.3402777777777783E-2</v>
      </c>
      <c r="H33" s="251">
        <v>2.3402777777777783E-2</v>
      </c>
      <c r="I33" s="251">
        <v>2.3402777777777783E-2</v>
      </c>
      <c r="J33" s="251">
        <v>2.3402777777777783E-2</v>
      </c>
      <c r="K33" s="251">
        <v>2.3402777777777783E-2</v>
      </c>
      <c r="L33" s="251">
        <v>2.3402777777777783E-2</v>
      </c>
      <c r="M33" s="23">
        <v>2.3402777777777783E-2</v>
      </c>
      <c r="N33" s="252">
        <v>1</v>
      </c>
      <c r="O33" s="253">
        <f>IF(M$80&gt;0,(((M$80)+10)-N33),0)</f>
        <v>37</v>
      </c>
      <c r="P33" s="254">
        <v>0</v>
      </c>
      <c r="Q33" s="255">
        <f t="shared" si="47"/>
        <v>5</v>
      </c>
      <c r="R33" s="147">
        <f t="shared" si="0"/>
        <v>42</v>
      </c>
      <c r="S33" s="14"/>
      <c r="T33" s="23"/>
      <c r="U33" s="15"/>
      <c r="V33" s="14"/>
      <c r="W33" s="256"/>
      <c r="X33" s="14"/>
      <c r="Y33" s="131"/>
      <c r="Z33" s="14"/>
      <c r="AA33" s="23"/>
      <c r="AB33" s="252"/>
      <c r="AC33" s="253"/>
      <c r="AD33" s="254">
        <v>0</v>
      </c>
      <c r="AE33" s="255">
        <f t="shared" si="48"/>
        <v>0</v>
      </c>
      <c r="AF33" s="147">
        <f t="shared" si="2"/>
        <v>0</v>
      </c>
      <c r="AG33" s="14"/>
      <c r="AH33" s="23"/>
      <c r="AI33" s="15"/>
      <c r="AJ33" s="14"/>
      <c r="AK33" s="256"/>
      <c r="AL33" s="14"/>
      <c r="AM33" s="131"/>
      <c r="AN33" s="14"/>
      <c r="AO33" s="23"/>
      <c r="AP33" s="15"/>
      <c r="AQ33" s="257"/>
      <c r="AR33" s="256"/>
      <c r="AS33" s="14"/>
      <c r="AT33" s="131"/>
      <c r="AU33" s="14"/>
      <c r="AV33" s="23"/>
      <c r="AW33" s="252"/>
      <c r="AX33" s="253">
        <f>((AV$80)+10)-AW33</f>
        <v>0</v>
      </c>
      <c r="AY33" s="254">
        <v>0</v>
      </c>
      <c r="AZ33" s="255"/>
      <c r="BA33" s="147">
        <f t="shared" si="3"/>
        <v>0</v>
      </c>
      <c r="BB33" s="14"/>
      <c r="BC33" s="23"/>
      <c r="BD33" s="15"/>
      <c r="BE33" s="14"/>
      <c r="BF33" s="256"/>
      <c r="BG33" s="14"/>
      <c r="BH33" s="131"/>
      <c r="BI33" s="14"/>
      <c r="BJ33" s="23"/>
      <c r="BK33" s="252"/>
      <c r="BL33" s="253"/>
      <c r="BM33" s="254">
        <v>0</v>
      </c>
      <c r="BN33" s="255">
        <f t="shared" si="49"/>
        <v>0</v>
      </c>
      <c r="BO33" s="147">
        <f t="shared" si="5"/>
        <v>0</v>
      </c>
      <c r="BP33" s="14"/>
      <c r="BQ33" s="23"/>
      <c r="BR33" s="252"/>
      <c r="BS33" s="253"/>
      <c r="BT33" s="254">
        <v>0</v>
      </c>
      <c r="BU33" s="255">
        <f t="shared" si="36"/>
        <v>0</v>
      </c>
      <c r="BV33" s="147">
        <f t="shared" si="6"/>
        <v>0</v>
      </c>
      <c r="BW33" s="14"/>
      <c r="BX33" s="23"/>
      <c r="BY33" s="252"/>
      <c r="BZ33" s="253"/>
      <c r="CA33" s="254">
        <v>0</v>
      </c>
      <c r="CB33" s="255">
        <f t="shared" si="50"/>
        <v>0</v>
      </c>
      <c r="CC33" s="147">
        <f t="shared" si="37"/>
        <v>0</v>
      </c>
      <c r="CD33" s="14"/>
      <c r="CE33" s="23"/>
      <c r="CF33" s="15"/>
      <c r="CG33" s="14"/>
      <c r="CH33" s="256"/>
      <c r="CI33" s="14"/>
      <c r="CJ33" s="131"/>
      <c r="CK33" s="14"/>
      <c r="CL33" s="23"/>
      <c r="CM33" s="15"/>
      <c r="CN33" s="257">
        <f>((CL$80)+10)-CM33</f>
        <v>0</v>
      </c>
      <c r="CO33" s="256">
        <v>0</v>
      </c>
      <c r="CP33" s="14"/>
      <c r="CQ33" s="131">
        <f t="shared" si="9"/>
        <v>0</v>
      </c>
      <c r="CR33" s="14"/>
      <c r="CS33" s="23"/>
      <c r="CT33" s="15"/>
      <c r="CU33" s="14"/>
      <c r="CV33" s="256"/>
      <c r="CW33" s="14"/>
      <c r="CX33" s="131"/>
      <c r="CY33" s="14"/>
      <c r="CZ33" s="23"/>
      <c r="DA33" s="252"/>
      <c r="DB33" s="253"/>
      <c r="DC33" s="254">
        <v>0</v>
      </c>
      <c r="DD33" s="255">
        <f t="shared" si="38"/>
        <v>0</v>
      </c>
      <c r="DE33" s="147">
        <f t="shared" si="11"/>
        <v>0</v>
      </c>
      <c r="DF33" s="14"/>
      <c r="DG33" s="23"/>
      <c r="DH33" s="252"/>
      <c r="DI33" s="253"/>
      <c r="DJ33" s="254">
        <v>0</v>
      </c>
      <c r="DK33" s="255">
        <f t="shared" si="40"/>
        <v>0</v>
      </c>
      <c r="DL33" s="147">
        <f t="shared" si="12"/>
        <v>0</v>
      </c>
      <c r="DM33" s="14"/>
      <c r="DN33" s="23"/>
      <c r="DO33" s="252"/>
      <c r="DP33" s="253"/>
      <c r="DQ33" s="254">
        <v>0</v>
      </c>
      <c r="DR33" s="255">
        <f t="shared" si="42"/>
        <v>0</v>
      </c>
      <c r="DS33" s="147">
        <f t="shared" si="13"/>
        <v>0</v>
      </c>
      <c r="DT33" s="12"/>
      <c r="DU33" s="23"/>
      <c r="DV33" s="252"/>
      <c r="DW33" s="253"/>
      <c r="DX33" s="254">
        <v>0</v>
      </c>
      <c r="DY33" s="255">
        <f t="shared" si="43"/>
        <v>0</v>
      </c>
      <c r="DZ33" s="147">
        <f t="shared" si="14"/>
        <v>0</v>
      </c>
      <c r="EA33" s="14"/>
      <c r="EB33" s="23"/>
      <c r="EC33" s="252"/>
      <c r="ED33" s="253"/>
      <c r="EE33" s="254">
        <v>0</v>
      </c>
      <c r="EF33" s="255">
        <f t="shared" si="44"/>
        <v>0</v>
      </c>
      <c r="EG33" s="147">
        <f t="shared" si="15"/>
        <v>0</v>
      </c>
      <c r="EH33" s="14"/>
      <c r="EI33" s="23"/>
      <c r="EJ33" s="252"/>
      <c r="EK33" s="253"/>
      <c r="EL33" s="254">
        <v>0</v>
      </c>
      <c r="EM33" s="255">
        <f t="shared" si="45"/>
        <v>0</v>
      </c>
      <c r="EN33" s="147">
        <f t="shared" si="16"/>
        <v>0</v>
      </c>
      <c r="EO33" s="14"/>
      <c r="EP33" s="23"/>
      <c r="EQ33" s="15"/>
      <c r="ER33" s="14"/>
      <c r="ES33" s="256"/>
      <c r="ET33" s="14"/>
      <c r="EU33" s="131"/>
      <c r="EV33" s="14"/>
      <c r="EW33" s="23"/>
      <c r="EX33" s="15"/>
      <c r="EY33" s="253"/>
      <c r="EZ33" s="256">
        <v>0</v>
      </c>
      <c r="FA33" s="14"/>
      <c r="FB33" s="131">
        <f t="shared" si="18"/>
        <v>0</v>
      </c>
      <c r="FC33" s="14"/>
      <c r="FD33" s="23"/>
      <c r="FE33" s="259">
        <f t="shared" si="46"/>
        <v>31</v>
      </c>
      <c r="FF33" s="260">
        <f t="shared" si="63"/>
        <v>37</v>
      </c>
      <c r="FG33" s="260">
        <f t="shared" si="63"/>
        <v>0</v>
      </c>
      <c r="FH33" s="260">
        <f t="shared" si="63"/>
        <v>5</v>
      </c>
      <c r="FI33" s="131">
        <f t="shared" si="20"/>
        <v>42</v>
      </c>
      <c r="FJ33" s="14" t="str">
        <f t="shared" si="51"/>
        <v>Jonathan Cox</v>
      </c>
      <c r="FK33" s="14"/>
      <c r="FL33" s="183">
        <f t="shared" si="25"/>
        <v>31</v>
      </c>
      <c r="FM33" s="177">
        <v>1</v>
      </c>
      <c r="FN33" s="177">
        <v>13</v>
      </c>
      <c r="FO33" s="177">
        <v>18</v>
      </c>
      <c r="FP33" s="177">
        <v>19</v>
      </c>
      <c r="FQ33" s="177">
        <v>22</v>
      </c>
      <c r="FR33" s="177">
        <v>25</v>
      </c>
      <c r="FS33" s="177">
        <v>28</v>
      </c>
      <c r="FT33" s="177">
        <v>29</v>
      </c>
      <c r="FU33" s="188">
        <v>29</v>
      </c>
      <c r="FV33" s="177">
        <v>30</v>
      </c>
      <c r="FW33" s="177">
        <v>31</v>
      </c>
      <c r="FX33" s="77"/>
      <c r="FY33" s="77"/>
      <c r="FZ33" s="77"/>
      <c r="GA33" s="77"/>
      <c r="GB33" s="77"/>
      <c r="GC33" s="77"/>
      <c r="GD33" s="122">
        <f t="shared" si="21"/>
        <v>42</v>
      </c>
      <c r="GE33" s="122">
        <f t="shared" si="22"/>
        <v>42</v>
      </c>
      <c r="GF33" s="261">
        <f t="shared" si="26"/>
        <v>42</v>
      </c>
      <c r="GG33" s="261">
        <f t="shared" si="27"/>
        <v>42</v>
      </c>
      <c r="GH33" s="261">
        <f t="shared" si="28"/>
        <v>42</v>
      </c>
      <c r="GI33" s="261">
        <f t="shared" si="29"/>
        <v>42</v>
      </c>
      <c r="GJ33" s="261">
        <f t="shared" si="30"/>
        <v>42</v>
      </c>
      <c r="GK33" s="261">
        <f t="shared" si="31"/>
        <v>42</v>
      </c>
      <c r="GL33" s="261">
        <f t="shared" si="32"/>
        <v>42</v>
      </c>
      <c r="GM33" s="261">
        <f t="shared" si="33"/>
        <v>42</v>
      </c>
      <c r="GN33" s="261">
        <f t="shared" si="34"/>
        <v>42</v>
      </c>
      <c r="GO33" s="261"/>
      <c r="GP33" s="261">
        <f t="shared" si="35"/>
        <v>0</v>
      </c>
    </row>
    <row r="34" spans="1:198">
      <c r="A34" s="8">
        <v>25</v>
      </c>
      <c r="B34" s="14" t="s">
        <v>982</v>
      </c>
      <c r="C34" s="251"/>
      <c r="D34" s="251"/>
      <c r="E34" s="251"/>
      <c r="F34" s="251"/>
      <c r="G34" s="251">
        <v>3.3055555555555553E-2</v>
      </c>
      <c r="H34" s="262">
        <v>3.1377314814814809E-2</v>
      </c>
      <c r="I34" s="262">
        <v>3.1226851851851853E-2</v>
      </c>
      <c r="J34" s="251">
        <v>3.1226851851851853E-2</v>
      </c>
      <c r="K34" s="262">
        <v>3.0879629629629632E-2</v>
      </c>
      <c r="L34" s="251">
        <v>3.0879629629629632E-2</v>
      </c>
      <c r="M34" s="23"/>
      <c r="N34" s="252"/>
      <c r="O34" s="253"/>
      <c r="P34" s="254"/>
      <c r="Q34" s="255"/>
      <c r="R34" s="147"/>
      <c r="S34" s="14"/>
      <c r="T34" s="23"/>
      <c r="U34" s="15"/>
      <c r="V34" s="14"/>
      <c r="W34" s="256"/>
      <c r="X34" s="14"/>
      <c r="Y34" s="131"/>
      <c r="Z34" s="14"/>
      <c r="AA34" s="23"/>
      <c r="AB34" s="252"/>
      <c r="AC34" s="253"/>
      <c r="AD34" s="254"/>
      <c r="AE34" s="255"/>
      <c r="AF34" s="147"/>
      <c r="AG34" s="14"/>
      <c r="AH34" s="23"/>
      <c r="AI34" s="15"/>
      <c r="AJ34" s="14"/>
      <c r="AK34" s="256"/>
      <c r="AL34" s="14"/>
      <c r="AM34" s="131"/>
      <c r="AN34" s="14"/>
      <c r="AO34" s="23"/>
      <c r="AP34" s="15"/>
      <c r="AQ34" s="257"/>
      <c r="AR34" s="256"/>
      <c r="AS34" s="14"/>
      <c r="AT34" s="131"/>
      <c r="AU34" s="14"/>
      <c r="AV34" s="23"/>
      <c r="AW34" s="252"/>
      <c r="AX34" s="253"/>
      <c r="AY34" s="254"/>
      <c r="AZ34" s="255"/>
      <c r="BA34" s="147"/>
      <c r="BB34" s="14"/>
      <c r="BC34" s="23"/>
      <c r="BD34" s="15"/>
      <c r="BE34" s="14"/>
      <c r="BF34" s="256"/>
      <c r="BG34" s="14"/>
      <c r="BH34" s="131"/>
      <c r="BI34" s="14"/>
      <c r="BJ34" s="23"/>
      <c r="BK34" s="252"/>
      <c r="BL34" s="253"/>
      <c r="BM34" s="254"/>
      <c r="BN34" s="255"/>
      <c r="BO34" s="147"/>
      <c r="BP34" s="14"/>
      <c r="BQ34" s="23">
        <v>2.2152777777777775E-2</v>
      </c>
      <c r="BR34" s="252">
        <v>6</v>
      </c>
      <c r="BS34" s="253">
        <f>IF(BQ$80&gt;0,(((BQ$80)+10)-BR34),0)</f>
        <v>20</v>
      </c>
      <c r="BT34" s="254">
        <v>0</v>
      </c>
      <c r="BU34" s="255">
        <f t="shared" si="36"/>
        <v>5</v>
      </c>
      <c r="BV34" s="147">
        <f t="shared" si="6"/>
        <v>25</v>
      </c>
      <c r="BW34" s="14"/>
      <c r="BX34" s="23">
        <v>3.3055555555555553E-2</v>
      </c>
      <c r="BY34" s="252">
        <v>6</v>
      </c>
      <c r="BZ34" s="253">
        <f>IF(BX$80&gt;0,(((BX$80)+10)-BY34),0)</f>
        <v>24</v>
      </c>
      <c r="CA34" s="254">
        <v>0</v>
      </c>
      <c r="CB34" s="255">
        <f t="shared" si="50"/>
        <v>5</v>
      </c>
      <c r="CC34" s="147">
        <f t="shared" si="37"/>
        <v>29</v>
      </c>
      <c r="CD34" s="14"/>
      <c r="CE34" s="23"/>
      <c r="CF34" s="15"/>
      <c r="CG34" s="14"/>
      <c r="CH34" s="256"/>
      <c r="CI34" s="14"/>
      <c r="CJ34" s="131"/>
      <c r="CK34" s="14"/>
      <c r="CL34" s="23"/>
      <c r="CM34" s="15"/>
      <c r="CN34" s="257"/>
      <c r="CO34" s="256"/>
      <c r="CP34" s="14"/>
      <c r="CQ34" s="131"/>
      <c r="CR34" s="14"/>
      <c r="CS34" s="23"/>
      <c r="CT34" s="15"/>
      <c r="CU34" s="14"/>
      <c r="CV34" s="256"/>
      <c r="CW34" s="14"/>
      <c r="CX34" s="131"/>
      <c r="CY34" s="14"/>
      <c r="CZ34" s="110">
        <v>3.1377314814814809E-2</v>
      </c>
      <c r="DA34" s="252">
        <v>5</v>
      </c>
      <c r="DB34" s="253">
        <f t="shared" ref="DB34" si="64">IF(CZ$80&gt;0,(((CZ$80)+10)-DA34),0)</f>
        <v>21</v>
      </c>
      <c r="DC34" s="263">
        <v>15</v>
      </c>
      <c r="DD34" s="255">
        <f t="shared" si="38"/>
        <v>5</v>
      </c>
      <c r="DE34" s="147">
        <f t="shared" si="11"/>
        <v>41</v>
      </c>
      <c r="DF34" s="14"/>
      <c r="DG34" s="110">
        <v>3.1226851851851853E-2</v>
      </c>
      <c r="DH34" s="252">
        <v>5</v>
      </c>
      <c r="DI34" s="253">
        <f t="shared" ref="DI34" si="65">IF(DG$80&gt;0,(((DG$80)+10)-DH34),0)</f>
        <v>26</v>
      </c>
      <c r="DJ34" s="263">
        <v>15</v>
      </c>
      <c r="DK34" s="255">
        <f t="shared" si="40"/>
        <v>5</v>
      </c>
      <c r="DL34" s="147">
        <f t="shared" si="12"/>
        <v>46</v>
      </c>
      <c r="DM34" s="14"/>
      <c r="DN34" s="23"/>
      <c r="DO34" s="252"/>
      <c r="DP34" s="253"/>
      <c r="DQ34" s="254">
        <v>0</v>
      </c>
      <c r="DR34" s="255">
        <f t="shared" si="42"/>
        <v>0</v>
      </c>
      <c r="DS34" s="147">
        <f t="shared" si="13"/>
        <v>0</v>
      </c>
      <c r="DT34" s="12"/>
      <c r="DU34" s="110">
        <v>3.0879629629629632E-2</v>
      </c>
      <c r="DV34" s="252">
        <v>1</v>
      </c>
      <c r="DW34" s="253">
        <f t="shared" ref="DW34" si="66">IF(DU$80&gt;0,(((DU$80)+10)-DV34),0)</f>
        <v>15</v>
      </c>
      <c r="DX34" s="263">
        <v>15</v>
      </c>
      <c r="DY34" s="255">
        <f t="shared" si="43"/>
        <v>5</v>
      </c>
      <c r="DZ34" s="147">
        <f t="shared" si="14"/>
        <v>35</v>
      </c>
      <c r="EA34" s="14"/>
      <c r="EB34" s="23">
        <v>3.1747685185185184E-2</v>
      </c>
      <c r="EC34" s="252">
        <v>7</v>
      </c>
      <c r="ED34" s="253">
        <f t="shared" ref="ED34" si="67">IF(EB$80&gt;0,(((EB$80)+10)-EC34),0)</f>
        <v>19</v>
      </c>
      <c r="EE34" s="254">
        <v>0</v>
      </c>
      <c r="EF34" s="255">
        <f t="shared" si="44"/>
        <v>5</v>
      </c>
      <c r="EG34" s="147">
        <f t="shared" si="15"/>
        <v>24</v>
      </c>
      <c r="EH34" s="14"/>
      <c r="EI34" s="110">
        <v>2.974537037037037E-2</v>
      </c>
      <c r="EJ34" s="252">
        <v>4</v>
      </c>
      <c r="EK34" s="253">
        <f>IF(EI$80&gt;0,(((EI$80)+10)-EJ34),0)</f>
        <v>14</v>
      </c>
      <c r="EL34" s="263">
        <v>15</v>
      </c>
      <c r="EM34" s="255">
        <f t="shared" si="45"/>
        <v>5</v>
      </c>
      <c r="EN34" s="147">
        <f t="shared" si="16"/>
        <v>34</v>
      </c>
      <c r="EO34" s="14"/>
      <c r="EP34" s="23"/>
      <c r="EQ34" s="15"/>
      <c r="ER34" s="14"/>
      <c r="ES34" s="256"/>
      <c r="ET34" s="14"/>
      <c r="EU34" s="131"/>
      <c r="EV34" s="14"/>
      <c r="EW34" s="23"/>
      <c r="EX34" s="15"/>
      <c r="EY34" s="253"/>
      <c r="EZ34" s="256"/>
      <c r="FA34" s="14"/>
      <c r="FB34" s="131"/>
      <c r="FC34" s="14"/>
      <c r="FD34" s="23"/>
      <c r="FE34" s="259">
        <f t="shared" si="46"/>
        <v>4</v>
      </c>
      <c r="FF34" s="260">
        <f t="shared" si="63"/>
        <v>139</v>
      </c>
      <c r="FG34" s="260">
        <f t="shared" si="63"/>
        <v>60</v>
      </c>
      <c r="FH34" s="260">
        <f t="shared" si="63"/>
        <v>35</v>
      </c>
      <c r="FI34" s="131">
        <f t="shared" si="20"/>
        <v>234</v>
      </c>
      <c r="FJ34" s="14" t="str">
        <f t="shared" si="51"/>
        <v>Joseph Webb</v>
      </c>
      <c r="FK34" s="14"/>
      <c r="FL34" s="183">
        <f t="shared" si="25"/>
        <v>4</v>
      </c>
      <c r="FM34" s="177"/>
      <c r="FN34" s="177"/>
      <c r="FO34" s="177"/>
      <c r="FP34" s="177">
        <v>34</v>
      </c>
      <c r="FQ34" s="177">
        <v>19</v>
      </c>
      <c r="FR34" s="177">
        <v>12</v>
      </c>
      <c r="FS34" s="177">
        <v>7</v>
      </c>
      <c r="FT34" s="177">
        <v>7</v>
      </c>
      <c r="FU34" s="188" t="s">
        <v>422</v>
      </c>
      <c r="FV34" s="177" t="s">
        <v>588</v>
      </c>
      <c r="FW34" s="177">
        <v>4</v>
      </c>
      <c r="FX34" s="77"/>
      <c r="FY34" s="77"/>
      <c r="FZ34" s="77"/>
      <c r="GA34" s="77"/>
      <c r="GB34" s="77"/>
      <c r="GC34" s="77"/>
      <c r="GD34" s="122">
        <f t="shared" si="21"/>
        <v>0</v>
      </c>
      <c r="GE34" s="122">
        <f t="shared" si="22"/>
        <v>0</v>
      </c>
      <c r="GF34" s="261">
        <f t="shared" si="26"/>
        <v>0</v>
      </c>
      <c r="GG34" s="261">
        <f t="shared" si="27"/>
        <v>25</v>
      </c>
      <c r="GH34" s="261">
        <f t="shared" si="28"/>
        <v>54</v>
      </c>
      <c r="GI34" s="261">
        <f t="shared" si="29"/>
        <v>95</v>
      </c>
      <c r="GJ34" s="261">
        <f t="shared" si="30"/>
        <v>141</v>
      </c>
      <c r="GK34" s="261">
        <f t="shared" si="31"/>
        <v>141</v>
      </c>
      <c r="GL34" s="261">
        <f t="shared" si="32"/>
        <v>176</v>
      </c>
      <c r="GM34" s="261">
        <f t="shared" si="33"/>
        <v>200</v>
      </c>
      <c r="GN34" s="261">
        <f t="shared" si="34"/>
        <v>234</v>
      </c>
      <c r="GO34" s="261"/>
      <c r="GP34" s="261">
        <f t="shared" si="35"/>
        <v>0</v>
      </c>
    </row>
    <row r="35" spans="1:198">
      <c r="A35" s="8">
        <v>26</v>
      </c>
      <c r="B35" s="14" t="s">
        <v>893</v>
      </c>
      <c r="C35" s="251">
        <v>3.2037037037037037E-2</v>
      </c>
      <c r="D35" s="251">
        <v>3.2037037037037037E-2</v>
      </c>
      <c r="E35" s="251">
        <v>3.2037037037037037E-2</v>
      </c>
      <c r="F35" s="251">
        <v>3.2037037037037037E-2</v>
      </c>
      <c r="G35" s="251">
        <v>3.2037037037037037E-2</v>
      </c>
      <c r="H35" s="251">
        <v>3.2037037037037037E-2</v>
      </c>
      <c r="I35" s="251">
        <v>3.2037037037037037E-2</v>
      </c>
      <c r="J35" s="251">
        <v>3.2037037037037037E-2</v>
      </c>
      <c r="K35" s="251">
        <v>3.2037037037037037E-2</v>
      </c>
      <c r="L35" s="251">
        <v>3.2037037037037037E-2</v>
      </c>
      <c r="M35" s="23">
        <v>3.2037037037037037E-2</v>
      </c>
      <c r="N35" s="252">
        <v>11</v>
      </c>
      <c r="O35" s="253">
        <f>IF(M$80&gt;0,(((M$80)+10)-N35),0)</f>
        <v>27</v>
      </c>
      <c r="P35" s="254">
        <v>0</v>
      </c>
      <c r="Q35" s="255">
        <f t="shared" si="47"/>
        <v>5</v>
      </c>
      <c r="R35" s="147">
        <f t="shared" si="0"/>
        <v>32</v>
      </c>
      <c r="S35" s="14"/>
      <c r="T35" s="23"/>
      <c r="U35" s="15"/>
      <c r="V35" s="14"/>
      <c r="W35" s="256"/>
      <c r="X35" s="14"/>
      <c r="Y35" s="131"/>
      <c r="Z35" s="14"/>
      <c r="AA35" s="23"/>
      <c r="AB35" s="252"/>
      <c r="AC35" s="253"/>
      <c r="AD35" s="254">
        <v>0</v>
      </c>
      <c r="AE35" s="255">
        <f t="shared" si="48"/>
        <v>0</v>
      </c>
      <c r="AF35" s="147">
        <f t="shared" si="2"/>
        <v>0</v>
      </c>
      <c r="AG35" s="14"/>
      <c r="AH35" s="23"/>
      <c r="AI35" s="15"/>
      <c r="AJ35" s="14"/>
      <c r="AK35" s="256"/>
      <c r="AL35" s="14"/>
      <c r="AM35" s="131"/>
      <c r="AN35" s="14"/>
      <c r="AO35" s="23"/>
      <c r="AP35" s="15"/>
      <c r="AQ35" s="257"/>
      <c r="AR35" s="256"/>
      <c r="AS35" s="14"/>
      <c r="AT35" s="131"/>
      <c r="AU35" s="14"/>
      <c r="AV35" s="23"/>
      <c r="AW35" s="252"/>
      <c r="AX35" s="253">
        <f>((AV$80)+10)-AW35</f>
        <v>0</v>
      </c>
      <c r="AY35" s="254">
        <v>0</v>
      </c>
      <c r="AZ35" s="255"/>
      <c r="BA35" s="147">
        <f t="shared" si="3"/>
        <v>0</v>
      </c>
      <c r="BB35" s="14"/>
      <c r="BC35" s="23"/>
      <c r="BD35" s="15"/>
      <c r="BE35" s="14"/>
      <c r="BF35" s="256"/>
      <c r="BG35" s="14"/>
      <c r="BH35" s="131"/>
      <c r="BI35" s="14"/>
      <c r="BJ35" s="23"/>
      <c r="BK35" s="252"/>
      <c r="BL35" s="253"/>
      <c r="BM35" s="254">
        <v>0</v>
      </c>
      <c r="BN35" s="255">
        <f t="shared" si="49"/>
        <v>0</v>
      </c>
      <c r="BO35" s="147">
        <f t="shared" si="5"/>
        <v>0</v>
      </c>
      <c r="BP35" s="14"/>
      <c r="BQ35" s="23">
        <v>2.3124999999999996E-2</v>
      </c>
      <c r="BR35" s="252">
        <v>9</v>
      </c>
      <c r="BS35" s="253">
        <f>IF(BQ$80&gt;0,(((BQ$80)+10)-BR35),0)</f>
        <v>17</v>
      </c>
      <c r="BT35" s="254">
        <v>0</v>
      </c>
      <c r="BU35" s="255">
        <f t="shared" si="36"/>
        <v>5</v>
      </c>
      <c r="BV35" s="147">
        <f t="shared" si="6"/>
        <v>22</v>
      </c>
      <c r="BW35" s="14"/>
      <c r="BX35" s="23">
        <v>3.4745370370370371E-2</v>
      </c>
      <c r="BY35" s="252">
        <v>9</v>
      </c>
      <c r="BZ35" s="253">
        <f>IF(BX$80&gt;0,(((BX$80)+10)-BY35),0)</f>
        <v>21</v>
      </c>
      <c r="CA35" s="254">
        <v>0</v>
      </c>
      <c r="CB35" s="255">
        <f t="shared" si="50"/>
        <v>5</v>
      </c>
      <c r="CC35" s="147">
        <f t="shared" si="37"/>
        <v>26</v>
      </c>
      <c r="CD35" s="14"/>
      <c r="CE35" s="23"/>
      <c r="CF35" s="15"/>
      <c r="CG35" s="14"/>
      <c r="CH35" s="256"/>
      <c r="CI35" s="14"/>
      <c r="CJ35" s="131"/>
      <c r="CK35" s="14"/>
      <c r="CL35" s="23"/>
      <c r="CM35" s="15"/>
      <c r="CN35" s="257">
        <f>((CL$80)+10)-CM35</f>
        <v>0</v>
      </c>
      <c r="CO35" s="256">
        <v>0</v>
      </c>
      <c r="CP35" s="14"/>
      <c r="CQ35" s="131">
        <f t="shared" si="9"/>
        <v>0</v>
      </c>
      <c r="CR35" s="14"/>
      <c r="CS35" s="23"/>
      <c r="CT35" s="15"/>
      <c r="CU35" s="14"/>
      <c r="CV35" s="256"/>
      <c r="CW35" s="14"/>
      <c r="CX35" s="131"/>
      <c r="CY35" s="14"/>
      <c r="CZ35" s="23">
        <v>3.4699074074074077E-2</v>
      </c>
      <c r="DA35" s="252">
        <v>12</v>
      </c>
      <c r="DB35" s="253">
        <f>IF(CZ$80&gt;0,(((CZ$80)+10)-DA35),0)</f>
        <v>14</v>
      </c>
      <c r="DC35" s="254">
        <v>0</v>
      </c>
      <c r="DD35" s="255">
        <f t="shared" si="38"/>
        <v>5</v>
      </c>
      <c r="DE35" s="147">
        <f t="shared" si="11"/>
        <v>19</v>
      </c>
      <c r="DF35" s="14"/>
      <c r="DG35" s="23"/>
      <c r="DH35" s="252"/>
      <c r="DI35" s="253"/>
      <c r="DJ35" s="254">
        <v>0</v>
      </c>
      <c r="DK35" s="255">
        <f t="shared" si="40"/>
        <v>0</v>
      </c>
      <c r="DL35" s="147">
        <f t="shared" si="12"/>
        <v>0</v>
      </c>
      <c r="DM35" s="14"/>
      <c r="DN35" s="23"/>
      <c r="DO35" s="252"/>
      <c r="DP35" s="253"/>
      <c r="DQ35" s="254">
        <v>0</v>
      </c>
      <c r="DR35" s="255">
        <f t="shared" si="42"/>
        <v>0</v>
      </c>
      <c r="DS35" s="147">
        <f t="shared" si="13"/>
        <v>0</v>
      </c>
      <c r="DT35" s="12"/>
      <c r="DU35" s="23"/>
      <c r="DV35" s="252"/>
      <c r="DW35" s="253"/>
      <c r="DX35" s="254">
        <v>0</v>
      </c>
      <c r="DY35" s="255">
        <f t="shared" si="43"/>
        <v>0</v>
      </c>
      <c r="DZ35" s="147">
        <f t="shared" si="14"/>
        <v>0</v>
      </c>
      <c r="EA35" s="14"/>
      <c r="EB35" s="23">
        <v>3.4999999999999996E-2</v>
      </c>
      <c r="EC35" s="252">
        <v>11</v>
      </c>
      <c r="ED35" s="253">
        <f>IF(EB$80&gt;0,(((EB$80)+10)-EC35),0)</f>
        <v>15</v>
      </c>
      <c r="EE35" s="254">
        <v>0</v>
      </c>
      <c r="EF35" s="255">
        <f t="shared" si="44"/>
        <v>5</v>
      </c>
      <c r="EG35" s="147">
        <f t="shared" si="15"/>
        <v>20</v>
      </c>
      <c r="EH35" s="14"/>
      <c r="EI35" s="23"/>
      <c r="EJ35" s="252"/>
      <c r="EK35" s="253"/>
      <c r="EL35" s="254">
        <v>0</v>
      </c>
      <c r="EM35" s="255">
        <f t="shared" si="45"/>
        <v>0</v>
      </c>
      <c r="EN35" s="147">
        <f t="shared" si="16"/>
        <v>0</v>
      </c>
      <c r="EO35" s="14"/>
      <c r="EP35" s="23"/>
      <c r="EQ35" s="15"/>
      <c r="ER35" s="14"/>
      <c r="ES35" s="256"/>
      <c r="ET35" s="14"/>
      <c r="EU35" s="131"/>
      <c r="EV35" s="14"/>
      <c r="EW35" s="23"/>
      <c r="EX35" s="15"/>
      <c r="EY35" s="253"/>
      <c r="EZ35" s="256">
        <v>0</v>
      </c>
      <c r="FA35" s="14"/>
      <c r="FB35" s="131">
        <f t="shared" si="18"/>
        <v>0</v>
      </c>
      <c r="FC35" s="14"/>
      <c r="FD35" s="23"/>
      <c r="FE35" s="259" t="str">
        <f t="shared" si="46"/>
        <v>15=</v>
      </c>
      <c r="FF35" s="260">
        <f t="shared" si="63"/>
        <v>94</v>
      </c>
      <c r="FG35" s="260">
        <f t="shared" si="63"/>
        <v>0</v>
      </c>
      <c r="FH35" s="260">
        <f t="shared" si="63"/>
        <v>25</v>
      </c>
      <c r="FI35" s="131">
        <f t="shared" si="20"/>
        <v>119</v>
      </c>
      <c r="FJ35" s="14" t="str">
        <f t="shared" si="51"/>
        <v>Ken Baker</v>
      </c>
      <c r="FK35" s="14"/>
      <c r="FL35" s="183" t="str">
        <f t="shared" si="25"/>
        <v>15=</v>
      </c>
      <c r="FM35" s="177">
        <v>11</v>
      </c>
      <c r="FN35" s="177">
        <v>22</v>
      </c>
      <c r="FO35" s="177">
        <v>25</v>
      </c>
      <c r="FP35" s="177">
        <v>17</v>
      </c>
      <c r="FQ35" s="177">
        <v>12</v>
      </c>
      <c r="FR35" s="177">
        <v>11</v>
      </c>
      <c r="FS35" s="177">
        <v>16</v>
      </c>
      <c r="FT35" s="177">
        <v>16</v>
      </c>
      <c r="FU35" s="188">
        <v>16</v>
      </c>
      <c r="FV35" s="177" t="s">
        <v>369</v>
      </c>
      <c r="FW35" s="177" t="s">
        <v>369</v>
      </c>
      <c r="FX35" s="77"/>
      <c r="FY35" s="77"/>
      <c r="FZ35" s="77"/>
      <c r="GA35" s="77"/>
      <c r="GB35" s="77"/>
      <c r="GC35" s="77"/>
      <c r="GD35" s="122">
        <f t="shared" si="21"/>
        <v>32</v>
      </c>
      <c r="GE35" s="122">
        <f t="shared" si="22"/>
        <v>32</v>
      </c>
      <c r="GF35" s="261">
        <f t="shared" si="26"/>
        <v>32</v>
      </c>
      <c r="GG35" s="261">
        <f t="shared" si="27"/>
        <v>54</v>
      </c>
      <c r="GH35" s="261">
        <f t="shared" si="28"/>
        <v>80</v>
      </c>
      <c r="GI35" s="261">
        <f t="shared" si="29"/>
        <v>99</v>
      </c>
      <c r="GJ35" s="261">
        <f t="shared" si="30"/>
        <v>99</v>
      </c>
      <c r="GK35" s="261">
        <f t="shared" si="31"/>
        <v>99</v>
      </c>
      <c r="GL35" s="261">
        <f t="shared" si="32"/>
        <v>99</v>
      </c>
      <c r="GM35" s="261">
        <f t="shared" si="33"/>
        <v>119</v>
      </c>
      <c r="GN35" s="261">
        <f t="shared" si="34"/>
        <v>119</v>
      </c>
      <c r="GO35" s="261"/>
      <c r="GP35" s="261">
        <f t="shared" si="35"/>
        <v>0</v>
      </c>
    </row>
    <row r="36" spans="1:198">
      <c r="A36" s="8">
        <v>27</v>
      </c>
      <c r="B36" s="14" t="s">
        <v>32</v>
      </c>
      <c r="C36" s="251"/>
      <c r="D36" s="251"/>
      <c r="E36" s="251"/>
      <c r="F36" s="251"/>
      <c r="G36" s="251"/>
      <c r="H36" s="251">
        <v>4.2222222222222223E-2</v>
      </c>
      <c r="I36" s="251">
        <v>4.2222222222222223E-2</v>
      </c>
      <c r="J36" s="251">
        <v>4.2222222222222223E-2</v>
      </c>
      <c r="K36" s="251">
        <v>4.2222222222222223E-2</v>
      </c>
      <c r="L36" s="251">
        <v>4.2222222222222223E-2</v>
      </c>
      <c r="M36" s="23"/>
      <c r="N36" s="252"/>
      <c r="O36" s="253"/>
      <c r="P36" s="254"/>
      <c r="Q36" s="255"/>
      <c r="R36" s="147"/>
      <c r="S36" s="14"/>
      <c r="T36" s="23"/>
      <c r="U36" s="15"/>
      <c r="V36" s="14"/>
      <c r="W36" s="256"/>
      <c r="X36" s="14"/>
      <c r="Y36" s="131"/>
      <c r="Z36" s="14"/>
      <c r="AA36" s="23"/>
      <c r="AB36" s="252"/>
      <c r="AC36" s="253"/>
      <c r="AD36" s="254"/>
      <c r="AE36" s="255"/>
      <c r="AF36" s="147"/>
      <c r="AG36" s="14"/>
      <c r="AH36" s="23"/>
      <c r="AI36" s="15"/>
      <c r="AJ36" s="14"/>
      <c r="AK36" s="256"/>
      <c r="AL36" s="14"/>
      <c r="AM36" s="131"/>
      <c r="AN36" s="14"/>
      <c r="AO36" s="23"/>
      <c r="AP36" s="15"/>
      <c r="AQ36" s="257"/>
      <c r="AR36" s="256"/>
      <c r="AS36" s="14"/>
      <c r="AT36" s="131"/>
      <c r="AU36" s="14"/>
      <c r="AV36" s="23"/>
      <c r="AW36" s="252"/>
      <c r="AX36" s="253"/>
      <c r="AY36" s="254"/>
      <c r="AZ36" s="255"/>
      <c r="BA36" s="147"/>
      <c r="BB36" s="14"/>
      <c r="BC36" s="23"/>
      <c r="BD36" s="15"/>
      <c r="BE36" s="14"/>
      <c r="BF36" s="256"/>
      <c r="BG36" s="14"/>
      <c r="BH36" s="131"/>
      <c r="BI36" s="14"/>
      <c r="BJ36" s="23"/>
      <c r="BK36" s="252"/>
      <c r="BL36" s="253"/>
      <c r="BM36" s="254"/>
      <c r="BN36" s="255"/>
      <c r="BO36" s="147"/>
      <c r="BP36" s="14"/>
      <c r="BQ36" s="23"/>
      <c r="BR36" s="252"/>
      <c r="BS36" s="253"/>
      <c r="BT36" s="254"/>
      <c r="BU36" s="255"/>
      <c r="BV36" s="147"/>
      <c r="BW36" s="14"/>
      <c r="BX36" s="23"/>
      <c r="BY36" s="252"/>
      <c r="BZ36" s="253"/>
      <c r="CA36" s="254"/>
      <c r="CB36" s="255"/>
      <c r="CC36" s="147"/>
      <c r="CD36" s="14"/>
      <c r="CE36" s="23"/>
      <c r="CF36" s="15"/>
      <c r="CG36" s="14"/>
      <c r="CH36" s="256"/>
      <c r="CI36" s="14"/>
      <c r="CJ36" s="131"/>
      <c r="CK36" s="14"/>
      <c r="CL36" s="23"/>
      <c r="CM36" s="15"/>
      <c r="CN36" s="257"/>
      <c r="CO36" s="256"/>
      <c r="CP36" s="14"/>
      <c r="CQ36" s="131"/>
      <c r="CR36" s="14"/>
      <c r="CS36" s="23"/>
      <c r="CT36" s="15"/>
      <c r="CU36" s="14"/>
      <c r="CV36" s="256"/>
      <c r="CW36" s="14"/>
      <c r="CX36" s="131"/>
      <c r="CY36" s="14"/>
      <c r="CZ36" s="23">
        <v>4.2222222222222223E-2</v>
      </c>
      <c r="DA36" s="252">
        <v>15</v>
      </c>
      <c r="DB36" s="253">
        <f>IF(CZ$80&gt;0,(((CZ$80)+10)-DA36),0)</f>
        <v>11</v>
      </c>
      <c r="DC36" s="254">
        <v>0</v>
      </c>
      <c r="DD36" s="255">
        <f t="shared" si="38"/>
        <v>5</v>
      </c>
      <c r="DE36" s="147">
        <f t="shared" si="11"/>
        <v>16</v>
      </c>
      <c r="DF36" s="14"/>
      <c r="DG36" s="23"/>
      <c r="DH36" s="252"/>
      <c r="DI36" s="253"/>
      <c r="DJ36" s="254">
        <v>0</v>
      </c>
      <c r="DK36" s="255">
        <f t="shared" si="40"/>
        <v>0</v>
      </c>
      <c r="DL36" s="147">
        <f t="shared" si="12"/>
        <v>0</v>
      </c>
      <c r="DM36" s="14"/>
      <c r="DN36" s="23"/>
      <c r="DO36" s="252"/>
      <c r="DP36" s="253"/>
      <c r="DQ36" s="254">
        <v>0</v>
      </c>
      <c r="DR36" s="255">
        <f t="shared" si="42"/>
        <v>0</v>
      </c>
      <c r="DS36" s="147">
        <f t="shared" si="13"/>
        <v>0</v>
      </c>
      <c r="DT36" s="12"/>
      <c r="DU36" s="23"/>
      <c r="DV36" s="252"/>
      <c r="DW36" s="253"/>
      <c r="DX36" s="254">
        <v>0</v>
      </c>
      <c r="DY36" s="255">
        <f t="shared" si="43"/>
        <v>0</v>
      </c>
      <c r="DZ36" s="147">
        <f t="shared" si="14"/>
        <v>0</v>
      </c>
      <c r="EA36" s="14"/>
      <c r="EB36" s="23"/>
      <c r="EC36" s="252"/>
      <c r="ED36" s="253"/>
      <c r="EE36" s="254">
        <v>0</v>
      </c>
      <c r="EF36" s="255">
        <f t="shared" si="44"/>
        <v>0</v>
      </c>
      <c r="EG36" s="147">
        <f t="shared" si="15"/>
        <v>0</v>
      </c>
      <c r="EH36" s="14"/>
      <c r="EI36" s="23"/>
      <c r="EJ36" s="252"/>
      <c r="EK36" s="253"/>
      <c r="EL36" s="254">
        <v>0</v>
      </c>
      <c r="EM36" s="255">
        <f t="shared" si="45"/>
        <v>0</v>
      </c>
      <c r="EN36" s="147">
        <f t="shared" si="16"/>
        <v>0</v>
      </c>
      <c r="EO36" s="14"/>
      <c r="EP36" s="23"/>
      <c r="EQ36" s="15"/>
      <c r="ER36" s="14"/>
      <c r="ES36" s="256"/>
      <c r="ET36" s="14"/>
      <c r="EU36" s="131"/>
      <c r="EV36" s="14"/>
      <c r="EW36" s="23"/>
      <c r="EX36" s="15"/>
      <c r="EY36" s="253"/>
      <c r="EZ36" s="256">
        <v>0</v>
      </c>
      <c r="FA36" s="14"/>
      <c r="FB36" s="131">
        <f t="shared" si="18"/>
        <v>0</v>
      </c>
      <c r="FC36" s="14"/>
      <c r="FD36" s="23"/>
      <c r="FE36" s="259">
        <f t="shared" si="46"/>
        <v>53</v>
      </c>
      <c r="FF36" s="260">
        <f t="shared" si="63"/>
        <v>11</v>
      </c>
      <c r="FG36" s="260">
        <f t="shared" si="63"/>
        <v>0</v>
      </c>
      <c r="FH36" s="260">
        <f t="shared" si="63"/>
        <v>5</v>
      </c>
      <c r="FI36" s="131">
        <f t="shared" si="20"/>
        <v>16</v>
      </c>
      <c r="FJ36" s="14" t="str">
        <f t="shared" si="51"/>
        <v>Kevin Whitemore</v>
      </c>
      <c r="FK36" s="14"/>
      <c r="FL36" s="183">
        <f t="shared" si="25"/>
        <v>53</v>
      </c>
      <c r="FM36" s="177"/>
      <c r="FN36" s="177"/>
      <c r="FO36" s="177"/>
      <c r="FP36" s="177"/>
      <c r="FQ36" s="177"/>
      <c r="FR36" s="177" t="s">
        <v>850</v>
      </c>
      <c r="FS36" s="177">
        <v>50</v>
      </c>
      <c r="FT36" s="177">
        <v>51</v>
      </c>
      <c r="FU36" s="188">
        <v>51</v>
      </c>
      <c r="FV36" s="177">
        <v>52</v>
      </c>
      <c r="FW36" s="177">
        <v>53</v>
      </c>
      <c r="FX36" s="77"/>
      <c r="FY36" s="77"/>
      <c r="FZ36" s="77"/>
      <c r="GA36" s="77"/>
      <c r="GB36" s="77"/>
      <c r="GC36" s="77"/>
      <c r="GD36" s="122">
        <f t="shared" si="21"/>
        <v>0</v>
      </c>
      <c r="GE36" s="122">
        <f t="shared" si="22"/>
        <v>0</v>
      </c>
      <c r="GF36" s="261">
        <f t="shared" si="26"/>
        <v>0</v>
      </c>
      <c r="GG36" s="261">
        <f t="shared" si="27"/>
        <v>0</v>
      </c>
      <c r="GH36" s="261">
        <f t="shared" si="28"/>
        <v>0</v>
      </c>
      <c r="GI36" s="261">
        <f t="shared" si="29"/>
        <v>16</v>
      </c>
      <c r="GJ36" s="261">
        <f t="shared" si="30"/>
        <v>16</v>
      </c>
      <c r="GK36" s="261">
        <f t="shared" si="31"/>
        <v>16</v>
      </c>
      <c r="GL36" s="261">
        <f t="shared" si="32"/>
        <v>16</v>
      </c>
      <c r="GM36" s="261">
        <f t="shared" si="33"/>
        <v>16</v>
      </c>
      <c r="GN36" s="261">
        <f t="shared" si="34"/>
        <v>16</v>
      </c>
      <c r="GO36" s="261"/>
      <c r="GP36" s="261">
        <f t="shared" si="35"/>
        <v>0</v>
      </c>
    </row>
    <row r="37" spans="1:198">
      <c r="A37" s="8">
        <v>28</v>
      </c>
      <c r="B37" s="14" t="s">
        <v>793</v>
      </c>
      <c r="C37" s="251">
        <v>3.920138888888889E-2</v>
      </c>
      <c r="D37" s="262">
        <v>3.8032407407407411E-2</v>
      </c>
      <c r="E37" s="262">
        <v>3.7037037037037042E-2</v>
      </c>
      <c r="F37" s="251">
        <v>3.7037037037037042E-2</v>
      </c>
      <c r="G37" s="251">
        <v>3.7037037037037042E-2</v>
      </c>
      <c r="H37" s="251">
        <v>3.7037037037037042E-2</v>
      </c>
      <c r="I37" s="251">
        <v>3.7037037037037042E-2</v>
      </c>
      <c r="J37" s="251">
        <v>3.7037037037037042E-2</v>
      </c>
      <c r="K37" s="251">
        <v>3.7037037037037042E-2</v>
      </c>
      <c r="L37" s="251">
        <v>3.7037037037037042E-2</v>
      </c>
      <c r="M37" s="23">
        <v>3.920138888888889E-2</v>
      </c>
      <c r="N37" s="252">
        <v>26</v>
      </c>
      <c r="O37" s="253">
        <f>IF(M$80&gt;0,(((M$80)+10)-N37),0)</f>
        <v>12</v>
      </c>
      <c r="P37" s="254">
        <v>0</v>
      </c>
      <c r="Q37" s="255">
        <f t="shared" si="47"/>
        <v>5</v>
      </c>
      <c r="R37" s="147">
        <f t="shared" si="0"/>
        <v>17</v>
      </c>
      <c r="S37" s="14"/>
      <c r="T37" s="23"/>
      <c r="U37" s="15"/>
      <c r="V37" s="14"/>
      <c r="W37" s="256">
        <v>0</v>
      </c>
      <c r="X37" s="14"/>
      <c r="Y37" s="131">
        <f t="shared" ref="Y37" si="68">V37+W37+X37</f>
        <v>0</v>
      </c>
      <c r="Z37" s="14"/>
      <c r="AA37" s="110">
        <v>3.8032407407407411E-2</v>
      </c>
      <c r="AB37" s="252">
        <v>16</v>
      </c>
      <c r="AC37" s="253">
        <f>IF(AA$80&gt;0,(((AA$80)+10)-AB37),0)</f>
        <v>13</v>
      </c>
      <c r="AD37" s="263">
        <v>15</v>
      </c>
      <c r="AE37" s="255">
        <f t="shared" si="48"/>
        <v>5</v>
      </c>
      <c r="AF37" s="147">
        <f t="shared" si="2"/>
        <v>33</v>
      </c>
      <c r="AG37" s="14"/>
      <c r="AH37" s="23"/>
      <c r="AI37" s="15"/>
      <c r="AJ37" s="14"/>
      <c r="AK37" s="256"/>
      <c r="AL37" s="14"/>
      <c r="AM37" s="131"/>
      <c r="AN37" s="14"/>
      <c r="AO37" s="23"/>
      <c r="AP37" s="15"/>
      <c r="AQ37" s="257"/>
      <c r="AR37" s="256"/>
      <c r="AS37" s="14"/>
      <c r="AT37" s="131"/>
      <c r="AU37" s="14"/>
      <c r="AV37" s="23"/>
      <c r="AW37" s="252"/>
      <c r="AX37" s="253">
        <f>((AV$80)+10)-AW37</f>
        <v>0</v>
      </c>
      <c r="AY37" s="254">
        <v>0</v>
      </c>
      <c r="AZ37" s="255"/>
      <c r="BA37" s="147">
        <f t="shared" si="3"/>
        <v>0</v>
      </c>
      <c r="BB37" s="14"/>
      <c r="BC37" s="23"/>
      <c r="BD37" s="15"/>
      <c r="BE37" s="14"/>
      <c r="BF37" s="256">
        <v>0</v>
      </c>
      <c r="BG37" s="14"/>
      <c r="BH37" s="131">
        <f t="shared" ref="BH37" si="69">BE37+BF37+BG37</f>
        <v>0</v>
      </c>
      <c r="BI37" s="14"/>
      <c r="BJ37" s="110">
        <v>3.7037037037037042E-2</v>
      </c>
      <c r="BK37" s="252">
        <v>12</v>
      </c>
      <c r="BL37" s="253">
        <f>IF(BJ$80&gt;0,(((BJ$80)+10)-BK37),0)</f>
        <v>12</v>
      </c>
      <c r="BM37" s="263">
        <v>15</v>
      </c>
      <c r="BN37" s="255">
        <f t="shared" si="49"/>
        <v>5</v>
      </c>
      <c r="BO37" s="147">
        <f t="shared" si="5"/>
        <v>32</v>
      </c>
      <c r="BP37" s="14"/>
      <c r="BQ37" s="23">
        <v>2.521990740740741E-2</v>
      </c>
      <c r="BR37" s="252">
        <v>14</v>
      </c>
      <c r="BS37" s="253">
        <f>IF(BQ$80&gt;0,(((BQ$80)+10)-BR37),0)</f>
        <v>12</v>
      </c>
      <c r="BT37" s="254">
        <v>0</v>
      </c>
      <c r="BU37" s="255">
        <f t="shared" si="36"/>
        <v>5</v>
      </c>
      <c r="BV37" s="147">
        <f t="shared" si="6"/>
        <v>17</v>
      </c>
      <c r="BW37" s="14"/>
      <c r="BX37" s="23">
        <v>4.0115740740740737E-2</v>
      </c>
      <c r="BY37" s="252">
        <v>15</v>
      </c>
      <c r="BZ37" s="253">
        <f>IF(BX$80&gt;0,(((BX$80)+10)-BY37),0)</f>
        <v>15</v>
      </c>
      <c r="CA37" s="254">
        <v>0</v>
      </c>
      <c r="CB37" s="255">
        <f t="shared" si="50"/>
        <v>5</v>
      </c>
      <c r="CC37" s="147">
        <f t="shared" si="37"/>
        <v>20</v>
      </c>
      <c r="CD37" s="14"/>
      <c r="CE37" s="23"/>
      <c r="CF37" s="15"/>
      <c r="CG37" s="14"/>
      <c r="CH37" s="256">
        <v>0</v>
      </c>
      <c r="CI37" s="14"/>
      <c r="CJ37" s="131">
        <f t="shared" si="8"/>
        <v>0</v>
      </c>
      <c r="CK37" s="14"/>
      <c r="CL37" s="23"/>
      <c r="CM37" s="15"/>
      <c r="CN37" s="257">
        <f>((CL$80)+10)-CM37</f>
        <v>0</v>
      </c>
      <c r="CO37" s="256">
        <v>0</v>
      </c>
      <c r="CP37" s="14"/>
      <c r="CQ37" s="131">
        <f t="shared" si="9"/>
        <v>0</v>
      </c>
      <c r="CR37" s="14"/>
      <c r="CS37" s="23"/>
      <c r="CT37" s="15"/>
      <c r="CU37" s="14"/>
      <c r="CV37" s="256">
        <v>0</v>
      </c>
      <c r="CW37" s="14"/>
      <c r="CX37" s="131">
        <f t="shared" si="10"/>
        <v>0</v>
      </c>
      <c r="CY37" s="14"/>
      <c r="CZ37" s="23">
        <v>3.8379629629629632E-2</v>
      </c>
      <c r="DA37" s="252">
        <v>14</v>
      </c>
      <c r="DB37" s="253">
        <f>IF(CZ$80&gt;0,(((CZ$80)+10)-DA37),0)</f>
        <v>12</v>
      </c>
      <c r="DC37" s="254">
        <v>0</v>
      </c>
      <c r="DD37" s="255">
        <f t="shared" si="38"/>
        <v>5</v>
      </c>
      <c r="DE37" s="147">
        <f t="shared" si="11"/>
        <v>17</v>
      </c>
      <c r="DF37" s="14"/>
      <c r="DG37" s="23"/>
      <c r="DH37" s="252"/>
      <c r="DI37" s="253"/>
      <c r="DJ37" s="254">
        <v>0</v>
      </c>
      <c r="DK37" s="255">
        <f t="shared" si="40"/>
        <v>0</v>
      </c>
      <c r="DL37" s="147">
        <f t="shared" si="12"/>
        <v>0</v>
      </c>
      <c r="DM37" s="14"/>
      <c r="DN37" s="23"/>
      <c r="DO37" s="252"/>
      <c r="DP37" s="253"/>
      <c r="DQ37" s="254">
        <v>0</v>
      </c>
      <c r="DR37" s="255">
        <f t="shared" si="42"/>
        <v>0</v>
      </c>
      <c r="DS37" s="147">
        <f t="shared" si="13"/>
        <v>0</v>
      </c>
      <c r="DT37" s="12"/>
      <c r="DU37" s="23"/>
      <c r="DV37" s="252"/>
      <c r="DW37" s="253"/>
      <c r="DX37" s="254">
        <v>0</v>
      </c>
      <c r="DY37" s="255">
        <f t="shared" si="43"/>
        <v>0</v>
      </c>
      <c r="DZ37" s="147">
        <f t="shared" si="14"/>
        <v>0</v>
      </c>
      <c r="EA37" s="14"/>
      <c r="EB37" s="23"/>
      <c r="EC37" s="252"/>
      <c r="ED37" s="253"/>
      <c r="EE37" s="254">
        <v>0</v>
      </c>
      <c r="EF37" s="255">
        <f t="shared" si="44"/>
        <v>0</v>
      </c>
      <c r="EG37" s="147">
        <f t="shared" si="15"/>
        <v>0</v>
      </c>
      <c r="EH37" s="14"/>
      <c r="EI37" s="23"/>
      <c r="EJ37" s="252"/>
      <c r="EK37" s="253"/>
      <c r="EL37" s="254">
        <v>0</v>
      </c>
      <c r="EM37" s="255">
        <f t="shared" si="45"/>
        <v>0</v>
      </c>
      <c r="EN37" s="147">
        <f t="shared" si="16"/>
        <v>0</v>
      </c>
      <c r="EO37" s="14"/>
      <c r="EP37" s="23"/>
      <c r="EQ37" s="15"/>
      <c r="ER37" s="14"/>
      <c r="ES37" s="256">
        <v>0</v>
      </c>
      <c r="ET37" s="14"/>
      <c r="EU37" s="131">
        <f t="shared" ref="EU37" si="70">ER37+ES37+ET37</f>
        <v>0</v>
      </c>
      <c r="EV37" s="14"/>
      <c r="EW37" s="23"/>
      <c r="EX37" s="15"/>
      <c r="EY37" s="253"/>
      <c r="EZ37" s="256">
        <v>0</v>
      </c>
      <c r="FA37" s="14"/>
      <c r="FB37" s="131">
        <f t="shared" si="18"/>
        <v>0</v>
      </c>
      <c r="FC37" s="14"/>
      <c r="FD37" s="23"/>
      <c r="FE37" s="259" t="str">
        <f t="shared" si="46"/>
        <v>10=</v>
      </c>
      <c r="FF37" s="260">
        <f t="shared" si="63"/>
        <v>76</v>
      </c>
      <c r="FG37" s="260">
        <f t="shared" si="63"/>
        <v>30</v>
      </c>
      <c r="FH37" s="260">
        <f t="shared" si="63"/>
        <v>30</v>
      </c>
      <c r="FI37" s="131">
        <f t="shared" si="20"/>
        <v>136</v>
      </c>
      <c r="FJ37" s="14" t="str">
        <f t="shared" si="51"/>
        <v>Mark Foudy</v>
      </c>
      <c r="FK37" s="14"/>
      <c r="FL37" s="183" t="str">
        <f t="shared" si="25"/>
        <v>10=</v>
      </c>
      <c r="FM37" s="177">
        <v>26</v>
      </c>
      <c r="FN37" s="177">
        <v>11</v>
      </c>
      <c r="FO37" s="177">
        <v>5</v>
      </c>
      <c r="FP37" s="177">
        <v>6</v>
      </c>
      <c r="FQ37" s="177">
        <v>5</v>
      </c>
      <c r="FR37" s="177">
        <v>4</v>
      </c>
      <c r="FS37" s="177">
        <v>8</v>
      </c>
      <c r="FT37" s="177">
        <v>8</v>
      </c>
      <c r="FU37" s="188">
        <v>8</v>
      </c>
      <c r="FV37" s="177" t="s">
        <v>366</v>
      </c>
      <c r="FW37" s="177" t="s">
        <v>440</v>
      </c>
      <c r="FX37" s="77"/>
      <c r="FY37" s="77"/>
      <c r="FZ37" s="77"/>
      <c r="GA37" s="77"/>
      <c r="GB37" s="77"/>
      <c r="GC37" s="77"/>
      <c r="GD37" s="122">
        <f t="shared" si="21"/>
        <v>17</v>
      </c>
      <c r="GE37" s="122">
        <f t="shared" si="22"/>
        <v>50</v>
      </c>
      <c r="GF37" s="261">
        <f t="shared" si="26"/>
        <v>82</v>
      </c>
      <c r="GG37" s="261">
        <f t="shared" si="27"/>
        <v>99</v>
      </c>
      <c r="GH37" s="261">
        <f t="shared" si="28"/>
        <v>119</v>
      </c>
      <c r="GI37" s="261">
        <f t="shared" si="29"/>
        <v>136</v>
      </c>
      <c r="GJ37" s="261">
        <f t="shared" si="30"/>
        <v>136</v>
      </c>
      <c r="GK37" s="261">
        <f t="shared" si="31"/>
        <v>136</v>
      </c>
      <c r="GL37" s="261">
        <f t="shared" si="32"/>
        <v>136</v>
      </c>
      <c r="GM37" s="261">
        <f t="shared" si="33"/>
        <v>136</v>
      </c>
      <c r="GN37" s="261">
        <f t="shared" si="34"/>
        <v>136</v>
      </c>
      <c r="GO37" s="261"/>
      <c r="GP37" s="261">
        <f t="shared" si="35"/>
        <v>0</v>
      </c>
    </row>
    <row r="38" spans="1:198">
      <c r="A38" s="8">
        <v>29</v>
      </c>
      <c r="B38" s="14" t="s">
        <v>924</v>
      </c>
      <c r="C38" s="251">
        <v>3.2418981481481479E-2</v>
      </c>
      <c r="D38" s="251">
        <v>3.2418981481481479E-2</v>
      </c>
      <c r="E38" s="251">
        <v>3.2418981481481479E-2</v>
      </c>
      <c r="F38" s="251">
        <v>3.2418981481481479E-2</v>
      </c>
      <c r="G38" s="251">
        <v>3.2418981481481479E-2</v>
      </c>
      <c r="H38" s="251">
        <v>3.2418981481481479E-2</v>
      </c>
      <c r="I38" s="251">
        <v>3.2418981481481479E-2</v>
      </c>
      <c r="J38" s="251">
        <v>3.2418981481481479E-2</v>
      </c>
      <c r="K38" s="251">
        <v>3.2418981481481479E-2</v>
      </c>
      <c r="L38" s="251">
        <v>3.2418981481481479E-2</v>
      </c>
      <c r="M38" s="23">
        <v>3.2418981481481479E-2</v>
      </c>
      <c r="N38" s="252">
        <v>13</v>
      </c>
      <c r="O38" s="253">
        <f>IF(M$80&gt;0,(((M$80)+10)-N38),0)</f>
        <v>25</v>
      </c>
      <c r="P38" s="254">
        <v>0</v>
      </c>
      <c r="Q38" s="255">
        <f t="shared" si="47"/>
        <v>5</v>
      </c>
      <c r="R38" s="147">
        <f t="shared" si="0"/>
        <v>30</v>
      </c>
      <c r="S38" s="14"/>
      <c r="T38" s="23"/>
      <c r="U38" s="15"/>
      <c r="V38" s="14"/>
      <c r="W38" s="256"/>
      <c r="X38" s="14"/>
      <c r="Y38" s="131"/>
      <c r="Z38" s="14"/>
      <c r="AA38" s="23">
        <v>3.2719907407407406E-2</v>
      </c>
      <c r="AB38" s="252">
        <v>10</v>
      </c>
      <c r="AC38" s="253">
        <f>IF(AA$80&gt;0,(((AA$80)+10)-AB38),0)</f>
        <v>19</v>
      </c>
      <c r="AD38" s="254">
        <v>0</v>
      </c>
      <c r="AE38" s="255">
        <f t="shared" si="48"/>
        <v>5</v>
      </c>
      <c r="AF38" s="147">
        <f t="shared" si="2"/>
        <v>24</v>
      </c>
      <c r="AG38" s="14"/>
      <c r="AH38" s="23"/>
      <c r="AI38" s="15"/>
      <c r="AJ38" s="14"/>
      <c r="AK38" s="256"/>
      <c r="AL38" s="14"/>
      <c r="AM38" s="131"/>
      <c r="AN38" s="14"/>
      <c r="AO38" s="23"/>
      <c r="AP38" s="15"/>
      <c r="AQ38" s="257"/>
      <c r="AR38" s="256"/>
      <c r="AS38" s="14"/>
      <c r="AT38" s="131"/>
      <c r="AU38" s="14"/>
      <c r="AV38" s="23"/>
      <c r="AW38" s="252"/>
      <c r="AX38" s="253">
        <f>((AV$80)+10)-AW38</f>
        <v>0</v>
      </c>
      <c r="AY38" s="254">
        <v>0</v>
      </c>
      <c r="AZ38" s="255"/>
      <c r="BA38" s="147">
        <f t="shared" si="3"/>
        <v>0</v>
      </c>
      <c r="BB38" s="14"/>
      <c r="BC38" s="23"/>
      <c r="BD38" s="15"/>
      <c r="BE38" s="14"/>
      <c r="BF38" s="256"/>
      <c r="BG38" s="14"/>
      <c r="BH38" s="131"/>
      <c r="BI38" s="14"/>
      <c r="BJ38" s="23">
        <v>3.2650462962962964E-2</v>
      </c>
      <c r="BK38" s="252">
        <v>7</v>
      </c>
      <c r="BL38" s="253">
        <f>IF(BJ$80&gt;0,(((BJ$80)+10)-BK38),0)</f>
        <v>17</v>
      </c>
      <c r="BM38" s="254">
        <v>0</v>
      </c>
      <c r="BN38" s="255">
        <f t="shared" si="49"/>
        <v>5</v>
      </c>
      <c r="BO38" s="147">
        <f t="shared" si="5"/>
        <v>22</v>
      </c>
      <c r="BP38" s="14"/>
      <c r="BQ38" s="23">
        <v>2.3252314814814812E-2</v>
      </c>
      <c r="BR38" s="252">
        <v>10</v>
      </c>
      <c r="BS38" s="253">
        <f>IF(BQ$80&gt;0,(((BQ$80)+10)-BR38),0)</f>
        <v>16</v>
      </c>
      <c r="BT38" s="254">
        <v>0</v>
      </c>
      <c r="BU38" s="255">
        <f t="shared" si="36"/>
        <v>5</v>
      </c>
      <c r="BV38" s="147">
        <f t="shared" si="6"/>
        <v>21</v>
      </c>
      <c r="BW38" s="14"/>
      <c r="BX38" s="23">
        <v>3.4479166666666665E-2</v>
      </c>
      <c r="BY38" s="252">
        <v>8</v>
      </c>
      <c r="BZ38" s="253">
        <f>IF(BX$80&gt;0,(((BX$80)+10)-BY38),0)</f>
        <v>22</v>
      </c>
      <c r="CA38" s="254">
        <v>0</v>
      </c>
      <c r="CB38" s="255">
        <f t="shared" si="50"/>
        <v>5</v>
      </c>
      <c r="CC38" s="147">
        <f t="shared" si="37"/>
        <v>27</v>
      </c>
      <c r="CD38" s="14"/>
      <c r="CE38" s="23"/>
      <c r="CF38" s="15"/>
      <c r="CG38" s="14"/>
      <c r="CH38" s="256"/>
      <c r="CI38" s="14"/>
      <c r="CJ38" s="131"/>
      <c r="CK38" s="14"/>
      <c r="CL38" s="23"/>
      <c r="CM38" s="15"/>
      <c r="CN38" s="257">
        <f>((CL$80)+10)-CM38</f>
        <v>0</v>
      </c>
      <c r="CO38" s="256">
        <v>0</v>
      </c>
      <c r="CP38" s="14"/>
      <c r="CQ38" s="131">
        <f t="shared" si="9"/>
        <v>0</v>
      </c>
      <c r="CR38" s="14"/>
      <c r="CS38" s="23"/>
      <c r="CT38" s="15"/>
      <c r="CU38" s="14"/>
      <c r="CV38" s="256"/>
      <c r="CW38" s="14"/>
      <c r="CX38" s="131"/>
      <c r="CY38" s="14"/>
      <c r="CZ38" s="23">
        <v>3.2534722222222222E-2</v>
      </c>
      <c r="DA38" s="252">
        <v>8</v>
      </c>
      <c r="DB38" s="253">
        <f>IF(CZ$80&gt;0,(((CZ$80)+10)-DA38),0)</f>
        <v>18</v>
      </c>
      <c r="DC38" s="254">
        <v>0</v>
      </c>
      <c r="DD38" s="255">
        <f t="shared" si="38"/>
        <v>5</v>
      </c>
      <c r="DE38" s="147">
        <f t="shared" si="11"/>
        <v>23</v>
      </c>
      <c r="DF38" s="14"/>
      <c r="DG38" s="23">
        <v>3.2743055555555553E-2</v>
      </c>
      <c r="DH38" s="252">
        <v>9</v>
      </c>
      <c r="DI38" s="253">
        <f>IF(DG$80&gt;0,(((DG$80)+10)-DH38),0)</f>
        <v>22</v>
      </c>
      <c r="DJ38" s="254">
        <v>0</v>
      </c>
      <c r="DK38" s="255">
        <f t="shared" si="40"/>
        <v>5</v>
      </c>
      <c r="DL38" s="147">
        <f t="shared" si="12"/>
        <v>27</v>
      </c>
      <c r="DM38" s="14"/>
      <c r="DN38" s="23">
        <v>3.3541666666666664E-2</v>
      </c>
      <c r="DO38" s="252">
        <v>6</v>
      </c>
      <c r="DP38" s="253">
        <f>IF(DN$80&gt;0,(((DN$80)+10)-DO38),0)</f>
        <v>12</v>
      </c>
      <c r="DQ38" s="254">
        <v>0</v>
      </c>
      <c r="DR38" s="255">
        <f t="shared" si="42"/>
        <v>5</v>
      </c>
      <c r="DS38" s="147">
        <f t="shared" si="13"/>
        <v>17</v>
      </c>
      <c r="DT38" s="12"/>
      <c r="DU38" s="23">
        <v>3.24537037037037E-2</v>
      </c>
      <c r="DV38" s="252">
        <v>3</v>
      </c>
      <c r="DW38" s="253">
        <f>IF(DU$80&gt;0,(((DU$80)+10)-DV38),0)</f>
        <v>13</v>
      </c>
      <c r="DX38" s="254">
        <v>0</v>
      </c>
      <c r="DY38" s="255">
        <f t="shared" si="43"/>
        <v>5</v>
      </c>
      <c r="DZ38" s="147">
        <f t="shared" si="14"/>
        <v>18</v>
      </c>
      <c r="EA38" s="14"/>
      <c r="EB38" s="23">
        <v>3.2812500000000001E-2</v>
      </c>
      <c r="EC38" s="252">
        <v>9</v>
      </c>
      <c r="ED38" s="253">
        <f>IF(EB$80&gt;0,(((EB$80)+10)-EC38),0)</f>
        <v>17</v>
      </c>
      <c r="EE38" s="254">
        <v>0</v>
      </c>
      <c r="EF38" s="255">
        <f t="shared" si="44"/>
        <v>5</v>
      </c>
      <c r="EG38" s="147">
        <f t="shared" si="15"/>
        <v>22</v>
      </c>
      <c r="EH38" s="14"/>
      <c r="EI38" s="110">
        <v>3.079861111111111E-2</v>
      </c>
      <c r="EJ38" s="252">
        <v>5</v>
      </c>
      <c r="EK38" s="253">
        <f>IF(EI$80&gt;0,(((EI$80)+10)-EJ38),0)</f>
        <v>13</v>
      </c>
      <c r="EL38" s="263">
        <v>15</v>
      </c>
      <c r="EM38" s="255">
        <f t="shared" si="45"/>
        <v>5</v>
      </c>
      <c r="EN38" s="147">
        <f t="shared" si="16"/>
        <v>33</v>
      </c>
      <c r="EO38" s="14"/>
      <c r="EP38" s="23"/>
      <c r="EQ38" s="15"/>
      <c r="ER38" s="14"/>
      <c r="ES38" s="256"/>
      <c r="ET38" s="14"/>
      <c r="EU38" s="131"/>
      <c r="EV38" s="14"/>
      <c r="EW38" s="23"/>
      <c r="EX38" s="15"/>
      <c r="EY38" s="253"/>
      <c r="EZ38" s="256">
        <v>0</v>
      </c>
      <c r="FA38" s="14"/>
      <c r="FB38" s="131">
        <f t="shared" si="18"/>
        <v>0</v>
      </c>
      <c r="FC38" s="14"/>
      <c r="FD38" s="23"/>
      <c r="FE38" s="259">
        <f t="shared" si="46"/>
        <v>3</v>
      </c>
      <c r="FF38" s="260">
        <f t="shared" si="63"/>
        <v>194</v>
      </c>
      <c r="FG38" s="260">
        <f t="shared" si="63"/>
        <v>15</v>
      </c>
      <c r="FH38" s="260">
        <f t="shared" si="63"/>
        <v>55</v>
      </c>
      <c r="FI38" s="131">
        <f t="shared" si="20"/>
        <v>264</v>
      </c>
      <c r="FJ38" s="14" t="str">
        <f t="shared" si="51"/>
        <v>Mark Osborne</v>
      </c>
      <c r="FK38" s="14"/>
      <c r="FL38" s="182">
        <f t="shared" si="25"/>
        <v>3</v>
      </c>
      <c r="FM38" s="177">
        <v>13</v>
      </c>
      <c r="FN38" s="177">
        <v>8</v>
      </c>
      <c r="FO38" s="177">
        <v>7</v>
      </c>
      <c r="FP38" s="177">
        <v>7</v>
      </c>
      <c r="FQ38" s="177">
        <v>4</v>
      </c>
      <c r="FR38" s="177">
        <v>3</v>
      </c>
      <c r="FS38" s="177">
        <v>3</v>
      </c>
      <c r="FT38" s="177">
        <v>3</v>
      </c>
      <c r="FU38" s="188">
        <v>3</v>
      </c>
      <c r="FV38" s="177">
        <v>3</v>
      </c>
      <c r="FW38" s="177">
        <v>3</v>
      </c>
      <c r="FX38" s="77"/>
      <c r="FY38" s="77"/>
      <c r="FZ38" s="77"/>
      <c r="GA38" s="77"/>
      <c r="GB38" s="77"/>
      <c r="GC38" s="77"/>
      <c r="GD38" s="122">
        <f t="shared" si="21"/>
        <v>30</v>
      </c>
      <c r="GE38" s="122">
        <f t="shared" si="22"/>
        <v>54</v>
      </c>
      <c r="GF38" s="261">
        <f t="shared" si="26"/>
        <v>76</v>
      </c>
      <c r="GG38" s="261">
        <f t="shared" si="27"/>
        <v>97</v>
      </c>
      <c r="GH38" s="261">
        <f t="shared" si="28"/>
        <v>124</v>
      </c>
      <c r="GI38" s="261">
        <f t="shared" si="29"/>
        <v>147</v>
      </c>
      <c r="GJ38" s="261">
        <f t="shared" si="30"/>
        <v>174</v>
      </c>
      <c r="GK38" s="261">
        <f t="shared" si="31"/>
        <v>191</v>
      </c>
      <c r="GL38" s="261">
        <f t="shared" si="32"/>
        <v>209</v>
      </c>
      <c r="GM38" s="261">
        <f t="shared" si="33"/>
        <v>231</v>
      </c>
      <c r="GN38" s="261">
        <f t="shared" si="34"/>
        <v>264</v>
      </c>
      <c r="GO38" s="261"/>
      <c r="GP38" s="261">
        <f t="shared" si="35"/>
        <v>0</v>
      </c>
    </row>
    <row r="39" spans="1:198">
      <c r="A39" s="8">
        <v>30</v>
      </c>
      <c r="B39" s="14" t="s">
        <v>961</v>
      </c>
      <c r="C39" s="251">
        <v>3.3460648148148149E-2</v>
      </c>
      <c r="D39" s="251">
        <v>3.3460648148148149E-2</v>
      </c>
      <c r="E39" s="251">
        <v>3.3460648148148149E-2</v>
      </c>
      <c r="F39" s="251">
        <v>3.3460648148148149E-2</v>
      </c>
      <c r="G39" s="251">
        <v>3.3460648148148149E-2</v>
      </c>
      <c r="H39" s="251">
        <v>3.3460648148148149E-2</v>
      </c>
      <c r="I39" s="251">
        <v>3.3460648148148149E-2</v>
      </c>
      <c r="J39" s="251">
        <v>3.3460648148148149E-2</v>
      </c>
      <c r="K39" s="251">
        <v>3.3460648148148149E-2</v>
      </c>
      <c r="L39" s="251">
        <v>3.3460648148148149E-2</v>
      </c>
      <c r="M39" s="23">
        <v>3.3460648148148149E-2</v>
      </c>
      <c r="N39" s="252">
        <v>17</v>
      </c>
      <c r="O39" s="253">
        <f>IF(M$80&gt;0,(((M$80)+10)-N39),0)</f>
        <v>21</v>
      </c>
      <c r="P39" s="254">
        <v>0</v>
      </c>
      <c r="Q39" s="255">
        <f t="shared" si="47"/>
        <v>5</v>
      </c>
      <c r="R39" s="147">
        <f t="shared" si="0"/>
        <v>26</v>
      </c>
      <c r="S39" s="14"/>
      <c r="T39" s="23"/>
      <c r="U39" s="15"/>
      <c r="V39" s="14"/>
      <c r="W39" s="256"/>
      <c r="X39" s="14"/>
      <c r="Y39" s="131"/>
      <c r="Z39" s="14"/>
      <c r="AA39" s="23"/>
      <c r="AB39" s="252"/>
      <c r="AC39" s="253"/>
      <c r="AD39" s="254">
        <v>0</v>
      </c>
      <c r="AE39" s="255">
        <f t="shared" si="48"/>
        <v>0</v>
      </c>
      <c r="AF39" s="147">
        <f t="shared" si="2"/>
        <v>0</v>
      </c>
      <c r="AG39" s="14"/>
      <c r="AH39" s="23"/>
      <c r="AI39" s="15"/>
      <c r="AJ39" s="14"/>
      <c r="AK39" s="256"/>
      <c r="AL39" s="14"/>
      <c r="AM39" s="131"/>
      <c r="AN39" s="14"/>
      <c r="AO39" s="23"/>
      <c r="AP39" s="15"/>
      <c r="AQ39" s="257"/>
      <c r="AR39" s="256"/>
      <c r="AS39" s="14"/>
      <c r="AT39" s="131"/>
      <c r="AU39" s="14"/>
      <c r="AV39" s="23"/>
      <c r="AW39" s="252"/>
      <c r="AX39" s="253">
        <f>((AV$80)+10)-AW39</f>
        <v>0</v>
      </c>
      <c r="AY39" s="254">
        <v>0</v>
      </c>
      <c r="AZ39" s="255"/>
      <c r="BA39" s="147">
        <f t="shared" si="3"/>
        <v>0</v>
      </c>
      <c r="BB39" s="14"/>
      <c r="BC39" s="23"/>
      <c r="BD39" s="15"/>
      <c r="BE39" s="14"/>
      <c r="BF39" s="256"/>
      <c r="BG39" s="14"/>
      <c r="BH39" s="131"/>
      <c r="BI39" s="14"/>
      <c r="BJ39" s="23"/>
      <c r="BK39" s="252"/>
      <c r="BL39" s="253"/>
      <c r="BM39" s="254">
        <v>0</v>
      </c>
      <c r="BN39" s="255">
        <f t="shared" si="49"/>
        <v>0</v>
      </c>
      <c r="BO39" s="147">
        <f t="shared" si="5"/>
        <v>0</v>
      </c>
      <c r="BP39" s="14"/>
      <c r="BQ39" s="23"/>
      <c r="BR39" s="252"/>
      <c r="BS39" s="253"/>
      <c r="BT39" s="254">
        <v>0</v>
      </c>
      <c r="BU39" s="255">
        <f t="shared" si="36"/>
        <v>0</v>
      </c>
      <c r="BV39" s="147">
        <f t="shared" si="6"/>
        <v>0</v>
      </c>
      <c r="BW39" s="14"/>
      <c r="BX39" s="23"/>
      <c r="BY39" s="252"/>
      <c r="BZ39" s="253"/>
      <c r="CA39" s="254">
        <v>0</v>
      </c>
      <c r="CB39" s="255">
        <f t="shared" si="50"/>
        <v>0</v>
      </c>
      <c r="CC39" s="147">
        <f t="shared" si="37"/>
        <v>0</v>
      </c>
      <c r="CD39" s="14"/>
      <c r="CE39" s="23"/>
      <c r="CF39" s="15"/>
      <c r="CG39" s="14"/>
      <c r="CH39" s="256"/>
      <c r="CI39" s="14"/>
      <c r="CJ39" s="131"/>
      <c r="CK39" s="14"/>
      <c r="CL39" s="23"/>
      <c r="CM39" s="15"/>
      <c r="CN39" s="257">
        <f>((CL$80)+10)-CM39</f>
        <v>0</v>
      </c>
      <c r="CO39" s="256">
        <v>0</v>
      </c>
      <c r="CP39" s="14"/>
      <c r="CQ39" s="131">
        <f t="shared" si="9"/>
        <v>0</v>
      </c>
      <c r="CR39" s="14"/>
      <c r="CS39" s="23"/>
      <c r="CT39" s="15"/>
      <c r="CU39" s="14"/>
      <c r="CV39" s="256"/>
      <c r="CW39" s="14"/>
      <c r="CX39" s="131"/>
      <c r="CY39" s="14"/>
      <c r="CZ39" s="23"/>
      <c r="DA39" s="252"/>
      <c r="DB39" s="253"/>
      <c r="DC39" s="254">
        <v>0</v>
      </c>
      <c r="DD39" s="255">
        <f t="shared" si="38"/>
        <v>0</v>
      </c>
      <c r="DE39" s="147">
        <f t="shared" si="11"/>
        <v>0</v>
      </c>
      <c r="DF39" s="14"/>
      <c r="DG39" s="23"/>
      <c r="DH39" s="252"/>
      <c r="DI39" s="253"/>
      <c r="DJ39" s="254">
        <v>0</v>
      </c>
      <c r="DK39" s="255">
        <f t="shared" si="40"/>
        <v>0</v>
      </c>
      <c r="DL39" s="147">
        <f t="shared" si="12"/>
        <v>0</v>
      </c>
      <c r="DM39" s="14"/>
      <c r="DN39" s="23"/>
      <c r="DO39" s="252"/>
      <c r="DP39" s="253"/>
      <c r="DQ39" s="254">
        <v>0</v>
      </c>
      <c r="DR39" s="255">
        <f t="shared" si="42"/>
        <v>0</v>
      </c>
      <c r="DS39" s="147">
        <f t="shared" si="13"/>
        <v>0</v>
      </c>
      <c r="DT39" s="12"/>
      <c r="DU39" s="23"/>
      <c r="DV39" s="252"/>
      <c r="DW39" s="253"/>
      <c r="DX39" s="254">
        <v>0</v>
      </c>
      <c r="DY39" s="255">
        <f t="shared" si="43"/>
        <v>0</v>
      </c>
      <c r="DZ39" s="147">
        <f t="shared" si="14"/>
        <v>0</v>
      </c>
      <c r="EA39" s="14"/>
      <c r="EB39" s="23"/>
      <c r="EC39" s="252"/>
      <c r="ED39" s="253"/>
      <c r="EE39" s="254">
        <v>0</v>
      </c>
      <c r="EF39" s="255">
        <f t="shared" si="44"/>
        <v>0</v>
      </c>
      <c r="EG39" s="147">
        <f t="shared" si="15"/>
        <v>0</v>
      </c>
      <c r="EH39" s="14"/>
      <c r="EI39" s="23"/>
      <c r="EJ39" s="252"/>
      <c r="EK39" s="253"/>
      <c r="EL39" s="254">
        <v>0</v>
      </c>
      <c r="EM39" s="255">
        <f t="shared" si="45"/>
        <v>0</v>
      </c>
      <c r="EN39" s="147">
        <f t="shared" si="16"/>
        <v>0</v>
      </c>
      <c r="EO39" s="14"/>
      <c r="EP39" s="23"/>
      <c r="EQ39" s="15"/>
      <c r="ER39" s="14"/>
      <c r="ES39" s="256"/>
      <c r="ET39" s="14"/>
      <c r="EU39" s="131"/>
      <c r="EV39" s="14"/>
      <c r="EW39" s="23"/>
      <c r="EX39" s="15"/>
      <c r="EY39" s="253"/>
      <c r="EZ39" s="256">
        <v>0</v>
      </c>
      <c r="FA39" s="14"/>
      <c r="FB39" s="131">
        <f t="shared" si="18"/>
        <v>0</v>
      </c>
      <c r="FC39" s="14"/>
      <c r="FD39" s="23"/>
      <c r="FE39" s="259" t="str">
        <f t="shared" si="46"/>
        <v>42=</v>
      </c>
      <c r="FF39" s="260">
        <f t="shared" si="63"/>
        <v>21</v>
      </c>
      <c r="FG39" s="260">
        <f t="shared" si="63"/>
        <v>0</v>
      </c>
      <c r="FH39" s="260">
        <f t="shared" si="63"/>
        <v>5</v>
      </c>
      <c r="FI39" s="131">
        <f t="shared" si="20"/>
        <v>26</v>
      </c>
      <c r="FJ39" s="14" t="str">
        <f t="shared" si="51"/>
        <v>Mark Wilmot</v>
      </c>
      <c r="FK39" s="14"/>
      <c r="FL39" s="183" t="str">
        <f t="shared" si="25"/>
        <v>42=</v>
      </c>
      <c r="FM39" s="177">
        <v>17</v>
      </c>
      <c r="FN39" s="177">
        <v>28</v>
      </c>
      <c r="FO39" s="177">
        <v>29</v>
      </c>
      <c r="FP39" s="177" t="s">
        <v>774</v>
      </c>
      <c r="FQ39" s="177" t="s">
        <v>848</v>
      </c>
      <c r="FR39" s="177" t="s">
        <v>848</v>
      </c>
      <c r="FS39" s="177" t="s">
        <v>869</v>
      </c>
      <c r="FT39" s="177" t="s">
        <v>869</v>
      </c>
      <c r="FU39" s="188" t="s">
        <v>869</v>
      </c>
      <c r="FV39" s="177" t="s">
        <v>862</v>
      </c>
      <c r="FW39" s="177" t="s">
        <v>836</v>
      </c>
      <c r="FX39" s="77"/>
      <c r="FY39" s="77"/>
      <c r="FZ39" s="77"/>
      <c r="GA39" s="77"/>
      <c r="GB39" s="77"/>
      <c r="GC39" s="77"/>
      <c r="GD39" s="122">
        <f t="shared" si="21"/>
        <v>26</v>
      </c>
      <c r="GE39" s="122">
        <f t="shared" si="22"/>
        <v>26</v>
      </c>
      <c r="GF39" s="261">
        <f t="shared" si="26"/>
        <v>26</v>
      </c>
      <c r="GG39" s="261">
        <f t="shared" si="27"/>
        <v>26</v>
      </c>
      <c r="GH39" s="261">
        <f t="shared" si="28"/>
        <v>26</v>
      </c>
      <c r="GI39" s="261">
        <f t="shared" si="29"/>
        <v>26</v>
      </c>
      <c r="GJ39" s="261">
        <f t="shared" si="30"/>
        <v>26</v>
      </c>
      <c r="GK39" s="261">
        <f t="shared" si="31"/>
        <v>26</v>
      </c>
      <c r="GL39" s="261">
        <f t="shared" si="32"/>
        <v>26</v>
      </c>
      <c r="GM39" s="261">
        <f t="shared" si="33"/>
        <v>26</v>
      </c>
      <c r="GN39" s="261">
        <f t="shared" si="34"/>
        <v>26</v>
      </c>
      <c r="GO39" s="261"/>
      <c r="GP39" s="261">
        <f t="shared" si="35"/>
        <v>0</v>
      </c>
    </row>
    <row r="40" spans="1:198">
      <c r="A40" s="8">
        <v>31</v>
      </c>
      <c r="B40" s="14" t="s">
        <v>963</v>
      </c>
      <c r="C40" s="251">
        <v>3.4791666666666672E-2</v>
      </c>
      <c r="D40" s="251">
        <v>3.4791666666666672E-2</v>
      </c>
      <c r="E40" s="251">
        <v>3.4791666666666672E-2</v>
      </c>
      <c r="F40" s="251">
        <v>3.4791666666666672E-2</v>
      </c>
      <c r="G40" s="251">
        <v>3.4791666666666672E-2</v>
      </c>
      <c r="H40" s="251">
        <v>3.4791666666666672E-2</v>
      </c>
      <c r="I40" s="251">
        <v>3.4791666666666672E-2</v>
      </c>
      <c r="J40" s="251">
        <v>3.4791666666666672E-2</v>
      </c>
      <c r="K40" s="251">
        <v>3.4791666666666672E-2</v>
      </c>
      <c r="L40" s="251">
        <v>3.4791666666666672E-2</v>
      </c>
      <c r="M40" s="23">
        <v>3.4791666666666672E-2</v>
      </c>
      <c r="N40" s="252">
        <v>21</v>
      </c>
      <c r="O40" s="253">
        <f>IF(M$80&gt;0,(((M$80)+10)-N40),0)</f>
        <v>17</v>
      </c>
      <c r="P40" s="254">
        <v>0</v>
      </c>
      <c r="Q40" s="255">
        <f t="shared" si="47"/>
        <v>5</v>
      </c>
      <c r="R40" s="147">
        <f t="shared" si="0"/>
        <v>22</v>
      </c>
      <c r="S40" s="14"/>
      <c r="T40" s="23"/>
      <c r="U40" s="15"/>
      <c r="V40" s="14"/>
      <c r="W40" s="256"/>
      <c r="X40" s="14"/>
      <c r="Y40" s="131"/>
      <c r="Z40" s="14"/>
      <c r="AA40" s="23"/>
      <c r="AB40" s="252"/>
      <c r="AC40" s="253"/>
      <c r="AD40" s="254">
        <v>0</v>
      </c>
      <c r="AE40" s="255">
        <f t="shared" si="48"/>
        <v>0</v>
      </c>
      <c r="AF40" s="147">
        <f t="shared" si="2"/>
        <v>0</v>
      </c>
      <c r="AG40" s="14"/>
      <c r="AH40" s="23"/>
      <c r="AI40" s="15"/>
      <c r="AJ40" s="14"/>
      <c r="AK40" s="256"/>
      <c r="AL40" s="14"/>
      <c r="AM40" s="131"/>
      <c r="AN40" s="14"/>
      <c r="AO40" s="23"/>
      <c r="AP40" s="15"/>
      <c r="AQ40" s="257"/>
      <c r="AR40" s="256"/>
      <c r="AS40" s="14"/>
      <c r="AT40" s="131"/>
      <c r="AU40" s="14"/>
      <c r="AV40" s="23"/>
      <c r="AW40" s="252"/>
      <c r="AX40" s="253">
        <f>((AV$80)+10)-AW40</f>
        <v>0</v>
      </c>
      <c r="AY40" s="254">
        <v>0</v>
      </c>
      <c r="AZ40" s="255"/>
      <c r="BA40" s="147">
        <f t="shared" si="3"/>
        <v>0</v>
      </c>
      <c r="BB40" s="14"/>
      <c r="BC40" s="23"/>
      <c r="BD40" s="15"/>
      <c r="BE40" s="14"/>
      <c r="BF40" s="256"/>
      <c r="BG40" s="14"/>
      <c r="BH40" s="131"/>
      <c r="BI40" s="14"/>
      <c r="BJ40" s="23"/>
      <c r="BK40" s="252"/>
      <c r="BL40" s="253"/>
      <c r="BM40" s="254">
        <v>0</v>
      </c>
      <c r="BN40" s="255">
        <f t="shared" si="49"/>
        <v>0</v>
      </c>
      <c r="BO40" s="147">
        <f t="shared" si="5"/>
        <v>0</v>
      </c>
      <c r="BP40" s="14"/>
      <c r="BQ40" s="23"/>
      <c r="BR40" s="252"/>
      <c r="BS40" s="253"/>
      <c r="BT40" s="254">
        <v>0</v>
      </c>
      <c r="BU40" s="255">
        <f t="shared" si="36"/>
        <v>0</v>
      </c>
      <c r="BV40" s="147">
        <f t="shared" si="6"/>
        <v>0</v>
      </c>
      <c r="BW40" s="14"/>
      <c r="BX40" s="23"/>
      <c r="BY40" s="252"/>
      <c r="BZ40" s="253"/>
      <c r="CA40" s="254">
        <v>0</v>
      </c>
      <c r="CB40" s="255">
        <f t="shared" si="50"/>
        <v>0</v>
      </c>
      <c r="CC40" s="147">
        <f t="shared" si="37"/>
        <v>0</v>
      </c>
      <c r="CD40" s="14"/>
      <c r="CE40" s="23"/>
      <c r="CF40" s="15"/>
      <c r="CG40" s="14"/>
      <c r="CH40" s="256"/>
      <c r="CI40" s="14"/>
      <c r="CJ40" s="131"/>
      <c r="CK40" s="14"/>
      <c r="CL40" s="23"/>
      <c r="CM40" s="15"/>
      <c r="CN40" s="257">
        <f>((CL$80)+10)-CM40</f>
        <v>0</v>
      </c>
      <c r="CO40" s="256">
        <v>0</v>
      </c>
      <c r="CP40" s="14"/>
      <c r="CQ40" s="131">
        <f t="shared" si="9"/>
        <v>0</v>
      </c>
      <c r="CR40" s="14"/>
      <c r="CS40" s="23"/>
      <c r="CT40" s="15"/>
      <c r="CU40" s="14"/>
      <c r="CV40" s="256"/>
      <c r="CW40" s="14"/>
      <c r="CX40" s="131"/>
      <c r="CY40" s="14"/>
      <c r="CZ40" s="23"/>
      <c r="DA40" s="252"/>
      <c r="DB40" s="253"/>
      <c r="DC40" s="254">
        <v>0</v>
      </c>
      <c r="DD40" s="255">
        <f t="shared" si="38"/>
        <v>0</v>
      </c>
      <c r="DE40" s="147">
        <f t="shared" si="11"/>
        <v>0</v>
      </c>
      <c r="DF40" s="14"/>
      <c r="DG40" s="23"/>
      <c r="DH40" s="252"/>
      <c r="DI40" s="253"/>
      <c r="DJ40" s="254">
        <v>0</v>
      </c>
      <c r="DK40" s="255">
        <f t="shared" si="40"/>
        <v>0</v>
      </c>
      <c r="DL40" s="147">
        <f t="shared" si="12"/>
        <v>0</v>
      </c>
      <c r="DM40" s="14"/>
      <c r="DN40" s="23"/>
      <c r="DO40" s="252"/>
      <c r="DP40" s="253"/>
      <c r="DQ40" s="254">
        <v>0</v>
      </c>
      <c r="DR40" s="255">
        <f t="shared" si="42"/>
        <v>0</v>
      </c>
      <c r="DS40" s="147">
        <f t="shared" si="13"/>
        <v>0</v>
      </c>
      <c r="DT40" s="12"/>
      <c r="DU40" s="23"/>
      <c r="DV40" s="252"/>
      <c r="DW40" s="253"/>
      <c r="DX40" s="254">
        <v>0</v>
      </c>
      <c r="DY40" s="255">
        <f t="shared" si="43"/>
        <v>0</v>
      </c>
      <c r="DZ40" s="147">
        <f t="shared" si="14"/>
        <v>0</v>
      </c>
      <c r="EA40" s="14"/>
      <c r="EB40" s="23"/>
      <c r="EC40" s="252"/>
      <c r="ED40" s="253"/>
      <c r="EE40" s="254">
        <v>0</v>
      </c>
      <c r="EF40" s="255">
        <f t="shared" si="44"/>
        <v>0</v>
      </c>
      <c r="EG40" s="147">
        <f t="shared" si="15"/>
        <v>0</v>
      </c>
      <c r="EH40" s="14"/>
      <c r="EI40" s="23"/>
      <c r="EJ40" s="252"/>
      <c r="EK40" s="253"/>
      <c r="EL40" s="254">
        <v>0</v>
      </c>
      <c r="EM40" s="255">
        <f t="shared" si="45"/>
        <v>0</v>
      </c>
      <c r="EN40" s="147">
        <f t="shared" si="16"/>
        <v>0</v>
      </c>
      <c r="EO40" s="14"/>
      <c r="EP40" s="23"/>
      <c r="EQ40" s="15"/>
      <c r="ER40" s="14"/>
      <c r="ES40" s="256"/>
      <c r="ET40" s="14"/>
      <c r="EU40" s="131"/>
      <c r="EV40" s="14"/>
      <c r="EW40" s="23"/>
      <c r="EX40" s="15"/>
      <c r="EY40" s="253"/>
      <c r="EZ40" s="256">
        <v>0</v>
      </c>
      <c r="FA40" s="14"/>
      <c r="FB40" s="131">
        <f t="shared" si="18"/>
        <v>0</v>
      </c>
      <c r="FC40" s="14"/>
      <c r="FD40" s="23"/>
      <c r="FE40" s="259" t="str">
        <f t="shared" si="46"/>
        <v>48=</v>
      </c>
      <c r="FF40" s="260">
        <f t="shared" si="63"/>
        <v>17</v>
      </c>
      <c r="FG40" s="260">
        <f t="shared" si="63"/>
        <v>0</v>
      </c>
      <c r="FH40" s="260">
        <f t="shared" si="63"/>
        <v>5</v>
      </c>
      <c r="FI40" s="131">
        <f t="shared" si="20"/>
        <v>22</v>
      </c>
      <c r="FJ40" s="14" t="str">
        <f t="shared" si="51"/>
        <v>Matt Beevis</v>
      </c>
      <c r="FK40" s="14"/>
      <c r="FL40" s="183" t="str">
        <f t="shared" si="25"/>
        <v>48=</v>
      </c>
      <c r="FM40" s="177">
        <v>21</v>
      </c>
      <c r="FN40" s="177">
        <v>31</v>
      </c>
      <c r="FO40" s="177">
        <v>31</v>
      </c>
      <c r="FP40" s="177">
        <v>36</v>
      </c>
      <c r="FQ40" s="177">
        <v>40</v>
      </c>
      <c r="FR40" s="177">
        <v>41</v>
      </c>
      <c r="FS40" s="177">
        <v>47</v>
      </c>
      <c r="FT40" s="177" t="s">
        <v>851</v>
      </c>
      <c r="FU40" s="188">
        <v>48</v>
      </c>
      <c r="FV40" s="177" t="s">
        <v>858</v>
      </c>
      <c r="FW40" s="177" t="s">
        <v>858</v>
      </c>
      <c r="FX40" s="77"/>
      <c r="FY40" s="77"/>
      <c r="FZ40" s="77"/>
      <c r="GA40" s="77"/>
      <c r="GB40" s="77"/>
      <c r="GC40" s="77"/>
      <c r="GD40" s="122">
        <f t="shared" si="21"/>
        <v>22</v>
      </c>
      <c r="GE40" s="122">
        <f t="shared" si="22"/>
        <v>22</v>
      </c>
      <c r="GF40" s="261">
        <f t="shared" si="26"/>
        <v>22</v>
      </c>
      <c r="GG40" s="261">
        <f t="shared" si="27"/>
        <v>22</v>
      </c>
      <c r="GH40" s="261">
        <f t="shared" si="28"/>
        <v>22</v>
      </c>
      <c r="GI40" s="261">
        <f t="shared" si="29"/>
        <v>22</v>
      </c>
      <c r="GJ40" s="261">
        <f t="shared" si="30"/>
        <v>22</v>
      </c>
      <c r="GK40" s="261">
        <f t="shared" si="31"/>
        <v>22</v>
      </c>
      <c r="GL40" s="261">
        <f t="shared" si="32"/>
        <v>22</v>
      </c>
      <c r="GM40" s="261">
        <f t="shared" si="33"/>
        <v>22</v>
      </c>
      <c r="GN40" s="261">
        <f t="shared" si="34"/>
        <v>22</v>
      </c>
      <c r="GO40" s="261"/>
      <c r="GP40" s="261">
        <f t="shared" si="35"/>
        <v>0</v>
      </c>
    </row>
    <row r="41" spans="1:198">
      <c r="A41" s="8">
        <v>32</v>
      </c>
      <c r="B41" s="14" t="s">
        <v>973</v>
      </c>
      <c r="C41" s="251"/>
      <c r="D41" s="251">
        <v>2.5775462962962962E-2</v>
      </c>
      <c r="E41" s="251">
        <v>2.5775462962962962E-2</v>
      </c>
      <c r="F41" s="251">
        <v>2.5775462962962962E-2</v>
      </c>
      <c r="G41" s="251">
        <v>2.5775462962962962E-2</v>
      </c>
      <c r="H41" s="251">
        <v>2.5775462962962962E-2</v>
      </c>
      <c r="I41" s="251">
        <v>2.5775462962962962E-2</v>
      </c>
      <c r="J41" s="251">
        <v>2.5775462962962962E-2</v>
      </c>
      <c r="K41" s="251">
        <v>2.5775462962962962E-2</v>
      </c>
      <c r="L41" s="251">
        <v>2.5775462962962962E-2</v>
      </c>
      <c r="M41" s="23"/>
      <c r="N41" s="252"/>
      <c r="O41" s="253"/>
      <c r="P41" s="254"/>
      <c r="Q41" s="255"/>
      <c r="R41" s="147"/>
      <c r="S41" s="14"/>
      <c r="T41" s="23"/>
      <c r="U41" s="15"/>
      <c r="V41" s="14"/>
      <c r="W41" s="256"/>
      <c r="X41" s="14"/>
      <c r="Y41" s="131"/>
      <c r="Z41" s="14"/>
      <c r="AA41" s="23">
        <v>2.5775462962962962E-2</v>
      </c>
      <c r="AB41" s="252">
        <v>1</v>
      </c>
      <c r="AC41" s="253">
        <f>IF(AA$80&gt;0,(((AA$80)+10)-AB41),0)</f>
        <v>28</v>
      </c>
      <c r="AD41" s="254">
        <v>0</v>
      </c>
      <c r="AE41" s="255">
        <f t="shared" si="48"/>
        <v>5</v>
      </c>
      <c r="AF41" s="147">
        <f t="shared" si="2"/>
        <v>33</v>
      </c>
      <c r="AG41" s="14"/>
      <c r="AH41" s="23"/>
      <c r="AI41" s="15"/>
      <c r="AJ41" s="14"/>
      <c r="AK41" s="256"/>
      <c r="AL41" s="14"/>
      <c r="AM41" s="131"/>
      <c r="AN41" s="14"/>
      <c r="AO41" s="23"/>
      <c r="AP41" s="15"/>
      <c r="AQ41" s="257"/>
      <c r="AR41" s="256"/>
      <c r="AS41" s="14"/>
      <c r="AT41" s="131"/>
      <c r="AU41" s="14"/>
      <c r="AV41" s="23"/>
      <c r="AW41" s="252"/>
      <c r="AX41" s="253">
        <f>((AV$80)+10)-AW41</f>
        <v>0</v>
      </c>
      <c r="AY41" s="254">
        <v>0</v>
      </c>
      <c r="AZ41" s="255"/>
      <c r="BA41" s="147">
        <f t="shared" si="3"/>
        <v>0</v>
      </c>
      <c r="BB41" s="14"/>
      <c r="BC41" s="23"/>
      <c r="BD41" s="15"/>
      <c r="BE41" s="257">
        <f>((BC$80)+10)-BD41</f>
        <v>0</v>
      </c>
      <c r="BF41" s="256">
        <v>0</v>
      </c>
      <c r="BG41" s="14"/>
      <c r="BH41" s="131">
        <f t="shared" ref="BH41" si="71">BE41+BF41+BG41</f>
        <v>0</v>
      </c>
      <c r="BI41" s="14"/>
      <c r="BJ41" s="23"/>
      <c r="BK41" s="252"/>
      <c r="BL41" s="253"/>
      <c r="BM41" s="254">
        <v>0</v>
      </c>
      <c r="BN41" s="255">
        <f t="shared" si="49"/>
        <v>0</v>
      </c>
      <c r="BO41" s="147">
        <f t="shared" si="5"/>
        <v>0</v>
      </c>
      <c r="BP41" s="14"/>
      <c r="BQ41" s="23"/>
      <c r="BR41" s="252"/>
      <c r="BS41" s="253"/>
      <c r="BT41" s="254">
        <v>0</v>
      </c>
      <c r="BU41" s="255">
        <f t="shared" si="36"/>
        <v>0</v>
      </c>
      <c r="BV41" s="147">
        <f t="shared" si="6"/>
        <v>0</v>
      </c>
      <c r="BW41" s="14"/>
      <c r="BX41" s="23"/>
      <c r="BY41" s="252"/>
      <c r="BZ41" s="253"/>
      <c r="CA41" s="254">
        <v>0</v>
      </c>
      <c r="CB41" s="255">
        <f t="shared" si="50"/>
        <v>0</v>
      </c>
      <c r="CC41" s="147">
        <f t="shared" si="37"/>
        <v>0</v>
      </c>
      <c r="CD41" s="14"/>
      <c r="CE41" s="23"/>
      <c r="CF41" s="15"/>
      <c r="CG41" s="14"/>
      <c r="CH41" s="256">
        <v>0</v>
      </c>
      <c r="CI41" s="14"/>
      <c r="CJ41" s="131">
        <f t="shared" ref="CJ41" si="72">CG41+CH41+CI41</f>
        <v>0</v>
      </c>
      <c r="CK41" s="14"/>
      <c r="CL41" s="23"/>
      <c r="CM41" s="15"/>
      <c r="CN41" s="257">
        <f>((CL$80)+10)-CM41</f>
        <v>0</v>
      </c>
      <c r="CO41" s="256">
        <v>0</v>
      </c>
      <c r="CP41" s="14"/>
      <c r="CQ41" s="131">
        <f t="shared" si="9"/>
        <v>0</v>
      </c>
      <c r="CR41" s="14"/>
      <c r="CS41" s="23"/>
      <c r="CT41" s="15"/>
      <c r="CU41" s="14"/>
      <c r="CV41" s="256">
        <v>0</v>
      </c>
      <c r="CW41" s="14"/>
      <c r="CX41" s="131">
        <f t="shared" ref="CX41" si="73">CU41+CV41+CW41</f>
        <v>0</v>
      </c>
      <c r="CY41" s="14"/>
      <c r="CZ41" s="23"/>
      <c r="DA41" s="252"/>
      <c r="DB41" s="253"/>
      <c r="DC41" s="254">
        <v>0</v>
      </c>
      <c r="DD41" s="255">
        <f t="shared" si="38"/>
        <v>0</v>
      </c>
      <c r="DE41" s="147">
        <f t="shared" si="11"/>
        <v>0</v>
      </c>
      <c r="DF41" s="14"/>
      <c r="DG41" s="23"/>
      <c r="DH41" s="252"/>
      <c r="DI41" s="253"/>
      <c r="DJ41" s="254">
        <v>0</v>
      </c>
      <c r="DK41" s="255">
        <f t="shared" si="40"/>
        <v>0</v>
      </c>
      <c r="DL41" s="147">
        <f t="shared" si="12"/>
        <v>0</v>
      </c>
      <c r="DM41" s="14"/>
      <c r="DN41" s="23"/>
      <c r="DO41" s="252"/>
      <c r="DP41" s="253"/>
      <c r="DQ41" s="254">
        <v>0</v>
      </c>
      <c r="DR41" s="255">
        <f t="shared" si="42"/>
        <v>0</v>
      </c>
      <c r="DS41" s="147">
        <f t="shared" si="13"/>
        <v>0</v>
      </c>
      <c r="DT41" s="12"/>
      <c r="DU41" s="23"/>
      <c r="DV41" s="252"/>
      <c r="DW41" s="253"/>
      <c r="DX41" s="254">
        <v>0</v>
      </c>
      <c r="DY41" s="255">
        <f t="shared" si="43"/>
        <v>0</v>
      </c>
      <c r="DZ41" s="147">
        <f t="shared" si="14"/>
        <v>0</v>
      </c>
      <c r="EA41" s="14"/>
      <c r="EB41" s="23"/>
      <c r="EC41" s="252"/>
      <c r="ED41" s="253"/>
      <c r="EE41" s="254">
        <v>0</v>
      </c>
      <c r="EF41" s="255">
        <f t="shared" si="44"/>
        <v>0</v>
      </c>
      <c r="EG41" s="147">
        <f t="shared" si="15"/>
        <v>0</v>
      </c>
      <c r="EH41" s="14"/>
      <c r="EI41" s="23"/>
      <c r="EJ41" s="252"/>
      <c r="EK41" s="253"/>
      <c r="EL41" s="254">
        <v>0</v>
      </c>
      <c r="EM41" s="255">
        <f t="shared" si="45"/>
        <v>0</v>
      </c>
      <c r="EN41" s="147">
        <f t="shared" si="16"/>
        <v>0</v>
      </c>
      <c r="EO41" s="14"/>
      <c r="EP41" s="23"/>
      <c r="EQ41" s="15"/>
      <c r="ER41" s="257">
        <f>((EP$80)+10)-EQ41</f>
        <v>0</v>
      </c>
      <c r="ES41" s="256">
        <v>0</v>
      </c>
      <c r="ET41" s="14"/>
      <c r="EU41" s="131">
        <f t="shared" ref="EU41" si="74">ER41+ES41+ET41</f>
        <v>0</v>
      </c>
      <c r="EV41" s="14"/>
      <c r="EW41" s="23"/>
      <c r="EX41" s="15"/>
      <c r="EY41" s="253"/>
      <c r="EZ41" s="256">
        <v>0</v>
      </c>
      <c r="FA41" s="14"/>
      <c r="FB41" s="131">
        <f t="shared" si="18"/>
        <v>0</v>
      </c>
      <c r="FC41" s="14"/>
      <c r="FD41" s="23"/>
      <c r="FE41" s="259" t="str">
        <f t="shared" si="46"/>
        <v>34=</v>
      </c>
      <c r="FF41" s="260">
        <f t="shared" si="63"/>
        <v>28</v>
      </c>
      <c r="FG41" s="260">
        <f t="shared" si="63"/>
        <v>0</v>
      </c>
      <c r="FH41" s="260">
        <f t="shared" si="63"/>
        <v>5</v>
      </c>
      <c r="FI41" s="131">
        <f t="shared" si="20"/>
        <v>33</v>
      </c>
      <c r="FJ41" s="14" t="str">
        <f t="shared" si="51"/>
        <v>Michael Parkin</v>
      </c>
      <c r="FK41" s="14"/>
      <c r="FL41" s="183" t="str">
        <f t="shared" si="25"/>
        <v>34=</v>
      </c>
      <c r="FM41" s="177"/>
      <c r="FN41" s="177">
        <v>20</v>
      </c>
      <c r="FO41" s="177">
        <v>24</v>
      </c>
      <c r="FP41" s="177">
        <v>27</v>
      </c>
      <c r="FQ41" s="177" t="s">
        <v>773</v>
      </c>
      <c r="FR41" s="177" t="s">
        <v>773</v>
      </c>
      <c r="FS41" s="177" t="s">
        <v>826</v>
      </c>
      <c r="FT41" s="177" t="s">
        <v>774</v>
      </c>
      <c r="FU41" s="188" t="s">
        <v>774</v>
      </c>
      <c r="FV41" s="177" t="s">
        <v>812</v>
      </c>
      <c r="FW41" s="177" t="s">
        <v>856</v>
      </c>
      <c r="FX41" s="77"/>
      <c r="FY41" s="77"/>
      <c r="FZ41" s="77"/>
      <c r="GA41" s="77"/>
      <c r="GB41" s="77"/>
      <c r="GC41" s="77"/>
      <c r="GD41" s="122">
        <f t="shared" si="21"/>
        <v>0</v>
      </c>
      <c r="GE41" s="122">
        <f t="shared" si="22"/>
        <v>33</v>
      </c>
      <c r="GF41" s="261">
        <f t="shared" si="26"/>
        <v>33</v>
      </c>
      <c r="GG41" s="261">
        <f t="shared" si="27"/>
        <v>33</v>
      </c>
      <c r="GH41" s="261">
        <f t="shared" si="28"/>
        <v>33</v>
      </c>
      <c r="GI41" s="261">
        <f t="shared" si="29"/>
        <v>33</v>
      </c>
      <c r="GJ41" s="261">
        <f t="shared" si="30"/>
        <v>33</v>
      </c>
      <c r="GK41" s="261">
        <f t="shared" si="31"/>
        <v>33</v>
      </c>
      <c r="GL41" s="261">
        <f t="shared" si="32"/>
        <v>33</v>
      </c>
      <c r="GM41" s="261">
        <f t="shared" si="33"/>
        <v>33</v>
      </c>
      <c r="GN41" s="261">
        <f t="shared" si="34"/>
        <v>33</v>
      </c>
      <c r="GO41" s="261"/>
      <c r="GP41" s="261">
        <f t="shared" si="35"/>
        <v>0</v>
      </c>
    </row>
    <row r="42" spans="1:198">
      <c r="A42" s="8">
        <v>33</v>
      </c>
      <c r="B42" s="14" t="s">
        <v>991</v>
      </c>
      <c r="C42" s="251"/>
      <c r="D42" s="251"/>
      <c r="E42" s="251"/>
      <c r="F42" s="251"/>
      <c r="G42" s="251"/>
      <c r="H42" s="251"/>
      <c r="I42" s="251"/>
      <c r="J42" s="251"/>
      <c r="K42" s="251"/>
      <c r="L42" s="251">
        <v>3.1504629629629625E-2</v>
      </c>
      <c r="M42" s="23"/>
      <c r="N42" s="252"/>
      <c r="O42" s="253"/>
      <c r="P42" s="254"/>
      <c r="Q42" s="255"/>
      <c r="R42" s="147"/>
      <c r="S42" s="14"/>
      <c r="T42" s="23"/>
      <c r="U42" s="15"/>
      <c r="V42" s="14"/>
      <c r="W42" s="256"/>
      <c r="X42" s="14"/>
      <c r="Y42" s="131"/>
      <c r="Z42" s="14"/>
      <c r="AA42" s="23"/>
      <c r="AB42" s="252"/>
      <c r="AC42" s="253"/>
      <c r="AD42" s="254"/>
      <c r="AE42" s="255"/>
      <c r="AF42" s="147"/>
      <c r="AG42" s="14"/>
      <c r="AH42" s="23"/>
      <c r="AI42" s="15"/>
      <c r="AJ42" s="14"/>
      <c r="AK42" s="256"/>
      <c r="AL42" s="14"/>
      <c r="AM42" s="131"/>
      <c r="AN42" s="14"/>
      <c r="AO42" s="23"/>
      <c r="AP42" s="15"/>
      <c r="AQ42" s="257"/>
      <c r="AR42" s="256"/>
      <c r="AS42" s="14"/>
      <c r="AT42" s="131"/>
      <c r="AU42" s="14"/>
      <c r="AV42" s="23"/>
      <c r="AW42" s="252"/>
      <c r="AX42" s="253"/>
      <c r="AY42" s="254"/>
      <c r="AZ42" s="255"/>
      <c r="BA42" s="147"/>
      <c r="BB42" s="14"/>
      <c r="BC42" s="23"/>
      <c r="BD42" s="15"/>
      <c r="BE42" s="257"/>
      <c r="BF42" s="256"/>
      <c r="BG42" s="14"/>
      <c r="BH42" s="131"/>
      <c r="BI42" s="14"/>
      <c r="BJ42" s="23"/>
      <c r="BK42" s="252"/>
      <c r="BL42" s="253"/>
      <c r="BM42" s="254"/>
      <c r="BN42" s="255"/>
      <c r="BO42" s="147"/>
      <c r="BP42" s="14"/>
      <c r="BQ42" s="23"/>
      <c r="BR42" s="252"/>
      <c r="BS42" s="253"/>
      <c r="BT42" s="254"/>
      <c r="BU42" s="255"/>
      <c r="BV42" s="147"/>
      <c r="BW42" s="14"/>
      <c r="BX42" s="23"/>
      <c r="BY42" s="252"/>
      <c r="BZ42" s="253"/>
      <c r="CA42" s="254"/>
      <c r="CB42" s="255"/>
      <c r="CC42" s="147"/>
      <c r="CD42" s="14"/>
      <c r="CE42" s="23"/>
      <c r="CF42" s="15"/>
      <c r="CG42" s="14"/>
      <c r="CH42" s="256"/>
      <c r="CI42" s="14"/>
      <c r="CJ42" s="131"/>
      <c r="CK42" s="14"/>
      <c r="CL42" s="23"/>
      <c r="CM42" s="15"/>
      <c r="CN42" s="257"/>
      <c r="CO42" s="256"/>
      <c r="CP42" s="14"/>
      <c r="CQ42" s="131"/>
      <c r="CR42" s="14"/>
      <c r="CS42" s="23"/>
      <c r="CT42" s="15"/>
      <c r="CU42" s="14"/>
      <c r="CV42" s="256"/>
      <c r="CW42" s="14"/>
      <c r="CX42" s="131"/>
      <c r="CY42" s="14"/>
      <c r="CZ42" s="23"/>
      <c r="DA42" s="252"/>
      <c r="DB42" s="253"/>
      <c r="DC42" s="254"/>
      <c r="DD42" s="255"/>
      <c r="DE42" s="147"/>
      <c r="DF42" s="14"/>
      <c r="DG42" s="23"/>
      <c r="DH42" s="252"/>
      <c r="DI42" s="253"/>
      <c r="DJ42" s="254"/>
      <c r="DK42" s="255"/>
      <c r="DL42" s="147"/>
      <c r="DM42" s="14"/>
      <c r="DN42" s="23"/>
      <c r="DO42" s="252"/>
      <c r="DP42" s="253"/>
      <c r="DQ42" s="254"/>
      <c r="DR42" s="255"/>
      <c r="DS42" s="147"/>
      <c r="DT42" s="12"/>
      <c r="DU42" s="23"/>
      <c r="DV42" s="252"/>
      <c r="DW42" s="253"/>
      <c r="DX42" s="254"/>
      <c r="DY42" s="255"/>
      <c r="DZ42" s="147"/>
      <c r="EA42" s="14"/>
      <c r="EB42" s="23">
        <v>3.1504629629629625E-2</v>
      </c>
      <c r="EC42" s="252">
        <v>6</v>
      </c>
      <c r="ED42" s="253">
        <f>IF(EB$80&gt;0,(((EB$80)+10)-EC42),0)</f>
        <v>20</v>
      </c>
      <c r="EE42" s="254">
        <v>0</v>
      </c>
      <c r="EF42" s="255">
        <f t="shared" si="44"/>
        <v>5</v>
      </c>
      <c r="EG42" s="147">
        <f t="shared" si="15"/>
        <v>25</v>
      </c>
      <c r="EH42" s="14"/>
      <c r="EI42" s="23"/>
      <c r="EJ42" s="252"/>
      <c r="EK42" s="253"/>
      <c r="EL42" s="254">
        <v>0</v>
      </c>
      <c r="EM42" s="255">
        <f t="shared" si="45"/>
        <v>0</v>
      </c>
      <c r="EN42" s="147">
        <f t="shared" si="16"/>
        <v>0</v>
      </c>
      <c r="EO42" s="14"/>
      <c r="EP42" s="23"/>
      <c r="EQ42" s="15"/>
      <c r="ER42" s="257"/>
      <c r="ES42" s="256"/>
      <c r="ET42" s="14"/>
      <c r="EU42" s="131"/>
      <c r="EV42" s="14"/>
      <c r="EW42" s="23"/>
      <c r="EX42" s="15"/>
      <c r="EY42" s="253"/>
      <c r="EZ42" s="256"/>
      <c r="FA42" s="14"/>
      <c r="FB42" s="131"/>
      <c r="FC42" s="14"/>
      <c r="FD42" s="23"/>
      <c r="FE42" s="259">
        <f t="shared" si="46"/>
        <v>44</v>
      </c>
      <c r="FF42" s="260">
        <f t="shared" si="63"/>
        <v>20</v>
      </c>
      <c r="FG42" s="260">
        <f t="shared" si="63"/>
        <v>0</v>
      </c>
      <c r="FH42" s="260">
        <f t="shared" si="63"/>
        <v>5</v>
      </c>
      <c r="FI42" s="131">
        <f t="shared" si="20"/>
        <v>25</v>
      </c>
      <c r="FJ42" s="14" t="str">
        <f t="shared" si="51"/>
        <v>Nick Evans</v>
      </c>
      <c r="FK42" s="14"/>
      <c r="FL42" s="183">
        <f t="shared" si="25"/>
        <v>44</v>
      </c>
      <c r="FM42" s="177"/>
      <c r="FN42" s="177"/>
      <c r="FO42" s="177"/>
      <c r="FP42" s="177"/>
      <c r="FQ42" s="177"/>
      <c r="FR42" s="177"/>
      <c r="FS42" s="177"/>
      <c r="FT42" s="177"/>
      <c r="FU42" s="188"/>
      <c r="FV42" s="177">
        <v>43</v>
      </c>
      <c r="FW42" s="177">
        <v>44</v>
      </c>
      <c r="FX42" s="77"/>
      <c r="FY42" s="77"/>
      <c r="FZ42" s="77"/>
      <c r="GA42" s="77"/>
      <c r="GB42" s="77"/>
      <c r="GC42" s="77"/>
      <c r="GD42" s="122">
        <f t="shared" si="21"/>
        <v>0</v>
      </c>
      <c r="GE42" s="122">
        <f t="shared" si="22"/>
        <v>0</v>
      </c>
      <c r="GF42" s="261">
        <f t="shared" si="26"/>
        <v>0</v>
      </c>
      <c r="GG42" s="261">
        <f t="shared" si="27"/>
        <v>0</v>
      </c>
      <c r="GH42" s="261">
        <f t="shared" si="28"/>
        <v>0</v>
      </c>
      <c r="GI42" s="261">
        <f t="shared" si="29"/>
        <v>0</v>
      </c>
      <c r="GJ42" s="261">
        <f t="shared" si="30"/>
        <v>0</v>
      </c>
      <c r="GK42" s="261">
        <f t="shared" si="31"/>
        <v>0</v>
      </c>
      <c r="GL42" s="261">
        <f t="shared" si="32"/>
        <v>0</v>
      </c>
      <c r="GM42" s="261">
        <f t="shared" si="33"/>
        <v>25</v>
      </c>
      <c r="GN42" s="261">
        <f t="shared" si="34"/>
        <v>25</v>
      </c>
      <c r="GO42" s="261"/>
      <c r="GP42" s="261">
        <f t="shared" si="35"/>
        <v>0</v>
      </c>
    </row>
    <row r="43" spans="1:198">
      <c r="A43" s="8">
        <v>34</v>
      </c>
      <c r="B43" s="14" t="s">
        <v>818</v>
      </c>
      <c r="C43" s="251">
        <v>3.5312500000000004E-2</v>
      </c>
      <c r="D43" s="262">
        <v>3.4664351851851849E-2</v>
      </c>
      <c r="E43" s="262">
        <v>3.4131944444444444E-2</v>
      </c>
      <c r="F43" s="251">
        <v>3.4131944444444444E-2</v>
      </c>
      <c r="G43" s="251">
        <v>3.4131944444444444E-2</v>
      </c>
      <c r="H43" s="251">
        <v>3.4131944444444444E-2</v>
      </c>
      <c r="I43" s="251">
        <v>3.4131944444444444E-2</v>
      </c>
      <c r="J43" s="251">
        <v>3.4131944444444444E-2</v>
      </c>
      <c r="K43" s="251">
        <v>3.4131944444444444E-2</v>
      </c>
      <c r="L43" s="251">
        <v>3.4131944444444444E-2</v>
      </c>
      <c r="M43" s="23">
        <v>3.5312500000000004E-2</v>
      </c>
      <c r="N43" s="252">
        <v>22</v>
      </c>
      <c r="O43" s="253">
        <f>IF(M$80&gt;0,(((M$80)+10)-N43),0)</f>
        <v>16</v>
      </c>
      <c r="P43" s="254">
        <v>0</v>
      </c>
      <c r="Q43" s="255">
        <f t="shared" ref="Q43" si="75">IF(N43&gt;0,5,0)</f>
        <v>5</v>
      </c>
      <c r="R43" s="147">
        <f t="shared" ref="R43" si="76">O43+P43+Q43</f>
        <v>21</v>
      </c>
      <c r="S43" s="14"/>
      <c r="T43" s="23"/>
      <c r="U43" s="15"/>
      <c r="V43" s="14"/>
      <c r="W43" s="256"/>
      <c r="X43" s="14"/>
      <c r="Y43" s="131"/>
      <c r="Z43" s="14"/>
      <c r="AA43" s="110">
        <v>3.4664351851851849E-2</v>
      </c>
      <c r="AB43" s="252">
        <v>13</v>
      </c>
      <c r="AC43" s="253">
        <f>IF(AA$80&gt;0,(((AA$80)+10)-AB43),0)</f>
        <v>16</v>
      </c>
      <c r="AD43" s="263">
        <v>15</v>
      </c>
      <c r="AE43" s="255">
        <f t="shared" si="48"/>
        <v>5</v>
      </c>
      <c r="AF43" s="147">
        <f t="shared" si="2"/>
        <v>36</v>
      </c>
      <c r="AG43" s="14"/>
      <c r="AH43" s="23"/>
      <c r="AI43" s="15"/>
      <c r="AJ43" s="14"/>
      <c r="AK43" s="256"/>
      <c r="AL43" s="14"/>
      <c r="AM43" s="131"/>
      <c r="AN43" s="14"/>
      <c r="AO43" s="23"/>
      <c r="AP43" s="15"/>
      <c r="AQ43" s="257"/>
      <c r="AR43" s="256"/>
      <c r="AS43" s="14"/>
      <c r="AT43" s="131"/>
      <c r="AU43" s="14"/>
      <c r="AV43" s="23"/>
      <c r="AW43" s="252"/>
      <c r="AX43" s="253">
        <f>((AV$80)+10)-AW43</f>
        <v>0</v>
      </c>
      <c r="AY43" s="254">
        <v>0</v>
      </c>
      <c r="AZ43" s="255"/>
      <c r="BA43" s="147">
        <f t="shared" si="3"/>
        <v>0</v>
      </c>
      <c r="BB43" s="14"/>
      <c r="BC43" s="23"/>
      <c r="BD43" s="15"/>
      <c r="BE43" s="14"/>
      <c r="BF43" s="256"/>
      <c r="BG43" s="14"/>
      <c r="BH43" s="131"/>
      <c r="BI43" s="14"/>
      <c r="BJ43" s="110">
        <v>3.4131944444444444E-2</v>
      </c>
      <c r="BK43" s="252">
        <v>9</v>
      </c>
      <c r="BL43" s="253">
        <f>IF(BJ$80&gt;0,(((BJ$80)+10)-BK43),0)</f>
        <v>15</v>
      </c>
      <c r="BM43" s="263">
        <v>15</v>
      </c>
      <c r="BN43" s="255">
        <f t="shared" si="49"/>
        <v>5</v>
      </c>
      <c r="BO43" s="147">
        <f t="shared" si="5"/>
        <v>35</v>
      </c>
      <c r="BP43" s="14"/>
      <c r="BQ43" s="23">
        <v>2.4884259259259259E-2</v>
      </c>
      <c r="BR43" s="252">
        <v>13</v>
      </c>
      <c r="BS43" s="253">
        <f>IF(BQ$80&gt;0,(((BQ$80)+10)-BR43),0)</f>
        <v>13</v>
      </c>
      <c r="BT43" s="254">
        <v>0</v>
      </c>
      <c r="BU43" s="255">
        <f t="shared" si="36"/>
        <v>5</v>
      </c>
      <c r="BV43" s="147">
        <f t="shared" si="6"/>
        <v>18</v>
      </c>
      <c r="BW43" s="14"/>
      <c r="BX43" s="23">
        <v>3.888888888888889E-2</v>
      </c>
      <c r="BY43" s="252">
        <v>13</v>
      </c>
      <c r="BZ43" s="253">
        <f>IF(BX$80&gt;0,(((BX$80)+10)-BY43),0)</f>
        <v>17</v>
      </c>
      <c r="CA43" s="254">
        <v>0</v>
      </c>
      <c r="CB43" s="255">
        <f t="shared" si="50"/>
        <v>5</v>
      </c>
      <c r="CC43" s="147">
        <f t="shared" si="37"/>
        <v>22</v>
      </c>
      <c r="CD43" s="14"/>
      <c r="CE43" s="23"/>
      <c r="CF43" s="15"/>
      <c r="CG43" s="14"/>
      <c r="CH43" s="256"/>
      <c r="CI43" s="14"/>
      <c r="CJ43" s="131"/>
      <c r="CK43" s="14"/>
      <c r="CL43" s="23"/>
      <c r="CM43" s="15"/>
      <c r="CN43" s="257">
        <f>((CL$80)+10)-CM43</f>
        <v>0</v>
      </c>
      <c r="CO43" s="256">
        <v>0</v>
      </c>
      <c r="CP43" s="14"/>
      <c r="CQ43" s="131">
        <f t="shared" si="9"/>
        <v>0</v>
      </c>
      <c r="CR43" s="14"/>
      <c r="CS43" s="23"/>
      <c r="CT43" s="15"/>
      <c r="CU43" s="14"/>
      <c r="CV43" s="256"/>
      <c r="CW43" s="14"/>
      <c r="CX43" s="131"/>
      <c r="CY43" s="14"/>
      <c r="CZ43" s="23"/>
      <c r="DA43" s="252"/>
      <c r="DB43" s="253"/>
      <c r="DC43" s="254">
        <v>0</v>
      </c>
      <c r="DD43" s="255">
        <f t="shared" si="38"/>
        <v>0</v>
      </c>
      <c r="DE43" s="147">
        <f t="shared" si="11"/>
        <v>0</v>
      </c>
      <c r="DF43" s="14"/>
      <c r="DG43" s="23">
        <v>3.5104166666666665E-2</v>
      </c>
      <c r="DH43" s="252">
        <v>15</v>
      </c>
      <c r="DI43" s="253">
        <f>IF(DG$80&gt;0,(((DG$80)+10)-DH43),0)</f>
        <v>16</v>
      </c>
      <c r="DJ43" s="254">
        <v>0</v>
      </c>
      <c r="DK43" s="255">
        <f t="shared" si="40"/>
        <v>5</v>
      </c>
      <c r="DL43" s="147">
        <f t="shared" si="12"/>
        <v>21</v>
      </c>
      <c r="DM43" s="14"/>
      <c r="DN43" s="23">
        <v>3.5543981481481475E-2</v>
      </c>
      <c r="DO43" s="252">
        <v>7</v>
      </c>
      <c r="DP43" s="253">
        <f>IF(DN$80&gt;0,(((DN$80)+10)-DO43),0)</f>
        <v>11</v>
      </c>
      <c r="DQ43" s="254">
        <v>0</v>
      </c>
      <c r="DR43" s="255">
        <f t="shared" si="42"/>
        <v>5</v>
      </c>
      <c r="DS43" s="147">
        <f t="shared" si="13"/>
        <v>16</v>
      </c>
      <c r="DT43" s="12"/>
      <c r="DU43" s="23">
        <v>3.636574074074074E-2</v>
      </c>
      <c r="DV43" s="252">
        <v>6</v>
      </c>
      <c r="DW43" s="253">
        <f>IF(DU$80&gt;0,(((DU$80)+10)-DV43),0)</f>
        <v>10</v>
      </c>
      <c r="DX43" s="254">
        <v>0</v>
      </c>
      <c r="DY43" s="255">
        <f t="shared" si="43"/>
        <v>5</v>
      </c>
      <c r="DZ43" s="147">
        <f t="shared" si="14"/>
        <v>15</v>
      </c>
      <c r="EA43" s="14"/>
      <c r="EB43" s="23"/>
      <c r="EC43" s="252"/>
      <c r="ED43" s="253"/>
      <c r="EE43" s="254">
        <v>0</v>
      </c>
      <c r="EF43" s="255">
        <f t="shared" si="44"/>
        <v>0</v>
      </c>
      <c r="EG43" s="147">
        <f t="shared" si="15"/>
        <v>0</v>
      </c>
      <c r="EH43" s="14"/>
      <c r="EI43" s="23"/>
      <c r="EJ43" s="252"/>
      <c r="EK43" s="253"/>
      <c r="EL43" s="254">
        <v>0</v>
      </c>
      <c r="EM43" s="255">
        <f t="shared" si="45"/>
        <v>0</v>
      </c>
      <c r="EN43" s="147">
        <f t="shared" si="16"/>
        <v>0</v>
      </c>
      <c r="EO43" s="14"/>
      <c r="EP43" s="23"/>
      <c r="EQ43" s="15"/>
      <c r="ER43" s="14"/>
      <c r="ES43" s="256"/>
      <c r="ET43" s="14"/>
      <c r="EU43" s="131"/>
      <c r="EV43" s="14"/>
      <c r="EW43" s="23"/>
      <c r="EX43" s="15"/>
      <c r="EY43" s="253"/>
      <c r="EZ43" s="256">
        <v>0</v>
      </c>
      <c r="FA43" s="14"/>
      <c r="FB43" s="131">
        <f t="shared" si="18"/>
        <v>0</v>
      </c>
      <c r="FC43" s="14"/>
      <c r="FD43" s="23"/>
      <c r="FE43" s="259">
        <f t="shared" si="46"/>
        <v>7</v>
      </c>
      <c r="FF43" s="260">
        <f t="shared" si="63"/>
        <v>114</v>
      </c>
      <c r="FG43" s="260">
        <f t="shared" si="63"/>
        <v>30</v>
      </c>
      <c r="FH43" s="260">
        <f t="shared" si="63"/>
        <v>40</v>
      </c>
      <c r="FI43" s="131">
        <f t="shared" si="20"/>
        <v>184</v>
      </c>
      <c r="FJ43" s="14" t="str">
        <f t="shared" si="51"/>
        <v>Nigel Hierons</v>
      </c>
      <c r="FK43" s="14"/>
      <c r="FL43" s="183">
        <f t="shared" si="25"/>
        <v>7</v>
      </c>
      <c r="FM43" s="177">
        <v>22</v>
      </c>
      <c r="FN43" s="177">
        <v>7</v>
      </c>
      <c r="FO43" s="177">
        <v>4</v>
      </c>
      <c r="FP43" s="177">
        <v>3</v>
      </c>
      <c r="FQ43" s="177">
        <v>3</v>
      </c>
      <c r="FR43" s="177">
        <v>5</v>
      </c>
      <c r="FS43" s="177">
        <v>4</v>
      </c>
      <c r="FT43" s="177">
        <v>4</v>
      </c>
      <c r="FU43" s="188">
        <v>4</v>
      </c>
      <c r="FV43" s="177">
        <v>7</v>
      </c>
      <c r="FW43" s="177">
        <v>7</v>
      </c>
      <c r="FX43" s="77"/>
      <c r="FY43" s="77"/>
      <c r="FZ43" s="77"/>
      <c r="GA43" s="77"/>
      <c r="GB43" s="77"/>
      <c r="GC43" s="77"/>
      <c r="GD43" s="122">
        <f t="shared" si="21"/>
        <v>21</v>
      </c>
      <c r="GE43" s="122">
        <f t="shared" si="22"/>
        <v>57</v>
      </c>
      <c r="GF43" s="261">
        <f t="shared" si="26"/>
        <v>92</v>
      </c>
      <c r="GG43" s="261">
        <f t="shared" si="27"/>
        <v>110</v>
      </c>
      <c r="GH43" s="261">
        <f t="shared" si="28"/>
        <v>132</v>
      </c>
      <c r="GI43" s="261">
        <f t="shared" si="29"/>
        <v>132</v>
      </c>
      <c r="GJ43" s="261">
        <f t="shared" si="30"/>
        <v>153</v>
      </c>
      <c r="GK43" s="261">
        <f t="shared" si="31"/>
        <v>169</v>
      </c>
      <c r="GL43" s="261">
        <f t="shared" si="32"/>
        <v>184</v>
      </c>
      <c r="GM43" s="261">
        <f t="shared" si="33"/>
        <v>184</v>
      </c>
      <c r="GN43" s="261">
        <f t="shared" si="34"/>
        <v>184</v>
      </c>
      <c r="GO43" s="261"/>
      <c r="GP43" s="261">
        <f t="shared" si="35"/>
        <v>0</v>
      </c>
    </row>
    <row r="44" spans="1:198">
      <c r="A44" s="8">
        <v>35</v>
      </c>
      <c r="B44" s="14" t="s">
        <v>859</v>
      </c>
      <c r="C44" s="251">
        <v>2.6006944444444447E-2</v>
      </c>
      <c r="D44" s="251">
        <v>2.6006944444444447E-2</v>
      </c>
      <c r="E44" s="251">
        <v>2.6006944444444447E-2</v>
      </c>
      <c r="F44" s="251">
        <v>2.6006944444444447E-2</v>
      </c>
      <c r="G44" s="251">
        <v>2.6006944444444447E-2</v>
      </c>
      <c r="H44" s="251">
        <v>2.6006944444444447E-2</v>
      </c>
      <c r="I44" s="251">
        <v>2.6006944444444447E-2</v>
      </c>
      <c r="J44" s="251">
        <v>2.6006944444444447E-2</v>
      </c>
      <c r="K44" s="251">
        <v>2.6006944444444447E-2</v>
      </c>
      <c r="L44" s="251">
        <v>2.6006944444444447E-2</v>
      </c>
      <c r="M44" s="23">
        <v>2.6006944444444447E-2</v>
      </c>
      <c r="N44" s="252">
        <v>4</v>
      </c>
      <c r="O44" s="253">
        <f>IF(M$80&gt;0,(((M$80)+10)-N44),0)</f>
        <v>34</v>
      </c>
      <c r="P44" s="254">
        <v>0</v>
      </c>
      <c r="Q44" s="255">
        <f t="shared" si="47"/>
        <v>5</v>
      </c>
      <c r="R44" s="147">
        <f t="shared" si="0"/>
        <v>39</v>
      </c>
      <c r="S44" s="14"/>
      <c r="T44" s="23"/>
      <c r="U44" s="15"/>
      <c r="V44" s="14"/>
      <c r="W44" s="256"/>
      <c r="X44" s="14"/>
      <c r="Y44" s="131"/>
      <c r="Z44" s="14"/>
      <c r="AA44" s="23"/>
      <c r="AB44" s="252"/>
      <c r="AC44" s="253"/>
      <c r="AD44" s="254">
        <v>0</v>
      </c>
      <c r="AE44" s="255">
        <f t="shared" si="48"/>
        <v>0</v>
      </c>
      <c r="AF44" s="147">
        <f t="shared" si="2"/>
        <v>0</v>
      </c>
      <c r="AG44" s="14"/>
      <c r="AH44" s="23"/>
      <c r="AI44" s="15"/>
      <c r="AJ44" s="14"/>
      <c r="AK44" s="256"/>
      <c r="AL44" s="14"/>
      <c r="AM44" s="131"/>
      <c r="AN44" s="14"/>
      <c r="AO44" s="23"/>
      <c r="AP44" s="15"/>
      <c r="AQ44" s="257"/>
      <c r="AR44" s="256"/>
      <c r="AS44" s="14"/>
      <c r="AT44" s="131"/>
      <c r="AU44" s="14"/>
      <c r="AV44" s="23"/>
      <c r="AW44" s="252"/>
      <c r="AX44" s="253">
        <f>((AV$80)+10)-AW44</f>
        <v>0</v>
      </c>
      <c r="AY44" s="254">
        <v>0</v>
      </c>
      <c r="AZ44" s="255"/>
      <c r="BA44" s="147">
        <f t="shared" si="3"/>
        <v>0</v>
      </c>
      <c r="BB44" s="14"/>
      <c r="BC44" s="23"/>
      <c r="BD44" s="15"/>
      <c r="BE44" s="14"/>
      <c r="BF44" s="256"/>
      <c r="BG44" s="14"/>
      <c r="BH44" s="131"/>
      <c r="BI44" s="14"/>
      <c r="BJ44" s="23"/>
      <c r="BK44" s="252"/>
      <c r="BL44" s="253"/>
      <c r="BM44" s="254">
        <v>0</v>
      </c>
      <c r="BN44" s="255">
        <f t="shared" si="49"/>
        <v>0</v>
      </c>
      <c r="BO44" s="147">
        <f t="shared" si="5"/>
        <v>0</v>
      </c>
      <c r="BP44" s="14"/>
      <c r="BQ44" s="23"/>
      <c r="BR44" s="252"/>
      <c r="BS44" s="253"/>
      <c r="BT44" s="254">
        <v>0</v>
      </c>
      <c r="BU44" s="255">
        <f t="shared" si="36"/>
        <v>0</v>
      </c>
      <c r="BV44" s="147">
        <f t="shared" si="6"/>
        <v>0</v>
      </c>
      <c r="BW44" s="14"/>
      <c r="BX44" s="23"/>
      <c r="BY44" s="252"/>
      <c r="BZ44" s="253"/>
      <c r="CA44" s="254">
        <v>0</v>
      </c>
      <c r="CB44" s="255">
        <f t="shared" si="50"/>
        <v>0</v>
      </c>
      <c r="CC44" s="147">
        <f t="shared" si="37"/>
        <v>0</v>
      </c>
      <c r="CD44" s="14"/>
      <c r="CE44" s="23"/>
      <c r="CF44" s="15"/>
      <c r="CG44" s="14"/>
      <c r="CH44" s="256"/>
      <c r="CI44" s="14"/>
      <c r="CJ44" s="131"/>
      <c r="CK44" s="14"/>
      <c r="CL44" s="23"/>
      <c r="CM44" s="15"/>
      <c r="CN44" s="257">
        <f>((CL$80)+10)-CM44</f>
        <v>0</v>
      </c>
      <c r="CO44" s="256">
        <v>0</v>
      </c>
      <c r="CP44" s="14"/>
      <c r="CQ44" s="131">
        <f t="shared" si="9"/>
        <v>0</v>
      </c>
      <c r="CR44" s="14"/>
      <c r="CS44" s="23"/>
      <c r="CT44" s="15"/>
      <c r="CU44" s="14"/>
      <c r="CV44" s="256"/>
      <c r="CW44" s="14"/>
      <c r="CX44" s="131"/>
      <c r="CY44" s="14"/>
      <c r="CZ44" s="23"/>
      <c r="DA44" s="252"/>
      <c r="DB44" s="253"/>
      <c r="DC44" s="254">
        <v>0</v>
      </c>
      <c r="DD44" s="255">
        <f t="shared" si="38"/>
        <v>0</v>
      </c>
      <c r="DE44" s="147">
        <f t="shared" si="11"/>
        <v>0</v>
      </c>
      <c r="DF44" s="14"/>
      <c r="DG44" s="23">
        <v>2.6747685185185183E-2</v>
      </c>
      <c r="DH44" s="264">
        <v>1</v>
      </c>
      <c r="DI44" s="253">
        <f>IF(DG$80&gt;0,(((DG$80)+10)-DH44),0)</f>
        <v>30</v>
      </c>
      <c r="DJ44" s="254">
        <v>0</v>
      </c>
      <c r="DK44" s="255">
        <f t="shared" si="40"/>
        <v>5</v>
      </c>
      <c r="DL44" s="147">
        <f t="shared" si="12"/>
        <v>35</v>
      </c>
      <c r="DM44" s="14"/>
      <c r="DN44" s="23"/>
      <c r="DO44" s="252"/>
      <c r="DP44" s="253"/>
      <c r="DQ44" s="254">
        <v>0</v>
      </c>
      <c r="DR44" s="255">
        <f t="shared" si="42"/>
        <v>0</v>
      </c>
      <c r="DS44" s="147">
        <f t="shared" si="13"/>
        <v>0</v>
      </c>
      <c r="DT44" s="12"/>
      <c r="DU44" s="23"/>
      <c r="DV44" s="252"/>
      <c r="DW44" s="253"/>
      <c r="DX44" s="254">
        <v>0</v>
      </c>
      <c r="DY44" s="255">
        <f t="shared" si="43"/>
        <v>0</v>
      </c>
      <c r="DZ44" s="147">
        <f t="shared" si="14"/>
        <v>0</v>
      </c>
      <c r="EA44" s="14"/>
      <c r="EB44" s="23"/>
      <c r="EC44" s="252"/>
      <c r="ED44" s="253"/>
      <c r="EE44" s="254">
        <v>0</v>
      </c>
      <c r="EF44" s="255">
        <f t="shared" si="44"/>
        <v>0</v>
      </c>
      <c r="EG44" s="147">
        <f t="shared" si="15"/>
        <v>0</v>
      </c>
      <c r="EH44" s="14"/>
      <c r="EI44" s="23"/>
      <c r="EJ44" s="252"/>
      <c r="EK44" s="253"/>
      <c r="EL44" s="254">
        <v>0</v>
      </c>
      <c r="EM44" s="255">
        <f t="shared" si="45"/>
        <v>0</v>
      </c>
      <c r="EN44" s="147">
        <f t="shared" si="16"/>
        <v>0</v>
      </c>
      <c r="EO44" s="14"/>
      <c r="EP44" s="23"/>
      <c r="EQ44" s="15"/>
      <c r="ER44" s="14"/>
      <c r="ES44" s="256"/>
      <c r="ET44" s="14"/>
      <c r="EU44" s="131"/>
      <c r="EV44" s="14"/>
      <c r="EW44" s="23"/>
      <c r="EX44" s="15"/>
      <c r="EY44" s="253"/>
      <c r="EZ44" s="256">
        <v>0</v>
      </c>
      <c r="FA44" s="14"/>
      <c r="FB44" s="131">
        <f t="shared" si="18"/>
        <v>0</v>
      </c>
      <c r="FC44" s="14"/>
      <c r="FD44" s="23"/>
      <c r="FE44" s="259" t="str">
        <f t="shared" si="46"/>
        <v>21=-</v>
      </c>
      <c r="FF44" s="260">
        <f t="shared" si="63"/>
        <v>64</v>
      </c>
      <c r="FG44" s="260">
        <f t="shared" si="63"/>
        <v>0</v>
      </c>
      <c r="FH44" s="260">
        <f t="shared" si="63"/>
        <v>10</v>
      </c>
      <c r="FI44" s="131">
        <f t="shared" si="20"/>
        <v>74</v>
      </c>
      <c r="FJ44" s="14" t="str">
        <f t="shared" si="51"/>
        <v>Nigel McCombie</v>
      </c>
      <c r="FK44" s="14"/>
      <c r="FL44" s="183" t="str">
        <f t="shared" si="25"/>
        <v>21=-</v>
      </c>
      <c r="FM44" s="177">
        <v>4</v>
      </c>
      <c r="FN44" s="177">
        <v>16</v>
      </c>
      <c r="FO44" s="177" t="s">
        <v>490</v>
      </c>
      <c r="FP44" s="177" t="s">
        <v>646</v>
      </c>
      <c r="FQ44" s="177" t="s">
        <v>661</v>
      </c>
      <c r="FR44" s="177">
        <v>27</v>
      </c>
      <c r="FS44" s="177" t="s">
        <v>442</v>
      </c>
      <c r="FT44" s="177" t="s">
        <v>442</v>
      </c>
      <c r="FU44" s="188" t="s">
        <v>442</v>
      </c>
      <c r="FV44" s="177" t="s">
        <v>490</v>
      </c>
      <c r="FW44" s="177" t="s">
        <v>992</v>
      </c>
      <c r="FX44" s="77"/>
      <c r="FY44" s="77"/>
      <c r="FZ44" s="77"/>
      <c r="GA44" s="77"/>
      <c r="GB44" s="77"/>
      <c r="GC44" s="77"/>
      <c r="GD44" s="122">
        <f t="shared" si="21"/>
        <v>39</v>
      </c>
      <c r="GE44" s="122">
        <f t="shared" si="22"/>
        <v>39</v>
      </c>
      <c r="GF44" s="261">
        <f t="shared" si="26"/>
        <v>39</v>
      </c>
      <c r="GG44" s="261">
        <f t="shared" si="27"/>
        <v>39</v>
      </c>
      <c r="GH44" s="261">
        <f t="shared" si="28"/>
        <v>39</v>
      </c>
      <c r="GI44" s="261">
        <f t="shared" si="29"/>
        <v>39</v>
      </c>
      <c r="GJ44" s="261">
        <f t="shared" si="30"/>
        <v>74</v>
      </c>
      <c r="GK44" s="261">
        <f t="shared" si="31"/>
        <v>74</v>
      </c>
      <c r="GL44" s="261">
        <f t="shared" si="32"/>
        <v>74</v>
      </c>
      <c r="GM44" s="261">
        <f t="shared" si="33"/>
        <v>74</v>
      </c>
      <c r="GN44" s="261">
        <f t="shared" si="34"/>
        <v>74</v>
      </c>
      <c r="GO44" s="261"/>
      <c r="GP44" s="261">
        <f t="shared" si="35"/>
        <v>0</v>
      </c>
    </row>
    <row r="45" spans="1:198">
      <c r="A45" s="8">
        <v>36</v>
      </c>
      <c r="B45" s="14" t="s">
        <v>993</v>
      </c>
      <c r="C45" s="251"/>
      <c r="D45" s="251"/>
      <c r="E45" s="251"/>
      <c r="F45" s="251"/>
      <c r="G45" s="251">
        <v>4.0752314814814811E-2</v>
      </c>
      <c r="H45" s="251">
        <v>4.0752314814814811E-2</v>
      </c>
      <c r="I45" s="251">
        <v>4.0752314814814811E-2</v>
      </c>
      <c r="J45" s="251">
        <v>4.0752314814814811E-2</v>
      </c>
      <c r="K45" s="251">
        <v>4.0752314814814811E-2</v>
      </c>
      <c r="L45" s="251">
        <v>4.0752314814814811E-2</v>
      </c>
      <c r="M45" s="23"/>
      <c r="N45" s="252"/>
      <c r="O45" s="253"/>
      <c r="P45" s="254"/>
      <c r="Q45" s="255"/>
      <c r="R45" s="147"/>
      <c r="S45" s="14"/>
      <c r="T45" s="23"/>
      <c r="U45" s="15"/>
      <c r="V45" s="14"/>
      <c r="W45" s="256"/>
      <c r="X45" s="14"/>
      <c r="Y45" s="131"/>
      <c r="Z45" s="14"/>
      <c r="AA45" s="23"/>
      <c r="AB45" s="252"/>
      <c r="AC45" s="253"/>
      <c r="AD45" s="254"/>
      <c r="AE45" s="255"/>
      <c r="AF45" s="147"/>
      <c r="AG45" s="14"/>
      <c r="AH45" s="23"/>
      <c r="AI45" s="15"/>
      <c r="AJ45" s="14"/>
      <c r="AK45" s="256"/>
      <c r="AL45" s="14"/>
      <c r="AM45" s="131"/>
      <c r="AN45" s="14"/>
      <c r="AO45" s="23"/>
      <c r="AP45" s="15"/>
      <c r="AQ45" s="257"/>
      <c r="AR45" s="256"/>
      <c r="AS45" s="14"/>
      <c r="AT45" s="131"/>
      <c r="AU45" s="14"/>
      <c r="AV45" s="23"/>
      <c r="AW45" s="252"/>
      <c r="AX45" s="253"/>
      <c r="AY45" s="254"/>
      <c r="AZ45" s="255"/>
      <c r="BA45" s="147"/>
      <c r="BB45" s="14"/>
      <c r="BC45" s="23"/>
      <c r="BD45" s="15"/>
      <c r="BE45" s="14"/>
      <c r="BF45" s="256"/>
      <c r="BG45" s="14"/>
      <c r="BH45" s="131"/>
      <c r="BI45" s="14"/>
      <c r="BJ45" s="23"/>
      <c r="BK45" s="252"/>
      <c r="BL45" s="253"/>
      <c r="BM45" s="254"/>
      <c r="BN45" s="255"/>
      <c r="BO45" s="147"/>
      <c r="BP45" s="14"/>
      <c r="BQ45" s="23"/>
      <c r="BR45" s="252"/>
      <c r="BS45" s="253"/>
      <c r="BT45" s="254"/>
      <c r="BU45" s="255"/>
      <c r="BV45" s="147"/>
      <c r="BW45" s="14"/>
      <c r="BX45" s="23">
        <v>4.0752314814814811E-2</v>
      </c>
      <c r="BY45" s="252">
        <v>18</v>
      </c>
      <c r="BZ45" s="253">
        <f>IF(BX$80&gt;0,(((BX$80)+10)-BY45),0)</f>
        <v>12</v>
      </c>
      <c r="CA45" s="254">
        <v>0</v>
      </c>
      <c r="CB45" s="255">
        <f t="shared" si="50"/>
        <v>5</v>
      </c>
      <c r="CC45" s="147">
        <f t="shared" si="37"/>
        <v>17</v>
      </c>
      <c r="CD45" s="14"/>
      <c r="CE45" s="23"/>
      <c r="CF45" s="15"/>
      <c r="CG45" s="14"/>
      <c r="CH45" s="256"/>
      <c r="CI45" s="14"/>
      <c r="CJ45" s="131"/>
      <c r="CK45" s="14"/>
      <c r="CL45" s="23"/>
      <c r="CM45" s="15"/>
      <c r="CN45" s="257"/>
      <c r="CO45" s="256"/>
      <c r="CP45" s="14"/>
      <c r="CQ45" s="131"/>
      <c r="CR45" s="14"/>
      <c r="CS45" s="23"/>
      <c r="CT45" s="15"/>
      <c r="CU45" s="14"/>
      <c r="CV45" s="256"/>
      <c r="CW45" s="14"/>
      <c r="CX45" s="131"/>
      <c r="CY45" s="14"/>
      <c r="CZ45" s="23"/>
      <c r="DA45" s="252"/>
      <c r="DB45" s="253"/>
      <c r="DC45" s="254">
        <v>0</v>
      </c>
      <c r="DD45" s="255">
        <f t="shared" si="38"/>
        <v>0</v>
      </c>
      <c r="DE45" s="147">
        <f t="shared" si="11"/>
        <v>0</v>
      </c>
      <c r="DF45" s="14"/>
      <c r="DG45" s="23"/>
      <c r="DH45" s="252"/>
      <c r="DI45" s="253"/>
      <c r="DJ45" s="254">
        <v>0</v>
      </c>
      <c r="DK45" s="255">
        <f t="shared" si="40"/>
        <v>0</v>
      </c>
      <c r="DL45" s="147">
        <f t="shared" si="12"/>
        <v>0</v>
      </c>
      <c r="DM45" s="14"/>
      <c r="DN45" s="23"/>
      <c r="DO45" s="252"/>
      <c r="DP45" s="253"/>
      <c r="DQ45" s="254">
        <v>0</v>
      </c>
      <c r="DR45" s="255">
        <f t="shared" si="42"/>
        <v>0</v>
      </c>
      <c r="DS45" s="147">
        <f t="shared" si="13"/>
        <v>0</v>
      </c>
      <c r="DT45" s="12"/>
      <c r="DU45" s="23"/>
      <c r="DV45" s="252"/>
      <c r="DW45" s="253"/>
      <c r="DX45" s="254">
        <v>0</v>
      </c>
      <c r="DY45" s="255">
        <f t="shared" si="43"/>
        <v>0</v>
      </c>
      <c r="DZ45" s="147">
        <f t="shared" si="14"/>
        <v>0</v>
      </c>
      <c r="EA45" s="14"/>
      <c r="EB45" s="23"/>
      <c r="EC45" s="252"/>
      <c r="ED45" s="253"/>
      <c r="EE45" s="254">
        <v>0</v>
      </c>
      <c r="EF45" s="255">
        <f t="shared" si="44"/>
        <v>0</v>
      </c>
      <c r="EG45" s="147">
        <f t="shared" si="15"/>
        <v>0</v>
      </c>
      <c r="EH45" s="14"/>
      <c r="EI45" s="23"/>
      <c r="EJ45" s="252"/>
      <c r="EK45" s="253"/>
      <c r="EL45" s="254">
        <v>0</v>
      </c>
      <c r="EM45" s="255">
        <f t="shared" si="45"/>
        <v>0</v>
      </c>
      <c r="EN45" s="147">
        <f t="shared" si="16"/>
        <v>0</v>
      </c>
      <c r="EO45" s="14"/>
      <c r="EP45" s="23"/>
      <c r="EQ45" s="15"/>
      <c r="ER45" s="14"/>
      <c r="ES45" s="256"/>
      <c r="ET45" s="14"/>
      <c r="EU45" s="131"/>
      <c r="EV45" s="14"/>
      <c r="EW45" s="23"/>
      <c r="EX45" s="15"/>
      <c r="EY45" s="253"/>
      <c r="EZ45" s="256">
        <v>0</v>
      </c>
      <c r="FA45" s="14"/>
      <c r="FB45" s="131">
        <f t="shared" si="18"/>
        <v>0</v>
      </c>
      <c r="FC45" s="14"/>
      <c r="FD45" s="23"/>
      <c r="FE45" s="259">
        <f t="shared" si="46"/>
        <v>52</v>
      </c>
      <c r="FF45" s="260">
        <f t="shared" ref="FF45:FH60" si="77">SUM(O45+V45+AC45+AJ45+AQ45+AX45+BE45+BL45+BS45+BZ45+CG45+CN45+CU45+DB45+DI45+DP45+DW45+ED45+EK45+ER45+EY45)</f>
        <v>12</v>
      </c>
      <c r="FG45" s="260">
        <f t="shared" si="77"/>
        <v>0</v>
      </c>
      <c r="FH45" s="260">
        <f t="shared" si="77"/>
        <v>5</v>
      </c>
      <c r="FI45" s="131">
        <f t="shared" si="20"/>
        <v>17</v>
      </c>
      <c r="FJ45" s="14" t="str">
        <f t="shared" si="51"/>
        <v>Patrick Hall</v>
      </c>
      <c r="FK45" s="14"/>
      <c r="FL45" s="183">
        <f t="shared" si="25"/>
        <v>52</v>
      </c>
      <c r="FM45" s="177"/>
      <c r="FN45" s="177"/>
      <c r="FO45" s="177"/>
      <c r="FP45" s="177"/>
      <c r="FQ45" s="177">
        <v>42</v>
      </c>
      <c r="FR45" s="177">
        <v>43</v>
      </c>
      <c r="FS45" s="177">
        <v>49</v>
      </c>
      <c r="FT45" s="177">
        <v>50</v>
      </c>
      <c r="FU45" s="188">
        <v>50</v>
      </c>
      <c r="FV45" s="177">
        <v>51</v>
      </c>
      <c r="FW45" s="177">
        <v>52</v>
      </c>
      <c r="FX45" s="77"/>
      <c r="FY45" s="77"/>
      <c r="FZ45" s="77"/>
      <c r="GA45" s="77"/>
      <c r="GB45" s="77"/>
      <c r="GC45" s="77"/>
      <c r="GD45" s="122">
        <f t="shared" si="21"/>
        <v>0</v>
      </c>
      <c r="GE45" s="122">
        <f t="shared" si="22"/>
        <v>0</v>
      </c>
      <c r="GF45" s="261">
        <f t="shared" si="26"/>
        <v>0</v>
      </c>
      <c r="GG45" s="261">
        <f t="shared" si="27"/>
        <v>0</v>
      </c>
      <c r="GH45" s="261">
        <f t="shared" si="28"/>
        <v>17</v>
      </c>
      <c r="GI45" s="261">
        <f t="shared" si="29"/>
        <v>17</v>
      </c>
      <c r="GJ45" s="261">
        <f t="shared" si="30"/>
        <v>17</v>
      </c>
      <c r="GK45" s="261">
        <f t="shared" si="31"/>
        <v>17</v>
      </c>
      <c r="GL45" s="261">
        <f t="shared" si="32"/>
        <v>17</v>
      </c>
      <c r="GM45" s="261">
        <f t="shared" si="33"/>
        <v>17</v>
      </c>
      <c r="GN45" s="261">
        <f t="shared" si="34"/>
        <v>17</v>
      </c>
      <c r="GO45" s="261"/>
      <c r="GP45" s="261">
        <f t="shared" si="35"/>
        <v>0</v>
      </c>
    </row>
    <row r="46" spans="1:198">
      <c r="A46" s="8">
        <v>37</v>
      </c>
      <c r="B46" s="14" t="s">
        <v>959</v>
      </c>
      <c r="C46" s="251">
        <v>3.2488425925925928E-2</v>
      </c>
      <c r="D46" s="251">
        <v>3.2488425925925928E-2</v>
      </c>
      <c r="E46" s="251">
        <v>3.2488425925925928E-2</v>
      </c>
      <c r="F46" s="251">
        <v>3.2488425925925928E-2</v>
      </c>
      <c r="G46" s="251">
        <v>3.2488425925925928E-2</v>
      </c>
      <c r="H46" s="251">
        <v>3.2488425925925928E-2</v>
      </c>
      <c r="I46" s="251">
        <v>3.2488425925925928E-2</v>
      </c>
      <c r="J46" s="251">
        <v>3.2488425925925928E-2</v>
      </c>
      <c r="K46" s="251">
        <v>3.2488425925925928E-2</v>
      </c>
      <c r="L46" s="251">
        <v>3.2488425925925928E-2</v>
      </c>
      <c r="M46" s="23">
        <v>3.2488425925925928E-2</v>
      </c>
      <c r="N46" s="252">
        <v>14</v>
      </c>
      <c r="O46" s="253">
        <f>IF(M$80&gt;0,(((M$80)+10)-N46),0)</f>
        <v>24</v>
      </c>
      <c r="P46" s="254">
        <v>0</v>
      </c>
      <c r="Q46" s="255">
        <f t="shared" si="47"/>
        <v>5</v>
      </c>
      <c r="R46" s="147">
        <f t="shared" si="0"/>
        <v>29</v>
      </c>
      <c r="S46" s="14"/>
      <c r="T46" s="23"/>
      <c r="U46" s="15"/>
      <c r="V46" s="14"/>
      <c r="W46" s="256"/>
      <c r="X46" s="14"/>
      <c r="Y46" s="131"/>
      <c r="Z46" s="14"/>
      <c r="AA46" s="23"/>
      <c r="AB46" s="252"/>
      <c r="AC46" s="253"/>
      <c r="AD46" s="254">
        <v>0</v>
      </c>
      <c r="AE46" s="255">
        <f t="shared" si="48"/>
        <v>0</v>
      </c>
      <c r="AF46" s="147">
        <f t="shared" si="2"/>
        <v>0</v>
      </c>
      <c r="AG46" s="14"/>
      <c r="AH46" s="23"/>
      <c r="AI46" s="15"/>
      <c r="AJ46" s="14"/>
      <c r="AK46" s="256"/>
      <c r="AL46" s="14"/>
      <c r="AM46" s="131"/>
      <c r="AN46" s="14"/>
      <c r="AO46" s="23"/>
      <c r="AP46" s="15"/>
      <c r="AQ46" s="257"/>
      <c r="AR46" s="256"/>
      <c r="AS46" s="14"/>
      <c r="AT46" s="131"/>
      <c r="AU46" s="14"/>
      <c r="AV46" s="23"/>
      <c r="AW46" s="252"/>
      <c r="AX46" s="253">
        <f>((AV$80)+10)-AW46</f>
        <v>0</v>
      </c>
      <c r="AY46" s="254">
        <v>0</v>
      </c>
      <c r="AZ46" s="255"/>
      <c r="BA46" s="147">
        <f t="shared" si="3"/>
        <v>0</v>
      </c>
      <c r="BB46" s="14"/>
      <c r="BC46" s="23"/>
      <c r="BD46" s="15"/>
      <c r="BE46" s="14"/>
      <c r="BF46" s="256"/>
      <c r="BG46" s="14"/>
      <c r="BH46" s="131"/>
      <c r="BI46" s="14"/>
      <c r="BJ46" s="23">
        <v>3.2627314814814817E-2</v>
      </c>
      <c r="BK46" s="252">
        <v>5</v>
      </c>
      <c r="BL46" s="253">
        <f>IF(BJ$80&gt;0,(((BJ$80)+10)-BK46),0)</f>
        <v>19</v>
      </c>
      <c r="BM46" s="254">
        <v>0</v>
      </c>
      <c r="BN46" s="255">
        <f t="shared" si="49"/>
        <v>5</v>
      </c>
      <c r="BO46" s="147">
        <f t="shared" si="5"/>
        <v>24</v>
      </c>
      <c r="BP46" s="14"/>
      <c r="BQ46" s="23">
        <v>2.2766203703703702E-2</v>
      </c>
      <c r="BR46" s="252">
        <v>7</v>
      </c>
      <c r="BS46" s="253">
        <f>IF(BQ$80&gt;0,(((BQ$80)+10)-BR46),0)</f>
        <v>19</v>
      </c>
      <c r="BT46" s="254">
        <v>0</v>
      </c>
      <c r="BU46" s="255">
        <f t="shared" si="36"/>
        <v>5</v>
      </c>
      <c r="BV46" s="147">
        <f t="shared" si="6"/>
        <v>24</v>
      </c>
      <c r="BW46" s="14"/>
      <c r="BX46" s="23"/>
      <c r="BY46" s="252"/>
      <c r="BZ46" s="253"/>
      <c r="CA46" s="254">
        <v>0</v>
      </c>
      <c r="CB46" s="255">
        <f t="shared" si="50"/>
        <v>0</v>
      </c>
      <c r="CC46" s="147">
        <f t="shared" si="37"/>
        <v>0</v>
      </c>
      <c r="CD46" s="14"/>
      <c r="CE46" s="23"/>
      <c r="CF46" s="15"/>
      <c r="CG46" s="14"/>
      <c r="CH46" s="256"/>
      <c r="CI46" s="14"/>
      <c r="CJ46" s="131"/>
      <c r="CK46" s="14"/>
      <c r="CL46" s="23"/>
      <c r="CM46" s="15"/>
      <c r="CN46" s="257">
        <f>((CL$80)+10)-CM46</f>
        <v>0</v>
      </c>
      <c r="CO46" s="256">
        <v>0</v>
      </c>
      <c r="CP46" s="14"/>
      <c r="CQ46" s="131">
        <f t="shared" si="9"/>
        <v>0</v>
      </c>
      <c r="CR46" s="14"/>
      <c r="CS46" s="23"/>
      <c r="CT46" s="15"/>
      <c r="CU46" s="14"/>
      <c r="CV46" s="256"/>
      <c r="CW46" s="14"/>
      <c r="CX46" s="131"/>
      <c r="CY46" s="14"/>
      <c r="CZ46" s="23"/>
      <c r="DA46" s="252"/>
      <c r="DB46" s="253"/>
      <c r="DC46" s="254">
        <v>0</v>
      </c>
      <c r="DD46" s="255">
        <f t="shared" si="38"/>
        <v>0</v>
      </c>
      <c r="DE46" s="147">
        <f t="shared" si="11"/>
        <v>0</v>
      </c>
      <c r="DF46" s="14"/>
      <c r="DG46" s="23">
        <v>3.3240740740740744E-2</v>
      </c>
      <c r="DH46" s="252">
        <v>11</v>
      </c>
      <c r="DI46" s="253">
        <f>IF(DG$80&gt;0,(((DG$80)+10)-DH46),0)</f>
        <v>20</v>
      </c>
      <c r="DJ46" s="254">
        <v>0</v>
      </c>
      <c r="DK46" s="255">
        <f t="shared" si="40"/>
        <v>5</v>
      </c>
      <c r="DL46" s="147">
        <f t="shared" si="12"/>
        <v>25</v>
      </c>
      <c r="DM46" s="14"/>
      <c r="DN46" s="23"/>
      <c r="DO46" s="252"/>
      <c r="DP46" s="253"/>
      <c r="DQ46" s="254">
        <v>0</v>
      </c>
      <c r="DR46" s="255">
        <f t="shared" si="42"/>
        <v>0</v>
      </c>
      <c r="DS46" s="147">
        <f t="shared" si="13"/>
        <v>0</v>
      </c>
      <c r="DT46" s="12"/>
      <c r="DU46" s="23"/>
      <c r="DV46" s="252"/>
      <c r="DW46" s="253"/>
      <c r="DX46" s="254">
        <v>0</v>
      </c>
      <c r="DY46" s="255">
        <f t="shared" si="43"/>
        <v>0</v>
      </c>
      <c r="DZ46" s="147">
        <f t="shared" si="14"/>
        <v>0</v>
      </c>
      <c r="EA46" s="14"/>
      <c r="EB46" s="23">
        <v>3.6122685185185181E-2</v>
      </c>
      <c r="EC46" s="252">
        <v>14</v>
      </c>
      <c r="ED46" s="253">
        <f>IF(EB$80&gt;0,(((EB$80)+10)-EC46),0)</f>
        <v>12</v>
      </c>
      <c r="EE46" s="254">
        <v>0</v>
      </c>
      <c r="EF46" s="255">
        <f t="shared" si="44"/>
        <v>5</v>
      </c>
      <c r="EG46" s="147">
        <f t="shared" si="15"/>
        <v>17</v>
      </c>
      <c r="EH46" s="14"/>
      <c r="EI46" s="23"/>
      <c r="EJ46" s="252"/>
      <c r="EK46" s="253"/>
      <c r="EL46" s="254">
        <v>0</v>
      </c>
      <c r="EM46" s="255">
        <f t="shared" si="45"/>
        <v>0</v>
      </c>
      <c r="EN46" s="147">
        <f t="shared" si="16"/>
        <v>0</v>
      </c>
      <c r="EO46" s="14"/>
      <c r="EP46" s="23"/>
      <c r="EQ46" s="15"/>
      <c r="ER46" s="14"/>
      <c r="ES46" s="256"/>
      <c r="ET46" s="14"/>
      <c r="EU46" s="131"/>
      <c r="EV46" s="14"/>
      <c r="EW46" s="23"/>
      <c r="EX46" s="15"/>
      <c r="EY46" s="253"/>
      <c r="EZ46" s="256">
        <v>0</v>
      </c>
      <c r="FA46" s="14"/>
      <c r="FB46" s="131">
        <f t="shared" si="18"/>
        <v>0</v>
      </c>
      <c r="FC46" s="14"/>
      <c r="FD46" s="23"/>
      <c r="FE46" s="259" t="str">
        <f t="shared" si="46"/>
        <v>15=</v>
      </c>
      <c r="FF46" s="260">
        <f t="shared" si="77"/>
        <v>94</v>
      </c>
      <c r="FG46" s="260">
        <f t="shared" si="77"/>
        <v>0</v>
      </c>
      <c r="FH46" s="260">
        <f t="shared" si="77"/>
        <v>25</v>
      </c>
      <c r="FI46" s="131">
        <f t="shared" si="20"/>
        <v>119</v>
      </c>
      <c r="FJ46" s="14" t="str">
        <f t="shared" si="51"/>
        <v>Paul McKeown</v>
      </c>
      <c r="FK46" s="14"/>
      <c r="FL46" s="183" t="str">
        <f t="shared" si="25"/>
        <v>15=</v>
      </c>
      <c r="FM46" s="177">
        <v>14</v>
      </c>
      <c r="FN46" s="177">
        <v>24</v>
      </c>
      <c r="FO46" s="177" t="s">
        <v>369</v>
      </c>
      <c r="FP46" s="177">
        <v>10</v>
      </c>
      <c r="FQ46" s="177">
        <v>13</v>
      </c>
      <c r="FR46" s="177">
        <v>16</v>
      </c>
      <c r="FS46" s="177">
        <v>15</v>
      </c>
      <c r="FT46" s="177">
        <v>15</v>
      </c>
      <c r="FU46" s="188">
        <v>15</v>
      </c>
      <c r="FV46" s="177" t="s">
        <v>369</v>
      </c>
      <c r="FW46" s="177" t="s">
        <v>369</v>
      </c>
      <c r="FX46" s="77"/>
      <c r="FY46" s="77"/>
      <c r="FZ46" s="77"/>
      <c r="GA46" s="77"/>
      <c r="GB46" s="77"/>
      <c r="GC46" s="77"/>
      <c r="GD46" s="122">
        <f t="shared" si="21"/>
        <v>29</v>
      </c>
      <c r="GE46" s="122">
        <f t="shared" si="22"/>
        <v>29</v>
      </c>
      <c r="GF46" s="261">
        <f t="shared" si="26"/>
        <v>53</v>
      </c>
      <c r="GG46" s="261">
        <f t="shared" si="27"/>
        <v>77</v>
      </c>
      <c r="GH46" s="261">
        <f t="shared" si="28"/>
        <v>77</v>
      </c>
      <c r="GI46" s="261">
        <f t="shared" si="29"/>
        <v>77</v>
      </c>
      <c r="GJ46" s="261">
        <f t="shared" si="30"/>
        <v>102</v>
      </c>
      <c r="GK46" s="261">
        <f t="shared" si="31"/>
        <v>102</v>
      </c>
      <c r="GL46" s="261">
        <f t="shared" si="32"/>
        <v>102</v>
      </c>
      <c r="GM46" s="261">
        <f t="shared" si="33"/>
        <v>119</v>
      </c>
      <c r="GN46" s="261">
        <f t="shared" si="34"/>
        <v>119</v>
      </c>
      <c r="GO46" s="261"/>
      <c r="GP46" s="261">
        <f t="shared" si="35"/>
        <v>0</v>
      </c>
    </row>
    <row r="47" spans="1:198">
      <c r="A47" s="8">
        <v>38</v>
      </c>
      <c r="B47" s="14" t="s">
        <v>994</v>
      </c>
      <c r="C47" s="251"/>
      <c r="D47" s="251"/>
      <c r="E47" s="251"/>
      <c r="F47" s="251"/>
      <c r="G47" s="251">
        <v>3.8009259259259263E-2</v>
      </c>
      <c r="H47" s="251">
        <v>3.8009259259259263E-2</v>
      </c>
      <c r="I47" s="251">
        <v>3.8009259259259263E-2</v>
      </c>
      <c r="J47" s="251">
        <v>3.8009259259259263E-2</v>
      </c>
      <c r="K47" s="251">
        <v>3.8009259259259263E-2</v>
      </c>
      <c r="L47" s="251">
        <v>3.8009259259259263E-2</v>
      </c>
      <c r="M47" s="23"/>
      <c r="N47" s="252"/>
      <c r="O47" s="253"/>
      <c r="P47" s="254"/>
      <c r="Q47" s="255"/>
      <c r="R47" s="147"/>
      <c r="S47" s="14"/>
      <c r="T47" s="23"/>
      <c r="U47" s="15"/>
      <c r="V47" s="14"/>
      <c r="W47" s="256"/>
      <c r="X47" s="14"/>
      <c r="Y47" s="131"/>
      <c r="Z47" s="14"/>
      <c r="AA47" s="23"/>
      <c r="AB47" s="252"/>
      <c r="AC47" s="253"/>
      <c r="AD47" s="254"/>
      <c r="AE47" s="255"/>
      <c r="AF47" s="147"/>
      <c r="AG47" s="14"/>
      <c r="AH47" s="23"/>
      <c r="AI47" s="15"/>
      <c r="AJ47" s="14"/>
      <c r="AK47" s="256"/>
      <c r="AL47" s="14"/>
      <c r="AM47" s="131"/>
      <c r="AN47" s="14"/>
      <c r="AO47" s="23"/>
      <c r="AP47" s="15"/>
      <c r="AQ47" s="257"/>
      <c r="AR47" s="256"/>
      <c r="AS47" s="14"/>
      <c r="AT47" s="131"/>
      <c r="AU47" s="14"/>
      <c r="AV47" s="23"/>
      <c r="AW47" s="252"/>
      <c r="AX47" s="253"/>
      <c r="AY47" s="254"/>
      <c r="AZ47" s="255"/>
      <c r="BA47" s="147"/>
      <c r="BB47" s="14"/>
      <c r="BC47" s="23"/>
      <c r="BD47" s="15"/>
      <c r="BE47" s="14"/>
      <c r="BF47" s="256"/>
      <c r="BG47" s="14"/>
      <c r="BH47" s="131"/>
      <c r="BI47" s="14"/>
      <c r="BJ47" s="23"/>
      <c r="BK47" s="252"/>
      <c r="BL47" s="253"/>
      <c r="BM47" s="254"/>
      <c r="BN47" s="255"/>
      <c r="BO47" s="147"/>
      <c r="BP47" s="14"/>
      <c r="BQ47" s="23"/>
      <c r="BR47" s="252"/>
      <c r="BS47" s="253"/>
      <c r="BT47" s="254"/>
      <c r="BU47" s="255"/>
      <c r="BV47" s="147"/>
      <c r="BW47" s="14"/>
      <c r="BX47" s="23">
        <v>3.8009259259259263E-2</v>
      </c>
      <c r="BY47" s="252">
        <v>12</v>
      </c>
      <c r="BZ47" s="253">
        <f>IF(BX$80&gt;0,(((BX$80)+10)-BY47),0)</f>
        <v>18</v>
      </c>
      <c r="CA47" s="254">
        <v>0</v>
      </c>
      <c r="CB47" s="255">
        <f t="shared" si="50"/>
        <v>5</v>
      </c>
      <c r="CC47" s="147">
        <f t="shared" si="37"/>
        <v>23</v>
      </c>
      <c r="CD47" s="14"/>
      <c r="CE47" s="23"/>
      <c r="CF47" s="15"/>
      <c r="CG47" s="14"/>
      <c r="CH47" s="256"/>
      <c r="CI47" s="14"/>
      <c r="CJ47" s="131"/>
      <c r="CK47" s="14"/>
      <c r="CL47" s="23"/>
      <c r="CM47" s="15"/>
      <c r="CN47" s="257"/>
      <c r="CO47" s="256"/>
      <c r="CP47" s="14"/>
      <c r="CQ47" s="131"/>
      <c r="CR47" s="14"/>
      <c r="CS47" s="23"/>
      <c r="CT47" s="15"/>
      <c r="CU47" s="14"/>
      <c r="CV47" s="256"/>
      <c r="CW47" s="14"/>
      <c r="CX47" s="131"/>
      <c r="CY47" s="14"/>
      <c r="CZ47" s="23"/>
      <c r="DA47" s="252"/>
      <c r="DB47" s="253"/>
      <c r="DC47" s="254">
        <v>0</v>
      </c>
      <c r="DD47" s="255">
        <f t="shared" si="38"/>
        <v>0</v>
      </c>
      <c r="DE47" s="147">
        <f t="shared" si="11"/>
        <v>0</v>
      </c>
      <c r="DF47" s="14"/>
      <c r="DG47" s="23"/>
      <c r="DH47" s="252"/>
      <c r="DI47" s="253"/>
      <c r="DJ47" s="254">
        <v>0</v>
      </c>
      <c r="DK47" s="255">
        <f t="shared" si="40"/>
        <v>0</v>
      </c>
      <c r="DL47" s="147">
        <f t="shared" si="12"/>
        <v>0</v>
      </c>
      <c r="DM47" s="14"/>
      <c r="DN47" s="23"/>
      <c r="DO47" s="252"/>
      <c r="DP47" s="253"/>
      <c r="DQ47" s="254">
        <v>0</v>
      </c>
      <c r="DR47" s="255">
        <f t="shared" si="42"/>
        <v>0</v>
      </c>
      <c r="DS47" s="147">
        <f t="shared" si="13"/>
        <v>0</v>
      </c>
      <c r="DT47" s="12"/>
      <c r="DU47" s="23"/>
      <c r="DV47" s="252"/>
      <c r="DW47" s="253"/>
      <c r="DX47" s="254">
        <v>0</v>
      </c>
      <c r="DY47" s="255">
        <f t="shared" si="43"/>
        <v>0</v>
      </c>
      <c r="DZ47" s="147">
        <f t="shared" si="14"/>
        <v>0</v>
      </c>
      <c r="EA47" s="14"/>
      <c r="EB47" s="23"/>
      <c r="EC47" s="252"/>
      <c r="ED47" s="253"/>
      <c r="EE47" s="254">
        <v>0</v>
      </c>
      <c r="EF47" s="255">
        <f t="shared" si="44"/>
        <v>0</v>
      </c>
      <c r="EG47" s="147">
        <f t="shared" si="15"/>
        <v>0</v>
      </c>
      <c r="EH47" s="14"/>
      <c r="EI47" s="23"/>
      <c r="EJ47" s="252"/>
      <c r="EK47" s="253"/>
      <c r="EL47" s="254">
        <v>0</v>
      </c>
      <c r="EM47" s="255">
        <f t="shared" si="45"/>
        <v>0</v>
      </c>
      <c r="EN47" s="147">
        <f t="shared" si="16"/>
        <v>0</v>
      </c>
      <c r="EO47" s="14"/>
      <c r="EP47" s="23"/>
      <c r="EQ47" s="15"/>
      <c r="ER47" s="14"/>
      <c r="ES47" s="256"/>
      <c r="ET47" s="14"/>
      <c r="EU47" s="131"/>
      <c r="EV47" s="14"/>
      <c r="EW47" s="23"/>
      <c r="EX47" s="15"/>
      <c r="EY47" s="253"/>
      <c r="EZ47" s="256">
        <v>0</v>
      </c>
      <c r="FA47" s="14"/>
      <c r="FB47" s="131">
        <f t="shared" si="18"/>
        <v>0</v>
      </c>
      <c r="FC47" s="14"/>
      <c r="FD47" s="23"/>
      <c r="FE47" s="259" t="str">
        <f t="shared" si="46"/>
        <v>45=</v>
      </c>
      <c r="FF47" s="260">
        <f t="shared" si="77"/>
        <v>18</v>
      </c>
      <c r="FG47" s="260">
        <f t="shared" si="77"/>
        <v>0</v>
      </c>
      <c r="FH47" s="260">
        <f t="shared" si="77"/>
        <v>5</v>
      </c>
      <c r="FI47" s="131">
        <f t="shared" si="20"/>
        <v>23</v>
      </c>
      <c r="FJ47" s="14" t="str">
        <f t="shared" si="51"/>
        <v>Paul Naylor</v>
      </c>
      <c r="FK47" s="14"/>
      <c r="FL47" s="183" t="str">
        <f t="shared" si="25"/>
        <v>45=</v>
      </c>
      <c r="FM47" s="177"/>
      <c r="FN47" s="177"/>
      <c r="FO47" s="177"/>
      <c r="FP47" s="177"/>
      <c r="FQ47" s="177" t="s">
        <v>921</v>
      </c>
      <c r="FR47" s="177" t="s">
        <v>849</v>
      </c>
      <c r="FS47" s="177" t="s">
        <v>850</v>
      </c>
      <c r="FT47" s="177" t="s">
        <v>850</v>
      </c>
      <c r="FU47" s="188" t="s">
        <v>850</v>
      </c>
      <c r="FV47" s="177" t="s">
        <v>857</v>
      </c>
      <c r="FW47" s="177" t="s">
        <v>857</v>
      </c>
      <c r="FX47" s="77"/>
      <c r="FY47" s="77"/>
      <c r="FZ47" s="77"/>
      <c r="GA47" s="77"/>
      <c r="GB47" s="77"/>
      <c r="GC47" s="77"/>
      <c r="GD47" s="122">
        <f t="shared" si="21"/>
        <v>0</v>
      </c>
      <c r="GE47" s="122">
        <f t="shared" si="22"/>
        <v>0</v>
      </c>
      <c r="GF47" s="261">
        <f t="shared" si="26"/>
        <v>0</v>
      </c>
      <c r="GG47" s="261">
        <f t="shared" si="27"/>
        <v>0</v>
      </c>
      <c r="GH47" s="261">
        <f t="shared" si="28"/>
        <v>23</v>
      </c>
      <c r="GI47" s="261">
        <f t="shared" si="29"/>
        <v>23</v>
      </c>
      <c r="GJ47" s="261">
        <f t="shared" si="30"/>
        <v>23</v>
      </c>
      <c r="GK47" s="261">
        <f t="shared" si="31"/>
        <v>23</v>
      </c>
      <c r="GL47" s="261">
        <f t="shared" si="32"/>
        <v>23</v>
      </c>
      <c r="GM47" s="261">
        <f t="shared" si="33"/>
        <v>23</v>
      </c>
      <c r="GN47" s="261">
        <f t="shared" si="34"/>
        <v>23</v>
      </c>
      <c r="GO47" s="261"/>
      <c r="GP47" s="261">
        <f t="shared" si="35"/>
        <v>0</v>
      </c>
    </row>
    <row r="48" spans="1:198">
      <c r="A48" s="8">
        <v>39</v>
      </c>
      <c r="B48" s="14" t="s">
        <v>919</v>
      </c>
      <c r="C48" s="251">
        <v>2.7893518518518515E-2</v>
      </c>
      <c r="D48" s="251">
        <v>2.7893518518518515E-2</v>
      </c>
      <c r="E48" s="251">
        <v>2.7893518518518515E-2</v>
      </c>
      <c r="F48" s="251">
        <v>2.7893518518518515E-2</v>
      </c>
      <c r="G48" s="251">
        <v>2.7893518518518515E-2</v>
      </c>
      <c r="H48" s="251">
        <v>2.7893518518518515E-2</v>
      </c>
      <c r="I48" s="251">
        <v>2.7893518518518515E-2</v>
      </c>
      <c r="J48" s="251">
        <v>2.7893518518518515E-2</v>
      </c>
      <c r="K48" s="251">
        <v>2.7893518518518515E-2</v>
      </c>
      <c r="L48" s="251">
        <v>2.7893518518518515E-2</v>
      </c>
      <c r="M48" s="23">
        <v>2.7893518518518515E-2</v>
      </c>
      <c r="N48" s="252">
        <v>6</v>
      </c>
      <c r="O48" s="253">
        <f>IF(M$80&gt;0,(((M$80)+10)-N48),0)</f>
        <v>32</v>
      </c>
      <c r="P48" s="254">
        <v>0</v>
      </c>
      <c r="Q48" s="255">
        <f t="shared" si="47"/>
        <v>5</v>
      </c>
      <c r="R48" s="147">
        <f t="shared" si="0"/>
        <v>37</v>
      </c>
      <c r="S48" s="14"/>
      <c r="T48" s="23"/>
      <c r="U48" s="15"/>
      <c r="V48" s="14"/>
      <c r="W48" s="256"/>
      <c r="X48" s="14"/>
      <c r="Y48" s="131"/>
      <c r="Z48" s="14"/>
      <c r="AA48" s="23">
        <v>2.7974537037037034E-2</v>
      </c>
      <c r="AB48" s="252">
        <v>4</v>
      </c>
      <c r="AC48" s="253">
        <f>IF(AA$80&gt;0,(((AA$80)+10)-AB48),0)</f>
        <v>25</v>
      </c>
      <c r="AD48" s="254">
        <v>0</v>
      </c>
      <c r="AE48" s="255">
        <f t="shared" si="48"/>
        <v>5</v>
      </c>
      <c r="AF48" s="147">
        <f t="shared" si="2"/>
        <v>30</v>
      </c>
      <c r="AG48" s="14"/>
      <c r="AH48" s="23"/>
      <c r="AI48" s="15"/>
      <c r="AJ48" s="14"/>
      <c r="AK48" s="256"/>
      <c r="AL48" s="14"/>
      <c r="AM48" s="131"/>
      <c r="AN48" s="14"/>
      <c r="AO48" s="23"/>
      <c r="AP48" s="15"/>
      <c r="AQ48" s="257"/>
      <c r="AR48" s="256"/>
      <c r="AS48" s="14"/>
      <c r="AT48" s="131"/>
      <c r="AU48" s="14"/>
      <c r="AV48" s="23"/>
      <c r="AW48" s="252"/>
      <c r="AX48" s="253">
        <f>((AV$80)+10)-AW48</f>
        <v>0</v>
      </c>
      <c r="AY48" s="254">
        <v>0</v>
      </c>
      <c r="AZ48" s="255"/>
      <c r="BA48" s="147">
        <f t="shared" si="3"/>
        <v>0</v>
      </c>
      <c r="BB48" s="14"/>
      <c r="BC48" s="23"/>
      <c r="BD48" s="15"/>
      <c r="BE48" s="14"/>
      <c r="BF48" s="256"/>
      <c r="BG48" s="14"/>
      <c r="BH48" s="131"/>
      <c r="BI48" s="14"/>
      <c r="BJ48" s="23"/>
      <c r="BK48" s="252"/>
      <c r="BL48" s="253"/>
      <c r="BM48" s="254">
        <v>0</v>
      </c>
      <c r="BN48" s="255">
        <f t="shared" si="49"/>
        <v>0</v>
      </c>
      <c r="BO48" s="147">
        <f t="shared" si="5"/>
        <v>0</v>
      </c>
      <c r="BP48" s="14"/>
      <c r="BQ48" s="23"/>
      <c r="BR48" s="252"/>
      <c r="BS48" s="253"/>
      <c r="BT48" s="254">
        <v>0</v>
      </c>
      <c r="BU48" s="255">
        <f t="shared" si="36"/>
        <v>0</v>
      </c>
      <c r="BV48" s="147">
        <f t="shared" si="6"/>
        <v>0</v>
      </c>
      <c r="BW48" s="14"/>
      <c r="BX48" s="23"/>
      <c r="BY48" s="252"/>
      <c r="BZ48" s="253"/>
      <c r="CA48" s="254">
        <v>0</v>
      </c>
      <c r="CB48" s="255">
        <f t="shared" si="50"/>
        <v>0</v>
      </c>
      <c r="CC48" s="147">
        <f t="shared" si="37"/>
        <v>0</v>
      </c>
      <c r="CD48" s="14"/>
      <c r="CE48" s="23"/>
      <c r="CF48" s="15"/>
      <c r="CG48" s="14"/>
      <c r="CH48" s="256"/>
      <c r="CI48" s="14"/>
      <c r="CJ48" s="131"/>
      <c r="CK48" s="14"/>
      <c r="CL48" s="23"/>
      <c r="CM48" s="15"/>
      <c r="CN48" s="257">
        <f>((CL$80)+10)-CM48</f>
        <v>0</v>
      </c>
      <c r="CO48" s="256">
        <v>0</v>
      </c>
      <c r="CP48" s="14"/>
      <c r="CQ48" s="131">
        <f t="shared" si="9"/>
        <v>0</v>
      </c>
      <c r="CR48" s="14"/>
      <c r="CS48" s="23"/>
      <c r="CT48" s="15"/>
      <c r="CU48" s="14"/>
      <c r="CV48" s="256"/>
      <c r="CW48" s="14"/>
      <c r="CX48" s="131"/>
      <c r="CY48" s="14"/>
      <c r="CZ48" s="23"/>
      <c r="DA48" s="252"/>
      <c r="DB48" s="253"/>
      <c r="DC48" s="254">
        <v>0</v>
      </c>
      <c r="DD48" s="255">
        <f t="shared" si="38"/>
        <v>0</v>
      </c>
      <c r="DE48" s="147">
        <f t="shared" si="11"/>
        <v>0</v>
      </c>
      <c r="DF48" s="14"/>
      <c r="DG48" s="23"/>
      <c r="DH48" s="252"/>
      <c r="DI48" s="253"/>
      <c r="DJ48" s="254">
        <v>0</v>
      </c>
      <c r="DK48" s="255">
        <f t="shared" si="40"/>
        <v>0</v>
      </c>
      <c r="DL48" s="147">
        <f t="shared" si="12"/>
        <v>0</v>
      </c>
      <c r="DM48" s="14"/>
      <c r="DN48" s="23"/>
      <c r="DO48" s="252"/>
      <c r="DP48" s="253"/>
      <c r="DQ48" s="254">
        <v>0</v>
      </c>
      <c r="DR48" s="255">
        <f t="shared" si="42"/>
        <v>0</v>
      </c>
      <c r="DS48" s="147">
        <f t="shared" si="13"/>
        <v>0</v>
      </c>
      <c r="DT48" s="12"/>
      <c r="DU48" s="23"/>
      <c r="DV48" s="252"/>
      <c r="DW48" s="253"/>
      <c r="DX48" s="254">
        <v>0</v>
      </c>
      <c r="DY48" s="255">
        <f t="shared" si="43"/>
        <v>0</v>
      </c>
      <c r="DZ48" s="147">
        <f t="shared" si="14"/>
        <v>0</v>
      </c>
      <c r="EA48" s="14"/>
      <c r="EB48" s="23">
        <v>2.9374999999999998E-2</v>
      </c>
      <c r="EC48" s="252">
        <v>3</v>
      </c>
      <c r="ED48" s="253">
        <f>IF(EB$80&gt;0,(((EB$80)+10)-EC48),0)</f>
        <v>23</v>
      </c>
      <c r="EE48" s="254">
        <v>0</v>
      </c>
      <c r="EF48" s="255">
        <f t="shared" si="44"/>
        <v>5</v>
      </c>
      <c r="EG48" s="147">
        <f t="shared" si="15"/>
        <v>28</v>
      </c>
      <c r="EH48" s="14"/>
      <c r="EI48" s="23"/>
      <c r="EJ48" s="252"/>
      <c r="EK48" s="253"/>
      <c r="EL48" s="254">
        <v>0</v>
      </c>
      <c r="EM48" s="255">
        <f t="shared" si="45"/>
        <v>0</v>
      </c>
      <c r="EN48" s="147">
        <f t="shared" si="16"/>
        <v>0</v>
      </c>
      <c r="EO48" s="14"/>
      <c r="EP48" s="23"/>
      <c r="EQ48" s="15"/>
      <c r="ER48" s="14"/>
      <c r="ES48" s="256"/>
      <c r="ET48" s="14"/>
      <c r="EU48" s="131"/>
      <c r="EV48" s="14"/>
      <c r="EW48" s="23"/>
      <c r="EX48" s="15"/>
      <c r="EY48" s="253"/>
      <c r="EZ48" s="256">
        <v>0</v>
      </c>
      <c r="FA48" s="14"/>
      <c r="FB48" s="131">
        <f t="shared" si="18"/>
        <v>0</v>
      </c>
      <c r="FC48" s="14"/>
      <c r="FD48" s="23"/>
      <c r="FE48" s="259">
        <f t="shared" si="46"/>
        <v>17</v>
      </c>
      <c r="FF48" s="260">
        <f t="shared" si="77"/>
        <v>80</v>
      </c>
      <c r="FG48" s="260">
        <f t="shared" si="77"/>
        <v>0</v>
      </c>
      <c r="FH48" s="260">
        <f t="shared" si="77"/>
        <v>15</v>
      </c>
      <c r="FI48" s="131">
        <f t="shared" si="20"/>
        <v>95</v>
      </c>
      <c r="FJ48" s="14" t="str">
        <f t="shared" si="51"/>
        <v>Paul Nickells</v>
      </c>
      <c r="FK48" s="14"/>
      <c r="FL48" s="183">
        <f t="shared" si="25"/>
        <v>17</v>
      </c>
      <c r="FM48" s="177">
        <v>6</v>
      </c>
      <c r="FN48" s="177">
        <v>4</v>
      </c>
      <c r="FO48" s="177">
        <v>11</v>
      </c>
      <c r="FP48" s="177">
        <v>13</v>
      </c>
      <c r="FQ48" s="177">
        <v>16</v>
      </c>
      <c r="FR48" s="177">
        <v>22</v>
      </c>
      <c r="FS48" s="177">
        <v>24</v>
      </c>
      <c r="FT48" s="177">
        <v>24</v>
      </c>
      <c r="FU48" s="188">
        <v>24</v>
      </c>
      <c r="FV48" s="177">
        <v>17</v>
      </c>
      <c r="FW48" s="177">
        <v>17</v>
      </c>
      <c r="FX48" s="77"/>
      <c r="FY48" s="77"/>
      <c r="FZ48" s="77"/>
      <c r="GA48" s="77"/>
      <c r="GB48" s="77"/>
      <c r="GC48" s="77"/>
      <c r="GD48" s="122">
        <f t="shared" si="21"/>
        <v>37</v>
      </c>
      <c r="GE48" s="122">
        <f t="shared" si="22"/>
        <v>67</v>
      </c>
      <c r="GF48" s="261">
        <f t="shared" si="26"/>
        <v>67</v>
      </c>
      <c r="GG48" s="261">
        <f t="shared" si="27"/>
        <v>67</v>
      </c>
      <c r="GH48" s="261">
        <f t="shared" si="28"/>
        <v>67</v>
      </c>
      <c r="GI48" s="261">
        <f t="shared" si="29"/>
        <v>67</v>
      </c>
      <c r="GJ48" s="261">
        <f t="shared" si="30"/>
        <v>67</v>
      </c>
      <c r="GK48" s="261">
        <f t="shared" si="31"/>
        <v>67</v>
      </c>
      <c r="GL48" s="261">
        <f t="shared" si="32"/>
        <v>67</v>
      </c>
      <c r="GM48" s="261">
        <f t="shared" si="33"/>
        <v>95</v>
      </c>
      <c r="GN48" s="261">
        <f t="shared" si="34"/>
        <v>95</v>
      </c>
      <c r="GO48" s="261"/>
      <c r="GP48" s="261">
        <f t="shared" si="35"/>
        <v>0</v>
      </c>
    </row>
    <row r="49" spans="1:198">
      <c r="A49" s="8">
        <v>40</v>
      </c>
      <c r="B49" s="14" t="s">
        <v>695</v>
      </c>
      <c r="C49" s="251"/>
      <c r="D49" s="251"/>
      <c r="E49" s="251"/>
      <c r="F49" s="251"/>
      <c r="G49" s="251">
        <v>3.0543981481481481E-2</v>
      </c>
      <c r="H49" s="251">
        <v>3.0543981481481481E-2</v>
      </c>
      <c r="I49" s="251">
        <v>3.0543981481481481E-2</v>
      </c>
      <c r="J49" s="251">
        <v>3.0543981481481481E-2</v>
      </c>
      <c r="K49" s="251">
        <v>3.0543981481481481E-2</v>
      </c>
      <c r="L49" s="251">
        <v>3.0543981481481481E-2</v>
      </c>
      <c r="M49" s="23"/>
      <c r="N49" s="252"/>
      <c r="O49" s="253"/>
      <c r="P49" s="254"/>
      <c r="Q49" s="255"/>
      <c r="R49" s="147"/>
      <c r="S49" s="14"/>
      <c r="T49" s="23"/>
      <c r="U49" s="15"/>
      <c r="V49" s="14"/>
      <c r="W49" s="256"/>
      <c r="X49" s="14"/>
      <c r="Y49" s="131"/>
      <c r="Z49" s="14"/>
      <c r="AA49" s="23"/>
      <c r="AB49" s="252"/>
      <c r="AC49" s="253"/>
      <c r="AD49" s="254"/>
      <c r="AE49" s="255"/>
      <c r="AF49" s="147"/>
      <c r="AG49" s="14"/>
      <c r="AH49" s="23"/>
      <c r="AI49" s="15"/>
      <c r="AJ49" s="14"/>
      <c r="AK49" s="256"/>
      <c r="AL49" s="14"/>
      <c r="AM49" s="131"/>
      <c r="AN49" s="14"/>
      <c r="AO49" s="23"/>
      <c r="AP49" s="15"/>
      <c r="AQ49" s="257"/>
      <c r="AR49" s="256"/>
      <c r="AS49" s="14"/>
      <c r="AT49" s="131"/>
      <c r="AU49" s="14"/>
      <c r="AV49" s="23"/>
      <c r="AW49" s="252"/>
      <c r="AX49" s="253"/>
      <c r="AY49" s="254"/>
      <c r="AZ49" s="255"/>
      <c r="BA49" s="147"/>
      <c r="BB49" s="14"/>
      <c r="BC49" s="23"/>
      <c r="BD49" s="15"/>
      <c r="BE49" s="14"/>
      <c r="BF49" s="256"/>
      <c r="BG49" s="14"/>
      <c r="BH49" s="131"/>
      <c r="BI49" s="14"/>
      <c r="BJ49" s="23"/>
      <c r="BK49" s="252"/>
      <c r="BL49" s="253"/>
      <c r="BM49" s="254"/>
      <c r="BN49" s="255"/>
      <c r="BO49" s="147"/>
      <c r="BP49" s="14"/>
      <c r="BQ49" s="23"/>
      <c r="BR49" s="252"/>
      <c r="BS49" s="253"/>
      <c r="BT49" s="254"/>
      <c r="BU49" s="255"/>
      <c r="BV49" s="147"/>
      <c r="BW49" s="14"/>
      <c r="BX49" s="23">
        <v>3.0543981481481481E-2</v>
      </c>
      <c r="BY49" s="252">
        <v>2</v>
      </c>
      <c r="BZ49" s="253">
        <f>IF(BX$80&gt;0,(((BX$80)+10)-BY49),0)</f>
        <v>28</v>
      </c>
      <c r="CA49" s="254">
        <v>0</v>
      </c>
      <c r="CB49" s="255">
        <f t="shared" si="50"/>
        <v>5</v>
      </c>
      <c r="CC49" s="147">
        <f t="shared" si="37"/>
        <v>33</v>
      </c>
      <c r="CD49" s="14"/>
      <c r="CE49" s="23"/>
      <c r="CF49" s="15"/>
      <c r="CG49" s="14"/>
      <c r="CH49" s="256"/>
      <c r="CI49" s="14"/>
      <c r="CJ49" s="131"/>
      <c r="CK49" s="14"/>
      <c r="CL49" s="23"/>
      <c r="CM49" s="15"/>
      <c r="CN49" s="257"/>
      <c r="CO49" s="256"/>
      <c r="CP49" s="14"/>
      <c r="CQ49" s="131"/>
      <c r="CR49" s="14"/>
      <c r="CS49" s="23"/>
      <c r="CT49" s="15"/>
      <c r="CU49" s="14"/>
      <c r="CV49" s="256"/>
      <c r="CW49" s="14"/>
      <c r="CX49" s="131"/>
      <c r="CY49" s="14"/>
      <c r="CZ49" s="23"/>
      <c r="DA49" s="252"/>
      <c r="DB49" s="253"/>
      <c r="DC49" s="254">
        <v>0</v>
      </c>
      <c r="DD49" s="255">
        <f t="shared" si="38"/>
        <v>0</v>
      </c>
      <c r="DE49" s="147">
        <f t="shared" si="11"/>
        <v>0</v>
      </c>
      <c r="DF49" s="14"/>
      <c r="DG49" s="23"/>
      <c r="DH49" s="252"/>
      <c r="DI49" s="253"/>
      <c r="DJ49" s="254">
        <v>0</v>
      </c>
      <c r="DK49" s="255">
        <f t="shared" si="40"/>
        <v>0</v>
      </c>
      <c r="DL49" s="147">
        <f t="shared" si="12"/>
        <v>0</v>
      </c>
      <c r="DM49" s="14"/>
      <c r="DN49" s="23"/>
      <c r="DO49" s="252"/>
      <c r="DP49" s="253"/>
      <c r="DQ49" s="254">
        <v>0</v>
      </c>
      <c r="DR49" s="255">
        <f t="shared" si="42"/>
        <v>0</v>
      </c>
      <c r="DS49" s="147">
        <f t="shared" si="13"/>
        <v>0</v>
      </c>
      <c r="DT49" s="12"/>
      <c r="DU49" s="23"/>
      <c r="DV49" s="252"/>
      <c r="DW49" s="253"/>
      <c r="DX49" s="254">
        <v>0</v>
      </c>
      <c r="DY49" s="255">
        <f t="shared" si="43"/>
        <v>0</v>
      </c>
      <c r="DZ49" s="147">
        <f t="shared" si="14"/>
        <v>0</v>
      </c>
      <c r="EA49" s="14"/>
      <c r="EB49" s="23"/>
      <c r="EC49" s="252"/>
      <c r="ED49" s="253"/>
      <c r="EE49" s="254">
        <v>0</v>
      </c>
      <c r="EF49" s="255">
        <f t="shared" si="44"/>
        <v>0</v>
      </c>
      <c r="EG49" s="147">
        <f t="shared" si="15"/>
        <v>0</v>
      </c>
      <c r="EH49" s="14"/>
      <c r="EI49" s="23"/>
      <c r="EJ49" s="252"/>
      <c r="EK49" s="253"/>
      <c r="EL49" s="254">
        <v>0</v>
      </c>
      <c r="EM49" s="255">
        <f t="shared" si="45"/>
        <v>0</v>
      </c>
      <c r="EN49" s="147">
        <f t="shared" si="16"/>
        <v>0</v>
      </c>
      <c r="EO49" s="14"/>
      <c r="EP49" s="23"/>
      <c r="EQ49" s="15"/>
      <c r="ER49" s="14"/>
      <c r="ES49" s="256"/>
      <c r="ET49" s="14"/>
      <c r="EU49" s="131"/>
      <c r="EV49" s="14"/>
      <c r="EW49" s="23"/>
      <c r="EX49" s="15"/>
      <c r="EY49" s="253"/>
      <c r="EZ49" s="256">
        <v>0</v>
      </c>
      <c r="FA49" s="14"/>
      <c r="FB49" s="131">
        <f t="shared" si="18"/>
        <v>0</v>
      </c>
      <c r="FC49" s="14"/>
      <c r="FD49" s="23"/>
      <c r="FE49" s="259" t="str">
        <f t="shared" si="46"/>
        <v>34=</v>
      </c>
      <c r="FF49" s="260">
        <f t="shared" si="77"/>
        <v>28</v>
      </c>
      <c r="FG49" s="260">
        <f t="shared" si="77"/>
        <v>0</v>
      </c>
      <c r="FH49" s="260">
        <f t="shared" si="77"/>
        <v>5</v>
      </c>
      <c r="FI49" s="131">
        <f t="shared" si="20"/>
        <v>33</v>
      </c>
      <c r="FJ49" s="14" t="str">
        <f t="shared" si="51"/>
        <v>Paul Renwick</v>
      </c>
      <c r="FK49" s="14"/>
      <c r="FL49" s="183" t="str">
        <f t="shared" si="25"/>
        <v>34=</v>
      </c>
      <c r="FM49" s="177"/>
      <c r="FN49" s="177"/>
      <c r="FO49" s="177"/>
      <c r="FP49" s="177"/>
      <c r="FQ49" s="177" t="s">
        <v>773</v>
      </c>
      <c r="FR49" s="177" t="s">
        <v>773</v>
      </c>
      <c r="FS49" s="177" t="s">
        <v>826</v>
      </c>
      <c r="FT49" s="177" t="s">
        <v>774</v>
      </c>
      <c r="FU49" s="188" t="s">
        <v>774</v>
      </c>
      <c r="FV49" s="177" t="s">
        <v>812</v>
      </c>
      <c r="FW49" s="177" t="s">
        <v>856</v>
      </c>
      <c r="FX49" s="77"/>
      <c r="FY49" s="77"/>
      <c r="FZ49" s="77"/>
      <c r="GA49" s="77"/>
      <c r="GB49" s="77"/>
      <c r="GC49" s="77"/>
      <c r="GD49" s="122">
        <f t="shared" si="21"/>
        <v>0</v>
      </c>
      <c r="GE49" s="122">
        <f t="shared" si="22"/>
        <v>0</v>
      </c>
      <c r="GF49" s="261">
        <f t="shared" si="26"/>
        <v>0</v>
      </c>
      <c r="GG49" s="261">
        <f t="shared" si="27"/>
        <v>0</v>
      </c>
      <c r="GH49" s="261">
        <f t="shared" si="28"/>
        <v>33</v>
      </c>
      <c r="GI49" s="261">
        <f t="shared" si="29"/>
        <v>33</v>
      </c>
      <c r="GJ49" s="261">
        <f t="shared" si="30"/>
        <v>33</v>
      </c>
      <c r="GK49" s="261">
        <f t="shared" si="31"/>
        <v>33</v>
      </c>
      <c r="GL49" s="261">
        <f t="shared" si="32"/>
        <v>33</v>
      </c>
      <c r="GM49" s="261">
        <f t="shared" si="33"/>
        <v>33</v>
      </c>
      <c r="GN49" s="261">
        <f t="shared" si="34"/>
        <v>33</v>
      </c>
      <c r="GO49" s="261"/>
      <c r="GP49" s="261">
        <f t="shared" si="35"/>
        <v>0</v>
      </c>
    </row>
    <row r="50" spans="1:198">
      <c r="A50" s="8">
        <v>41</v>
      </c>
      <c r="B50" s="14" t="s">
        <v>60</v>
      </c>
      <c r="C50" s="251">
        <v>3.4178240740740738E-2</v>
      </c>
      <c r="D50" s="251">
        <v>3.4178240740740738E-2</v>
      </c>
      <c r="E50" s="251">
        <v>3.4178240740740738E-2</v>
      </c>
      <c r="F50" s="251">
        <v>3.4178240740740738E-2</v>
      </c>
      <c r="G50" s="251">
        <v>3.4178240740740738E-2</v>
      </c>
      <c r="H50" s="251">
        <v>3.4178240740740738E-2</v>
      </c>
      <c r="I50" s="251">
        <v>3.4178240740740738E-2</v>
      </c>
      <c r="J50" s="251">
        <v>3.4178240740740738E-2</v>
      </c>
      <c r="K50" s="251">
        <v>3.4178240740740738E-2</v>
      </c>
      <c r="L50" s="251">
        <v>3.4178240740740738E-2</v>
      </c>
      <c r="M50" s="23">
        <v>3.4178240740740738E-2</v>
      </c>
      <c r="N50" s="252">
        <v>20</v>
      </c>
      <c r="O50" s="253">
        <f>IF(M$80&gt;0,(((M$80)+10)-N50),0)</f>
        <v>18</v>
      </c>
      <c r="P50" s="254">
        <v>0</v>
      </c>
      <c r="Q50" s="255">
        <f t="shared" si="47"/>
        <v>5</v>
      </c>
      <c r="R50" s="147">
        <f t="shared" si="0"/>
        <v>23</v>
      </c>
      <c r="S50" s="14"/>
      <c r="T50" s="23"/>
      <c r="U50" s="15"/>
      <c r="V50" s="14"/>
      <c r="W50" s="256"/>
      <c r="X50" s="14"/>
      <c r="Y50" s="131"/>
      <c r="Z50" s="14"/>
      <c r="AA50" s="23"/>
      <c r="AB50" s="252"/>
      <c r="AC50" s="253"/>
      <c r="AD50" s="254">
        <v>0</v>
      </c>
      <c r="AE50" s="255">
        <f t="shared" si="48"/>
        <v>0</v>
      </c>
      <c r="AF50" s="147">
        <f t="shared" si="2"/>
        <v>0</v>
      </c>
      <c r="AG50" s="14"/>
      <c r="AH50" s="23"/>
      <c r="AI50" s="15"/>
      <c r="AJ50" s="14"/>
      <c r="AK50" s="256"/>
      <c r="AL50" s="14"/>
      <c r="AM50" s="131"/>
      <c r="AN50" s="14"/>
      <c r="AO50" s="23"/>
      <c r="AP50" s="15"/>
      <c r="AQ50" s="257"/>
      <c r="AR50" s="256"/>
      <c r="AS50" s="14"/>
      <c r="AT50" s="131"/>
      <c r="AU50" s="14"/>
      <c r="AV50" s="23"/>
      <c r="AW50" s="252"/>
      <c r="AX50" s="253">
        <f>((AV$80)+10)-AW50</f>
        <v>0</v>
      </c>
      <c r="AY50" s="254">
        <v>0</v>
      </c>
      <c r="AZ50" s="255"/>
      <c r="BA50" s="147">
        <f t="shared" si="3"/>
        <v>0</v>
      </c>
      <c r="BB50" s="14"/>
      <c r="BC50" s="23"/>
      <c r="BD50" s="15"/>
      <c r="BE50" s="14"/>
      <c r="BF50" s="256"/>
      <c r="BG50" s="14"/>
      <c r="BH50" s="131"/>
      <c r="BI50" s="14"/>
      <c r="BJ50" s="23"/>
      <c r="BK50" s="252"/>
      <c r="BL50" s="253"/>
      <c r="BM50" s="254">
        <v>0</v>
      </c>
      <c r="BN50" s="255">
        <f t="shared" si="49"/>
        <v>0</v>
      </c>
      <c r="BO50" s="147">
        <f t="shared" si="5"/>
        <v>0</v>
      </c>
      <c r="BP50" s="14"/>
      <c r="BQ50" s="23"/>
      <c r="BR50" s="252"/>
      <c r="BS50" s="253"/>
      <c r="BT50" s="254">
        <v>0</v>
      </c>
      <c r="BU50" s="255">
        <f t="shared" si="36"/>
        <v>0</v>
      </c>
      <c r="BV50" s="147">
        <f t="shared" si="6"/>
        <v>0</v>
      </c>
      <c r="BW50" s="14"/>
      <c r="BX50" s="23"/>
      <c r="BY50" s="252"/>
      <c r="BZ50" s="253"/>
      <c r="CA50" s="254">
        <v>0</v>
      </c>
      <c r="CB50" s="255">
        <f t="shared" si="50"/>
        <v>0</v>
      </c>
      <c r="CC50" s="147">
        <f t="shared" si="37"/>
        <v>0</v>
      </c>
      <c r="CD50" s="14"/>
      <c r="CE50" s="23"/>
      <c r="CF50" s="15"/>
      <c r="CG50" s="14"/>
      <c r="CH50" s="256"/>
      <c r="CI50" s="14"/>
      <c r="CJ50" s="131"/>
      <c r="CK50" s="14"/>
      <c r="CL50" s="23"/>
      <c r="CM50" s="15"/>
      <c r="CN50" s="257">
        <f>((CL$80)+10)-CM50</f>
        <v>0</v>
      </c>
      <c r="CO50" s="256">
        <v>0</v>
      </c>
      <c r="CP50" s="14"/>
      <c r="CQ50" s="131">
        <f t="shared" si="9"/>
        <v>0</v>
      </c>
      <c r="CR50" s="14"/>
      <c r="CS50" s="23"/>
      <c r="CT50" s="15"/>
      <c r="CU50" s="14"/>
      <c r="CV50" s="256"/>
      <c r="CW50" s="14"/>
      <c r="CX50" s="131"/>
      <c r="CY50" s="14"/>
      <c r="CZ50" s="23"/>
      <c r="DA50" s="252"/>
      <c r="DB50" s="253"/>
      <c r="DC50" s="254">
        <v>0</v>
      </c>
      <c r="DD50" s="255">
        <f t="shared" si="38"/>
        <v>0</v>
      </c>
      <c r="DE50" s="147">
        <f t="shared" si="11"/>
        <v>0</v>
      </c>
      <c r="DF50" s="14"/>
      <c r="DG50" s="23"/>
      <c r="DH50" s="252"/>
      <c r="DI50" s="253"/>
      <c r="DJ50" s="254">
        <v>0</v>
      </c>
      <c r="DK50" s="255">
        <f t="shared" si="40"/>
        <v>0</v>
      </c>
      <c r="DL50" s="147">
        <f t="shared" si="12"/>
        <v>0</v>
      </c>
      <c r="DM50" s="14"/>
      <c r="DN50" s="23"/>
      <c r="DO50" s="252"/>
      <c r="DP50" s="253"/>
      <c r="DQ50" s="254">
        <v>0</v>
      </c>
      <c r="DR50" s="255">
        <f t="shared" si="42"/>
        <v>0</v>
      </c>
      <c r="DS50" s="147">
        <f t="shared" si="13"/>
        <v>0</v>
      </c>
      <c r="DT50" s="12"/>
      <c r="DU50" s="23"/>
      <c r="DV50" s="252"/>
      <c r="DW50" s="253"/>
      <c r="DX50" s="254">
        <v>0</v>
      </c>
      <c r="DY50" s="255">
        <f t="shared" si="43"/>
        <v>0</v>
      </c>
      <c r="DZ50" s="147">
        <f t="shared" si="14"/>
        <v>0</v>
      </c>
      <c r="EA50" s="14"/>
      <c r="EB50" s="23"/>
      <c r="EC50" s="252"/>
      <c r="ED50" s="253"/>
      <c r="EE50" s="254">
        <v>0</v>
      </c>
      <c r="EF50" s="255">
        <f t="shared" si="44"/>
        <v>0</v>
      </c>
      <c r="EG50" s="147">
        <f t="shared" si="15"/>
        <v>0</v>
      </c>
      <c r="EH50" s="14"/>
      <c r="EI50" s="23"/>
      <c r="EJ50" s="252"/>
      <c r="EK50" s="253"/>
      <c r="EL50" s="254">
        <v>0</v>
      </c>
      <c r="EM50" s="255">
        <f t="shared" si="45"/>
        <v>0</v>
      </c>
      <c r="EN50" s="147">
        <f t="shared" si="16"/>
        <v>0</v>
      </c>
      <c r="EO50" s="14"/>
      <c r="EP50" s="23"/>
      <c r="EQ50" s="15"/>
      <c r="ER50" s="14"/>
      <c r="ES50" s="256"/>
      <c r="ET50" s="14"/>
      <c r="EU50" s="131"/>
      <c r="EV50" s="14"/>
      <c r="EW50" s="23"/>
      <c r="EX50" s="15"/>
      <c r="EY50" s="253"/>
      <c r="EZ50" s="256">
        <v>0</v>
      </c>
      <c r="FA50" s="14"/>
      <c r="FB50" s="131">
        <f t="shared" si="18"/>
        <v>0</v>
      </c>
      <c r="FC50" s="14"/>
      <c r="FD50" s="23"/>
      <c r="FE50" s="259" t="str">
        <f t="shared" si="46"/>
        <v>45=</v>
      </c>
      <c r="FF50" s="260">
        <f t="shared" si="77"/>
        <v>18</v>
      </c>
      <c r="FG50" s="260">
        <f t="shared" si="77"/>
        <v>0</v>
      </c>
      <c r="FH50" s="260">
        <f t="shared" si="77"/>
        <v>5</v>
      </c>
      <c r="FI50" s="131">
        <f t="shared" si="20"/>
        <v>23</v>
      </c>
      <c r="FJ50" s="14" t="str">
        <f t="shared" si="51"/>
        <v>Paul Saager</v>
      </c>
      <c r="FK50" s="14"/>
      <c r="FL50" s="183" t="str">
        <f t="shared" si="25"/>
        <v>45=</v>
      </c>
      <c r="FM50" s="177">
        <v>20</v>
      </c>
      <c r="FN50" s="177">
        <v>30</v>
      </c>
      <c r="FO50" s="177">
        <v>30</v>
      </c>
      <c r="FP50" s="177">
        <v>35</v>
      </c>
      <c r="FQ50" s="177" t="s">
        <v>921</v>
      </c>
      <c r="FR50" s="177" t="s">
        <v>849</v>
      </c>
      <c r="FS50" s="177" t="s">
        <v>850</v>
      </c>
      <c r="FT50" s="177" t="s">
        <v>850</v>
      </c>
      <c r="FU50" s="188" t="s">
        <v>850</v>
      </c>
      <c r="FV50" s="177" t="s">
        <v>857</v>
      </c>
      <c r="FW50" s="177" t="s">
        <v>857</v>
      </c>
      <c r="FX50" s="77"/>
      <c r="FY50" s="77"/>
      <c r="FZ50" s="77"/>
      <c r="GA50" s="77"/>
      <c r="GB50" s="77"/>
      <c r="GC50" s="77"/>
      <c r="GD50" s="122">
        <f t="shared" si="21"/>
        <v>23</v>
      </c>
      <c r="GE50" s="122">
        <f t="shared" si="22"/>
        <v>23</v>
      </c>
      <c r="GF50" s="261">
        <f t="shared" si="26"/>
        <v>23</v>
      </c>
      <c r="GG50" s="261">
        <f t="shared" si="27"/>
        <v>23</v>
      </c>
      <c r="GH50" s="261">
        <f t="shared" si="28"/>
        <v>23</v>
      </c>
      <c r="GI50" s="261">
        <f t="shared" si="29"/>
        <v>23</v>
      </c>
      <c r="GJ50" s="261">
        <f t="shared" si="30"/>
        <v>23</v>
      </c>
      <c r="GK50" s="261">
        <f t="shared" si="31"/>
        <v>23</v>
      </c>
      <c r="GL50" s="261">
        <f t="shared" si="32"/>
        <v>23</v>
      </c>
      <c r="GM50" s="261">
        <f t="shared" si="33"/>
        <v>23</v>
      </c>
      <c r="GN50" s="261">
        <f t="shared" si="34"/>
        <v>23</v>
      </c>
      <c r="GO50" s="261"/>
      <c r="GP50" s="261">
        <f t="shared" si="35"/>
        <v>0</v>
      </c>
    </row>
    <row r="51" spans="1:198">
      <c r="A51" s="8">
        <v>42</v>
      </c>
      <c r="B51" s="14" t="s">
        <v>995</v>
      </c>
      <c r="C51" s="251"/>
      <c r="D51" s="251"/>
      <c r="E51" s="251"/>
      <c r="F51" s="251"/>
      <c r="G51" s="251">
        <v>4.296296296296296E-2</v>
      </c>
      <c r="H51" s="251">
        <v>4.296296296296296E-2</v>
      </c>
      <c r="I51" s="262">
        <v>3.9502314814814816E-2</v>
      </c>
      <c r="J51" s="251">
        <v>3.9502314814814816E-2</v>
      </c>
      <c r="K51" s="251">
        <v>3.9502314814814816E-2</v>
      </c>
      <c r="L51" s="251">
        <v>3.9502314814814816E-2</v>
      </c>
      <c r="M51" s="23"/>
      <c r="N51" s="252"/>
      <c r="O51" s="253"/>
      <c r="P51" s="254"/>
      <c r="Q51" s="255"/>
      <c r="R51" s="147"/>
      <c r="S51" s="14"/>
      <c r="T51" s="23"/>
      <c r="U51" s="15"/>
      <c r="V51" s="14"/>
      <c r="W51" s="256"/>
      <c r="X51" s="14"/>
      <c r="Y51" s="131"/>
      <c r="Z51" s="14"/>
      <c r="AA51" s="23"/>
      <c r="AB51" s="252"/>
      <c r="AC51" s="253"/>
      <c r="AD51" s="254"/>
      <c r="AE51" s="255"/>
      <c r="AF51" s="147"/>
      <c r="AG51" s="14"/>
      <c r="AH51" s="23"/>
      <c r="AI51" s="15"/>
      <c r="AJ51" s="14"/>
      <c r="AK51" s="256"/>
      <c r="AL51" s="14"/>
      <c r="AM51" s="131"/>
      <c r="AN51" s="14"/>
      <c r="AO51" s="23"/>
      <c r="AP51" s="15"/>
      <c r="AQ51" s="257"/>
      <c r="AR51" s="256"/>
      <c r="AS51" s="14"/>
      <c r="AT51" s="131"/>
      <c r="AU51" s="14"/>
      <c r="AV51" s="23"/>
      <c r="AW51" s="252"/>
      <c r="AX51" s="253"/>
      <c r="AY51" s="254"/>
      <c r="AZ51" s="255"/>
      <c r="BA51" s="147"/>
      <c r="BB51" s="14"/>
      <c r="BC51" s="23"/>
      <c r="BD51" s="15"/>
      <c r="BE51" s="14"/>
      <c r="BF51" s="256"/>
      <c r="BG51" s="14"/>
      <c r="BH51" s="131"/>
      <c r="BI51" s="14"/>
      <c r="BJ51" s="23"/>
      <c r="BK51" s="252"/>
      <c r="BL51" s="253"/>
      <c r="BM51" s="254"/>
      <c r="BN51" s="255"/>
      <c r="BO51" s="147"/>
      <c r="BP51" s="14"/>
      <c r="BQ51" s="23"/>
      <c r="BR51" s="252"/>
      <c r="BS51" s="253"/>
      <c r="BT51" s="254"/>
      <c r="BU51" s="255"/>
      <c r="BV51" s="147"/>
      <c r="BW51" s="14"/>
      <c r="BX51" s="23">
        <v>4.296296296296296E-2</v>
      </c>
      <c r="BY51" s="252">
        <v>19</v>
      </c>
      <c r="BZ51" s="253">
        <f>IF(BX$80&gt;0,(((BX$80)+10)-BY51),0)</f>
        <v>11</v>
      </c>
      <c r="CA51" s="254">
        <v>0</v>
      </c>
      <c r="CB51" s="255">
        <f t="shared" si="50"/>
        <v>5</v>
      </c>
      <c r="CC51" s="147">
        <f t="shared" si="37"/>
        <v>16</v>
      </c>
      <c r="CD51" s="14"/>
      <c r="CE51" s="23"/>
      <c r="CF51" s="15"/>
      <c r="CG51" s="14"/>
      <c r="CH51" s="256"/>
      <c r="CI51" s="14"/>
      <c r="CJ51" s="131"/>
      <c r="CK51" s="14"/>
      <c r="CL51" s="23"/>
      <c r="CM51" s="15"/>
      <c r="CN51" s="257"/>
      <c r="CO51" s="256"/>
      <c r="CP51" s="14"/>
      <c r="CQ51" s="131"/>
      <c r="CR51" s="14"/>
      <c r="CS51" s="23"/>
      <c r="CT51" s="15"/>
      <c r="CU51" s="14"/>
      <c r="CV51" s="256"/>
      <c r="CW51" s="14"/>
      <c r="CX51" s="131"/>
      <c r="CY51" s="14"/>
      <c r="CZ51" s="23"/>
      <c r="DA51" s="252"/>
      <c r="DB51" s="253"/>
      <c r="DC51" s="254">
        <v>0</v>
      </c>
      <c r="DD51" s="255">
        <f t="shared" si="38"/>
        <v>0</v>
      </c>
      <c r="DE51" s="147">
        <f t="shared" si="11"/>
        <v>0</v>
      </c>
      <c r="DF51" s="14"/>
      <c r="DG51" s="110">
        <v>3.9502314814814816E-2</v>
      </c>
      <c r="DH51" s="252">
        <v>18</v>
      </c>
      <c r="DI51" s="253">
        <f>IF(DG$80&gt;0,(((DG$80)+10)-DH51),0)</f>
        <v>13</v>
      </c>
      <c r="DJ51" s="263">
        <v>15</v>
      </c>
      <c r="DK51" s="255">
        <f t="shared" si="40"/>
        <v>5</v>
      </c>
      <c r="DL51" s="147">
        <f t="shared" si="12"/>
        <v>33</v>
      </c>
      <c r="DM51" s="14"/>
      <c r="DN51" s="23"/>
      <c r="DO51" s="252"/>
      <c r="DP51" s="253"/>
      <c r="DQ51" s="254">
        <v>0</v>
      </c>
      <c r="DR51" s="255">
        <f t="shared" si="42"/>
        <v>0</v>
      </c>
      <c r="DS51" s="147">
        <f t="shared" si="13"/>
        <v>0</v>
      </c>
      <c r="DT51" s="12"/>
      <c r="DU51" s="23"/>
      <c r="DV51" s="252"/>
      <c r="DW51" s="253"/>
      <c r="DX51" s="254">
        <v>0</v>
      </c>
      <c r="DY51" s="255">
        <f t="shared" si="43"/>
        <v>0</v>
      </c>
      <c r="DZ51" s="147">
        <f t="shared" si="14"/>
        <v>0</v>
      </c>
      <c r="EA51" s="14"/>
      <c r="EB51" s="23"/>
      <c r="EC51" s="252"/>
      <c r="ED51" s="253"/>
      <c r="EE51" s="254">
        <v>0</v>
      </c>
      <c r="EF51" s="255">
        <f t="shared" si="44"/>
        <v>0</v>
      </c>
      <c r="EG51" s="147">
        <f t="shared" si="15"/>
        <v>0</v>
      </c>
      <c r="EH51" s="14"/>
      <c r="EI51" s="23"/>
      <c r="EJ51" s="252"/>
      <c r="EK51" s="253"/>
      <c r="EL51" s="254">
        <v>0</v>
      </c>
      <c r="EM51" s="255">
        <f t="shared" si="45"/>
        <v>0</v>
      </c>
      <c r="EN51" s="147">
        <f t="shared" si="16"/>
        <v>0</v>
      </c>
      <c r="EO51" s="14"/>
      <c r="EP51" s="23"/>
      <c r="EQ51" s="15"/>
      <c r="ER51" s="14"/>
      <c r="ES51" s="256"/>
      <c r="ET51" s="14"/>
      <c r="EU51" s="131"/>
      <c r="EV51" s="14"/>
      <c r="EW51" s="23"/>
      <c r="EX51" s="15"/>
      <c r="EY51" s="253"/>
      <c r="EZ51" s="256">
        <v>0</v>
      </c>
      <c r="FA51" s="14"/>
      <c r="FB51" s="131">
        <f t="shared" si="18"/>
        <v>0</v>
      </c>
      <c r="FC51" s="14"/>
      <c r="FD51" s="23"/>
      <c r="FE51" s="259">
        <f t="shared" si="46"/>
        <v>30</v>
      </c>
      <c r="FF51" s="260">
        <f t="shared" si="77"/>
        <v>24</v>
      </c>
      <c r="FG51" s="260">
        <f t="shared" si="77"/>
        <v>15</v>
      </c>
      <c r="FH51" s="260">
        <f t="shared" si="77"/>
        <v>10</v>
      </c>
      <c r="FI51" s="131">
        <f t="shared" si="20"/>
        <v>49</v>
      </c>
      <c r="FJ51" s="14" t="str">
        <f t="shared" si="51"/>
        <v>Paul Wilson</v>
      </c>
      <c r="FK51" s="14"/>
      <c r="FL51" s="183">
        <f t="shared" si="25"/>
        <v>30</v>
      </c>
      <c r="FM51" s="177"/>
      <c r="FN51" s="177"/>
      <c r="FO51" s="177"/>
      <c r="FP51" s="177"/>
      <c r="FQ51" s="177" t="s">
        <v>875</v>
      </c>
      <c r="FR51" s="177" t="s">
        <v>850</v>
      </c>
      <c r="FS51" s="177">
        <v>27</v>
      </c>
      <c r="FT51" s="177">
        <v>28</v>
      </c>
      <c r="FU51" s="188">
        <v>28</v>
      </c>
      <c r="FV51" s="177">
        <v>29</v>
      </c>
      <c r="FW51" s="177">
        <v>30</v>
      </c>
      <c r="FX51" s="77"/>
      <c r="FY51" s="77"/>
      <c r="FZ51" s="77"/>
      <c r="GA51" s="77"/>
      <c r="GB51" s="77"/>
      <c r="GC51" s="77"/>
      <c r="GD51" s="122">
        <f t="shared" si="21"/>
        <v>0</v>
      </c>
      <c r="GE51" s="122">
        <f t="shared" si="22"/>
        <v>0</v>
      </c>
      <c r="GF51" s="261">
        <f t="shared" si="26"/>
        <v>0</v>
      </c>
      <c r="GG51" s="261">
        <f t="shared" si="27"/>
        <v>0</v>
      </c>
      <c r="GH51" s="261">
        <f t="shared" si="28"/>
        <v>16</v>
      </c>
      <c r="GI51" s="261">
        <f t="shared" si="29"/>
        <v>16</v>
      </c>
      <c r="GJ51" s="261">
        <f t="shared" si="30"/>
        <v>49</v>
      </c>
      <c r="GK51" s="261">
        <f t="shared" si="31"/>
        <v>49</v>
      </c>
      <c r="GL51" s="261">
        <f t="shared" si="32"/>
        <v>49</v>
      </c>
      <c r="GM51" s="261">
        <f t="shared" si="33"/>
        <v>49</v>
      </c>
      <c r="GN51" s="261">
        <f t="shared" si="34"/>
        <v>49</v>
      </c>
      <c r="GO51" s="261"/>
      <c r="GP51" s="261">
        <f t="shared" si="35"/>
        <v>0</v>
      </c>
    </row>
    <row r="52" spans="1:198">
      <c r="A52" s="8">
        <v>43</v>
      </c>
      <c r="B52" s="14" t="s">
        <v>427</v>
      </c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3"/>
      <c r="N52" s="252"/>
      <c r="O52" s="253"/>
      <c r="P52" s="254"/>
      <c r="Q52" s="255"/>
      <c r="R52" s="147"/>
      <c r="S52" s="14"/>
      <c r="T52" s="23"/>
      <c r="U52" s="15"/>
      <c r="V52" s="14"/>
      <c r="W52" s="256"/>
      <c r="X52" s="14"/>
      <c r="Y52" s="131"/>
      <c r="Z52" s="14"/>
      <c r="AA52" s="23"/>
      <c r="AB52" s="252"/>
      <c r="AC52" s="253"/>
      <c r="AD52" s="254"/>
      <c r="AE52" s="255"/>
      <c r="AF52" s="147"/>
      <c r="AG52" s="14"/>
      <c r="AH52" s="23"/>
      <c r="AI52" s="15"/>
      <c r="AJ52" s="14"/>
      <c r="AK52" s="256"/>
      <c r="AL52" s="14"/>
      <c r="AM52" s="131"/>
      <c r="AN52" s="14"/>
      <c r="AO52" s="23"/>
      <c r="AP52" s="15"/>
      <c r="AQ52" s="257"/>
      <c r="AR52" s="256"/>
      <c r="AS52" s="14"/>
      <c r="AT52" s="131"/>
      <c r="AU52" s="14"/>
      <c r="AV52" s="23"/>
      <c r="AW52" s="252"/>
      <c r="AX52" s="253"/>
      <c r="AY52" s="254"/>
      <c r="AZ52" s="255"/>
      <c r="BA52" s="147"/>
      <c r="BB52" s="14"/>
      <c r="BC52" s="23"/>
      <c r="BD52" s="15"/>
      <c r="BE52" s="14"/>
      <c r="BF52" s="256"/>
      <c r="BG52" s="14"/>
      <c r="BH52" s="131"/>
      <c r="BI52" s="14"/>
      <c r="BJ52" s="23"/>
      <c r="BK52" s="252"/>
      <c r="BL52" s="253"/>
      <c r="BM52" s="254"/>
      <c r="BN52" s="255"/>
      <c r="BO52" s="147"/>
      <c r="BP52" s="14"/>
      <c r="BQ52" s="23"/>
      <c r="BR52" s="252"/>
      <c r="BS52" s="253"/>
      <c r="BT52" s="254"/>
      <c r="BU52" s="255"/>
      <c r="BV52" s="147"/>
      <c r="BW52" s="14"/>
      <c r="BX52" s="23"/>
      <c r="BY52" s="252"/>
      <c r="BZ52" s="253"/>
      <c r="CA52" s="254"/>
      <c r="CB52" s="255"/>
      <c r="CC52" s="147"/>
      <c r="CD52" s="14"/>
      <c r="CE52" s="23"/>
      <c r="CF52" s="15"/>
      <c r="CG52" s="14"/>
      <c r="CH52" s="256"/>
      <c r="CI52" s="14"/>
      <c r="CJ52" s="131"/>
      <c r="CK52" s="14"/>
      <c r="CL52" s="23"/>
      <c r="CM52" s="15"/>
      <c r="CN52" s="257"/>
      <c r="CO52" s="256"/>
      <c r="CP52" s="14"/>
      <c r="CQ52" s="131"/>
      <c r="CR52" s="14"/>
      <c r="CS52" s="23"/>
      <c r="CT52" s="15"/>
      <c r="CU52" s="14"/>
      <c r="CV52" s="256"/>
      <c r="CW52" s="14"/>
      <c r="CX52" s="131"/>
      <c r="CY52" s="14"/>
      <c r="CZ52" s="23"/>
      <c r="DA52" s="252"/>
      <c r="DB52" s="253"/>
      <c r="DC52" s="254"/>
      <c r="DD52" s="255"/>
      <c r="DE52" s="147"/>
      <c r="DF52" s="14"/>
      <c r="DG52" s="110"/>
      <c r="DH52" s="252"/>
      <c r="DI52" s="253"/>
      <c r="DJ52" s="263"/>
      <c r="DK52" s="255"/>
      <c r="DL52" s="147"/>
      <c r="DM52" s="14"/>
      <c r="DN52" s="23"/>
      <c r="DO52" s="252"/>
      <c r="DP52" s="253"/>
      <c r="DQ52" s="254"/>
      <c r="DR52" s="255"/>
      <c r="DS52" s="147"/>
      <c r="DT52" s="12"/>
      <c r="DU52" s="23"/>
      <c r="DV52" s="252"/>
      <c r="DW52" s="253"/>
      <c r="DX52" s="254"/>
      <c r="DY52" s="255"/>
      <c r="DZ52" s="147"/>
      <c r="EA52" s="14"/>
      <c r="EB52" s="23"/>
      <c r="EC52" s="252"/>
      <c r="ED52" s="253"/>
      <c r="EE52" s="254"/>
      <c r="EF52" s="255"/>
      <c r="EG52" s="147"/>
      <c r="EH52" s="14"/>
      <c r="EI52" s="23">
        <v>2.6099537037037036E-2</v>
      </c>
      <c r="EJ52" s="252">
        <v>1</v>
      </c>
      <c r="EK52" s="253">
        <f>IF(EI$80&gt;0,(((EI$80)+10)-EJ52),0)</f>
        <v>17</v>
      </c>
      <c r="EL52" s="254">
        <v>0</v>
      </c>
      <c r="EM52" s="255">
        <f t="shared" si="45"/>
        <v>5</v>
      </c>
      <c r="EN52" s="147">
        <f t="shared" si="16"/>
        <v>22</v>
      </c>
      <c r="EO52" s="14"/>
      <c r="EP52" s="23"/>
      <c r="EQ52" s="15"/>
      <c r="ER52" s="14"/>
      <c r="ES52" s="256"/>
      <c r="ET52" s="14"/>
      <c r="EU52" s="131"/>
      <c r="EV52" s="14"/>
      <c r="EW52" s="23"/>
      <c r="EX52" s="15"/>
      <c r="EY52" s="253"/>
      <c r="EZ52" s="256"/>
      <c r="FA52" s="14"/>
      <c r="FB52" s="131"/>
      <c r="FC52" s="14"/>
      <c r="FD52" s="23"/>
      <c r="FE52" s="259" t="str">
        <f t="shared" si="46"/>
        <v>48=</v>
      </c>
      <c r="FF52" s="260">
        <f t="shared" si="77"/>
        <v>17</v>
      </c>
      <c r="FG52" s="260">
        <f t="shared" si="77"/>
        <v>0</v>
      </c>
      <c r="FH52" s="260">
        <f t="shared" si="77"/>
        <v>5</v>
      </c>
      <c r="FI52" s="131">
        <f t="shared" si="20"/>
        <v>22</v>
      </c>
      <c r="FJ52" s="14" t="str">
        <f t="shared" si="51"/>
        <v>Phil Cooper</v>
      </c>
      <c r="FK52" s="14"/>
      <c r="FL52" s="183" t="str">
        <f t="shared" si="25"/>
        <v>48=</v>
      </c>
      <c r="FM52" s="177"/>
      <c r="FN52" s="177"/>
      <c r="FO52" s="177"/>
      <c r="FP52" s="177"/>
      <c r="FQ52" s="177"/>
      <c r="FR52" s="177"/>
      <c r="FS52" s="177"/>
      <c r="FT52" s="177"/>
      <c r="FU52" s="188"/>
      <c r="FV52" s="177"/>
      <c r="FW52" s="177" t="s">
        <v>858</v>
      </c>
      <c r="FX52" s="77"/>
      <c r="FY52" s="77"/>
      <c r="FZ52" s="77"/>
      <c r="GA52" s="77"/>
      <c r="GB52" s="77"/>
      <c r="GC52" s="77"/>
      <c r="GD52" s="122">
        <f t="shared" si="21"/>
        <v>0</v>
      </c>
      <c r="GE52" s="122">
        <f t="shared" si="22"/>
        <v>0</v>
      </c>
      <c r="GF52" s="261">
        <f t="shared" si="26"/>
        <v>0</v>
      </c>
      <c r="GG52" s="261">
        <f t="shared" si="27"/>
        <v>0</v>
      </c>
      <c r="GH52" s="261">
        <f t="shared" si="28"/>
        <v>0</v>
      </c>
      <c r="GI52" s="261">
        <f t="shared" si="29"/>
        <v>0</v>
      </c>
      <c r="GJ52" s="261">
        <f t="shared" si="30"/>
        <v>0</v>
      </c>
      <c r="GK52" s="261">
        <f t="shared" si="31"/>
        <v>0</v>
      </c>
      <c r="GL52" s="261">
        <f t="shared" si="32"/>
        <v>0</v>
      </c>
      <c r="GM52" s="261">
        <f t="shared" si="33"/>
        <v>0</v>
      </c>
      <c r="GN52" s="261">
        <f t="shared" si="34"/>
        <v>22</v>
      </c>
      <c r="GO52" s="261"/>
      <c r="GP52" s="261">
        <f t="shared" si="35"/>
        <v>0</v>
      </c>
    </row>
    <row r="53" spans="1:198">
      <c r="A53" s="8">
        <v>44</v>
      </c>
      <c r="B53" s="14" t="s">
        <v>979</v>
      </c>
      <c r="C53" s="251"/>
      <c r="D53" s="251"/>
      <c r="E53" s="251">
        <v>3.9097222222222221E-2</v>
      </c>
      <c r="F53" s="251">
        <v>3.9097222222222221E-2</v>
      </c>
      <c r="G53" s="251">
        <v>3.9097222222222221E-2</v>
      </c>
      <c r="H53" s="251">
        <v>3.9097222222222221E-2</v>
      </c>
      <c r="I53" s="251">
        <v>3.9097222222222221E-2</v>
      </c>
      <c r="J53" s="251">
        <v>3.9097222222222221E-2</v>
      </c>
      <c r="K53" s="251">
        <v>3.9097222222222221E-2</v>
      </c>
      <c r="L53" s="251">
        <v>3.9097222222222221E-2</v>
      </c>
      <c r="M53" s="23"/>
      <c r="N53" s="252"/>
      <c r="O53" s="253"/>
      <c r="P53" s="254"/>
      <c r="Q53" s="255"/>
      <c r="R53" s="147"/>
      <c r="S53" s="14"/>
      <c r="T53" s="23"/>
      <c r="U53" s="15"/>
      <c r="V53" s="14"/>
      <c r="W53" s="256"/>
      <c r="X53" s="14"/>
      <c r="Y53" s="131"/>
      <c r="Z53" s="14"/>
      <c r="AA53" s="23"/>
      <c r="AB53" s="252"/>
      <c r="AC53" s="253"/>
      <c r="AD53" s="254"/>
      <c r="AE53" s="255"/>
      <c r="AF53" s="147"/>
      <c r="AG53" s="14"/>
      <c r="AH53" s="23"/>
      <c r="AI53" s="15"/>
      <c r="AJ53" s="14"/>
      <c r="AK53" s="256"/>
      <c r="AL53" s="14"/>
      <c r="AM53" s="131"/>
      <c r="AN53" s="14"/>
      <c r="AO53" s="23"/>
      <c r="AP53" s="15"/>
      <c r="AQ53" s="257"/>
      <c r="AR53" s="256"/>
      <c r="AS53" s="14"/>
      <c r="AT53" s="131"/>
      <c r="AU53" s="14"/>
      <c r="AV53" s="23"/>
      <c r="AW53" s="252"/>
      <c r="AX53" s="253"/>
      <c r="AY53" s="254"/>
      <c r="AZ53" s="255"/>
      <c r="BA53" s="147"/>
      <c r="BB53" s="14"/>
      <c r="BC53" s="23"/>
      <c r="BD53" s="15"/>
      <c r="BE53" s="14"/>
      <c r="BF53" s="256"/>
      <c r="BG53" s="14"/>
      <c r="BH53" s="131"/>
      <c r="BI53" s="14"/>
      <c r="BJ53" s="23">
        <v>3.9097222222222221E-2</v>
      </c>
      <c r="BK53" s="252">
        <v>13</v>
      </c>
      <c r="BL53" s="253">
        <f>IF(BJ$80&gt;0,(((BJ$80)+10)-BK53),0)</f>
        <v>11</v>
      </c>
      <c r="BM53" s="254">
        <v>0</v>
      </c>
      <c r="BN53" s="255">
        <f t="shared" si="49"/>
        <v>5</v>
      </c>
      <c r="BO53" s="147">
        <f t="shared" si="5"/>
        <v>16</v>
      </c>
      <c r="BP53" s="14"/>
      <c r="BQ53" s="23"/>
      <c r="BR53" s="252"/>
      <c r="BS53" s="253"/>
      <c r="BT53" s="254">
        <v>0</v>
      </c>
      <c r="BU53" s="255">
        <f t="shared" si="36"/>
        <v>0</v>
      </c>
      <c r="BV53" s="147">
        <f t="shared" si="6"/>
        <v>0</v>
      </c>
      <c r="BW53" s="14"/>
      <c r="BX53" s="23"/>
      <c r="BY53" s="252"/>
      <c r="BZ53" s="253"/>
      <c r="CA53" s="254">
        <v>0</v>
      </c>
      <c r="CB53" s="255">
        <f t="shared" si="50"/>
        <v>0</v>
      </c>
      <c r="CC53" s="147">
        <f t="shared" si="37"/>
        <v>0</v>
      </c>
      <c r="CD53" s="14"/>
      <c r="CE53" s="23"/>
      <c r="CF53" s="15"/>
      <c r="CG53" s="14"/>
      <c r="CH53" s="256"/>
      <c r="CI53" s="14"/>
      <c r="CJ53" s="131"/>
      <c r="CK53" s="14"/>
      <c r="CL53" s="23"/>
      <c r="CM53" s="15"/>
      <c r="CN53" s="257">
        <f>((CL$80)+10)-CM53</f>
        <v>0</v>
      </c>
      <c r="CO53" s="256">
        <v>0</v>
      </c>
      <c r="CP53" s="14"/>
      <c r="CQ53" s="131">
        <f t="shared" si="9"/>
        <v>0</v>
      </c>
      <c r="CR53" s="14"/>
      <c r="CS53" s="23"/>
      <c r="CT53" s="15"/>
      <c r="CU53" s="14"/>
      <c r="CV53" s="256"/>
      <c r="CW53" s="14"/>
      <c r="CX53" s="131"/>
      <c r="CY53" s="14"/>
      <c r="CZ53" s="23"/>
      <c r="DA53" s="252"/>
      <c r="DB53" s="253"/>
      <c r="DC53" s="254">
        <v>0</v>
      </c>
      <c r="DD53" s="255">
        <f t="shared" si="38"/>
        <v>0</v>
      </c>
      <c r="DE53" s="147">
        <f t="shared" si="11"/>
        <v>0</v>
      </c>
      <c r="DF53" s="14"/>
      <c r="DG53" s="23">
        <v>4.3819444444444446E-2</v>
      </c>
      <c r="DH53" s="252">
        <v>20</v>
      </c>
      <c r="DI53" s="253">
        <f>IF(DG$80&gt;0,(((DG$80)+10)-DH53),0)</f>
        <v>11</v>
      </c>
      <c r="DJ53" s="254">
        <v>0</v>
      </c>
      <c r="DK53" s="255">
        <f t="shared" si="40"/>
        <v>5</v>
      </c>
      <c r="DL53" s="147">
        <f t="shared" si="12"/>
        <v>16</v>
      </c>
      <c r="DM53" s="14"/>
      <c r="DN53" s="23"/>
      <c r="DO53" s="252"/>
      <c r="DP53" s="253"/>
      <c r="DQ53" s="254">
        <v>0</v>
      </c>
      <c r="DR53" s="255">
        <f t="shared" si="42"/>
        <v>0</v>
      </c>
      <c r="DS53" s="147">
        <f t="shared" si="13"/>
        <v>0</v>
      </c>
      <c r="DT53" s="12"/>
      <c r="DU53" s="23"/>
      <c r="DV53" s="252"/>
      <c r="DW53" s="253"/>
      <c r="DX53" s="254">
        <v>0</v>
      </c>
      <c r="DY53" s="255">
        <f t="shared" si="43"/>
        <v>0</v>
      </c>
      <c r="DZ53" s="147">
        <f t="shared" si="14"/>
        <v>0</v>
      </c>
      <c r="EA53" s="14"/>
      <c r="EB53" s="23"/>
      <c r="EC53" s="252"/>
      <c r="ED53" s="253"/>
      <c r="EE53" s="254">
        <v>0</v>
      </c>
      <c r="EF53" s="255">
        <f t="shared" si="44"/>
        <v>0</v>
      </c>
      <c r="EG53" s="147">
        <f t="shared" si="15"/>
        <v>0</v>
      </c>
      <c r="EH53" s="14"/>
      <c r="EI53" s="23"/>
      <c r="EJ53" s="252"/>
      <c r="EK53" s="253"/>
      <c r="EL53" s="254">
        <v>0</v>
      </c>
      <c r="EM53" s="255">
        <f t="shared" si="45"/>
        <v>0</v>
      </c>
      <c r="EN53" s="147">
        <f t="shared" si="16"/>
        <v>0</v>
      </c>
      <c r="EO53" s="14"/>
      <c r="EP53" s="23"/>
      <c r="EQ53" s="15"/>
      <c r="ER53" s="14"/>
      <c r="ES53" s="256"/>
      <c r="ET53" s="14"/>
      <c r="EU53" s="131"/>
      <c r="EV53" s="14"/>
      <c r="EW53" s="23"/>
      <c r="EX53" s="15"/>
      <c r="EY53" s="253"/>
      <c r="EZ53" s="256">
        <v>0</v>
      </c>
      <c r="FA53" s="14"/>
      <c r="FB53" s="131">
        <f t="shared" si="18"/>
        <v>0</v>
      </c>
      <c r="FC53" s="14"/>
      <c r="FD53" s="23"/>
      <c r="FE53" s="259">
        <f t="shared" si="46"/>
        <v>36</v>
      </c>
      <c r="FF53" s="260">
        <f t="shared" si="77"/>
        <v>22</v>
      </c>
      <c r="FG53" s="260">
        <f t="shared" si="77"/>
        <v>0</v>
      </c>
      <c r="FH53" s="260">
        <f t="shared" si="77"/>
        <v>10</v>
      </c>
      <c r="FI53" s="131">
        <f t="shared" si="20"/>
        <v>32</v>
      </c>
      <c r="FJ53" s="14" t="str">
        <f t="shared" si="51"/>
        <v>Richard Boyce</v>
      </c>
      <c r="FK53" s="14"/>
      <c r="FL53" s="183">
        <f t="shared" si="25"/>
        <v>36</v>
      </c>
      <c r="FM53" s="177"/>
      <c r="FN53" s="177"/>
      <c r="FO53" s="177">
        <v>34</v>
      </c>
      <c r="FP53" s="177">
        <v>38</v>
      </c>
      <c r="FQ53" s="177" t="s">
        <v>875</v>
      </c>
      <c r="FR53" s="177" t="s">
        <v>850</v>
      </c>
      <c r="FS53" s="177" t="s">
        <v>812</v>
      </c>
      <c r="FT53" s="177">
        <v>34</v>
      </c>
      <c r="FU53" s="188">
        <v>34</v>
      </c>
      <c r="FV53" s="177">
        <v>35</v>
      </c>
      <c r="FW53" s="177">
        <v>36</v>
      </c>
      <c r="FX53" s="77"/>
      <c r="FY53" s="77"/>
      <c r="FZ53" s="77"/>
      <c r="GA53" s="77"/>
      <c r="GB53" s="77"/>
      <c r="GC53" s="77"/>
      <c r="GD53" s="122">
        <f t="shared" si="21"/>
        <v>0</v>
      </c>
      <c r="GE53" s="122">
        <f t="shared" si="22"/>
        <v>0</v>
      </c>
      <c r="GF53" s="261">
        <f t="shared" si="26"/>
        <v>16</v>
      </c>
      <c r="GG53" s="261">
        <f t="shared" si="27"/>
        <v>16</v>
      </c>
      <c r="GH53" s="261">
        <f t="shared" si="28"/>
        <v>16</v>
      </c>
      <c r="GI53" s="261">
        <f t="shared" si="29"/>
        <v>16</v>
      </c>
      <c r="GJ53" s="261">
        <f t="shared" si="30"/>
        <v>32</v>
      </c>
      <c r="GK53" s="261">
        <f t="shared" si="31"/>
        <v>32</v>
      </c>
      <c r="GL53" s="261">
        <f t="shared" si="32"/>
        <v>32</v>
      </c>
      <c r="GM53" s="261">
        <f t="shared" si="33"/>
        <v>32</v>
      </c>
      <c r="GN53" s="261">
        <f t="shared" si="34"/>
        <v>32</v>
      </c>
      <c r="GO53" s="261"/>
      <c r="GP53" s="261">
        <f t="shared" si="35"/>
        <v>0</v>
      </c>
    </row>
    <row r="54" spans="1:198">
      <c r="A54" s="8">
        <v>45</v>
      </c>
      <c r="B54" s="14" t="s">
        <v>894</v>
      </c>
      <c r="C54" s="251"/>
      <c r="D54" s="251"/>
      <c r="E54" s="251"/>
      <c r="F54" s="251"/>
      <c r="G54" s="251"/>
      <c r="H54" s="251"/>
      <c r="I54" s="251">
        <v>3.4837962962962959E-2</v>
      </c>
      <c r="J54" s="251">
        <v>3.4837962962962959E-2</v>
      </c>
      <c r="K54" s="251">
        <v>3.4837962962962959E-2</v>
      </c>
      <c r="L54" s="251">
        <v>3.4837962962962959E-2</v>
      </c>
      <c r="M54" s="23"/>
      <c r="N54" s="252"/>
      <c r="O54" s="253"/>
      <c r="P54" s="254"/>
      <c r="Q54" s="255"/>
      <c r="R54" s="147"/>
      <c r="S54" s="14"/>
      <c r="T54" s="23"/>
      <c r="U54" s="15"/>
      <c r="V54" s="14"/>
      <c r="W54" s="256"/>
      <c r="X54" s="14"/>
      <c r="Y54" s="131"/>
      <c r="Z54" s="14"/>
      <c r="AA54" s="23"/>
      <c r="AB54" s="252"/>
      <c r="AC54" s="253"/>
      <c r="AD54" s="254"/>
      <c r="AE54" s="255"/>
      <c r="AF54" s="147"/>
      <c r="AG54" s="14"/>
      <c r="AH54" s="23"/>
      <c r="AI54" s="15"/>
      <c r="AJ54" s="14"/>
      <c r="AK54" s="256"/>
      <c r="AL54" s="14"/>
      <c r="AM54" s="131"/>
      <c r="AN54" s="14"/>
      <c r="AO54" s="23"/>
      <c r="AP54" s="15"/>
      <c r="AQ54" s="257"/>
      <c r="AR54" s="256"/>
      <c r="AS54" s="14"/>
      <c r="AT54" s="131"/>
      <c r="AU54" s="14"/>
      <c r="AV54" s="23"/>
      <c r="AW54" s="252"/>
      <c r="AX54" s="253"/>
      <c r="AY54" s="254"/>
      <c r="AZ54" s="255"/>
      <c r="BA54" s="147"/>
      <c r="BB54" s="14"/>
      <c r="BC54" s="23"/>
      <c r="BD54" s="15"/>
      <c r="BE54" s="14"/>
      <c r="BF54" s="256"/>
      <c r="BG54" s="14"/>
      <c r="BH54" s="131"/>
      <c r="BI54" s="14"/>
      <c r="BJ54" s="23"/>
      <c r="BK54" s="252"/>
      <c r="BL54" s="253"/>
      <c r="BM54" s="254"/>
      <c r="BN54" s="255"/>
      <c r="BO54" s="147"/>
      <c r="BP54" s="14"/>
      <c r="BQ54" s="23"/>
      <c r="BR54" s="252"/>
      <c r="BS54" s="253"/>
      <c r="BT54" s="254"/>
      <c r="BU54" s="255"/>
      <c r="BV54" s="147"/>
      <c r="BW54" s="14"/>
      <c r="BX54" s="23"/>
      <c r="BY54" s="252"/>
      <c r="BZ54" s="253"/>
      <c r="CA54" s="254"/>
      <c r="CB54" s="255"/>
      <c r="CC54" s="147"/>
      <c r="CD54" s="14"/>
      <c r="CE54" s="23"/>
      <c r="CF54" s="15"/>
      <c r="CG54" s="14"/>
      <c r="CH54" s="256"/>
      <c r="CI54" s="14"/>
      <c r="CJ54" s="131"/>
      <c r="CK54" s="14"/>
      <c r="CL54" s="23"/>
      <c r="CM54" s="15"/>
      <c r="CN54" s="257"/>
      <c r="CO54" s="256"/>
      <c r="CP54" s="14"/>
      <c r="CQ54" s="131"/>
      <c r="CR54" s="14"/>
      <c r="CS54" s="23"/>
      <c r="CT54" s="15"/>
      <c r="CU54" s="14"/>
      <c r="CV54" s="256"/>
      <c r="CW54" s="14"/>
      <c r="CX54" s="131"/>
      <c r="CY54" s="14"/>
      <c r="CZ54" s="23"/>
      <c r="DA54" s="252"/>
      <c r="DB54" s="253"/>
      <c r="DC54" s="254"/>
      <c r="DD54" s="255"/>
      <c r="DE54" s="147"/>
      <c r="DF54" s="14"/>
      <c r="DG54" s="23">
        <v>3.4837962962962959E-2</v>
      </c>
      <c r="DH54" s="252">
        <v>13</v>
      </c>
      <c r="DI54" s="253">
        <f>IF(DG$80&gt;0,(((DG$80)+10)-DH54),0)</f>
        <v>18</v>
      </c>
      <c r="DJ54" s="254">
        <v>0</v>
      </c>
      <c r="DK54" s="255">
        <f t="shared" si="40"/>
        <v>5</v>
      </c>
      <c r="DL54" s="147">
        <f t="shared" si="12"/>
        <v>23</v>
      </c>
      <c r="DM54" s="14"/>
      <c r="DN54" s="23"/>
      <c r="DO54" s="252"/>
      <c r="DP54" s="253"/>
      <c r="DQ54" s="254">
        <v>0</v>
      </c>
      <c r="DR54" s="255">
        <f t="shared" si="42"/>
        <v>0</v>
      </c>
      <c r="DS54" s="147">
        <f t="shared" si="13"/>
        <v>0</v>
      </c>
      <c r="DT54" s="12"/>
      <c r="DU54" s="23"/>
      <c r="DV54" s="252"/>
      <c r="DW54" s="253"/>
      <c r="DX54" s="254">
        <v>0</v>
      </c>
      <c r="DY54" s="255">
        <f t="shared" si="43"/>
        <v>0</v>
      </c>
      <c r="DZ54" s="147">
        <f t="shared" si="14"/>
        <v>0</v>
      </c>
      <c r="EA54" s="14"/>
      <c r="EB54" s="23"/>
      <c r="EC54" s="252"/>
      <c r="ED54" s="253"/>
      <c r="EE54" s="254">
        <v>0</v>
      </c>
      <c r="EF54" s="255">
        <f t="shared" si="44"/>
        <v>0</v>
      </c>
      <c r="EG54" s="147">
        <f t="shared" si="15"/>
        <v>0</v>
      </c>
      <c r="EH54" s="14"/>
      <c r="EI54" s="23"/>
      <c r="EJ54" s="252"/>
      <c r="EK54" s="253"/>
      <c r="EL54" s="254">
        <v>0</v>
      </c>
      <c r="EM54" s="255">
        <f t="shared" si="45"/>
        <v>0</v>
      </c>
      <c r="EN54" s="147">
        <f t="shared" si="16"/>
        <v>0</v>
      </c>
      <c r="EO54" s="14"/>
      <c r="EP54" s="23"/>
      <c r="EQ54" s="15"/>
      <c r="ER54" s="14"/>
      <c r="ES54" s="256"/>
      <c r="ET54" s="14"/>
      <c r="EU54" s="131"/>
      <c r="EV54" s="14"/>
      <c r="EW54" s="23"/>
      <c r="EX54" s="15"/>
      <c r="EY54" s="253"/>
      <c r="EZ54" s="256">
        <v>0</v>
      </c>
      <c r="FA54" s="14"/>
      <c r="FB54" s="131">
        <f t="shared" si="18"/>
        <v>0</v>
      </c>
      <c r="FC54" s="14"/>
      <c r="FD54" s="23"/>
      <c r="FE54" s="259" t="str">
        <f t="shared" si="46"/>
        <v>45=</v>
      </c>
      <c r="FF54" s="260">
        <f t="shared" si="77"/>
        <v>18</v>
      </c>
      <c r="FG54" s="260">
        <f t="shared" si="77"/>
        <v>0</v>
      </c>
      <c r="FH54" s="260">
        <f t="shared" si="77"/>
        <v>5</v>
      </c>
      <c r="FI54" s="131">
        <f t="shared" si="20"/>
        <v>23</v>
      </c>
      <c r="FJ54" s="14" t="str">
        <f t="shared" si="51"/>
        <v>Richard Thorburn</v>
      </c>
      <c r="FK54" s="14"/>
      <c r="FL54" s="183" t="str">
        <f t="shared" si="25"/>
        <v>45=</v>
      </c>
      <c r="FM54" s="177"/>
      <c r="FN54" s="177"/>
      <c r="FO54" s="177"/>
      <c r="FP54" s="177"/>
      <c r="FQ54" s="177"/>
      <c r="FR54" s="177"/>
      <c r="FS54" s="177" t="s">
        <v>850</v>
      </c>
      <c r="FT54" s="177" t="s">
        <v>850</v>
      </c>
      <c r="FU54" s="188" t="s">
        <v>988</v>
      </c>
      <c r="FV54" s="177" t="s">
        <v>857</v>
      </c>
      <c r="FW54" s="177" t="s">
        <v>857</v>
      </c>
      <c r="FX54" s="77"/>
      <c r="FY54" s="77"/>
      <c r="FZ54" s="77"/>
      <c r="GA54" s="77"/>
      <c r="GB54" s="77"/>
      <c r="GC54" s="77"/>
      <c r="GD54" s="122">
        <f t="shared" si="21"/>
        <v>0</v>
      </c>
      <c r="GE54" s="122">
        <f t="shared" si="22"/>
        <v>0</v>
      </c>
      <c r="GF54" s="261">
        <f t="shared" si="26"/>
        <v>0</v>
      </c>
      <c r="GG54" s="261">
        <f t="shared" si="27"/>
        <v>0</v>
      </c>
      <c r="GH54" s="261">
        <f t="shared" si="28"/>
        <v>0</v>
      </c>
      <c r="GI54" s="261">
        <f t="shared" si="29"/>
        <v>0</v>
      </c>
      <c r="GJ54" s="261">
        <f t="shared" si="30"/>
        <v>23</v>
      </c>
      <c r="GK54" s="261">
        <f t="shared" si="31"/>
        <v>23</v>
      </c>
      <c r="GL54" s="261">
        <f t="shared" si="32"/>
        <v>23</v>
      </c>
      <c r="GM54" s="261">
        <f t="shared" si="33"/>
        <v>23</v>
      </c>
      <c r="GN54" s="261">
        <f t="shared" si="34"/>
        <v>23</v>
      </c>
      <c r="GO54" s="261"/>
      <c r="GP54" s="261">
        <f t="shared" si="35"/>
        <v>0</v>
      </c>
    </row>
    <row r="55" spans="1:198">
      <c r="A55" s="8">
        <v>46</v>
      </c>
      <c r="B55" s="14" t="s">
        <v>874</v>
      </c>
      <c r="C55" s="251"/>
      <c r="D55" s="251"/>
      <c r="E55" s="251"/>
      <c r="F55" s="251"/>
      <c r="G55" s="251">
        <v>3.6273148148148145E-2</v>
      </c>
      <c r="H55" s="251">
        <v>3.6273148148148145E-2</v>
      </c>
      <c r="I55" s="251">
        <v>3.6273148148148145E-2</v>
      </c>
      <c r="J55" s="251">
        <v>3.6273148148148145E-2</v>
      </c>
      <c r="K55" s="251">
        <v>3.6273148148148145E-2</v>
      </c>
      <c r="L55" s="262">
        <v>3.5289351851851856E-2</v>
      </c>
      <c r="M55" s="23"/>
      <c r="N55" s="252"/>
      <c r="O55" s="253"/>
      <c r="P55" s="254"/>
      <c r="Q55" s="255"/>
      <c r="R55" s="147"/>
      <c r="S55" s="14"/>
      <c r="T55" s="23"/>
      <c r="U55" s="15"/>
      <c r="V55" s="14"/>
      <c r="W55" s="256"/>
      <c r="X55" s="14"/>
      <c r="Y55" s="131"/>
      <c r="Z55" s="14"/>
      <c r="AA55" s="23"/>
      <c r="AB55" s="252"/>
      <c r="AC55" s="253"/>
      <c r="AD55" s="254"/>
      <c r="AE55" s="255"/>
      <c r="AF55" s="147"/>
      <c r="AG55" s="14"/>
      <c r="AH55" s="23"/>
      <c r="AI55" s="15"/>
      <c r="AJ55" s="14"/>
      <c r="AK55" s="256"/>
      <c r="AL55" s="14"/>
      <c r="AM55" s="131"/>
      <c r="AN55" s="14"/>
      <c r="AO55" s="23"/>
      <c r="AP55" s="15"/>
      <c r="AQ55" s="257"/>
      <c r="AR55" s="256"/>
      <c r="AS55" s="14"/>
      <c r="AT55" s="131"/>
      <c r="AU55" s="14"/>
      <c r="AV55" s="23"/>
      <c r="AW55" s="252"/>
      <c r="AX55" s="253"/>
      <c r="AY55" s="254"/>
      <c r="AZ55" s="255"/>
      <c r="BA55" s="147"/>
      <c r="BB55" s="14"/>
      <c r="BC55" s="23"/>
      <c r="BD55" s="15"/>
      <c r="BE55" s="14"/>
      <c r="BF55" s="256"/>
      <c r="BG55" s="14"/>
      <c r="BH55" s="131"/>
      <c r="BI55" s="14"/>
      <c r="BJ55" s="23"/>
      <c r="BK55" s="252"/>
      <c r="BL55" s="253"/>
      <c r="BM55" s="254"/>
      <c r="BN55" s="255"/>
      <c r="BO55" s="147"/>
      <c r="BP55" s="14"/>
      <c r="BQ55" s="23"/>
      <c r="BR55" s="252"/>
      <c r="BS55" s="253"/>
      <c r="BT55" s="254"/>
      <c r="BU55" s="255"/>
      <c r="BV55" s="147"/>
      <c r="BW55" s="14"/>
      <c r="BX55" s="23">
        <v>3.6273148148148145E-2</v>
      </c>
      <c r="BY55" s="252">
        <v>11</v>
      </c>
      <c r="BZ55" s="253">
        <f>IF(BX$80&gt;0,(((BX$80)+10)-BY55),0)</f>
        <v>19</v>
      </c>
      <c r="CA55" s="254">
        <v>0</v>
      </c>
      <c r="CB55" s="255">
        <f t="shared" si="50"/>
        <v>5</v>
      </c>
      <c r="CC55" s="147">
        <f t="shared" si="37"/>
        <v>24</v>
      </c>
      <c r="CD55" s="14"/>
      <c r="CE55" s="23"/>
      <c r="CF55" s="15"/>
      <c r="CG55" s="14"/>
      <c r="CH55" s="256"/>
      <c r="CI55" s="14"/>
      <c r="CJ55" s="131"/>
      <c r="CK55" s="14"/>
      <c r="CL55" s="23"/>
      <c r="CM55" s="15"/>
      <c r="CN55" s="257"/>
      <c r="CO55" s="256"/>
      <c r="CP55" s="14"/>
      <c r="CQ55" s="131"/>
      <c r="CR55" s="14"/>
      <c r="CS55" s="23"/>
      <c r="CT55" s="15"/>
      <c r="CU55" s="14"/>
      <c r="CV55" s="256"/>
      <c r="CW55" s="14"/>
      <c r="CX55" s="131"/>
      <c r="CY55" s="14"/>
      <c r="CZ55" s="23"/>
      <c r="DA55" s="252"/>
      <c r="DB55" s="253"/>
      <c r="DC55" s="254">
        <v>0</v>
      </c>
      <c r="DD55" s="255">
        <f t="shared" ref="DD55" si="78">IF(DA55&gt;0,5,0)</f>
        <v>0</v>
      </c>
      <c r="DE55" s="147">
        <f t="shared" ref="DE55" si="79">DB55+DC55+DD55</f>
        <v>0</v>
      </c>
      <c r="DF55" s="14"/>
      <c r="DG55" s="23"/>
      <c r="DH55" s="252"/>
      <c r="DI55" s="253"/>
      <c r="DJ55" s="254">
        <v>0</v>
      </c>
      <c r="DK55" s="255">
        <f t="shared" si="40"/>
        <v>0</v>
      </c>
      <c r="DL55" s="147">
        <f t="shared" si="12"/>
        <v>0</v>
      </c>
      <c r="DM55" s="14"/>
      <c r="DN55" s="23"/>
      <c r="DO55" s="252"/>
      <c r="DP55" s="253"/>
      <c r="DQ55" s="254">
        <v>0</v>
      </c>
      <c r="DR55" s="255">
        <f t="shared" si="42"/>
        <v>0</v>
      </c>
      <c r="DS55" s="147">
        <f t="shared" si="13"/>
        <v>0</v>
      </c>
      <c r="DT55" s="12"/>
      <c r="DU55" s="23"/>
      <c r="DV55" s="252"/>
      <c r="DW55" s="253"/>
      <c r="DX55" s="254">
        <v>0</v>
      </c>
      <c r="DY55" s="255">
        <f t="shared" si="43"/>
        <v>0</v>
      </c>
      <c r="DZ55" s="147">
        <f t="shared" si="14"/>
        <v>0</v>
      </c>
      <c r="EA55" s="14"/>
      <c r="EB55" s="110">
        <v>3.5289351851851856E-2</v>
      </c>
      <c r="EC55" s="252">
        <v>12</v>
      </c>
      <c r="ED55" s="253">
        <f t="shared" ref="ED55" si="80">IF(EB$80&gt;0,(((EB$80)+10)-EC55),0)</f>
        <v>14</v>
      </c>
      <c r="EE55" s="263">
        <v>15</v>
      </c>
      <c r="EF55" s="255">
        <f t="shared" si="44"/>
        <v>5</v>
      </c>
      <c r="EG55" s="147">
        <f t="shared" si="15"/>
        <v>34</v>
      </c>
      <c r="EH55" s="14"/>
      <c r="EI55" s="23"/>
      <c r="EJ55" s="252"/>
      <c r="EK55" s="253"/>
      <c r="EL55" s="254">
        <v>0</v>
      </c>
      <c r="EM55" s="255">
        <f t="shared" si="45"/>
        <v>0</v>
      </c>
      <c r="EN55" s="147">
        <f t="shared" si="16"/>
        <v>0</v>
      </c>
      <c r="EO55" s="14"/>
      <c r="EP55" s="23"/>
      <c r="EQ55" s="15"/>
      <c r="ER55" s="14"/>
      <c r="ES55" s="256"/>
      <c r="ET55" s="14"/>
      <c r="EU55" s="131"/>
      <c r="EV55" s="14"/>
      <c r="EW55" s="23"/>
      <c r="EX55" s="15"/>
      <c r="EY55" s="253"/>
      <c r="EZ55" s="256">
        <v>0</v>
      </c>
      <c r="FA55" s="14"/>
      <c r="FB55" s="131">
        <f t="shared" si="18"/>
        <v>0</v>
      </c>
      <c r="FC55" s="14"/>
      <c r="FD55" s="23"/>
      <c r="FE55" s="259" t="str">
        <f t="shared" si="46"/>
        <v>26=</v>
      </c>
      <c r="FF55" s="260">
        <f t="shared" si="77"/>
        <v>33</v>
      </c>
      <c r="FG55" s="260">
        <f t="shared" si="77"/>
        <v>15</v>
      </c>
      <c r="FH55" s="260">
        <f t="shared" si="77"/>
        <v>10</v>
      </c>
      <c r="FI55" s="131">
        <f t="shared" si="20"/>
        <v>58</v>
      </c>
      <c r="FJ55" s="14" t="str">
        <f t="shared" si="51"/>
        <v>Ryan Brennand</v>
      </c>
      <c r="FK55" s="14"/>
      <c r="FL55" s="183" t="str">
        <f t="shared" si="25"/>
        <v>26=</v>
      </c>
      <c r="FM55" s="177"/>
      <c r="FN55" s="177"/>
      <c r="FO55" s="177"/>
      <c r="FP55" s="177"/>
      <c r="FQ55" s="177">
        <v>37</v>
      </c>
      <c r="FR55" s="177" t="s">
        <v>827</v>
      </c>
      <c r="FS55" s="177" t="s">
        <v>836</v>
      </c>
      <c r="FT55" s="177" t="s">
        <v>836</v>
      </c>
      <c r="FU55" s="188" t="s">
        <v>836</v>
      </c>
      <c r="FV55" s="177" t="s">
        <v>659</v>
      </c>
      <c r="FW55" s="177" t="s">
        <v>659</v>
      </c>
      <c r="FX55" s="77"/>
      <c r="FY55" s="77"/>
      <c r="FZ55" s="77"/>
      <c r="GA55" s="77"/>
      <c r="GB55" s="77"/>
      <c r="GC55" s="77"/>
      <c r="GD55" s="122">
        <f t="shared" si="21"/>
        <v>0</v>
      </c>
      <c r="GE55" s="122">
        <f t="shared" si="22"/>
        <v>0</v>
      </c>
      <c r="GF55" s="261">
        <f t="shared" si="26"/>
        <v>0</v>
      </c>
      <c r="GG55" s="261">
        <f t="shared" si="27"/>
        <v>0</v>
      </c>
      <c r="GH55" s="261">
        <f t="shared" si="28"/>
        <v>24</v>
      </c>
      <c r="GI55" s="261">
        <f t="shared" si="29"/>
        <v>24</v>
      </c>
      <c r="GJ55" s="261">
        <f t="shared" si="30"/>
        <v>24</v>
      </c>
      <c r="GK55" s="261">
        <f t="shared" si="31"/>
        <v>24</v>
      </c>
      <c r="GL55" s="261">
        <f t="shared" si="32"/>
        <v>24</v>
      </c>
      <c r="GM55" s="261">
        <f t="shared" si="33"/>
        <v>58</v>
      </c>
      <c r="GN55" s="261">
        <f t="shared" si="34"/>
        <v>58</v>
      </c>
      <c r="GO55" s="261"/>
      <c r="GP55" s="261">
        <f t="shared" si="35"/>
        <v>0</v>
      </c>
    </row>
    <row r="56" spans="1:198">
      <c r="A56" s="8">
        <v>47</v>
      </c>
      <c r="B56" s="14" t="s">
        <v>377</v>
      </c>
      <c r="C56" s="251">
        <v>4.7986111111111111E-2</v>
      </c>
      <c r="D56" s="251">
        <v>4.7986111111111111E-2</v>
      </c>
      <c r="E56" s="251">
        <v>4.7986111111111111E-2</v>
      </c>
      <c r="F56" s="251">
        <v>4.7986111111111111E-2</v>
      </c>
      <c r="G56" s="251">
        <v>4.7986111111111111E-2</v>
      </c>
      <c r="H56" s="251">
        <v>4.7986111111111111E-2</v>
      </c>
      <c r="I56" s="262">
        <v>4.7546296296296302E-2</v>
      </c>
      <c r="J56" s="251">
        <v>4.7546296296296302E-2</v>
      </c>
      <c r="K56" s="251">
        <v>4.7546296296296302E-2</v>
      </c>
      <c r="L56" s="251">
        <v>4.7546296296296302E-2</v>
      </c>
      <c r="M56" s="23">
        <v>4.7986111111111111E-2</v>
      </c>
      <c r="N56" s="252">
        <v>28</v>
      </c>
      <c r="O56" s="253">
        <f>IF(M$80&gt;0,(((M$80)+10)-N56),0)</f>
        <v>10</v>
      </c>
      <c r="P56" s="254">
        <v>0</v>
      </c>
      <c r="Q56" s="255">
        <f t="shared" si="47"/>
        <v>5</v>
      </c>
      <c r="R56" s="147">
        <f t="shared" si="0"/>
        <v>15</v>
      </c>
      <c r="S56" s="14"/>
      <c r="T56" s="23"/>
      <c r="U56" s="15"/>
      <c r="V56" s="14"/>
      <c r="W56" s="256"/>
      <c r="X56" s="14"/>
      <c r="Y56" s="131"/>
      <c r="Z56" s="14"/>
      <c r="AA56" s="23">
        <v>4.8784722222222222E-2</v>
      </c>
      <c r="AB56" s="252">
        <v>19</v>
      </c>
      <c r="AC56" s="253">
        <f>IF(AA$80&gt;0,(((AA$80)+10)-AB56),0)</f>
        <v>10</v>
      </c>
      <c r="AD56" s="254">
        <v>0</v>
      </c>
      <c r="AE56" s="255">
        <f t="shared" si="48"/>
        <v>5</v>
      </c>
      <c r="AF56" s="147">
        <f t="shared" si="2"/>
        <v>15</v>
      </c>
      <c r="AG56" s="14"/>
      <c r="AH56" s="23"/>
      <c r="AI56" s="15"/>
      <c r="AJ56" s="14"/>
      <c r="AK56" s="256"/>
      <c r="AL56" s="14"/>
      <c r="AM56" s="131"/>
      <c r="AN56" s="14"/>
      <c r="AO56" s="23"/>
      <c r="AP56" s="15"/>
      <c r="AQ56" s="257"/>
      <c r="AR56" s="256"/>
      <c r="AS56" s="14"/>
      <c r="AT56" s="131"/>
      <c r="AU56" s="14"/>
      <c r="AV56" s="23"/>
      <c r="AW56" s="252"/>
      <c r="AX56" s="253">
        <f>((AV$80)+10)-AW56</f>
        <v>0</v>
      </c>
      <c r="AY56" s="254">
        <v>0</v>
      </c>
      <c r="AZ56" s="255"/>
      <c r="BA56" s="147">
        <f t="shared" si="3"/>
        <v>0</v>
      </c>
      <c r="BB56" s="14"/>
      <c r="BC56" s="23"/>
      <c r="BD56" s="15"/>
      <c r="BE56" s="14"/>
      <c r="BF56" s="256"/>
      <c r="BG56" s="14"/>
      <c r="BH56" s="131"/>
      <c r="BI56" s="14"/>
      <c r="BJ56" s="23">
        <v>4.8831018518518517E-2</v>
      </c>
      <c r="BK56" s="252">
        <v>14</v>
      </c>
      <c r="BL56" s="253">
        <f>IF(BJ$80&gt;0,(((BJ$80)+10)-BK56),0)</f>
        <v>10</v>
      </c>
      <c r="BM56" s="254">
        <v>0</v>
      </c>
      <c r="BN56" s="255">
        <f t="shared" si="49"/>
        <v>5</v>
      </c>
      <c r="BO56" s="147">
        <f t="shared" si="5"/>
        <v>15</v>
      </c>
      <c r="BP56" s="14"/>
      <c r="BQ56" s="23">
        <v>3.4317129629629628E-2</v>
      </c>
      <c r="BR56" s="252">
        <v>16</v>
      </c>
      <c r="BS56" s="253">
        <f>IF(BQ$80&gt;0,(((BQ$80)+10)-BR56),0)</f>
        <v>10</v>
      </c>
      <c r="BT56" s="254">
        <v>0</v>
      </c>
      <c r="BU56" s="255">
        <f t="shared" si="36"/>
        <v>5</v>
      </c>
      <c r="BV56" s="147">
        <f t="shared" si="6"/>
        <v>15</v>
      </c>
      <c r="BW56" s="14"/>
      <c r="BX56" s="23">
        <v>5.0509259259259254E-2</v>
      </c>
      <c r="BY56" s="252">
        <v>20</v>
      </c>
      <c r="BZ56" s="253">
        <f>IF(BX$80&gt;0,(((BX$80)+10)-BY56),0)</f>
        <v>10</v>
      </c>
      <c r="CA56" s="254">
        <v>0</v>
      </c>
      <c r="CB56" s="255">
        <f t="shared" si="50"/>
        <v>5</v>
      </c>
      <c r="CC56" s="147">
        <f t="shared" si="37"/>
        <v>15</v>
      </c>
      <c r="CD56" s="14"/>
      <c r="CE56" s="23"/>
      <c r="CF56" s="15"/>
      <c r="CG56" s="14"/>
      <c r="CH56" s="256"/>
      <c r="CI56" s="14"/>
      <c r="CJ56" s="131"/>
      <c r="CK56" s="14"/>
      <c r="CL56" s="23"/>
      <c r="CM56" s="15"/>
      <c r="CN56" s="257">
        <f>((CL$80)+10)-CM56</f>
        <v>0</v>
      </c>
      <c r="CO56" s="256">
        <v>0</v>
      </c>
      <c r="CP56" s="14"/>
      <c r="CQ56" s="131">
        <f t="shared" si="9"/>
        <v>0</v>
      </c>
      <c r="CR56" s="14"/>
      <c r="CS56" s="23"/>
      <c r="CT56" s="15"/>
      <c r="CU56" s="14"/>
      <c r="CV56" s="256"/>
      <c r="CW56" s="14"/>
      <c r="CX56" s="131"/>
      <c r="CY56" s="14"/>
      <c r="CZ56" s="23">
        <v>4.9004629629629627E-2</v>
      </c>
      <c r="DA56" s="252">
        <v>16</v>
      </c>
      <c r="DB56" s="253">
        <f>IF(CZ$80&gt;0,(((CZ$80)+10)-DA56),0)</f>
        <v>10</v>
      </c>
      <c r="DC56" s="254">
        <v>0</v>
      </c>
      <c r="DD56" s="255">
        <f t="shared" si="38"/>
        <v>5</v>
      </c>
      <c r="DE56" s="147">
        <f t="shared" si="11"/>
        <v>15</v>
      </c>
      <c r="DF56" s="14"/>
      <c r="DG56" s="110">
        <v>4.7546296296296302E-2</v>
      </c>
      <c r="DH56" s="252">
        <v>21</v>
      </c>
      <c r="DI56" s="253">
        <f>IF(DG$80&gt;0,(((DG$80)+10)-DH56),0)</f>
        <v>10</v>
      </c>
      <c r="DJ56" s="263">
        <v>15</v>
      </c>
      <c r="DK56" s="255">
        <f t="shared" si="40"/>
        <v>5</v>
      </c>
      <c r="DL56" s="147">
        <f t="shared" si="12"/>
        <v>30</v>
      </c>
      <c r="DM56" s="14"/>
      <c r="DN56" s="23"/>
      <c r="DO56" s="252"/>
      <c r="DP56" s="253"/>
      <c r="DQ56" s="254">
        <v>0</v>
      </c>
      <c r="DR56" s="255">
        <f t="shared" si="42"/>
        <v>0</v>
      </c>
      <c r="DS56" s="147">
        <f t="shared" si="13"/>
        <v>0</v>
      </c>
      <c r="DT56" s="12"/>
      <c r="DU56" s="23"/>
      <c r="DV56" s="252"/>
      <c r="DW56" s="253"/>
      <c r="DX56" s="254">
        <v>0</v>
      </c>
      <c r="DY56" s="255">
        <f t="shared" si="43"/>
        <v>0</v>
      </c>
      <c r="DZ56" s="147">
        <f t="shared" si="14"/>
        <v>0</v>
      </c>
      <c r="EA56" s="14"/>
      <c r="EB56" s="23"/>
      <c r="EC56" s="252"/>
      <c r="ED56" s="253"/>
      <c r="EE56" s="254">
        <v>0</v>
      </c>
      <c r="EF56" s="255">
        <f t="shared" si="44"/>
        <v>0</v>
      </c>
      <c r="EG56" s="147">
        <f t="shared" si="15"/>
        <v>0</v>
      </c>
      <c r="EH56" s="14"/>
      <c r="EI56" s="23"/>
      <c r="EJ56" s="252"/>
      <c r="EK56" s="253"/>
      <c r="EL56" s="254">
        <v>0</v>
      </c>
      <c r="EM56" s="255">
        <f t="shared" si="45"/>
        <v>0</v>
      </c>
      <c r="EN56" s="147">
        <f t="shared" si="16"/>
        <v>0</v>
      </c>
      <c r="EO56" s="14"/>
      <c r="EP56" s="23"/>
      <c r="EQ56" s="15"/>
      <c r="ER56" s="14"/>
      <c r="ES56" s="256"/>
      <c r="ET56" s="14"/>
      <c r="EU56" s="131"/>
      <c r="EV56" s="14"/>
      <c r="EW56" s="23"/>
      <c r="EX56" s="15"/>
      <c r="EY56" s="253"/>
      <c r="EZ56" s="256">
        <v>0</v>
      </c>
      <c r="FA56" s="14"/>
      <c r="FB56" s="131">
        <f t="shared" si="18"/>
        <v>0</v>
      </c>
      <c r="FC56" s="14"/>
      <c r="FD56" s="23"/>
      <c r="FE56" s="259">
        <f t="shared" si="46"/>
        <v>14</v>
      </c>
      <c r="FF56" s="260">
        <f t="shared" si="77"/>
        <v>70</v>
      </c>
      <c r="FG56" s="260">
        <f t="shared" si="77"/>
        <v>15</v>
      </c>
      <c r="FH56" s="260">
        <f t="shared" si="77"/>
        <v>35</v>
      </c>
      <c r="FI56" s="131">
        <f t="shared" si="20"/>
        <v>120</v>
      </c>
      <c r="FJ56" s="14" t="str">
        <f t="shared" si="51"/>
        <v>Shaun Silson</v>
      </c>
      <c r="FK56" s="14"/>
      <c r="FL56" s="183">
        <f t="shared" si="25"/>
        <v>14</v>
      </c>
      <c r="FM56" s="177">
        <v>28</v>
      </c>
      <c r="FN56" s="177">
        <v>23</v>
      </c>
      <c r="FO56" s="177">
        <v>17</v>
      </c>
      <c r="FP56" s="177">
        <v>15</v>
      </c>
      <c r="FQ56" s="177">
        <v>14</v>
      </c>
      <c r="FR56" s="177">
        <v>15</v>
      </c>
      <c r="FS56" s="177">
        <v>12</v>
      </c>
      <c r="FT56" s="177">
        <v>12</v>
      </c>
      <c r="FU56" s="188">
        <v>12</v>
      </c>
      <c r="FV56" s="177">
        <v>14</v>
      </c>
      <c r="FW56" s="177">
        <v>14</v>
      </c>
      <c r="FX56" s="77"/>
      <c r="FY56" s="77"/>
      <c r="FZ56" s="77"/>
      <c r="GA56" s="77"/>
      <c r="GB56" s="77"/>
      <c r="GC56" s="77"/>
      <c r="GD56" s="122">
        <f t="shared" si="21"/>
        <v>15</v>
      </c>
      <c r="GE56" s="122">
        <f t="shared" si="22"/>
        <v>30</v>
      </c>
      <c r="GF56" s="261">
        <f t="shared" si="26"/>
        <v>45</v>
      </c>
      <c r="GG56" s="261">
        <f t="shared" si="27"/>
        <v>60</v>
      </c>
      <c r="GH56" s="261">
        <f t="shared" si="28"/>
        <v>75</v>
      </c>
      <c r="GI56" s="261">
        <f t="shared" si="29"/>
        <v>90</v>
      </c>
      <c r="GJ56" s="261">
        <f t="shared" si="30"/>
        <v>120</v>
      </c>
      <c r="GK56" s="261">
        <f t="shared" si="31"/>
        <v>120</v>
      </c>
      <c r="GL56" s="261">
        <f t="shared" si="32"/>
        <v>120</v>
      </c>
      <c r="GM56" s="261">
        <f t="shared" si="33"/>
        <v>120</v>
      </c>
      <c r="GN56" s="261">
        <f t="shared" si="34"/>
        <v>120</v>
      </c>
      <c r="GO56" s="261"/>
      <c r="GP56" s="261">
        <f t="shared" si="35"/>
        <v>0</v>
      </c>
    </row>
    <row r="57" spans="1:198">
      <c r="A57" s="8">
        <v>48</v>
      </c>
      <c r="B57" s="14" t="s">
        <v>964</v>
      </c>
      <c r="C57" s="251">
        <v>4.0057870370370369E-2</v>
      </c>
      <c r="D57" s="262">
        <v>3.8993055555555552E-2</v>
      </c>
      <c r="E57" s="262">
        <v>3.6249999999999998E-2</v>
      </c>
      <c r="F57" s="251">
        <v>3.6249999999999998E-2</v>
      </c>
      <c r="G57" s="251">
        <v>3.6249999999999998E-2</v>
      </c>
      <c r="H57" s="251">
        <v>3.6249999999999998E-2</v>
      </c>
      <c r="I57" s="251">
        <v>3.6249999999999998E-2</v>
      </c>
      <c r="J57" s="251">
        <v>3.6249999999999998E-2</v>
      </c>
      <c r="K57" s="251">
        <v>3.6249999999999998E-2</v>
      </c>
      <c r="L57" s="251">
        <v>3.6249999999999998E-2</v>
      </c>
      <c r="M57" s="23">
        <v>4.0057870370370369E-2</v>
      </c>
      <c r="N57" s="252">
        <v>27</v>
      </c>
      <c r="O57" s="253">
        <f>IF(M$80&gt;0,(((M$80)+10)-N57),0)</f>
        <v>11</v>
      </c>
      <c r="P57" s="254">
        <v>0</v>
      </c>
      <c r="Q57" s="255">
        <f t="shared" si="47"/>
        <v>5</v>
      </c>
      <c r="R57" s="147">
        <f t="shared" si="0"/>
        <v>16</v>
      </c>
      <c r="S57" s="14"/>
      <c r="T57" s="23"/>
      <c r="U57" s="15"/>
      <c r="V57" s="14"/>
      <c r="W57" s="256"/>
      <c r="X57" s="14"/>
      <c r="Y57" s="131"/>
      <c r="Z57" s="14"/>
      <c r="AA57" s="110">
        <v>3.8993055555555552E-2</v>
      </c>
      <c r="AB57" s="252">
        <v>17</v>
      </c>
      <c r="AC57" s="253">
        <f>IF(AA$80&gt;0,(((AA$80)+10)-AB57),0)</f>
        <v>12</v>
      </c>
      <c r="AD57" s="263">
        <v>15</v>
      </c>
      <c r="AE57" s="255">
        <f t="shared" si="48"/>
        <v>5</v>
      </c>
      <c r="AF57" s="147">
        <f t="shared" si="2"/>
        <v>32</v>
      </c>
      <c r="AG57" s="14"/>
      <c r="AH57" s="23"/>
      <c r="AI57" s="15"/>
      <c r="AJ57" s="14"/>
      <c r="AK57" s="256"/>
      <c r="AL57" s="14"/>
      <c r="AM57" s="131"/>
      <c r="AN57" s="14"/>
      <c r="AO57" s="23"/>
      <c r="AP57" s="15"/>
      <c r="AQ57" s="257"/>
      <c r="AR57" s="256"/>
      <c r="AS57" s="14"/>
      <c r="AT57" s="131"/>
      <c r="AU57" s="14"/>
      <c r="AV57" s="23"/>
      <c r="AW57" s="252"/>
      <c r="AX57" s="253">
        <f>((AV$80)+10)-AW57</f>
        <v>0</v>
      </c>
      <c r="AY57" s="254">
        <v>0</v>
      </c>
      <c r="AZ57" s="255"/>
      <c r="BA57" s="147">
        <f t="shared" si="3"/>
        <v>0</v>
      </c>
      <c r="BB57" s="14"/>
      <c r="BC57" s="23"/>
      <c r="BD57" s="15"/>
      <c r="BE57" s="14"/>
      <c r="BF57" s="256"/>
      <c r="BG57" s="14"/>
      <c r="BH57" s="131"/>
      <c r="BI57" s="14"/>
      <c r="BJ57" s="110">
        <v>3.6249999999999998E-2</v>
      </c>
      <c r="BK57" s="252">
        <v>11</v>
      </c>
      <c r="BL57" s="253">
        <f>IF(BJ$80&gt;0,(((BJ$80)+10)-BK57),0)</f>
        <v>13</v>
      </c>
      <c r="BM57" s="263">
        <v>15</v>
      </c>
      <c r="BN57" s="255">
        <f t="shared" si="49"/>
        <v>5</v>
      </c>
      <c r="BO57" s="147">
        <f t="shared" si="5"/>
        <v>33</v>
      </c>
      <c r="BP57" s="14"/>
      <c r="BQ57" s="23"/>
      <c r="BR57" s="252"/>
      <c r="BS57" s="253"/>
      <c r="BT57" s="254">
        <v>0</v>
      </c>
      <c r="BU57" s="255">
        <f t="shared" si="36"/>
        <v>0</v>
      </c>
      <c r="BV57" s="147">
        <f t="shared" si="6"/>
        <v>0</v>
      </c>
      <c r="BW57" s="14"/>
      <c r="BX57" s="23">
        <v>3.9016203703703699E-2</v>
      </c>
      <c r="BY57" s="252">
        <v>14</v>
      </c>
      <c r="BZ57" s="253">
        <f>IF(BX$80&gt;0,(((BX$80)+10)-BY57),0)</f>
        <v>16</v>
      </c>
      <c r="CA57" s="254">
        <v>0</v>
      </c>
      <c r="CB57" s="255">
        <f t="shared" si="50"/>
        <v>5</v>
      </c>
      <c r="CC57" s="147">
        <f t="shared" si="37"/>
        <v>21</v>
      </c>
      <c r="CD57" s="14"/>
      <c r="CE57" s="23"/>
      <c r="CF57" s="15"/>
      <c r="CG57" s="14"/>
      <c r="CH57" s="256"/>
      <c r="CI57" s="14"/>
      <c r="CJ57" s="131"/>
      <c r="CK57" s="14"/>
      <c r="CL57" s="23"/>
      <c r="CM57" s="15"/>
      <c r="CN57" s="257">
        <f>((CL$80)+10)-CM57</f>
        <v>0</v>
      </c>
      <c r="CO57" s="256">
        <v>0</v>
      </c>
      <c r="CP57" s="14"/>
      <c r="CQ57" s="131">
        <f t="shared" si="9"/>
        <v>0</v>
      </c>
      <c r="CR57" s="14"/>
      <c r="CS57" s="23"/>
      <c r="CT57" s="15"/>
      <c r="CU57" s="14"/>
      <c r="CV57" s="256"/>
      <c r="CW57" s="14"/>
      <c r="CX57" s="131"/>
      <c r="CY57" s="14"/>
      <c r="CZ57" s="23"/>
      <c r="DA57" s="252"/>
      <c r="DB57" s="253"/>
      <c r="DC57" s="254">
        <v>0</v>
      </c>
      <c r="DD57" s="255">
        <f t="shared" si="38"/>
        <v>0</v>
      </c>
      <c r="DE57" s="147">
        <f t="shared" si="11"/>
        <v>0</v>
      </c>
      <c r="DF57" s="14"/>
      <c r="DG57" s="23">
        <v>3.740740740740741E-2</v>
      </c>
      <c r="DH57" s="252">
        <v>17</v>
      </c>
      <c r="DI57" s="253">
        <f>IF(DG$80&gt;0,(((DG$80)+10)-DH57),0)</f>
        <v>14</v>
      </c>
      <c r="DJ57" s="254">
        <v>0</v>
      </c>
      <c r="DK57" s="255">
        <f t="shared" si="40"/>
        <v>5</v>
      </c>
      <c r="DL57" s="147">
        <f t="shared" si="12"/>
        <v>19</v>
      </c>
      <c r="DM57" s="14"/>
      <c r="DN57" s="23"/>
      <c r="DO57" s="252"/>
      <c r="DP57" s="253"/>
      <c r="DQ57" s="254">
        <v>0</v>
      </c>
      <c r="DR57" s="255">
        <f t="shared" si="42"/>
        <v>0</v>
      </c>
      <c r="DS57" s="147">
        <f t="shared" si="13"/>
        <v>0</v>
      </c>
      <c r="DT57" s="12"/>
      <c r="DU57" s="23"/>
      <c r="DV57" s="252"/>
      <c r="DW57" s="253"/>
      <c r="DX57" s="254">
        <v>0</v>
      </c>
      <c r="DY57" s="255">
        <f t="shared" si="43"/>
        <v>0</v>
      </c>
      <c r="DZ57" s="147">
        <f t="shared" si="14"/>
        <v>0</v>
      </c>
      <c r="EA57" s="14"/>
      <c r="EB57" s="23">
        <v>4.041666666666667E-2</v>
      </c>
      <c r="EC57" s="252">
        <v>16</v>
      </c>
      <c r="ED57" s="253">
        <f>IF(EB$80&gt;0,(((EB$80)+10)-EC57),0)</f>
        <v>10</v>
      </c>
      <c r="EE57" s="254">
        <v>0</v>
      </c>
      <c r="EF57" s="255">
        <f t="shared" si="44"/>
        <v>5</v>
      </c>
      <c r="EG57" s="147">
        <f t="shared" si="15"/>
        <v>15</v>
      </c>
      <c r="EH57" s="14"/>
      <c r="EI57" s="23"/>
      <c r="EJ57" s="252"/>
      <c r="EK57" s="253"/>
      <c r="EL57" s="254">
        <v>0</v>
      </c>
      <c r="EM57" s="255">
        <f t="shared" si="45"/>
        <v>0</v>
      </c>
      <c r="EN57" s="147">
        <f t="shared" si="16"/>
        <v>0</v>
      </c>
      <c r="EO57" s="14"/>
      <c r="EP57" s="23"/>
      <c r="EQ57" s="15"/>
      <c r="ER57" s="14"/>
      <c r="ES57" s="256"/>
      <c r="ET57" s="14"/>
      <c r="EU57" s="131"/>
      <c r="EV57" s="14"/>
      <c r="EW57" s="23"/>
      <c r="EX57" s="15"/>
      <c r="EY57" s="253"/>
      <c r="EZ57" s="256">
        <v>0</v>
      </c>
      <c r="FA57" s="14"/>
      <c r="FB57" s="131">
        <f t="shared" si="18"/>
        <v>0</v>
      </c>
      <c r="FC57" s="14"/>
      <c r="FD57" s="23"/>
      <c r="FE57" s="259" t="str">
        <f t="shared" si="46"/>
        <v>10=</v>
      </c>
      <c r="FF57" s="260">
        <f t="shared" si="77"/>
        <v>76</v>
      </c>
      <c r="FG57" s="260">
        <f t="shared" si="77"/>
        <v>30</v>
      </c>
      <c r="FH57" s="260">
        <f t="shared" si="77"/>
        <v>30</v>
      </c>
      <c r="FI57" s="131">
        <f t="shared" si="20"/>
        <v>136</v>
      </c>
      <c r="FJ57" s="14" t="str">
        <f t="shared" si="51"/>
        <v>Simon Knell</v>
      </c>
      <c r="FK57" s="14"/>
      <c r="FL57" s="183" t="str">
        <f t="shared" si="25"/>
        <v>10=</v>
      </c>
      <c r="FM57" s="177">
        <v>27</v>
      </c>
      <c r="FN57" s="177">
        <v>12</v>
      </c>
      <c r="FO57" s="177">
        <v>6</v>
      </c>
      <c r="FP57" s="177">
        <v>8</v>
      </c>
      <c r="FQ57" s="177">
        <v>8</v>
      </c>
      <c r="FR57" s="177">
        <v>9</v>
      </c>
      <c r="FS57" s="177" t="s">
        <v>440</v>
      </c>
      <c r="FT57" s="177" t="s">
        <v>440</v>
      </c>
      <c r="FU57" s="188" t="s">
        <v>440</v>
      </c>
      <c r="FV57" s="177" t="s">
        <v>366</v>
      </c>
      <c r="FW57" s="177" t="s">
        <v>440</v>
      </c>
      <c r="FX57" s="77"/>
      <c r="FY57" s="77"/>
      <c r="FZ57" s="77"/>
      <c r="GA57" s="77"/>
      <c r="GB57" s="77"/>
      <c r="GC57" s="77"/>
      <c r="GD57" s="122">
        <f t="shared" si="21"/>
        <v>16</v>
      </c>
      <c r="GE57" s="122">
        <f t="shared" si="22"/>
        <v>48</v>
      </c>
      <c r="GF57" s="261">
        <f t="shared" si="26"/>
        <v>81</v>
      </c>
      <c r="GG57" s="261">
        <f t="shared" si="27"/>
        <v>81</v>
      </c>
      <c r="GH57" s="261">
        <f t="shared" si="28"/>
        <v>102</v>
      </c>
      <c r="GI57" s="261">
        <f t="shared" si="29"/>
        <v>102</v>
      </c>
      <c r="GJ57" s="261">
        <f t="shared" si="30"/>
        <v>121</v>
      </c>
      <c r="GK57" s="261">
        <f t="shared" si="31"/>
        <v>121</v>
      </c>
      <c r="GL57" s="261">
        <f t="shared" si="32"/>
        <v>121</v>
      </c>
      <c r="GM57" s="261">
        <f t="shared" si="33"/>
        <v>136</v>
      </c>
      <c r="GN57" s="261">
        <f t="shared" si="34"/>
        <v>136</v>
      </c>
      <c r="GO57" s="261"/>
      <c r="GP57" s="261">
        <f t="shared" si="35"/>
        <v>0</v>
      </c>
    </row>
    <row r="58" spans="1:198">
      <c r="A58" s="8">
        <v>49</v>
      </c>
      <c r="B58" s="14" t="s">
        <v>920</v>
      </c>
      <c r="C58" s="251">
        <v>3.6331018518518519E-2</v>
      </c>
      <c r="D58" s="262">
        <v>3.5081018518518518E-2</v>
      </c>
      <c r="E58" s="251">
        <v>3.5081018518518518E-2</v>
      </c>
      <c r="F58" s="251">
        <v>3.5081018518518518E-2</v>
      </c>
      <c r="G58" s="251">
        <v>3.5081018518518518E-2</v>
      </c>
      <c r="H58" s="251">
        <v>3.5081018518518518E-2</v>
      </c>
      <c r="I58" s="251">
        <v>3.5081018518518518E-2</v>
      </c>
      <c r="J58" s="251">
        <v>3.5081018518518518E-2</v>
      </c>
      <c r="K58" s="251">
        <v>3.5081018518518518E-2</v>
      </c>
      <c r="L58" s="251">
        <v>3.5081018518518518E-2</v>
      </c>
      <c r="M58" s="23">
        <v>3.6331018518518519E-2</v>
      </c>
      <c r="N58" s="252">
        <v>24</v>
      </c>
      <c r="O58" s="253">
        <f>IF(M$80&gt;0,(((M$80)+10)-N58),0)</f>
        <v>14</v>
      </c>
      <c r="P58" s="254">
        <v>0</v>
      </c>
      <c r="Q58" s="255">
        <f t="shared" si="47"/>
        <v>5</v>
      </c>
      <c r="R58" s="147">
        <f t="shared" si="0"/>
        <v>19</v>
      </c>
      <c r="S58" s="14"/>
      <c r="T58" s="23"/>
      <c r="U58" s="15"/>
      <c r="V58" s="14"/>
      <c r="W58" s="256"/>
      <c r="X58" s="14"/>
      <c r="Y58" s="131"/>
      <c r="Z58" s="14"/>
      <c r="AA58" s="110">
        <v>3.5081018518518518E-2</v>
      </c>
      <c r="AB58" s="252">
        <v>14</v>
      </c>
      <c r="AC58" s="253">
        <f>IF(AA$80&gt;0,(((AA$80)+10)-AB58),0)</f>
        <v>15</v>
      </c>
      <c r="AD58" s="263">
        <v>15</v>
      </c>
      <c r="AE58" s="255">
        <f t="shared" si="48"/>
        <v>5</v>
      </c>
      <c r="AF58" s="147">
        <f t="shared" si="2"/>
        <v>35</v>
      </c>
      <c r="AG58" s="14"/>
      <c r="AH58" s="23"/>
      <c r="AI58" s="15"/>
      <c r="AJ58" s="14"/>
      <c r="AK58" s="256"/>
      <c r="AL58" s="14"/>
      <c r="AM58" s="131"/>
      <c r="AN58" s="14"/>
      <c r="AO58" s="23"/>
      <c r="AP58" s="15"/>
      <c r="AQ58" s="257"/>
      <c r="AR58" s="256"/>
      <c r="AS58" s="14"/>
      <c r="AT58" s="131"/>
      <c r="AU58" s="14"/>
      <c r="AV58" s="23"/>
      <c r="AW58" s="252"/>
      <c r="AX58" s="253">
        <f>((AV$80)+10)-AW58</f>
        <v>0</v>
      </c>
      <c r="AY58" s="254">
        <v>0</v>
      </c>
      <c r="AZ58" s="255"/>
      <c r="BA58" s="147">
        <f t="shared" si="3"/>
        <v>0</v>
      </c>
      <c r="BB58" s="14"/>
      <c r="BC58" s="23"/>
      <c r="BD58" s="15"/>
      <c r="BE58" s="14"/>
      <c r="BF58" s="256"/>
      <c r="BG58" s="14"/>
      <c r="BH58" s="131"/>
      <c r="BI58" s="14"/>
      <c r="BJ58" s="23">
        <v>3.577546296296296E-2</v>
      </c>
      <c r="BK58" s="252">
        <v>10</v>
      </c>
      <c r="BL58" s="253">
        <f>IF(BJ$80&gt;0,(((BJ$80)+10)-BK58),0)</f>
        <v>14</v>
      </c>
      <c r="BM58" s="254">
        <v>0</v>
      </c>
      <c r="BN58" s="255">
        <f t="shared" si="49"/>
        <v>5</v>
      </c>
      <c r="BO58" s="147">
        <f t="shared" si="5"/>
        <v>19</v>
      </c>
      <c r="BP58" s="14"/>
      <c r="BQ58" s="23"/>
      <c r="BR58" s="252"/>
      <c r="BS58" s="253"/>
      <c r="BT58" s="254">
        <v>0</v>
      </c>
      <c r="BU58" s="255">
        <f t="shared" si="36"/>
        <v>0</v>
      </c>
      <c r="BV58" s="147">
        <f t="shared" si="6"/>
        <v>0</v>
      </c>
      <c r="BW58" s="14"/>
      <c r="BX58" s="23">
        <v>4.040509259259259E-2</v>
      </c>
      <c r="BY58" s="252">
        <v>16</v>
      </c>
      <c r="BZ58" s="253">
        <f>IF(BX$80&gt;0,(((BX$80)+10)-BY58),0)</f>
        <v>14</v>
      </c>
      <c r="CA58" s="254">
        <v>0</v>
      </c>
      <c r="CB58" s="255">
        <f t="shared" si="50"/>
        <v>5</v>
      </c>
      <c r="CC58" s="147">
        <f t="shared" si="37"/>
        <v>19</v>
      </c>
      <c r="CD58" s="14"/>
      <c r="CE58" s="23"/>
      <c r="CF58" s="15"/>
      <c r="CG58" s="14"/>
      <c r="CH58" s="256"/>
      <c r="CI58" s="14"/>
      <c r="CJ58" s="131"/>
      <c r="CK58" s="14"/>
      <c r="CL58" s="23"/>
      <c r="CM58" s="15"/>
      <c r="CN58" s="257">
        <f>((CL$80)+10)-CM58</f>
        <v>0</v>
      </c>
      <c r="CO58" s="256">
        <v>0</v>
      </c>
      <c r="CP58" s="14"/>
      <c r="CQ58" s="131">
        <f t="shared" si="9"/>
        <v>0</v>
      </c>
      <c r="CR58" s="14"/>
      <c r="CS58" s="23"/>
      <c r="CT58" s="15"/>
      <c r="CU58" s="14"/>
      <c r="CV58" s="256"/>
      <c r="CW58" s="14"/>
      <c r="CX58" s="131"/>
      <c r="CY58" s="14"/>
      <c r="CZ58" s="23"/>
      <c r="DA58" s="252"/>
      <c r="DB58" s="253"/>
      <c r="DC58" s="254">
        <v>0</v>
      </c>
      <c r="DD58" s="255">
        <f t="shared" si="38"/>
        <v>0</v>
      </c>
      <c r="DE58" s="147">
        <f t="shared" si="11"/>
        <v>0</v>
      </c>
      <c r="DF58" s="14"/>
      <c r="DG58" s="23">
        <v>3.6863425925925931E-2</v>
      </c>
      <c r="DH58" s="252">
        <v>16</v>
      </c>
      <c r="DI58" s="253">
        <f>IF(DG$80&gt;0,(((DG$80)+10)-DH58),0)</f>
        <v>15</v>
      </c>
      <c r="DJ58" s="254">
        <v>0</v>
      </c>
      <c r="DK58" s="255">
        <f t="shared" si="40"/>
        <v>5</v>
      </c>
      <c r="DL58" s="147">
        <f t="shared" si="12"/>
        <v>20</v>
      </c>
      <c r="DM58" s="14"/>
      <c r="DN58" s="23"/>
      <c r="DO58" s="252"/>
      <c r="DP58" s="253"/>
      <c r="DQ58" s="254">
        <v>0</v>
      </c>
      <c r="DR58" s="255">
        <f t="shared" si="42"/>
        <v>0</v>
      </c>
      <c r="DS58" s="147">
        <f t="shared" si="13"/>
        <v>0</v>
      </c>
      <c r="DT58" s="12"/>
      <c r="DU58" s="23"/>
      <c r="DV58" s="252"/>
      <c r="DW58" s="253"/>
      <c r="DX58" s="254">
        <v>0</v>
      </c>
      <c r="DY58" s="255">
        <f t="shared" si="43"/>
        <v>0</v>
      </c>
      <c r="DZ58" s="147">
        <f t="shared" si="14"/>
        <v>0</v>
      </c>
      <c r="EA58" s="14"/>
      <c r="EB58" s="23">
        <v>3.7280092592592594E-2</v>
      </c>
      <c r="EC58" s="252">
        <v>15</v>
      </c>
      <c r="ED58" s="253">
        <f>IF(EB$80&gt;0,(((EB$80)+10)-EC58),0)</f>
        <v>11</v>
      </c>
      <c r="EE58" s="254">
        <v>0</v>
      </c>
      <c r="EF58" s="255">
        <f t="shared" si="44"/>
        <v>5</v>
      </c>
      <c r="EG58" s="147">
        <f t="shared" si="15"/>
        <v>16</v>
      </c>
      <c r="EH58" s="14"/>
      <c r="EI58" s="23"/>
      <c r="EJ58" s="252"/>
      <c r="EK58" s="253"/>
      <c r="EL58" s="254">
        <v>0</v>
      </c>
      <c r="EM58" s="255">
        <f t="shared" si="45"/>
        <v>0</v>
      </c>
      <c r="EN58" s="147">
        <f t="shared" si="16"/>
        <v>0</v>
      </c>
      <c r="EO58" s="14"/>
      <c r="EP58" s="23"/>
      <c r="EQ58" s="15"/>
      <c r="ER58" s="14"/>
      <c r="ES58" s="256"/>
      <c r="ET58" s="14"/>
      <c r="EU58" s="131"/>
      <c r="EV58" s="14"/>
      <c r="EW58" s="23"/>
      <c r="EX58" s="15"/>
      <c r="EY58" s="253"/>
      <c r="EZ58" s="256">
        <v>0</v>
      </c>
      <c r="FA58" s="14"/>
      <c r="FB58" s="131">
        <f t="shared" si="18"/>
        <v>0</v>
      </c>
      <c r="FC58" s="14"/>
      <c r="FD58" s="23"/>
      <c r="FE58" s="259">
        <f t="shared" si="46"/>
        <v>13</v>
      </c>
      <c r="FF58" s="260">
        <f t="shared" si="77"/>
        <v>83</v>
      </c>
      <c r="FG58" s="260">
        <f t="shared" si="77"/>
        <v>15</v>
      </c>
      <c r="FH58" s="260">
        <f t="shared" si="77"/>
        <v>30</v>
      </c>
      <c r="FI58" s="131">
        <f t="shared" si="20"/>
        <v>128</v>
      </c>
      <c r="FJ58" s="14" t="str">
        <f t="shared" si="51"/>
        <v>Stephen Kay</v>
      </c>
      <c r="FK58" s="14"/>
      <c r="FL58" s="183">
        <f t="shared" si="25"/>
        <v>13</v>
      </c>
      <c r="FM58" s="177">
        <v>24</v>
      </c>
      <c r="FN58" s="177">
        <v>9</v>
      </c>
      <c r="FO58" s="177">
        <v>9</v>
      </c>
      <c r="FP58" s="177">
        <v>11</v>
      </c>
      <c r="FQ58" s="177">
        <v>10</v>
      </c>
      <c r="FR58" s="177">
        <v>13</v>
      </c>
      <c r="FS58" s="177">
        <v>13</v>
      </c>
      <c r="FT58" s="177">
        <v>13</v>
      </c>
      <c r="FU58" s="188">
        <v>13</v>
      </c>
      <c r="FV58" s="177">
        <v>13</v>
      </c>
      <c r="FW58" s="177">
        <v>13</v>
      </c>
      <c r="FX58" s="77"/>
      <c r="FY58" s="77"/>
      <c r="FZ58" s="77"/>
      <c r="GA58" s="77"/>
      <c r="GB58" s="77"/>
      <c r="GC58" s="77"/>
      <c r="GD58" s="122">
        <f t="shared" si="21"/>
        <v>19</v>
      </c>
      <c r="GE58" s="122">
        <f t="shared" si="22"/>
        <v>54</v>
      </c>
      <c r="GF58" s="261">
        <f t="shared" si="26"/>
        <v>73</v>
      </c>
      <c r="GG58" s="261">
        <f t="shared" si="27"/>
        <v>73</v>
      </c>
      <c r="GH58" s="261">
        <f t="shared" si="28"/>
        <v>92</v>
      </c>
      <c r="GI58" s="261">
        <f t="shared" si="29"/>
        <v>92</v>
      </c>
      <c r="GJ58" s="261">
        <f t="shared" si="30"/>
        <v>112</v>
      </c>
      <c r="GK58" s="261">
        <f t="shared" si="31"/>
        <v>112</v>
      </c>
      <c r="GL58" s="261">
        <f t="shared" si="32"/>
        <v>112</v>
      </c>
      <c r="GM58" s="261">
        <f t="shared" si="33"/>
        <v>128</v>
      </c>
      <c r="GN58" s="261">
        <f t="shared" si="34"/>
        <v>128</v>
      </c>
      <c r="GO58" s="261"/>
      <c r="GP58" s="261">
        <f t="shared" si="35"/>
        <v>0</v>
      </c>
    </row>
    <row r="59" spans="1:198">
      <c r="A59" s="8">
        <v>50</v>
      </c>
      <c r="B59" s="14" t="s">
        <v>830</v>
      </c>
      <c r="C59" s="251">
        <v>3.8090277777777778E-2</v>
      </c>
      <c r="D59" s="251">
        <v>3.8090277777777778E-2</v>
      </c>
      <c r="E59" s="251">
        <v>3.8090277777777778E-2</v>
      </c>
      <c r="F59" s="251">
        <v>3.8090277777777778E-2</v>
      </c>
      <c r="G59" s="251">
        <v>3.8090277777777778E-2</v>
      </c>
      <c r="H59" s="251">
        <v>3.8090277777777778E-2</v>
      </c>
      <c r="I59" s="251">
        <v>3.8090277777777778E-2</v>
      </c>
      <c r="J59" s="251">
        <v>3.8090277777777778E-2</v>
      </c>
      <c r="K59" s="251">
        <v>3.8090277777777778E-2</v>
      </c>
      <c r="L59" s="251">
        <v>3.8090277777777778E-2</v>
      </c>
      <c r="M59" s="23">
        <v>3.8090277777777778E-2</v>
      </c>
      <c r="N59" s="252">
        <v>25</v>
      </c>
      <c r="O59" s="253">
        <f>IF(M$80&gt;0,(((M$80)+10)-N59),0)</f>
        <v>13</v>
      </c>
      <c r="P59" s="254">
        <v>0</v>
      </c>
      <c r="Q59" s="255">
        <f t="shared" si="47"/>
        <v>5</v>
      </c>
      <c r="R59" s="147">
        <f t="shared" si="0"/>
        <v>18</v>
      </c>
      <c r="S59" s="14"/>
      <c r="T59" s="23"/>
      <c r="U59" s="15"/>
      <c r="V59" s="14"/>
      <c r="W59" s="256"/>
      <c r="X59" s="14"/>
      <c r="Y59" s="131"/>
      <c r="Z59" s="14"/>
      <c r="AA59" s="23"/>
      <c r="AB59" s="252"/>
      <c r="AC59" s="253"/>
      <c r="AD59" s="254">
        <v>0</v>
      </c>
      <c r="AE59" s="255">
        <f t="shared" si="48"/>
        <v>0</v>
      </c>
      <c r="AF59" s="147">
        <f t="shared" si="2"/>
        <v>0</v>
      </c>
      <c r="AG59" s="14"/>
      <c r="AH59" s="23"/>
      <c r="AI59" s="15"/>
      <c r="AJ59" s="14"/>
      <c r="AK59" s="256"/>
      <c r="AL59" s="14"/>
      <c r="AM59" s="131"/>
      <c r="AN59" s="14"/>
      <c r="AO59" s="23"/>
      <c r="AP59" s="15"/>
      <c r="AQ59" s="257"/>
      <c r="AR59" s="256"/>
      <c r="AS59" s="14"/>
      <c r="AT59" s="131"/>
      <c r="AU59" s="14"/>
      <c r="AV59" s="23"/>
      <c r="AW59" s="252"/>
      <c r="AX59" s="253">
        <f>((AV$80)+10)-AW59</f>
        <v>0</v>
      </c>
      <c r="AY59" s="254">
        <v>0</v>
      </c>
      <c r="AZ59" s="255"/>
      <c r="BA59" s="147">
        <f t="shared" si="3"/>
        <v>0</v>
      </c>
      <c r="BB59" s="14"/>
      <c r="BC59" s="23"/>
      <c r="BD59" s="15"/>
      <c r="BE59" s="14"/>
      <c r="BF59" s="256"/>
      <c r="BG59" s="14"/>
      <c r="BH59" s="131"/>
      <c r="BI59" s="14"/>
      <c r="BJ59" s="23"/>
      <c r="BK59" s="252"/>
      <c r="BL59" s="253"/>
      <c r="BM59" s="254">
        <v>0</v>
      </c>
      <c r="BN59" s="255">
        <f t="shared" si="49"/>
        <v>0</v>
      </c>
      <c r="BO59" s="147">
        <f t="shared" si="5"/>
        <v>0</v>
      </c>
      <c r="BP59" s="14"/>
      <c r="BQ59" s="23">
        <v>2.7268518518518515E-2</v>
      </c>
      <c r="BR59" s="252">
        <v>15</v>
      </c>
      <c r="BS59" s="253">
        <f>IF(BQ$80&gt;0,(((BQ$80)+10)-BR59),0)</f>
        <v>11</v>
      </c>
      <c r="BT59" s="254">
        <v>0</v>
      </c>
      <c r="BU59" s="255">
        <f t="shared" si="36"/>
        <v>5</v>
      </c>
      <c r="BV59" s="147">
        <f t="shared" si="6"/>
        <v>16</v>
      </c>
      <c r="BW59" s="14"/>
      <c r="BX59" s="23">
        <v>4.0636574074074075E-2</v>
      </c>
      <c r="BY59" s="252">
        <v>17</v>
      </c>
      <c r="BZ59" s="253">
        <f>IF(BX$80&gt;0,(((BX$80)+10)-BY59),0)</f>
        <v>13</v>
      </c>
      <c r="CA59" s="254">
        <v>0</v>
      </c>
      <c r="CB59" s="255">
        <f t="shared" si="50"/>
        <v>5</v>
      </c>
      <c r="CC59" s="147">
        <f t="shared" si="37"/>
        <v>18</v>
      </c>
      <c r="CD59" s="14"/>
      <c r="CE59" s="23"/>
      <c r="CF59" s="15"/>
      <c r="CG59" s="14"/>
      <c r="CH59" s="256"/>
      <c r="CI59" s="14"/>
      <c r="CJ59" s="131"/>
      <c r="CK59" s="14"/>
      <c r="CL59" s="23"/>
      <c r="CM59" s="15"/>
      <c r="CN59" s="257">
        <f>((CL$80)+10)-CM59</f>
        <v>0</v>
      </c>
      <c r="CO59" s="256">
        <v>0</v>
      </c>
      <c r="CP59" s="14"/>
      <c r="CQ59" s="131">
        <f t="shared" si="9"/>
        <v>0</v>
      </c>
      <c r="CR59" s="14"/>
      <c r="CS59" s="23"/>
      <c r="CT59" s="15"/>
      <c r="CU59" s="14"/>
      <c r="CV59" s="256"/>
      <c r="CW59" s="14"/>
      <c r="CX59" s="131"/>
      <c r="CY59" s="14"/>
      <c r="CZ59" s="23"/>
      <c r="DA59" s="252"/>
      <c r="DB59" s="253"/>
      <c r="DC59" s="254">
        <v>0</v>
      </c>
      <c r="DD59" s="255">
        <f t="shared" si="38"/>
        <v>0</v>
      </c>
      <c r="DE59" s="147">
        <f t="shared" si="11"/>
        <v>0</v>
      </c>
      <c r="DF59" s="14"/>
      <c r="DG59" s="23">
        <v>3.9849537037037037E-2</v>
      </c>
      <c r="DH59" s="252">
        <v>19</v>
      </c>
      <c r="DI59" s="253">
        <f>IF(DG$80&gt;0,(((DG$80)+10)-DH59),0)</f>
        <v>12</v>
      </c>
      <c r="DJ59" s="254">
        <v>0</v>
      </c>
      <c r="DK59" s="255">
        <f t="shared" si="40"/>
        <v>5</v>
      </c>
      <c r="DL59" s="147">
        <f t="shared" si="12"/>
        <v>17</v>
      </c>
      <c r="DM59" s="14"/>
      <c r="DN59" s="23"/>
      <c r="DO59" s="252"/>
      <c r="DP59" s="253"/>
      <c r="DQ59" s="254">
        <v>0</v>
      </c>
      <c r="DR59" s="255">
        <f t="shared" si="42"/>
        <v>0</v>
      </c>
      <c r="DS59" s="147">
        <f t="shared" si="13"/>
        <v>0</v>
      </c>
      <c r="DT59" s="12"/>
      <c r="DU59" s="23"/>
      <c r="DV59" s="252"/>
      <c r="DW59" s="253"/>
      <c r="DX59" s="254">
        <v>0</v>
      </c>
      <c r="DY59" s="255">
        <f t="shared" si="43"/>
        <v>0</v>
      </c>
      <c r="DZ59" s="147">
        <f t="shared" si="14"/>
        <v>0</v>
      </c>
      <c r="EA59" s="14"/>
      <c r="EB59" s="23"/>
      <c r="EC59" s="252"/>
      <c r="ED59" s="253"/>
      <c r="EE59" s="254">
        <v>0</v>
      </c>
      <c r="EF59" s="255">
        <f t="shared" si="44"/>
        <v>0</v>
      </c>
      <c r="EG59" s="147">
        <f t="shared" si="15"/>
        <v>0</v>
      </c>
      <c r="EH59" s="14"/>
      <c r="EI59" s="23"/>
      <c r="EJ59" s="252"/>
      <c r="EK59" s="253"/>
      <c r="EL59" s="254">
        <v>0</v>
      </c>
      <c r="EM59" s="255">
        <f t="shared" si="45"/>
        <v>0</v>
      </c>
      <c r="EN59" s="147">
        <f t="shared" si="16"/>
        <v>0</v>
      </c>
      <c r="EO59" s="14"/>
      <c r="EP59" s="23"/>
      <c r="EQ59" s="15"/>
      <c r="ER59" s="14"/>
      <c r="ES59" s="256"/>
      <c r="ET59" s="14"/>
      <c r="EU59" s="131"/>
      <c r="EV59" s="14"/>
      <c r="EW59" s="23"/>
      <c r="EX59" s="15"/>
      <c r="EY59" s="253"/>
      <c r="EZ59" s="256">
        <v>0</v>
      </c>
      <c r="FA59" s="14"/>
      <c r="FB59" s="131">
        <f t="shared" si="18"/>
        <v>0</v>
      </c>
      <c r="FC59" s="14"/>
      <c r="FD59" s="23"/>
      <c r="FE59" s="259">
        <f t="shared" si="46"/>
        <v>24</v>
      </c>
      <c r="FF59" s="260">
        <f t="shared" si="77"/>
        <v>49</v>
      </c>
      <c r="FG59" s="260">
        <f t="shared" si="77"/>
        <v>0</v>
      </c>
      <c r="FH59" s="260">
        <f t="shared" si="77"/>
        <v>20</v>
      </c>
      <c r="FI59" s="131">
        <f t="shared" si="20"/>
        <v>69</v>
      </c>
      <c r="FJ59" s="14" t="str">
        <f t="shared" si="51"/>
        <v>Stuart Lowthian</v>
      </c>
      <c r="FK59" s="14"/>
      <c r="FL59" s="183">
        <f t="shared" si="25"/>
        <v>24</v>
      </c>
      <c r="FM59" s="177">
        <v>25</v>
      </c>
      <c r="FN59" s="177">
        <v>32</v>
      </c>
      <c r="FO59" s="177">
        <v>32</v>
      </c>
      <c r="FP59" s="177" t="s">
        <v>661</v>
      </c>
      <c r="FQ59" s="177">
        <v>21</v>
      </c>
      <c r="FR59" s="177">
        <v>24</v>
      </c>
      <c r="FS59" s="177">
        <v>22</v>
      </c>
      <c r="FT59" s="177">
        <v>22</v>
      </c>
      <c r="FU59" s="188">
        <v>22</v>
      </c>
      <c r="FV59" s="177">
        <v>24</v>
      </c>
      <c r="FW59" s="177">
        <v>24</v>
      </c>
      <c r="FX59" s="77"/>
      <c r="FY59" s="77"/>
      <c r="FZ59" s="77"/>
      <c r="GA59" s="77"/>
      <c r="GB59" s="77"/>
      <c r="GC59" s="77"/>
      <c r="GD59" s="122">
        <f t="shared" si="21"/>
        <v>18</v>
      </c>
      <c r="GE59" s="122">
        <f t="shared" si="22"/>
        <v>18</v>
      </c>
      <c r="GF59" s="261">
        <f t="shared" si="26"/>
        <v>18</v>
      </c>
      <c r="GG59" s="261">
        <f t="shared" si="27"/>
        <v>34</v>
      </c>
      <c r="GH59" s="261">
        <f t="shared" si="28"/>
        <v>52</v>
      </c>
      <c r="GI59" s="261">
        <f t="shared" si="29"/>
        <v>52</v>
      </c>
      <c r="GJ59" s="261">
        <f t="shared" si="30"/>
        <v>69</v>
      </c>
      <c r="GK59" s="261">
        <f t="shared" si="31"/>
        <v>69</v>
      </c>
      <c r="GL59" s="261">
        <f t="shared" si="32"/>
        <v>69</v>
      </c>
      <c r="GM59" s="261">
        <f t="shared" si="33"/>
        <v>69</v>
      </c>
      <c r="GN59" s="261">
        <f t="shared" si="34"/>
        <v>69</v>
      </c>
      <c r="GO59" s="261"/>
      <c r="GP59" s="261">
        <f t="shared" si="35"/>
        <v>0</v>
      </c>
    </row>
    <row r="60" spans="1:198">
      <c r="A60" s="8">
        <v>51</v>
      </c>
      <c r="B60" s="14" t="s">
        <v>688</v>
      </c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3"/>
      <c r="N60" s="252"/>
      <c r="O60" s="253"/>
      <c r="P60" s="254"/>
      <c r="Q60" s="255"/>
      <c r="R60" s="147"/>
      <c r="S60" s="14"/>
      <c r="T60" s="23"/>
      <c r="U60" s="15"/>
      <c r="V60" s="14"/>
      <c r="W60" s="256"/>
      <c r="X60" s="14"/>
      <c r="Y60" s="131"/>
      <c r="Z60" s="14"/>
      <c r="AA60" s="23"/>
      <c r="AB60" s="252"/>
      <c r="AC60" s="253"/>
      <c r="AD60" s="254"/>
      <c r="AE60" s="255"/>
      <c r="AF60" s="147"/>
      <c r="AG60" s="14"/>
      <c r="AH60" s="23"/>
      <c r="AI60" s="15"/>
      <c r="AJ60" s="14"/>
      <c r="AK60" s="256"/>
      <c r="AL60" s="14"/>
      <c r="AM60" s="131"/>
      <c r="AN60" s="14"/>
      <c r="AO60" s="23"/>
      <c r="AP60" s="15"/>
      <c r="AQ60" s="257"/>
      <c r="AR60" s="256"/>
      <c r="AS60" s="14"/>
      <c r="AT60" s="131"/>
      <c r="AU60" s="14"/>
      <c r="AV60" s="23"/>
      <c r="AW60" s="252"/>
      <c r="AX60" s="253"/>
      <c r="AY60" s="254"/>
      <c r="AZ60" s="255"/>
      <c r="BA60" s="147"/>
      <c r="BB60" s="14"/>
      <c r="BC60" s="23"/>
      <c r="BD60" s="15"/>
      <c r="BE60" s="14"/>
      <c r="BF60" s="256"/>
      <c r="BG60" s="14"/>
      <c r="BH60" s="131"/>
      <c r="BI60" s="14"/>
      <c r="BJ60" s="23"/>
      <c r="BK60" s="252"/>
      <c r="BL60" s="253"/>
      <c r="BM60" s="254"/>
      <c r="BN60" s="255"/>
      <c r="BO60" s="147"/>
      <c r="BP60" s="14"/>
      <c r="BQ60" s="23">
        <v>1.9016203703703705E-2</v>
      </c>
      <c r="BR60" s="252">
        <v>1</v>
      </c>
      <c r="BS60" s="253">
        <f>IF(BQ$80&gt;0,(((BQ$80)+10)-BR60),0)</f>
        <v>25</v>
      </c>
      <c r="BT60" s="254">
        <v>0</v>
      </c>
      <c r="BU60" s="255">
        <f t="shared" si="36"/>
        <v>5</v>
      </c>
      <c r="BV60" s="147">
        <f t="shared" si="6"/>
        <v>30</v>
      </c>
      <c r="BW60" s="14"/>
      <c r="BX60" s="23"/>
      <c r="BY60" s="252"/>
      <c r="BZ60" s="253"/>
      <c r="CA60" s="254">
        <v>0</v>
      </c>
      <c r="CB60" s="255">
        <f t="shared" si="50"/>
        <v>0</v>
      </c>
      <c r="CC60" s="147">
        <f t="shared" si="37"/>
        <v>0</v>
      </c>
      <c r="CD60" s="14"/>
      <c r="CE60" s="23"/>
      <c r="CF60" s="15"/>
      <c r="CG60" s="14"/>
      <c r="CH60" s="256"/>
      <c r="CI60" s="14"/>
      <c r="CJ60" s="131"/>
      <c r="CK60" s="14"/>
      <c r="CL60" s="23"/>
      <c r="CM60" s="15"/>
      <c r="CN60" s="257"/>
      <c r="CO60" s="256"/>
      <c r="CP60" s="14"/>
      <c r="CQ60" s="131"/>
      <c r="CR60" s="14"/>
      <c r="CS60" s="23"/>
      <c r="CT60" s="15"/>
      <c r="CU60" s="14"/>
      <c r="CV60" s="256"/>
      <c r="CW60" s="14"/>
      <c r="CX60" s="131"/>
      <c r="CY60" s="14"/>
      <c r="CZ60" s="23"/>
      <c r="DA60" s="252"/>
      <c r="DB60" s="253"/>
      <c r="DC60" s="254">
        <v>0</v>
      </c>
      <c r="DD60" s="255">
        <f t="shared" si="38"/>
        <v>0</v>
      </c>
      <c r="DE60" s="147">
        <f t="shared" si="11"/>
        <v>0</v>
      </c>
      <c r="DF60" s="14"/>
      <c r="DG60" s="23"/>
      <c r="DH60" s="252"/>
      <c r="DI60" s="253"/>
      <c r="DJ60" s="254">
        <v>0</v>
      </c>
      <c r="DK60" s="255">
        <f t="shared" si="40"/>
        <v>0</v>
      </c>
      <c r="DL60" s="147">
        <f t="shared" si="12"/>
        <v>0</v>
      </c>
      <c r="DM60" s="14"/>
      <c r="DN60" s="23"/>
      <c r="DO60" s="252"/>
      <c r="DP60" s="253"/>
      <c r="DQ60" s="254">
        <v>0</v>
      </c>
      <c r="DR60" s="255">
        <f t="shared" si="42"/>
        <v>0</v>
      </c>
      <c r="DS60" s="147">
        <f t="shared" si="13"/>
        <v>0</v>
      </c>
      <c r="DT60" s="12"/>
      <c r="DU60" s="23"/>
      <c r="DV60" s="252"/>
      <c r="DW60" s="253"/>
      <c r="DX60" s="254">
        <v>0</v>
      </c>
      <c r="DY60" s="255">
        <f t="shared" si="43"/>
        <v>0</v>
      </c>
      <c r="DZ60" s="147">
        <f t="shared" si="14"/>
        <v>0</v>
      </c>
      <c r="EA60" s="14"/>
      <c r="EB60" s="23"/>
      <c r="EC60" s="252"/>
      <c r="ED60" s="253"/>
      <c r="EE60" s="254">
        <v>0</v>
      </c>
      <c r="EF60" s="255">
        <f t="shared" si="44"/>
        <v>0</v>
      </c>
      <c r="EG60" s="147">
        <f t="shared" si="15"/>
        <v>0</v>
      </c>
      <c r="EH60" s="14"/>
      <c r="EI60" s="23"/>
      <c r="EJ60" s="252"/>
      <c r="EK60" s="253"/>
      <c r="EL60" s="254">
        <v>0</v>
      </c>
      <c r="EM60" s="255">
        <f t="shared" si="45"/>
        <v>0</v>
      </c>
      <c r="EN60" s="147">
        <f t="shared" si="16"/>
        <v>0</v>
      </c>
      <c r="EO60" s="14"/>
      <c r="EP60" s="23"/>
      <c r="EQ60" s="15"/>
      <c r="ER60" s="14"/>
      <c r="ES60" s="256"/>
      <c r="ET60" s="14"/>
      <c r="EU60" s="131"/>
      <c r="EV60" s="14"/>
      <c r="EW60" s="23"/>
      <c r="EX60" s="15"/>
      <c r="EY60" s="253"/>
      <c r="EZ60" s="256">
        <v>0</v>
      </c>
      <c r="FA60" s="14"/>
      <c r="FB60" s="131">
        <f t="shared" si="18"/>
        <v>0</v>
      </c>
      <c r="FC60" s="14"/>
      <c r="FD60" s="23"/>
      <c r="FE60" s="259">
        <f t="shared" si="46"/>
        <v>38</v>
      </c>
      <c r="FF60" s="260">
        <f t="shared" si="77"/>
        <v>25</v>
      </c>
      <c r="FG60" s="260">
        <f t="shared" si="77"/>
        <v>0</v>
      </c>
      <c r="FH60" s="260">
        <f t="shared" si="77"/>
        <v>5</v>
      </c>
      <c r="FI60" s="131">
        <f t="shared" si="20"/>
        <v>30</v>
      </c>
      <c r="FJ60" s="14" t="str">
        <f t="shared" si="51"/>
        <v>Tim Slater</v>
      </c>
      <c r="FK60" s="14"/>
      <c r="FL60" s="183">
        <f t="shared" si="25"/>
        <v>38</v>
      </c>
      <c r="FM60" s="177"/>
      <c r="FN60" s="177"/>
      <c r="FO60" s="177"/>
      <c r="FP60" s="177">
        <v>28</v>
      </c>
      <c r="FQ60" s="177">
        <v>31</v>
      </c>
      <c r="FR60" s="177">
        <v>31</v>
      </c>
      <c r="FS60" s="177">
        <v>36</v>
      </c>
      <c r="FT60" s="177">
        <v>36</v>
      </c>
      <c r="FU60" s="188">
        <v>36</v>
      </c>
      <c r="FV60" s="177">
        <v>37</v>
      </c>
      <c r="FW60" s="177">
        <v>38</v>
      </c>
      <c r="FX60" s="77"/>
      <c r="FY60" s="77"/>
      <c r="FZ60" s="77"/>
      <c r="GA60" s="77"/>
      <c r="GB60" s="77"/>
      <c r="GC60" s="77"/>
      <c r="GD60" s="122">
        <f t="shared" si="21"/>
        <v>0</v>
      </c>
      <c r="GE60" s="122">
        <f t="shared" si="22"/>
        <v>0</v>
      </c>
      <c r="GF60" s="261">
        <f t="shared" si="26"/>
        <v>0</v>
      </c>
      <c r="GG60" s="261">
        <f t="shared" si="27"/>
        <v>30</v>
      </c>
      <c r="GH60" s="261">
        <f t="shared" si="28"/>
        <v>30</v>
      </c>
      <c r="GI60" s="261">
        <f t="shared" si="29"/>
        <v>30</v>
      </c>
      <c r="GJ60" s="261">
        <f t="shared" si="30"/>
        <v>30</v>
      </c>
      <c r="GK60" s="261">
        <f t="shared" si="31"/>
        <v>30</v>
      </c>
      <c r="GL60" s="261">
        <f t="shared" si="32"/>
        <v>30</v>
      </c>
      <c r="GM60" s="261">
        <f t="shared" si="33"/>
        <v>30</v>
      </c>
      <c r="GN60" s="261">
        <f t="shared" si="34"/>
        <v>30</v>
      </c>
      <c r="GO60" s="261"/>
      <c r="GP60" s="261">
        <f t="shared" si="35"/>
        <v>0</v>
      </c>
    </row>
    <row r="61" spans="1:198">
      <c r="A61" s="8">
        <v>52</v>
      </c>
      <c r="B61" s="14" t="s">
        <v>23</v>
      </c>
      <c r="C61" s="251">
        <v>3.5810185185185188E-2</v>
      </c>
      <c r="D61" s="251">
        <v>3.5810185185185188E-2</v>
      </c>
      <c r="E61" s="251">
        <v>3.5810185185185188E-2</v>
      </c>
      <c r="F61" s="251">
        <v>3.5810185185185188E-2</v>
      </c>
      <c r="G61" s="251">
        <v>3.5810185185185188E-2</v>
      </c>
      <c r="H61" s="262">
        <v>3.3993055555555561E-2</v>
      </c>
      <c r="I61" s="251">
        <v>3.3993055555555561E-2</v>
      </c>
      <c r="J61" s="251">
        <v>3.3993055555555561E-2</v>
      </c>
      <c r="K61" s="251">
        <v>3.3993055555555561E-2</v>
      </c>
      <c r="L61" s="251">
        <v>3.3993055555555561E-2</v>
      </c>
      <c r="M61" s="23">
        <v>3.5810185185185188E-2</v>
      </c>
      <c r="N61" s="252">
        <v>23</v>
      </c>
      <c r="O61" s="253">
        <f>IF(M$80&gt;0,(((M$80)+10)-N61),0)</f>
        <v>15</v>
      </c>
      <c r="P61" s="254">
        <v>0</v>
      </c>
      <c r="Q61" s="255">
        <f t="shared" si="47"/>
        <v>5</v>
      </c>
      <c r="R61" s="147">
        <f t="shared" si="0"/>
        <v>20</v>
      </c>
      <c r="S61" s="14"/>
      <c r="T61" s="23"/>
      <c r="U61" s="15"/>
      <c r="V61" s="14"/>
      <c r="W61" s="256"/>
      <c r="X61" s="14"/>
      <c r="Y61" s="131"/>
      <c r="Z61" s="14"/>
      <c r="AA61" s="23">
        <v>3.7384259259259263E-2</v>
      </c>
      <c r="AB61" s="252">
        <v>15</v>
      </c>
      <c r="AC61" s="253">
        <f>IF(AA$80&gt;0,(((AA$80)+10)-AB61),0)</f>
        <v>14</v>
      </c>
      <c r="AD61" s="254">
        <v>0</v>
      </c>
      <c r="AE61" s="255">
        <f t="shared" si="48"/>
        <v>5</v>
      </c>
      <c r="AF61" s="147">
        <f t="shared" si="2"/>
        <v>19</v>
      </c>
      <c r="AG61" s="14"/>
      <c r="AH61" s="23"/>
      <c r="AI61" s="15"/>
      <c r="AJ61" s="14"/>
      <c r="AK61" s="256"/>
      <c r="AL61" s="14"/>
      <c r="AM61" s="131"/>
      <c r="AN61" s="14"/>
      <c r="AO61" s="23"/>
      <c r="AP61" s="15"/>
      <c r="AQ61" s="257"/>
      <c r="AR61" s="256"/>
      <c r="AS61" s="14"/>
      <c r="AT61" s="131"/>
      <c r="AU61" s="14"/>
      <c r="AV61" s="23"/>
      <c r="AW61" s="252"/>
      <c r="AX61" s="253">
        <f>((AV$80)+10)-AW61</f>
        <v>0</v>
      </c>
      <c r="AY61" s="254">
        <v>0</v>
      </c>
      <c r="AZ61" s="255"/>
      <c r="BA61" s="147">
        <f t="shared" si="3"/>
        <v>0</v>
      </c>
      <c r="BB61" s="14"/>
      <c r="BC61" s="23"/>
      <c r="BD61" s="15"/>
      <c r="BE61" s="14"/>
      <c r="BF61" s="256"/>
      <c r="BG61" s="14"/>
      <c r="BH61" s="131"/>
      <c r="BI61" s="14"/>
      <c r="BJ61" s="23"/>
      <c r="BK61" s="252"/>
      <c r="BL61" s="253"/>
      <c r="BM61" s="254">
        <v>0</v>
      </c>
      <c r="BN61" s="255">
        <f t="shared" si="49"/>
        <v>0</v>
      </c>
      <c r="BO61" s="147">
        <f t="shared" si="5"/>
        <v>0</v>
      </c>
      <c r="BP61" s="14"/>
      <c r="BQ61" s="23"/>
      <c r="BR61" s="252"/>
      <c r="BS61" s="253"/>
      <c r="BT61" s="254">
        <v>0</v>
      </c>
      <c r="BU61" s="255">
        <f t="shared" si="36"/>
        <v>0</v>
      </c>
      <c r="BV61" s="147">
        <f t="shared" si="6"/>
        <v>0</v>
      </c>
      <c r="BW61" s="14"/>
      <c r="BX61" s="23"/>
      <c r="BY61" s="252"/>
      <c r="BZ61" s="253"/>
      <c r="CA61" s="254">
        <v>0</v>
      </c>
      <c r="CB61" s="255">
        <f t="shared" si="50"/>
        <v>0</v>
      </c>
      <c r="CC61" s="147">
        <f t="shared" si="37"/>
        <v>0</v>
      </c>
      <c r="CD61" s="14"/>
      <c r="CE61" s="23"/>
      <c r="CF61" s="15"/>
      <c r="CG61" s="14"/>
      <c r="CH61" s="256"/>
      <c r="CI61" s="14"/>
      <c r="CJ61" s="131"/>
      <c r="CK61" s="14"/>
      <c r="CL61" s="23"/>
      <c r="CM61" s="15"/>
      <c r="CN61" s="257">
        <f>((CL$80)+10)-CM61</f>
        <v>0</v>
      </c>
      <c r="CO61" s="256">
        <v>0</v>
      </c>
      <c r="CP61" s="14"/>
      <c r="CQ61" s="131">
        <f t="shared" si="9"/>
        <v>0</v>
      </c>
      <c r="CR61" s="14"/>
      <c r="CS61" s="23"/>
      <c r="CT61" s="15"/>
      <c r="CU61" s="14"/>
      <c r="CV61" s="256"/>
      <c r="CW61" s="14"/>
      <c r="CX61" s="131"/>
      <c r="CY61" s="14"/>
      <c r="CZ61" s="110">
        <v>3.3993055555555561E-2</v>
      </c>
      <c r="DA61" s="252">
        <v>10</v>
      </c>
      <c r="DB61" s="253">
        <f>IF(CZ$80&gt;0,(((CZ$80)+10)-DA61),0)</f>
        <v>16</v>
      </c>
      <c r="DC61" s="263">
        <v>15</v>
      </c>
      <c r="DD61" s="255">
        <f t="shared" si="38"/>
        <v>5</v>
      </c>
      <c r="DE61" s="147">
        <f t="shared" si="11"/>
        <v>36</v>
      </c>
      <c r="DF61" s="14"/>
      <c r="DG61" s="23"/>
      <c r="DH61" s="252"/>
      <c r="DI61" s="253"/>
      <c r="DJ61" s="254">
        <v>0</v>
      </c>
      <c r="DK61" s="255">
        <f t="shared" si="40"/>
        <v>0</v>
      </c>
      <c r="DL61" s="147">
        <f t="shared" si="12"/>
        <v>0</v>
      </c>
      <c r="DM61" s="14"/>
      <c r="DN61" s="23"/>
      <c r="DO61" s="252"/>
      <c r="DP61" s="253"/>
      <c r="DQ61" s="254">
        <v>0</v>
      </c>
      <c r="DR61" s="255">
        <f t="shared" si="42"/>
        <v>0</v>
      </c>
      <c r="DS61" s="147">
        <f t="shared" si="13"/>
        <v>0</v>
      </c>
      <c r="DT61" s="12"/>
      <c r="DU61" s="23"/>
      <c r="DV61" s="252"/>
      <c r="DW61" s="253"/>
      <c r="DX61" s="254">
        <v>0</v>
      </c>
      <c r="DY61" s="255">
        <f t="shared" si="43"/>
        <v>0</v>
      </c>
      <c r="DZ61" s="147">
        <f t="shared" si="14"/>
        <v>0</v>
      </c>
      <c r="EA61" s="14"/>
      <c r="EB61" s="23"/>
      <c r="EC61" s="252"/>
      <c r="ED61" s="253"/>
      <c r="EE61" s="254">
        <v>0</v>
      </c>
      <c r="EF61" s="255">
        <f t="shared" si="44"/>
        <v>0</v>
      </c>
      <c r="EG61" s="147">
        <f t="shared" si="15"/>
        <v>0</v>
      </c>
      <c r="EH61" s="14"/>
      <c r="EI61" s="23"/>
      <c r="EJ61" s="252"/>
      <c r="EK61" s="253"/>
      <c r="EL61" s="254">
        <v>0</v>
      </c>
      <c r="EM61" s="255">
        <f t="shared" si="45"/>
        <v>0</v>
      </c>
      <c r="EN61" s="147">
        <f t="shared" si="16"/>
        <v>0</v>
      </c>
      <c r="EO61" s="14"/>
      <c r="EP61" s="23"/>
      <c r="EQ61" s="15"/>
      <c r="ER61" s="14"/>
      <c r="ES61" s="256"/>
      <c r="ET61" s="14"/>
      <c r="EU61" s="131"/>
      <c r="EV61" s="14"/>
      <c r="EW61" s="23"/>
      <c r="EX61" s="15"/>
      <c r="EY61" s="253"/>
      <c r="EZ61" s="256">
        <v>0</v>
      </c>
      <c r="FA61" s="14"/>
      <c r="FB61" s="131">
        <f t="shared" si="18"/>
        <v>0</v>
      </c>
      <c r="FC61" s="14"/>
      <c r="FD61" s="23"/>
      <c r="FE61" s="259" t="str">
        <f t="shared" si="46"/>
        <v>19=</v>
      </c>
      <c r="FF61" s="260">
        <f t="shared" ref="FF61:FH77" si="81">SUM(O61+V61+AC61+AJ61+AQ61+AX61+BE61+BL61+BS61+BZ61+CG61+CN61+CU61+DB61+DI61+DP61+DW61+ED61+EK61+ER61+EY61)</f>
        <v>45</v>
      </c>
      <c r="FG61" s="260">
        <f t="shared" si="81"/>
        <v>15</v>
      </c>
      <c r="FH61" s="260">
        <f t="shared" si="81"/>
        <v>15</v>
      </c>
      <c r="FI61" s="131">
        <f t="shared" si="20"/>
        <v>75</v>
      </c>
      <c r="FJ61" s="14" t="str">
        <f t="shared" si="51"/>
        <v>Tony Lowery</v>
      </c>
      <c r="FK61" s="14"/>
      <c r="FL61" s="183" t="str">
        <f t="shared" si="25"/>
        <v>19=</v>
      </c>
      <c r="FM61" s="177">
        <v>23</v>
      </c>
      <c r="FN61" s="177">
        <v>17</v>
      </c>
      <c r="FO61" s="177" t="s">
        <v>490</v>
      </c>
      <c r="FP61" s="177" t="s">
        <v>646</v>
      </c>
      <c r="FQ61" s="177" t="s">
        <v>661</v>
      </c>
      <c r="FR61" s="177" t="s">
        <v>370</v>
      </c>
      <c r="FS61" s="177" t="s">
        <v>370</v>
      </c>
      <c r="FT61" s="177" t="s">
        <v>370</v>
      </c>
      <c r="FU61" s="188" t="s">
        <v>370</v>
      </c>
      <c r="FV61" s="177" t="s">
        <v>442</v>
      </c>
      <c r="FW61" s="177" t="s">
        <v>442</v>
      </c>
      <c r="FX61" s="77"/>
      <c r="FY61" s="77"/>
      <c r="FZ61" s="77"/>
      <c r="GA61" s="77"/>
      <c r="GB61" s="77"/>
      <c r="GC61" s="77"/>
      <c r="GD61" s="122">
        <f t="shared" si="21"/>
        <v>20</v>
      </c>
      <c r="GE61" s="122">
        <f t="shared" si="22"/>
        <v>39</v>
      </c>
      <c r="GF61" s="261">
        <f t="shared" si="26"/>
        <v>39</v>
      </c>
      <c r="GG61" s="261">
        <f t="shared" si="27"/>
        <v>39</v>
      </c>
      <c r="GH61" s="261">
        <f t="shared" si="28"/>
        <v>39</v>
      </c>
      <c r="GI61" s="261">
        <f t="shared" si="29"/>
        <v>75</v>
      </c>
      <c r="GJ61" s="261">
        <f t="shared" si="30"/>
        <v>75</v>
      </c>
      <c r="GK61" s="261">
        <f t="shared" si="31"/>
        <v>75</v>
      </c>
      <c r="GL61" s="261">
        <f t="shared" si="32"/>
        <v>75</v>
      </c>
      <c r="GM61" s="261">
        <f t="shared" si="33"/>
        <v>75</v>
      </c>
      <c r="GN61" s="261">
        <f t="shared" si="34"/>
        <v>75</v>
      </c>
      <c r="GO61" s="261"/>
      <c r="GP61" s="261">
        <f t="shared" si="35"/>
        <v>0</v>
      </c>
    </row>
    <row r="62" spans="1:198">
      <c r="A62" s="8">
        <v>53</v>
      </c>
      <c r="B62" s="14" t="s">
        <v>981</v>
      </c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3"/>
      <c r="N62" s="252"/>
      <c r="O62" s="253"/>
      <c r="P62" s="254">
        <v>0</v>
      </c>
      <c r="Q62" s="255">
        <f t="shared" si="47"/>
        <v>0</v>
      </c>
      <c r="R62" s="147">
        <f t="shared" si="0"/>
        <v>0</v>
      </c>
      <c r="S62" s="14"/>
      <c r="T62" s="23"/>
      <c r="U62" s="15"/>
      <c r="V62" s="14"/>
      <c r="W62" s="256"/>
      <c r="X62" s="14"/>
      <c r="Y62" s="131"/>
      <c r="Z62" s="14"/>
      <c r="AA62" s="23"/>
      <c r="AB62" s="252"/>
      <c r="AC62" s="253"/>
      <c r="AD62" s="254">
        <v>0</v>
      </c>
      <c r="AE62" s="255">
        <f t="shared" si="48"/>
        <v>0</v>
      </c>
      <c r="AF62" s="147">
        <f t="shared" si="2"/>
        <v>0</v>
      </c>
      <c r="AG62" s="14"/>
      <c r="AH62" s="23"/>
      <c r="AI62" s="15"/>
      <c r="AJ62" s="14"/>
      <c r="AK62" s="256"/>
      <c r="AL62" s="14"/>
      <c r="AM62" s="131"/>
      <c r="AN62" s="14"/>
      <c r="AO62" s="23"/>
      <c r="AP62" s="15"/>
      <c r="AQ62" s="257"/>
      <c r="AR62" s="256"/>
      <c r="AS62" s="14"/>
      <c r="AT62" s="131"/>
      <c r="AU62" s="14"/>
      <c r="AV62" s="23"/>
      <c r="AW62" s="252"/>
      <c r="AX62" s="253">
        <f t="shared" ref="AX62:AX74" si="82">((AV$80)+10)-AW62</f>
        <v>0</v>
      </c>
      <c r="AY62" s="254">
        <v>0</v>
      </c>
      <c r="AZ62" s="255"/>
      <c r="BA62" s="147">
        <f t="shared" si="3"/>
        <v>0</v>
      </c>
      <c r="BB62" s="14"/>
      <c r="BC62" s="23"/>
      <c r="BD62" s="15"/>
      <c r="BE62" s="14"/>
      <c r="BF62" s="256"/>
      <c r="BG62" s="14"/>
      <c r="BH62" s="131"/>
      <c r="BI62" s="14"/>
      <c r="BJ62" s="23"/>
      <c r="BK62" s="252"/>
      <c r="BL62" s="253"/>
      <c r="BM62" s="254">
        <v>0</v>
      </c>
      <c r="BN62" s="255">
        <f t="shared" si="49"/>
        <v>0</v>
      </c>
      <c r="BO62" s="147">
        <f t="shared" si="5"/>
        <v>0</v>
      </c>
      <c r="BP62" s="14"/>
      <c r="BQ62" s="23">
        <v>1.9930555555555556E-2</v>
      </c>
      <c r="BR62" s="252">
        <v>4</v>
      </c>
      <c r="BS62" s="253">
        <f t="shared" ref="BS62" si="83">IF(BQ$80&gt;0,(((BQ$80)+10)-BR62),0)</f>
        <v>22</v>
      </c>
      <c r="BT62" s="254">
        <v>0</v>
      </c>
      <c r="BU62" s="255">
        <f t="shared" si="36"/>
        <v>5</v>
      </c>
      <c r="BV62" s="147">
        <f t="shared" si="6"/>
        <v>27</v>
      </c>
      <c r="BW62" s="14"/>
      <c r="BX62" s="23"/>
      <c r="BY62" s="252"/>
      <c r="BZ62" s="253"/>
      <c r="CA62" s="254">
        <v>0</v>
      </c>
      <c r="CB62" s="255">
        <f t="shared" si="50"/>
        <v>0</v>
      </c>
      <c r="CC62" s="147">
        <f t="shared" si="37"/>
        <v>0</v>
      </c>
      <c r="CD62" s="14"/>
      <c r="CE62" s="23"/>
      <c r="CF62" s="15"/>
      <c r="CG62" s="14"/>
      <c r="CH62" s="256"/>
      <c r="CI62" s="14"/>
      <c r="CJ62" s="131"/>
      <c r="CK62" s="14"/>
      <c r="CL62" s="23"/>
      <c r="CM62" s="15"/>
      <c r="CN62" s="257">
        <f>((CL$80)+10)-CM62</f>
        <v>0</v>
      </c>
      <c r="CO62" s="256">
        <v>0</v>
      </c>
      <c r="CP62" s="14"/>
      <c r="CQ62" s="131">
        <f t="shared" si="9"/>
        <v>0</v>
      </c>
      <c r="CR62" s="14"/>
      <c r="CS62" s="23"/>
      <c r="CT62" s="15"/>
      <c r="CU62" s="14"/>
      <c r="CV62" s="256"/>
      <c r="CW62" s="14"/>
      <c r="CX62" s="131"/>
      <c r="CY62" s="14"/>
      <c r="CZ62" s="23"/>
      <c r="DA62" s="252"/>
      <c r="DB62" s="253"/>
      <c r="DC62" s="254">
        <v>0</v>
      </c>
      <c r="DD62" s="255">
        <f t="shared" si="38"/>
        <v>0</v>
      </c>
      <c r="DE62" s="147">
        <f t="shared" si="11"/>
        <v>0</v>
      </c>
      <c r="DF62" s="14"/>
      <c r="DG62" s="23"/>
      <c r="DH62" s="252"/>
      <c r="DI62" s="253"/>
      <c r="DJ62" s="254">
        <v>0</v>
      </c>
      <c r="DK62" s="255">
        <f t="shared" si="40"/>
        <v>0</v>
      </c>
      <c r="DL62" s="147">
        <f t="shared" si="12"/>
        <v>0</v>
      </c>
      <c r="DM62" s="14"/>
      <c r="DN62" s="23"/>
      <c r="DO62" s="252"/>
      <c r="DP62" s="253"/>
      <c r="DQ62" s="254">
        <v>0</v>
      </c>
      <c r="DR62" s="255">
        <f t="shared" si="42"/>
        <v>0</v>
      </c>
      <c r="DS62" s="147">
        <f t="shared" si="13"/>
        <v>0</v>
      </c>
      <c r="DT62" s="12"/>
      <c r="DU62" s="23"/>
      <c r="DV62" s="252"/>
      <c r="DW62" s="253"/>
      <c r="DX62" s="254">
        <v>0</v>
      </c>
      <c r="DY62" s="255">
        <f t="shared" si="43"/>
        <v>0</v>
      </c>
      <c r="DZ62" s="147">
        <f t="shared" si="14"/>
        <v>0</v>
      </c>
      <c r="EA62" s="14"/>
      <c r="EB62" s="23"/>
      <c r="EC62" s="252"/>
      <c r="ED62" s="253"/>
      <c r="EE62" s="254">
        <v>0</v>
      </c>
      <c r="EF62" s="255">
        <f t="shared" si="44"/>
        <v>0</v>
      </c>
      <c r="EG62" s="147">
        <f t="shared" si="15"/>
        <v>0</v>
      </c>
      <c r="EH62" s="14"/>
      <c r="EI62" s="23"/>
      <c r="EJ62" s="252"/>
      <c r="EK62" s="253"/>
      <c r="EL62" s="254">
        <v>0</v>
      </c>
      <c r="EM62" s="255">
        <f t="shared" si="45"/>
        <v>0</v>
      </c>
      <c r="EN62" s="147">
        <f t="shared" si="16"/>
        <v>0</v>
      </c>
      <c r="EO62" s="14"/>
      <c r="EP62" s="23"/>
      <c r="EQ62" s="15"/>
      <c r="ER62" s="14"/>
      <c r="ES62" s="256"/>
      <c r="ET62" s="14"/>
      <c r="EU62" s="131"/>
      <c r="EV62" s="14"/>
      <c r="EW62" s="23"/>
      <c r="EX62" s="15"/>
      <c r="EY62" s="253"/>
      <c r="EZ62" s="256"/>
      <c r="FA62" s="14"/>
      <c r="FB62" s="131"/>
      <c r="FC62" s="14"/>
      <c r="FD62" s="23"/>
      <c r="FE62" s="259" t="str">
        <f t="shared" si="46"/>
        <v>40=</v>
      </c>
      <c r="FF62" s="260">
        <f t="shared" si="81"/>
        <v>22</v>
      </c>
      <c r="FG62" s="260">
        <f t="shared" si="81"/>
        <v>0</v>
      </c>
      <c r="FH62" s="260">
        <f t="shared" si="81"/>
        <v>5</v>
      </c>
      <c r="FI62" s="131">
        <f t="shared" si="20"/>
        <v>27</v>
      </c>
      <c r="FJ62" s="14" t="str">
        <f t="shared" si="51"/>
        <v>Zeke Dixon</v>
      </c>
      <c r="FK62" s="14"/>
      <c r="FL62" s="183" t="str">
        <f t="shared" si="25"/>
        <v>40=</v>
      </c>
      <c r="FM62" s="177"/>
      <c r="FN62" s="177"/>
      <c r="FO62" s="177"/>
      <c r="FP62" s="177" t="s">
        <v>768</v>
      </c>
      <c r="FQ62" s="177" t="s">
        <v>812</v>
      </c>
      <c r="FR62" s="177">
        <v>34</v>
      </c>
      <c r="FS62" s="177" t="s">
        <v>921</v>
      </c>
      <c r="FT62" s="177" t="s">
        <v>921</v>
      </c>
      <c r="FU62" s="188" t="s">
        <v>921</v>
      </c>
      <c r="FV62" s="177" t="s">
        <v>849</v>
      </c>
      <c r="FW62" s="177" t="s">
        <v>869</v>
      </c>
      <c r="FX62" s="77"/>
      <c r="FY62" s="77"/>
      <c r="FZ62" s="77"/>
      <c r="GA62" s="77"/>
      <c r="GB62" s="77"/>
      <c r="GC62" s="77"/>
      <c r="GD62" s="122">
        <f t="shared" si="21"/>
        <v>0</v>
      </c>
      <c r="GE62" s="122">
        <f t="shared" si="22"/>
        <v>0</v>
      </c>
      <c r="GF62" s="261">
        <f t="shared" si="26"/>
        <v>0</v>
      </c>
      <c r="GG62" s="261">
        <f t="shared" si="27"/>
        <v>27</v>
      </c>
      <c r="GH62" s="261">
        <f t="shared" si="28"/>
        <v>27</v>
      </c>
      <c r="GI62" s="261">
        <f t="shared" si="29"/>
        <v>27</v>
      </c>
      <c r="GJ62" s="261">
        <f t="shared" si="30"/>
        <v>27</v>
      </c>
      <c r="GK62" s="261">
        <f t="shared" si="31"/>
        <v>27</v>
      </c>
      <c r="GL62" s="261">
        <f t="shared" si="32"/>
        <v>27</v>
      </c>
      <c r="GM62" s="261">
        <f t="shared" si="33"/>
        <v>27</v>
      </c>
      <c r="GN62" s="261">
        <f t="shared" si="34"/>
        <v>27</v>
      </c>
      <c r="GO62" s="261"/>
      <c r="GP62" s="261">
        <f t="shared" si="35"/>
        <v>0</v>
      </c>
    </row>
    <row r="63" spans="1:198">
      <c r="B63" s="14"/>
      <c r="C63" s="251"/>
      <c r="D63" s="249"/>
      <c r="E63" s="249"/>
      <c r="F63" s="249"/>
      <c r="G63" s="249"/>
      <c r="H63" s="251"/>
      <c r="I63" s="251"/>
      <c r="J63" s="251"/>
      <c r="K63" s="251"/>
      <c r="L63" s="251"/>
      <c r="M63" s="23"/>
      <c r="N63" s="252"/>
      <c r="O63" s="253"/>
      <c r="P63" s="254">
        <v>0</v>
      </c>
      <c r="Q63" s="255">
        <f t="shared" si="47"/>
        <v>0</v>
      </c>
      <c r="R63" s="147">
        <f t="shared" si="0"/>
        <v>0</v>
      </c>
      <c r="S63" s="14"/>
      <c r="T63" s="23"/>
      <c r="U63" s="15"/>
      <c r="V63" s="14"/>
      <c r="W63" s="256"/>
      <c r="X63" s="14"/>
      <c r="Y63" s="131"/>
      <c r="Z63" s="14"/>
      <c r="AA63" s="23"/>
      <c r="AB63" s="252"/>
      <c r="AC63" s="253"/>
      <c r="AD63" s="254">
        <v>0</v>
      </c>
      <c r="AE63" s="255">
        <f t="shared" si="48"/>
        <v>0</v>
      </c>
      <c r="AF63" s="147">
        <f t="shared" si="2"/>
        <v>0</v>
      </c>
      <c r="AG63" s="14"/>
      <c r="AH63" s="23"/>
      <c r="AI63" s="15"/>
      <c r="AJ63" s="14"/>
      <c r="AK63" s="256"/>
      <c r="AL63" s="14"/>
      <c r="AM63" s="131"/>
      <c r="AN63" s="14"/>
      <c r="AO63" s="23"/>
      <c r="AP63" s="15"/>
      <c r="AQ63" s="257"/>
      <c r="AR63" s="256"/>
      <c r="AS63" s="14"/>
      <c r="AT63" s="131"/>
      <c r="AU63" s="14"/>
      <c r="AV63" s="23"/>
      <c r="AW63" s="252"/>
      <c r="AX63" s="253">
        <f t="shared" si="82"/>
        <v>0</v>
      </c>
      <c r="AY63" s="254">
        <v>0</v>
      </c>
      <c r="AZ63" s="255"/>
      <c r="BA63" s="147">
        <f t="shared" si="3"/>
        <v>0</v>
      </c>
      <c r="BB63" s="14"/>
      <c r="BC63" s="23"/>
      <c r="BD63" s="15"/>
      <c r="BE63" s="14"/>
      <c r="BF63" s="256"/>
      <c r="BG63" s="14"/>
      <c r="BH63" s="131"/>
      <c r="BI63" s="14"/>
      <c r="BJ63" s="23"/>
      <c r="BK63" s="252"/>
      <c r="BL63" s="253"/>
      <c r="BM63" s="254">
        <v>0</v>
      </c>
      <c r="BN63" s="255">
        <f t="shared" si="49"/>
        <v>0</v>
      </c>
      <c r="BO63" s="147">
        <f t="shared" si="5"/>
        <v>0</v>
      </c>
      <c r="BP63" s="14"/>
      <c r="BQ63" s="23"/>
      <c r="BR63" s="252"/>
      <c r="BS63" s="253"/>
      <c r="BT63" s="254">
        <v>0</v>
      </c>
      <c r="BU63" s="255">
        <f t="shared" si="36"/>
        <v>0</v>
      </c>
      <c r="BV63" s="147">
        <f t="shared" si="6"/>
        <v>0</v>
      </c>
      <c r="BW63" s="14"/>
      <c r="BX63" s="23"/>
      <c r="BY63" s="252"/>
      <c r="BZ63" s="253"/>
      <c r="CA63" s="254">
        <v>0</v>
      </c>
      <c r="CB63" s="255">
        <f t="shared" si="50"/>
        <v>0</v>
      </c>
      <c r="CC63" s="147">
        <f t="shared" si="7"/>
        <v>0</v>
      </c>
      <c r="CD63" s="14"/>
      <c r="CE63" s="23"/>
      <c r="CF63" s="15"/>
      <c r="CG63" s="14"/>
      <c r="CH63" s="256"/>
      <c r="CI63" s="14"/>
      <c r="CJ63" s="131"/>
      <c r="CK63" s="14"/>
      <c r="CL63" s="23"/>
      <c r="CM63" s="15"/>
      <c r="CN63" s="257">
        <f>((CL$80)+10)-CM63</f>
        <v>0</v>
      </c>
      <c r="CO63" s="256">
        <v>0</v>
      </c>
      <c r="CP63" s="14"/>
      <c r="CQ63" s="131">
        <f t="shared" si="9"/>
        <v>0</v>
      </c>
      <c r="CR63" s="14"/>
      <c r="CS63" s="23"/>
      <c r="CT63" s="15"/>
      <c r="CU63" s="14"/>
      <c r="CV63" s="256"/>
      <c r="CW63" s="14"/>
      <c r="CX63" s="131"/>
      <c r="CY63" s="14"/>
      <c r="CZ63" s="23"/>
      <c r="DA63" s="252"/>
      <c r="DB63" s="253"/>
      <c r="DC63" s="254">
        <v>0</v>
      </c>
      <c r="DD63" s="255">
        <f t="shared" si="38"/>
        <v>0</v>
      </c>
      <c r="DE63" s="147">
        <f t="shared" si="11"/>
        <v>0</v>
      </c>
      <c r="DF63" s="14"/>
      <c r="DG63" s="23"/>
      <c r="DH63" s="252"/>
      <c r="DI63" s="253"/>
      <c r="DJ63" s="254">
        <v>0</v>
      </c>
      <c r="DK63" s="255">
        <f t="shared" si="40"/>
        <v>0</v>
      </c>
      <c r="DL63" s="147">
        <f t="shared" si="12"/>
        <v>0</v>
      </c>
      <c r="DM63" s="14"/>
      <c r="DN63" s="23"/>
      <c r="DO63" s="252"/>
      <c r="DP63" s="253"/>
      <c r="DQ63" s="254">
        <v>0</v>
      </c>
      <c r="DR63" s="255">
        <f t="shared" si="42"/>
        <v>0</v>
      </c>
      <c r="DS63" s="147">
        <f t="shared" si="13"/>
        <v>0</v>
      </c>
      <c r="DT63" s="12"/>
      <c r="DU63" s="23"/>
      <c r="DV63" s="252"/>
      <c r="DW63" s="253"/>
      <c r="DX63" s="254">
        <v>0</v>
      </c>
      <c r="DY63" s="255">
        <f t="shared" si="43"/>
        <v>0</v>
      </c>
      <c r="DZ63" s="147">
        <f t="shared" si="14"/>
        <v>0</v>
      </c>
      <c r="EA63" s="14"/>
      <c r="EB63" s="23"/>
      <c r="EC63" s="252"/>
      <c r="ED63" s="253"/>
      <c r="EE63" s="254">
        <v>0</v>
      </c>
      <c r="EF63" s="255">
        <f t="shared" si="44"/>
        <v>0</v>
      </c>
      <c r="EG63" s="147">
        <f t="shared" si="15"/>
        <v>0</v>
      </c>
      <c r="EH63" s="14"/>
      <c r="EI63" s="23"/>
      <c r="EJ63" s="252"/>
      <c r="EK63" s="253"/>
      <c r="EL63" s="254">
        <v>0</v>
      </c>
      <c r="EM63" s="255">
        <f t="shared" si="45"/>
        <v>0</v>
      </c>
      <c r="EN63" s="147">
        <f t="shared" si="16"/>
        <v>0</v>
      </c>
      <c r="EO63" s="14"/>
      <c r="EP63" s="23"/>
      <c r="EQ63" s="15"/>
      <c r="ER63" s="14"/>
      <c r="ES63" s="256"/>
      <c r="ET63" s="14"/>
      <c r="EU63" s="131"/>
      <c r="EV63" s="14"/>
      <c r="EW63" s="23"/>
      <c r="EX63" s="15"/>
      <c r="EY63" s="253"/>
      <c r="EZ63" s="256"/>
      <c r="FA63" s="14"/>
      <c r="FB63" s="131"/>
      <c r="FC63" s="14"/>
      <c r="FD63" s="23"/>
      <c r="FE63" s="259">
        <f t="shared" si="46"/>
        <v>0</v>
      </c>
      <c r="FF63" s="260">
        <f t="shared" si="81"/>
        <v>0</v>
      </c>
      <c r="FG63" s="260">
        <f t="shared" si="81"/>
        <v>0</v>
      </c>
      <c r="FH63" s="260">
        <f t="shared" si="81"/>
        <v>0</v>
      </c>
      <c r="FI63" s="131">
        <f t="shared" si="20"/>
        <v>0</v>
      </c>
      <c r="FJ63" s="14">
        <f t="shared" si="51"/>
        <v>0</v>
      </c>
      <c r="FK63" s="14"/>
      <c r="FL63" s="183"/>
      <c r="FM63" s="177"/>
      <c r="FN63" s="177"/>
      <c r="FO63" s="177"/>
      <c r="FP63" s="177"/>
      <c r="FQ63" s="177"/>
      <c r="FR63" s="177"/>
      <c r="FS63" s="177"/>
      <c r="FT63" s="177"/>
      <c r="FU63" s="188"/>
      <c r="FV63" s="177"/>
      <c r="FW63" s="177"/>
      <c r="FX63" s="77"/>
      <c r="FY63" s="77"/>
      <c r="FZ63" s="77"/>
      <c r="GA63" s="77"/>
      <c r="GB63" s="77"/>
      <c r="GC63" s="77"/>
    </row>
    <row r="64" spans="1:198">
      <c r="B64" s="14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3"/>
      <c r="N64" s="252"/>
      <c r="O64" s="253"/>
      <c r="P64" s="254">
        <v>0</v>
      </c>
      <c r="Q64" s="255">
        <f t="shared" si="47"/>
        <v>0</v>
      </c>
      <c r="R64" s="147">
        <f t="shared" si="0"/>
        <v>0</v>
      </c>
      <c r="S64" s="14"/>
      <c r="T64" s="23"/>
      <c r="U64" s="15"/>
      <c r="V64" s="14"/>
      <c r="W64" s="256"/>
      <c r="X64" s="14"/>
      <c r="Y64" s="131"/>
      <c r="Z64" s="14"/>
      <c r="AA64" s="23"/>
      <c r="AB64" s="252"/>
      <c r="AC64" s="253"/>
      <c r="AD64" s="254">
        <v>0</v>
      </c>
      <c r="AE64" s="255">
        <f t="shared" si="48"/>
        <v>0</v>
      </c>
      <c r="AF64" s="147">
        <f t="shared" si="2"/>
        <v>0</v>
      </c>
      <c r="AG64" s="14"/>
      <c r="AH64" s="23"/>
      <c r="AI64" s="15"/>
      <c r="AJ64" s="14"/>
      <c r="AK64" s="256"/>
      <c r="AL64" s="14"/>
      <c r="AM64" s="131"/>
      <c r="AN64" s="14"/>
      <c r="AO64" s="23"/>
      <c r="AP64" s="15"/>
      <c r="AQ64" s="257"/>
      <c r="AR64" s="256"/>
      <c r="AS64" s="14"/>
      <c r="AT64" s="131"/>
      <c r="AU64" s="14"/>
      <c r="AV64" s="23"/>
      <c r="AW64" s="252"/>
      <c r="AX64" s="253">
        <f t="shared" si="82"/>
        <v>0</v>
      </c>
      <c r="AY64" s="254">
        <v>0</v>
      </c>
      <c r="AZ64" s="255"/>
      <c r="BA64" s="147">
        <f t="shared" si="3"/>
        <v>0</v>
      </c>
      <c r="BB64" s="14"/>
      <c r="BC64" s="23"/>
      <c r="BD64" s="15"/>
      <c r="BE64" s="14"/>
      <c r="BF64" s="256"/>
      <c r="BG64" s="14"/>
      <c r="BH64" s="131"/>
      <c r="BI64" s="14"/>
      <c r="BJ64" s="23"/>
      <c r="BK64" s="252"/>
      <c r="BL64" s="253"/>
      <c r="BM64" s="254">
        <v>0</v>
      </c>
      <c r="BN64" s="255">
        <f t="shared" si="49"/>
        <v>0</v>
      </c>
      <c r="BO64" s="147">
        <f t="shared" si="5"/>
        <v>0</v>
      </c>
      <c r="BP64" s="14"/>
      <c r="BQ64" s="23"/>
      <c r="BR64" s="252"/>
      <c r="BS64" s="253"/>
      <c r="BT64" s="254">
        <v>0</v>
      </c>
      <c r="BU64" s="255">
        <f t="shared" si="36"/>
        <v>0</v>
      </c>
      <c r="BV64" s="147">
        <f t="shared" si="6"/>
        <v>0</v>
      </c>
      <c r="BW64" s="14"/>
      <c r="BX64" s="23"/>
      <c r="BY64" s="252"/>
      <c r="BZ64" s="253"/>
      <c r="CA64" s="254">
        <v>0</v>
      </c>
      <c r="CB64" s="255">
        <f t="shared" si="50"/>
        <v>0</v>
      </c>
      <c r="CC64" s="147">
        <f t="shared" si="7"/>
        <v>0</v>
      </c>
      <c r="CD64" s="14"/>
      <c r="CE64" s="23"/>
      <c r="CF64" s="15"/>
      <c r="CG64" s="14"/>
      <c r="CH64" s="256"/>
      <c r="CI64" s="14"/>
      <c r="CJ64" s="131"/>
      <c r="CK64" s="14"/>
      <c r="CL64" s="23"/>
      <c r="CM64" s="15"/>
      <c r="CN64" s="257"/>
      <c r="CO64" s="256"/>
      <c r="CP64" s="14"/>
      <c r="CQ64" s="131"/>
      <c r="CR64" s="14"/>
      <c r="CS64" s="23"/>
      <c r="CT64" s="15"/>
      <c r="CU64" s="14"/>
      <c r="CV64" s="256"/>
      <c r="CW64" s="14"/>
      <c r="CX64" s="131"/>
      <c r="CY64" s="14"/>
      <c r="CZ64" s="23"/>
      <c r="DA64" s="252"/>
      <c r="DB64" s="253"/>
      <c r="DC64" s="254">
        <v>0</v>
      </c>
      <c r="DD64" s="255">
        <f t="shared" si="38"/>
        <v>0</v>
      </c>
      <c r="DE64" s="147">
        <f t="shared" si="11"/>
        <v>0</v>
      </c>
      <c r="DF64" s="14"/>
      <c r="DG64" s="23"/>
      <c r="DH64" s="252"/>
      <c r="DI64" s="253"/>
      <c r="DJ64" s="254">
        <v>0</v>
      </c>
      <c r="DK64" s="255">
        <f t="shared" si="40"/>
        <v>0</v>
      </c>
      <c r="DL64" s="147">
        <f t="shared" si="12"/>
        <v>0</v>
      </c>
      <c r="DM64" s="14"/>
      <c r="DN64" s="23"/>
      <c r="DO64" s="252"/>
      <c r="DP64" s="253"/>
      <c r="DQ64" s="254">
        <v>0</v>
      </c>
      <c r="DR64" s="255">
        <f t="shared" si="42"/>
        <v>0</v>
      </c>
      <c r="DS64" s="147">
        <f t="shared" si="13"/>
        <v>0</v>
      </c>
      <c r="DT64" s="12"/>
      <c r="DU64" s="23"/>
      <c r="DV64" s="252"/>
      <c r="DW64" s="253"/>
      <c r="DX64" s="254">
        <v>0</v>
      </c>
      <c r="DY64" s="255">
        <f t="shared" si="43"/>
        <v>0</v>
      </c>
      <c r="DZ64" s="147">
        <f t="shared" si="14"/>
        <v>0</v>
      </c>
      <c r="EA64" s="14"/>
      <c r="EB64" s="23"/>
      <c r="EC64" s="252"/>
      <c r="ED64" s="253"/>
      <c r="EE64" s="254">
        <v>0</v>
      </c>
      <c r="EF64" s="255">
        <f t="shared" si="44"/>
        <v>0</v>
      </c>
      <c r="EG64" s="147">
        <f t="shared" si="15"/>
        <v>0</v>
      </c>
      <c r="EH64" s="14"/>
      <c r="EI64" s="23"/>
      <c r="EJ64" s="252"/>
      <c r="EK64" s="253"/>
      <c r="EL64" s="254">
        <v>0</v>
      </c>
      <c r="EM64" s="255">
        <f t="shared" si="45"/>
        <v>0</v>
      </c>
      <c r="EN64" s="147">
        <f t="shared" si="16"/>
        <v>0</v>
      </c>
      <c r="EO64" s="14"/>
      <c r="EP64" s="23"/>
      <c r="EQ64" s="15"/>
      <c r="ER64" s="14"/>
      <c r="ES64" s="256"/>
      <c r="ET64" s="14"/>
      <c r="EU64" s="131"/>
      <c r="EV64" s="14"/>
      <c r="EW64" s="23"/>
      <c r="EX64" s="15"/>
      <c r="EY64" s="253"/>
      <c r="EZ64" s="256"/>
      <c r="FA64" s="14"/>
      <c r="FB64" s="131"/>
      <c r="FC64" s="14"/>
      <c r="FD64" s="23"/>
      <c r="FE64" s="259">
        <f t="shared" si="46"/>
        <v>0</v>
      </c>
      <c r="FF64" s="260">
        <f t="shared" si="81"/>
        <v>0</v>
      </c>
      <c r="FG64" s="260">
        <f t="shared" si="81"/>
        <v>0</v>
      </c>
      <c r="FH64" s="260">
        <f t="shared" si="81"/>
        <v>0</v>
      </c>
      <c r="FI64" s="131">
        <f t="shared" si="20"/>
        <v>0</v>
      </c>
      <c r="FJ64" s="14">
        <f t="shared" si="51"/>
        <v>0</v>
      </c>
      <c r="FK64" s="14"/>
      <c r="FL64" s="183"/>
      <c r="FM64" s="177"/>
      <c r="FN64" s="177"/>
      <c r="FO64" s="177"/>
      <c r="FP64" s="177"/>
      <c r="FQ64" s="177"/>
      <c r="FR64" s="177"/>
      <c r="FS64" s="177"/>
      <c r="FT64" s="177"/>
      <c r="FU64" s="188"/>
      <c r="FV64" s="177"/>
      <c r="FW64" s="177"/>
      <c r="FX64" s="77"/>
      <c r="FY64" s="77"/>
      <c r="FZ64" s="77"/>
      <c r="GA64" s="77"/>
      <c r="GB64" s="77"/>
      <c r="GC64" s="77"/>
    </row>
    <row r="65" spans="1:195">
      <c r="B65" s="14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3"/>
      <c r="N65" s="252"/>
      <c r="O65" s="253"/>
      <c r="P65" s="254">
        <v>0</v>
      </c>
      <c r="Q65" s="255">
        <f t="shared" si="47"/>
        <v>0</v>
      </c>
      <c r="R65" s="147">
        <f t="shared" si="0"/>
        <v>0</v>
      </c>
      <c r="S65" s="14"/>
      <c r="T65" s="23"/>
      <c r="U65" s="15"/>
      <c r="V65" s="14"/>
      <c r="W65" s="256"/>
      <c r="X65" s="14"/>
      <c r="Y65" s="131"/>
      <c r="Z65" s="14"/>
      <c r="AA65" s="23"/>
      <c r="AB65" s="252"/>
      <c r="AC65" s="253"/>
      <c r="AD65" s="254">
        <v>0</v>
      </c>
      <c r="AE65" s="255">
        <f t="shared" si="48"/>
        <v>0</v>
      </c>
      <c r="AF65" s="147">
        <f t="shared" si="2"/>
        <v>0</v>
      </c>
      <c r="AG65" s="14"/>
      <c r="AH65" s="23"/>
      <c r="AI65" s="15"/>
      <c r="AJ65" s="14"/>
      <c r="AK65" s="256"/>
      <c r="AL65" s="14"/>
      <c r="AM65" s="131"/>
      <c r="AN65" s="14"/>
      <c r="AO65" s="23"/>
      <c r="AP65" s="15"/>
      <c r="AQ65" s="257"/>
      <c r="AR65" s="256"/>
      <c r="AS65" s="14"/>
      <c r="AT65" s="131"/>
      <c r="AU65" s="14"/>
      <c r="AV65" s="23"/>
      <c r="AW65" s="252"/>
      <c r="AX65" s="253">
        <f t="shared" si="82"/>
        <v>0</v>
      </c>
      <c r="AY65" s="254">
        <v>0</v>
      </c>
      <c r="AZ65" s="255"/>
      <c r="BA65" s="147">
        <f t="shared" si="3"/>
        <v>0</v>
      </c>
      <c r="BB65" s="14"/>
      <c r="BC65" s="23"/>
      <c r="BD65" s="15"/>
      <c r="BE65" s="14"/>
      <c r="BF65" s="256"/>
      <c r="BG65" s="14"/>
      <c r="BH65" s="131"/>
      <c r="BI65" s="14"/>
      <c r="BJ65" s="23"/>
      <c r="BK65" s="252"/>
      <c r="BL65" s="253"/>
      <c r="BM65" s="254">
        <v>0</v>
      </c>
      <c r="BN65" s="255">
        <f t="shared" si="49"/>
        <v>0</v>
      </c>
      <c r="BO65" s="147">
        <f t="shared" si="5"/>
        <v>0</v>
      </c>
      <c r="BP65" s="14"/>
      <c r="BQ65" s="23"/>
      <c r="BR65" s="252"/>
      <c r="BS65" s="253"/>
      <c r="BT65" s="254">
        <v>0</v>
      </c>
      <c r="BU65" s="255">
        <f t="shared" si="36"/>
        <v>0</v>
      </c>
      <c r="BV65" s="147">
        <f t="shared" si="6"/>
        <v>0</v>
      </c>
      <c r="BW65" s="14"/>
      <c r="BX65" s="23"/>
      <c r="BY65" s="252"/>
      <c r="BZ65" s="253"/>
      <c r="CA65" s="254">
        <v>0</v>
      </c>
      <c r="CB65" s="255">
        <f t="shared" si="50"/>
        <v>0</v>
      </c>
      <c r="CC65" s="147">
        <f t="shared" si="7"/>
        <v>0</v>
      </c>
      <c r="CD65" s="14"/>
      <c r="CE65" s="23"/>
      <c r="CF65" s="15"/>
      <c r="CG65" s="14"/>
      <c r="CH65" s="256"/>
      <c r="CI65" s="14"/>
      <c r="CJ65" s="131"/>
      <c r="CK65" s="14"/>
      <c r="CL65" s="23"/>
      <c r="CM65" s="15"/>
      <c r="CN65" s="257"/>
      <c r="CO65" s="256"/>
      <c r="CP65" s="14"/>
      <c r="CQ65" s="131"/>
      <c r="CR65" s="14"/>
      <c r="CS65" s="23"/>
      <c r="CT65" s="15"/>
      <c r="CU65" s="14"/>
      <c r="CV65" s="256"/>
      <c r="CW65" s="14"/>
      <c r="CX65" s="131"/>
      <c r="CY65" s="14"/>
      <c r="CZ65" s="23"/>
      <c r="DA65" s="252"/>
      <c r="DB65" s="253"/>
      <c r="DC65" s="254">
        <v>0</v>
      </c>
      <c r="DD65" s="255">
        <f t="shared" si="38"/>
        <v>0</v>
      </c>
      <c r="DE65" s="147">
        <f t="shared" si="11"/>
        <v>0</v>
      </c>
      <c r="DF65" s="14"/>
      <c r="DG65" s="23"/>
      <c r="DH65" s="252"/>
      <c r="DI65" s="253"/>
      <c r="DJ65" s="254">
        <v>0</v>
      </c>
      <c r="DK65" s="255">
        <f t="shared" si="40"/>
        <v>0</v>
      </c>
      <c r="DL65" s="147">
        <f t="shared" si="12"/>
        <v>0</v>
      </c>
      <c r="DM65" s="14"/>
      <c r="DN65" s="23"/>
      <c r="DO65" s="252"/>
      <c r="DP65" s="253"/>
      <c r="DQ65" s="254">
        <v>0</v>
      </c>
      <c r="DR65" s="255">
        <f t="shared" si="42"/>
        <v>0</v>
      </c>
      <c r="DS65" s="147">
        <f t="shared" si="13"/>
        <v>0</v>
      </c>
      <c r="DT65" s="12"/>
      <c r="DU65" s="23"/>
      <c r="DV65" s="252"/>
      <c r="DW65" s="253"/>
      <c r="DX65" s="254">
        <v>0</v>
      </c>
      <c r="DY65" s="255">
        <f t="shared" si="43"/>
        <v>0</v>
      </c>
      <c r="DZ65" s="147">
        <f t="shared" si="14"/>
        <v>0</v>
      </c>
      <c r="EA65" s="14"/>
      <c r="EB65" s="23"/>
      <c r="EC65" s="252"/>
      <c r="ED65" s="253"/>
      <c r="EE65" s="254">
        <v>0</v>
      </c>
      <c r="EF65" s="255">
        <f t="shared" si="44"/>
        <v>0</v>
      </c>
      <c r="EG65" s="147">
        <f t="shared" si="15"/>
        <v>0</v>
      </c>
      <c r="EH65" s="14"/>
      <c r="EI65" s="23"/>
      <c r="EJ65" s="252"/>
      <c r="EK65" s="253"/>
      <c r="EL65" s="254">
        <v>0</v>
      </c>
      <c r="EM65" s="255">
        <f t="shared" si="45"/>
        <v>0</v>
      </c>
      <c r="EN65" s="147">
        <f t="shared" si="16"/>
        <v>0</v>
      </c>
      <c r="EO65" s="14"/>
      <c r="EP65" s="23"/>
      <c r="EQ65" s="15"/>
      <c r="ER65" s="14"/>
      <c r="ES65" s="256"/>
      <c r="ET65" s="14"/>
      <c r="EU65" s="131"/>
      <c r="EV65" s="14"/>
      <c r="EW65" s="23"/>
      <c r="EX65" s="15"/>
      <c r="EY65" s="253"/>
      <c r="EZ65" s="256"/>
      <c r="FA65" s="14"/>
      <c r="FB65" s="131"/>
      <c r="FC65" s="14"/>
      <c r="FD65" s="23"/>
      <c r="FE65" s="259">
        <f t="shared" si="46"/>
        <v>0</v>
      </c>
      <c r="FF65" s="260">
        <f t="shared" si="81"/>
        <v>0</v>
      </c>
      <c r="FG65" s="260">
        <f t="shared" si="81"/>
        <v>0</v>
      </c>
      <c r="FH65" s="260">
        <f t="shared" si="81"/>
        <v>0</v>
      </c>
      <c r="FI65" s="131">
        <f t="shared" si="20"/>
        <v>0</v>
      </c>
      <c r="FJ65" s="14">
        <f t="shared" si="51"/>
        <v>0</v>
      </c>
      <c r="FK65" s="14"/>
      <c r="FL65" s="183"/>
      <c r="FM65" s="177"/>
      <c r="FN65" s="177"/>
      <c r="FO65" s="177"/>
      <c r="FP65" s="177"/>
      <c r="FQ65" s="177"/>
      <c r="FR65" s="177"/>
      <c r="FS65" s="177"/>
      <c r="FT65" s="177"/>
      <c r="FU65" s="188"/>
      <c r="FV65" s="177"/>
      <c r="FW65" s="177"/>
      <c r="FX65" s="77"/>
      <c r="FY65" s="77"/>
      <c r="FZ65" s="77"/>
      <c r="GA65" s="77"/>
      <c r="GB65" s="77"/>
      <c r="GC65" s="77"/>
    </row>
    <row r="66" spans="1:195">
      <c r="B66" s="14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3"/>
      <c r="N66" s="252"/>
      <c r="O66" s="253"/>
      <c r="P66" s="254">
        <v>0</v>
      </c>
      <c r="Q66" s="255">
        <f t="shared" si="47"/>
        <v>0</v>
      </c>
      <c r="R66" s="147">
        <f t="shared" si="0"/>
        <v>0</v>
      </c>
      <c r="S66" s="14"/>
      <c r="T66" s="23"/>
      <c r="U66" s="15"/>
      <c r="V66" s="14"/>
      <c r="W66" s="256"/>
      <c r="X66" s="14"/>
      <c r="Y66" s="131"/>
      <c r="Z66" s="14"/>
      <c r="AA66" s="23"/>
      <c r="AB66" s="252"/>
      <c r="AC66" s="253"/>
      <c r="AD66" s="254">
        <v>0</v>
      </c>
      <c r="AE66" s="255">
        <f t="shared" si="48"/>
        <v>0</v>
      </c>
      <c r="AF66" s="147">
        <f t="shared" si="2"/>
        <v>0</v>
      </c>
      <c r="AG66" s="14"/>
      <c r="AH66" s="23"/>
      <c r="AI66" s="15"/>
      <c r="AJ66" s="14"/>
      <c r="AK66" s="256"/>
      <c r="AL66" s="14"/>
      <c r="AM66" s="131"/>
      <c r="AN66" s="14"/>
      <c r="AO66" s="23"/>
      <c r="AP66" s="15"/>
      <c r="AQ66" s="257"/>
      <c r="AR66" s="256"/>
      <c r="AS66" s="14"/>
      <c r="AT66" s="131"/>
      <c r="AU66" s="14"/>
      <c r="AV66" s="23"/>
      <c r="AW66" s="252"/>
      <c r="AX66" s="253">
        <f t="shared" si="82"/>
        <v>0</v>
      </c>
      <c r="AY66" s="254">
        <v>0</v>
      </c>
      <c r="AZ66" s="255"/>
      <c r="BA66" s="147">
        <f t="shared" si="3"/>
        <v>0</v>
      </c>
      <c r="BB66" s="14"/>
      <c r="BC66" s="23"/>
      <c r="BD66" s="15"/>
      <c r="BE66" s="14"/>
      <c r="BF66" s="256"/>
      <c r="BG66" s="14"/>
      <c r="BH66" s="131"/>
      <c r="BI66" s="14"/>
      <c r="BJ66" s="23"/>
      <c r="BK66" s="252"/>
      <c r="BL66" s="253"/>
      <c r="BM66" s="254">
        <v>0</v>
      </c>
      <c r="BN66" s="255">
        <f t="shared" si="49"/>
        <v>0</v>
      </c>
      <c r="BO66" s="147">
        <f t="shared" si="5"/>
        <v>0</v>
      </c>
      <c r="BP66" s="14"/>
      <c r="BQ66" s="23"/>
      <c r="BR66" s="252"/>
      <c r="BS66" s="253"/>
      <c r="BT66" s="254">
        <v>0</v>
      </c>
      <c r="BU66" s="255">
        <f t="shared" si="36"/>
        <v>0</v>
      </c>
      <c r="BV66" s="147">
        <f t="shared" si="6"/>
        <v>0</v>
      </c>
      <c r="BW66" s="14"/>
      <c r="BX66" s="23"/>
      <c r="BY66" s="252"/>
      <c r="BZ66" s="253"/>
      <c r="CA66" s="254">
        <v>0</v>
      </c>
      <c r="CB66" s="255">
        <f t="shared" si="50"/>
        <v>0</v>
      </c>
      <c r="CC66" s="147">
        <f t="shared" si="7"/>
        <v>0</v>
      </c>
      <c r="CD66" s="14"/>
      <c r="CE66" s="23"/>
      <c r="CF66" s="15"/>
      <c r="CG66" s="14"/>
      <c r="CH66" s="256"/>
      <c r="CI66" s="14"/>
      <c r="CJ66" s="131"/>
      <c r="CK66" s="14"/>
      <c r="CL66" s="23"/>
      <c r="CM66" s="15"/>
      <c r="CN66" s="257"/>
      <c r="CO66" s="256"/>
      <c r="CP66" s="14"/>
      <c r="CQ66" s="131"/>
      <c r="CR66" s="14"/>
      <c r="CS66" s="23"/>
      <c r="CT66" s="15"/>
      <c r="CU66" s="14"/>
      <c r="CV66" s="256"/>
      <c r="CW66" s="14"/>
      <c r="CX66" s="131"/>
      <c r="CY66" s="14"/>
      <c r="CZ66" s="23"/>
      <c r="DA66" s="252"/>
      <c r="DB66" s="253"/>
      <c r="DC66" s="254">
        <v>0</v>
      </c>
      <c r="DD66" s="255">
        <f t="shared" si="38"/>
        <v>0</v>
      </c>
      <c r="DE66" s="147">
        <f t="shared" si="11"/>
        <v>0</v>
      </c>
      <c r="DF66" s="14"/>
      <c r="DG66" s="23"/>
      <c r="DH66" s="252"/>
      <c r="DI66" s="253"/>
      <c r="DJ66" s="254">
        <v>0</v>
      </c>
      <c r="DK66" s="255">
        <f t="shared" si="40"/>
        <v>0</v>
      </c>
      <c r="DL66" s="147">
        <f t="shared" si="12"/>
        <v>0</v>
      </c>
      <c r="DM66" s="14"/>
      <c r="DN66" s="23"/>
      <c r="DO66" s="252"/>
      <c r="DP66" s="253"/>
      <c r="DQ66" s="254">
        <v>0</v>
      </c>
      <c r="DR66" s="255">
        <f t="shared" si="42"/>
        <v>0</v>
      </c>
      <c r="DS66" s="147">
        <f t="shared" si="13"/>
        <v>0</v>
      </c>
      <c r="DT66" s="12"/>
      <c r="DU66" s="23"/>
      <c r="DV66" s="252"/>
      <c r="DW66" s="253"/>
      <c r="DX66" s="254">
        <v>0</v>
      </c>
      <c r="DY66" s="255">
        <f t="shared" si="43"/>
        <v>0</v>
      </c>
      <c r="DZ66" s="147">
        <f t="shared" si="14"/>
        <v>0</v>
      </c>
      <c r="EA66" s="14"/>
      <c r="EB66" s="23"/>
      <c r="EC66" s="252"/>
      <c r="ED66" s="253"/>
      <c r="EE66" s="254">
        <v>0</v>
      </c>
      <c r="EF66" s="255">
        <f t="shared" si="44"/>
        <v>0</v>
      </c>
      <c r="EG66" s="147">
        <f t="shared" si="15"/>
        <v>0</v>
      </c>
      <c r="EH66" s="14"/>
      <c r="EI66" s="23"/>
      <c r="EJ66" s="252"/>
      <c r="EK66" s="253"/>
      <c r="EL66" s="254">
        <v>0</v>
      </c>
      <c r="EM66" s="255">
        <f t="shared" si="45"/>
        <v>0</v>
      </c>
      <c r="EN66" s="147">
        <f t="shared" si="16"/>
        <v>0</v>
      </c>
      <c r="EO66" s="14"/>
      <c r="EP66" s="23"/>
      <c r="EQ66" s="15"/>
      <c r="ER66" s="14"/>
      <c r="ES66" s="256"/>
      <c r="ET66" s="14"/>
      <c r="EU66" s="131"/>
      <c r="EV66" s="14"/>
      <c r="EW66" s="23"/>
      <c r="EX66" s="15"/>
      <c r="EY66" s="253"/>
      <c r="EZ66" s="256"/>
      <c r="FA66" s="14"/>
      <c r="FB66" s="131"/>
      <c r="FC66" s="14"/>
      <c r="FD66" s="23"/>
      <c r="FE66" s="259">
        <f t="shared" si="46"/>
        <v>0</v>
      </c>
      <c r="FF66" s="260">
        <f t="shared" si="81"/>
        <v>0</v>
      </c>
      <c r="FG66" s="260">
        <f t="shared" si="81"/>
        <v>0</v>
      </c>
      <c r="FH66" s="260">
        <f t="shared" si="81"/>
        <v>0</v>
      </c>
      <c r="FI66" s="131">
        <f t="shared" si="20"/>
        <v>0</v>
      </c>
      <c r="FJ66" s="14">
        <f t="shared" si="51"/>
        <v>0</v>
      </c>
      <c r="FK66" s="14"/>
      <c r="FL66" s="183"/>
      <c r="FM66" s="177"/>
      <c r="FN66" s="177"/>
      <c r="FO66" s="177"/>
      <c r="FP66" s="177"/>
      <c r="FQ66" s="177"/>
      <c r="FR66" s="177"/>
      <c r="FS66" s="177"/>
      <c r="FT66" s="177"/>
      <c r="FU66" s="188"/>
      <c r="FV66" s="177"/>
      <c r="FW66" s="177"/>
      <c r="FX66" s="77"/>
      <c r="FY66" s="77"/>
      <c r="FZ66" s="77"/>
      <c r="GA66" s="77"/>
      <c r="GB66" s="77"/>
      <c r="GC66" s="77"/>
    </row>
    <row r="67" spans="1:195">
      <c r="B67" s="14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3"/>
      <c r="N67" s="252"/>
      <c r="O67" s="253"/>
      <c r="P67" s="254">
        <v>0</v>
      </c>
      <c r="Q67" s="255">
        <f t="shared" si="47"/>
        <v>0</v>
      </c>
      <c r="R67" s="147">
        <f t="shared" si="0"/>
        <v>0</v>
      </c>
      <c r="S67" s="14"/>
      <c r="T67" s="23"/>
      <c r="U67" s="15"/>
      <c r="V67" s="14"/>
      <c r="W67" s="256"/>
      <c r="X67" s="14"/>
      <c r="Y67" s="131"/>
      <c r="Z67" s="14"/>
      <c r="AA67" s="23"/>
      <c r="AB67" s="252"/>
      <c r="AC67" s="253"/>
      <c r="AD67" s="254">
        <v>0</v>
      </c>
      <c r="AE67" s="255">
        <f t="shared" si="48"/>
        <v>0</v>
      </c>
      <c r="AF67" s="147">
        <f t="shared" si="2"/>
        <v>0</v>
      </c>
      <c r="AG67" s="14"/>
      <c r="AH67" s="23"/>
      <c r="AI67" s="15"/>
      <c r="AJ67" s="14"/>
      <c r="AK67" s="256"/>
      <c r="AL67" s="14"/>
      <c r="AM67" s="131"/>
      <c r="AN67" s="14"/>
      <c r="AO67" s="23"/>
      <c r="AP67" s="15"/>
      <c r="AQ67" s="257"/>
      <c r="AR67" s="256"/>
      <c r="AS67" s="14"/>
      <c r="AT67" s="131"/>
      <c r="AU67" s="14"/>
      <c r="AV67" s="23"/>
      <c r="AW67" s="252"/>
      <c r="AX67" s="253">
        <f t="shared" si="82"/>
        <v>0</v>
      </c>
      <c r="AY67" s="254">
        <v>0</v>
      </c>
      <c r="AZ67" s="255"/>
      <c r="BA67" s="147">
        <f t="shared" si="3"/>
        <v>0</v>
      </c>
      <c r="BB67" s="14"/>
      <c r="BC67" s="23"/>
      <c r="BD67" s="15"/>
      <c r="BE67" s="14"/>
      <c r="BF67" s="256"/>
      <c r="BG67" s="14"/>
      <c r="BH67" s="131"/>
      <c r="BI67" s="14"/>
      <c r="BJ67" s="23"/>
      <c r="BK67" s="252"/>
      <c r="BL67" s="253"/>
      <c r="BM67" s="254">
        <v>0</v>
      </c>
      <c r="BN67" s="255">
        <f t="shared" si="49"/>
        <v>0</v>
      </c>
      <c r="BO67" s="147">
        <f t="shared" si="5"/>
        <v>0</v>
      </c>
      <c r="BP67" s="14"/>
      <c r="BQ67" s="23"/>
      <c r="BR67" s="252"/>
      <c r="BS67" s="253"/>
      <c r="BT67" s="254">
        <v>0</v>
      </c>
      <c r="BU67" s="255">
        <f t="shared" si="36"/>
        <v>0</v>
      </c>
      <c r="BV67" s="147">
        <f t="shared" si="6"/>
        <v>0</v>
      </c>
      <c r="BW67" s="14"/>
      <c r="BX67" s="23"/>
      <c r="BY67" s="252"/>
      <c r="BZ67" s="253"/>
      <c r="CA67" s="254">
        <v>0</v>
      </c>
      <c r="CB67" s="255">
        <f t="shared" si="50"/>
        <v>0</v>
      </c>
      <c r="CC67" s="147">
        <f t="shared" si="7"/>
        <v>0</v>
      </c>
      <c r="CD67" s="14"/>
      <c r="CE67" s="23"/>
      <c r="CF67" s="15"/>
      <c r="CG67" s="14"/>
      <c r="CH67" s="256"/>
      <c r="CI67" s="14"/>
      <c r="CJ67" s="131"/>
      <c r="CK67" s="14"/>
      <c r="CL67" s="23"/>
      <c r="CM67" s="15"/>
      <c r="CN67" s="257"/>
      <c r="CO67" s="256"/>
      <c r="CP67" s="14"/>
      <c r="CQ67" s="131"/>
      <c r="CR67" s="14"/>
      <c r="CS67" s="23"/>
      <c r="CT67" s="15"/>
      <c r="CU67" s="14"/>
      <c r="CV67" s="256"/>
      <c r="CW67" s="14"/>
      <c r="CX67" s="131"/>
      <c r="CY67" s="14"/>
      <c r="CZ67" s="23"/>
      <c r="DA67" s="252"/>
      <c r="DB67" s="253"/>
      <c r="DC67" s="254">
        <v>0</v>
      </c>
      <c r="DD67" s="255">
        <f t="shared" si="38"/>
        <v>0</v>
      </c>
      <c r="DE67" s="147">
        <f t="shared" si="11"/>
        <v>0</v>
      </c>
      <c r="DF67" s="14"/>
      <c r="DG67" s="23"/>
      <c r="DH67" s="252"/>
      <c r="DI67" s="253"/>
      <c r="DJ67" s="254">
        <v>0</v>
      </c>
      <c r="DK67" s="255">
        <f t="shared" si="40"/>
        <v>0</v>
      </c>
      <c r="DL67" s="147">
        <f t="shared" si="12"/>
        <v>0</v>
      </c>
      <c r="DM67" s="14"/>
      <c r="DN67" s="23"/>
      <c r="DO67" s="252"/>
      <c r="DP67" s="253"/>
      <c r="DQ67" s="254">
        <v>0</v>
      </c>
      <c r="DR67" s="255">
        <f t="shared" si="42"/>
        <v>0</v>
      </c>
      <c r="DS67" s="147">
        <f t="shared" si="13"/>
        <v>0</v>
      </c>
      <c r="DT67" s="12"/>
      <c r="DU67" s="23"/>
      <c r="DV67" s="252"/>
      <c r="DW67" s="253"/>
      <c r="DX67" s="254">
        <v>0</v>
      </c>
      <c r="DY67" s="255">
        <f t="shared" si="43"/>
        <v>0</v>
      </c>
      <c r="DZ67" s="147">
        <f t="shared" si="14"/>
        <v>0</v>
      </c>
      <c r="EA67" s="14"/>
      <c r="EB67" s="23"/>
      <c r="EC67" s="252"/>
      <c r="ED67" s="253"/>
      <c r="EE67" s="254">
        <v>0</v>
      </c>
      <c r="EF67" s="255">
        <f t="shared" si="44"/>
        <v>0</v>
      </c>
      <c r="EG67" s="147">
        <f t="shared" si="15"/>
        <v>0</v>
      </c>
      <c r="EH67" s="14"/>
      <c r="EI67" s="23"/>
      <c r="EJ67" s="252"/>
      <c r="EK67" s="253"/>
      <c r="EL67" s="254">
        <v>0</v>
      </c>
      <c r="EM67" s="255">
        <f t="shared" si="45"/>
        <v>0</v>
      </c>
      <c r="EN67" s="147">
        <f t="shared" si="16"/>
        <v>0</v>
      </c>
      <c r="EO67" s="14"/>
      <c r="EP67" s="23"/>
      <c r="EQ67" s="15"/>
      <c r="ER67" s="14"/>
      <c r="ES67" s="256"/>
      <c r="ET67" s="14"/>
      <c r="EU67" s="131"/>
      <c r="EV67" s="14"/>
      <c r="EW67" s="23"/>
      <c r="EX67" s="15"/>
      <c r="EY67" s="253"/>
      <c r="EZ67" s="256"/>
      <c r="FA67" s="14"/>
      <c r="FB67" s="131"/>
      <c r="FC67" s="14"/>
      <c r="FD67" s="23"/>
      <c r="FE67" s="259">
        <f t="shared" si="46"/>
        <v>0</v>
      </c>
      <c r="FF67" s="260">
        <f t="shared" si="81"/>
        <v>0</v>
      </c>
      <c r="FG67" s="260">
        <f t="shared" si="81"/>
        <v>0</v>
      </c>
      <c r="FH67" s="260">
        <f t="shared" si="81"/>
        <v>0</v>
      </c>
      <c r="FI67" s="131">
        <f t="shared" si="20"/>
        <v>0</v>
      </c>
      <c r="FJ67" s="14">
        <f t="shared" si="51"/>
        <v>0</v>
      </c>
      <c r="FK67" s="14"/>
      <c r="FL67" s="183"/>
      <c r="FM67" s="177"/>
      <c r="FN67" s="177"/>
      <c r="FO67" s="177"/>
      <c r="FP67" s="177"/>
      <c r="FQ67" s="177"/>
      <c r="FR67" s="177"/>
      <c r="FS67" s="177"/>
      <c r="FT67" s="177"/>
      <c r="FU67" s="188"/>
      <c r="FV67" s="177"/>
      <c r="FW67" s="177"/>
      <c r="FX67" s="77"/>
      <c r="FY67" s="77"/>
      <c r="FZ67" s="77"/>
      <c r="GA67" s="77"/>
      <c r="GB67" s="77"/>
      <c r="GC67" s="77"/>
    </row>
    <row r="68" spans="1:195">
      <c r="B68" s="14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3"/>
      <c r="N68" s="252"/>
      <c r="O68" s="253"/>
      <c r="P68" s="254">
        <v>0</v>
      </c>
      <c r="Q68" s="255">
        <f t="shared" si="47"/>
        <v>0</v>
      </c>
      <c r="R68" s="147">
        <f t="shared" si="0"/>
        <v>0</v>
      </c>
      <c r="S68" s="14"/>
      <c r="T68" s="23"/>
      <c r="U68" s="15"/>
      <c r="V68" s="14"/>
      <c r="W68" s="256"/>
      <c r="X68" s="14"/>
      <c r="Y68" s="131"/>
      <c r="Z68" s="14"/>
      <c r="AA68" s="23"/>
      <c r="AB68" s="252"/>
      <c r="AC68" s="253"/>
      <c r="AD68" s="254">
        <v>0</v>
      </c>
      <c r="AE68" s="255">
        <f t="shared" si="48"/>
        <v>0</v>
      </c>
      <c r="AF68" s="147">
        <f t="shared" si="2"/>
        <v>0</v>
      </c>
      <c r="AG68" s="14"/>
      <c r="AH68" s="23"/>
      <c r="AI68" s="15"/>
      <c r="AJ68" s="14"/>
      <c r="AK68" s="256"/>
      <c r="AL68" s="14"/>
      <c r="AM68" s="131"/>
      <c r="AN68" s="14"/>
      <c r="AO68" s="23"/>
      <c r="AP68" s="15"/>
      <c r="AQ68" s="257"/>
      <c r="AR68" s="256"/>
      <c r="AS68" s="14"/>
      <c r="AT68" s="131"/>
      <c r="AU68" s="14"/>
      <c r="AV68" s="23"/>
      <c r="AW68" s="252"/>
      <c r="AX68" s="253">
        <f t="shared" si="82"/>
        <v>0</v>
      </c>
      <c r="AY68" s="254">
        <v>0</v>
      </c>
      <c r="AZ68" s="255"/>
      <c r="BA68" s="147">
        <f t="shared" si="3"/>
        <v>0</v>
      </c>
      <c r="BB68" s="14"/>
      <c r="BC68" s="23"/>
      <c r="BD68" s="15"/>
      <c r="BE68" s="14"/>
      <c r="BF68" s="256"/>
      <c r="BG68" s="14"/>
      <c r="BH68" s="131"/>
      <c r="BI68" s="14"/>
      <c r="BJ68" s="23"/>
      <c r="BK68" s="252"/>
      <c r="BL68" s="253"/>
      <c r="BM68" s="254">
        <v>0</v>
      </c>
      <c r="BN68" s="255">
        <f t="shared" si="49"/>
        <v>0</v>
      </c>
      <c r="BO68" s="147">
        <f t="shared" si="5"/>
        <v>0</v>
      </c>
      <c r="BP68" s="14"/>
      <c r="BQ68" s="23"/>
      <c r="BR68" s="252"/>
      <c r="BS68" s="253"/>
      <c r="BT68" s="254">
        <v>0</v>
      </c>
      <c r="BU68" s="255">
        <f t="shared" si="36"/>
        <v>0</v>
      </c>
      <c r="BV68" s="147">
        <f t="shared" si="6"/>
        <v>0</v>
      </c>
      <c r="BW68" s="14"/>
      <c r="BX68" s="23"/>
      <c r="BY68" s="252"/>
      <c r="BZ68" s="253"/>
      <c r="CA68" s="254">
        <v>0</v>
      </c>
      <c r="CB68" s="255">
        <f t="shared" si="50"/>
        <v>0</v>
      </c>
      <c r="CC68" s="147">
        <f t="shared" si="7"/>
        <v>0</v>
      </c>
      <c r="CD68" s="14"/>
      <c r="CE68" s="23"/>
      <c r="CF68" s="15"/>
      <c r="CG68" s="14"/>
      <c r="CH68" s="256"/>
      <c r="CI68" s="14"/>
      <c r="CJ68" s="131"/>
      <c r="CK68" s="14"/>
      <c r="CL68" s="23"/>
      <c r="CM68" s="15"/>
      <c r="CN68" s="257"/>
      <c r="CO68" s="256"/>
      <c r="CP68" s="14"/>
      <c r="CQ68" s="131"/>
      <c r="CR68" s="14"/>
      <c r="CS68" s="23"/>
      <c r="CT68" s="15"/>
      <c r="CU68" s="14"/>
      <c r="CV68" s="256"/>
      <c r="CW68" s="14"/>
      <c r="CX68" s="131"/>
      <c r="CY68" s="14"/>
      <c r="CZ68" s="23"/>
      <c r="DA68" s="252"/>
      <c r="DB68" s="253"/>
      <c r="DC68" s="254">
        <v>0</v>
      </c>
      <c r="DD68" s="255">
        <f t="shared" si="38"/>
        <v>0</v>
      </c>
      <c r="DE68" s="147">
        <f t="shared" si="11"/>
        <v>0</v>
      </c>
      <c r="DF68" s="14"/>
      <c r="DG68" s="23"/>
      <c r="DH68" s="252"/>
      <c r="DI68" s="253"/>
      <c r="DJ68" s="254">
        <v>0</v>
      </c>
      <c r="DK68" s="255">
        <f t="shared" si="40"/>
        <v>0</v>
      </c>
      <c r="DL68" s="147">
        <f t="shared" si="12"/>
        <v>0</v>
      </c>
      <c r="DM68" s="14"/>
      <c r="DN68" s="23"/>
      <c r="DO68" s="252"/>
      <c r="DP68" s="253"/>
      <c r="DQ68" s="254">
        <v>0</v>
      </c>
      <c r="DR68" s="255">
        <f t="shared" si="42"/>
        <v>0</v>
      </c>
      <c r="DS68" s="147">
        <f t="shared" si="13"/>
        <v>0</v>
      </c>
      <c r="DT68" s="12"/>
      <c r="DU68" s="23"/>
      <c r="DV68" s="252"/>
      <c r="DW68" s="253"/>
      <c r="DX68" s="254">
        <v>0</v>
      </c>
      <c r="DY68" s="255">
        <f t="shared" si="43"/>
        <v>0</v>
      </c>
      <c r="DZ68" s="147">
        <f t="shared" si="14"/>
        <v>0</v>
      </c>
      <c r="EA68" s="14"/>
      <c r="EB68" s="23"/>
      <c r="EC68" s="252"/>
      <c r="ED68" s="253"/>
      <c r="EE68" s="254">
        <v>0</v>
      </c>
      <c r="EF68" s="255">
        <f t="shared" si="44"/>
        <v>0</v>
      </c>
      <c r="EG68" s="147">
        <f t="shared" si="15"/>
        <v>0</v>
      </c>
      <c r="EH68" s="14"/>
      <c r="EI68" s="23"/>
      <c r="EJ68" s="252"/>
      <c r="EK68" s="253"/>
      <c r="EL68" s="254">
        <v>0</v>
      </c>
      <c r="EM68" s="255">
        <f t="shared" si="45"/>
        <v>0</v>
      </c>
      <c r="EN68" s="147">
        <f t="shared" si="16"/>
        <v>0</v>
      </c>
      <c r="EO68" s="14"/>
      <c r="EP68" s="23"/>
      <c r="EQ68" s="15"/>
      <c r="ER68" s="14"/>
      <c r="ES68" s="256"/>
      <c r="ET68" s="14"/>
      <c r="EU68" s="131"/>
      <c r="EV68" s="14"/>
      <c r="EW68" s="23"/>
      <c r="EX68" s="15"/>
      <c r="EY68" s="253"/>
      <c r="EZ68" s="256"/>
      <c r="FA68" s="14"/>
      <c r="FB68" s="131"/>
      <c r="FC68" s="14"/>
      <c r="FD68" s="23"/>
      <c r="FE68" s="259">
        <f>FL68</f>
        <v>0</v>
      </c>
      <c r="FF68" s="260">
        <f t="shared" si="81"/>
        <v>0</v>
      </c>
      <c r="FG68" s="260">
        <f t="shared" si="81"/>
        <v>0</v>
      </c>
      <c r="FH68" s="260">
        <f t="shared" si="81"/>
        <v>0</v>
      </c>
      <c r="FI68" s="131">
        <f t="shared" si="20"/>
        <v>0</v>
      </c>
      <c r="FJ68" s="14">
        <f t="shared" si="51"/>
        <v>0</v>
      </c>
      <c r="FK68" s="14"/>
      <c r="FL68" s="183"/>
      <c r="FM68" s="177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/>
      <c r="FX68" s="77"/>
      <c r="FY68" s="77"/>
      <c r="FZ68" s="77"/>
      <c r="GA68" s="77"/>
      <c r="GB68" s="77"/>
      <c r="GC68" s="77"/>
    </row>
    <row r="69" spans="1:195" hidden="1">
      <c r="A69" s="8">
        <v>37</v>
      </c>
      <c r="B69" s="14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3"/>
      <c r="N69" s="252"/>
      <c r="O69" s="253"/>
      <c r="P69" s="254">
        <v>0</v>
      </c>
      <c r="Q69" s="255"/>
      <c r="R69" s="147">
        <f t="shared" si="0"/>
        <v>0</v>
      </c>
      <c r="S69" s="14"/>
      <c r="T69" s="23"/>
      <c r="U69" s="15"/>
      <c r="V69" s="14"/>
      <c r="W69" s="256"/>
      <c r="X69" s="14"/>
      <c r="Y69" s="131"/>
      <c r="Z69" s="14"/>
      <c r="AA69" s="23"/>
      <c r="AB69" s="252"/>
      <c r="AC69" s="253"/>
      <c r="AD69" s="254">
        <v>0</v>
      </c>
      <c r="AE69" s="255"/>
      <c r="AF69" s="147">
        <f t="shared" si="2"/>
        <v>0</v>
      </c>
      <c r="AG69" s="14"/>
      <c r="AH69" s="23"/>
      <c r="AI69" s="15"/>
      <c r="AJ69" s="14"/>
      <c r="AK69" s="256"/>
      <c r="AL69" s="14"/>
      <c r="AM69" s="131"/>
      <c r="AN69" s="14"/>
      <c r="AO69" s="23"/>
      <c r="AP69" s="15"/>
      <c r="AQ69" s="257"/>
      <c r="AR69" s="256"/>
      <c r="AS69" s="14"/>
      <c r="AT69" s="131"/>
      <c r="AU69" s="14"/>
      <c r="AV69" s="23"/>
      <c r="AW69" s="252"/>
      <c r="AX69" s="253">
        <f t="shared" si="82"/>
        <v>0</v>
      </c>
      <c r="AY69" s="254">
        <v>0</v>
      </c>
      <c r="AZ69" s="255"/>
      <c r="BA69" s="147">
        <f t="shared" si="3"/>
        <v>0</v>
      </c>
      <c r="BB69" s="14"/>
      <c r="BC69" s="23"/>
      <c r="BD69" s="15"/>
      <c r="BE69" s="14"/>
      <c r="BF69" s="256"/>
      <c r="BG69" s="14"/>
      <c r="BH69" s="131"/>
      <c r="BI69" s="14"/>
      <c r="BJ69" s="23"/>
      <c r="BK69" s="252"/>
      <c r="BL69" s="253"/>
      <c r="BM69" s="254">
        <v>0</v>
      </c>
      <c r="BN69" s="255"/>
      <c r="BO69" s="147">
        <f t="shared" si="5"/>
        <v>0</v>
      </c>
      <c r="BP69" s="14"/>
      <c r="BQ69" s="23"/>
      <c r="BR69" s="252"/>
      <c r="BS69" s="253"/>
      <c r="BT69" s="254">
        <v>0</v>
      </c>
      <c r="BU69" s="255"/>
      <c r="BV69" s="147">
        <f t="shared" si="6"/>
        <v>0</v>
      </c>
      <c r="BW69" s="14"/>
      <c r="BX69" s="23"/>
      <c r="BY69" s="252"/>
      <c r="BZ69" s="253"/>
      <c r="CA69" s="254">
        <v>0</v>
      </c>
      <c r="CB69" s="255"/>
      <c r="CC69" s="147">
        <f t="shared" si="7"/>
        <v>0</v>
      </c>
      <c r="CD69" s="14"/>
      <c r="CE69" s="23"/>
      <c r="CF69" s="15"/>
      <c r="CG69" s="14"/>
      <c r="CH69" s="256"/>
      <c r="CI69" s="14"/>
      <c r="CJ69" s="131"/>
      <c r="CK69" s="14"/>
      <c r="CL69" s="23"/>
      <c r="CM69" s="15"/>
      <c r="CN69" s="257"/>
      <c r="CO69" s="256"/>
      <c r="CP69" s="14"/>
      <c r="CQ69" s="131"/>
      <c r="CR69" s="14"/>
      <c r="CS69" s="23"/>
      <c r="CT69" s="15"/>
      <c r="CU69" s="14"/>
      <c r="CV69" s="256"/>
      <c r="CW69" s="14"/>
      <c r="CX69" s="131"/>
      <c r="CY69" s="14"/>
      <c r="CZ69" s="23"/>
      <c r="DA69" s="252"/>
      <c r="DB69" s="253"/>
      <c r="DC69" s="254">
        <v>0</v>
      </c>
      <c r="DD69" s="255"/>
      <c r="DE69" s="147">
        <f t="shared" si="11"/>
        <v>0</v>
      </c>
      <c r="DF69" s="14"/>
      <c r="DG69" s="23"/>
      <c r="DH69" s="252"/>
      <c r="DI69" s="253"/>
      <c r="DJ69" s="254">
        <v>0</v>
      </c>
      <c r="DK69" s="255"/>
      <c r="DL69" s="147">
        <f t="shared" si="12"/>
        <v>0</v>
      </c>
      <c r="DM69" s="14"/>
      <c r="DN69" s="23"/>
      <c r="DO69" s="252"/>
      <c r="DP69" s="253"/>
      <c r="DQ69" s="254">
        <v>0</v>
      </c>
      <c r="DR69" s="255"/>
      <c r="DS69" s="147">
        <f t="shared" si="13"/>
        <v>0</v>
      </c>
      <c r="DT69" s="12"/>
      <c r="DU69" s="23"/>
      <c r="DV69" s="252"/>
      <c r="DW69" s="253"/>
      <c r="DX69" s="254">
        <v>0</v>
      </c>
      <c r="DY69" s="255"/>
      <c r="DZ69" s="147">
        <f t="shared" si="14"/>
        <v>0</v>
      </c>
      <c r="EA69" s="14"/>
      <c r="EB69" s="23"/>
      <c r="EC69" s="252"/>
      <c r="ED69" s="253"/>
      <c r="EE69" s="254">
        <v>0</v>
      </c>
      <c r="EF69" s="255"/>
      <c r="EG69" s="147">
        <f t="shared" si="15"/>
        <v>0</v>
      </c>
      <c r="EH69" s="14"/>
      <c r="EI69" s="23"/>
      <c r="EJ69" s="252"/>
      <c r="EK69" s="253"/>
      <c r="EL69" s="254">
        <v>0</v>
      </c>
      <c r="EM69" s="255"/>
      <c r="EN69" s="147">
        <f t="shared" si="16"/>
        <v>0</v>
      </c>
      <c r="EO69" s="14"/>
      <c r="EP69" s="23"/>
      <c r="EQ69" s="15"/>
      <c r="ER69" s="14"/>
      <c r="ES69" s="256"/>
      <c r="ET69" s="14"/>
      <c r="EU69" s="131"/>
      <c r="EV69" s="14"/>
      <c r="EW69" s="23"/>
      <c r="EX69" s="15"/>
      <c r="EY69" s="253"/>
      <c r="EZ69" s="256"/>
      <c r="FA69" s="14"/>
      <c r="FB69" s="131"/>
      <c r="FC69" s="14"/>
      <c r="FD69" s="23"/>
      <c r="FE69" s="259">
        <f>FL69</f>
        <v>0</v>
      </c>
      <c r="FF69" s="260">
        <f t="shared" si="81"/>
        <v>0</v>
      </c>
      <c r="FG69" s="260">
        <f t="shared" si="81"/>
        <v>0</v>
      </c>
      <c r="FH69" s="260">
        <f t="shared" si="81"/>
        <v>0</v>
      </c>
      <c r="FI69" s="131">
        <f t="shared" si="20"/>
        <v>0</v>
      </c>
      <c r="FJ69" s="14">
        <f t="shared" si="51"/>
        <v>0</v>
      </c>
      <c r="FK69" s="14"/>
      <c r="FL69" s="183">
        <f t="shared" ref="FL69:FL77" si="84">FN69</f>
        <v>0</v>
      </c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77"/>
      <c r="FY69" s="77"/>
      <c r="FZ69" s="77"/>
      <c r="GA69" s="77"/>
      <c r="GB69" s="77"/>
      <c r="GC69" s="77"/>
    </row>
    <row r="70" spans="1:195" hidden="1">
      <c r="A70" s="8">
        <v>38</v>
      </c>
      <c r="B70" s="14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3"/>
      <c r="N70" s="252"/>
      <c r="O70" s="253"/>
      <c r="P70" s="254">
        <v>0</v>
      </c>
      <c r="Q70" s="255"/>
      <c r="R70" s="147">
        <f t="shared" si="0"/>
        <v>0</v>
      </c>
      <c r="S70" s="14"/>
      <c r="T70" s="23"/>
      <c r="U70" s="15"/>
      <c r="V70" s="14"/>
      <c r="W70" s="256"/>
      <c r="X70" s="14"/>
      <c r="Y70" s="131"/>
      <c r="Z70" s="14"/>
      <c r="AA70" s="23"/>
      <c r="AB70" s="252"/>
      <c r="AC70" s="253"/>
      <c r="AD70" s="254">
        <v>0</v>
      </c>
      <c r="AE70" s="255"/>
      <c r="AF70" s="147">
        <f t="shared" si="2"/>
        <v>0</v>
      </c>
      <c r="AG70" s="14"/>
      <c r="AH70" s="23"/>
      <c r="AI70" s="15"/>
      <c r="AJ70" s="14"/>
      <c r="AK70" s="256"/>
      <c r="AL70" s="14"/>
      <c r="AM70" s="131"/>
      <c r="AN70" s="14"/>
      <c r="AO70" s="23"/>
      <c r="AP70" s="15"/>
      <c r="AQ70" s="257"/>
      <c r="AR70" s="256"/>
      <c r="AS70" s="14"/>
      <c r="AT70" s="131"/>
      <c r="AU70" s="14"/>
      <c r="AV70" s="23"/>
      <c r="AW70" s="252"/>
      <c r="AX70" s="253">
        <f t="shared" si="82"/>
        <v>0</v>
      </c>
      <c r="AY70" s="254">
        <v>0</v>
      </c>
      <c r="AZ70" s="255"/>
      <c r="BA70" s="147">
        <f t="shared" si="3"/>
        <v>0</v>
      </c>
      <c r="BB70" s="14"/>
      <c r="BC70" s="23"/>
      <c r="BD70" s="15"/>
      <c r="BE70" s="14"/>
      <c r="BF70" s="256"/>
      <c r="BG70" s="14"/>
      <c r="BH70" s="131"/>
      <c r="BI70" s="14"/>
      <c r="BJ70" s="23"/>
      <c r="BK70" s="252"/>
      <c r="BL70" s="253"/>
      <c r="BM70" s="254">
        <v>0</v>
      </c>
      <c r="BN70" s="255"/>
      <c r="BO70" s="147">
        <f t="shared" si="5"/>
        <v>0</v>
      </c>
      <c r="BP70" s="14"/>
      <c r="BQ70" s="23"/>
      <c r="BR70" s="252"/>
      <c r="BS70" s="253"/>
      <c r="BT70" s="254">
        <v>0</v>
      </c>
      <c r="BU70" s="255"/>
      <c r="BV70" s="147">
        <f t="shared" si="6"/>
        <v>0</v>
      </c>
      <c r="BW70" s="14"/>
      <c r="BX70" s="23"/>
      <c r="BY70" s="252"/>
      <c r="BZ70" s="253"/>
      <c r="CA70" s="254">
        <v>0</v>
      </c>
      <c r="CB70" s="255"/>
      <c r="CC70" s="147">
        <f t="shared" si="7"/>
        <v>0</v>
      </c>
      <c r="CD70" s="14"/>
      <c r="CE70" s="23"/>
      <c r="CF70" s="15"/>
      <c r="CG70" s="14"/>
      <c r="CH70" s="256"/>
      <c r="CI70" s="14"/>
      <c r="CJ70" s="131"/>
      <c r="CK70" s="14"/>
      <c r="CL70" s="23"/>
      <c r="CM70" s="15"/>
      <c r="CN70" s="257">
        <f>((CL$80)+10)-CM70</f>
        <v>0</v>
      </c>
      <c r="CO70" s="256">
        <v>0</v>
      </c>
      <c r="CP70" s="14"/>
      <c r="CQ70" s="131">
        <f t="shared" si="9"/>
        <v>0</v>
      </c>
      <c r="CR70" s="14"/>
      <c r="CS70" s="23"/>
      <c r="CT70" s="15"/>
      <c r="CU70" s="14"/>
      <c r="CV70" s="256"/>
      <c r="CW70" s="14"/>
      <c r="CX70" s="131"/>
      <c r="CY70" s="14"/>
      <c r="CZ70" s="23"/>
      <c r="DA70" s="252"/>
      <c r="DB70" s="253"/>
      <c r="DC70" s="254">
        <v>0</v>
      </c>
      <c r="DD70" s="255"/>
      <c r="DE70" s="147">
        <f t="shared" si="11"/>
        <v>0</v>
      </c>
      <c r="DF70" s="14"/>
      <c r="DG70" s="23"/>
      <c r="DH70" s="252"/>
      <c r="DI70" s="253"/>
      <c r="DJ70" s="254">
        <v>0</v>
      </c>
      <c r="DK70" s="255"/>
      <c r="DL70" s="147">
        <f t="shared" si="12"/>
        <v>0</v>
      </c>
      <c r="DM70" s="14"/>
      <c r="DN70" s="23"/>
      <c r="DO70" s="252"/>
      <c r="DP70" s="253"/>
      <c r="DQ70" s="254">
        <v>0</v>
      </c>
      <c r="DR70" s="255"/>
      <c r="DS70" s="147">
        <f t="shared" si="13"/>
        <v>0</v>
      </c>
      <c r="DT70" s="12"/>
      <c r="DU70" s="23"/>
      <c r="DV70" s="252"/>
      <c r="DW70" s="253"/>
      <c r="DX70" s="254">
        <v>0</v>
      </c>
      <c r="DY70" s="255"/>
      <c r="DZ70" s="147">
        <f t="shared" si="14"/>
        <v>0</v>
      </c>
      <c r="EA70" s="14"/>
      <c r="EB70" s="23"/>
      <c r="EC70" s="252"/>
      <c r="ED70" s="253"/>
      <c r="EE70" s="254">
        <v>0</v>
      </c>
      <c r="EF70" s="255"/>
      <c r="EG70" s="147">
        <f t="shared" si="15"/>
        <v>0</v>
      </c>
      <c r="EH70" s="14"/>
      <c r="EI70" s="23"/>
      <c r="EJ70" s="252"/>
      <c r="EK70" s="253"/>
      <c r="EL70" s="254">
        <v>0</v>
      </c>
      <c r="EM70" s="255"/>
      <c r="EN70" s="147">
        <f t="shared" si="16"/>
        <v>0</v>
      </c>
      <c r="EO70" s="14"/>
      <c r="EP70" s="23"/>
      <c r="EQ70" s="15"/>
      <c r="ER70" s="14"/>
      <c r="ES70" s="256"/>
      <c r="ET70" s="14"/>
      <c r="EU70" s="131"/>
      <c r="EV70" s="14"/>
      <c r="EW70" s="23"/>
      <c r="EX70" s="15"/>
      <c r="EY70" s="253"/>
      <c r="EZ70" s="256"/>
      <c r="FA70" s="14"/>
      <c r="FB70" s="131"/>
      <c r="FC70" s="14"/>
      <c r="FD70" s="23"/>
      <c r="FE70" s="259">
        <f t="shared" ref="FE70:FE77" si="85">FL70</f>
        <v>0</v>
      </c>
      <c r="FF70" s="260">
        <f t="shared" si="81"/>
        <v>0</v>
      </c>
      <c r="FG70" s="260">
        <f t="shared" si="81"/>
        <v>0</v>
      </c>
      <c r="FH70" s="260">
        <f t="shared" si="81"/>
        <v>0</v>
      </c>
      <c r="FI70" s="131">
        <f t="shared" si="20"/>
        <v>0</v>
      </c>
      <c r="FJ70" s="14">
        <f t="shared" si="51"/>
        <v>0</v>
      </c>
      <c r="FK70" s="14"/>
      <c r="FL70" s="183">
        <f t="shared" si="84"/>
        <v>0</v>
      </c>
      <c r="FM70" s="177"/>
      <c r="FN70" s="177"/>
      <c r="FO70" s="177"/>
      <c r="FP70" s="177"/>
      <c r="FQ70" s="177"/>
      <c r="FR70" s="177"/>
      <c r="FS70" s="177"/>
      <c r="FT70" s="177"/>
      <c r="FU70" s="177"/>
      <c r="FV70" s="177"/>
      <c r="FW70" s="177"/>
      <c r="FX70" s="77"/>
      <c r="FY70" s="77"/>
      <c r="FZ70" s="77"/>
      <c r="GA70" s="77"/>
      <c r="GB70" s="77"/>
      <c r="GC70" s="77"/>
      <c r="GL70" s="122">
        <f t="shared" ref="GL70:GL135" si="86">$R70+$AF70+$BA70+$BO70+$CC70+$DE70+$DL70+$DS70+$DZ70</f>
        <v>0</v>
      </c>
      <c r="GM70" s="122">
        <f t="shared" ref="GM70:GM135" si="87">$R70+$AF70+$BA70+$BO70+$CC70+$DE70+$DL70+$DS70+$DZ70+$EG70</f>
        <v>0</v>
      </c>
    </row>
    <row r="71" spans="1:195" hidden="1">
      <c r="A71" s="8">
        <v>39</v>
      </c>
      <c r="B71" s="14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3"/>
      <c r="N71" s="252"/>
      <c r="O71" s="253"/>
      <c r="P71" s="254">
        <v>0</v>
      </c>
      <c r="Q71" s="14"/>
      <c r="R71" s="147">
        <f t="shared" si="0"/>
        <v>0</v>
      </c>
      <c r="S71" s="14"/>
      <c r="T71" s="23"/>
      <c r="U71" s="15"/>
      <c r="V71" s="14"/>
      <c r="W71" s="256"/>
      <c r="X71" s="14"/>
      <c r="Y71" s="131"/>
      <c r="Z71" s="14"/>
      <c r="AA71" s="23"/>
      <c r="AB71" s="252"/>
      <c r="AC71" s="253"/>
      <c r="AD71" s="254">
        <v>0</v>
      </c>
      <c r="AE71" s="14"/>
      <c r="AF71" s="147">
        <f t="shared" si="2"/>
        <v>0</v>
      </c>
      <c r="AG71" s="14"/>
      <c r="AH71" s="23"/>
      <c r="AI71" s="15"/>
      <c r="AJ71" s="14"/>
      <c r="AK71" s="256"/>
      <c r="AL71" s="14"/>
      <c r="AM71" s="131"/>
      <c r="AN71" s="14"/>
      <c r="AO71" s="23"/>
      <c r="AP71" s="15"/>
      <c r="AQ71" s="257"/>
      <c r="AR71" s="256"/>
      <c r="AS71" s="14"/>
      <c r="AT71" s="131"/>
      <c r="AU71" s="14"/>
      <c r="AV71" s="23"/>
      <c r="AW71" s="252"/>
      <c r="AX71" s="253">
        <f t="shared" si="82"/>
        <v>0</v>
      </c>
      <c r="AY71" s="254">
        <v>0</v>
      </c>
      <c r="AZ71" s="14"/>
      <c r="BA71" s="147">
        <f t="shared" si="3"/>
        <v>0</v>
      </c>
      <c r="BB71" s="14"/>
      <c r="BC71" s="23"/>
      <c r="BD71" s="15"/>
      <c r="BE71" s="14"/>
      <c r="BF71" s="256"/>
      <c r="BG71" s="14"/>
      <c r="BH71" s="131"/>
      <c r="BI71" s="14"/>
      <c r="BJ71" s="23"/>
      <c r="BK71" s="252"/>
      <c r="BL71" s="253"/>
      <c r="BM71" s="254">
        <v>0</v>
      </c>
      <c r="BN71" s="14"/>
      <c r="BO71" s="147">
        <f t="shared" si="5"/>
        <v>0</v>
      </c>
      <c r="BP71" s="14"/>
      <c r="BQ71" s="23"/>
      <c r="BR71" s="252"/>
      <c r="BS71" s="253"/>
      <c r="BT71" s="254">
        <v>0</v>
      </c>
      <c r="BU71" s="14"/>
      <c r="BV71" s="147">
        <f t="shared" si="6"/>
        <v>0</v>
      </c>
      <c r="BW71" s="14"/>
      <c r="BX71" s="23"/>
      <c r="BY71" s="252"/>
      <c r="BZ71" s="253"/>
      <c r="CA71" s="254">
        <v>0</v>
      </c>
      <c r="CB71" s="14"/>
      <c r="CC71" s="147">
        <f t="shared" si="7"/>
        <v>0</v>
      </c>
      <c r="CD71" s="14"/>
      <c r="CE71" s="23"/>
      <c r="CF71" s="15"/>
      <c r="CG71" s="14"/>
      <c r="CH71" s="256"/>
      <c r="CI71" s="14"/>
      <c r="CJ71" s="131"/>
      <c r="CK71" s="14"/>
      <c r="CL71" s="23"/>
      <c r="CM71" s="15"/>
      <c r="CN71" s="257"/>
      <c r="CO71" s="256"/>
      <c r="CP71" s="14"/>
      <c r="CQ71" s="131"/>
      <c r="CR71" s="14"/>
      <c r="CS71" s="23"/>
      <c r="CT71" s="15"/>
      <c r="CU71" s="14"/>
      <c r="CV71" s="256"/>
      <c r="CW71" s="14"/>
      <c r="CX71" s="131"/>
      <c r="CY71" s="14"/>
      <c r="CZ71" s="23"/>
      <c r="DA71" s="252"/>
      <c r="DB71" s="253"/>
      <c r="DC71" s="254">
        <v>0</v>
      </c>
      <c r="DD71" s="14"/>
      <c r="DE71" s="147">
        <f t="shared" si="11"/>
        <v>0</v>
      </c>
      <c r="DF71" s="14"/>
      <c r="DG71" s="23"/>
      <c r="DH71" s="252"/>
      <c r="DI71" s="253"/>
      <c r="DJ71" s="254">
        <v>0</v>
      </c>
      <c r="DK71" s="14"/>
      <c r="DL71" s="147">
        <f t="shared" si="12"/>
        <v>0</v>
      </c>
      <c r="DM71" s="14"/>
      <c r="DN71" s="23"/>
      <c r="DO71" s="252"/>
      <c r="DP71" s="253"/>
      <c r="DQ71" s="254">
        <v>0</v>
      </c>
      <c r="DR71" s="14"/>
      <c r="DS71" s="147">
        <f t="shared" si="13"/>
        <v>0</v>
      </c>
      <c r="DT71" s="12"/>
      <c r="DU71" s="23"/>
      <c r="DV71" s="252"/>
      <c r="DW71" s="253"/>
      <c r="DX71" s="254">
        <v>0</v>
      </c>
      <c r="DY71" s="14"/>
      <c r="DZ71" s="147">
        <f t="shared" si="14"/>
        <v>0</v>
      </c>
      <c r="EA71" s="14"/>
      <c r="EB71" s="23"/>
      <c r="EC71" s="252"/>
      <c r="ED71" s="253"/>
      <c r="EE71" s="254">
        <v>0</v>
      </c>
      <c r="EF71" s="14"/>
      <c r="EG71" s="147">
        <f t="shared" si="15"/>
        <v>0</v>
      </c>
      <c r="EH71" s="14"/>
      <c r="EI71" s="23"/>
      <c r="EJ71" s="252"/>
      <c r="EK71" s="253"/>
      <c r="EL71" s="254">
        <v>0</v>
      </c>
      <c r="EM71" s="14"/>
      <c r="EN71" s="147">
        <f t="shared" si="16"/>
        <v>0</v>
      </c>
      <c r="EO71" s="14"/>
      <c r="EP71" s="23"/>
      <c r="EQ71" s="15"/>
      <c r="ER71" s="14"/>
      <c r="ES71" s="256"/>
      <c r="ET71" s="14"/>
      <c r="EU71" s="131"/>
      <c r="EV71" s="14"/>
      <c r="EW71" s="23"/>
      <c r="EX71" s="15"/>
      <c r="EY71" s="253"/>
      <c r="EZ71" s="256"/>
      <c r="FA71" s="14"/>
      <c r="FB71" s="131"/>
      <c r="FC71" s="14"/>
      <c r="FD71" s="23"/>
      <c r="FE71" s="259">
        <f t="shared" si="85"/>
        <v>0</v>
      </c>
      <c r="FF71" s="260">
        <f t="shared" si="81"/>
        <v>0</v>
      </c>
      <c r="FG71" s="260">
        <f t="shared" si="81"/>
        <v>0</v>
      </c>
      <c r="FH71" s="260">
        <f t="shared" si="81"/>
        <v>0</v>
      </c>
      <c r="FI71" s="131">
        <f t="shared" si="20"/>
        <v>0</v>
      </c>
      <c r="FJ71" s="14">
        <f t="shared" si="51"/>
        <v>0</v>
      </c>
      <c r="FK71" s="14"/>
      <c r="FL71" s="183">
        <f t="shared" si="84"/>
        <v>0</v>
      </c>
      <c r="FM71" s="177"/>
      <c r="FN71" s="177"/>
      <c r="FO71" s="177"/>
      <c r="FP71" s="177"/>
      <c r="FQ71" s="177"/>
      <c r="FR71" s="177"/>
      <c r="FS71" s="177"/>
      <c r="FT71" s="177"/>
      <c r="FU71" s="177"/>
      <c r="FV71" s="177"/>
      <c r="FW71" s="177"/>
      <c r="FX71" s="77"/>
      <c r="FY71" s="77"/>
      <c r="FZ71" s="77"/>
      <c r="GA71" s="77"/>
      <c r="GB71" s="77"/>
      <c r="GC71" s="77"/>
      <c r="GL71" s="122">
        <f t="shared" si="86"/>
        <v>0</v>
      </c>
      <c r="GM71" s="122">
        <f t="shared" si="87"/>
        <v>0</v>
      </c>
    </row>
    <row r="72" spans="1:195" hidden="1">
      <c r="A72" s="8">
        <v>40</v>
      </c>
      <c r="B72" s="1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3"/>
      <c r="N72" s="252"/>
      <c r="O72" s="253"/>
      <c r="P72" s="254">
        <v>0</v>
      </c>
      <c r="Q72" s="255"/>
      <c r="R72" s="147">
        <f t="shared" si="0"/>
        <v>0</v>
      </c>
      <c r="S72" s="14"/>
      <c r="T72" s="23"/>
      <c r="U72" s="15"/>
      <c r="V72" s="14"/>
      <c r="W72" s="256"/>
      <c r="X72" s="14"/>
      <c r="Y72" s="131"/>
      <c r="Z72" s="14"/>
      <c r="AA72" s="23"/>
      <c r="AB72" s="252"/>
      <c r="AC72" s="253"/>
      <c r="AD72" s="254">
        <v>0</v>
      </c>
      <c r="AE72" s="255"/>
      <c r="AF72" s="147">
        <f t="shared" si="2"/>
        <v>0</v>
      </c>
      <c r="AG72" s="14"/>
      <c r="AH72" s="23"/>
      <c r="AI72" s="15"/>
      <c r="AJ72" s="14"/>
      <c r="AK72" s="256"/>
      <c r="AL72" s="14"/>
      <c r="AM72" s="131"/>
      <c r="AN72" s="14"/>
      <c r="AO72" s="23"/>
      <c r="AP72" s="15"/>
      <c r="AQ72" s="257"/>
      <c r="AR72" s="256"/>
      <c r="AS72" s="14"/>
      <c r="AT72" s="131"/>
      <c r="AU72" s="14"/>
      <c r="AV72" s="23"/>
      <c r="AW72" s="252"/>
      <c r="AX72" s="253">
        <f t="shared" si="82"/>
        <v>0</v>
      </c>
      <c r="AY72" s="254">
        <v>0</v>
      </c>
      <c r="AZ72" s="255"/>
      <c r="BA72" s="147">
        <f t="shared" si="3"/>
        <v>0</v>
      </c>
      <c r="BB72" s="14"/>
      <c r="BC72" s="23"/>
      <c r="BD72" s="15"/>
      <c r="BE72" s="14"/>
      <c r="BF72" s="256"/>
      <c r="BG72" s="14"/>
      <c r="BH72" s="131"/>
      <c r="BI72" s="14"/>
      <c r="BJ72" s="23"/>
      <c r="BK72" s="252"/>
      <c r="BL72" s="253"/>
      <c r="BM72" s="254">
        <v>0</v>
      </c>
      <c r="BN72" s="255"/>
      <c r="BO72" s="147">
        <f t="shared" si="5"/>
        <v>0</v>
      </c>
      <c r="BP72" s="14"/>
      <c r="BQ72" s="23"/>
      <c r="BR72" s="252"/>
      <c r="BS72" s="253"/>
      <c r="BT72" s="254">
        <v>0</v>
      </c>
      <c r="BU72" s="255"/>
      <c r="BV72" s="147">
        <f t="shared" si="6"/>
        <v>0</v>
      </c>
      <c r="BW72" s="14"/>
      <c r="BX72" s="23"/>
      <c r="BY72" s="252"/>
      <c r="BZ72" s="253"/>
      <c r="CA72" s="254">
        <v>0</v>
      </c>
      <c r="CB72" s="255"/>
      <c r="CC72" s="147">
        <f t="shared" si="7"/>
        <v>0</v>
      </c>
      <c r="CD72" s="14"/>
      <c r="CE72" s="23"/>
      <c r="CF72" s="15"/>
      <c r="CG72" s="14"/>
      <c r="CH72" s="256"/>
      <c r="CI72" s="14"/>
      <c r="CJ72" s="131"/>
      <c r="CK72" s="14"/>
      <c r="CL72" s="23"/>
      <c r="CM72" s="15"/>
      <c r="CN72" s="257"/>
      <c r="CO72" s="256"/>
      <c r="CP72" s="14"/>
      <c r="CQ72" s="131"/>
      <c r="CR72" s="14"/>
      <c r="CS72" s="23"/>
      <c r="CT72" s="15"/>
      <c r="CU72" s="14"/>
      <c r="CV72" s="256"/>
      <c r="CW72" s="14"/>
      <c r="CX72" s="131"/>
      <c r="CY72" s="14"/>
      <c r="CZ72" s="23"/>
      <c r="DA72" s="252"/>
      <c r="DB72" s="253"/>
      <c r="DC72" s="254">
        <v>0</v>
      </c>
      <c r="DD72" s="255"/>
      <c r="DE72" s="147">
        <f t="shared" si="11"/>
        <v>0</v>
      </c>
      <c r="DF72" s="14"/>
      <c r="DG72" s="23"/>
      <c r="DH72" s="252"/>
      <c r="DI72" s="253"/>
      <c r="DJ72" s="254">
        <v>0</v>
      </c>
      <c r="DK72" s="255"/>
      <c r="DL72" s="147">
        <f t="shared" si="12"/>
        <v>0</v>
      </c>
      <c r="DM72" s="14"/>
      <c r="DN72" s="23"/>
      <c r="DO72" s="252"/>
      <c r="DP72" s="253"/>
      <c r="DQ72" s="254">
        <v>0</v>
      </c>
      <c r="DR72" s="255"/>
      <c r="DS72" s="147">
        <f t="shared" si="13"/>
        <v>0</v>
      </c>
      <c r="DT72" s="12"/>
      <c r="DU72" s="23"/>
      <c r="DV72" s="252"/>
      <c r="DW72" s="253"/>
      <c r="DX72" s="254">
        <v>0</v>
      </c>
      <c r="DY72" s="255"/>
      <c r="DZ72" s="147">
        <f t="shared" si="14"/>
        <v>0</v>
      </c>
      <c r="EA72" s="14"/>
      <c r="EB72" s="23"/>
      <c r="EC72" s="252"/>
      <c r="ED72" s="253"/>
      <c r="EE72" s="254">
        <v>0</v>
      </c>
      <c r="EF72" s="255"/>
      <c r="EG72" s="147">
        <f t="shared" si="15"/>
        <v>0</v>
      </c>
      <c r="EH72" s="14"/>
      <c r="EI72" s="23"/>
      <c r="EJ72" s="252"/>
      <c r="EK72" s="253"/>
      <c r="EL72" s="254">
        <v>0</v>
      </c>
      <c r="EM72" s="255"/>
      <c r="EN72" s="147">
        <f t="shared" si="16"/>
        <v>0</v>
      </c>
      <c r="EO72" s="14"/>
      <c r="EP72" s="23"/>
      <c r="EQ72" s="15"/>
      <c r="ER72" s="14"/>
      <c r="ES72" s="256"/>
      <c r="ET72" s="14"/>
      <c r="EU72" s="131"/>
      <c r="EV72" s="14"/>
      <c r="EW72" s="23"/>
      <c r="EX72" s="15"/>
      <c r="EY72" s="253"/>
      <c r="EZ72" s="256"/>
      <c r="FA72" s="14"/>
      <c r="FB72" s="131"/>
      <c r="FC72" s="14"/>
      <c r="FD72" s="23"/>
      <c r="FE72" s="259">
        <f t="shared" si="85"/>
        <v>0</v>
      </c>
      <c r="FF72" s="260">
        <f t="shared" si="81"/>
        <v>0</v>
      </c>
      <c r="FG72" s="260">
        <f t="shared" si="81"/>
        <v>0</v>
      </c>
      <c r="FH72" s="260">
        <f t="shared" si="81"/>
        <v>0</v>
      </c>
      <c r="FI72" s="131">
        <f t="shared" si="20"/>
        <v>0</v>
      </c>
      <c r="FJ72" s="14">
        <f t="shared" si="51"/>
        <v>0</v>
      </c>
      <c r="FK72" s="14"/>
      <c r="FL72" s="183">
        <f t="shared" si="84"/>
        <v>0</v>
      </c>
      <c r="FM72" s="177"/>
      <c r="FN72" s="177"/>
      <c r="FO72" s="177"/>
      <c r="FP72" s="177"/>
      <c r="FQ72" s="177"/>
      <c r="FR72" s="177"/>
      <c r="FS72" s="177"/>
      <c r="FT72" s="177"/>
      <c r="FU72" s="177"/>
      <c r="FV72" s="177"/>
      <c r="FW72" s="177"/>
      <c r="FX72" s="77"/>
      <c r="FY72" s="77"/>
      <c r="FZ72" s="77"/>
      <c r="GA72" s="77"/>
      <c r="GB72" s="77"/>
      <c r="GC72" s="77"/>
    </row>
    <row r="73" spans="1:195" hidden="1">
      <c r="A73" s="8">
        <v>41</v>
      </c>
      <c r="B73" s="14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3"/>
      <c r="N73" s="252"/>
      <c r="O73" s="253"/>
      <c r="P73" s="254">
        <v>0</v>
      </c>
      <c r="Q73" s="255"/>
      <c r="R73" s="147">
        <f t="shared" si="0"/>
        <v>0</v>
      </c>
      <c r="S73" s="14"/>
      <c r="T73" s="23"/>
      <c r="U73" s="15"/>
      <c r="V73" s="14"/>
      <c r="W73" s="256"/>
      <c r="X73" s="14"/>
      <c r="Y73" s="131"/>
      <c r="Z73" s="14"/>
      <c r="AA73" s="23"/>
      <c r="AB73" s="252"/>
      <c r="AC73" s="253"/>
      <c r="AD73" s="254">
        <v>0</v>
      </c>
      <c r="AE73" s="255"/>
      <c r="AF73" s="147">
        <f t="shared" si="2"/>
        <v>0</v>
      </c>
      <c r="AG73" s="14"/>
      <c r="AH73" s="23"/>
      <c r="AI73" s="15"/>
      <c r="AJ73" s="14"/>
      <c r="AK73" s="256"/>
      <c r="AL73" s="14"/>
      <c r="AM73" s="131"/>
      <c r="AN73" s="14"/>
      <c r="AO73" s="23"/>
      <c r="AP73" s="15"/>
      <c r="AQ73" s="257"/>
      <c r="AR73" s="256"/>
      <c r="AS73" s="14"/>
      <c r="AT73" s="131"/>
      <c r="AU73" s="14"/>
      <c r="AV73" s="23"/>
      <c r="AW73" s="252"/>
      <c r="AX73" s="253">
        <f t="shared" si="82"/>
        <v>0</v>
      </c>
      <c r="AY73" s="254">
        <v>0</v>
      </c>
      <c r="AZ73" s="255"/>
      <c r="BA73" s="147">
        <f t="shared" si="3"/>
        <v>0</v>
      </c>
      <c r="BB73" s="14"/>
      <c r="BC73" s="23"/>
      <c r="BD73" s="15"/>
      <c r="BE73" s="14"/>
      <c r="BF73" s="256"/>
      <c r="BG73" s="14"/>
      <c r="BH73" s="131"/>
      <c r="BI73" s="14"/>
      <c r="BJ73" s="23"/>
      <c r="BK73" s="252"/>
      <c r="BL73" s="253"/>
      <c r="BM73" s="254">
        <v>0</v>
      </c>
      <c r="BN73" s="255"/>
      <c r="BO73" s="147">
        <f t="shared" si="5"/>
        <v>0</v>
      </c>
      <c r="BP73" s="14"/>
      <c r="BQ73" s="23"/>
      <c r="BR73" s="252"/>
      <c r="BS73" s="253"/>
      <c r="BT73" s="254">
        <v>0</v>
      </c>
      <c r="BU73" s="255"/>
      <c r="BV73" s="147">
        <f t="shared" si="6"/>
        <v>0</v>
      </c>
      <c r="BW73" s="14"/>
      <c r="BX73" s="23"/>
      <c r="BY73" s="252"/>
      <c r="BZ73" s="253"/>
      <c r="CA73" s="254">
        <v>0</v>
      </c>
      <c r="CB73" s="255"/>
      <c r="CC73" s="147">
        <f t="shared" si="7"/>
        <v>0</v>
      </c>
      <c r="CD73" s="14"/>
      <c r="CE73" s="23"/>
      <c r="CF73" s="15"/>
      <c r="CG73" s="14"/>
      <c r="CH73" s="256"/>
      <c r="CI73" s="14"/>
      <c r="CJ73" s="131"/>
      <c r="CK73" s="14"/>
      <c r="CL73" s="23"/>
      <c r="CM73" s="15"/>
      <c r="CN73" s="257"/>
      <c r="CO73" s="256"/>
      <c r="CP73" s="14"/>
      <c r="CQ73" s="131"/>
      <c r="CR73" s="14"/>
      <c r="CS73" s="23"/>
      <c r="CT73" s="15"/>
      <c r="CU73" s="14"/>
      <c r="CV73" s="256"/>
      <c r="CW73" s="14"/>
      <c r="CX73" s="131"/>
      <c r="CY73" s="14"/>
      <c r="CZ73" s="23"/>
      <c r="DA73" s="252"/>
      <c r="DB73" s="253"/>
      <c r="DC73" s="254">
        <v>0</v>
      </c>
      <c r="DD73" s="255"/>
      <c r="DE73" s="147">
        <f t="shared" si="11"/>
        <v>0</v>
      </c>
      <c r="DF73" s="14"/>
      <c r="DG73" s="23"/>
      <c r="DH73" s="252"/>
      <c r="DI73" s="253"/>
      <c r="DJ73" s="254">
        <v>0</v>
      </c>
      <c r="DK73" s="255"/>
      <c r="DL73" s="147">
        <f t="shared" si="12"/>
        <v>0</v>
      </c>
      <c r="DM73" s="14"/>
      <c r="DN73" s="23"/>
      <c r="DO73" s="252"/>
      <c r="DP73" s="253"/>
      <c r="DQ73" s="254">
        <v>0</v>
      </c>
      <c r="DR73" s="255"/>
      <c r="DS73" s="147">
        <f t="shared" si="13"/>
        <v>0</v>
      </c>
      <c r="DT73" s="12"/>
      <c r="DU73" s="23"/>
      <c r="DV73" s="252"/>
      <c r="DW73" s="253"/>
      <c r="DX73" s="254">
        <v>0</v>
      </c>
      <c r="DY73" s="255"/>
      <c r="DZ73" s="147">
        <f t="shared" si="14"/>
        <v>0</v>
      </c>
      <c r="EA73" s="14"/>
      <c r="EB73" s="23"/>
      <c r="EC73" s="252"/>
      <c r="ED73" s="253"/>
      <c r="EE73" s="254">
        <v>0</v>
      </c>
      <c r="EF73" s="255"/>
      <c r="EG73" s="147">
        <f t="shared" si="15"/>
        <v>0</v>
      </c>
      <c r="EH73" s="14"/>
      <c r="EI73" s="23"/>
      <c r="EJ73" s="252"/>
      <c r="EK73" s="253"/>
      <c r="EL73" s="254">
        <v>0</v>
      </c>
      <c r="EM73" s="255"/>
      <c r="EN73" s="147">
        <f t="shared" si="16"/>
        <v>0</v>
      </c>
      <c r="EO73" s="14"/>
      <c r="EP73" s="23"/>
      <c r="EQ73" s="15"/>
      <c r="ER73" s="14"/>
      <c r="ES73" s="256"/>
      <c r="ET73" s="14"/>
      <c r="EU73" s="131"/>
      <c r="EV73" s="14"/>
      <c r="EW73" s="23"/>
      <c r="EX73" s="15"/>
      <c r="EY73" s="253"/>
      <c r="EZ73" s="256"/>
      <c r="FA73" s="14"/>
      <c r="FB73" s="131"/>
      <c r="FC73" s="14"/>
      <c r="FD73" s="23"/>
      <c r="FE73" s="259">
        <f t="shared" si="85"/>
        <v>0</v>
      </c>
      <c r="FF73" s="260">
        <f t="shared" si="81"/>
        <v>0</v>
      </c>
      <c r="FG73" s="260">
        <f t="shared" si="81"/>
        <v>0</v>
      </c>
      <c r="FH73" s="260">
        <f t="shared" si="81"/>
        <v>0</v>
      </c>
      <c r="FI73" s="131">
        <f t="shared" si="20"/>
        <v>0</v>
      </c>
      <c r="FJ73" s="14">
        <f t="shared" si="51"/>
        <v>0</v>
      </c>
      <c r="FK73" s="14"/>
      <c r="FL73" s="183">
        <f t="shared" si="84"/>
        <v>0</v>
      </c>
      <c r="FM73" s="177"/>
      <c r="FN73" s="177"/>
      <c r="FO73" s="177"/>
      <c r="FP73" s="177"/>
      <c r="FQ73" s="177"/>
      <c r="FR73" s="177"/>
      <c r="FS73" s="177"/>
      <c r="FT73" s="177"/>
      <c r="FU73" s="177"/>
      <c r="FV73" s="177"/>
      <c r="FW73" s="177"/>
      <c r="FX73" s="77"/>
      <c r="FY73" s="77"/>
      <c r="FZ73" s="77"/>
      <c r="GA73" s="77"/>
      <c r="GB73" s="77"/>
      <c r="GC73" s="77"/>
    </row>
    <row r="74" spans="1:195" hidden="1">
      <c r="A74" s="8">
        <v>42</v>
      </c>
      <c r="B74" s="14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3"/>
      <c r="N74" s="252"/>
      <c r="O74" s="253"/>
      <c r="P74" s="254">
        <v>0</v>
      </c>
      <c r="Q74" s="14"/>
      <c r="R74" s="147">
        <f t="shared" si="0"/>
        <v>0</v>
      </c>
      <c r="S74" s="14"/>
      <c r="T74" s="23"/>
      <c r="U74" s="15"/>
      <c r="V74" s="14"/>
      <c r="W74" s="256"/>
      <c r="X74" s="14"/>
      <c r="Y74" s="131"/>
      <c r="Z74" s="14"/>
      <c r="AA74" s="23"/>
      <c r="AB74" s="252"/>
      <c r="AC74" s="253"/>
      <c r="AD74" s="254">
        <v>0</v>
      </c>
      <c r="AE74" s="14"/>
      <c r="AF74" s="147">
        <f t="shared" si="2"/>
        <v>0</v>
      </c>
      <c r="AG74" s="14"/>
      <c r="AH74" s="23"/>
      <c r="AI74" s="15"/>
      <c r="AJ74" s="14"/>
      <c r="AK74" s="256"/>
      <c r="AL74" s="14"/>
      <c r="AM74" s="131"/>
      <c r="AN74" s="14"/>
      <c r="AO74" s="23"/>
      <c r="AP74" s="15"/>
      <c r="AQ74" s="257"/>
      <c r="AR74" s="256"/>
      <c r="AS74" s="14"/>
      <c r="AT74" s="131"/>
      <c r="AU74" s="14"/>
      <c r="AV74" s="23"/>
      <c r="AW74" s="252"/>
      <c r="AX74" s="253">
        <f t="shared" si="82"/>
        <v>0</v>
      </c>
      <c r="AY74" s="254">
        <v>0</v>
      </c>
      <c r="AZ74" s="14"/>
      <c r="BA74" s="147">
        <f t="shared" si="3"/>
        <v>0</v>
      </c>
      <c r="BB74" s="14"/>
      <c r="BC74" s="23"/>
      <c r="BD74" s="15"/>
      <c r="BE74" s="14"/>
      <c r="BF74" s="256"/>
      <c r="BG74" s="14"/>
      <c r="BH74" s="131"/>
      <c r="BI74" s="14"/>
      <c r="BJ74" s="23"/>
      <c r="BK74" s="252"/>
      <c r="BL74" s="253"/>
      <c r="BM74" s="254">
        <v>0</v>
      </c>
      <c r="BN74" s="14"/>
      <c r="BO74" s="147">
        <f t="shared" si="5"/>
        <v>0</v>
      </c>
      <c r="BP74" s="14"/>
      <c r="BQ74" s="23"/>
      <c r="BR74" s="252"/>
      <c r="BS74" s="253"/>
      <c r="BT74" s="254">
        <v>0</v>
      </c>
      <c r="BU74" s="14"/>
      <c r="BV74" s="147">
        <f t="shared" si="6"/>
        <v>0</v>
      </c>
      <c r="BW74" s="14"/>
      <c r="BX74" s="23"/>
      <c r="BY74" s="252"/>
      <c r="BZ74" s="253"/>
      <c r="CA74" s="254">
        <v>0</v>
      </c>
      <c r="CB74" s="14"/>
      <c r="CC74" s="147">
        <f t="shared" si="7"/>
        <v>0</v>
      </c>
      <c r="CD74" s="14"/>
      <c r="CE74" s="23"/>
      <c r="CF74" s="15"/>
      <c r="CG74" s="14"/>
      <c r="CH74" s="256"/>
      <c r="CI74" s="14"/>
      <c r="CJ74" s="131"/>
      <c r="CK74" s="14"/>
      <c r="CL74" s="23"/>
      <c r="CM74" s="15"/>
      <c r="CN74" s="257"/>
      <c r="CO74" s="256"/>
      <c r="CP74" s="14"/>
      <c r="CQ74" s="131"/>
      <c r="CR74" s="14"/>
      <c r="CS74" s="23"/>
      <c r="CT74" s="15"/>
      <c r="CU74" s="14"/>
      <c r="CV74" s="256"/>
      <c r="CW74" s="14"/>
      <c r="CX74" s="131"/>
      <c r="CY74" s="14"/>
      <c r="CZ74" s="23"/>
      <c r="DA74" s="252"/>
      <c r="DB74" s="253"/>
      <c r="DC74" s="254">
        <v>0</v>
      </c>
      <c r="DD74" s="14"/>
      <c r="DE74" s="147">
        <f t="shared" si="11"/>
        <v>0</v>
      </c>
      <c r="DF74" s="14"/>
      <c r="DG74" s="23"/>
      <c r="DH74" s="252"/>
      <c r="DI74" s="253"/>
      <c r="DJ74" s="254">
        <v>0</v>
      </c>
      <c r="DK74" s="14"/>
      <c r="DL74" s="147">
        <f t="shared" si="12"/>
        <v>0</v>
      </c>
      <c r="DM74" s="14"/>
      <c r="DN74" s="23"/>
      <c r="DO74" s="252"/>
      <c r="DP74" s="253"/>
      <c r="DQ74" s="254">
        <v>0</v>
      </c>
      <c r="DR74" s="14"/>
      <c r="DS74" s="147">
        <f t="shared" si="13"/>
        <v>0</v>
      </c>
      <c r="DT74" s="12"/>
      <c r="DU74" s="23"/>
      <c r="DV74" s="252"/>
      <c r="DW74" s="253"/>
      <c r="DX74" s="254">
        <v>0</v>
      </c>
      <c r="DY74" s="14"/>
      <c r="DZ74" s="147">
        <f t="shared" si="14"/>
        <v>0</v>
      </c>
      <c r="EA74" s="14"/>
      <c r="EB74" s="23"/>
      <c r="EC74" s="252"/>
      <c r="ED74" s="253"/>
      <c r="EE74" s="254">
        <v>0</v>
      </c>
      <c r="EF74" s="14"/>
      <c r="EG74" s="147">
        <f t="shared" si="15"/>
        <v>0</v>
      </c>
      <c r="EH74" s="14"/>
      <c r="EI74" s="23"/>
      <c r="EJ74" s="252"/>
      <c r="EK74" s="253"/>
      <c r="EL74" s="254">
        <v>0</v>
      </c>
      <c r="EM74" s="14"/>
      <c r="EN74" s="147">
        <f t="shared" si="16"/>
        <v>0</v>
      </c>
      <c r="EO74" s="14"/>
      <c r="EP74" s="23"/>
      <c r="EQ74" s="15"/>
      <c r="ER74" s="14"/>
      <c r="ES74" s="256"/>
      <c r="ET74" s="14"/>
      <c r="EU74" s="131"/>
      <c r="EV74" s="14"/>
      <c r="EW74" s="23"/>
      <c r="EX74" s="15"/>
      <c r="EY74" s="253"/>
      <c r="EZ74" s="256"/>
      <c r="FA74" s="14"/>
      <c r="FB74" s="131"/>
      <c r="FC74" s="14"/>
      <c r="FD74" s="23"/>
      <c r="FE74" s="259">
        <f t="shared" si="85"/>
        <v>0</v>
      </c>
      <c r="FF74" s="260">
        <f t="shared" si="81"/>
        <v>0</v>
      </c>
      <c r="FG74" s="260">
        <f t="shared" si="81"/>
        <v>0</v>
      </c>
      <c r="FH74" s="260">
        <f t="shared" si="81"/>
        <v>0</v>
      </c>
      <c r="FI74" s="131">
        <f t="shared" ref="FI74:FI138" si="88">FF74+FG74+FH74</f>
        <v>0</v>
      </c>
      <c r="FJ74" s="14">
        <f t="shared" si="51"/>
        <v>0</v>
      </c>
      <c r="FK74" s="14"/>
      <c r="FL74" s="183">
        <f t="shared" si="84"/>
        <v>0</v>
      </c>
      <c r="FM74" s="177"/>
      <c r="FN74" s="177"/>
      <c r="FO74" s="177"/>
      <c r="FP74" s="177"/>
      <c r="FQ74" s="177"/>
      <c r="FR74" s="177"/>
      <c r="FS74" s="177"/>
      <c r="FT74" s="177"/>
      <c r="FU74" s="177"/>
      <c r="FV74" s="177"/>
      <c r="FW74" s="177"/>
      <c r="FX74" s="77"/>
      <c r="FY74" s="77"/>
      <c r="FZ74" s="77"/>
      <c r="GA74" s="77"/>
      <c r="GB74" s="77"/>
      <c r="GC74" s="77"/>
    </row>
    <row r="75" spans="1:195" hidden="1">
      <c r="A75" s="8">
        <v>43</v>
      </c>
      <c r="B75" s="14"/>
      <c r="M75" s="23"/>
      <c r="N75" s="252"/>
      <c r="O75" s="253"/>
      <c r="P75" s="254"/>
      <c r="Q75" s="255"/>
      <c r="R75" s="147"/>
      <c r="S75" s="14"/>
      <c r="T75" s="23"/>
      <c r="U75" s="15"/>
      <c r="V75" s="14"/>
      <c r="W75" s="256"/>
      <c r="X75" s="14"/>
      <c r="Y75" s="131"/>
      <c r="Z75" s="14"/>
      <c r="AA75" s="23"/>
      <c r="AB75" s="252"/>
      <c r="AC75" s="253"/>
      <c r="AD75" s="254"/>
      <c r="AE75" s="255"/>
      <c r="AF75" s="147"/>
      <c r="AG75" s="14"/>
      <c r="AH75" s="23"/>
      <c r="AI75" s="15"/>
      <c r="AJ75" s="14"/>
      <c r="AK75" s="256"/>
      <c r="AL75" s="14"/>
      <c r="AM75" s="131"/>
      <c r="AN75" s="14"/>
      <c r="AO75" s="23"/>
      <c r="AP75" s="15"/>
      <c r="AQ75" s="257"/>
      <c r="AR75" s="256"/>
      <c r="AS75" s="14"/>
      <c r="AT75" s="131"/>
      <c r="AU75" s="14"/>
      <c r="AV75" s="23"/>
      <c r="AW75" s="252"/>
      <c r="AX75" s="253"/>
      <c r="AY75" s="254"/>
      <c r="AZ75" s="255"/>
      <c r="BA75" s="147"/>
      <c r="BB75" s="14"/>
      <c r="BC75" s="23"/>
      <c r="BD75" s="15"/>
      <c r="BE75" s="14"/>
      <c r="BF75" s="256"/>
      <c r="BG75" s="14"/>
      <c r="BH75" s="131"/>
      <c r="BI75" s="14"/>
      <c r="BJ75" s="23"/>
      <c r="BK75" s="252"/>
      <c r="BL75" s="253"/>
      <c r="BM75" s="254"/>
      <c r="BN75" s="255"/>
      <c r="BO75" s="147"/>
      <c r="BP75" s="14"/>
      <c r="BQ75" s="23"/>
      <c r="BR75" s="252"/>
      <c r="BS75" s="253"/>
      <c r="BT75" s="254"/>
      <c r="BU75" s="255"/>
      <c r="BV75" s="147"/>
      <c r="BW75" s="14"/>
      <c r="BX75" s="23"/>
      <c r="BY75" s="252"/>
      <c r="BZ75" s="253"/>
      <c r="CA75" s="254"/>
      <c r="CB75" s="255"/>
      <c r="CC75" s="147"/>
      <c r="CD75" s="14"/>
      <c r="CE75" s="23"/>
      <c r="CF75" s="15"/>
      <c r="CG75" s="14"/>
      <c r="CH75" s="256"/>
      <c r="CI75" s="14"/>
      <c r="CJ75" s="131"/>
      <c r="CK75" s="14"/>
      <c r="CL75" s="23"/>
      <c r="CM75" s="15"/>
      <c r="CN75" s="257"/>
      <c r="CO75" s="256"/>
      <c r="CP75" s="14"/>
      <c r="CQ75" s="131"/>
      <c r="CR75" s="14"/>
      <c r="CS75" s="23"/>
      <c r="CT75" s="15"/>
      <c r="CU75" s="14"/>
      <c r="CV75" s="256"/>
      <c r="CW75" s="14"/>
      <c r="CX75" s="131"/>
      <c r="CY75" s="14"/>
      <c r="CZ75" s="23"/>
      <c r="DA75" s="252"/>
      <c r="DB75" s="253"/>
      <c r="DC75" s="254"/>
      <c r="DD75" s="255"/>
      <c r="DE75" s="147"/>
      <c r="DF75" s="14"/>
      <c r="DG75" s="23"/>
      <c r="DH75" s="252"/>
      <c r="DI75" s="253"/>
      <c r="DJ75" s="254"/>
      <c r="DK75" s="255"/>
      <c r="DL75" s="147"/>
      <c r="DM75" s="14"/>
      <c r="DN75" s="23"/>
      <c r="DO75" s="252"/>
      <c r="DP75" s="253"/>
      <c r="DQ75" s="254"/>
      <c r="DR75" s="255"/>
      <c r="DS75" s="147"/>
      <c r="DT75" s="12"/>
      <c r="DU75" s="23"/>
      <c r="DV75" s="252"/>
      <c r="DW75" s="253"/>
      <c r="DX75" s="254"/>
      <c r="DY75" s="255"/>
      <c r="DZ75" s="147"/>
      <c r="EA75" s="14"/>
      <c r="EB75" s="23"/>
      <c r="EC75" s="252"/>
      <c r="ED75" s="253"/>
      <c r="EE75" s="254"/>
      <c r="EF75" s="255"/>
      <c r="EG75" s="147"/>
      <c r="EH75" s="14"/>
      <c r="EI75" s="23"/>
      <c r="EJ75" s="252"/>
      <c r="EK75" s="253"/>
      <c r="EL75" s="254"/>
      <c r="EM75" s="255"/>
      <c r="EN75" s="147"/>
      <c r="EO75" s="14"/>
      <c r="EP75" s="23"/>
      <c r="EQ75" s="15"/>
      <c r="ER75" s="14"/>
      <c r="ES75" s="256"/>
      <c r="ET75" s="14"/>
      <c r="EU75" s="131"/>
      <c r="EV75" s="14"/>
      <c r="EW75" s="23"/>
      <c r="EX75" s="15"/>
      <c r="EY75" s="253"/>
      <c r="EZ75" s="256"/>
      <c r="FA75" s="14"/>
      <c r="FB75" s="131"/>
      <c r="FC75" s="14"/>
      <c r="FD75" s="23"/>
      <c r="FE75" s="259">
        <f t="shared" si="85"/>
        <v>0</v>
      </c>
      <c r="FF75" s="260">
        <f t="shared" si="81"/>
        <v>0</v>
      </c>
      <c r="FG75" s="260">
        <f t="shared" si="81"/>
        <v>0</v>
      </c>
      <c r="FH75" s="260">
        <f t="shared" si="81"/>
        <v>0</v>
      </c>
      <c r="FI75" s="131">
        <f t="shared" si="88"/>
        <v>0</v>
      </c>
      <c r="FJ75" s="14">
        <f t="shared" si="51"/>
        <v>0</v>
      </c>
      <c r="FK75" s="14"/>
      <c r="FL75" s="183">
        <f t="shared" si="84"/>
        <v>0</v>
      </c>
      <c r="FM75" s="177"/>
      <c r="FN75" s="177"/>
      <c r="FO75" s="177"/>
      <c r="FP75" s="177"/>
      <c r="FQ75" s="177"/>
      <c r="FR75" s="177"/>
      <c r="FS75" s="177"/>
      <c r="FT75" s="177"/>
      <c r="FU75" s="177"/>
      <c r="FV75" s="177"/>
      <c r="FW75" s="177"/>
      <c r="FX75" s="77"/>
      <c r="FY75" s="77"/>
      <c r="FZ75" s="77"/>
      <c r="GA75" s="77"/>
      <c r="GB75" s="77"/>
      <c r="GC75" s="77"/>
    </row>
    <row r="76" spans="1:195" hidden="1">
      <c r="A76" s="8">
        <v>44</v>
      </c>
      <c r="B76" s="14"/>
      <c r="M76" s="23"/>
      <c r="N76" s="252"/>
      <c r="O76" s="253"/>
      <c r="P76" s="254"/>
      <c r="Q76" s="255"/>
      <c r="R76" s="147"/>
      <c r="S76" s="14"/>
      <c r="T76" s="23"/>
      <c r="U76" s="15"/>
      <c r="V76" s="14"/>
      <c r="W76" s="256"/>
      <c r="X76" s="14"/>
      <c r="Y76" s="131"/>
      <c r="Z76" s="14"/>
      <c r="AA76" s="23"/>
      <c r="AB76" s="252"/>
      <c r="AC76" s="253"/>
      <c r="AD76" s="254"/>
      <c r="AE76" s="255"/>
      <c r="AF76" s="147"/>
      <c r="AG76" s="14"/>
      <c r="AH76" s="23"/>
      <c r="AI76" s="15"/>
      <c r="AJ76" s="14"/>
      <c r="AK76" s="256"/>
      <c r="AL76" s="14"/>
      <c r="AM76" s="131"/>
      <c r="AN76" s="14"/>
      <c r="AO76" s="23"/>
      <c r="AP76" s="15"/>
      <c r="AQ76" s="257"/>
      <c r="AR76" s="256"/>
      <c r="AS76" s="14"/>
      <c r="AT76" s="131"/>
      <c r="AU76" s="14"/>
      <c r="AV76" s="23"/>
      <c r="AW76" s="252"/>
      <c r="AX76" s="253"/>
      <c r="AY76" s="254"/>
      <c r="AZ76" s="255"/>
      <c r="BA76" s="147"/>
      <c r="BB76" s="14"/>
      <c r="BC76" s="23"/>
      <c r="BD76" s="15"/>
      <c r="BE76" s="14"/>
      <c r="BF76" s="256"/>
      <c r="BG76" s="14"/>
      <c r="BH76" s="131"/>
      <c r="BI76" s="14"/>
      <c r="BJ76" s="23"/>
      <c r="BK76" s="252"/>
      <c r="BL76" s="253"/>
      <c r="BM76" s="254"/>
      <c r="BN76" s="255"/>
      <c r="BO76" s="147"/>
      <c r="BP76" s="14"/>
      <c r="BQ76" s="23"/>
      <c r="BR76" s="252"/>
      <c r="BS76" s="253"/>
      <c r="BT76" s="254"/>
      <c r="BU76" s="255"/>
      <c r="BV76" s="147"/>
      <c r="BW76" s="14"/>
      <c r="BX76" s="23"/>
      <c r="BY76" s="252"/>
      <c r="BZ76" s="253"/>
      <c r="CA76" s="254"/>
      <c r="CB76" s="255"/>
      <c r="CC76" s="147"/>
      <c r="CD76" s="14"/>
      <c r="CE76" s="23"/>
      <c r="CF76" s="15"/>
      <c r="CG76" s="14"/>
      <c r="CH76" s="256"/>
      <c r="CI76" s="14"/>
      <c r="CJ76" s="131"/>
      <c r="CK76" s="14"/>
      <c r="CL76" s="23"/>
      <c r="CM76" s="15"/>
      <c r="CN76" s="257"/>
      <c r="CO76" s="256"/>
      <c r="CP76" s="14"/>
      <c r="CQ76" s="131"/>
      <c r="CR76" s="14"/>
      <c r="CS76" s="23"/>
      <c r="CT76" s="15"/>
      <c r="CU76" s="14"/>
      <c r="CV76" s="256"/>
      <c r="CW76" s="14"/>
      <c r="CX76" s="131"/>
      <c r="CY76" s="14"/>
      <c r="CZ76" s="23"/>
      <c r="DA76" s="252"/>
      <c r="DB76" s="253"/>
      <c r="DC76" s="254"/>
      <c r="DD76" s="255"/>
      <c r="DE76" s="147"/>
      <c r="DF76" s="14"/>
      <c r="DG76" s="23"/>
      <c r="DH76" s="252"/>
      <c r="DI76" s="253"/>
      <c r="DJ76" s="254"/>
      <c r="DK76" s="255"/>
      <c r="DL76" s="147"/>
      <c r="DM76" s="14"/>
      <c r="DN76" s="23"/>
      <c r="DO76" s="252"/>
      <c r="DP76" s="253"/>
      <c r="DQ76" s="254"/>
      <c r="DR76" s="255"/>
      <c r="DS76" s="147"/>
      <c r="DT76" s="12"/>
      <c r="DU76" s="23"/>
      <c r="DV76" s="252"/>
      <c r="DW76" s="253"/>
      <c r="DX76" s="254"/>
      <c r="DY76" s="255"/>
      <c r="DZ76" s="147"/>
      <c r="EA76" s="14"/>
      <c r="EB76" s="23"/>
      <c r="EC76" s="252"/>
      <c r="ED76" s="253"/>
      <c r="EE76" s="254"/>
      <c r="EF76" s="255"/>
      <c r="EG76" s="147"/>
      <c r="EH76" s="14"/>
      <c r="EI76" s="23"/>
      <c r="EJ76" s="252"/>
      <c r="EK76" s="253"/>
      <c r="EL76" s="254"/>
      <c r="EM76" s="255"/>
      <c r="EN76" s="147"/>
      <c r="EO76" s="14"/>
      <c r="EP76" s="23"/>
      <c r="EQ76" s="15"/>
      <c r="ER76" s="14"/>
      <c r="ES76" s="256"/>
      <c r="ET76" s="14"/>
      <c r="EU76" s="131"/>
      <c r="EV76" s="14"/>
      <c r="EW76" s="23"/>
      <c r="EX76" s="15"/>
      <c r="EY76" s="253"/>
      <c r="EZ76" s="256"/>
      <c r="FA76" s="14"/>
      <c r="FB76" s="131"/>
      <c r="FC76" s="14"/>
      <c r="FD76" s="23"/>
      <c r="FE76" s="259">
        <f t="shared" si="85"/>
        <v>0</v>
      </c>
      <c r="FF76" s="260">
        <f t="shared" si="81"/>
        <v>0</v>
      </c>
      <c r="FG76" s="260">
        <f t="shared" si="81"/>
        <v>0</v>
      </c>
      <c r="FH76" s="260">
        <f t="shared" si="81"/>
        <v>0</v>
      </c>
      <c r="FI76" s="131">
        <f t="shared" si="88"/>
        <v>0</v>
      </c>
      <c r="FJ76" s="14">
        <f t="shared" si="51"/>
        <v>0</v>
      </c>
      <c r="FK76" s="14"/>
      <c r="FL76" s="183">
        <f t="shared" si="84"/>
        <v>0</v>
      </c>
      <c r="FM76" s="177"/>
      <c r="FN76" s="177"/>
      <c r="FO76" s="177"/>
      <c r="FP76" s="177"/>
      <c r="FQ76" s="177"/>
      <c r="FR76" s="177"/>
      <c r="FS76" s="177"/>
      <c r="FT76" s="177"/>
      <c r="FU76" s="177"/>
      <c r="FV76" s="177"/>
      <c r="FW76" s="177"/>
      <c r="FX76" s="77"/>
      <c r="FY76" s="77"/>
      <c r="FZ76" s="77"/>
      <c r="GA76" s="77"/>
      <c r="GB76" s="77"/>
      <c r="GC76" s="77"/>
    </row>
    <row r="77" spans="1:195" hidden="1">
      <c r="A77" s="8">
        <v>45</v>
      </c>
      <c r="B77" s="14"/>
      <c r="M77" s="23"/>
      <c r="N77" s="252"/>
      <c r="O77" s="253"/>
      <c r="P77" s="254"/>
      <c r="Q77" s="255"/>
      <c r="R77" s="147"/>
      <c r="S77" s="14"/>
      <c r="T77" s="23"/>
      <c r="U77" s="15"/>
      <c r="V77" s="14"/>
      <c r="W77" s="256"/>
      <c r="X77" s="14"/>
      <c r="Y77" s="131"/>
      <c r="Z77" s="14"/>
      <c r="AA77" s="23"/>
      <c r="AB77" s="252"/>
      <c r="AC77" s="253"/>
      <c r="AD77" s="254"/>
      <c r="AE77" s="255"/>
      <c r="AF77" s="147"/>
      <c r="AG77" s="14"/>
      <c r="AH77" s="23"/>
      <c r="AI77" s="15"/>
      <c r="AJ77" s="14"/>
      <c r="AK77" s="256"/>
      <c r="AL77" s="14"/>
      <c r="AM77" s="131"/>
      <c r="AN77" s="14"/>
      <c r="AO77" s="23"/>
      <c r="AP77" s="15"/>
      <c r="AQ77" s="257"/>
      <c r="AR77" s="256"/>
      <c r="AS77" s="14"/>
      <c r="AT77" s="131"/>
      <c r="AU77" s="14"/>
      <c r="AV77" s="23"/>
      <c r="AW77" s="252"/>
      <c r="AX77" s="253"/>
      <c r="AY77" s="254"/>
      <c r="AZ77" s="255"/>
      <c r="BA77" s="147"/>
      <c r="BB77" s="14"/>
      <c r="BC77" s="23"/>
      <c r="BD77" s="15"/>
      <c r="BE77" s="14"/>
      <c r="BF77" s="256"/>
      <c r="BG77" s="14"/>
      <c r="BH77" s="131"/>
      <c r="BI77" s="14"/>
      <c r="BJ77" s="23"/>
      <c r="BK77" s="252"/>
      <c r="BL77" s="253"/>
      <c r="BM77" s="254"/>
      <c r="BN77" s="255"/>
      <c r="BO77" s="147"/>
      <c r="BP77" s="14"/>
      <c r="BQ77" s="23"/>
      <c r="BR77" s="252"/>
      <c r="BS77" s="253"/>
      <c r="BT77" s="254"/>
      <c r="BU77" s="255"/>
      <c r="BV77" s="147"/>
      <c r="BW77" s="14"/>
      <c r="BX77" s="23"/>
      <c r="BY77" s="252"/>
      <c r="BZ77" s="253"/>
      <c r="CA77" s="254"/>
      <c r="CB77" s="255"/>
      <c r="CC77" s="147"/>
      <c r="CD77" s="14"/>
      <c r="CE77" s="23"/>
      <c r="CF77" s="15"/>
      <c r="CG77" s="14"/>
      <c r="CH77" s="256"/>
      <c r="CI77" s="14"/>
      <c r="CJ77" s="131"/>
      <c r="CK77" s="14"/>
      <c r="CL77" s="23"/>
      <c r="CM77" s="15"/>
      <c r="CN77" s="257"/>
      <c r="CO77" s="256"/>
      <c r="CP77" s="14"/>
      <c r="CQ77" s="131"/>
      <c r="CR77" s="14"/>
      <c r="CS77" s="23"/>
      <c r="CT77" s="15"/>
      <c r="CU77" s="14"/>
      <c r="CV77" s="256"/>
      <c r="CW77" s="14"/>
      <c r="CX77" s="131"/>
      <c r="CY77" s="14"/>
      <c r="CZ77" s="23"/>
      <c r="DA77" s="252"/>
      <c r="DB77" s="253"/>
      <c r="DC77" s="254"/>
      <c r="DD77" s="255"/>
      <c r="DE77" s="147"/>
      <c r="DF77" s="14"/>
      <c r="DG77" s="23"/>
      <c r="DH77" s="252"/>
      <c r="DI77" s="253"/>
      <c r="DJ77" s="254"/>
      <c r="DK77" s="255"/>
      <c r="DL77" s="147"/>
      <c r="DM77" s="14"/>
      <c r="DN77" s="23"/>
      <c r="DO77" s="252"/>
      <c r="DP77" s="253"/>
      <c r="DQ77" s="254"/>
      <c r="DR77" s="255"/>
      <c r="DS77" s="147"/>
      <c r="DT77" s="12"/>
      <c r="DU77" s="23"/>
      <c r="DV77" s="252"/>
      <c r="DW77" s="253"/>
      <c r="DX77" s="254"/>
      <c r="DY77" s="255"/>
      <c r="DZ77" s="147"/>
      <c r="EA77" s="14"/>
      <c r="EB77" s="23"/>
      <c r="EC77" s="252"/>
      <c r="ED77" s="253"/>
      <c r="EE77" s="254"/>
      <c r="EF77" s="255"/>
      <c r="EG77" s="147"/>
      <c r="EH77" s="14"/>
      <c r="EI77" s="23"/>
      <c r="EJ77" s="252"/>
      <c r="EK77" s="253"/>
      <c r="EL77" s="254"/>
      <c r="EM77" s="255"/>
      <c r="EN77" s="147"/>
      <c r="EO77" s="14"/>
      <c r="EP77" s="23"/>
      <c r="EQ77" s="15"/>
      <c r="ER77" s="14"/>
      <c r="ES77" s="256"/>
      <c r="ET77" s="14"/>
      <c r="EU77" s="131"/>
      <c r="EV77" s="14"/>
      <c r="EW77" s="23"/>
      <c r="EX77" s="15"/>
      <c r="EY77" s="253"/>
      <c r="EZ77" s="256"/>
      <c r="FA77" s="14"/>
      <c r="FB77" s="131"/>
      <c r="FC77" s="14"/>
      <c r="FD77" s="23"/>
      <c r="FE77" s="259">
        <f t="shared" si="85"/>
        <v>0</v>
      </c>
      <c r="FF77" s="260">
        <f t="shared" si="81"/>
        <v>0</v>
      </c>
      <c r="FG77" s="260">
        <f t="shared" si="81"/>
        <v>0</v>
      </c>
      <c r="FH77" s="260">
        <f t="shared" si="81"/>
        <v>0</v>
      </c>
      <c r="FI77" s="131">
        <f t="shared" si="88"/>
        <v>0</v>
      </c>
      <c r="FJ77" s="14">
        <f t="shared" si="51"/>
        <v>0</v>
      </c>
      <c r="FK77" s="14"/>
      <c r="FL77" s="183">
        <f t="shared" si="84"/>
        <v>0</v>
      </c>
      <c r="FM77" s="177"/>
      <c r="FN77" s="177"/>
      <c r="FO77" s="177"/>
      <c r="FP77" s="177"/>
      <c r="FQ77" s="177"/>
      <c r="FR77" s="177"/>
      <c r="FS77" s="177"/>
      <c r="FT77" s="177"/>
      <c r="FU77" s="177"/>
      <c r="FV77" s="177"/>
      <c r="FW77" s="177"/>
      <c r="FX77" s="77"/>
      <c r="FY77" s="77"/>
      <c r="FZ77" s="77"/>
      <c r="GA77" s="77"/>
      <c r="GB77" s="77"/>
      <c r="GC77" s="77"/>
    </row>
    <row r="78" spans="1:195">
      <c r="B78" s="14"/>
      <c r="M78" s="23"/>
      <c r="N78" s="252"/>
      <c r="O78" s="253"/>
      <c r="P78" s="254"/>
      <c r="Q78" s="14"/>
      <c r="R78" s="147"/>
      <c r="S78" s="14"/>
      <c r="T78" s="23"/>
      <c r="U78" s="15"/>
      <c r="V78" s="14"/>
      <c r="W78" s="256"/>
      <c r="X78" s="14"/>
      <c r="Y78" s="131"/>
      <c r="Z78" s="14"/>
      <c r="AA78" s="23"/>
      <c r="AB78" s="252"/>
      <c r="AC78" s="253"/>
      <c r="AD78" s="254"/>
      <c r="AE78" s="14"/>
      <c r="AF78" s="147"/>
      <c r="AG78" s="14"/>
      <c r="AH78" s="23"/>
      <c r="AI78" s="15"/>
      <c r="AJ78" s="14"/>
      <c r="AK78" s="256"/>
      <c r="AL78" s="14"/>
      <c r="AM78" s="131"/>
      <c r="AN78" s="14"/>
      <c r="AO78" s="23"/>
      <c r="AP78" s="15"/>
      <c r="AQ78" s="257"/>
      <c r="AR78" s="256"/>
      <c r="AS78" s="14"/>
      <c r="AT78" s="131"/>
      <c r="AU78" s="14"/>
      <c r="AV78" s="23"/>
      <c r="AW78" s="252"/>
      <c r="AX78" s="253"/>
      <c r="AY78" s="254">
        <v>0</v>
      </c>
      <c r="AZ78" s="14"/>
      <c r="BA78" s="147">
        <f t="shared" ref="BA78" si="89">AX78+AY78+AZ78</f>
        <v>0</v>
      </c>
      <c r="BB78" s="14"/>
      <c r="BC78" s="23"/>
      <c r="BD78" s="15"/>
      <c r="BE78" s="14"/>
      <c r="BF78" s="256"/>
      <c r="BG78" s="14"/>
      <c r="BH78" s="131"/>
      <c r="BI78" s="14"/>
      <c r="BJ78" s="23"/>
      <c r="BK78" s="252"/>
      <c r="BL78" s="253"/>
      <c r="BM78" s="254"/>
      <c r="BN78" s="14"/>
      <c r="BO78" s="147"/>
      <c r="BP78" s="14"/>
      <c r="BQ78" s="23"/>
      <c r="BR78" s="252"/>
      <c r="BS78" s="253"/>
      <c r="BT78" s="254"/>
      <c r="BU78" s="14"/>
      <c r="BV78" s="147"/>
      <c r="BW78" s="14"/>
      <c r="BX78" s="23"/>
      <c r="BY78" s="252"/>
      <c r="BZ78" s="253"/>
      <c r="CA78" s="254"/>
      <c r="CB78" s="14"/>
      <c r="CC78" s="147"/>
      <c r="CD78" s="14"/>
      <c r="CE78" s="23"/>
      <c r="CF78" s="15"/>
      <c r="CG78" s="14"/>
      <c r="CH78" s="256"/>
      <c r="CI78" s="14"/>
      <c r="CJ78" s="131"/>
      <c r="CK78" s="14"/>
      <c r="CL78" s="23"/>
      <c r="CM78" s="15"/>
      <c r="CN78" s="257"/>
      <c r="CO78" s="256"/>
      <c r="CP78" s="14"/>
      <c r="CQ78" s="131"/>
      <c r="CR78" s="14"/>
      <c r="CS78" s="23"/>
      <c r="CT78" s="15"/>
      <c r="CU78" s="14"/>
      <c r="CV78" s="256"/>
      <c r="CW78" s="14"/>
      <c r="CX78" s="131"/>
      <c r="CY78" s="14"/>
      <c r="CZ78" s="23"/>
      <c r="DA78" s="252"/>
      <c r="DB78" s="253"/>
      <c r="DC78" s="254"/>
      <c r="DD78" s="14"/>
      <c r="DE78" s="147"/>
      <c r="DF78" s="14"/>
      <c r="DG78" s="23"/>
      <c r="DH78" s="252"/>
      <c r="DI78" s="253"/>
      <c r="DJ78" s="254"/>
      <c r="DK78" s="14"/>
      <c r="DL78" s="147"/>
      <c r="DM78" s="14"/>
      <c r="DN78" s="23"/>
      <c r="DO78" s="252"/>
      <c r="DP78" s="253"/>
      <c r="DQ78" s="254"/>
      <c r="DR78" s="14"/>
      <c r="DS78" s="147"/>
      <c r="DT78" s="12"/>
      <c r="DU78" s="23"/>
      <c r="DV78" s="252"/>
      <c r="DW78" s="253"/>
      <c r="DX78" s="254"/>
      <c r="DY78" s="14"/>
      <c r="DZ78" s="147"/>
      <c r="EA78" s="14"/>
      <c r="EB78" s="23"/>
      <c r="EC78" s="252"/>
      <c r="ED78" s="253"/>
      <c r="EE78" s="254"/>
      <c r="EF78" s="14"/>
      <c r="EG78" s="147"/>
      <c r="EH78" s="14"/>
      <c r="EI78" s="23"/>
      <c r="EJ78" s="252"/>
      <c r="EK78" s="253"/>
      <c r="EL78" s="254"/>
      <c r="EM78" s="14"/>
      <c r="EN78" s="147"/>
      <c r="EO78" s="14"/>
      <c r="EP78" s="23"/>
      <c r="EQ78" s="15"/>
      <c r="ER78" s="14"/>
      <c r="ES78" s="256"/>
      <c r="ET78" s="14"/>
      <c r="EU78" s="131"/>
      <c r="EV78" s="14"/>
      <c r="EW78" s="23"/>
      <c r="EX78" s="15"/>
      <c r="EY78" s="253"/>
      <c r="EZ78" s="256"/>
      <c r="FA78" s="14"/>
      <c r="FB78" s="131"/>
      <c r="FC78" s="14"/>
      <c r="FD78" s="23"/>
      <c r="FE78" s="259"/>
      <c r="FF78" s="260"/>
      <c r="FG78" s="260"/>
      <c r="FH78" s="260"/>
      <c r="FI78" s="131"/>
      <c r="FJ78" s="14"/>
      <c r="FK78" s="14"/>
      <c r="FL78" s="183"/>
      <c r="FM78" s="177"/>
      <c r="FN78" s="177"/>
      <c r="FO78" s="177"/>
      <c r="FP78" s="177"/>
      <c r="FQ78" s="177"/>
      <c r="FR78" s="177"/>
      <c r="FS78" s="177"/>
      <c r="FT78" s="177"/>
      <c r="FU78" s="177"/>
      <c r="FV78" s="177"/>
      <c r="FW78" s="177"/>
      <c r="FX78" s="77"/>
      <c r="FY78" s="77"/>
      <c r="FZ78" s="77"/>
      <c r="GA78" s="77"/>
      <c r="GB78" s="77"/>
      <c r="GC78" s="77"/>
    </row>
    <row r="79" spans="1:195">
      <c r="B79" s="14"/>
      <c r="M79" s="16"/>
      <c r="N79" s="143" t="s">
        <v>776</v>
      </c>
      <c r="O79" s="136" t="s">
        <v>776</v>
      </c>
      <c r="P79" s="136"/>
      <c r="Q79" s="137" t="s">
        <v>777</v>
      </c>
      <c r="R79" s="131"/>
      <c r="S79" s="14"/>
      <c r="T79" s="16"/>
      <c r="U79" s="15"/>
      <c r="V79" s="14"/>
      <c r="W79" s="14">
        <v>0</v>
      </c>
      <c r="X79" s="14"/>
      <c r="Y79" s="131">
        <f t="shared" ref="Y79" si="90">V79+W79+X79</f>
        <v>0</v>
      </c>
      <c r="Z79" s="14"/>
      <c r="AA79" s="16"/>
      <c r="AB79" s="143" t="s">
        <v>776</v>
      </c>
      <c r="AC79" s="136" t="s">
        <v>776</v>
      </c>
      <c r="AD79" s="136"/>
      <c r="AE79" s="137" t="s">
        <v>777</v>
      </c>
      <c r="AF79" s="131"/>
      <c r="AG79" s="14"/>
      <c r="AH79" s="16"/>
      <c r="AI79" s="15"/>
      <c r="AJ79" s="14"/>
      <c r="AK79" s="14"/>
      <c r="AL79" s="14"/>
      <c r="AM79" s="131"/>
      <c r="AN79" s="14"/>
      <c r="AO79" s="16"/>
      <c r="AP79" s="15"/>
      <c r="AQ79" s="14"/>
      <c r="AR79" s="14"/>
      <c r="AS79" s="14"/>
      <c r="AT79" s="131"/>
      <c r="AU79" s="14"/>
      <c r="AV79" s="16"/>
      <c r="AW79" s="143" t="s">
        <v>776</v>
      </c>
      <c r="AX79" s="136" t="s">
        <v>776</v>
      </c>
      <c r="AY79" s="136"/>
      <c r="AZ79" s="137" t="s">
        <v>777</v>
      </c>
      <c r="BA79" s="131"/>
      <c r="BB79" s="14"/>
      <c r="BC79" s="16"/>
      <c r="BD79" s="15"/>
      <c r="BE79" s="14"/>
      <c r="BF79" s="14">
        <v>0</v>
      </c>
      <c r="BG79" s="14"/>
      <c r="BH79" s="131">
        <f t="shared" ref="BH79" si="91">BE79+BF79+BG79</f>
        <v>0</v>
      </c>
      <c r="BI79" s="14"/>
      <c r="BJ79" s="16"/>
      <c r="BK79" s="143" t="s">
        <v>776</v>
      </c>
      <c r="BL79" s="136" t="s">
        <v>776</v>
      </c>
      <c r="BM79" s="136"/>
      <c r="BN79" s="137" t="s">
        <v>777</v>
      </c>
      <c r="BO79" s="131"/>
      <c r="BP79" s="14"/>
      <c r="BQ79" s="16"/>
      <c r="BR79" s="143" t="s">
        <v>776</v>
      </c>
      <c r="BS79" s="136" t="s">
        <v>776</v>
      </c>
      <c r="BT79" s="136"/>
      <c r="BU79" s="137" t="s">
        <v>777</v>
      </c>
      <c r="BV79" s="131"/>
      <c r="BW79" s="14"/>
      <c r="BX79" s="16"/>
      <c r="BY79" s="143" t="s">
        <v>776</v>
      </c>
      <c r="BZ79" s="136" t="s">
        <v>776</v>
      </c>
      <c r="CA79" s="136"/>
      <c r="CB79" s="137" t="s">
        <v>777</v>
      </c>
      <c r="CC79" s="131"/>
      <c r="CD79" s="14"/>
      <c r="CE79" s="16"/>
      <c r="CF79" s="15"/>
      <c r="CG79" s="14"/>
      <c r="CH79" s="14">
        <v>0</v>
      </c>
      <c r="CI79" s="14"/>
      <c r="CJ79" s="131">
        <f>CG79+CH79+CI79</f>
        <v>0</v>
      </c>
      <c r="CK79" s="14"/>
      <c r="CL79" s="16"/>
      <c r="CM79" s="15"/>
      <c r="CN79" s="14"/>
      <c r="CO79" s="14">
        <v>0</v>
      </c>
      <c r="CP79" s="14"/>
      <c r="CQ79" s="131">
        <f t="shared" si="9"/>
        <v>0</v>
      </c>
      <c r="CR79" s="14"/>
      <c r="CS79" s="16"/>
      <c r="CT79" s="15"/>
      <c r="CU79" s="14"/>
      <c r="CV79" s="14">
        <v>0</v>
      </c>
      <c r="CW79" s="14"/>
      <c r="CX79" s="131">
        <f>CU79+CV79+CW79</f>
        <v>0</v>
      </c>
      <c r="CY79" s="14"/>
      <c r="CZ79" s="16"/>
      <c r="DA79" s="143" t="s">
        <v>776</v>
      </c>
      <c r="DB79" s="136" t="s">
        <v>776</v>
      </c>
      <c r="DC79" s="136"/>
      <c r="DD79" s="137" t="s">
        <v>777</v>
      </c>
      <c r="DE79" s="131"/>
      <c r="DF79" s="14"/>
      <c r="DG79" s="16"/>
      <c r="DH79" s="143" t="s">
        <v>776</v>
      </c>
      <c r="DI79" s="136" t="s">
        <v>776</v>
      </c>
      <c r="DJ79" s="136"/>
      <c r="DK79" s="137" t="s">
        <v>777</v>
      </c>
      <c r="DL79" s="131"/>
      <c r="DM79" s="14"/>
      <c r="DN79" s="16"/>
      <c r="DO79" s="143" t="s">
        <v>776</v>
      </c>
      <c r="DP79" s="136" t="s">
        <v>776</v>
      </c>
      <c r="DQ79" s="136"/>
      <c r="DR79" s="137" t="s">
        <v>777</v>
      </c>
      <c r="DS79" s="131"/>
      <c r="DT79" s="12"/>
      <c r="DU79" s="16"/>
      <c r="DV79" s="143" t="s">
        <v>776</v>
      </c>
      <c r="DW79" s="136" t="s">
        <v>776</v>
      </c>
      <c r="DX79" s="136"/>
      <c r="DY79" s="137" t="s">
        <v>777</v>
      </c>
      <c r="DZ79" s="131"/>
      <c r="EA79" s="14"/>
      <c r="EB79" s="16"/>
      <c r="EC79" s="143" t="s">
        <v>776</v>
      </c>
      <c r="ED79" s="136" t="s">
        <v>776</v>
      </c>
      <c r="EE79" s="136"/>
      <c r="EF79" s="137" t="s">
        <v>777</v>
      </c>
      <c r="EG79" s="131"/>
      <c r="EH79" s="14"/>
      <c r="EI79" s="16"/>
      <c r="EJ79" s="143" t="s">
        <v>776</v>
      </c>
      <c r="EK79" s="136" t="s">
        <v>776</v>
      </c>
      <c r="EL79" s="136"/>
      <c r="EM79" s="137" t="s">
        <v>777</v>
      </c>
      <c r="EN79" s="131"/>
      <c r="EO79" s="14"/>
      <c r="EP79" s="16"/>
      <c r="EQ79" s="15"/>
      <c r="ER79" s="14"/>
      <c r="ES79" s="14">
        <v>0</v>
      </c>
      <c r="ET79" s="14"/>
      <c r="EU79" s="131">
        <f t="shared" ref="EU79" si="92">ER79+ES79+ET79</f>
        <v>0</v>
      </c>
      <c r="EV79" s="14"/>
      <c r="EW79" s="16"/>
      <c r="EX79" s="15"/>
      <c r="EY79" s="253"/>
      <c r="EZ79" s="256">
        <v>0</v>
      </c>
      <c r="FA79" s="14"/>
      <c r="FB79" s="131">
        <f>EY79+EZ79+FA79</f>
        <v>0</v>
      </c>
      <c r="FC79" s="14"/>
      <c r="FD79" s="23"/>
      <c r="FE79" s="259"/>
      <c r="FF79" s="260"/>
      <c r="FG79" s="260"/>
      <c r="FH79" s="260"/>
      <c r="FI79" s="131"/>
      <c r="FJ79" s="14"/>
      <c r="FK79" s="14"/>
      <c r="FL79" s="183"/>
      <c r="FM79" s="177"/>
      <c r="FN79" s="177"/>
      <c r="FO79" s="177"/>
      <c r="FP79" s="177"/>
      <c r="FQ79" s="177"/>
      <c r="FR79" s="177"/>
      <c r="FS79" s="177"/>
      <c r="FT79" s="177"/>
      <c r="FU79" s="177"/>
      <c r="FV79" s="177"/>
      <c r="FW79" s="177"/>
      <c r="FX79" s="77"/>
      <c r="FY79" s="80"/>
      <c r="FZ79" s="80"/>
      <c r="GA79" s="77"/>
      <c r="GB79" s="77"/>
      <c r="GC79" s="77"/>
    </row>
    <row r="80" spans="1:195" ht="14.4" thickBot="1">
      <c r="B80" s="123" t="s">
        <v>62</v>
      </c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148">
        <v>28</v>
      </c>
      <c r="N80" s="140">
        <f>SUM(N8:N78)/M80-(M80+1)/2</f>
        <v>0</v>
      </c>
      <c r="O80" s="141">
        <f>SUM(N8:N78)-SUM(O8:O78)+(M80*9)</f>
        <v>0</v>
      </c>
      <c r="P80" s="138"/>
      <c r="Q80" s="142">
        <f>SUM(Q6:Q79)/M80</f>
        <v>5</v>
      </c>
      <c r="R80" s="189">
        <f>SUM(R10:R79)</f>
        <v>798</v>
      </c>
      <c r="S80" s="14"/>
      <c r="T80" s="26">
        <v>-10</v>
      </c>
      <c r="U80" s="27"/>
      <c r="V80" s="134"/>
      <c r="W80" s="134"/>
      <c r="X80" s="134"/>
      <c r="Y80" s="135"/>
      <c r="Z80" s="14"/>
      <c r="AA80" s="148">
        <v>19</v>
      </c>
      <c r="AB80" s="140">
        <f>SUM(AB8:AB78)/AA80-(AA80+1)/2</f>
        <v>0</v>
      </c>
      <c r="AC80" s="141">
        <f>SUM(AB8:AB78)-SUM(AC8:AC78)+(AA80*9)</f>
        <v>0</v>
      </c>
      <c r="AD80" s="138"/>
      <c r="AE80" s="142">
        <f>SUM(AE6:AE79)/AA80</f>
        <v>5</v>
      </c>
      <c r="AF80" s="189">
        <f>SUM(AF10:AF79)</f>
        <v>561</v>
      </c>
      <c r="AG80" s="14"/>
      <c r="AH80" s="26"/>
      <c r="AI80" s="27"/>
      <c r="AJ80" s="134"/>
      <c r="AK80" s="134"/>
      <c r="AL80" s="134"/>
      <c r="AM80" s="135"/>
      <c r="AN80" s="14"/>
      <c r="AO80" s="26"/>
      <c r="AP80" s="27"/>
      <c r="AQ80" s="134"/>
      <c r="AR80" s="134"/>
      <c r="AS80" s="134"/>
      <c r="AT80" s="135"/>
      <c r="AU80" s="14"/>
      <c r="AV80" s="148">
        <v>-10</v>
      </c>
      <c r="AW80" s="140">
        <f>SUM(AW8:AW78)/AV80-(AV80+1)/2</f>
        <v>4.5</v>
      </c>
      <c r="AX80" s="141">
        <f>SUM(AW8:AW78)-SUM(AX8:AX78)+(AV80*9)</f>
        <v>-90</v>
      </c>
      <c r="AY80" s="138"/>
      <c r="AZ80" s="142">
        <f>SUM(AZ6:AZ79)/AV80</f>
        <v>0</v>
      </c>
      <c r="BA80" s="135"/>
      <c r="BB80" s="14"/>
      <c r="BC80" s="26">
        <v>-10</v>
      </c>
      <c r="BD80" s="27"/>
      <c r="BE80" s="134"/>
      <c r="BF80" s="134"/>
      <c r="BG80" s="134"/>
      <c r="BH80" s="135"/>
      <c r="BI80" s="14"/>
      <c r="BJ80" s="148">
        <v>14</v>
      </c>
      <c r="BK80" s="140">
        <f>SUM(BK8:BK78)/BJ80-(BJ80+1)/2</f>
        <v>0</v>
      </c>
      <c r="BL80" s="141">
        <f>SUM(BK8:BK78)-SUM(BL8:BL78)+(BJ80*9)</f>
        <v>0</v>
      </c>
      <c r="BM80" s="138"/>
      <c r="BN80" s="142">
        <f>SUM(BN6:BN79)/BJ80</f>
        <v>5</v>
      </c>
      <c r="BO80" s="189">
        <f>SUM(BO10:BO79)</f>
        <v>391</v>
      </c>
      <c r="BP80" s="14"/>
      <c r="BQ80" s="148">
        <v>16</v>
      </c>
      <c r="BR80" s="140">
        <f>SUM(BR8:BR78)/BQ80-(BQ80+1)/2</f>
        <v>0</v>
      </c>
      <c r="BS80" s="141">
        <f>SUM(BR8:BR78)-SUM(BS8:BS78)+(BQ80*9)</f>
        <v>0</v>
      </c>
      <c r="BT80" s="138"/>
      <c r="BU80" s="142">
        <f>SUM(BU6:BU79)/BQ80</f>
        <v>5</v>
      </c>
      <c r="BV80" s="189">
        <f>SUM(BV10:BV79)</f>
        <v>360</v>
      </c>
      <c r="BW80" s="14"/>
      <c r="BX80" s="148">
        <v>20</v>
      </c>
      <c r="BY80" s="140">
        <f>SUM(BY8:BY78)/BX80-(BX80+1)/2</f>
        <v>0</v>
      </c>
      <c r="BZ80" s="141">
        <f>SUM(BY8:BY78)-SUM(BZ8:BZ78)+(BX80*9)</f>
        <v>0</v>
      </c>
      <c r="CA80" s="138"/>
      <c r="CB80" s="142">
        <f>SUM(CB6:CB79)/BX80</f>
        <v>5</v>
      </c>
      <c r="CC80" s="189">
        <f>SUM(CC10:CC79)</f>
        <v>490</v>
      </c>
      <c r="CD80" s="14"/>
      <c r="CE80" s="26">
        <v>-1</v>
      </c>
      <c r="CF80" s="27"/>
      <c r="CG80" s="134"/>
      <c r="CH80" s="134"/>
      <c r="CI80" s="134"/>
      <c r="CJ80" s="135"/>
      <c r="CK80" s="14"/>
      <c r="CL80" s="26">
        <v>-10</v>
      </c>
      <c r="CM80" s="27"/>
      <c r="CN80" s="134"/>
      <c r="CO80" s="134"/>
      <c r="CP80" s="134"/>
      <c r="CQ80" s="135"/>
      <c r="CR80" s="14"/>
      <c r="CS80" s="26">
        <v>-1</v>
      </c>
      <c r="CT80" s="27"/>
      <c r="CU80" s="134"/>
      <c r="CV80" s="134"/>
      <c r="CW80" s="134"/>
      <c r="CX80" s="135"/>
      <c r="CY80" s="14"/>
      <c r="CZ80" s="148">
        <v>16</v>
      </c>
      <c r="DA80" s="140">
        <f>SUM(DA8:DA78)/CZ80-(CZ80+1)/2</f>
        <v>0</v>
      </c>
      <c r="DB80" s="141">
        <f>SUM(DA8:DA78)-SUM(DB8:DB78)+(CZ80*9)</f>
        <v>0</v>
      </c>
      <c r="DC80" s="138"/>
      <c r="DD80" s="142">
        <f>SUM(DD6:DD79)/CZ80</f>
        <v>5</v>
      </c>
      <c r="DE80" s="189">
        <f>SUM(DE10:DE79)</f>
        <v>405</v>
      </c>
      <c r="DF80" s="14"/>
      <c r="DG80" s="148">
        <v>21</v>
      </c>
      <c r="DH80" s="140">
        <f>SUM(DH8:DH78)/DG80-(DG80+1)/2</f>
        <v>0</v>
      </c>
      <c r="DI80" s="141">
        <f>SUM(DH8:DH78)-SUM(DI8:DI78)+(DG80*9)</f>
        <v>0</v>
      </c>
      <c r="DJ80" s="138"/>
      <c r="DK80" s="142">
        <f>SUM(DK6:DK79)/DG80</f>
        <v>5</v>
      </c>
      <c r="DL80" s="189">
        <f>SUM(DL10:DL79)</f>
        <v>570</v>
      </c>
      <c r="DM80" s="14"/>
      <c r="DN80" s="148">
        <v>8</v>
      </c>
      <c r="DO80" s="140">
        <f>SUM(DO8:DO78)/DN80-(DN80+1)/2</f>
        <v>0</v>
      </c>
      <c r="DP80" s="141">
        <f>SUM(DO8:DO78)-SUM(DP8:DP78)+(DN80*9)</f>
        <v>0</v>
      </c>
      <c r="DQ80" s="138"/>
      <c r="DR80" s="142">
        <f>SUM(DR6:DR79)/DN80</f>
        <v>5</v>
      </c>
      <c r="DS80" s="189">
        <f>SUM(DS10:DS79)</f>
        <v>148</v>
      </c>
      <c r="DT80" s="12"/>
      <c r="DU80" s="148">
        <v>6</v>
      </c>
      <c r="DV80" s="140">
        <f>SUM(DV8:DV78)/DU80-(DU80+1)/2</f>
        <v>0</v>
      </c>
      <c r="DW80" s="141">
        <f>SUM(DV8:DV78)-SUM(DW8:DW78)+(DU80*9)</f>
        <v>0</v>
      </c>
      <c r="DX80" s="138"/>
      <c r="DY80" s="142">
        <f>SUM(DY6:DY79)/DU80</f>
        <v>5</v>
      </c>
      <c r="DZ80" s="189">
        <f>SUM(DZ10:DZ79)</f>
        <v>120</v>
      </c>
      <c r="EA80" s="14"/>
      <c r="EB80" s="148">
        <v>16</v>
      </c>
      <c r="EC80" s="140">
        <f>SUM(EC8:EC78)/EB80-(EB80+1)/2</f>
        <v>0</v>
      </c>
      <c r="ED80" s="141">
        <f>SUM(EC8:EC78)-SUM(ED8:ED78)+(EB80*9)</f>
        <v>0</v>
      </c>
      <c r="EE80" s="138"/>
      <c r="EF80" s="142">
        <f>SUM(EF6:EF79)/EB80</f>
        <v>5</v>
      </c>
      <c r="EG80" s="189">
        <f>SUM(EG10:EG79)</f>
        <v>375</v>
      </c>
      <c r="EH80" s="14"/>
      <c r="EI80" s="148">
        <v>8</v>
      </c>
      <c r="EJ80" s="140">
        <f>SUM(EJ8:EJ78)/EI80-(EI80+1)/2</f>
        <v>0</v>
      </c>
      <c r="EK80" s="141">
        <f>SUM(EJ8:EJ78)-SUM(EK8:EK78)+(EI80*9)</f>
        <v>0</v>
      </c>
      <c r="EL80" s="138"/>
      <c r="EM80" s="142">
        <f>SUM(EM6:EM79)/EI80</f>
        <v>5</v>
      </c>
      <c r="EN80" s="189">
        <f>SUM(EN10:EN79)</f>
        <v>223</v>
      </c>
      <c r="EO80" s="14"/>
      <c r="EP80" s="26">
        <v>-10</v>
      </c>
      <c r="EQ80" s="27"/>
      <c r="ER80" s="134"/>
      <c r="ES80" s="134"/>
      <c r="ET80" s="134"/>
      <c r="EU80" s="135"/>
      <c r="EV80" s="14"/>
      <c r="EW80" s="26">
        <v>-10</v>
      </c>
      <c r="EX80" s="27"/>
      <c r="EY80" s="134"/>
      <c r="EZ80" s="134"/>
      <c r="FA80" s="134"/>
      <c r="FB80" s="135"/>
      <c r="FC80" s="14"/>
      <c r="FD80" s="266">
        <f>FJ80</f>
        <v>53</v>
      </c>
      <c r="FE80" s="27"/>
      <c r="FF80" s="134"/>
      <c r="FG80" s="134"/>
      <c r="FH80" s="134"/>
      <c r="FI80" s="135">
        <f>SUM(FI10:FI79)</f>
        <v>4441</v>
      </c>
      <c r="FJ80" s="107">
        <v>53</v>
      </c>
      <c r="FK80" s="14"/>
      <c r="FL80" s="191"/>
    </row>
    <row r="81" spans="1:198">
      <c r="B81" s="14"/>
      <c r="M81" s="14"/>
      <c r="N81" s="15"/>
      <c r="O81" s="14"/>
      <c r="P81" s="14"/>
      <c r="Q81" s="14"/>
      <c r="R81" s="14"/>
      <c r="S81" s="14"/>
      <c r="T81" s="14"/>
      <c r="U81" s="15"/>
      <c r="V81" s="14"/>
      <c r="W81" s="14"/>
      <c r="X81" s="14"/>
      <c r="Y81" s="14"/>
      <c r="Z81" s="14"/>
      <c r="AA81" s="14"/>
      <c r="AB81" s="15"/>
      <c r="AC81" s="14"/>
      <c r="AD81" s="14"/>
      <c r="AE81" s="14"/>
      <c r="AF81" s="14"/>
      <c r="AG81" s="14"/>
      <c r="AH81" s="14"/>
      <c r="AI81" s="15"/>
      <c r="AJ81" s="14"/>
      <c r="AK81" s="14"/>
      <c r="AL81" s="14"/>
      <c r="AM81" s="14"/>
      <c r="AN81" s="14"/>
      <c r="AO81" s="14"/>
      <c r="AP81" s="15"/>
      <c r="AQ81" s="14"/>
      <c r="AR81" s="14"/>
      <c r="AS81" s="14"/>
      <c r="AT81" s="14"/>
      <c r="AU81" s="14"/>
      <c r="AV81" s="14"/>
      <c r="AW81" s="15"/>
      <c r="AX81" s="14"/>
      <c r="AY81" s="14"/>
      <c r="AZ81" s="14"/>
      <c r="BA81" s="14"/>
      <c r="BB81" s="14"/>
      <c r="BC81" s="14"/>
      <c r="BD81" s="15"/>
      <c r="BE81" s="14"/>
      <c r="BF81" s="14"/>
      <c r="BG81" s="14"/>
      <c r="BH81" s="14"/>
      <c r="BI81" s="14"/>
      <c r="BJ81" s="14"/>
      <c r="BK81" s="15"/>
      <c r="BL81" s="14"/>
      <c r="BM81" s="14"/>
      <c r="BN81" s="14"/>
      <c r="BO81" s="14"/>
      <c r="BP81" s="14"/>
      <c r="BQ81" s="14"/>
      <c r="BR81" s="15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5"/>
      <c r="DI81" s="14"/>
      <c r="DJ81" s="14"/>
      <c r="DK81" s="14"/>
      <c r="DL81" s="14"/>
      <c r="DM81" s="14"/>
      <c r="DN81" s="14"/>
      <c r="DO81" s="15"/>
      <c r="DP81" s="14"/>
      <c r="DQ81" s="14"/>
      <c r="DR81" s="14"/>
      <c r="DS81" s="14"/>
      <c r="DT81" s="14"/>
      <c r="DU81" s="14"/>
      <c r="DV81" s="15"/>
      <c r="DW81" s="14"/>
      <c r="DX81" s="14"/>
      <c r="DY81" s="14"/>
      <c r="DZ81" s="14"/>
      <c r="EA81" s="14"/>
      <c r="EB81" s="14"/>
      <c r="EC81" s="15"/>
      <c r="ED81" s="14"/>
      <c r="EE81" s="14"/>
      <c r="EF81" s="14"/>
      <c r="EG81" s="14"/>
      <c r="EH81" s="14"/>
      <c r="EI81" s="14"/>
      <c r="EJ81" s="15"/>
      <c r="EK81" s="14"/>
      <c r="EL81" s="14"/>
      <c r="EM81" s="14"/>
      <c r="EN81" s="14"/>
      <c r="EO81" s="14"/>
      <c r="EP81" s="14"/>
      <c r="EQ81" s="15"/>
      <c r="ER81" s="14"/>
      <c r="ES81" s="14"/>
      <c r="ET81" s="14"/>
      <c r="EU81" s="14"/>
      <c r="EV81" s="14"/>
      <c r="EW81" s="14"/>
      <c r="EX81" s="15"/>
      <c r="EY81" s="14"/>
      <c r="EZ81" s="14"/>
      <c r="FA81" s="14"/>
      <c r="FB81" s="14"/>
      <c r="FC81" s="14"/>
      <c r="FD81" s="14"/>
      <c r="FE81" s="14"/>
      <c r="FF81" s="14"/>
      <c r="FG81" s="14"/>
      <c r="FH81" s="14" t="s">
        <v>927</v>
      </c>
      <c r="FI81" s="255">
        <f>R80+AF80+BO80+BV80+CC80+DE80+DL80+DS80+DZ80+EG80+EN80</f>
        <v>4441</v>
      </c>
      <c r="FJ81" s="14"/>
      <c r="FK81" s="14"/>
      <c r="FL81" s="191"/>
    </row>
    <row r="82" spans="1:198">
      <c r="B82" s="12" t="s">
        <v>0</v>
      </c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12" t="str">
        <f t="shared" ref="M82:M87" si="93">M1</f>
        <v>2019 Club Road Championships</v>
      </c>
      <c r="N82" s="13"/>
      <c r="O82" s="12"/>
      <c r="Q82" s="14"/>
      <c r="R82" s="12" t="s">
        <v>25</v>
      </c>
      <c r="S82" s="14"/>
      <c r="T82" s="12"/>
      <c r="U82" s="13"/>
      <c r="V82" s="12"/>
      <c r="X82" s="14"/>
      <c r="Y82" s="12" t="s">
        <v>25</v>
      </c>
      <c r="Z82" s="14"/>
      <c r="AA82" s="12"/>
      <c r="AB82" s="13"/>
      <c r="AC82" s="12"/>
      <c r="AE82" s="14"/>
      <c r="AF82" s="12" t="s">
        <v>25</v>
      </c>
      <c r="AG82" s="14"/>
      <c r="AH82" s="12"/>
      <c r="AI82" s="13"/>
      <c r="AJ82" s="12"/>
      <c r="AL82" s="14"/>
      <c r="AM82" s="12"/>
      <c r="AN82" s="14"/>
      <c r="AO82" s="12"/>
      <c r="AP82" s="13"/>
      <c r="AQ82" s="12"/>
      <c r="AS82" s="14"/>
      <c r="AT82" s="12"/>
      <c r="AU82" s="14"/>
      <c r="AV82" s="12"/>
      <c r="AW82" s="13"/>
      <c r="AX82" s="12"/>
      <c r="AZ82" s="14"/>
      <c r="BA82" s="12" t="s">
        <v>25</v>
      </c>
      <c r="BB82" s="14"/>
      <c r="BC82" s="12"/>
      <c r="BD82" s="13"/>
      <c r="BE82" s="12"/>
      <c r="BG82" s="14"/>
      <c r="BH82" s="12" t="s">
        <v>25</v>
      </c>
      <c r="BI82" s="14"/>
      <c r="BJ82" s="12"/>
      <c r="BK82" s="13"/>
      <c r="BL82" s="12"/>
      <c r="BN82" s="14"/>
      <c r="BO82" s="12" t="s">
        <v>25</v>
      </c>
      <c r="BP82" s="14"/>
      <c r="BQ82" s="12">
        <f t="shared" ref="BQ82:BQ87" si="94">BQ1</f>
        <v>0</v>
      </c>
      <c r="BR82" s="13"/>
      <c r="BS82" s="12"/>
      <c r="BU82" s="14"/>
      <c r="BV82" s="12" t="s">
        <v>25</v>
      </c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2"/>
      <c r="DH82" s="13"/>
      <c r="DI82" s="12"/>
      <c r="DK82" s="14"/>
      <c r="DL82" s="12" t="s">
        <v>25</v>
      </c>
      <c r="DM82" s="14"/>
      <c r="DN82" s="12"/>
      <c r="DO82" s="13"/>
      <c r="DP82" s="12"/>
      <c r="DR82" s="14"/>
      <c r="DS82" s="12" t="s">
        <v>25</v>
      </c>
      <c r="DT82" s="14"/>
      <c r="DU82" s="12"/>
      <c r="DV82" s="13"/>
      <c r="DW82" s="12"/>
      <c r="DY82" s="14"/>
      <c r="DZ82" s="12" t="s">
        <v>25</v>
      </c>
      <c r="EA82" s="14"/>
      <c r="EB82" s="12"/>
      <c r="EC82" s="13"/>
      <c r="ED82" s="12"/>
      <c r="EF82" s="14"/>
      <c r="EG82" s="12" t="s">
        <v>25</v>
      </c>
      <c r="EH82" s="14"/>
      <c r="EI82" s="12"/>
      <c r="EJ82" s="13"/>
      <c r="EK82" s="12"/>
      <c r="EM82" s="14"/>
      <c r="EN82" s="12" t="s">
        <v>25</v>
      </c>
      <c r="EO82" s="14"/>
      <c r="EP82" s="12"/>
      <c r="EQ82" s="13"/>
      <c r="ER82" s="12"/>
      <c r="ET82" s="14"/>
      <c r="EU82" s="12" t="s">
        <v>25</v>
      </c>
      <c r="EV82" s="14"/>
      <c r="EW82" s="12"/>
      <c r="EX82" s="13"/>
      <c r="EY82" s="12"/>
      <c r="FA82" s="14"/>
      <c r="FB82" s="12" t="s">
        <v>25</v>
      </c>
      <c r="FC82" s="14"/>
      <c r="FD82" s="192" t="str">
        <f>FD1</f>
        <v>2019 Road Championships</v>
      </c>
      <c r="FE82" s="192"/>
      <c r="FF82" s="192"/>
      <c r="FG82" s="192"/>
      <c r="FH82" s="192"/>
      <c r="FI82" s="192"/>
      <c r="FJ82" s="14"/>
      <c r="FK82" s="14"/>
      <c r="FL82" s="191"/>
    </row>
    <row r="83" spans="1:198" ht="14.4" thickBot="1">
      <c r="B83" s="14"/>
      <c r="M83" s="93" t="str">
        <f t="shared" si="93"/>
        <v>Race #1</v>
      </c>
      <c r="N83" s="15"/>
      <c r="O83" s="14"/>
      <c r="P83" s="14"/>
      <c r="Q83" s="14"/>
      <c r="R83" s="14"/>
      <c r="S83" s="14"/>
      <c r="T83" s="14" t="str">
        <f>T2</f>
        <v>Race #</v>
      </c>
      <c r="U83" s="15"/>
      <c r="V83" s="14"/>
      <c r="W83" s="14"/>
      <c r="X83" s="14"/>
      <c r="Y83" s="14"/>
      <c r="Z83" s="14"/>
      <c r="AA83" s="93" t="str">
        <f>AA2</f>
        <v>Race #2</v>
      </c>
      <c r="AB83" s="15"/>
      <c r="AC83" s="14"/>
      <c r="AD83" s="14"/>
      <c r="AE83" s="14"/>
      <c r="AF83" s="14"/>
      <c r="AG83" s="14"/>
      <c r="AH83" s="14"/>
      <c r="AI83" s="15"/>
      <c r="AJ83" s="14"/>
      <c r="AK83" s="14"/>
      <c r="AL83" s="14"/>
      <c r="AM83" s="14"/>
      <c r="AN83" s="14"/>
      <c r="AO83" s="93"/>
      <c r="AP83" s="15"/>
      <c r="AQ83" s="14"/>
      <c r="AR83" s="14"/>
      <c r="AS83" s="14"/>
      <c r="AT83" s="14"/>
      <c r="AU83" s="14"/>
      <c r="AV83" s="93" t="str">
        <f>AV2</f>
        <v xml:space="preserve">Race </v>
      </c>
      <c r="AW83" s="15"/>
      <c r="AX83" s="14"/>
      <c r="AY83" s="14"/>
      <c r="AZ83" s="14"/>
      <c r="BA83" s="14"/>
      <c r="BB83" s="14"/>
      <c r="BC83" s="14" t="str">
        <f>BC2</f>
        <v xml:space="preserve">Race </v>
      </c>
      <c r="BD83" s="15"/>
      <c r="BE83" s="14"/>
      <c r="BF83" s="14"/>
      <c r="BG83" s="14"/>
      <c r="BH83" s="14"/>
      <c r="BI83" s="14"/>
      <c r="BJ83" s="14" t="str">
        <f>BJ2</f>
        <v>Race#3</v>
      </c>
      <c r="BK83" s="15"/>
      <c r="BL83" s="14"/>
      <c r="BM83" s="14"/>
      <c r="BN83" s="14"/>
      <c r="BO83" s="14"/>
      <c r="BP83" s="14"/>
      <c r="BQ83" s="14" t="str">
        <f t="shared" si="94"/>
        <v>Race #4</v>
      </c>
      <c r="BR83" s="15"/>
      <c r="BS83" s="14"/>
      <c r="BT83" s="14"/>
      <c r="BU83" s="14"/>
      <c r="BV83" s="14"/>
      <c r="BW83" s="14"/>
      <c r="BX83" s="14" t="str">
        <f>BX2</f>
        <v>Race #5</v>
      </c>
      <c r="BY83" s="14"/>
      <c r="BZ83" s="14"/>
      <c r="CA83" s="14"/>
      <c r="CB83" s="14"/>
      <c r="CC83" s="14"/>
      <c r="CD83" s="14"/>
      <c r="CE83" s="14">
        <f>CE2</f>
        <v>0</v>
      </c>
      <c r="CF83" s="14"/>
      <c r="CG83" s="14"/>
      <c r="CH83" s="14"/>
      <c r="CI83" s="14"/>
      <c r="CJ83" s="14"/>
      <c r="CK83" s="14"/>
      <c r="CL83" s="14">
        <f>CL2</f>
        <v>0</v>
      </c>
      <c r="CM83" s="14"/>
      <c r="CN83" s="14"/>
      <c r="CO83" s="14"/>
      <c r="CP83" s="14"/>
      <c r="CQ83" s="14"/>
      <c r="CR83" s="14"/>
      <c r="CS83" s="14">
        <f>CS2</f>
        <v>0</v>
      </c>
      <c r="CT83" s="14"/>
      <c r="CU83" s="14"/>
      <c r="CV83" s="14"/>
      <c r="CW83" s="14"/>
      <c r="CX83" s="14"/>
      <c r="CY83" s="14"/>
      <c r="CZ83" s="14" t="str">
        <f>CZ2</f>
        <v>Race #6</v>
      </c>
      <c r="DA83" s="14"/>
      <c r="DB83" s="14"/>
      <c r="DC83" s="14"/>
      <c r="DD83" s="14"/>
      <c r="DE83" s="14"/>
      <c r="DF83" s="14"/>
      <c r="DG83" s="14" t="str">
        <f>DG2</f>
        <v>Race #7</v>
      </c>
      <c r="DH83" s="15"/>
      <c r="DI83" s="14"/>
      <c r="DJ83" s="14"/>
      <c r="DK83" s="14"/>
      <c r="DL83" s="14"/>
      <c r="DM83" s="14"/>
      <c r="DN83" s="14" t="str">
        <f>DN2</f>
        <v>Race  #8</v>
      </c>
      <c r="DO83" s="15"/>
      <c r="DP83" s="14"/>
      <c r="DQ83" s="14"/>
      <c r="DR83" s="14"/>
      <c r="DS83" s="14"/>
      <c r="DT83" s="14"/>
      <c r="DU83" s="14" t="str">
        <f>DU2</f>
        <v>Race #9</v>
      </c>
      <c r="DV83" s="15"/>
      <c r="DW83" s="14"/>
      <c r="DX83" s="14"/>
      <c r="DY83" s="14"/>
      <c r="DZ83" s="14"/>
      <c r="EA83" s="14"/>
      <c r="EB83" s="14" t="str">
        <f>EB2</f>
        <v>Race #10</v>
      </c>
      <c r="EC83" s="15"/>
      <c r="ED83" s="14"/>
      <c r="EE83" s="14"/>
      <c r="EF83" s="14"/>
      <c r="EG83" s="14"/>
      <c r="EH83" s="14"/>
      <c r="EI83" s="14" t="str">
        <f>EI2</f>
        <v>Race #11</v>
      </c>
      <c r="EJ83" s="15"/>
      <c r="EK83" s="14"/>
      <c r="EL83" s="14"/>
      <c r="EM83" s="14"/>
      <c r="EN83" s="14"/>
      <c r="EO83" s="14"/>
      <c r="EP83" s="14" t="str">
        <f>EP2</f>
        <v xml:space="preserve">Race </v>
      </c>
      <c r="EQ83" s="15"/>
      <c r="ER83" s="14"/>
      <c r="ES83" s="14"/>
      <c r="ET83" s="14"/>
      <c r="EU83" s="14"/>
      <c r="EV83" s="14"/>
      <c r="EW83" s="14" t="str">
        <f>EW2</f>
        <v xml:space="preserve">Race </v>
      </c>
      <c r="EX83" s="15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91"/>
    </row>
    <row r="84" spans="1:198">
      <c r="B84" s="14" t="s">
        <v>2</v>
      </c>
      <c r="M84" s="193" t="str">
        <f t="shared" si="93"/>
        <v>Resolution 10k</v>
      </c>
      <c r="N84" s="194"/>
      <c r="O84" s="194"/>
      <c r="P84" s="194"/>
      <c r="Q84" s="194"/>
      <c r="R84" s="195"/>
      <c r="S84" s="14"/>
      <c r="T84" s="193" t="str">
        <f>T3</f>
        <v>Welcome Tavern 10k</v>
      </c>
      <c r="U84" s="194"/>
      <c r="V84" s="194"/>
      <c r="W84" s="194"/>
      <c r="X84" s="194"/>
      <c r="Y84" s="195"/>
      <c r="Z84" s="14"/>
      <c r="AA84" s="193" t="str">
        <f>AA3</f>
        <v>Valentines 10k</v>
      </c>
      <c r="AB84" s="194"/>
      <c r="AC84" s="194"/>
      <c r="AD84" s="194"/>
      <c r="AE84" s="194"/>
      <c r="AF84" s="195"/>
      <c r="AG84" s="14"/>
      <c r="AH84" s="193"/>
      <c r="AI84" s="194"/>
      <c r="AJ84" s="194"/>
      <c r="AK84" s="194"/>
      <c r="AL84" s="194"/>
      <c r="AM84" s="195"/>
      <c r="AN84" s="14"/>
      <c r="AO84" s="193"/>
      <c r="AP84" s="194"/>
      <c r="AQ84" s="194"/>
      <c r="AR84" s="194"/>
      <c r="AS84" s="194"/>
      <c r="AT84" s="195"/>
      <c r="AU84" s="14"/>
      <c r="AV84" s="193">
        <f>AV3</f>
        <v>0</v>
      </c>
      <c r="AW84" s="194"/>
      <c r="AX84" s="194"/>
      <c r="AY84" s="194"/>
      <c r="AZ84" s="194"/>
      <c r="BA84" s="195"/>
      <c r="BB84" s="14"/>
      <c r="BC84" s="193">
        <f>BC3</f>
        <v>0</v>
      </c>
      <c r="BD84" s="194"/>
      <c r="BE84" s="194"/>
      <c r="BF84" s="194"/>
      <c r="BG84" s="194"/>
      <c r="BH84" s="195"/>
      <c r="BI84" s="14"/>
      <c r="BJ84" s="193" t="str">
        <f>BJ3</f>
        <v>Three Bridges 10k</v>
      </c>
      <c r="BK84" s="194"/>
      <c r="BL84" s="194"/>
      <c r="BM84" s="194"/>
      <c r="BN84" s="194"/>
      <c r="BO84" s="195"/>
      <c r="BP84" s="14"/>
      <c r="BQ84" s="193" t="str">
        <f t="shared" si="94"/>
        <v>Keswick Round the Houses</v>
      </c>
      <c r="BR84" s="194"/>
      <c r="BS84" s="194"/>
      <c r="BT84" s="194"/>
      <c r="BU84" s="194"/>
      <c r="BV84" s="195"/>
      <c r="BW84" s="14"/>
      <c r="BX84" s="193" t="str">
        <f>BX3</f>
        <v>Helm Winds 10k</v>
      </c>
      <c r="BY84" s="194"/>
      <c r="BZ84" s="194"/>
      <c r="CA84" s="194"/>
      <c r="CB84" s="194"/>
      <c r="CC84" s="195"/>
      <c r="CD84" s="14"/>
      <c r="CE84" s="193" t="str">
        <f>CE3</f>
        <v>St George's Day 10k</v>
      </c>
      <c r="CF84" s="194"/>
      <c r="CG84" s="194"/>
      <c r="CH84" s="194"/>
      <c r="CI84" s="194"/>
      <c r="CJ84" s="195"/>
      <c r="CK84" s="14"/>
      <c r="CL84" s="193" t="str">
        <f>CL3</f>
        <v>Moorclose 10k</v>
      </c>
      <c r="CM84" s="194"/>
      <c r="CN84" s="194"/>
      <c r="CO84" s="194"/>
      <c r="CP84" s="194"/>
      <c r="CQ84" s="195"/>
      <c r="CR84" s="14"/>
      <c r="CS84" s="193">
        <f>CS3</f>
        <v>0</v>
      </c>
      <c r="CT84" s="194"/>
      <c r="CU84" s="194"/>
      <c r="CV84" s="194"/>
      <c r="CW84" s="194"/>
      <c r="CX84" s="195"/>
      <c r="CY84" s="14"/>
      <c r="CZ84" s="193" t="str">
        <f>CZ3</f>
        <v>Hawkshead 10k</v>
      </c>
      <c r="DA84" s="194"/>
      <c r="DB84" s="194"/>
      <c r="DC84" s="194"/>
      <c r="DD84" s="194"/>
      <c r="DE84" s="195"/>
      <c r="DF84" s="14"/>
      <c r="DG84" s="193" t="str">
        <f>DG3</f>
        <v>Appleby Rotary 10k</v>
      </c>
      <c r="DH84" s="194"/>
      <c r="DI84" s="194"/>
      <c r="DJ84" s="194"/>
      <c r="DK84" s="194"/>
      <c r="DL84" s="195"/>
      <c r="DM84" s="14"/>
      <c r="DN84" s="193" t="str">
        <f>DN3</f>
        <v>Lambfoot Loop</v>
      </c>
      <c r="DO84" s="194"/>
      <c r="DP84" s="194"/>
      <c r="DQ84" s="194"/>
      <c r="DR84" s="194"/>
      <c r="DS84" s="195"/>
      <c r="DT84" s="191"/>
      <c r="DU84" s="193" t="str">
        <f>DU3</f>
        <v>Netherhall 10k</v>
      </c>
      <c r="DV84" s="194"/>
      <c r="DW84" s="194"/>
      <c r="DX84" s="194"/>
      <c r="DY84" s="194"/>
      <c r="DZ84" s="195"/>
      <c r="EA84" s="14"/>
      <c r="EB84" s="193" t="str">
        <f>EB3</f>
        <v>Sport in Action 10k</v>
      </c>
      <c r="EC84" s="194"/>
      <c r="ED84" s="194"/>
      <c r="EE84" s="194"/>
      <c r="EF84" s="194"/>
      <c r="EG84" s="195"/>
      <c r="EH84" s="191"/>
      <c r="EI84" s="193" t="str">
        <f>EI3</f>
        <v>Morecambe 10k</v>
      </c>
      <c r="EJ84" s="194"/>
      <c r="EK84" s="194"/>
      <c r="EL84" s="194"/>
      <c r="EM84" s="194"/>
      <c r="EN84" s="195"/>
      <c r="EO84" s="14"/>
      <c r="EP84" s="193" t="str">
        <f>EP3</f>
        <v>Lancaster 10k</v>
      </c>
      <c r="EQ84" s="194"/>
      <c r="ER84" s="194"/>
      <c r="ES84" s="194"/>
      <c r="ET84" s="194"/>
      <c r="EU84" s="195"/>
      <c r="EV84" s="14"/>
      <c r="EW84" s="193" t="str">
        <f>EW3</f>
        <v>Coastal Run</v>
      </c>
      <c r="EX84" s="194"/>
      <c r="EY84" s="194"/>
      <c r="EZ84" s="194"/>
      <c r="FA84" s="194"/>
      <c r="FB84" s="195"/>
      <c r="FC84" s="14"/>
      <c r="FD84" s="193" t="s">
        <v>43</v>
      </c>
      <c r="FE84" s="194"/>
      <c r="FF84" s="194"/>
      <c r="FG84" s="194"/>
      <c r="FH84" s="194"/>
      <c r="FI84" s="195"/>
      <c r="FJ84" s="14"/>
      <c r="FK84" s="14"/>
      <c r="FL84" s="191"/>
    </row>
    <row r="85" spans="1:198">
      <c r="B85" s="14" t="s">
        <v>7</v>
      </c>
      <c r="M85" s="196" t="str">
        <f t="shared" si="93"/>
        <v>10k (1st of 10)</v>
      </c>
      <c r="N85" s="192"/>
      <c r="O85" s="192"/>
      <c r="P85" s="192"/>
      <c r="Q85" s="192"/>
      <c r="R85" s="198"/>
      <c r="S85" s="14"/>
      <c r="T85" s="196" t="str">
        <f>T4</f>
        <v>10k (2nd of 8)</v>
      </c>
      <c r="U85" s="192"/>
      <c r="V85" s="192"/>
      <c r="W85" s="192"/>
      <c r="X85" s="192"/>
      <c r="Y85" s="198"/>
      <c r="Z85" s="14"/>
      <c r="AA85" s="196" t="str">
        <f>AA4</f>
        <v>10k (2nd of 10)</v>
      </c>
      <c r="AB85" s="192"/>
      <c r="AC85" s="192"/>
      <c r="AD85" s="192"/>
      <c r="AE85" s="192"/>
      <c r="AF85" s="198"/>
      <c r="AG85" s="14"/>
      <c r="AH85" s="196"/>
      <c r="AI85" s="192"/>
      <c r="AJ85" s="192"/>
      <c r="AK85" s="192"/>
      <c r="AL85" s="192"/>
      <c r="AM85" s="198"/>
      <c r="AN85" s="14"/>
      <c r="AO85" s="196"/>
      <c r="AP85" s="192"/>
      <c r="AQ85" s="192"/>
      <c r="AR85" s="192"/>
      <c r="AS85" s="192"/>
      <c r="AT85" s="198"/>
      <c r="AU85" s="14"/>
      <c r="AV85" s="196">
        <f>AV4</f>
        <v>0</v>
      </c>
      <c r="AW85" s="192"/>
      <c r="AX85" s="192"/>
      <c r="AY85" s="192"/>
      <c r="AZ85" s="192"/>
      <c r="BA85" s="198"/>
      <c r="BB85" s="14"/>
      <c r="BC85" s="196">
        <f>BC4</f>
        <v>0</v>
      </c>
      <c r="BD85" s="192"/>
      <c r="BE85" s="192"/>
      <c r="BF85" s="192"/>
      <c r="BG85" s="192"/>
      <c r="BH85" s="198"/>
      <c r="BI85" s="14"/>
      <c r="BJ85" s="196" t="str">
        <f>BJ4</f>
        <v>10k (3rd of 10)</v>
      </c>
      <c r="BK85" s="192"/>
      <c r="BL85" s="192"/>
      <c r="BM85" s="192"/>
      <c r="BN85" s="192"/>
      <c r="BO85" s="198"/>
      <c r="BP85" s="14"/>
      <c r="BQ85" s="196" t="str">
        <f t="shared" si="94"/>
        <v>4.2m</v>
      </c>
      <c r="BR85" s="192"/>
      <c r="BS85" s="192"/>
      <c r="BT85" s="192"/>
      <c r="BU85" s="192"/>
      <c r="BV85" s="198"/>
      <c r="BW85" s="14"/>
      <c r="BX85" s="196" t="str">
        <f>BX4</f>
        <v>10k (#4 of 10)</v>
      </c>
      <c r="BY85" s="192"/>
      <c r="BZ85" s="192"/>
      <c r="CA85" s="192"/>
      <c r="CB85" s="192"/>
      <c r="CC85" s="198"/>
      <c r="CD85" s="14"/>
      <c r="CE85" s="196" t="str">
        <f>CE4</f>
        <v>10k (4th of 7)</v>
      </c>
      <c r="CF85" s="192"/>
      <c r="CG85" s="192"/>
      <c r="CH85" s="192"/>
      <c r="CI85" s="192"/>
      <c r="CJ85" s="198"/>
      <c r="CK85" s="14"/>
      <c r="CL85" s="196" t="str">
        <f>CL4</f>
        <v>10km (5th of 7)</v>
      </c>
      <c r="CM85" s="192"/>
      <c r="CN85" s="192"/>
      <c r="CO85" s="192"/>
      <c r="CP85" s="192"/>
      <c r="CQ85" s="198"/>
      <c r="CR85" s="14"/>
      <c r="CS85" s="196">
        <f>CS4</f>
        <v>0</v>
      </c>
      <c r="CT85" s="192"/>
      <c r="CU85" s="192"/>
      <c r="CV85" s="192"/>
      <c r="CW85" s="192"/>
      <c r="CX85" s="198"/>
      <c r="CY85" s="14"/>
      <c r="CZ85" s="196" t="str">
        <f>CZ4</f>
        <v>10k(#5 of 10)</v>
      </c>
      <c r="DA85" s="192"/>
      <c r="DB85" s="192"/>
      <c r="DC85" s="192"/>
      <c r="DD85" s="192"/>
      <c r="DE85" s="198"/>
      <c r="DF85" s="14"/>
      <c r="DG85" s="196" t="str">
        <f>DG4</f>
        <v>10k (#6 of 10)</v>
      </c>
      <c r="DH85" s="192"/>
      <c r="DI85" s="192"/>
      <c r="DJ85" s="192"/>
      <c r="DK85" s="192"/>
      <c r="DL85" s="198"/>
      <c r="DM85" s="14"/>
      <c r="DN85" s="196" t="str">
        <f>DN4</f>
        <v>10k (#7 of 10)</v>
      </c>
      <c r="DO85" s="192"/>
      <c r="DP85" s="192"/>
      <c r="DQ85" s="192"/>
      <c r="DR85" s="192"/>
      <c r="DS85" s="198"/>
      <c r="DT85" s="191"/>
      <c r="DU85" s="196" t="str">
        <f>DU4</f>
        <v>10k (#8 of 10)</v>
      </c>
      <c r="DV85" s="192"/>
      <c r="DW85" s="192"/>
      <c r="DX85" s="192"/>
      <c r="DY85" s="192"/>
      <c r="DZ85" s="198"/>
      <c r="EA85" s="14"/>
      <c r="EB85" s="196" t="str">
        <f>EB4</f>
        <v>10k (#9 of 10)</v>
      </c>
      <c r="EC85" s="192"/>
      <c r="ED85" s="192"/>
      <c r="EE85" s="192"/>
      <c r="EF85" s="192"/>
      <c r="EG85" s="198"/>
      <c r="EH85" s="191"/>
      <c r="EI85" s="196" t="str">
        <f>EI4</f>
        <v>10k (#10 of 10)</v>
      </c>
      <c r="EJ85" s="192"/>
      <c r="EK85" s="192"/>
      <c r="EL85" s="192"/>
      <c r="EM85" s="192"/>
      <c r="EN85" s="198"/>
      <c r="EO85" s="14"/>
      <c r="EP85" s="196" t="str">
        <f>EP4</f>
        <v>10k (8th of 8)</v>
      </c>
      <c r="EQ85" s="192"/>
      <c r="ER85" s="192"/>
      <c r="ES85" s="192"/>
      <c r="ET85" s="192"/>
      <c r="EU85" s="198"/>
      <c r="EV85" s="14"/>
      <c r="EW85" s="196" t="str">
        <f>EW4</f>
        <v>13-14m</v>
      </c>
      <c r="EX85" s="192"/>
      <c r="EY85" s="192"/>
      <c r="EZ85" s="192"/>
      <c r="FA85" s="192"/>
      <c r="FB85" s="198"/>
      <c r="FC85" s="14"/>
      <c r="FD85" s="196" t="str">
        <f>FD4</f>
        <v>after</v>
      </c>
      <c r="FE85" s="192"/>
      <c r="FF85" s="192"/>
      <c r="FG85" s="192"/>
      <c r="FH85" s="192"/>
      <c r="FI85" s="198"/>
      <c r="FJ85" s="14"/>
      <c r="FK85" s="14"/>
      <c r="FL85" s="191"/>
    </row>
    <row r="86" spans="1:198">
      <c r="B86" s="14" t="s">
        <v>6</v>
      </c>
      <c r="M86" s="196" t="str">
        <f t="shared" si="93"/>
        <v>Carlisle</v>
      </c>
      <c r="N86" s="192"/>
      <c r="O86" s="192"/>
      <c r="P86" s="192"/>
      <c r="Q86" s="192"/>
      <c r="R86" s="198"/>
      <c r="S86" s="14"/>
      <c r="T86" s="196" t="str">
        <f>T5</f>
        <v>Preston, Lancashire</v>
      </c>
      <c r="U86" s="192"/>
      <c r="V86" s="192"/>
      <c r="W86" s="192"/>
      <c r="X86" s="192"/>
      <c r="Y86" s="198"/>
      <c r="Z86" s="14"/>
      <c r="AA86" s="196" t="str">
        <f>AA5</f>
        <v>Lancaster</v>
      </c>
      <c r="AB86" s="192"/>
      <c r="AC86" s="192"/>
      <c r="AD86" s="192"/>
      <c r="AE86" s="192"/>
      <c r="AF86" s="198"/>
      <c r="AG86" s="14"/>
      <c r="AH86" s="196"/>
      <c r="AI86" s="192"/>
      <c r="AJ86" s="192"/>
      <c r="AK86" s="192"/>
      <c r="AL86" s="192"/>
      <c r="AM86" s="198"/>
      <c r="AN86" s="14"/>
      <c r="AO86" s="196"/>
      <c r="AP86" s="192"/>
      <c r="AQ86" s="192"/>
      <c r="AR86" s="192"/>
      <c r="AS86" s="192"/>
      <c r="AT86" s="198"/>
      <c r="AU86" s="14"/>
      <c r="AV86" s="196">
        <f>AV5</f>
        <v>0</v>
      </c>
      <c r="AW86" s="192"/>
      <c r="AX86" s="192"/>
      <c r="AY86" s="192"/>
      <c r="AZ86" s="192"/>
      <c r="BA86" s="198"/>
      <c r="BB86" s="14"/>
      <c r="BC86" s="196">
        <f>BC5</f>
        <v>0</v>
      </c>
      <c r="BD86" s="192"/>
      <c r="BE86" s="192"/>
      <c r="BF86" s="192"/>
      <c r="BG86" s="192"/>
      <c r="BH86" s="198"/>
      <c r="BI86" s="14"/>
      <c r="BJ86" s="196" t="str">
        <f>BJ5</f>
        <v>Lancaster</v>
      </c>
      <c r="BK86" s="192"/>
      <c r="BL86" s="192"/>
      <c r="BM86" s="192"/>
      <c r="BN86" s="192"/>
      <c r="BO86" s="198"/>
      <c r="BP86" s="14"/>
      <c r="BQ86" s="196" t="str">
        <f t="shared" si="94"/>
        <v>Fitz Park, Keswick</v>
      </c>
      <c r="BR86" s="192"/>
      <c r="BS86" s="192"/>
      <c r="BT86" s="192"/>
      <c r="BU86" s="192"/>
      <c r="BV86" s="198"/>
      <c r="BW86" s="14"/>
      <c r="BX86" s="196" t="str">
        <f>BX5</f>
        <v xml:space="preserve">Long Marton </v>
      </c>
      <c r="BY86" s="192"/>
      <c r="BZ86" s="192"/>
      <c r="CA86" s="192"/>
      <c r="CB86" s="192"/>
      <c r="CC86" s="198"/>
      <c r="CD86" s="14"/>
      <c r="CE86" s="196" t="str">
        <f>CE5</f>
        <v>Langdale</v>
      </c>
      <c r="CF86" s="192"/>
      <c r="CG86" s="192"/>
      <c r="CH86" s="192"/>
      <c r="CI86" s="192"/>
      <c r="CJ86" s="198"/>
      <c r="CK86" s="14"/>
      <c r="CL86" s="196" t="str">
        <f>CL5</f>
        <v>Moorclose Leisure Centre, Workington</v>
      </c>
      <c r="CM86" s="192"/>
      <c r="CN86" s="192"/>
      <c r="CO86" s="192"/>
      <c r="CP86" s="192"/>
      <c r="CQ86" s="198"/>
      <c r="CR86" s="14"/>
      <c r="CS86" s="196">
        <f>CS5</f>
        <v>0</v>
      </c>
      <c r="CT86" s="192"/>
      <c r="CU86" s="192"/>
      <c r="CV86" s="192"/>
      <c r="CW86" s="192"/>
      <c r="CX86" s="198"/>
      <c r="CY86" s="14"/>
      <c r="CZ86" s="196" t="str">
        <f>CZ5</f>
        <v>Hawkshead Village</v>
      </c>
      <c r="DA86" s="192"/>
      <c r="DB86" s="192"/>
      <c r="DC86" s="192"/>
      <c r="DD86" s="192"/>
      <c r="DE86" s="198"/>
      <c r="DF86" s="14"/>
      <c r="DG86" s="196" t="str">
        <f>DG5</f>
        <v>Appleby Grammar School</v>
      </c>
      <c r="DH86" s="192"/>
      <c r="DI86" s="192"/>
      <c r="DJ86" s="192"/>
      <c r="DK86" s="192"/>
      <c r="DL86" s="198"/>
      <c r="DM86" s="14"/>
      <c r="DN86" s="196" t="str">
        <f>DN5</f>
        <v>Cockermouth</v>
      </c>
      <c r="DO86" s="192"/>
      <c r="DP86" s="192"/>
      <c r="DQ86" s="192"/>
      <c r="DR86" s="192"/>
      <c r="DS86" s="198"/>
      <c r="DT86" s="191"/>
      <c r="DU86" s="196" t="str">
        <f>DU5</f>
        <v>Maryport</v>
      </c>
      <c r="DV86" s="192"/>
      <c r="DW86" s="192"/>
      <c r="DX86" s="192"/>
      <c r="DY86" s="192"/>
      <c r="DZ86" s="198"/>
      <c r="EA86" s="14"/>
      <c r="EB86" s="196" t="str">
        <f>EB5</f>
        <v>Carlisle, Bitts Park</v>
      </c>
      <c r="EC86" s="192"/>
      <c r="ED86" s="192"/>
      <c r="EE86" s="192"/>
      <c r="EF86" s="192"/>
      <c r="EG86" s="198"/>
      <c r="EH86" s="191"/>
      <c r="EI86" s="196" t="str">
        <f>EI5</f>
        <v>The Promenade, Morecambe</v>
      </c>
      <c r="EJ86" s="192"/>
      <c r="EK86" s="192"/>
      <c r="EL86" s="192"/>
      <c r="EM86" s="192"/>
      <c r="EN86" s="198"/>
      <c r="EO86" s="14"/>
      <c r="EP86" s="196" t="str">
        <f>EP5</f>
        <v>Lancaster 10k</v>
      </c>
      <c r="EQ86" s="192"/>
      <c r="ER86" s="192"/>
      <c r="ES86" s="192"/>
      <c r="ET86" s="192"/>
      <c r="EU86" s="198"/>
      <c r="EV86" s="14"/>
      <c r="EW86" s="196" t="str">
        <f>EW5</f>
        <v>Beadnell-Alnmouth</v>
      </c>
      <c r="EX86" s="192"/>
      <c r="EY86" s="192"/>
      <c r="EZ86" s="192"/>
      <c r="FA86" s="192"/>
      <c r="FB86" s="198"/>
      <c r="FC86" s="14"/>
      <c r="FD86" s="235">
        <f>FD5</f>
        <v>11</v>
      </c>
      <c r="FE86" s="267"/>
      <c r="FF86" s="267"/>
      <c r="FG86" s="267"/>
      <c r="FH86" s="267"/>
      <c r="FI86" s="237"/>
      <c r="FJ86" s="14"/>
      <c r="FK86" s="14"/>
      <c r="FL86" s="191"/>
    </row>
    <row r="87" spans="1:198">
      <c r="B87" s="14" t="s">
        <v>5</v>
      </c>
      <c r="M87" s="199" t="str">
        <f t="shared" si="93"/>
        <v>Sun 20 January 2019</v>
      </c>
      <c r="N87" s="241"/>
      <c r="O87" s="241"/>
      <c r="P87" s="241"/>
      <c r="Q87" s="241"/>
      <c r="R87" s="201"/>
      <c r="S87" s="14"/>
      <c r="T87" s="199" t="str">
        <f>T6</f>
        <v>Sun 26 January 2014</v>
      </c>
      <c r="U87" s="241"/>
      <c r="V87" s="241"/>
      <c r="W87" s="241"/>
      <c r="X87" s="241"/>
      <c r="Y87" s="201"/>
      <c r="Z87" s="14"/>
      <c r="AA87" s="199" t="str">
        <f>AA6</f>
        <v>Sunday 10 Feb 2019</v>
      </c>
      <c r="AB87" s="241"/>
      <c r="AC87" s="241"/>
      <c r="AD87" s="241"/>
      <c r="AE87" s="241"/>
      <c r="AF87" s="201"/>
      <c r="AG87" s="14"/>
      <c r="AH87" s="199"/>
      <c r="AI87" s="241"/>
      <c r="AJ87" s="241"/>
      <c r="AK87" s="241"/>
      <c r="AL87" s="241"/>
      <c r="AM87" s="201"/>
      <c r="AN87" s="14"/>
      <c r="AO87" s="199"/>
      <c r="AP87" s="241"/>
      <c r="AQ87" s="241"/>
      <c r="AR87" s="241"/>
      <c r="AS87" s="241"/>
      <c r="AT87" s="201"/>
      <c r="AU87" s="14"/>
      <c r="AV87" s="199">
        <f>AV6</f>
        <v>0</v>
      </c>
      <c r="AW87" s="241"/>
      <c r="AX87" s="241"/>
      <c r="AY87" s="241"/>
      <c r="AZ87" s="241"/>
      <c r="BA87" s="201"/>
      <c r="BB87" s="14"/>
      <c r="BC87" s="199">
        <f>BC6</f>
        <v>0</v>
      </c>
      <c r="BD87" s="241"/>
      <c r="BE87" s="241"/>
      <c r="BF87" s="241"/>
      <c r="BG87" s="241"/>
      <c r="BH87" s="201"/>
      <c r="BI87" s="14"/>
      <c r="BJ87" s="199" t="str">
        <f>BJ6</f>
        <v>Sunday 14 Apr 2019</v>
      </c>
      <c r="BK87" s="241"/>
      <c r="BL87" s="241"/>
      <c r="BM87" s="241"/>
      <c r="BN87" s="241"/>
      <c r="BO87" s="201"/>
      <c r="BP87" s="14"/>
      <c r="BQ87" s="199" t="str">
        <f t="shared" si="94"/>
        <v>Wed 24 April 2019</v>
      </c>
      <c r="BR87" s="241"/>
      <c r="BS87" s="241"/>
      <c r="BT87" s="241"/>
      <c r="BU87" s="241"/>
      <c r="BV87" s="201"/>
      <c r="BW87" s="14"/>
      <c r="BX87" s="199" t="str">
        <f>BX6</f>
        <v>Sun 12 May 2019</v>
      </c>
      <c r="BY87" s="241"/>
      <c r="BZ87" s="241"/>
      <c r="CA87" s="241"/>
      <c r="CB87" s="241"/>
      <c r="CC87" s="201"/>
      <c r="CD87" s="14"/>
      <c r="CE87" s="199">
        <f>CE6</f>
        <v>0</v>
      </c>
      <c r="CF87" s="241"/>
      <c r="CG87" s="241"/>
      <c r="CH87" s="241"/>
      <c r="CI87" s="241"/>
      <c r="CJ87" s="201"/>
      <c r="CK87" s="14"/>
      <c r="CL87" s="199">
        <f>CL6</f>
        <v>0</v>
      </c>
      <c r="CM87" s="241"/>
      <c r="CN87" s="241"/>
      <c r="CO87" s="241"/>
      <c r="CP87" s="241"/>
      <c r="CQ87" s="201"/>
      <c r="CR87" s="14"/>
      <c r="CS87" s="199">
        <f>CS6</f>
        <v>0</v>
      </c>
      <c r="CT87" s="241"/>
      <c r="CU87" s="241"/>
      <c r="CV87" s="241"/>
      <c r="CW87" s="241"/>
      <c r="CX87" s="201"/>
      <c r="CY87" s="14"/>
      <c r="CZ87" s="199" t="str">
        <f>CZ6</f>
        <v>Wed 19 June 2019</v>
      </c>
      <c r="DA87" s="241"/>
      <c r="DB87" s="241"/>
      <c r="DC87" s="241"/>
      <c r="DD87" s="241"/>
      <c r="DE87" s="201"/>
      <c r="DF87" s="14"/>
      <c r="DG87" s="199" t="str">
        <f>DG6</f>
        <v xml:space="preserve">Sun 30 Jun 2019 </v>
      </c>
      <c r="DH87" s="241"/>
      <c r="DI87" s="241"/>
      <c r="DJ87" s="241"/>
      <c r="DK87" s="241"/>
      <c r="DL87" s="201"/>
      <c r="DM87" s="14"/>
      <c r="DN87" s="199" t="str">
        <f>DN6</f>
        <v xml:space="preserve">Tues 2 Jul 2019 </v>
      </c>
      <c r="DO87" s="241"/>
      <c r="DP87" s="241"/>
      <c r="DQ87" s="241"/>
      <c r="DR87" s="241"/>
      <c r="DS87" s="201"/>
      <c r="DT87" s="242"/>
      <c r="DU87" s="199" t="str">
        <f>DU6</f>
        <v xml:space="preserve">Wed 7 Aug 2019 </v>
      </c>
      <c r="DV87" s="241"/>
      <c r="DW87" s="241"/>
      <c r="DX87" s="241"/>
      <c r="DY87" s="241"/>
      <c r="DZ87" s="201"/>
      <c r="EA87" s="14"/>
      <c r="EB87" s="199" t="str">
        <f>EB6</f>
        <v>Sun 25 Aug  2019</v>
      </c>
      <c r="EC87" s="241"/>
      <c r="ED87" s="241"/>
      <c r="EE87" s="241"/>
      <c r="EF87" s="241"/>
      <c r="EG87" s="201"/>
      <c r="EH87" s="242"/>
      <c r="EI87" s="199" t="str">
        <f>EI6</f>
        <v>Sun 13 Oct 2019</v>
      </c>
      <c r="EJ87" s="241"/>
      <c r="EK87" s="241"/>
      <c r="EL87" s="241"/>
      <c r="EM87" s="241"/>
      <c r="EN87" s="201"/>
      <c r="EO87" s="14"/>
      <c r="EP87" s="199" t="str">
        <f>EP6</f>
        <v>Wed 16-7-14</v>
      </c>
      <c r="EQ87" s="241"/>
      <c r="ER87" s="241"/>
      <c r="ES87" s="241"/>
      <c r="ET87" s="241"/>
      <c r="EU87" s="201"/>
      <c r="EV87" s="14"/>
      <c r="EW87" s="199" t="str">
        <f>EW6</f>
        <v>Sunday 20-7-2014 10.30</v>
      </c>
      <c r="EX87" s="241"/>
      <c r="EY87" s="241"/>
      <c r="EZ87" s="241"/>
      <c r="FA87" s="241"/>
      <c r="FB87" s="201"/>
      <c r="FC87" s="14"/>
      <c r="FD87" s="196" t="str">
        <f>FD6</f>
        <v>events</v>
      </c>
      <c r="FE87" s="192"/>
      <c r="FF87" s="192"/>
      <c r="FG87" s="192"/>
      <c r="FH87" s="192"/>
      <c r="FI87" s="198"/>
      <c r="FJ87" s="14"/>
      <c r="FK87" s="14"/>
      <c r="FL87" s="191"/>
      <c r="FM87" s="172" t="str">
        <f>FM6</f>
        <v xml:space="preserve">Positions after each race - </v>
      </c>
      <c r="FN87" s="172"/>
      <c r="FO87" s="172"/>
      <c r="FP87" s="172"/>
      <c r="FQ87" s="172"/>
      <c r="FR87" s="172"/>
      <c r="FS87" s="172"/>
      <c r="FT87" s="172"/>
      <c r="FU87" s="172"/>
      <c r="FV87" s="172"/>
      <c r="FW87" s="172"/>
      <c r="FX87" s="76"/>
      <c r="FY87" s="76"/>
      <c r="FZ87" s="76"/>
      <c r="GA87" s="76"/>
      <c r="GB87" s="76"/>
    </row>
    <row r="88" spans="1:198" ht="53.25" customHeight="1">
      <c r="B88" s="14"/>
      <c r="C88" s="243" t="str">
        <f t="shared" ref="C88:L88" si="95">C7</f>
        <v>Current champs 10k PB after Race #1</v>
      </c>
      <c r="D88" s="243" t="str">
        <f t="shared" si="95"/>
        <v>Current champs 10k PB after Race #2</v>
      </c>
      <c r="E88" s="243" t="str">
        <f t="shared" si="95"/>
        <v>Current champs 10k PB after Race #3</v>
      </c>
      <c r="F88" s="243" t="str">
        <f t="shared" si="95"/>
        <v>Current champs 10k PB after Race #4</v>
      </c>
      <c r="G88" s="243" t="str">
        <f t="shared" si="95"/>
        <v>Current champs 10k PB after Race #5</v>
      </c>
      <c r="H88" s="243" t="str">
        <f t="shared" si="95"/>
        <v>Current champs 10k PB after Race #6</v>
      </c>
      <c r="I88" s="243" t="str">
        <f t="shared" si="95"/>
        <v>Current champs 10k PB after Race #7</v>
      </c>
      <c r="J88" s="243" t="str">
        <f t="shared" si="95"/>
        <v>Current champs 10k PB after Race #8</v>
      </c>
      <c r="K88" s="243" t="str">
        <f t="shared" si="95"/>
        <v>Current champs 10k PB after Race #9</v>
      </c>
      <c r="L88" s="243" t="str">
        <f t="shared" si="95"/>
        <v>Current champs 10k PB after Race #10</v>
      </c>
      <c r="M88" s="16" t="s">
        <v>8</v>
      </c>
      <c r="N88" s="244" t="s">
        <v>13</v>
      </c>
      <c r="O88" s="245" t="s">
        <v>11</v>
      </c>
      <c r="P88" s="246" t="s">
        <v>9</v>
      </c>
      <c r="Q88" s="245" t="s">
        <v>14</v>
      </c>
      <c r="R88" s="20" t="s">
        <v>15</v>
      </c>
      <c r="S88" s="14"/>
      <c r="T88" s="16" t="s">
        <v>8</v>
      </c>
      <c r="U88" s="244" t="s">
        <v>13</v>
      </c>
      <c r="V88" s="245" t="s">
        <v>11</v>
      </c>
      <c r="W88" s="246" t="s">
        <v>9</v>
      </c>
      <c r="X88" s="245" t="s">
        <v>14</v>
      </c>
      <c r="Y88" s="20" t="s">
        <v>15</v>
      </c>
      <c r="Z88" s="14"/>
      <c r="AA88" s="16" t="s">
        <v>8</v>
      </c>
      <c r="AB88" s="244" t="s">
        <v>13</v>
      </c>
      <c r="AC88" s="245" t="s">
        <v>11</v>
      </c>
      <c r="AD88" s="246" t="s">
        <v>9</v>
      </c>
      <c r="AE88" s="245" t="s">
        <v>14</v>
      </c>
      <c r="AF88" s="20" t="s">
        <v>15</v>
      </c>
      <c r="AG88" s="14"/>
      <c r="AH88" s="16"/>
      <c r="AI88" s="244"/>
      <c r="AJ88" s="245"/>
      <c r="AK88" s="246"/>
      <c r="AL88" s="245"/>
      <c r="AM88" s="20"/>
      <c r="AN88" s="14"/>
      <c r="AO88" s="16"/>
      <c r="AP88" s="244"/>
      <c r="AQ88" s="245"/>
      <c r="AR88" s="246"/>
      <c r="AS88" s="245"/>
      <c r="AT88" s="20"/>
      <c r="AU88" s="14"/>
      <c r="AV88" s="16" t="s">
        <v>8</v>
      </c>
      <c r="AW88" s="244" t="s">
        <v>13</v>
      </c>
      <c r="AX88" s="245" t="s">
        <v>11</v>
      </c>
      <c r="AY88" s="246" t="s">
        <v>9</v>
      </c>
      <c r="AZ88" s="245" t="s">
        <v>14</v>
      </c>
      <c r="BA88" s="20" t="s">
        <v>15</v>
      </c>
      <c r="BB88" s="14"/>
      <c r="BC88" s="16" t="s">
        <v>8</v>
      </c>
      <c r="BD88" s="244" t="s">
        <v>13</v>
      </c>
      <c r="BE88" s="245" t="s">
        <v>11</v>
      </c>
      <c r="BF88" s="246" t="s">
        <v>9</v>
      </c>
      <c r="BG88" s="245" t="s">
        <v>14</v>
      </c>
      <c r="BH88" s="20" t="s">
        <v>15</v>
      </c>
      <c r="BI88" s="14"/>
      <c r="BJ88" s="16" t="s">
        <v>8</v>
      </c>
      <c r="BK88" s="244" t="s">
        <v>13</v>
      </c>
      <c r="BL88" s="245" t="s">
        <v>11</v>
      </c>
      <c r="BM88" s="246" t="s">
        <v>9</v>
      </c>
      <c r="BN88" s="245" t="s">
        <v>14</v>
      </c>
      <c r="BO88" s="20" t="s">
        <v>15</v>
      </c>
      <c r="BP88" s="14"/>
      <c r="BQ88" s="16" t="s">
        <v>8</v>
      </c>
      <c r="BR88" s="244" t="s">
        <v>13</v>
      </c>
      <c r="BS88" s="245" t="s">
        <v>11</v>
      </c>
      <c r="BT88" s="246" t="s">
        <v>9</v>
      </c>
      <c r="BU88" s="245" t="s">
        <v>14</v>
      </c>
      <c r="BV88" s="20" t="s">
        <v>15</v>
      </c>
      <c r="BW88" s="14"/>
      <c r="BX88" s="16" t="s">
        <v>8</v>
      </c>
      <c r="BY88" s="244" t="s">
        <v>13</v>
      </c>
      <c r="BZ88" s="245" t="s">
        <v>11</v>
      </c>
      <c r="CA88" s="246" t="s">
        <v>9</v>
      </c>
      <c r="CB88" s="245" t="s">
        <v>14</v>
      </c>
      <c r="CC88" s="20" t="s">
        <v>15</v>
      </c>
      <c r="CD88" s="14"/>
      <c r="CE88" s="16" t="s">
        <v>8</v>
      </c>
      <c r="CF88" s="244" t="s">
        <v>13</v>
      </c>
      <c r="CG88" s="245" t="s">
        <v>11</v>
      </c>
      <c r="CH88" s="246" t="s">
        <v>9</v>
      </c>
      <c r="CI88" s="245" t="s">
        <v>14</v>
      </c>
      <c r="CJ88" s="20" t="s">
        <v>15</v>
      </c>
      <c r="CK88" s="14"/>
      <c r="CL88" s="16" t="s">
        <v>8</v>
      </c>
      <c r="CM88" s="244" t="s">
        <v>13</v>
      </c>
      <c r="CN88" s="245" t="s">
        <v>11</v>
      </c>
      <c r="CO88" s="246" t="s">
        <v>9</v>
      </c>
      <c r="CP88" s="245" t="s">
        <v>14</v>
      </c>
      <c r="CQ88" s="20" t="s">
        <v>15</v>
      </c>
      <c r="CR88" s="14"/>
      <c r="CS88" s="16" t="s">
        <v>8</v>
      </c>
      <c r="CT88" s="244" t="s">
        <v>13</v>
      </c>
      <c r="CU88" s="245" t="s">
        <v>11</v>
      </c>
      <c r="CV88" s="246" t="s">
        <v>9</v>
      </c>
      <c r="CW88" s="245" t="s">
        <v>14</v>
      </c>
      <c r="CX88" s="20" t="s">
        <v>15</v>
      </c>
      <c r="CY88" s="14"/>
      <c r="CZ88" s="16" t="s">
        <v>8</v>
      </c>
      <c r="DA88" s="244" t="s">
        <v>13</v>
      </c>
      <c r="DB88" s="245" t="s">
        <v>11</v>
      </c>
      <c r="DC88" s="246" t="s">
        <v>9</v>
      </c>
      <c r="DD88" s="245" t="s">
        <v>14</v>
      </c>
      <c r="DE88" s="20" t="s">
        <v>15</v>
      </c>
      <c r="DF88" s="14"/>
      <c r="DG88" s="16" t="s">
        <v>8</v>
      </c>
      <c r="DH88" s="244" t="s">
        <v>13</v>
      </c>
      <c r="DI88" s="245" t="s">
        <v>11</v>
      </c>
      <c r="DJ88" s="246" t="s">
        <v>9</v>
      </c>
      <c r="DK88" s="245" t="s">
        <v>14</v>
      </c>
      <c r="DL88" s="20" t="s">
        <v>15</v>
      </c>
      <c r="DM88" s="14"/>
      <c r="DN88" s="16" t="s">
        <v>8</v>
      </c>
      <c r="DO88" s="244" t="s">
        <v>13</v>
      </c>
      <c r="DP88" s="245" t="s">
        <v>11</v>
      </c>
      <c r="DQ88" s="246" t="s">
        <v>9</v>
      </c>
      <c r="DR88" s="245" t="s">
        <v>14</v>
      </c>
      <c r="DS88" s="20" t="s">
        <v>15</v>
      </c>
      <c r="DT88" s="247"/>
      <c r="DU88" s="16" t="s">
        <v>8</v>
      </c>
      <c r="DV88" s="244" t="s">
        <v>13</v>
      </c>
      <c r="DW88" s="245" t="s">
        <v>11</v>
      </c>
      <c r="DX88" s="246" t="s">
        <v>9</v>
      </c>
      <c r="DY88" s="245" t="s">
        <v>14</v>
      </c>
      <c r="DZ88" s="20" t="s">
        <v>15</v>
      </c>
      <c r="EA88" s="14"/>
      <c r="EB88" s="16" t="s">
        <v>8</v>
      </c>
      <c r="EC88" s="244" t="s">
        <v>13</v>
      </c>
      <c r="ED88" s="245" t="s">
        <v>11</v>
      </c>
      <c r="EE88" s="246" t="s">
        <v>9</v>
      </c>
      <c r="EF88" s="245" t="s">
        <v>14</v>
      </c>
      <c r="EG88" s="20" t="s">
        <v>15</v>
      </c>
      <c r="EH88" s="14"/>
      <c r="EI88" s="16" t="s">
        <v>8</v>
      </c>
      <c r="EJ88" s="244" t="s">
        <v>13</v>
      </c>
      <c r="EK88" s="245" t="s">
        <v>11</v>
      </c>
      <c r="EL88" s="246" t="s">
        <v>9</v>
      </c>
      <c r="EM88" s="245" t="s">
        <v>14</v>
      </c>
      <c r="EN88" s="20" t="s">
        <v>15</v>
      </c>
      <c r="EO88" s="14"/>
      <c r="EP88" s="16" t="s">
        <v>8</v>
      </c>
      <c r="EQ88" s="244" t="s">
        <v>13</v>
      </c>
      <c r="ER88" s="245" t="s">
        <v>11</v>
      </c>
      <c r="ES88" s="246" t="s">
        <v>9</v>
      </c>
      <c r="ET88" s="245" t="s">
        <v>14</v>
      </c>
      <c r="EU88" s="20" t="s">
        <v>15</v>
      </c>
      <c r="EV88" s="14"/>
      <c r="EW88" s="16" t="s">
        <v>8</v>
      </c>
      <c r="EX88" s="244" t="s">
        <v>13</v>
      </c>
      <c r="EY88" s="245" t="s">
        <v>11</v>
      </c>
      <c r="EZ88" s="246" t="s">
        <v>9</v>
      </c>
      <c r="FA88" s="245" t="s">
        <v>14</v>
      </c>
      <c r="FB88" s="20" t="s">
        <v>15</v>
      </c>
      <c r="FC88" s="14"/>
      <c r="FD88" s="16"/>
      <c r="FE88" s="244" t="s">
        <v>13</v>
      </c>
      <c r="FF88" s="245" t="s">
        <v>11</v>
      </c>
      <c r="FG88" s="246" t="s">
        <v>9</v>
      </c>
      <c r="FH88" s="245" t="s">
        <v>14</v>
      </c>
      <c r="FI88" s="20" t="s">
        <v>44</v>
      </c>
      <c r="FJ88" s="14"/>
      <c r="FK88" s="14"/>
      <c r="FL88" s="173" t="s">
        <v>663</v>
      </c>
      <c r="FM88" s="172" t="str">
        <f>FM7</f>
        <v>Race no -</v>
      </c>
      <c r="FN88" s="172"/>
      <c r="FO88" s="172"/>
      <c r="FP88" s="172"/>
      <c r="FQ88" s="172"/>
      <c r="FR88" s="172"/>
      <c r="FS88" s="172"/>
      <c r="FT88" s="172"/>
      <c r="FU88" s="172"/>
      <c r="FV88" s="172"/>
      <c r="FW88" s="172"/>
      <c r="FX88" s="76"/>
      <c r="FY88" s="76"/>
      <c r="FZ88" s="76"/>
      <c r="GA88" s="76"/>
      <c r="GB88" s="76"/>
      <c r="GD88" s="248" t="str">
        <f>GD7</f>
        <v>Points after1</v>
      </c>
      <c r="GE88" s="248" t="str">
        <f t="shared" ref="GE88:GP88" si="96">GE7</f>
        <v>After 2</v>
      </c>
      <c r="GF88" s="248" t="str">
        <f t="shared" si="96"/>
        <v>After3</v>
      </c>
      <c r="GG88" s="248" t="str">
        <f t="shared" si="96"/>
        <v>After 4</v>
      </c>
      <c r="GH88" s="248" t="str">
        <f t="shared" si="96"/>
        <v>After5</v>
      </c>
      <c r="GI88" s="248" t="str">
        <f t="shared" si="96"/>
        <v>After6</v>
      </c>
      <c r="GJ88" s="248" t="str">
        <f t="shared" si="96"/>
        <v>After7</v>
      </c>
      <c r="GK88" s="248" t="str">
        <f t="shared" si="96"/>
        <v>After8</v>
      </c>
      <c r="GL88" s="248" t="str">
        <f t="shared" si="96"/>
        <v>After9</v>
      </c>
      <c r="GM88" s="248" t="str">
        <f t="shared" si="96"/>
        <v>After 10</v>
      </c>
      <c r="GN88" s="248" t="str">
        <f t="shared" si="96"/>
        <v>After 11</v>
      </c>
      <c r="GO88" s="248"/>
      <c r="GP88" s="248" t="str">
        <f t="shared" si="96"/>
        <v>Chk 0</v>
      </c>
    </row>
    <row r="89" spans="1:198">
      <c r="B89" s="14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16"/>
      <c r="N89" s="15"/>
      <c r="O89" s="14"/>
      <c r="P89" s="14"/>
      <c r="Q89" s="14"/>
      <c r="R89" s="131"/>
      <c r="S89" s="14"/>
      <c r="T89" s="16"/>
      <c r="U89" s="15"/>
      <c r="V89" s="14"/>
      <c r="W89" s="14"/>
      <c r="X89" s="14"/>
      <c r="Y89" s="131"/>
      <c r="Z89" s="14"/>
      <c r="AA89" s="16"/>
      <c r="AB89" s="15"/>
      <c r="AC89" s="14"/>
      <c r="AD89" s="14"/>
      <c r="AE89" s="14"/>
      <c r="AF89" s="131"/>
      <c r="AG89" s="14"/>
      <c r="AH89" s="16"/>
      <c r="AI89" s="15"/>
      <c r="AJ89" s="14"/>
      <c r="AK89" s="14"/>
      <c r="AL89" s="14"/>
      <c r="AM89" s="131"/>
      <c r="AN89" s="14"/>
      <c r="AO89" s="16"/>
      <c r="AP89" s="15"/>
      <c r="AQ89" s="14"/>
      <c r="AR89" s="14"/>
      <c r="AS89" s="14"/>
      <c r="AT89" s="131"/>
      <c r="AU89" s="14"/>
      <c r="AV89" s="16"/>
      <c r="AW89" s="15"/>
      <c r="AX89" s="14"/>
      <c r="AY89" s="14"/>
      <c r="AZ89" s="14"/>
      <c r="BA89" s="131"/>
      <c r="BB89" s="14"/>
      <c r="BC89" s="16"/>
      <c r="BD89" s="15"/>
      <c r="BE89" s="14"/>
      <c r="BF89" s="14"/>
      <c r="BG89" s="14"/>
      <c r="BH89" s="131"/>
      <c r="BI89" s="14"/>
      <c r="BJ89" s="16"/>
      <c r="BK89" s="15"/>
      <c r="BL89" s="14"/>
      <c r="BM89" s="14"/>
      <c r="BN89" s="14"/>
      <c r="BO89" s="131"/>
      <c r="BP89" s="14"/>
      <c r="BQ89" s="16"/>
      <c r="BR89" s="15"/>
      <c r="BS89" s="14"/>
      <c r="BT89" s="14"/>
      <c r="BU89" s="14"/>
      <c r="BV89" s="131"/>
      <c r="BW89" s="14"/>
      <c r="BX89" s="16"/>
      <c r="BY89" s="15"/>
      <c r="BZ89" s="14"/>
      <c r="CA89" s="14"/>
      <c r="CB89" s="14"/>
      <c r="CC89" s="131"/>
      <c r="CD89" s="14"/>
      <c r="CE89" s="16"/>
      <c r="CF89" s="15"/>
      <c r="CG89" s="14"/>
      <c r="CH89" s="14"/>
      <c r="CI89" s="14"/>
      <c r="CJ89" s="131"/>
      <c r="CK89" s="14"/>
      <c r="CL89" s="16"/>
      <c r="CM89" s="15"/>
      <c r="CN89" s="14"/>
      <c r="CO89" s="14"/>
      <c r="CP89" s="14"/>
      <c r="CQ89" s="131"/>
      <c r="CR89" s="14"/>
      <c r="CS89" s="16"/>
      <c r="CT89" s="15"/>
      <c r="CU89" s="14"/>
      <c r="CV89" s="14"/>
      <c r="CW89" s="14"/>
      <c r="CX89" s="131"/>
      <c r="CY89" s="14"/>
      <c r="CZ89" s="16"/>
      <c r="DA89" s="15"/>
      <c r="DB89" s="14"/>
      <c r="DC89" s="14"/>
      <c r="DD89" s="14"/>
      <c r="DE89" s="131"/>
      <c r="DF89" s="14"/>
      <c r="DG89" s="16"/>
      <c r="DH89" s="15"/>
      <c r="DI89" s="14"/>
      <c r="DJ89" s="14"/>
      <c r="DK89" s="14"/>
      <c r="DL89" s="131"/>
      <c r="DM89" s="14"/>
      <c r="DN89" s="16"/>
      <c r="DO89" s="15"/>
      <c r="DP89" s="14"/>
      <c r="DQ89" s="14"/>
      <c r="DR89" s="14"/>
      <c r="DS89" s="131"/>
      <c r="DT89" s="12"/>
      <c r="DU89" s="16"/>
      <c r="DV89" s="15"/>
      <c r="DW89" s="14"/>
      <c r="DX89" s="14"/>
      <c r="DY89" s="14"/>
      <c r="DZ89" s="131"/>
      <c r="EA89" s="14"/>
      <c r="EB89" s="16"/>
      <c r="EC89" s="15"/>
      <c r="ED89" s="14"/>
      <c r="EE89" s="14"/>
      <c r="EF89" s="14"/>
      <c r="EG89" s="131"/>
      <c r="EH89" s="14"/>
      <c r="EI89" s="16"/>
      <c r="EJ89" s="15"/>
      <c r="EK89" s="14"/>
      <c r="EL89" s="14"/>
      <c r="EM89" s="14"/>
      <c r="EN89" s="131"/>
      <c r="EO89" s="14"/>
      <c r="EP89" s="16"/>
      <c r="EQ89" s="15"/>
      <c r="ER89" s="14"/>
      <c r="ES89" s="14"/>
      <c r="ET89" s="14"/>
      <c r="EU89" s="131"/>
      <c r="EV89" s="14"/>
      <c r="EW89" s="16"/>
      <c r="EX89" s="15"/>
      <c r="EY89" s="14"/>
      <c r="EZ89" s="14"/>
      <c r="FA89" s="14"/>
      <c r="FB89" s="131"/>
      <c r="FC89" s="14"/>
      <c r="FD89" s="16"/>
      <c r="FE89" s="15"/>
      <c r="FF89" s="14"/>
      <c r="FG89" s="14"/>
      <c r="FH89" s="14"/>
      <c r="FI89" s="131"/>
      <c r="FJ89" s="14"/>
      <c r="FK89" s="14"/>
      <c r="FL89" s="191">
        <f>FL8</f>
        <v>11</v>
      </c>
      <c r="FM89" s="79">
        <v>1</v>
      </c>
      <c r="FN89" s="79">
        <v>2</v>
      </c>
      <c r="FO89" s="79">
        <v>3</v>
      </c>
      <c r="FP89" s="79">
        <v>4</v>
      </c>
      <c r="FQ89" s="79">
        <v>5</v>
      </c>
      <c r="FR89" s="79">
        <v>6</v>
      </c>
      <c r="FS89" s="79">
        <v>7</v>
      </c>
      <c r="FT89" s="79">
        <v>8</v>
      </c>
      <c r="FU89" s="79">
        <v>9</v>
      </c>
      <c r="FV89" s="79">
        <v>10</v>
      </c>
      <c r="FW89" s="79">
        <v>11</v>
      </c>
      <c r="FX89" s="79">
        <v>12</v>
      </c>
      <c r="FY89" s="79"/>
      <c r="FZ89" s="79"/>
      <c r="GA89" s="79"/>
      <c r="GB89" s="79"/>
      <c r="GC89" s="79"/>
    </row>
    <row r="90" spans="1:198">
      <c r="A90" s="8">
        <v>1</v>
      </c>
      <c r="B90" s="14" t="s">
        <v>907</v>
      </c>
      <c r="C90" s="249"/>
      <c r="D90" s="249"/>
      <c r="E90" s="251">
        <v>3.8773148148148147E-2</v>
      </c>
      <c r="F90" s="251">
        <v>3.8773148148148147E-2</v>
      </c>
      <c r="G90" s="251">
        <v>3.8773148148148147E-2</v>
      </c>
      <c r="H90" s="251">
        <v>3.8773148148148147E-2</v>
      </c>
      <c r="I90" s="251">
        <v>3.8773148148148147E-2</v>
      </c>
      <c r="J90" s="251">
        <v>3.8773148148148147E-2</v>
      </c>
      <c r="K90" s="251">
        <v>3.8773148148148147E-2</v>
      </c>
      <c r="L90" s="251">
        <v>3.8773148148148147E-2</v>
      </c>
      <c r="M90" s="16"/>
      <c r="N90" s="15"/>
      <c r="O90" s="14"/>
      <c r="P90" s="14"/>
      <c r="Q90" s="14"/>
      <c r="R90" s="131"/>
      <c r="S90" s="14"/>
      <c r="T90" s="16"/>
      <c r="U90" s="15"/>
      <c r="V90" s="14"/>
      <c r="W90" s="14"/>
      <c r="X90" s="14"/>
      <c r="Y90" s="131"/>
      <c r="Z90" s="14"/>
      <c r="AA90" s="16"/>
      <c r="AB90" s="15"/>
      <c r="AC90" s="14"/>
      <c r="AD90" s="14"/>
      <c r="AE90" s="14"/>
      <c r="AF90" s="131"/>
      <c r="AG90" s="14"/>
      <c r="AH90" s="16"/>
      <c r="AI90" s="15"/>
      <c r="AJ90" s="14"/>
      <c r="AK90" s="14"/>
      <c r="AL90" s="14"/>
      <c r="AM90" s="131"/>
      <c r="AN90" s="14"/>
      <c r="AO90" s="16"/>
      <c r="AP90" s="15"/>
      <c r="AQ90" s="14"/>
      <c r="AR90" s="14"/>
      <c r="AS90" s="14"/>
      <c r="AT90" s="131"/>
      <c r="AU90" s="14"/>
      <c r="AV90" s="16"/>
      <c r="AW90" s="15"/>
      <c r="AX90" s="14"/>
      <c r="AY90" s="14"/>
      <c r="AZ90" s="14"/>
      <c r="BA90" s="131"/>
      <c r="BB90" s="14"/>
      <c r="BC90" s="16"/>
      <c r="BD90" s="15"/>
      <c r="BE90" s="14"/>
      <c r="BF90" s="14"/>
      <c r="BG90" s="14"/>
      <c r="BH90" s="131"/>
      <c r="BI90" s="14"/>
      <c r="BJ90" s="23">
        <v>3.8773148148148147E-2</v>
      </c>
      <c r="BK90" s="252">
        <v>13</v>
      </c>
      <c r="BL90" s="253">
        <f>IF(BJ$163&gt;0,(((BJ$163)+10)-BK90),0)</f>
        <v>13</v>
      </c>
      <c r="BM90" s="254">
        <v>0</v>
      </c>
      <c r="BN90" s="255">
        <f t="shared" ref="BN90:BN152" si="97">IF(BK90&gt;0,5,0)</f>
        <v>5</v>
      </c>
      <c r="BO90" s="147">
        <f t="shared" ref="BO90:BO157" si="98">BL90+BM90+BN90</f>
        <v>18</v>
      </c>
      <c r="BP90" s="14"/>
      <c r="BQ90" s="16"/>
      <c r="BR90" s="252"/>
      <c r="BS90" s="253"/>
      <c r="BT90" s="254">
        <v>0</v>
      </c>
      <c r="BU90" s="255">
        <f t="shared" ref="BU90:BU152" si="99">IF(BR90&gt;0,5,0)</f>
        <v>0</v>
      </c>
      <c r="BV90" s="147">
        <f t="shared" ref="BV90:BV157" si="100">BS90+BT90+BU90</f>
        <v>0</v>
      </c>
      <c r="BW90" s="14"/>
      <c r="BX90" s="16"/>
      <c r="BY90" s="252"/>
      <c r="BZ90" s="253"/>
      <c r="CA90" s="254">
        <v>0</v>
      </c>
      <c r="CB90" s="255">
        <f t="shared" ref="CB90:CB152" si="101">IF(BY90&gt;0,5,0)</f>
        <v>0</v>
      </c>
      <c r="CC90" s="147">
        <f t="shared" ref="CC90:CC157" si="102">BZ90+CA90+CB90</f>
        <v>0</v>
      </c>
      <c r="CD90" s="14"/>
      <c r="CE90" s="23"/>
      <c r="CF90" s="15"/>
      <c r="CG90" s="253"/>
      <c r="CH90" s="256"/>
      <c r="CI90" s="14"/>
      <c r="CJ90" s="131">
        <f t="shared" ref="CJ90:CJ162" si="103">CG90+CH90+CI90</f>
        <v>0</v>
      </c>
      <c r="CK90" s="14"/>
      <c r="CL90" s="23"/>
      <c r="CM90" s="15"/>
      <c r="CN90" s="253">
        <f t="shared" ref="CN90:CN95" si="104">((CL$163)+10)-CM90</f>
        <v>0</v>
      </c>
      <c r="CO90" s="256">
        <v>0</v>
      </c>
      <c r="CP90" s="14"/>
      <c r="CQ90" s="131">
        <f t="shared" ref="CQ90:CQ162" si="105">CN90+CO90+CP90</f>
        <v>0</v>
      </c>
      <c r="CR90" s="14"/>
      <c r="CS90" s="23"/>
      <c r="CT90" s="15"/>
      <c r="CU90" s="253"/>
      <c r="CV90" s="256"/>
      <c r="CW90" s="14"/>
      <c r="CX90" s="131">
        <f t="shared" ref="CX90:CX162" si="106">CU90+CV90+CW90</f>
        <v>0</v>
      </c>
      <c r="CY90" s="14"/>
      <c r="CZ90" s="16"/>
      <c r="DA90" s="252"/>
      <c r="DB90" s="253"/>
      <c r="DC90" s="254">
        <v>0</v>
      </c>
      <c r="DD90" s="255">
        <f t="shared" ref="DD90:DD152" si="107">IF(DA90&gt;0,5,0)</f>
        <v>0</v>
      </c>
      <c r="DE90" s="147">
        <f t="shared" ref="DE90:DE157" si="108">DB90+DC90+DD90</f>
        <v>0</v>
      </c>
      <c r="DF90" s="14"/>
      <c r="DG90" s="16"/>
      <c r="DH90" s="252"/>
      <c r="DI90" s="253"/>
      <c r="DJ90" s="254">
        <v>0</v>
      </c>
      <c r="DK90" s="255">
        <f t="shared" ref="DK90:DK152" si="109">IF(DH90&gt;0,5,0)</f>
        <v>0</v>
      </c>
      <c r="DL90" s="147">
        <f t="shared" ref="DL90:DL157" si="110">DI90+DJ90+DK90</f>
        <v>0</v>
      </c>
      <c r="DM90" s="14"/>
      <c r="DN90" s="16"/>
      <c r="DO90" s="252"/>
      <c r="DP90" s="253"/>
      <c r="DQ90" s="254">
        <v>0</v>
      </c>
      <c r="DR90" s="255">
        <f t="shared" ref="DR90:DR152" si="111">IF(DO90&gt;0,5,0)</f>
        <v>0</v>
      </c>
      <c r="DS90" s="147">
        <f t="shared" ref="DS90:DS157" si="112">DP90+DQ90+DR90</f>
        <v>0</v>
      </c>
      <c r="DT90" s="12"/>
      <c r="DU90" s="16"/>
      <c r="DV90" s="252"/>
      <c r="DW90" s="253"/>
      <c r="DX90" s="254">
        <v>0</v>
      </c>
      <c r="DY90" s="255">
        <f t="shared" ref="DY90:DY152" si="113">IF(DV90&gt;0,5,0)</f>
        <v>0</v>
      </c>
      <c r="DZ90" s="147">
        <f t="shared" ref="DZ90:DZ157" si="114">DW90+DX90+DY90</f>
        <v>0</v>
      </c>
      <c r="EA90" s="14"/>
      <c r="EB90" s="16"/>
      <c r="EC90" s="252"/>
      <c r="ED90" s="253"/>
      <c r="EE90" s="254">
        <v>0</v>
      </c>
      <c r="EF90" s="255">
        <f t="shared" ref="EF90:EF152" si="115">IF(EC90&gt;0,5,0)</f>
        <v>0</v>
      </c>
      <c r="EG90" s="147">
        <f t="shared" ref="EG90:EG157" si="116">ED90+EE90+EF90</f>
        <v>0</v>
      </c>
      <c r="EH90" s="14"/>
      <c r="EI90" s="16"/>
      <c r="EJ90" s="252"/>
      <c r="EK90" s="253"/>
      <c r="EL90" s="254">
        <v>0</v>
      </c>
      <c r="EM90" s="255">
        <f t="shared" ref="EM90:EM152" si="117">IF(EJ90&gt;0,5,0)</f>
        <v>0</v>
      </c>
      <c r="EN90" s="147">
        <f t="shared" ref="EN90:EN157" si="118">EK90+EL90+EM90</f>
        <v>0</v>
      </c>
      <c r="EO90" s="14"/>
      <c r="EP90" s="23"/>
      <c r="EQ90" s="15"/>
      <c r="ER90" s="253">
        <f t="shared" ref="ER90:ER111" si="119">((EP$163)+10)-EQ90</f>
        <v>0</v>
      </c>
      <c r="ES90" s="256">
        <v>0</v>
      </c>
      <c r="ET90" s="14"/>
      <c r="EU90" s="131">
        <f t="shared" ref="EU90:EU162" si="120">ER90+ES90+ET90</f>
        <v>0</v>
      </c>
      <c r="EV90" s="14"/>
      <c r="EW90" s="23"/>
      <c r="EX90" s="15"/>
      <c r="EY90" s="253">
        <f t="shared" ref="EY90:EY111" si="121">((EW$163)+10)-EX90</f>
        <v>0</v>
      </c>
      <c r="EZ90" s="256">
        <v>0</v>
      </c>
      <c r="FA90" s="14"/>
      <c r="FB90" s="131">
        <f t="shared" ref="FB90:FB162" si="122">EY90+EZ90+FA90</f>
        <v>0</v>
      </c>
      <c r="FC90" s="14"/>
      <c r="FD90" s="23"/>
      <c r="FE90" s="259">
        <f t="shared" ref="FE90:FE157" si="123">FL90</f>
        <v>46</v>
      </c>
      <c r="FF90" s="260">
        <f t="shared" ref="FF90:FH105" si="124">SUM(O90+V90+AC90+AJ90+AQ90+AX90+BE90+BL90+BS90+BZ90+CG90+CN90+CU90+DB90+DI90+DP90+DW90+ED90+EK90+ER90+EY90)</f>
        <v>13</v>
      </c>
      <c r="FG90" s="260">
        <f t="shared" si="124"/>
        <v>0</v>
      </c>
      <c r="FH90" s="260">
        <f t="shared" si="124"/>
        <v>5</v>
      </c>
      <c r="FI90" s="131">
        <f t="shared" ref="FI90:FI157" si="125">FF90+FG90+FH90</f>
        <v>18</v>
      </c>
      <c r="FJ90" s="14" t="str">
        <f t="shared" ref="FJ90:FJ153" si="126">B90</f>
        <v>Alison Rowsell</v>
      </c>
      <c r="FK90" s="14"/>
      <c r="FL90" s="183">
        <f t="shared" ref="FL90:FL140" si="127">FW90</f>
        <v>46</v>
      </c>
      <c r="FM90" s="177"/>
      <c r="FN90" s="177"/>
      <c r="FO90" s="177">
        <v>33</v>
      </c>
      <c r="FP90" s="177">
        <v>37</v>
      </c>
      <c r="FQ90" s="177">
        <v>43</v>
      </c>
      <c r="FR90" s="177">
        <v>44</v>
      </c>
      <c r="FS90" s="177">
        <v>45</v>
      </c>
      <c r="FT90" s="177">
        <v>46</v>
      </c>
      <c r="FU90" s="177">
        <v>46</v>
      </c>
      <c r="FV90" s="177">
        <v>46</v>
      </c>
      <c r="FW90" s="177">
        <v>46</v>
      </c>
      <c r="FX90" s="79"/>
      <c r="FY90" s="79"/>
      <c r="FZ90" s="79"/>
      <c r="GA90" s="79"/>
      <c r="GB90" s="79"/>
      <c r="GC90" s="79"/>
      <c r="GD90" s="122">
        <f t="shared" ref="GD90:GD140" si="128">$R90</f>
        <v>0</v>
      </c>
      <c r="GE90" s="122">
        <f t="shared" ref="GE90:GE140" si="129">$R90+$AF90</f>
        <v>0</v>
      </c>
      <c r="GF90" s="261">
        <f t="shared" ref="GF90:GF140" si="130">$R90+$AF90+$BO90</f>
        <v>18</v>
      </c>
      <c r="GG90" s="261">
        <f t="shared" ref="GG90:GG140" si="131">$R90+$AF90+$BO90+$BV90</f>
        <v>18</v>
      </c>
      <c r="GH90" s="261">
        <f t="shared" ref="GH90:GH140" si="132">$R90+$AF90+$BO90+$BV90+$CC90</f>
        <v>18</v>
      </c>
      <c r="GI90" s="261">
        <f t="shared" ref="GI90:GI140" si="133">$R90+$AF90+$BO90+$BV90+$CC90+$DE90</f>
        <v>18</v>
      </c>
      <c r="GJ90" s="261">
        <f t="shared" ref="GJ90:GJ140" si="134">$R90+$AF90+$BO90+$BV90+$CC90+$DE90+$DL90</f>
        <v>18</v>
      </c>
      <c r="GK90" s="261">
        <f t="shared" ref="GK90:GK140" si="135">$R90+$AF90+$BO90+$BV90+$CC90+$DE90+$DL90+$DS90</f>
        <v>18</v>
      </c>
      <c r="GL90" s="261">
        <f t="shared" ref="GL90:GL140" si="136">$R90+$AF90+$BO90+$BV90+$CC90+$DE90+$DL90+$DS90+$DZ90</f>
        <v>18</v>
      </c>
      <c r="GM90" s="261">
        <f t="shared" ref="GM90:GM140" si="137">$R90+$AF90+$BO90+$BV90+$CC90+$DE90+$DL90+$DS90+$DZ90+$EG90</f>
        <v>18</v>
      </c>
      <c r="GN90" s="261">
        <f t="shared" ref="GN90:GN140" si="138">$R90+$AF90+$BO90+$BV90+$CC90+$DE90+$DL90+$DS90+$DZ90+$EG90+$EN90</f>
        <v>18</v>
      </c>
      <c r="GO90" s="261"/>
      <c r="GP90" s="261">
        <f t="shared" ref="GP90:GP140" si="139">GN90-FI90</f>
        <v>0</v>
      </c>
    </row>
    <row r="91" spans="1:198">
      <c r="A91" s="8">
        <v>2</v>
      </c>
      <c r="B91" s="14" t="s">
        <v>430</v>
      </c>
      <c r="C91" s="251">
        <v>3.229166666666667E-2</v>
      </c>
      <c r="D91" s="251">
        <v>3.229166666666667E-2</v>
      </c>
      <c r="E91" s="251">
        <v>3.229166666666667E-2</v>
      </c>
      <c r="F91" s="251">
        <v>3.229166666666667E-2</v>
      </c>
      <c r="G91" s="251">
        <v>3.229166666666667E-2</v>
      </c>
      <c r="H91" s="251">
        <v>3.229166666666667E-2</v>
      </c>
      <c r="I91" s="251">
        <v>3.229166666666667E-2</v>
      </c>
      <c r="J91" s="251">
        <v>3.229166666666667E-2</v>
      </c>
      <c r="K91" s="251">
        <v>3.229166666666667E-2</v>
      </c>
      <c r="L91" s="251">
        <v>3.229166666666667E-2</v>
      </c>
      <c r="M91" s="23">
        <v>3.229166666666667E-2</v>
      </c>
      <c r="N91" s="252">
        <v>6</v>
      </c>
      <c r="O91" s="253">
        <f>IF(M$163&gt;0,(((M$163)+10)-N91),0)</f>
        <v>35</v>
      </c>
      <c r="P91" s="254">
        <v>0</v>
      </c>
      <c r="Q91" s="255">
        <f t="shared" ref="Q91:Q152" si="140">IF(N91&gt;0,5,0)</f>
        <v>5</v>
      </c>
      <c r="R91" s="147">
        <f t="shared" ref="R91:R157" si="141">O91+P91+Q91</f>
        <v>40</v>
      </c>
      <c r="S91" s="14"/>
      <c r="T91" s="23"/>
      <c r="U91" s="15"/>
      <c r="V91" s="253">
        <f>((T$163)+10)-U91</f>
        <v>0</v>
      </c>
      <c r="W91" s="256">
        <v>0</v>
      </c>
      <c r="X91" s="14"/>
      <c r="Y91" s="131">
        <f t="shared" ref="Y91:Y162" si="142">V91+W91+X91</f>
        <v>0</v>
      </c>
      <c r="Z91" s="14"/>
      <c r="AA91" s="23">
        <v>3.2858796296296296E-2</v>
      </c>
      <c r="AB91" s="252">
        <v>3</v>
      </c>
      <c r="AC91" s="253">
        <f>IF(AA$163&gt;0,(((AA$163)+10)-AB91),0)</f>
        <v>26</v>
      </c>
      <c r="AD91" s="254">
        <v>0</v>
      </c>
      <c r="AE91" s="255">
        <f t="shared" ref="AE91:AE152" si="143">IF(AB91&gt;0,5,0)</f>
        <v>5</v>
      </c>
      <c r="AF91" s="147">
        <f t="shared" ref="AF91:AF157" si="144">AC91+AD91+AE91</f>
        <v>31</v>
      </c>
      <c r="AG91" s="14"/>
      <c r="AH91" s="23"/>
      <c r="AI91" s="15"/>
      <c r="AJ91" s="14"/>
      <c r="AK91" s="14"/>
      <c r="AL91" s="14"/>
      <c r="AM91" s="131"/>
      <c r="AN91" s="14"/>
      <c r="AO91" s="23"/>
      <c r="AP91" s="15"/>
      <c r="AQ91" s="253"/>
      <c r="AR91" s="256"/>
      <c r="AS91" s="14"/>
      <c r="AT91" s="131"/>
      <c r="AU91" s="14"/>
      <c r="AV91" s="23"/>
      <c r="AW91" s="252"/>
      <c r="AX91" s="253">
        <f>((AV$163)+10)-AW91</f>
        <v>0</v>
      </c>
      <c r="AY91" s="254">
        <v>0</v>
      </c>
      <c r="AZ91" s="255"/>
      <c r="BA91" s="147">
        <f t="shared" ref="BA91:BA157" si="145">AX91+AY91+AZ91</f>
        <v>0</v>
      </c>
      <c r="BB91" s="14"/>
      <c r="BC91" s="23"/>
      <c r="BD91" s="15"/>
      <c r="BE91" s="253">
        <f>((BC$163)+10)-BD91</f>
        <v>0</v>
      </c>
      <c r="BF91" s="256">
        <v>0</v>
      </c>
      <c r="BG91" s="14"/>
      <c r="BH91" s="131">
        <f t="shared" ref="BH91:BH162" si="146">BE91+BF91+BG91</f>
        <v>0</v>
      </c>
      <c r="BI91" s="14"/>
      <c r="BJ91" s="16"/>
      <c r="BK91" s="252"/>
      <c r="BL91" s="253"/>
      <c r="BM91" s="254">
        <v>0</v>
      </c>
      <c r="BN91" s="255">
        <f t="shared" si="97"/>
        <v>0</v>
      </c>
      <c r="BO91" s="147">
        <f t="shared" si="98"/>
        <v>0</v>
      </c>
      <c r="BP91" s="14"/>
      <c r="BQ91" s="16"/>
      <c r="BR91" s="252"/>
      <c r="BS91" s="253"/>
      <c r="BT91" s="254">
        <v>0</v>
      </c>
      <c r="BU91" s="255">
        <f t="shared" si="99"/>
        <v>0</v>
      </c>
      <c r="BV91" s="147">
        <f t="shared" si="100"/>
        <v>0</v>
      </c>
      <c r="BW91" s="14"/>
      <c r="BX91" s="23">
        <v>3.5636574074074077E-2</v>
      </c>
      <c r="BY91" s="252">
        <v>5</v>
      </c>
      <c r="BZ91" s="253">
        <f>IF(BX$163&gt;0,(((BX$163)+10)-BY91),0)</f>
        <v>29</v>
      </c>
      <c r="CA91" s="254">
        <v>0</v>
      </c>
      <c r="CB91" s="255">
        <f t="shared" si="101"/>
        <v>5</v>
      </c>
      <c r="CC91" s="147">
        <f t="shared" si="102"/>
        <v>34</v>
      </c>
      <c r="CD91" s="14"/>
      <c r="CE91" s="23"/>
      <c r="CF91" s="15"/>
      <c r="CG91" s="253"/>
      <c r="CH91" s="256"/>
      <c r="CI91" s="14"/>
      <c r="CJ91" s="131">
        <f t="shared" si="103"/>
        <v>0</v>
      </c>
      <c r="CK91" s="14"/>
      <c r="CL91" s="23"/>
      <c r="CM91" s="15"/>
      <c r="CN91" s="253">
        <f t="shared" si="104"/>
        <v>0</v>
      </c>
      <c r="CO91" s="256">
        <v>0</v>
      </c>
      <c r="CP91" s="14"/>
      <c r="CQ91" s="131">
        <f t="shared" si="105"/>
        <v>0</v>
      </c>
      <c r="CR91" s="14"/>
      <c r="CS91" s="23"/>
      <c r="CT91" s="15"/>
      <c r="CU91" s="253"/>
      <c r="CV91" s="256"/>
      <c r="CW91" s="14"/>
      <c r="CX91" s="131">
        <f t="shared" si="106"/>
        <v>0</v>
      </c>
      <c r="CY91" s="14"/>
      <c r="CZ91" s="16"/>
      <c r="DA91" s="252"/>
      <c r="DB91" s="253"/>
      <c r="DC91" s="254">
        <v>0</v>
      </c>
      <c r="DD91" s="255">
        <f t="shared" si="107"/>
        <v>0</v>
      </c>
      <c r="DE91" s="147">
        <f t="shared" si="108"/>
        <v>0</v>
      </c>
      <c r="DF91" s="14"/>
      <c r="DG91" s="16"/>
      <c r="DH91" s="252"/>
      <c r="DI91" s="253"/>
      <c r="DJ91" s="254">
        <v>0</v>
      </c>
      <c r="DK91" s="255">
        <f t="shared" si="109"/>
        <v>0</v>
      </c>
      <c r="DL91" s="147">
        <f t="shared" si="110"/>
        <v>0</v>
      </c>
      <c r="DM91" s="14"/>
      <c r="DN91" s="16"/>
      <c r="DO91" s="252"/>
      <c r="DP91" s="253"/>
      <c r="DQ91" s="254">
        <v>0</v>
      </c>
      <c r="DR91" s="255">
        <f t="shared" si="111"/>
        <v>0</v>
      </c>
      <c r="DS91" s="147">
        <f t="shared" si="112"/>
        <v>0</v>
      </c>
      <c r="DT91" s="12"/>
      <c r="DU91" s="16"/>
      <c r="DV91" s="252"/>
      <c r="DW91" s="253"/>
      <c r="DX91" s="254">
        <v>0</v>
      </c>
      <c r="DY91" s="255">
        <f t="shared" si="113"/>
        <v>0</v>
      </c>
      <c r="DZ91" s="147">
        <f t="shared" si="114"/>
        <v>0</v>
      </c>
      <c r="EA91" s="14"/>
      <c r="EB91" s="23">
        <v>3.5682870370370372E-2</v>
      </c>
      <c r="EC91" s="252">
        <v>5</v>
      </c>
      <c r="ED91" s="253">
        <f>IF(EB$163&gt;0,(((EB$163)+10)-EC91),0)</f>
        <v>16</v>
      </c>
      <c r="EE91" s="254">
        <v>0</v>
      </c>
      <c r="EF91" s="255">
        <f t="shared" si="115"/>
        <v>5</v>
      </c>
      <c r="EG91" s="147">
        <f t="shared" si="116"/>
        <v>21</v>
      </c>
      <c r="EH91" s="14"/>
      <c r="EI91" s="23">
        <v>3.2662037037037038E-2</v>
      </c>
      <c r="EJ91" s="252">
        <v>2</v>
      </c>
      <c r="EK91" s="253">
        <f>IF(EI$163&gt;0,(((EI$163)+10)-EJ91),0)</f>
        <v>17</v>
      </c>
      <c r="EL91" s="254">
        <v>0</v>
      </c>
      <c r="EM91" s="255">
        <f t="shared" si="117"/>
        <v>5</v>
      </c>
      <c r="EN91" s="147">
        <f t="shared" si="118"/>
        <v>22</v>
      </c>
      <c r="EO91" s="14"/>
      <c r="EP91" s="23"/>
      <c r="EQ91" s="15"/>
      <c r="ER91" s="253">
        <f t="shared" si="119"/>
        <v>0</v>
      </c>
      <c r="ES91" s="256">
        <v>0</v>
      </c>
      <c r="ET91" s="14"/>
      <c r="EU91" s="131">
        <f t="shared" si="120"/>
        <v>0</v>
      </c>
      <c r="EV91" s="14"/>
      <c r="EW91" s="23"/>
      <c r="EX91" s="15"/>
      <c r="EY91" s="253">
        <f t="shared" si="121"/>
        <v>0</v>
      </c>
      <c r="EZ91" s="256">
        <v>0</v>
      </c>
      <c r="FA91" s="14"/>
      <c r="FB91" s="131">
        <f t="shared" si="122"/>
        <v>0</v>
      </c>
      <c r="FC91" s="14"/>
      <c r="FD91" s="23"/>
      <c r="FE91" s="259">
        <f t="shared" si="123"/>
        <v>10</v>
      </c>
      <c r="FF91" s="260">
        <f t="shared" si="124"/>
        <v>123</v>
      </c>
      <c r="FG91" s="260">
        <f t="shared" si="124"/>
        <v>0</v>
      </c>
      <c r="FH91" s="260">
        <f t="shared" si="124"/>
        <v>25</v>
      </c>
      <c r="FI91" s="131">
        <f t="shared" si="125"/>
        <v>148</v>
      </c>
      <c r="FJ91" s="14" t="str">
        <f t="shared" si="126"/>
        <v>Amanda Singleton</v>
      </c>
      <c r="FK91" s="14"/>
      <c r="FL91" s="183">
        <f t="shared" si="127"/>
        <v>10</v>
      </c>
      <c r="FM91" s="177">
        <v>6</v>
      </c>
      <c r="FN91" s="177">
        <v>6</v>
      </c>
      <c r="FO91" s="177">
        <v>12</v>
      </c>
      <c r="FP91" s="177">
        <v>12</v>
      </c>
      <c r="FQ91" s="177">
        <v>11</v>
      </c>
      <c r="FR91" s="177">
        <v>12</v>
      </c>
      <c r="FS91" s="177">
        <v>16</v>
      </c>
      <c r="FT91" s="177">
        <v>16</v>
      </c>
      <c r="FU91" s="177">
        <v>16</v>
      </c>
      <c r="FV91" s="177">
        <v>13</v>
      </c>
      <c r="FW91" s="177">
        <v>10</v>
      </c>
      <c r="FX91" s="77"/>
      <c r="FY91" s="77"/>
      <c r="FZ91" s="77"/>
      <c r="GA91" s="77"/>
      <c r="GB91" s="77"/>
      <c r="GC91" s="77"/>
      <c r="GD91" s="122">
        <f t="shared" si="128"/>
        <v>40</v>
      </c>
      <c r="GE91" s="122">
        <f t="shared" si="129"/>
        <v>71</v>
      </c>
      <c r="GF91" s="261">
        <f t="shared" si="130"/>
        <v>71</v>
      </c>
      <c r="GG91" s="261">
        <f t="shared" si="131"/>
        <v>71</v>
      </c>
      <c r="GH91" s="261">
        <f t="shared" si="132"/>
        <v>105</v>
      </c>
      <c r="GI91" s="261">
        <f t="shared" si="133"/>
        <v>105</v>
      </c>
      <c r="GJ91" s="261">
        <f t="shared" si="134"/>
        <v>105</v>
      </c>
      <c r="GK91" s="261">
        <f t="shared" si="135"/>
        <v>105</v>
      </c>
      <c r="GL91" s="261">
        <f t="shared" si="136"/>
        <v>105</v>
      </c>
      <c r="GM91" s="261">
        <f t="shared" si="137"/>
        <v>126</v>
      </c>
      <c r="GN91" s="261">
        <f t="shared" si="138"/>
        <v>148</v>
      </c>
      <c r="GO91" s="261"/>
      <c r="GP91" s="261">
        <f t="shared" si="139"/>
        <v>0</v>
      </c>
    </row>
    <row r="92" spans="1:198">
      <c r="A92" s="8">
        <v>3</v>
      </c>
      <c r="B92" s="14" t="s">
        <v>330</v>
      </c>
      <c r="C92" s="251">
        <v>3.6412037037037034E-2</v>
      </c>
      <c r="D92" s="251">
        <v>3.6412037037037034E-2</v>
      </c>
      <c r="E92" s="251">
        <v>3.6412037037037034E-2</v>
      </c>
      <c r="F92" s="251">
        <v>3.6412037037037034E-2</v>
      </c>
      <c r="G92" s="251">
        <v>3.6412037037037034E-2</v>
      </c>
      <c r="H92" s="251">
        <v>3.6412037037037034E-2</v>
      </c>
      <c r="I92" s="251">
        <v>3.6412037037037034E-2</v>
      </c>
      <c r="J92" s="251">
        <v>3.6412037037037034E-2</v>
      </c>
      <c r="K92" s="251">
        <v>3.6412037037037034E-2</v>
      </c>
      <c r="L92" s="251">
        <v>3.6412037037037034E-2</v>
      </c>
      <c r="M92" s="23">
        <v>3.6412037037037034E-2</v>
      </c>
      <c r="N92" s="252">
        <v>16</v>
      </c>
      <c r="O92" s="253">
        <f>IF(M$163&gt;0,(((M$163)+10)-N92),0)</f>
        <v>25</v>
      </c>
      <c r="P92" s="254">
        <v>0</v>
      </c>
      <c r="Q92" s="255">
        <f t="shared" si="140"/>
        <v>5</v>
      </c>
      <c r="R92" s="147">
        <f t="shared" si="141"/>
        <v>30</v>
      </c>
      <c r="S92" s="14"/>
      <c r="T92" s="23"/>
      <c r="U92" s="15"/>
      <c r="V92" s="253">
        <f>((T$163)+10)-U92</f>
        <v>0</v>
      </c>
      <c r="W92" s="256">
        <v>0</v>
      </c>
      <c r="X92" s="14"/>
      <c r="Y92" s="131">
        <f t="shared" si="142"/>
        <v>0</v>
      </c>
      <c r="Z92" s="14"/>
      <c r="AA92" s="23">
        <v>3.7627314814814815E-2</v>
      </c>
      <c r="AB92" s="252">
        <v>15</v>
      </c>
      <c r="AC92" s="253">
        <f>IF(AA$163&gt;0,(((AA$163)+10)-AB92),0)</f>
        <v>14</v>
      </c>
      <c r="AD92" s="254">
        <v>0</v>
      </c>
      <c r="AE92" s="255">
        <f t="shared" si="143"/>
        <v>5</v>
      </c>
      <c r="AF92" s="147">
        <f t="shared" si="144"/>
        <v>19</v>
      </c>
      <c r="AG92" s="14"/>
      <c r="AH92" s="23"/>
      <c r="AI92" s="15"/>
      <c r="AJ92" s="14"/>
      <c r="AK92" s="14"/>
      <c r="AL92" s="14"/>
      <c r="AM92" s="131"/>
      <c r="AN92" s="14"/>
      <c r="AO92" s="23"/>
      <c r="AP92" s="15"/>
      <c r="AQ92" s="253"/>
      <c r="AR92" s="256"/>
      <c r="AS92" s="14"/>
      <c r="AT92" s="131"/>
      <c r="AU92" s="14"/>
      <c r="AV92" s="23"/>
      <c r="AW92" s="252"/>
      <c r="AX92" s="253">
        <f>((AV$163)+10)-AW92</f>
        <v>0</v>
      </c>
      <c r="AY92" s="254">
        <v>0</v>
      </c>
      <c r="AZ92" s="255"/>
      <c r="BA92" s="147">
        <f t="shared" si="145"/>
        <v>0</v>
      </c>
      <c r="BB92" s="14"/>
      <c r="BC92" s="23"/>
      <c r="BD92" s="15"/>
      <c r="BE92" s="253">
        <f>((BC$163)+10)-BD92</f>
        <v>0</v>
      </c>
      <c r="BF92" s="256">
        <v>0</v>
      </c>
      <c r="BG92" s="14"/>
      <c r="BH92" s="131">
        <f t="shared" si="146"/>
        <v>0</v>
      </c>
      <c r="BI92" s="14"/>
      <c r="BJ92" s="16"/>
      <c r="BK92" s="252"/>
      <c r="BL92" s="253"/>
      <c r="BM92" s="254">
        <v>0</v>
      </c>
      <c r="BN92" s="255">
        <f t="shared" si="97"/>
        <v>0</v>
      </c>
      <c r="BO92" s="147">
        <f t="shared" si="98"/>
        <v>0</v>
      </c>
      <c r="BP92" s="14"/>
      <c r="BQ92" s="23">
        <v>2.6712962962962966E-2</v>
      </c>
      <c r="BR92" s="252">
        <v>13</v>
      </c>
      <c r="BS92" s="253">
        <f>IF(BQ$163&gt;0,(((BQ$163)+10)-BR92),0)</f>
        <v>14</v>
      </c>
      <c r="BT92" s="254">
        <v>0</v>
      </c>
      <c r="BU92" s="255">
        <f t="shared" si="99"/>
        <v>5</v>
      </c>
      <c r="BV92" s="147">
        <f t="shared" si="100"/>
        <v>19</v>
      </c>
      <c r="BW92" s="14"/>
      <c r="BX92" s="23">
        <v>4.0439814814814817E-2</v>
      </c>
      <c r="BY92" s="252">
        <v>15</v>
      </c>
      <c r="BZ92" s="253">
        <f>IF(BX$163&gt;0,(((BX$163)+10)-BY92),0)</f>
        <v>19</v>
      </c>
      <c r="CA92" s="254">
        <v>0</v>
      </c>
      <c r="CB92" s="255">
        <f t="shared" si="101"/>
        <v>5</v>
      </c>
      <c r="CC92" s="147">
        <f t="shared" si="102"/>
        <v>24</v>
      </c>
      <c r="CD92" s="14"/>
      <c r="CE92" s="23"/>
      <c r="CF92" s="15"/>
      <c r="CG92" s="253">
        <f>(CE$163+1)-CF92</f>
        <v>0</v>
      </c>
      <c r="CH92" s="256">
        <v>0</v>
      </c>
      <c r="CI92" s="14"/>
      <c r="CJ92" s="131">
        <f t="shared" si="103"/>
        <v>0</v>
      </c>
      <c r="CK92" s="14"/>
      <c r="CL92" s="23"/>
      <c r="CM92" s="15"/>
      <c r="CN92" s="253">
        <f t="shared" si="104"/>
        <v>0</v>
      </c>
      <c r="CO92" s="256">
        <v>0</v>
      </c>
      <c r="CP92" s="14"/>
      <c r="CQ92" s="131">
        <f t="shared" si="105"/>
        <v>0</v>
      </c>
      <c r="CR92" s="14"/>
      <c r="CS92" s="23"/>
      <c r="CT92" s="15"/>
      <c r="CU92" s="253">
        <f>(CS$163+1)-CT92</f>
        <v>0</v>
      </c>
      <c r="CV92" s="256">
        <v>0</v>
      </c>
      <c r="CW92" s="14"/>
      <c r="CX92" s="131">
        <f t="shared" si="106"/>
        <v>0</v>
      </c>
      <c r="CY92" s="14"/>
      <c r="CZ92" s="16"/>
      <c r="DA92" s="252"/>
      <c r="DB92" s="253"/>
      <c r="DC92" s="254">
        <v>0</v>
      </c>
      <c r="DD92" s="255">
        <f t="shared" si="107"/>
        <v>0</v>
      </c>
      <c r="DE92" s="147">
        <f t="shared" si="108"/>
        <v>0</v>
      </c>
      <c r="DF92" s="14"/>
      <c r="DG92" s="23">
        <v>3.664351851851852E-2</v>
      </c>
      <c r="DH92" s="252">
        <v>8</v>
      </c>
      <c r="DI92" s="253">
        <f>IF(DG$163&gt;0,(((DG$163)+10)-DH92),0)</f>
        <v>16</v>
      </c>
      <c r="DJ92" s="254">
        <v>0</v>
      </c>
      <c r="DK92" s="255">
        <f t="shared" si="109"/>
        <v>5</v>
      </c>
      <c r="DL92" s="147">
        <f t="shared" si="110"/>
        <v>21</v>
      </c>
      <c r="DM92" s="14"/>
      <c r="DN92" s="16"/>
      <c r="DO92" s="252"/>
      <c r="DP92" s="253"/>
      <c r="DQ92" s="254">
        <v>0</v>
      </c>
      <c r="DR92" s="255">
        <f t="shared" si="111"/>
        <v>0</v>
      </c>
      <c r="DS92" s="147">
        <f t="shared" si="112"/>
        <v>0</v>
      </c>
      <c r="DT92" s="12"/>
      <c r="DU92" s="16"/>
      <c r="DV92" s="252"/>
      <c r="DW92" s="253"/>
      <c r="DX92" s="254">
        <v>0</v>
      </c>
      <c r="DY92" s="255">
        <f t="shared" si="113"/>
        <v>0</v>
      </c>
      <c r="DZ92" s="147">
        <f t="shared" si="114"/>
        <v>0</v>
      </c>
      <c r="EA92" s="14"/>
      <c r="EB92" s="23">
        <v>3.7291666666666667E-2</v>
      </c>
      <c r="EC92" s="252">
        <v>7</v>
      </c>
      <c r="ED92" s="253">
        <f>IF(EB$163&gt;0,(((EB$163)+10)-EC92),0)</f>
        <v>14</v>
      </c>
      <c r="EE92" s="254">
        <v>0</v>
      </c>
      <c r="EF92" s="255">
        <f t="shared" si="115"/>
        <v>5</v>
      </c>
      <c r="EG92" s="147">
        <f t="shared" si="116"/>
        <v>19</v>
      </c>
      <c r="EH92" s="14"/>
      <c r="EI92" s="16"/>
      <c r="EJ92" s="252"/>
      <c r="EK92" s="253"/>
      <c r="EL92" s="254">
        <v>0</v>
      </c>
      <c r="EM92" s="255">
        <f t="shared" si="117"/>
        <v>0</v>
      </c>
      <c r="EN92" s="147">
        <f t="shared" si="118"/>
        <v>0</v>
      </c>
      <c r="EO92" s="14"/>
      <c r="EP92" s="23"/>
      <c r="EQ92" s="15"/>
      <c r="ER92" s="253">
        <f t="shared" si="119"/>
        <v>0</v>
      </c>
      <c r="ES92" s="256">
        <v>0</v>
      </c>
      <c r="ET92" s="14"/>
      <c r="EU92" s="131">
        <f t="shared" si="120"/>
        <v>0</v>
      </c>
      <c r="EV92" s="14"/>
      <c r="EW92" s="23"/>
      <c r="EX92" s="15"/>
      <c r="EY92" s="253">
        <f t="shared" si="121"/>
        <v>0</v>
      </c>
      <c r="EZ92" s="256">
        <v>0</v>
      </c>
      <c r="FA92" s="14"/>
      <c r="FB92" s="131">
        <f t="shared" si="122"/>
        <v>0</v>
      </c>
      <c r="FC92" s="14"/>
      <c r="FD92" s="23"/>
      <c r="FE92" s="259">
        <f t="shared" si="123"/>
        <v>13</v>
      </c>
      <c r="FF92" s="260">
        <f t="shared" si="124"/>
        <v>102</v>
      </c>
      <c r="FG92" s="260">
        <f t="shared" si="124"/>
        <v>0</v>
      </c>
      <c r="FH92" s="260">
        <f t="shared" si="124"/>
        <v>30</v>
      </c>
      <c r="FI92" s="131">
        <f t="shared" si="125"/>
        <v>132</v>
      </c>
      <c r="FJ92" s="14" t="str">
        <f t="shared" si="126"/>
        <v>Angela Watson</v>
      </c>
      <c r="FK92" s="14"/>
      <c r="FL92" s="183">
        <f t="shared" si="127"/>
        <v>13</v>
      </c>
      <c r="FM92" s="177">
        <v>16</v>
      </c>
      <c r="FN92" s="177">
        <v>13</v>
      </c>
      <c r="FO92" s="177">
        <v>18</v>
      </c>
      <c r="FP92" s="177">
        <v>15</v>
      </c>
      <c r="FQ92" s="177">
        <v>12</v>
      </c>
      <c r="FR92" s="177">
        <v>15</v>
      </c>
      <c r="FS92" s="177">
        <v>12</v>
      </c>
      <c r="FT92" s="177">
        <v>12</v>
      </c>
      <c r="FU92" s="177">
        <v>12</v>
      </c>
      <c r="FV92" s="177">
        <v>11</v>
      </c>
      <c r="FW92" s="177">
        <v>13</v>
      </c>
      <c r="FX92" s="77"/>
      <c r="FY92" s="77"/>
      <c r="FZ92" s="77"/>
      <c r="GA92" s="77"/>
      <c r="GB92" s="77"/>
      <c r="GC92" s="77"/>
      <c r="GD92" s="122">
        <f t="shared" si="128"/>
        <v>30</v>
      </c>
      <c r="GE92" s="122">
        <f t="shared" si="129"/>
        <v>49</v>
      </c>
      <c r="GF92" s="261">
        <f t="shared" si="130"/>
        <v>49</v>
      </c>
      <c r="GG92" s="261">
        <f t="shared" si="131"/>
        <v>68</v>
      </c>
      <c r="GH92" s="261">
        <f t="shared" si="132"/>
        <v>92</v>
      </c>
      <c r="GI92" s="261">
        <f t="shared" si="133"/>
        <v>92</v>
      </c>
      <c r="GJ92" s="261">
        <f t="shared" si="134"/>
        <v>113</v>
      </c>
      <c r="GK92" s="261">
        <f t="shared" si="135"/>
        <v>113</v>
      </c>
      <c r="GL92" s="261">
        <f t="shared" si="136"/>
        <v>113</v>
      </c>
      <c r="GM92" s="261">
        <f t="shared" si="137"/>
        <v>132</v>
      </c>
      <c r="GN92" s="261">
        <f t="shared" si="138"/>
        <v>132</v>
      </c>
      <c r="GO92" s="261"/>
      <c r="GP92" s="261">
        <f t="shared" si="139"/>
        <v>0</v>
      </c>
    </row>
    <row r="93" spans="1:198">
      <c r="A93" s="8">
        <v>4</v>
      </c>
      <c r="B93" s="14" t="s">
        <v>922</v>
      </c>
      <c r="C93" s="251">
        <v>3.4062500000000002E-2</v>
      </c>
      <c r="D93" s="251">
        <v>3.4062500000000002E-2</v>
      </c>
      <c r="E93" s="251">
        <v>3.4062500000000002E-2</v>
      </c>
      <c r="F93" s="251">
        <v>3.4062500000000002E-2</v>
      </c>
      <c r="G93" s="251">
        <v>3.4062500000000002E-2</v>
      </c>
      <c r="H93" s="251">
        <v>3.4062500000000002E-2</v>
      </c>
      <c r="I93" s="251">
        <v>3.4062500000000002E-2</v>
      </c>
      <c r="J93" s="251">
        <v>3.4062500000000002E-2</v>
      </c>
      <c r="K93" s="251">
        <v>3.4062500000000002E-2</v>
      </c>
      <c r="L93" s="251">
        <v>3.4062500000000002E-2</v>
      </c>
      <c r="M93" s="23">
        <v>3.4062500000000002E-2</v>
      </c>
      <c r="N93" s="252">
        <v>10</v>
      </c>
      <c r="O93" s="253">
        <f>IF(M$163&gt;0,(((M$163)+10)-N93),0)</f>
        <v>31</v>
      </c>
      <c r="P93" s="254">
        <v>0</v>
      </c>
      <c r="Q93" s="255">
        <f t="shared" si="140"/>
        <v>5</v>
      </c>
      <c r="R93" s="147">
        <f t="shared" si="141"/>
        <v>36</v>
      </c>
      <c r="S93" s="14"/>
      <c r="T93" s="23"/>
      <c r="U93" s="15"/>
      <c r="V93" s="253">
        <f>((T$163)+10)-U93</f>
        <v>0</v>
      </c>
      <c r="W93" s="256">
        <v>0</v>
      </c>
      <c r="X93" s="14"/>
      <c r="Y93" s="131">
        <f t="shared" si="142"/>
        <v>0</v>
      </c>
      <c r="Z93" s="14"/>
      <c r="AA93" s="16"/>
      <c r="AB93" s="252"/>
      <c r="AC93" s="253"/>
      <c r="AD93" s="254">
        <v>0</v>
      </c>
      <c r="AE93" s="255">
        <f t="shared" si="143"/>
        <v>0</v>
      </c>
      <c r="AF93" s="147">
        <f t="shared" si="144"/>
        <v>0</v>
      </c>
      <c r="AG93" s="14"/>
      <c r="AH93" s="23"/>
      <c r="AI93" s="15"/>
      <c r="AJ93" s="14"/>
      <c r="AK93" s="14"/>
      <c r="AL93" s="14"/>
      <c r="AM93" s="131"/>
      <c r="AN93" s="14"/>
      <c r="AO93" s="23"/>
      <c r="AP93" s="15"/>
      <c r="AQ93" s="253"/>
      <c r="AR93" s="256"/>
      <c r="AS93" s="14"/>
      <c r="AT93" s="131"/>
      <c r="AU93" s="14"/>
      <c r="AV93" s="23"/>
      <c r="AW93" s="252"/>
      <c r="AX93" s="253">
        <f>((AV$163)+10)-AW93</f>
        <v>0</v>
      </c>
      <c r="AY93" s="254">
        <v>0</v>
      </c>
      <c r="AZ93" s="255"/>
      <c r="BA93" s="147">
        <f t="shared" si="145"/>
        <v>0</v>
      </c>
      <c r="BB93" s="14"/>
      <c r="BC93" s="23"/>
      <c r="BD93" s="15"/>
      <c r="BE93" s="253">
        <f>((BC$163)+10)-BD93</f>
        <v>0</v>
      </c>
      <c r="BF93" s="256">
        <v>0</v>
      </c>
      <c r="BG93" s="14"/>
      <c r="BH93" s="131">
        <f t="shared" si="146"/>
        <v>0</v>
      </c>
      <c r="BI93" s="14"/>
      <c r="BJ93" s="16"/>
      <c r="BK93" s="252"/>
      <c r="BL93" s="253"/>
      <c r="BM93" s="254">
        <v>0</v>
      </c>
      <c r="BN93" s="255">
        <f t="shared" si="97"/>
        <v>0</v>
      </c>
      <c r="BO93" s="147">
        <f t="shared" si="98"/>
        <v>0</v>
      </c>
      <c r="BP93" s="14"/>
      <c r="BQ93" s="16"/>
      <c r="BR93" s="252"/>
      <c r="BS93" s="253"/>
      <c r="BT93" s="254">
        <v>0</v>
      </c>
      <c r="BU93" s="255">
        <f t="shared" si="99"/>
        <v>0</v>
      </c>
      <c r="BV93" s="147">
        <f t="shared" si="100"/>
        <v>0</v>
      </c>
      <c r="BW93" s="14"/>
      <c r="BX93" s="16"/>
      <c r="BY93" s="252"/>
      <c r="BZ93" s="253"/>
      <c r="CA93" s="254">
        <v>0</v>
      </c>
      <c r="CB93" s="255">
        <f t="shared" si="101"/>
        <v>0</v>
      </c>
      <c r="CC93" s="147">
        <f t="shared" si="102"/>
        <v>0</v>
      </c>
      <c r="CD93" s="14"/>
      <c r="CE93" s="23"/>
      <c r="CF93" s="15"/>
      <c r="CG93" s="253">
        <f>(CE$163+1)-CF93</f>
        <v>0</v>
      </c>
      <c r="CH93" s="256">
        <v>0</v>
      </c>
      <c r="CI93" s="14"/>
      <c r="CJ93" s="131">
        <f t="shared" si="103"/>
        <v>0</v>
      </c>
      <c r="CK93" s="14"/>
      <c r="CL93" s="23"/>
      <c r="CM93" s="15"/>
      <c r="CN93" s="253">
        <f t="shared" si="104"/>
        <v>0</v>
      </c>
      <c r="CO93" s="256">
        <v>0</v>
      </c>
      <c r="CP93" s="14"/>
      <c r="CQ93" s="131">
        <f t="shared" si="105"/>
        <v>0</v>
      </c>
      <c r="CR93" s="14"/>
      <c r="CS93" s="23"/>
      <c r="CT93" s="15"/>
      <c r="CU93" s="253">
        <f>(CS$163+1)-CT93</f>
        <v>0</v>
      </c>
      <c r="CV93" s="256">
        <v>0</v>
      </c>
      <c r="CW93" s="14"/>
      <c r="CX93" s="131">
        <f t="shared" si="106"/>
        <v>0</v>
      </c>
      <c r="CY93" s="14"/>
      <c r="CZ93" s="23"/>
      <c r="DA93" s="252"/>
      <c r="DB93" s="253"/>
      <c r="DC93" s="254">
        <v>0</v>
      </c>
      <c r="DD93" s="255">
        <f t="shared" si="107"/>
        <v>0</v>
      </c>
      <c r="DE93" s="147">
        <f t="shared" si="108"/>
        <v>0</v>
      </c>
      <c r="DF93" s="14"/>
      <c r="DG93" s="23">
        <v>3.4062500000000002E-2</v>
      </c>
      <c r="DH93" s="252">
        <v>3</v>
      </c>
      <c r="DI93" s="253">
        <f>IF(DG$163&gt;0,(((DG$163)+10)-DH93),0)</f>
        <v>21</v>
      </c>
      <c r="DJ93" s="254">
        <v>0</v>
      </c>
      <c r="DK93" s="255">
        <f t="shared" si="109"/>
        <v>5</v>
      </c>
      <c r="DL93" s="147">
        <f t="shared" si="110"/>
        <v>26</v>
      </c>
      <c r="DM93" s="14"/>
      <c r="DN93" s="16"/>
      <c r="DO93" s="252"/>
      <c r="DP93" s="253"/>
      <c r="DQ93" s="254">
        <v>0</v>
      </c>
      <c r="DR93" s="255">
        <f t="shared" si="111"/>
        <v>0</v>
      </c>
      <c r="DS93" s="147">
        <f t="shared" si="112"/>
        <v>0</v>
      </c>
      <c r="DT93" s="12"/>
      <c r="DU93" s="16"/>
      <c r="DV93" s="252"/>
      <c r="DW93" s="253"/>
      <c r="DX93" s="254">
        <v>0</v>
      </c>
      <c r="DY93" s="255">
        <f t="shared" si="113"/>
        <v>0</v>
      </c>
      <c r="DZ93" s="147">
        <f t="shared" si="114"/>
        <v>0</v>
      </c>
      <c r="EA93" s="14"/>
      <c r="EB93" s="16"/>
      <c r="EC93" s="252"/>
      <c r="ED93" s="253"/>
      <c r="EE93" s="254">
        <v>0</v>
      </c>
      <c r="EF93" s="255">
        <f t="shared" si="115"/>
        <v>0</v>
      </c>
      <c r="EG93" s="147">
        <f t="shared" si="116"/>
        <v>0</v>
      </c>
      <c r="EH93" s="14"/>
      <c r="EI93" s="16"/>
      <c r="EJ93" s="252"/>
      <c r="EK93" s="253"/>
      <c r="EL93" s="254">
        <v>0</v>
      </c>
      <c r="EM93" s="255">
        <f t="shared" si="117"/>
        <v>0</v>
      </c>
      <c r="EN93" s="147">
        <f t="shared" si="118"/>
        <v>0</v>
      </c>
      <c r="EO93" s="14"/>
      <c r="EP93" s="23"/>
      <c r="EQ93" s="15"/>
      <c r="ER93" s="253">
        <f t="shared" si="119"/>
        <v>0</v>
      </c>
      <c r="ES93" s="256">
        <v>0</v>
      </c>
      <c r="ET93" s="14"/>
      <c r="EU93" s="131">
        <f t="shared" si="120"/>
        <v>0</v>
      </c>
      <c r="EV93" s="14"/>
      <c r="EW93" s="23"/>
      <c r="EX93" s="15"/>
      <c r="EY93" s="253">
        <f t="shared" si="121"/>
        <v>0</v>
      </c>
      <c r="EZ93" s="256">
        <v>0</v>
      </c>
      <c r="FA93" s="14"/>
      <c r="FB93" s="131">
        <f t="shared" si="122"/>
        <v>0</v>
      </c>
      <c r="FC93" s="14"/>
      <c r="FD93" s="23"/>
      <c r="FE93" s="259">
        <f t="shared" si="123"/>
        <v>26</v>
      </c>
      <c r="FF93" s="260">
        <f t="shared" si="124"/>
        <v>52</v>
      </c>
      <c r="FG93" s="260">
        <f t="shared" si="124"/>
        <v>0</v>
      </c>
      <c r="FH93" s="260">
        <f t="shared" si="124"/>
        <v>10</v>
      </c>
      <c r="FI93" s="131">
        <f t="shared" si="125"/>
        <v>62</v>
      </c>
      <c r="FJ93" s="14" t="str">
        <f t="shared" si="126"/>
        <v>Anna McCombie</v>
      </c>
      <c r="FK93" s="14"/>
      <c r="FL93" s="183">
        <f t="shared" si="127"/>
        <v>26</v>
      </c>
      <c r="FM93" s="177">
        <v>10</v>
      </c>
      <c r="FN93" s="177">
        <v>21</v>
      </c>
      <c r="FO93" s="177">
        <v>22</v>
      </c>
      <c r="FP93" s="177">
        <v>25</v>
      </c>
      <c r="FQ93" s="177">
        <v>27</v>
      </c>
      <c r="FR93" s="177">
        <v>28</v>
      </c>
      <c r="FS93" s="177">
        <v>24</v>
      </c>
      <c r="FT93" s="177">
        <v>24</v>
      </c>
      <c r="FU93" s="177">
        <v>24</v>
      </c>
      <c r="FV93" s="177">
        <v>26</v>
      </c>
      <c r="FW93" s="177">
        <v>26</v>
      </c>
      <c r="FX93" s="77"/>
      <c r="FY93" s="77"/>
      <c r="FZ93" s="77"/>
      <c r="GA93" s="77"/>
      <c r="GB93" s="77"/>
      <c r="GC93" s="77"/>
      <c r="GD93" s="122">
        <f t="shared" si="128"/>
        <v>36</v>
      </c>
      <c r="GE93" s="122">
        <f t="shared" si="129"/>
        <v>36</v>
      </c>
      <c r="GF93" s="261">
        <f t="shared" si="130"/>
        <v>36</v>
      </c>
      <c r="GG93" s="261">
        <f t="shared" si="131"/>
        <v>36</v>
      </c>
      <c r="GH93" s="261">
        <f t="shared" si="132"/>
        <v>36</v>
      </c>
      <c r="GI93" s="261">
        <f t="shared" si="133"/>
        <v>36</v>
      </c>
      <c r="GJ93" s="261">
        <f t="shared" si="134"/>
        <v>62</v>
      </c>
      <c r="GK93" s="261">
        <f t="shared" si="135"/>
        <v>62</v>
      </c>
      <c r="GL93" s="261">
        <f t="shared" si="136"/>
        <v>62</v>
      </c>
      <c r="GM93" s="261">
        <f t="shared" si="137"/>
        <v>62</v>
      </c>
      <c r="GN93" s="261">
        <f t="shared" si="138"/>
        <v>62</v>
      </c>
      <c r="GO93" s="261"/>
      <c r="GP93" s="261">
        <f t="shared" si="139"/>
        <v>0</v>
      </c>
    </row>
    <row r="94" spans="1:198">
      <c r="A94" s="8">
        <v>5</v>
      </c>
      <c r="B94" s="14" t="s">
        <v>739</v>
      </c>
      <c r="C94" s="251">
        <v>5.1782407407407409E-2</v>
      </c>
      <c r="D94" s="251">
        <v>5.1782407407407409E-2</v>
      </c>
      <c r="E94" s="251">
        <v>5.1782407407407409E-2</v>
      </c>
      <c r="F94" s="251">
        <v>5.1782407407407409E-2</v>
      </c>
      <c r="G94" s="251">
        <v>5.1782407407407409E-2</v>
      </c>
      <c r="H94" s="251">
        <v>5.1782407407407409E-2</v>
      </c>
      <c r="I94" s="251">
        <v>5.1782407407407409E-2</v>
      </c>
      <c r="J94" s="251">
        <v>5.1782407407407409E-2</v>
      </c>
      <c r="K94" s="251">
        <v>5.1782407407407409E-2</v>
      </c>
      <c r="L94" s="251">
        <v>5.1782407407407409E-2</v>
      </c>
      <c r="M94" s="23">
        <v>5.1782407407407409E-2</v>
      </c>
      <c r="N94" s="252">
        <v>31</v>
      </c>
      <c r="O94" s="253">
        <f>IF(M$163&gt;0,(((M$163)+10)-N94),0)</f>
        <v>10</v>
      </c>
      <c r="P94" s="254">
        <v>0</v>
      </c>
      <c r="Q94" s="255">
        <f t="shared" si="140"/>
        <v>5</v>
      </c>
      <c r="R94" s="147">
        <f t="shared" si="141"/>
        <v>15</v>
      </c>
      <c r="S94" s="14"/>
      <c r="T94" s="23"/>
      <c r="U94" s="15"/>
      <c r="V94" s="253">
        <f>((T$163)+10)-U94</f>
        <v>0</v>
      </c>
      <c r="W94" s="256">
        <v>0</v>
      </c>
      <c r="X94" s="14"/>
      <c r="Y94" s="131">
        <f t="shared" si="142"/>
        <v>0</v>
      </c>
      <c r="Z94" s="14"/>
      <c r="AA94" s="16"/>
      <c r="AB94" s="252"/>
      <c r="AC94" s="253"/>
      <c r="AD94" s="254">
        <v>0</v>
      </c>
      <c r="AE94" s="255">
        <f t="shared" si="143"/>
        <v>0</v>
      </c>
      <c r="AF94" s="147">
        <f t="shared" si="144"/>
        <v>0</v>
      </c>
      <c r="AG94" s="14"/>
      <c r="AH94" s="23"/>
      <c r="AI94" s="15"/>
      <c r="AJ94" s="14"/>
      <c r="AK94" s="14"/>
      <c r="AL94" s="14"/>
      <c r="AM94" s="131"/>
      <c r="AN94" s="14"/>
      <c r="AO94" s="23"/>
      <c r="AP94" s="15"/>
      <c r="AQ94" s="253"/>
      <c r="AR94" s="256"/>
      <c r="AS94" s="14"/>
      <c r="AT94" s="131"/>
      <c r="AU94" s="14"/>
      <c r="AV94" s="23"/>
      <c r="AW94" s="252"/>
      <c r="AX94" s="253">
        <f>((AV$163)+10)-AW94</f>
        <v>0</v>
      </c>
      <c r="AY94" s="254">
        <v>0</v>
      </c>
      <c r="AZ94" s="255"/>
      <c r="BA94" s="147">
        <f t="shared" si="145"/>
        <v>0</v>
      </c>
      <c r="BB94" s="14"/>
      <c r="BC94" s="23"/>
      <c r="BD94" s="15"/>
      <c r="BE94" s="253">
        <f>((BC$163)+10)-BD94</f>
        <v>0</v>
      </c>
      <c r="BF94" s="256">
        <v>0</v>
      </c>
      <c r="BG94" s="14"/>
      <c r="BH94" s="131">
        <f t="shared" si="146"/>
        <v>0</v>
      </c>
      <c r="BI94" s="14"/>
      <c r="BJ94" s="16"/>
      <c r="BK94" s="252"/>
      <c r="BL94" s="253"/>
      <c r="BM94" s="254">
        <v>0</v>
      </c>
      <c r="BN94" s="255">
        <f t="shared" si="97"/>
        <v>0</v>
      </c>
      <c r="BO94" s="147">
        <f t="shared" si="98"/>
        <v>0</v>
      </c>
      <c r="BP94" s="14"/>
      <c r="BQ94" s="16"/>
      <c r="BR94" s="252"/>
      <c r="BS94" s="253"/>
      <c r="BT94" s="254">
        <v>0</v>
      </c>
      <c r="BU94" s="255">
        <f t="shared" si="99"/>
        <v>0</v>
      </c>
      <c r="BV94" s="147">
        <f t="shared" si="100"/>
        <v>0</v>
      </c>
      <c r="BW94" s="14"/>
      <c r="BX94" s="16"/>
      <c r="BY94" s="252"/>
      <c r="BZ94" s="253"/>
      <c r="CA94" s="254">
        <v>0</v>
      </c>
      <c r="CB94" s="255">
        <f t="shared" si="101"/>
        <v>0</v>
      </c>
      <c r="CC94" s="147">
        <f t="shared" si="102"/>
        <v>0</v>
      </c>
      <c r="CD94" s="14"/>
      <c r="CE94" s="23"/>
      <c r="CF94" s="15"/>
      <c r="CG94" s="253">
        <f>(CE$163+1)-CF94</f>
        <v>0</v>
      </c>
      <c r="CH94" s="256">
        <v>0</v>
      </c>
      <c r="CI94" s="14"/>
      <c r="CJ94" s="131">
        <f t="shared" si="103"/>
        <v>0</v>
      </c>
      <c r="CK94" s="14"/>
      <c r="CL94" s="23"/>
      <c r="CM94" s="15"/>
      <c r="CN94" s="253">
        <f t="shared" si="104"/>
        <v>0</v>
      </c>
      <c r="CO94" s="256">
        <v>0</v>
      </c>
      <c r="CP94" s="14"/>
      <c r="CQ94" s="131">
        <f t="shared" si="105"/>
        <v>0</v>
      </c>
      <c r="CR94" s="14"/>
      <c r="CS94" s="23"/>
      <c r="CT94" s="15"/>
      <c r="CU94" s="253">
        <f>(CS$163+1)-CT94</f>
        <v>0</v>
      </c>
      <c r="CV94" s="256">
        <v>0</v>
      </c>
      <c r="CW94" s="14"/>
      <c r="CX94" s="131">
        <f t="shared" si="106"/>
        <v>0</v>
      </c>
      <c r="CY94" s="14"/>
      <c r="CZ94" s="16"/>
      <c r="DA94" s="252"/>
      <c r="DB94" s="253"/>
      <c r="DC94" s="254">
        <v>0</v>
      </c>
      <c r="DD94" s="255">
        <f t="shared" si="107"/>
        <v>0</v>
      </c>
      <c r="DE94" s="147">
        <f t="shared" si="108"/>
        <v>0</v>
      </c>
      <c r="DF94" s="14"/>
      <c r="DG94" s="16"/>
      <c r="DH94" s="252"/>
      <c r="DI94" s="253"/>
      <c r="DJ94" s="254">
        <v>0</v>
      </c>
      <c r="DK94" s="255">
        <f t="shared" si="109"/>
        <v>0</v>
      </c>
      <c r="DL94" s="147">
        <f t="shared" si="110"/>
        <v>0</v>
      </c>
      <c r="DM94" s="14"/>
      <c r="DN94" s="16"/>
      <c r="DO94" s="252"/>
      <c r="DP94" s="253"/>
      <c r="DQ94" s="254">
        <v>0</v>
      </c>
      <c r="DR94" s="255">
        <f t="shared" si="111"/>
        <v>0</v>
      </c>
      <c r="DS94" s="147">
        <f t="shared" si="112"/>
        <v>0</v>
      </c>
      <c r="DT94" s="12"/>
      <c r="DU94" s="16"/>
      <c r="DV94" s="252"/>
      <c r="DW94" s="253"/>
      <c r="DX94" s="254">
        <v>0</v>
      </c>
      <c r="DY94" s="255">
        <f t="shared" si="113"/>
        <v>0</v>
      </c>
      <c r="DZ94" s="147">
        <f t="shared" si="114"/>
        <v>0</v>
      </c>
      <c r="EA94" s="14"/>
      <c r="EB94" s="16"/>
      <c r="EC94" s="252"/>
      <c r="ED94" s="253"/>
      <c r="EE94" s="254">
        <v>0</v>
      </c>
      <c r="EF94" s="255">
        <f t="shared" si="115"/>
        <v>0</v>
      </c>
      <c r="EG94" s="147">
        <f t="shared" si="116"/>
        <v>0</v>
      </c>
      <c r="EH94" s="14"/>
      <c r="EI94" s="16"/>
      <c r="EJ94" s="252"/>
      <c r="EK94" s="253"/>
      <c r="EL94" s="254">
        <v>0</v>
      </c>
      <c r="EM94" s="255">
        <f t="shared" si="117"/>
        <v>0</v>
      </c>
      <c r="EN94" s="147">
        <f t="shared" si="118"/>
        <v>0</v>
      </c>
      <c r="EO94" s="14"/>
      <c r="EP94" s="23"/>
      <c r="EQ94" s="15"/>
      <c r="ER94" s="253">
        <f t="shared" si="119"/>
        <v>0</v>
      </c>
      <c r="ES94" s="256">
        <v>0</v>
      </c>
      <c r="ET94" s="14"/>
      <c r="EU94" s="131">
        <f t="shared" si="120"/>
        <v>0</v>
      </c>
      <c r="EV94" s="14"/>
      <c r="EW94" s="23"/>
      <c r="EX94" s="15"/>
      <c r="EY94" s="253">
        <f t="shared" si="121"/>
        <v>0</v>
      </c>
      <c r="EZ94" s="256">
        <v>0</v>
      </c>
      <c r="FA94" s="14"/>
      <c r="FB94" s="131">
        <f t="shared" si="122"/>
        <v>0</v>
      </c>
      <c r="FC94" s="14"/>
      <c r="FD94" s="23"/>
      <c r="FE94" s="259">
        <f t="shared" si="123"/>
        <v>51</v>
      </c>
      <c r="FF94" s="260">
        <f t="shared" si="124"/>
        <v>10</v>
      </c>
      <c r="FG94" s="260">
        <f t="shared" si="124"/>
        <v>0</v>
      </c>
      <c r="FH94" s="260">
        <f t="shared" si="124"/>
        <v>5</v>
      </c>
      <c r="FI94" s="131">
        <f t="shared" si="125"/>
        <v>15</v>
      </c>
      <c r="FJ94" s="14" t="str">
        <f t="shared" si="126"/>
        <v>Anne Blues</v>
      </c>
      <c r="FK94" s="14"/>
      <c r="FL94" s="183">
        <f t="shared" si="127"/>
        <v>51</v>
      </c>
      <c r="FM94" s="177">
        <v>31</v>
      </c>
      <c r="FN94" s="177">
        <v>33</v>
      </c>
      <c r="FO94" s="177">
        <v>36</v>
      </c>
      <c r="FP94" s="177">
        <v>40</v>
      </c>
      <c r="FQ94" s="177">
        <v>46</v>
      </c>
      <c r="FR94" s="177">
        <v>48</v>
      </c>
      <c r="FS94" s="177">
        <v>49</v>
      </c>
      <c r="FT94" s="177">
        <v>50</v>
      </c>
      <c r="FU94" s="177">
        <v>50</v>
      </c>
      <c r="FV94" s="177">
        <v>50</v>
      </c>
      <c r="FW94" s="177">
        <v>51</v>
      </c>
      <c r="FX94" s="77"/>
      <c r="FY94" s="77"/>
      <c r="FZ94" s="77"/>
      <c r="GA94" s="77"/>
      <c r="GB94" s="77"/>
      <c r="GC94" s="77"/>
      <c r="GD94" s="122">
        <f t="shared" si="128"/>
        <v>15</v>
      </c>
      <c r="GE94" s="122">
        <f t="shared" si="129"/>
        <v>15</v>
      </c>
      <c r="GF94" s="261">
        <f t="shared" si="130"/>
        <v>15</v>
      </c>
      <c r="GG94" s="261">
        <f t="shared" si="131"/>
        <v>15</v>
      </c>
      <c r="GH94" s="261">
        <f t="shared" si="132"/>
        <v>15</v>
      </c>
      <c r="GI94" s="261">
        <f t="shared" si="133"/>
        <v>15</v>
      </c>
      <c r="GJ94" s="261">
        <f t="shared" si="134"/>
        <v>15</v>
      </c>
      <c r="GK94" s="261">
        <f t="shared" si="135"/>
        <v>15</v>
      </c>
      <c r="GL94" s="261">
        <f t="shared" si="136"/>
        <v>15</v>
      </c>
      <c r="GM94" s="261">
        <f t="shared" si="137"/>
        <v>15</v>
      </c>
      <c r="GN94" s="261">
        <f t="shared" si="138"/>
        <v>15</v>
      </c>
      <c r="GO94" s="261"/>
      <c r="GP94" s="261">
        <f t="shared" si="139"/>
        <v>0</v>
      </c>
    </row>
    <row r="95" spans="1:198">
      <c r="A95" s="8">
        <v>6</v>
      </c>
      <c r="B95" s="14" t="s">
        <v>898</v>
      </c>
      <c r="C95" s="251">
        <v>3.1192129629629629E-2</v>
      </c>
      <c r="D95" s="251">
        <v>3.1192129629629629E-2</v>
      </c>
      <c r="E95" s="251">
        <v>3.1192129629629629E-2</v>
      </c>
      <c r="F95" s="251">
        <v>3.1192129629629629E-2</v>
      </c>
      <c r="G95" s="251">
        <v>3.1192129629629629E-2</v>
      </c>
      <c r="H95" s="251">
        <v>3.1192129629629629E-2</v>
      </c>
      <c r="I95" s="251">
        <v>3.1192129629629629E-2</v>
      </c>
      <c r="J95" s="251">
        <v>3.1192129629629629E-2</v>
      </c>
      <c r="K95" s="251">
        <v>3.1192129629629629E-2</v>
      </c>
      <c r="L95" s="251">
        <v>3.1192129629629629E-2</v>
      </c>
      <c r="M95" s="23">
        <v>3.1192129629629629E-2</v>
      </c>
      <c r="N95" s="252">
        <v>4</v>
      </c>
      <c r="O95" s="253">
        <f>IF(M$163&gt;0,(((M$163)+10)-N95),0)</f>
        <v>37</v>
      </c>
      <c r="P95" s="254">
        <v>0</v>
      </c>
      <c r="Q95" s="255">
        <f t="shared" si="140"/>
        <v>5</v>
      </c>
      <c r="R95" s="147">
        <f t="shared" si="141"/>
        <v>42</v>
      </c>
      <c r="S95" s="14"/>
      <c r="T95" s="23"/>
      <c r="U95" s="15"/>
      <c r="V95" s="253">
        <f>((T$163)+10)-U95</f>
        <v>0</v>
      </c>
      <c r="W95" s="256">
        <v>0</v>
      </c>
      <c r="X95" s="14"/>
      <c r="Y95" s="131">
        <f t="shared" si="142"/>
        <v>0</v>
      </c>
      <c r="Z95" s="14"/>
      <c r="AA95" s="16"/>
      <c r="AB95" s="252"/>
      <c r="AC95" s="253"/>
      <c r="AD95" s="254">
        <v>0</v>
      </c>
      <c r="AE95" s="255">
        <f t="shared" si="143"/>
        <v>0</v>
      </c>
      <c r="AF95" s="147">
        <f t="shared" si="144"/>
        <v>0</v>
      </c>
      <c r="AG95" s="14"/>
      <c r="AH95" s="23"/>
      <c r="AI95" s="15"/>
      <c r="AJ95" s="14"/>
      <c r="AK95" s="14"/>
      <c r="AL95" s="14"/>
      <c r="AM95" s="131"/>
      <c r="AN95" s="14"/>
      <c r="AO95" s="23"/>
      <c r="AP95" s="15"/>
      <c r="AQ95" s="253"/>
      <c r="AR95" s="256"/>
      <c r="AS95" s="14"/>
      <c r="AT95" s="131"/>
      <c r="AU95" s="14"/>
      <c r="AV95" s="23"/>
      <c r="AW95" s="252"/>
      <c r="AX95" s="253">
        <f>((AV$163)+10)-AW95</f>
        <v>0</v>
      </c>
      <c r="AY95" s="254">
        <v>0</v>
      </c>
      <c r="AZ95" s="255"/>
      <c r="BA95" s="147">
        <f t="shared" si="145"/>
        <v>0</v>
      </c>
      <c r="BB95" s="14"/>
      <c r="BC95" s="23"/>
      <c r="BD95" s="15"/>
      <c r="BE95" s="253">
        <f>((BC$163)+10)-BD95</f>
        <v>0</v>
      </c>
      <c r="BF95" s="256">
        <v>0</v>
      </c>
      <c r="BG95" s="14"/>
      <c r="BH95" s="131">
        <f t="shared" si="146"/>
        <v>0</v>
      </c>
      <c r="BI95" s="14"/>
      <c r="BJ95" s="16"/>
      <c r="BK95" s="252"/>
      <c r="BL95" s="253"/>
      <c r="BM95" s="254">
        <v>0</v>
      </c>
      <c r="BN95" s="255">
        <f t="shared" si="97"/>
        <v>0</v>
      </c>
      <c r="BO95" s="147">
        <f t="shared" si="98"/>
        <v>0</v>
      </c>
      <c r="BP95" s="14"/>
      <c r="BQ95" s="23">
        <v>2.2199074074074076E-2</v>
      </c>
      <c r="BR95" s="252">
        <v>5</v>
      </c>
      <c r="BS95" s="253">
        <f>IF(BQ$163&gt;0,(((BQ$163)+10)-BR95),0)</f>
        <v>22</v>
      </c>
      <c r="BT95" s="254">
        <v>0</v>
      </c>
      <c r="BU95" s="255">
        <f t="shared" si="99"/>
        <v>5</v>
      </c>
      <c r="BV95" s="147">
        <f t="shared" si="100"/>
        <v>27</v>
      </c>
      <c r="BW95" s="14"/>
      <c r="BX95" s="23">
        <v>3.3692129629629627E-2</v>
      </c>
      <c r="BY95" s="252">
        <v>2</v>
      </c>
      <c r="BZ95" s="253">
        <f>IF(BX$163&gt;0,(((BX$163)+10)-BY95),0)</f>
        <v>32</v>
      </c>
      <c r="CA95" s="254">
        <v>0</v>
      </c>
      <c r="CB95" s="255">
        <f t="shared" si="101"/>
        <v>5</v>
      </c>
      <c r="CC95" s="147">
        <f t="shared" si="102"/>
        <v>37</v>
      </c>
      <c r="CD95" s="14"/>
      <c r="CE95" s="23"/>
      <c r="CF95" s="15"/>
      <c r="CG95" s="253">
        <f>(CE$163+1)-CF95</f>
        <v>0</v>
      </c>
      <c r="CH95" s="256">
        <v>0</v>
      </c>
      <c r="CI95" s="14"/>
      <c r="CJ95" s="131">
        <f t="shared" si="103"/>
        <v>0</v>
      </c>
      <c r="CK95" s="14"/>
      <c r="CL95" s="23"/>
      <c r="CM95" s="15"/>
      <c r="CN95" s="253">
        <f t="shared" si="104"/>
        <v>0</v>
      </c>
      <c r="CO95" s="256">
        <v>0</v>
      </c>
      <c r="CP95" s="14"/>
      <c r="CQ95" s="131">
        <f t="shared" si="105"/>
        <v>0</v>
      </c>
      <c r="CR95" s="14"/>
      <c r="CS95" s="23"/>
      <c r="CT95" s="15"/>
      <c r="CU95" s="253">
        <f>(CS$163+1)-CT95</f>
        <v>0</v>
      </c>
      <c r="CV95" s="256">
        <v>0</v>
      </c>
      <c r="CW95" s="14"/>
      <c r="CX95" s="131">
        <f t="shared" si="106"/>
        <v>0</v>
      </c>
      <c r="CY95" s="14"/>
      <c r="CZ95" s="23">
        <v>3.2326388888888884E-2</v>
      </c>
      <c r="DA95" s="252">
        <v>1</v>
      </c>
      <c r="DB95" s="253">
        <f>IF(CZ$163&gt;0,(((CZ$163)+10)-DA95),0)</f>
        <v>21</v>
      </c>
      <c r="DC95" s="254">
        <v>0</v>
      </c>
      <c r="DD95" s="255">
        <f t="shared" si="107"/>
        <v>5</v>
      </c>
      <c r="DE95" s="147">
        <f t="shared" si="108"/>
        <v>26</v>
      </c>
      <c r="DF95" s="14"/>
      <c r="DG95" s="16"/>
      <c r="DH95" s="252"/>
      <c r="DI95" s="253"/>
      <c r="DJ95" s="254">
        <v>0</v>
      </c>
      <c r="DK95" s="255">
        <f t="shared" si="109"/>
        <v>0</v>
      </c>
      <c r="DL95" s="147">
        <f t="shared" si="110"/>
        <v>0</v>
      </c>
      <c r="DM95" s="14"/>
      <c r="DN95" s="16"/>
      <c r="DO95" s="252"/>
      <c r="DP95" s="253"/>
      <c r="DQ95" s="254">
        <v>0</v>
      </c>
      <c r="DR95" s="255">
        <f t="shared" si="111"/>
        <v>0</v>
      </c>
      <c r="DS95" s="147">
        <f t="shared" si="112"/>
        <v>0</v>
      </c>
      <c r="DT95" s="12"/>
      <c r="DU95" s="16"/>
      <c r="DV95" s="252"/>
      <c r="DW95" s="253"/>
      <c r="DX95" s="254">
        <v>0</v>
      </c>
      <c r="DY95" s="255">
        <f t="shared" si="113"/>
        <v>0</v>
      </c>
      <c r="DZ95" s="147">
        <f t="shared" si="114"/>
        <v>0</v>
      </c>
      <c r="EA95" s="14"/>
      <c r="EB95" s="23">
        <v>3.2303240740740737E-2</v>
      </c>
      <c r="EC95" s="252">
        <v>2</v>
      </c>
      <c r="ED95" s="253">
        <f>IF(EB$163&gt;0,(((EB$163)+10)-EC95),0)</f>
        <v>19</v>
      </c>
      <c r="EE95" s="254">
        <v>0</v>
      </c>
      <c r="EF95" s="255">
        <f t="shared" si="115"/>
        <v>5</v>
      </c>
      <c r="EG95" s="147">
        <f t="shared" si="116"/>
        <v>24</v>
      </c>
      <c r="EH95" s="14"/>
      <c r="EI95" s="16"/>
      <c r="EJ95" s="252"/>
      <c r="EK95" s="253"/>
      <c r="EL95" s="254">
        <v>0</v>
      </c>
      <c r="EM95" s="255">
        <f t="shared" si="117"/>
        <v>0</v>
      </c>
      <c r="EN95" s="147">
        <f t="shared" si="118"/>
        <v>0</v>
      </c>
      <c r="EO95" s="14"/>
      <c r="EP95" s="23"/>
      <c r="EQ95" s="15"/>
      <c r="ER95" s="253">
        <f t="shared" si="119"/>
        <v>0</v>
      </c>
      <c r="ES95" s="256">
        <v>0</v>
      </c>
      <c r="ET95" s="14"/>
      <c r="EU95" s="131">
        <f t="shared" si="120"/>
        <v>0</v>
      </c>
      <c r="EV95" s="14"/>
      <c r="EW95" s="23"/>
      <c r="EX95" s="15"/>
      <c r="EY95" s="253">
        <f t="shared" si="121"/>
        <v>0</v>
      </c>
      <c r="EZ95" s="256">
        <v>0</v>
      </c>
      <c r="FA95" s="14"/>
      <c r="FB95" s="131">
        <f t="shared" si="122"/>
        <v>0</v>
      </c>
      <c r="FC95" s="14"/>
      <c r="FD95" s="23"/>
      <c r="FE95" s="259">
        <f t="shared" si="123"/>
        <v>7</v>
      </c>
      <c r="FF95" s="260">
        <f t="shared" si="124"/>
        <v>131</v>
      </c>
      <c r="FG95" s="260">
        <f t="shared" si="124"/>
        <v>0</v>
      </c>
      <c r="FH95" s="260">
        <f t="shared" si="124"/>
        <v>25</v>
      </c>
      <c r="FI95" s="131">
        <f t="shared" si="125"/>
        <v>156</v>
      </c>
      <c r="FJ95" s="14" t="str">
        <f t="shared" si="126"/>
        <v>Carol Baker</v>
      </c>
      <c r="FK95" s="14"/>
      <c r="FL95" s="183">
        <f t="shared" si="127"/>
        <v>7</v>
      </c>
      <c r="FM95" s="177">
        <v>4</v>
      </c>
      <c r="FN95" s="177">
        <v>17</v>
      </c>
      <c r="FO95" s="177">
        <v>19</v>
      </c>
      <c r="FP95" s="177" t="s">
        <v>368</v>
      </c>
      <c r="FQ95" s="177">
        <v>10</v>
      </c>
      <c r="FR95" s="177">
        <v>8</v>
      </c>
      <c r="FS95" s="177">
        <v>9</v>
      </c>
      <c r="FT95" s="177">
        <v>10</v>
      </c>
      <c r="FU95" s="177">
        <v>10</v>
      </c>
      <c r="FV95" s="177">
        <v>7</v>
      </c>
      <c r="FW95" s="177">
        <v>7</v>
      </c>
      <c r="FX95" s="77"/>
      <c r="FY95" s="77"/>
      <c r="FZ95" s="77"/>
      <c r="GA95" s="77"/>
      <c r="GB95" s="77"/>
      <c r="GC95" s="77"/>
      <c r="GD95" s="122">
        <f t="shared" si="128"/>
        <v>42</v>
      </c>
      <c r="GE95" s="122">
        <f t="shared" si="129"/>
        <v>42</v>
      </c>
      <c r="GF95" s="261">
        <f t="shared" si="130"/>
        <v>42</v>
      </c>
      <c r="GG95" s="261">
        <f t="shared" si="131"/>
        <v>69</v>
      </c>
      <c r="GH95" s="261">
        <f t="shared" si="132"/>
        <v>106</v>
      </c>
      <c r="GI95" s="261">
        <f t="shared" si="133"/>
        <v>132</v>
      </c>
      <c r="GJ95" s="261">
        <f t="shared" si="134"/>
        <v>132</v>
      </c>
      <c r="GK95" s="261">
        <f t="shared" si="135"/>
        <v>132</v>
      </c>
      <c r="GL95" s="261">
        <f t="shared" si="136"/>
        <v>132</v>
      </c>
      <c r="GM95" s="261">
        <f t="shared" si="137"/>
        <v>156</v>
      </c>
      <c r="GN95" s="261">
        <f t="shared" si="138"/>
        <v>156</v>
      </c>
      <c r="GO95" s="261"/>
      <c r="GP95" s="261">
        <f t="shared" si="139"/>
        <v>0</v>
      </c>
    </row>
    <row r="96" spans="1:198">
      <c r="A96" s="8">
        <v>7</v>
      </c>
      <c r="B96" s="14" t="s">
        <v>996</v>
      </c>
      <c r="C96" s="251"/>
      <c r="D96" s="251"/>
      <c r="E96" s="251"/>
      <c r="F96" s="251"/>
      <c r="G96" s="251">
        <v>3.8414351851851852E-2</v>
      </c>
      <c r="H96" s="251">
        <v>3.8414351851851852E-2</v>
      </c>
      <c r="I96" s="262">
        <v>3.6481481481481483E-2</v>
      </c>
      <c r="J96" s="251">
        <v>3.6481481481481483E-2</v>
      </c>
      <c r="K96" s="251">
        <v>3.6481481481481483E-2</v>
      </c>
      <c r="L96" s="251">
        <v>3.6481481481481483E-2</v>
      </c>
      <c r="M96" s="23"/>
      <c r="N96" s="252"/>
      <c r="O96" s="253"/>
      <c r="P96" s="254"/>
      <c r="Q96" s="255"/>
      <c r="R96" s="147"/>
      <c r="S96" s="14"/>
      <c r="T96" s="23"/>
      <c r="U96" s="15"/>
      <c r="V96" s="253"/>
      <c r="W96" s="256"/>
      <c r="X96" s="14"/>
      <c r="Y96" s="131"/>
      <c r="Z96" s="14"/>
      <c r="AA96" s="16"/>
      <c r="AB96" s="252"/>
      <c r="AC96" s="253"/>
      <c r="AD96" s="254"/>
      <c r="AE96" s="255"/>
      <c r="AF96" s="147"/>
      <c r="AG96" s="14"/>
      <c r="AH96" s="23"/>
      <c r="AI96" s="15"/>
      <c r="AJ96" s="14"/>
      <c r="AK96" s="14"/>
      <c r="AL96" s="14"/>
      <c r="AM96" s="131"/>
      <c r="AN96" s="14"/>
      <c r="AO96" s="23"/>
      <c r="AP96" s="15"/>
      <c r="AQ96" s="253"/>
      <c r="AR96" s="256"/>
      <c r="AS96" s="14"/>
      <c r="AT96" s="131"/>
      <c r="AU96" s="14"/>
      <c r="AV96" s="23"/>
      <c r="AW96" s="252"/>
      <c r="AX96" s="253"/>
      <c r="AY96" s="254"/>
      <c r="AZ96" s="255"/>
      <c r="BA96" s="147"/>
      <c r="BB96" s="14"/>
      <c r="BC96" s="23"/>
      <c r="BD96" s="15"/>
      <c r="BE96" s="253"/>
      <c r="BF96" s="256"/>
      <c r="BG96" s="14"/>
      <c r="BH96" s="131"/>
      <c r="BI96" s="14"/>
      <c r="BJ96" s="16"/>
      <c r="BK96" s="252"/>
      <c r="BL96" s="253"/>
      <c r="BM96" s="254"/>
      <c r="BN96" s="255"/>
      <c r="BO96" s="147"/>
      <c r="BP96" s="14"/>
      <c r="BQ96" s="23"/>
      <c r="BR96" s="252"/>
      <c r="BS96" s="253"/>
      <c r="BT96" s="254"/>
      <c r="BU96" s="255"/>
      <c r="BV96" s="147"/>
      <c r="BW96" s="14"/>
      <c r="BX96" s="23">
        <v>3.8414351851851852E-2</v>
      </c>
      <c r="BY96" s="252">
        <v>11</v>
      </c>
      <c r="BZ96" s="253">
        <f>IF(BX$163&gt;0,(((BX$163)+10)-BY96),0)</f>
        <v>23</v>
      </c>
      <c r="CA96" s="254">
        <v>0</v>
      </c>
      <c r="CB96" s="255">
        <f t="shared" si="101"/>
        <v>5</v>
      </c>
      <c r="CC96" s="147">
        <f t="shared" si="102"/>
        <v>28</v>
      </c>
      <c r="CD96" s="14"/>
      <c r="CE96" s="23"/>
      <c r="CF96" s="15"/>
      <c r="CG96" s="253"/>
      <c r="CH96" s="256"/>
      <c r="CI96" s="14"/>
      <c r="CJ96" s="131"/>
      <c r="CK96" s="14"/>
      <c r="CL96" s="23"/>
      <c r="CM96" s="15"/>
      <c r="CN96" s="253"/>
      <c r="CO96" s="256"/>
      <c r="CP96" s="14"/>
      <c r="CQ96" s="131"/>
      <c r="CR96" s="14"/>
      <c r="CS96" s="23"/>
      <c r="CT96" s="15"/>
      <c r="CU96" s="253"/>
      <c r="CV96" s="256"/>
      <c r="CW96" s="14"/>
      <c r="CX96" s="131"/>
      <c r="CY96" s="14"/>
      <c r="CZ96" s="16"/>
      <c r="DA96" s="252"/>
      <c r="DB96" s="253"/>
      <c r="DC96" s="254">
        <v>0</v>
      </c>
      <c r="DD96" s="255">
        <f t="shared" si="107"/>
        <v>0</v>
      </c>
      <c r="DE96" s="147">
        <f t="shared" si="108"/>
        <v>0</v>
      </c>
      <c r="DF96" s="14"/>
      <c r="DG96" s="110">
        <v>3.6481481481481483E-2</v>
      </c>
      <c r="DH96" s="252">
        <v>7</v>
      </c>
      <c r="DI96" s="253">
        <f>IF(DG$163&gt;0,(((DG$163)+10)-DH96),0)</f>
        <v>17</v>
      </c>
      <c r="DJ96" s="263">
        <v>15</v>
      </c>
      <c r="DK96" s="255">
        <f t="shared" si="109"/>
        <v>5</v>
      </c>
      <c r="DL96" s="147">
        <f t="shared" si="110"/>
        <v>37</v>
      </c>
      <c r="DM96" s="14"/>
      <c r="DN96" s="16"/>
      <c r="DO96" s="252"/>
      <c r="DP96" s="253"/>
      <c r="DQ96" s="254">
        <v>0</v>
      </c>
      <c r="DR96" s="255">
        <f t="shared" si="111"/>
        <v>0</v>
      </c>
      <c r="DS96" s="147">
        <f t="shared" si="112"/>
        <v>0</v>
      </c>
      <c r="DT96" s="12"/>
      <c r="DU96" s="16"/>
      <c r="DV96" s="252"/>
      <c r="DW96" s="253"/>
      <c r="DX96" s="254">
        <v>0</v>
      </c>
      <c r="DY96" s="255">
        <f t="shared" si="113"/>
        <v>0</v>
      </c>
      <c r="DZ96" s="147">
        <f t="shared" si="114"/>
        <v>0</v>
      </c>
      <c r="EA96" s="14"/>
      <c r="EB96" s="16"/>
      <c r="EC96" s="252"/>
      <c r="ED96" s="253"/>
      <c r="EE96" s="254">
        <v>0</v>
      </c>
      <c r="EF96" s="255">
        <f t="shared" si="115"/>
        <v>0</v>
      </c>
      <c r="EG96" s="147">
        <f t="shared" si="116"/>
        <v>0</v>
      </c>
      <c r="EH96" s="14"/>
      <c r="EI96" s="16"/>
      <c r="EJ96" s="252"/>
      <c r="EK96" s="253"/>
      <c r="EL96" s="254">
        <v>0</v>
      </c>
      <c r="EM96" s="255">
        <f t="shared" si="117"/>
        <v>0</v>
      </c>
      <c r="EN96" s="147">
        <f t="shared" si="118"/>
        <v>0</v>
      </c>
      <c r="EO96" s="14"/>
      <c r="EP96" s="23"/>
      <c r="EQ96" s="15"/>
      <c r="ER96" s="253">
        <f t="shared" si="119"/>
        <v>0</v>
      </c>
      <c r="ES96" s="256">
        <v>0</v>
      </c>
      <c r="ET96" s="14"/>
      <c r="EU96" s="131">
        <f t="shared" si="120"/>
        <v>0</v>
      </c>
      <c r="EV96" s="14"/>
      <c r="EW96" s="23"/>
      <c r="EX96" s="15"/>
      <c r="EY96" s="253">
        <f t="shared" si="121"/>
        <v>0</v>
      </c>
      <c r="EZ96" s="256">
        <v>0</v>
      </c>
      <c r="FA96" s="14"/>
      <c r="FB96" s="131">
        <f t="shared" si="122"/>
        <v>0</v>
      </c>
      <c r="FC96" s="14"/>
      <c r="FD96" s="23"/>
      <c r="FE96" s="259">
        <f t="shared" si="123"/>
        <v>24</v>
      </c>
      <c r="FF96" s="260">
        <f t="shared" si="124"/>
        <v>40</v>
      </c>
      <c r="FG96" s="260">
        <f t="shared" si="124"/>
        <v>15</v>
      </c>
      <c r="FH96" s="260">
        <f t="shared" si="124"/>
        <v>10</v>
      </c>
      <c r="FI96" s="131">
        <f t="shared" si="125"/>
        <v>65</v>
      </c>
      <c r="FJ96" s="14" t="str">
        <f t="shared" si="126"/>
        <v>Carole Milnes</v>
      </c>
      <c r="FK96" s="14"/>
      <c r="FL96" s="183">
        <f t="shared" si="127"/>
        <v>24</v>
      </c>
      <c r="FM96" s="177"/>
      <c r="FN96" s="177"/>
      <c r="FO96" s="177"/>
      <c r="FP96" s="177"/>
      <c r="FQ96" s="177">
        <v>34</v>
      </c>
      <c r="FR96" s="177">
        <v>34</v>
      </c>
      <c r="FS96" s="177">
        <v>22</v>
      </c>
      <c r="FT96" s="177">
        <v>22</v>
      </c>
      <c r="FU96" s="177">
        <v>22</v>
      </c>
      <c r="FV96" s="177">
        <v>24</v>
      </c>
      <c r="FW96" s="177">
        <v>24</v>
      </c>
      <c r="FX96" s="77"/>
      <c r="FY96" s="77"/>
      <c r="FZ96" s="77"/>
      <c r="GA96" s="77"/>
      <c r="GB96" s="77"/>
      <c r="GC96" s="77"/>
      <c r="GD96" s="122">
        <f t="shared" si="128"/>
        <v>0</v>
      </c>
      <c r="GE96" s="122">
        <f t="shared" si="129"/>
        <v>0</v>
      </c>
      <c r="GF96" s="261">
        <f t="shared" si="130"/>
        <v>0</v>
      </c>
      <c r="GG96" s="261">
        <f t="shared" si="131"/>
        <v>0</v>
      </c>
      <c r="GH96" s="261">
        <f t="shared" si="132"/>
        <v>28</v>
      </c>
      <c r="GI96" s="261">
        <f t="shared" si="133"/>
        <v>28</v>
      </c>
      <c r="GJ96" s="261">
        <f t="shared" si="134"/>
        <v>65</v>
      </c>
      <c r="GK96" s="261">
        <f t="shared" si="135"/>
        <v>65</v>
      </c>
      <c r="GL96" s="261">
        <f t="shared" si="136"/>
        <v>65</v>
      </c>
      <c r="GM96" s="261">
        <f t="shared" si="137"/>
        <v>65</v>
      </c>
      <c r="GN96" s="261">
        <f t="shared" si="138"/>
        <v>65</v>
      </c>
      <c r="GO96" s="261"/>
      <c r="GP96" s="261">
        <f t="shared" si="139"/>
        <v>0</v>
      </c>
    </row>
    <row r="97" spans="1:198">
      <c r="A97" s="8">
        <v>8</v>
      </c>
      <c r="B97" s="14" t="s">
        <v>967</v>
      </c>
      <c r="C97" s="251">
        <v>3.4004629629629628E-2</v>
      </c>
      <c r="D97" s="262">
        <v>3.2893518518518523E-2</v>
      </c>
      <c r="E97" s="251">
        <v>3.2893518518518523E-2</v>
      </c>
      <c r="F97" s="251">
        <v>3.2893518518518523E-2</v>
      </c>
      <c r="G97" s="251">
        <v>3.2893518518518523E-2</v>
      </c>
      <c r="H97" s="251">
        <v>3.2893518518518523E-2</v>
      </c>
      <c r="I97" s="251">
        <v>3.2893518518518523E-2</v>
      </c>
      <c r="J97" s="251">
        <v>3.2893518518518523E-2</v>
      </c>
      <c r="K97" s="251">
        <v>3.2893518518518523E-2</v>
      </c>
      <c r="L97" s="251">
        <v>3.2893518518518523E-2</v>
      </c>
      <c r="M97" s="23">
        <v>3.4004629629629628E-2</v>
      </c>
      <c r="N97" s="252">
        <v>9</v>
      </c>
      <c r="O97" s="253">
        <f>IF(M$163&gt;0,(((M$163)+10)-N97),0)</f>
        <v>32</v>
      </c>
      <c r="P97" s="254">
        <v>0</v>
      </c>
      <c r="Q97" s="255">
        <f t="shared" si="140"/>
        <v>5</v>
      </c>
      <c r="R97" s="147">
        <f t="shared" si="141"/>
        <v>37</v>
      </c>
      <c r="S97" s="14"/>
      <c r="T97" s="23"/>
      <c r="U97" s="15"/>
      <c r="V97" s="253">
        <f>((T$163)+10)-U97</f>
        <v>0</v>
      </c>
      <c r="W97" s="256">
        <v>0</v>
      </c>
      <c r="X97" s="14"/>
      <c r="Y97" s="131">
        <f t="shared" si="142"/>
        <v>0</v>
      </c>
      <c r="Z97" s="14"/>
      <c r="AA97" s="110">
        <v>3.2893518518518523E-2</v>
      </c>
      <c r="AB97" s="252">
        <v>4</v>
      </c>
      <c r="AC97" s="253">
        <f>IF(AA$163&gt;0,(((AA$163)+10)-AB97),0)</f>
        <v>25</v>
      </c>
      <c r="AD97" s="263">
        <v>15</v>
      </c>
      <c r="AE97" s="255">
        <f t="shared" si="143"/>
        <v>5</v>
      </c>
      <c r="AF97" s="147">
        <f t="shared" si="144"/>
        <v>45</v>
      </c>
      <c r="AG97" s="14"/>
      <c r="AH97" s="23"/>
      <c r="AI97" s="15"/>
      <c r="AJ97" s="14"/>
      <c r="AK97" s="14"/>
      <c r="AL97" s="14"/>
      <c r="AM97" s="131"/>
      <c r="AN97" s="14"/>
      <c r="AO97" s="23"/>
      <c r="AP97" s="15"/>
      <c r="AQ97" s="253"/>
      <c r="AR97" s="256"/>
      <c r="AS97" s="14"/>
      <c r="AT97" s="131"/>
      <c r="AU97" s="14"/>
      <c r="AV97" s="23"/>
      <c r="AW97" s="252"/>
      <c r="AX97" s="253">
        <f>((AV$163)+10)-AW97</f>
        <v>0</v>
      </c>
      <c r="AY97" s="254">
        <v>0</v>
      </c>
      <c r="AZ97" s="255"/>
      <c r="BA97" s="147">
        <f t="shared" si="145"/>
        <v>0</v>
      </c>
      <c r="BB97" s="14"/>
      <c r="BC97" s="23"/>
      <c r="BD97" s="15"/>
      <c r="BE97" s="253">
        <f>((BC$163)+10)-BD97</f>
        <v>0</v>
      </c>
      <c r="BF97" s="256">
        <v>0</v>
      </c>
      <c r="BG97" s="14"/>
      <c r="BH97" s="131">
        <f t="shared" si="146"/>
        <v>0</v>
      </c>
      <c r="BI97" s="14"/>
      <c r="BJ97" s="16"/>
      <c r="BK97" s="252"/>
      <c r="BL97" s="253"/>
      <c r="BM97" s="254">
        <v>0</v>
      </c>
      <c r="BN97" s="255">
        <f t="shared" si="97"/>
        <v>0</v>
      </c>
      <c r="BO97" s="147">
        <f t="shared" si="98"/>
        <v>0</v>
      </c>
      <c r="BP97" s="14"/>
      <c r="BQ97" s="16"/>
      <c r="BR97" s="252"/>
      <c r="BS97" s="253"/>
      <c r="BT97" s="254">
        <v>0</v>
      </c>
      <c r="BU97" s="255">
        <f t="shared" si="99"/>
        <v>0</v>
      </c>
      <c r="BV97" s="147">
        <f t="shared" si="100"/>
        <v>0</v>
      </c>
      <c r="BW97" s="14"/>
      <c r="BX97" s="16"/>
      <c r="BY97" s="252"/>
      <c r="BZ97" s="253"/>
      <c r="CA97" s="254">
        <v>0</v>
      </c>
      <c r="CB97" s="255">
        <f t="shared" si="101"/>
        <v>0</v>
      </c>
      <c r="CC97" s="147">
        <f t="shared" si="102"/>
        <v>0</v>
      </c>
      <c r="CD97" s="14"/>
      <c r="CE97" s="23"/>
      <c r="CF97" s="15"/>
      <c r="CG97" s="253">
        <f>(CE$163+1)-CF97</f>
        <v>0</v>
      </c>
      <c r="CH97" s="256">
        <v>0</v>
      </c>
      <c r="CI97" s="14"/>
      <c r="CJ97" s="131">
        <f t="shared" si="103"/>
        <v>0</v>
      </c>
      <c r="CK97" s="14"/>
      <c r="CL97" s="23"/>
      <c r="CM97" s="15"/>
      <c r="CN97" s="253">
        <f>((CL$163)+10)-CM97</f>
        <v>0</v>
      </c>
      <c r="CO97" s="256">
        <v>0</v>
      </c>
      <c r="CP97" s="14"/>
      <c r="CQ97" s="131">
        <f t="shared" si="105"/>
        <v>0</v>
      </c>
      <c r="CR97" s="14"/>
      <c r="CS97" s="23"/>
      <c r="CT97" s="15"/>
      <c r="CU97" s="253">
        <f>(CS$163+1)-CT97</f>
        <v>0</v>
      </c>
      <c r="CV97" s="256">
        <v>0</v>
      </c>
      <c r="CW97" s="14"/>
      <c r="CX97" s="131">
        <f t="shared" si="106"/>
        <v>0</v>
      </c>
      <c r="CY97" s="14"/>
      <c r="CZ97" s="23">
        <v>3.3368055555555554E-2</v>
      </c>
      <c r="DA97" s="252">
        <v>2</v>
      </c>
      <c r="DB97" s="253">
        <f>IF(CZ$163&gt;0,(((CZ$163)+10)-DA97),0)</f>
        <v>20</v>
      </c>
      <c r="DC97" s="254">
        <v>0</v>
      </c>
      <c r="DD97" s="255">
        <f t="shared" si="107"/>
        <v>5</v>
      </c>
      <c r="DE97" s="147">
        <f t="shared" si="108"/>
        <v>25</v>
      </c>
      <c r="DF97" s="14"/>
      <c r="DG97" s="16"/>
      <c r="DH97" s="252"/>
      <c r="DI97" s="253"/>
      <c r="DJ97" s="254">
        <v>0</v>
      </c>
      <c r="DK97" s="255">
        <f t="shared" si="109"/>
        <v>0</v>
      </c>
      <c r="DL97" s="147">
        <f t="shared" si="110"/>
        <v>0</v>
      </c>
      <c r="DM97" s="14"/>
      <c r="DN97" s="16"/>
      <c r="DO97" s="252"/>
      <c r="DP97" s="253"/>
      <c r="DQ97" s="254">
        <v>0</v>
      </c>
      <c r="DR97" s="255">
        <f t="shared" si="111"/>
        <v>0</v>
      </c>
      <c r="DS97" s="147">
        <f t="shared" si="112"/>
        <v>0</v>
      </c>
      <c r="DT97" s="12"/>
      <c r="DU97" s="16"/>
      <c r="DV97" s="252"/>
      <c r="DW97" s="253"/>
      <c r="DX97" s="254">
        <v>0</v>
      </c>
      <c r="DY97" s="255">
        <f t="shared" si="113"/>
        <v>0</v>
      </c>
      <c r="DZ97" s="147">
        <f t="shared" si="114"/>
        <v>0</v>
      </c>
      <c r="EA97" s="14"/>
      <c r="EB97" s="16"/>
      <c r="EC97" s="252"/>
      <c r="ED97" s="253"/>
      <c r="EE97" s="254">
        <v>0</v>
      </c>
      <c r="EF97" s="255">
        <f t="shared" si="115"/>
        <v>0</v>
      </c>
      <c r="EG97" s="147">
        <f t="shared" si="116"/>
        <v>0</v>
      </c>
      <c r="EH97" s="14"/>
      <c r="EI97" s="16"/>
      <c r="EJ97" s="252"/>
      <c r="EK97" s="253"/>
      <c r="EL97" s="254">
        <v>0</v>
      </c>
      <c r="EM97" s="255">
        <f t="shared" si="117"/>
        <v>0</v>
      </c>
      <c r="EN97" s="147">
        <f t="shared" si="118"/>
        <v>0</v>
      </c>
      <c r="EO97" s="14"/>
      <c r="EP97" s="23"/>
      <c r="EQ97" s="15"/>
      <c r="ER97" s="253">
        <f t="shared" si="119"/>
        <v>0</v>
      </c>
      <c r="ES97" s="256">
        <v>0</v>
      </c>
      <c r="ET97" s="14"/>
      <c r="EU97" s="131">
        <f t="shared" si="120"/>
        <v>0</v>
      </c>
      <c r="EV97" s="14"/>
      <c r="EW97" s="23"/>
      <c r="EX97" s="15"/>
      <c r="EY97" s="253">
        <f t="shared" si="121"/>
        <v>0</v>
      </c>
      <c r="EZ97" s="256">
        <v>0</v>
      </c>
      <c r="FA97" s="14"/>
      <c r="FB97" s="131">
        <f t="shared" si="122"/>
        <v>0</v>
      </c>
      <c r="FC97" s="14"/>
      <c r="FD97" s="23"/>
      <c r="FE97" s="259">
        <f t="shared" si="123"/>
        <v>17</v>
      </c>
      <c r="FF97" s="260">
        <f t="shared" si="124"/>
        <v>77</v>
      </c>
      <c r="FG97" s="260">
        <f t="shared" si="124"/>
        <v>15</v>
      </c>
      <c r="FH97" s="260">
        <f t="shared" si="124"/>
        <v>15</v>
      </c>
      <c r="FI97" s="131">
        <f t="shared" si="125"/>
        <v>107</v>
      </c>
      <c r="FJ97" s="14" t="str">
        <f t="shared" si="126"/>
        <v>Clare Kent</v>
      </c>
      <c r="FK97" s="14"/>
      <c r="FL97" s="183">
        <f t="shared" si="127"/>
        <v>17</v>
      </c>
      <c r="FM97" s="177">
        <v>9</v>
      </c>
      <c r="FN97" s="177">
        <v>2</v>
      </c>
      <c r="FO97" s="177">
        <v>9</v>
      </c>
      <c r="FP97" s="177">
        <v>10</v>
      </c>
      <c r="FQ97" s="177">
        <v>16</v>
      </c>
      <c r="FR97" s="177">
        <v>11</v>
      </c>
      <c r="FS97" s="177">
        <v>15</v>
      </c>
      <c r="FT97" s="177">
        <v>15</v>
      </c>
      <c r="FU97" s="177">
        <v>15</v>
      </c>
      <c r="FV97" s="177">
        <v>16</v>
      </c>
      <c r="FW97" s="177">
        <v>17</v>
      </c>
      <c r="FX97" s="77"/>
      <c r="FY97" s="77"/>
      <c r="FZ97" s="77"/>
      <c r="GA97" s="77"/>
      <c r="GB97" s="77"/>
      <c r="GC97" s="77"/>
      <c r="GD97" s="122">
        <f t="shared" si="128"/>
        <v>37</v>
      </c>
      <c r="GE97" s="122">
        <f t="shared" si="129"/>
        <v>82</v>
      </c>
      <c r="GF97" s="261">
        <f t="shared" si="130"/>
        <v>82</v>
      </c>
      <c r="GG97" s="261">
        <f t="shared" si="131"/>
        <v>82</v>
      </c>
      <c r="GH97" s="261">
        <f t="shared" si="132"/>
        <v>82</v>
      </c>
      <c r="GI97" s="261">
        <f t="shared" si="133"/>
        <v>107</v>
      </c>
      <c r="GJ97" s="261">
        <f t="shared" si="134"/>
        <v>107</v>
      </c>
      <c r="GK97" s="261">
        <f t="shared" si="135"/>
        <v>107</v>
      </c>
      <c r="GL97" s="261">
        <f t="shared" si="136"/>
        <v>107</v>
      </c>
      <c r="GM97" s="261">
        <f t="shared" si="137"/>
        <v>107</v>
      </c>
      <c r="GN97" s="261">
        <f t="shared" si="138"/>
        <v>107</v>
      </c>
      <c r="GO97" s="261"/>
      <c r="GP97" s="261">
        <f t="shared" si="139"/>
        <v>0</v>
      </c>
    </row>
    <row r="98" spans="1:198">
      <c r="A98" s="8">
        <v>9</v>
      </c>
      <c r="B98" s="14" t="s">
        <v>676</v>
      </c>
      <c r="C98" s="251">
        <v>5.1597222222222218E-2</v>
      </c>
      <c r="D98" s="251">
        <v>5.1597222222222218E-2</v>
      </c>
      <c r="E98" s="251">
        <v>5.1597222222222218E-2</v>
      </c>
      <c r="F98" s="251">
        <v>5.1597222222222218E-2</v>
      </c>
      <c r="G98" s="251">
        <v>5.1597222222222218E-2</v>
      </c>
      <c r="H98" s="251">
        <v>5.1597222222222218E-2</v>
      </c>
      <c r="I98" s="251">
        <v>5.1597222222222218E-2</v>
      </c>
      <c r="J98" s="251">
        <v>5.1597222222222218E-2</v>
      </c>
      <c r="K98" s="251">
        <v>5.1597222222222218E-2</v>
      </c>
      <c r="L98" s="251">
        <v>5.1597222222222218E-2</v>
      </c>
      <c r="M98" s="23">
        <v>5.1597222222222218E-2</v>
      </c>
      <c r="N98" s="252">
        <v>30</v>
      </c>
      <c r="O98" s="253">
        <f>IF(M$163&gt;0,(((M$163)+10)-N98),0)</f>
        <v>11</v>
      </c>
      <c r="P98" s="254">
        <v>0</v>
      </c>
      <c r="Q98" s="255">
        <f t="shared" si="140"/>
        <v>5</v>
      </c>
      <c r="R98" s="147">
        <f t="shared" si="141"/>
        <v>16</v>
      </c>
      <c r="S98" s="14"/>
      <c r="T98" s="23"/>
      <c r="U98" s="15"/>
      <c r="V98" s="253">
        <f>((T$163)+10)-U98</f>
        <v>0</v>
      </c>
      <c r="W98" s="256">
        <v>0</v>
      </c>
      <c r="X98" s="14"/>
      <c r="Y98" s="131">
        <f t="shared" si="142"/>
        <v>0</v>
      </c>
      <c r="Z98" s="14"/>
      <c r="AA98" s="16"/>
      <c r="AB98" s="252"/>
      <c r="AC98" s="253"/>
      <c r="AD98" s="254">
        <v>0</v>
      </c>
      <c r="AE98" s="255">
        <f t="shared" si="143"/>
        <v>0</v>
      </c>
      <c r="AF98" s="147">
        <f t="shared" si="144"/>
        <v>0</v>
      </c>
      <c r="AG98" s="14"/>
      <c r="AH98" s="23"/>
      <c r="AI98" s="15"/>
      <c r="AJ98" s="14"/>
      <c r="AK98" s="14"/>
      <c r="AL98" s="14"/>
      <c r="AM98" s="131"/>
      <c r="AN98" s="14"/>
      <c r="AO98" s="23"/>
      <c r="AP98" s="15"/>
      <c r="AQ98" s="253"/>
      <c r="AR98" s="256"/>
      <c r="AS98" s="14"/>
      <c r="AT98" s="131"/>
      <c r="AU98" s="14"/>
      <c r="AV98" s="23"/>
      <c r="AW98" s="252"/>
      <c r="AX98" s="253">
        <f>((AV$163)+10)-AW98</f>
        <v>0</v>
      </c>
      <c r="AY98" s="254">
        <v>0</v>
      </c>
      <c r="AZ98" s="255"/>
      <c r="BA98" s="147">
        <f t="shared" si="145"/>
        <v>0</v>
      </c>
      <c r="BB98" s="14"/>
      <c r="BC98" s="23"/>
      <c r="BD98" s="15"/>
      <c r="BE98" s="253">
        <f>((BC$163)+10)-BD98</f>
        <v>0</v>
      </c>
      <c r="BF98" s="256">
        <v>0</v>
      </c>
      <c r="BG98" s="14"/>
      <c r="BH98" s="131">
        <f t="shared" si="146"/>
        <v>0</v>
      </c>
      <c r="BI98" s="14"/>
      <c r="BJ98" s="16"/>
      <c r="BK98" s="252"/>
      <c r="BL98" s="253"/>
      <c r="BM98" s="254">
        <v>0</v>
      </c>
      <c r="BN98" s="255">
        <f t="shared" si="97"/>
        <v>0</v>
      </c>
      <c r="BO98" s="147">
        <f t="shared" si="98"/>
        <v>0</v>
      </c>
      <c r="BP98" s="14"/>
      <c r="BQ98" s="16"/>
      <c r="BR98" s="252"/>
      <c r="BS98" s="253"/>
      <c r="BT98" s="254">
        <v>0</v>
      </c>
      <c r="BU98" s="255">
        <f t="shared" si="99"/>
        <v>0</v>
      </c>
      <c r="BV98" s="147">
        <f t="shared" si="100"/>
        <v>0</v>
      </c>
      <c r="BW98" s="14"/>
      <c r="BX98" s="16"/>
      <c r="BY98" s="252"/>
      <c r="BZ98" s="253"/>
      <c r="CA98" s="254">
        <v>0</v>
      </c>
      <c r="CB98" s="255">
        <f t="shared" si="101"/>
        <v>0</v>
      </c>
      <c r="CC98" s="147">
        <f t="shared" si="102"/>
        <v>0</v>
      </c>
      <c r="CD98" s="14"/>
      <c r="CE98" s="23"/>
      <c r="CF98" s="15"/>
      <c r="CG98" s="253">
        <f>(CE$163+1)-CF98</f>
        <v>0</v>
      </c>
      <c r="CH98" s="256">
        <v>0</v>
      </c>
      <c r="CI98" s="14"/>
      <c r="CJ98" s="131">
        <f t="shared" si="103"/>
        <v>0</v>
      </c>
      <c r="CK98" s="14"/>
      <c r="CL98" s="23"/>
      <c r="CM98" s="15"/>
      <c r="CN98" s="253">
        <f>((CL$163)+10)-CM98</f>
        <v>0</v>
      </c>
      <c r="CO98" s="256">
        <v>0</v>
      </c>
      <c r="CP98" s="14"/>
      <c r="CQ98" s="131">
        <f t="shared" si="105"/>
        <v>0</v>
      </c>
      <c r="CR98" s="14"/>
      <c r="CS98" s="23"/>
      <c r="CT98" s="15"/>
      <c r="CU98" s="253">
        <f>(CS$163+1)-CT98</f>
        <v>0</v>
      </c>
      <c r="CV98" s="256">
        <v>0</v>
      </c>
      <c r="CW98" s="14"/>
      <c r="CX98" s="131">
        <f t="shared" si="106"/>
        <v>0</v>
      </c>
      <c r="CY98" s="14"/>
      <c r="CZ98" s="16"/>
      <c r="DA98" s="252"/>
      <c r="DB98" s="253"/>
      <c r="DC98" s="254">
        <v>0</v>
      </c>
      <c r="DD98" s="255">
        <f t="shared" si="107"/>
        <v>0</v>
      </c>
      <c r="DE98" s="147">
        <f t="shared" si="108"/>
        <v>0</v>
      </c>
      <c r="DF98" s="14"/>
      <c r="DG98" s="16"/>
      <c r="DH98" s="252"/>
      <c r="DI98" s="253"/>
      <c r="DJ98" s="254">
        <v>0</v>
      </c>
      <c r="DK98" s="255">
        <f t="shared" si="109"/>
        <v>0</v>
      </c>
      <c r="DL98" s="147">
        <f t="shared" si="110"/>
        <v>0</v>
      </c>
      <c r="DM98" s="14"/>
      <c r="DN98" s="16"/>
      <c r="DO98" s="252"/>
      <c r="DP98" s="253"/>
      <c r="DQ98" s="254">
        <v>0</v>
      </c>
      <c r="DR98" s="255">
        <f t="shared" si="111"/>
        <v>0</v>
      </c>
      <c r="DS98" s="147">
        <f t="shared" si="112"/>
        <v>0</v>
      </c>
      <c r="DT98" s="12"/>
      <c r="DU98" s="16"/>
      <c r="DV98" s="252"/>
      <c r="DW98" s="253"/>
      <c r="DX98" s="254">
        <v>0</v>
      </c>
      <c r="DY98" s="255">
        <f t="shared" si="113"/>
        <v>0</v>
      </c>
      <c r="DZ98" s="147">
        <f t="shared" si="114"/>
        <v>0</v>
      </c>
      <c r="EA98" s="14"/>
      <c r="EB98" s="16"/>
      <c r="EC98" s="252"/>
      <c r="ED98" s="253"/>
      <c r="EE98" s="254">
        <v>0</v>
      </c>
      <c r="EF98" s="255">
        <f t="shared" si="115"/>
        <v>0</v>
      </c>
      <c r="EG98" s="147">
        <f t="shared" si="116"/>
        <v>0</v>
      </c>
      <c r="EH98" s="14"/>
      <c r="EI98" s="16"/>
      <c r="EJ98" s="252"/>
      <c r="EK98" s="253"/>
      <c r="EL98" s="254">
        <v>0</v>
      </c>
      <c r="EM98" s="255">
        <f t="shared" si="117"/>
        <v>0</v>
      </c>
      <c r="EN98" s="147">
        <f t="shared" si="118"/>
        <v>0</v>
      </c>
      <c r="EO98" s="14"/>
      <c r="EP98" s="23"/>
      <c r="EQ98" s="15"/>
      <c r="ER98" s="253">
        <f t="shared" si="119"/>
        <v>0</v>
      </c>
      <c r="ES98" s="256">
        <v>0</v>
      </c>
      <c r="ET98" s="14"/>
      <c r="EU98" s="131">
        <f t="shared" si="120"/>
        <v>0</v>
      </c>
      <c r="EV98" s="14"/>
      <c r="EW98" s="23"/>
      <c r="EX98" s="15"/>
      <c r="EY98" s="253">
        <f t="shared" si="121"/>
        <v>0</v>
      </c>
      <c r="EZ98" s="256">
        <v>0</v>
      </c>
      <c r="FA98" s="14"/>
      <c r="FB98" s="131">
        <f t="shared" si="122"/>
        <v>0</v>
      </c>
      <c r="FC98" s="14"/>
      <c r="FD98" s="23"/>
      <c r="FE98" s="259">
        <f t="shared" si="123"/>
        <v>50</v>
      </c>
      <c r="FF98" s="260">
        <f t="shared" si="124"/>
        <v>11</v>
      </c>
      <c r="FG98" s="260">
        <f t="shared" si="124"/>
        <v>0</v>
      </c>
      <c r="FH98" s="260">
        <f t="shared" si="124"/>
        <v>5</v>
      </c>
      <c r="FI98" s="131">
        <f t="shared" si="125"/>
        <v>16</v>
      </c>
      <c r="FJ98" s="14" t="str">
        <f t="shared" si="126"/>
        <v>Diane Peacock</v>
      </c>
      <c r="FK98" s="14"/>
      <c r="FL98" s="183">
        <f t="shared" si="127"/>
        <v>50</v>
      </c>
      <c r="FM98" s="177">
        <v>30</v>
      </c>
      <c r="FN98" s="177">
        <v>32</v>
      </c>
      <c r="FO98" s="177">
        <v>35</v>
      </c>
      <c r="FP98" s="177">
        <v>39</v>
      </c>
      <c r="FQ98" s="177">
        <v>45</v>
      </c>
      <c r="FR98" s="177">
        <v>47</v>
      </c>
      <c r="FS98" s="177">
        <v>48</v>
      </c>
      <c r="FT98" s="177">
        <v>49</v>
      </c>
      <c r="FU98" s="177">
        <v>49</v>
      </c>
      <c r="FV98" s="177">
        <v>49</v>
      </c>
      <c r="FW98" s="177">
        <v>50</v>
      </c>
      <c r="FX98" s="77"/>
      <c r="FY98" s="77"/>
      <c r="FZ98" s="77"/>
      <c r="GA98" s="77"/>
      <c r="GB98" s="77"/>
      <c r="GC98" s="77"/>
      <c r="GD98" s="122">
        <f t="shared" si="128"/>
        <v>16</v>
      </c>
      <c r="GE98" s="122">
        <f t="shared" si="129"/>
        <v>16</v>
      </c>
      <c r="GF98" s="261">
        <f t="shared" si="130"/>
        <v>16</v>
      </c>
      <c r="GG98" s="261">
        <f t="shared" si="131"/>
        <v>16</v>
      </c>
      <c r="GH98" s="261">
        <f t="shared" si="132"/>
        <v>16</v>
      </c>
      <c r="GI98" s="261">
        <f t="shared" si="133"/>
        <v>16</v>
      </c>
      <c r="GJ98" s="261">
        <f t="shared" si="134"/>
        <v>16</v>
      </c>
      <c r="GK98" s="261">
        <f t="shared" si="135"/>
        <v>16</v>
      </c>
      <c r="GL98" s="261">
        <f t="shared" si="136"/>
        <v>16</v>
      </c>
      <c r="GM98" s="261">
        <f t="shared" si="137"/>
        <v>16</v>
      </c>
      <c r="GN98" s="261">
        <f t="shared" si="138"/>
        <v>16</v>
      </c>
      <c r="GO98" s="261"/>
      <c r="GP98" s="261">
        <f t="shared" si="139"/>
        <v>0</v>
      </c>
    </row>
    <row r="99" spans="1:198">
      <c r="A99" s="8">
        <v>10</v>
      </c>
      <c r="B99" s="14" t="s">
        <v>978</v>
      </c>
      <c r="C99" s="251"/>
      <c r="D99" s="251"/>
      <c r="E99" s="251">
        <v>3.6979166666666667E-2</v>
      </c>
      <c r="F99" s="251">
        <v>3.6979166666666667E-2</v>
      </c>
      <c r="G99" s="251">
        <v>3.6979166666666667E-2</v>
      </c>
      <c r="H99" s="251">
        <v>3.6979166666666667E-2</v>
      </c>
      <c r="I99" s="251">
        <v>3.6979166666666667E-2</v>
      </c>
      <c r="J99" s="251">
        <v>3.6979166666666667E-2</v>
      </c>
      <c r="K99" s="251">
        <v>3.6979166666666667E-2</v>
      </c>
      <c r="L99" s="251">
        <v>3.6979166666666667E-2</v>
      </c>
      <c r="M99" s="23"/>
      <c r="N99" s="252"/>
      <c r="O99" s="253"/>
      <c r="P99" s="254"/>
      <c r="Q99" s="255"/>
      <c r="R99" s="147"/>
      <c r="S99" s="14"/>
      <c r="T99" s="23"/>
      <c r="U99" s="15"/>
      <c r="V99" s="253"/>
      <c r="W99" s="256"/>
      <c r="X99" s="14"/>
      <c r="Y99" s="131"/>
      <c r="Z99" s="14"/>
      <c r="AA99" s="16"/>
      <c r="AB99" s="252"/>
      <c r="AC99" s="253"/>
      <c r="AD99" s="254"/>
      <c r="AE99" s="255"/>
      <c r="AF99" s="147"/>
      <c r="AG99" s="14"/>
      <c r="AH99" s="23"/>
      <c r="AI99" s="15"/>
      <c r="AJ99" s="14"/>
      <c r="AK99" s="14"/>
      <c r="AL99" s="14"/>
      <c r="AM99" s="131"/>
      <c r="AN99" s="14"/>
      <c r="AO99" s="23"/>
      <c r="AP99" s="15"/>
      <c r="AQ99" s="253"/>
      <c r="AR99" s="256"/>
      <c r="AS99" s="14"/>
      <c r="AT99" s="131"/>
      <c r="AU99" s="14"/>
      <c r="AV99" s="23"/>
      <c r="AW99" s="252"/>
      <c r="AX99" s="253"/>
      <c r="AY99" s="254"/>
      <c r="AZ99" s="255"/>
      <c r="BA99" s="147"/>
      <c r="BB99" s="14"/>
      <c r="BC99" s="23"/>
      <c r="BD99" s="15"/>
      <c r="BE99" s="253"/>
      <c r="BF99" s="256"/>
      <c r="BG99" s="14"/>
      <c r="BH99" s="131"/>
      <c r="BI99" s="14"/>
      <c r="BJ99" s="23">
        <v>3.6979166666666667E-2</v>
      </c>
      <c r="BK99" s="252">
        <v>9</v>
      </c>
      <c r="BL99" s="253">
        <f t="shared" ref="BL99" si="147">IF(BJ$163&gt;0,(((BJ$163)+10)-BK99),0)</f>
        <v>17</v>
      </c>
      <c r="BM99" s="254">
        <v>0</v>
      </c>
      <c r="BN99" s="255">
        <f t="shared" si="97"/>
        <v>5</v>
      </c>
      <c r="BO99" s="147">
        <f t="shared" si="98"/>
        <v>22</v>
      </c>
      <c r="BP99" s="14"/>
      <c r="BQ99" s="16"/>
      <c r="BR99" s="252"/>
      <c r="BS99" s="253"/>
      <c r="BT99" s="254">
        <v>0</v>
      </c>
      <c r="BU99" s="255">
        <f t="shared" si="99"/>
        <v>0</v>
      </c>
      <c r="BV99" s="147">
        <f t="shared" si="100"/>
        <v>0</v>
      </c>
      <c r="BW99" s="14"/>
      <c r="BX99" s="16"/>
      <c r="BY99" s="252"/>
      <c r="BZ99" s="253"/>
      <c r="CA99" s="254">
        <v>0</v>
      </c>
      <c r="CB99" s="255">
        <f t="shared" si="101"/>
        <v>0</v>
      </c>
      <c r="CC99" s="147">
        <f t="shared" si="102"/>
        <v>0</v>
      </c>
      <c r="CD99" s="14"/>
      <c r="CE99" s="23"/>
      <c r="CF99" s="15"/>
      <c r="CG99" s="253">
        <f t="shared" ref="CG99" si="148">(CE$163+1)-CF99</f>
        <v>0</v>
      </c>
      <c r="CH99" s="256">
        <v>0</v>
      </c>
      <c r="CI99" s="14"/>
      <c r="CJ99" s="131">
        <f t="shared" si="103"/>
        <v>0</v>
      </c>
      <c r="CK99" s="14"/>
      <c r="CL99" s="23"/>
      <c r="CM99" s="15"/>
      <c r="CN99" s="253">
        <f t="shared" ref="CN99" si="149">((CL$163)+10)-CM99</f>
        <v>0</v>
      </c>
      <c r="CO99" s="256">
        <v>0</v>
      </c>
      <c r="CP99" s="14"/>
      <c r="CQ99" s="131">
        <f t="shared" si="105"/>
        <v>0</v>
      </c>
      <c r="CR99" s="14"/>
      <c r="CS99" s="23"/>
      <c r="CT99" s="15"/>
      <c r="CU99" s="253">
        <f t="shared" ref="CU99" si="150">(CS$163+1)-CT99</f>
        <v>0</v>
      </c>
      <c r="CV99" s="256">
        <v>0</v>
      </c>
      <c r="CW99" s="14"/>
      <c r="CX99" s="131">
        <f t="shared" si="106"/>
        <v>0</v>
      </c>
      <c r="CY99" s="14"/>
      <c r="CZ99" s="16"/>
      <c r="DA99" s="252"/>
      <c r="DB99" s="253"/>
      <c r="DC99" s="254">
        <v>0</v>
      </c>
      <c r="DD99" s="255">
        <f t="shared" si="107"/>
        <v>0</v>
      </c>
      <c r="DE99" s="147">
        <f t="shared" si="108"/>
        <v>0</v>
      </c>
      <c r="DF99" s="14"/>
      <c r="DG99" s="16"/>
      <c r="DH99" s="252"/>
      <c r="DI99" s="253"/>
      <c r="DJ99" s="254">
        <v>0</v>
      </c>
      <c r="DK99" s="255">
        <f t="shared" si="109"/>
        <v>0</v>
      </c>
      <c r="DL99" s="147">
        <f t="shared" si="110"/>
        <v>0</v>
      </c>
      <c r="DM99" s="14"/>
      <c r="DN99" s="16"/>
      <c r="DO99" s="252"/>
      <c r="DP99" s="253"/>
      <c r="DQ99" s="254">
        <v>0</v>
      </c>
      <c r="DR99" s="255">
        <f t="shared" si="111"/>
        <v>0</v>
      </c>
      <c r="DS99" s="147">
        <f t="shared" si="112"/>
        <v>0</v>
      </c>
      <c r="DT99" s="12"/>
      <c r="DU99" s="16"/>
      <c r="DV99" s="252"/>
      <c r="DW99" s="253"/>
      <c r="DX99" s="254">
        <v>0</v>
      </c>
      <c r="DY99" s="255">
        <f t="shared" si="113"/>
        <v>0</v>
      </c>
      <c r="DZ99" s="147">
        <f t="shared" si="114"/>
        <v>0</v>
      </c>
      <c r="EA99" s="14"/>
      <c r="EB99" s="16"/>
      <c r="EC99" s="252"/>
      <c r="ED99" s="253"/>
      <c r="EE99" s="254">
        <v>0</v>
      </c>
      <c r="EF99" s="255">
        <f t="shared" si="115"/>
        <v>0</v>
      </c>
      <c r="EG99" s="147">
        <f t="shared" si="116"/>
        <v>0</v>
      </c>
      <c r="EH99" s="14"/>
      <c r="EI99" s="16"/>
      <c r="EJ99" s="252"/>
      <c r="EK99" s="253"/>
      <c r="EL99" s="254">
        <v>0</v>
      </c>
      <c r="EM99" s="255">
        <f t="shared" si="117"/>
        <v>0</v>
      </c>
      <c r="EN99" s="147">
        <f t="shared" si="118"/>
        <v>0</v>
      </c>
      <c r="EO99" s="14"/>
      <c r="EP99" s="23"/>
      <c r="EQ99" s="15"/>
      <c r="ER99" s="253">
        <f t="shared" si="119"/>
        <v>0</v>
      </c>
      <c r="ES99" s="256">
        <v>0</v>
      </c>
      <c r="ET99" s="14"/>
      <c r="EU99" s="131">
        <f t="shared" si="120"/>
        <v>0</v>
      </c>
      <c r="EV99" s="14"/>
      <c r="EW99" s="23"/>
      <c r="EX99" s="15"/>
      <c r="EY99" s="253">
        <f t="shared" si="121"/>
        <v>0</v>
      </c>
      <c r="EZ99" s="256">
        <v>0</v>
      </c>
      <c r="FA99" s="14"/>
      <c r="FB99" s="131">
        <f t="shared" si="122"/>
        <v>0</v>
      </c>
      <c r="FC99" s="14"/>
      <c r="FD99" s="23"/>
      <c r="FE99" s="259" t="str">
        <f t="shared" si="123"/>
        <v>41=</v>
      </c>
      <c r="FF99" s="260">
        <f t="shared" si="124"/>
        <v>17</v>
      </c>
      <c r="FG99" s="260">
        <f t="shared" si="124"/>
        <v>0</v>
      </c>
      <c r="FH99" s="260">
        <f t="shared" si="124"/>
        <v>5</v>
      </c>
      <c r="FI99" s="131">
        <f t="shared" si="125"/>
        <v>22</v>
      </c>
      <c r="FJ99" s="14" t="str">
        <f t="shared" si="126"/>
        <v>Elaine Malyn</v>
      </c>
      <c r="FK99" s="14"/>
      <c r="FL99" s="183" t="str">
        <f t="shared" si="127"/>
        <v>41=</v>
      </c>
      <c r="FM99" s="177"/>
      <c r="FN99" s="177"/>
      <c r="FO99" s="177">
        <v>29</v>
      </c>
      <c r="FP99" s="177" t="s">
        <v>812</v>
      </c>
      <c r="FQ99" s="177">
        <v>39</v>
      </c>
      <c r="FR99" s="177">
        <v>39</v>
      </c>
      <c r="FS99" s="177">
        <v>41</v>
      </c>
      <c r="FT99" s="177" t="s">
        <v>862</v>
      </c>
      <c r="FU99" s="177" t="s">
        <v>862</v>
      </c>
      <c r="FV99" s="177" t="s">
        <v>862</v>
      </c>
      <c r="FW99" s="177" t="s">
        <v>862</v>
      </c>
      <c r="FX99" s="77"/>
      <c r="FY99" s="77"/>
      <c r="FZ99" s="77"/>
      <c r="GA99" s="77"/>
      <c r="GB99" s="77"/>
      <c r="GC99" s="77"/>
      <c r="GD99" s="122">
        <f t="shared" si="128"/>
        <v>0</v>
      </c>
      <c r="GE99" s="122">
        <f t="shared" si="129"/>
        <v>0</v>
      </c>
      <c r="GF99" s="261">
        <f t="shared" si="130"/>
        <v>22</v>
      </c>
      <c r="GG99" s="261">
        <f t="shared" si="131"/>
        <v>22</v>
      </c>
      <c r="GH99" s="261">
        <f t="shared" si="132"/>
        <v>22</v>
      </c>
      <c r="GI99" s="261">
        <f t="shared" si="133"/>
        <v>22</v>
      </c>
      <c r="GJ99" s="261">
        <f t="shared" si="134"/>
        <v>22</v>
      </c>
      <c r="GK99" s="261">
        <f t="shared" si="135"/>
        <v>22</v>
      </c>
      <c r="GL99" s="261">
        <f t="shared" si="136"/>
        <v>22</v>
      </c>
      <c r="GM99" s="261">
        <f t="shared" si="137"/>
        <v>22</v>
      </c>
      <c r="GN99" s="261">
        <f t="shared" si="138"/>
        <v>22</v>
      </c>
      <c r="GO99" s="261"/>
      <c r="GP99" s="261">
        <f t="shared" si="139"/>
        <v>0</v>
      </c>
    </row>
    <row r="100" spans="1:198">
      <c r="A100" s="8">
        <v>11</v>
      </c>
      <c r="B100" s="14" t="s">
        <v>326</v>
      </c>
      <c r="C100" s="251">
        <v>4.0474537037037038E-2</v>
      </c>
      <c r="D100" s="251">
        <v>4.0474537037037038E-2</v>
      </c>
      <c r="E100" s="251">
        <v>4.0474537037037038E-2</v>
      </c>
      <c r="F100" s="251">
        <v>4.0474537037037038E-2</v>
      </c>
      <c r="G100" s="251">
        <v>4.0474537037037038E-2</v>
      </c>
      <c r="H100" s="251">
        <v>4.0474537037037038E-2</v>
      </c>
      <c r="I100" s="251">
        <v>4.0474537037037038E-2</v>
      </c>
      <c r="J100" s="251">
        <v>4.0474537037037038E-2</v>
      </c>
      <c r="K100" s="251">
        <v>4.0474537037037038E-2</v>
      </c>
      <c r="L100" s="251">
        <v>4.0474537037037038E-2</v>
      </c>
      <c r="M100" s="23">
        <v>4.0474537037037038E-2</v>
      </c>
      <c r="N100" s="252">
        <v>24</v>
      </c>
      <c r="O100" s="253">
        <f>IF(M$163&gt;0,(((M$163)+10)-N100),0)</f>
        <v>17</v>
      </c>
      <c r="P100" s="254">
        <v>0</v>
      </c>
      <c r="Q100" s="255">
        <f t="shared" si="140"/>
        <v>5</v>
      </c>
      <c r="R100" s="147">
        <f t="shared" si="141"/>
        <v>22</v>
      </c>
      <c r="S100" s="14"/>
      <c r="T100" s="23"/>
      <c r="U100" s="15"/>
      <c r="V100" s="253">
        <f>((T$163)+10)-U100</f>
        <v>0</v>
      </c>
      <c r="W100" s="256">
        <v>0</v>
      </c>
      <c r="X100" s="14"/>
      <c r="Y100" s="131">
        <f t="shared" si="142"/>
        <v>0</v>
      </c>
      <c r="Z100" s="14"/>
      <c r="AA100" s="16"/>
      <c r="AB100" s="252"/>
      <c r="AC100" s="253"/>
      <c r="AD100" s="254">
        <v>0</v>
      </c>
      <c r="AE100" s="255">
        <f t="shared" si="143"/>
        <v>0</v>
      </c>
      <c r="AF100" s="147">
        <f t="shared" si="144"/>
        <v>0</v>
      </c>
      <c r="AG100" s="14"/>
      <c r="AH100" s="23"/>
      <c r="AI100" s="15"/>
      <c r="AJ100" s="14"/>
      <c r="AK100" s="14"/>
      <c r="AL100" s="14"/>
      <c r="AM100" s="131"/>
      <c r="AN100" s="14"/>
      <c r="AO100" s="23"/>
      <c r="AP100" s="15"/>
      <c r="AQ100" s="253"/>
      <c r="AR100" s="256"/>
      <c r="AS100" s="14"/>
      <c r="AT100" s="131"/>
      <c r="AU100" s="14"/>
      <c r="AV100" s="23"/>
      <c r="AW100" s="252"/>
      <c r="AX100" s="253">
        <f>((AV$163)+10)-AW100</f>
        <v>0</v>
      </c>
      <c r="AY100" s="254">
        <v>0</v>
      </c>
      <c r="AZ100" s="255"/>
      <c r="BA100" s="147">
        <f t="shared" si="145"/>
        <v>0</v>
      </c>
      <c r="BB100" s="14"/>
      <c r="BC100" s="23"/>
      <c r="BD100" s="15"/>
      <c r="BE100" s="253">
        <f>((BC$163)+10)-BD100</f>
        <v>0</v>
      </c>
      <c r="BF100" s="256">
        <v>0</v>
      </c>
      <c r="BG100" s="14"/>
      <c r="BH100" s="131">
        <f t="shared" si="146"/>
        <v>0</v>
      </c>
      <c r="BI100" s="14"/>
      <c r="BJ100" s="16"/>
      <c r="BK100" s="252"/>
      <c r="BL100" s="253"/>
      <c r="BM100" s="254">
        <v>0</v>
      </c>
      <c r="BN100" s="255">
        <f t="shared" si="97"/>
        <v>0</v>
      </c>
      <c r="BO100" s="147">
        <f t="shared" si="98"/>
        <v>0</v>
      </c>
      <c r="BP100" s="14"/>
      <c r="BQ100" s="16"/>
      <c r="BR100" s="252"/>
      <c r="BS100" s="253"/>
      <c r="BT100" s="254">
        <v>0</v>
      </c>
      <c r="BU100" s="255">
        <f t="shared" si="99"/>
        <v>0</v>
      </c>
      <c r="BV100" s="147">
        <f t="shared" si="100"/>
        <v>0</v>
      </c>
      <c r="BW100" s="14"/>
      <c r="BX100" s="23">
        <v>4.6030092592592588E-2</v>
      </c>
      <c r="BY100" s="252">
        <v>22</v>
      </c>
      <c r="BZ100" s="253">
        <f>IF(BX$163&gt;0,(((BX$163)+10)-BY100),0)</f>
        <v>12</v>
      </c>
      <c r="CA100" s="254">
        <v>0</v>
      </c>
      <c r="CB100" s="255">
        <f t="shared" si="101"/>
        <v>5</v>
      </c>
      <c r="CC100" s="147">
        <f t="shared" si="102"/>
        <v>17</v>
      </c>
      <c r="CD100" s="14"/>
      <c r="CE100" s="23"/>
      <c r="CF100" s="15"/>
      <c r="CG100" s="253">
        <f>(CE$163+1)-CF100</f>
        <v>0</v>
      </c>
      <c r="CH100" s="256">
        <v>0</v>
      </c>
      <c r="CI100" s="14"/>
      <c r="CJ100" s="131">
        <f t="shared" si="103"/>
        <v>0</v>
      </c>
      <c r="CK100" s="14"/>
      <c r="CL100" s="23"/>
      <c r="CM100" s="15"/>
      <c r="CN100" s="253">
        <f>((CL$163)+10)-CM100</f>
        <v>0</v>
      </c>
      <c r="CO100" s="256">
        <v>0</v>
      </c>
      <c r="CP100" s="14"/>
      <c r="CQ100" s="131">
        <f t="shared" si="105"/>
        <v>0</v>
      </c>
      <c r="CR100" s="14"/>
      <c r="CS100" s="23"/>
      <c r="CT100" s="15"/>
      <c r="CU100" s="253">
        <f>(CS$163+1)-CT100</f>
        <v>0</v>
      </c>
      <c r="CV100" s="256">
        <v>0</v>
      </c>
      <c r="CW100" s="14"/>
      <c r="CX100" s="131">
        <f t="shared" si="106"/>
        <v>0</v>
      </c>
      <c r="CY100" s="14"/>
      <c r="CZ100" s="16"/>
      <c r="DA100" s="252"/>
      <c r="DB100" s="253"/>
      <c r="DC100" s="254">
        <v>0</v>
      </c>
      <c r="DD100" s="255">
        <f t="shared" si="107"/>
        <v>0</v>
      </c>
      <c r="DE100" s="147">
        <f t="shared" si="108"/>
        <v>0</v>
      </c>
      <c r="DF100" s="14"/>
      <c r="DG100" s="16"/>
      <c r="DH100" s="252"/>
      <c r="DI100" s="253"/>
      <c r="DJ100" s="254">
        <v>0</v>
      </c>
      <c r="DK100" s="255">
        <f t="shared" si="109"/>
        <v>0</v>
      </c>
      <c r="DL100" s="147">
        <f t="shared" si="110"/>
        <v>0</v>
      </c>
      <c r="DM100" s="14"/>
      <c r="DN100" s="16"/>
      <c r="DO100" s="252"/>
      <c r="DP100" s="253"/>
      <c r="DQ100" s="254">
        <v>0</v>
      </c>
      <c r="DR100" s="255">
        <f t="shared" si="111"/>
        <v>0</v>
      </c>
      <c r="DS100" s="147">
        <f t="shared" si="112"/>
        <v>0</v>
      </c>
      <c r="DT100" s="12"/>
      <c r="DU100" s="16"/>
      <c r="DV100" s="252"/>
      <c r="DW100" s="253"/>
      <c r="DX100" s="254">
        <v>0</v>
      </c>
      <c r="DY100" s="255">
        <f t="shared" si="113"/>
        <v>0</v>
      </c>
      <c r="DZ100" s="147">
        <f t="shared" si="114"/>
        <v>0</v>
      </c>
      <c r="EA100" s="14"/>
      <c r="EB100" s="16"/>
      <c r="EC100" s="252"/>
      <c r="ED100" s="253"/>
      <c r="EE100" s="254">
        <v>0</v>
      </c>
      <c r="EF100" s="255">
        <f t="shared" si="115"/>
        <v>0</v>
      </c>
      <c r="EG100" s="147">
        <f t="shared" si="116"/>
        <v>0</v>
      </c>
      <c r="EH100" s="14"/>
      <c r="EI100" s="16"/>
      <c r="EJ100" s="252"/>
      <c r="EK100" s="253"/>
      <c r="EL100" s="254">
        <v>0</v>
      </c>
      <c r="EM100" s="255">
        <f t="shared" si="117"/>
        <v>0</v>
      </c>
      <c r="EN100" s="147">
        <f t="shared" si="118"/>
        <v>0</v>
      </c>
      <c r="EO100" s="14"/>
      <c r="EP100" s="23"/>
      <c r="EQ100" s="15"/>
      <c r="ER100" s="253">
        <f t="shared" si="119"/>
        <v>0</v>
      </c>
      <c r="ES100" s="256">
        <v>0</v>
      </c>
      <c r="ET100" s="14"/>
      <c r="EU100" s="131">
        <f t="shared" si="120"/>
        <v>0</v>
      </c>
      <c r="EV100" s="14"/>
      <c r="EW100" s="23"/>
      <c r="EX100" s="15"/>
      <c r="EY100" s="253">
        <f t="shared" si="121"/>
        <v>0</v>
      </c>
      <c r="EZ100" s="256">
        <v>0</v>
      </c>
      <c r="FA100" s="14"/>
      <c r="FB100" s="131">
        <f t="shared" si="122"/>
        <v>0</v>
      </c>
      <c r="FC100" s="14"/>
      <c r="FD100" s="23"/>
      <c r="FE100" s="259">
        <f t="shared" si="123"/>
        <v>31</v>
      </c>
      <c r="FF100" s="260">
        <f t="shared" si="124"/>
        <v>29</v>
      </c>
      <c r="FG100" s="260">
        <f t="shared" si="124"/>
        <v>0</v>
      </c>
      <c r="FH100" s="260">
        <f t="shared" si="124"/>
        <v>10</v>
      </c>
      <c r="FI100" s="131">
        <f t="shared" si="125"/>
        <v>39</v>
      </c>
      <c r="FJ100" s="14" t="str">
        <f t="shared" si="126"/>
        <v>Emma Carrick</v>
      </c>
      <c r="FK100" s="14"/>
      <c r="FL100" s="183">
        <f t="shared" si="127"/>
        <v>31</v>
      </c>
      <c r="FM100" s="177">
        <v>24</v>
      </c>
      <c r="FN100" s="177">
        <v>28</v>
      </c>
      <c r="FO100" s="177">
        <v>30</v>
      </c>
      <c r="FP100" s="177" t="s">
        <v>812</v>
      </c>
      <c r="FQ100" s="177" t="s">
        <v>661</v>
      </c>
      <c r="FR100" s="177" t="s">
        <v>659</v>
      </c>
      <c r="FS100" s="177">
        <v>29</v>
      </c>
      <c r="FT100" s="177" t="s">
        <v>826</v>
      </c>
      <c r="FU100" s="177" t="s">
        <v>826</v>
      </c>
      <c r="FV100" s="177">
        <v>31</v>
      </c>
      <c r="FW100" s="177">
        <v>31</v>
      </c>
      <c r="FX100" s="77"/>
      <c r="FY100" s="77"/>
      <c r="FZ100" s="77"/>
      <c r="GA100" s="77"/>
      <c r="GB100" s="77"/>
      <c r="GC100" s="77"/>
      <c r="GD100" s="122">
        <f t="shared" si="128"/>
        <v>22</v>
      </c>
      <c r="GE100" s="122">
        <f t="shared" si="129"/>
        <v>22</v>
      </c>
      <c r="GF100" s="261">
        <f t="shared" si="130"/>
        <v>22</v>
      </c>
      <c r="GG100" s="261">
        <f t="shared" si="131"/>
        <v>22</v>
      </c>
      <c r="GH100" s="261">
        <f t="shared" si="132"/>
        <v>39</v>
      </c>
      <c r="GI100" s="261">
        <f t="shared" si="133"/>
        <v>39</v>
      </c>
      <c r="GJ100" s="261">
        <f t="shared" si="134"/>
        <v>39</v>
      </c>
      <c r="GK100" s="261">
        <f t="shared" si="135"/>
        <v>39</v>
      </c>
      <c r="GL100" s="261">
        <f t="shared" si="136"/>
        <v>39</v>
      </c>
      <c r="GM100" s="261">
        <f t="shared" si="137"/>
        <v>39</v>
      </c>
      <c r="GN100" s="261">
        <f t="shared" si="138"/>
        <v>39</v>
      </c>
      <c r="GO100" s="261"/>
      <c r="GP100" s="261">
        <f t="shared" si="139"/>
        <v>0</v>
      </c>
    </row>
    <row r="101" spans="1:198">
      <c r="A101" s="8">
        <v>12</v>
      </c>
      <c r="B101" s="14" t="s">
        <v>742</v>
      </c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3"/>
      <c r="N101" s="252"/>
      <c r="O101" s="253"/>
      <c r="P101" s="254"/>
      <c r="Q101" s="255"/>
      <c r="R101" s="147"/>
      <c r="S101" s="14"/>
      <c r="T101" s="23"/>
      <c r="U101" s="15"/>
      <c r="V101" s="253"/>
      <c r="W101" s="256"/>
      <c r="X101" s="14"/>
      <c r="Y101" s="131"/>
      <c r="Z101" s="14"/>
      <c r="AA101" s="16"/>
      <c r="AB101" s="252"/>
      <c r="AC101" s="253"/>
      <c r="AD101" s="254"/>
      <c r="AE101" s="255"/>
      <c r="AF101" s="147"/>
      <c r="AG101" s="14"/>
      <c r="AH101" s="23"/>
      <c r="AI101" s="15"/>
      <c r="AJ101" s="14"/>
      <c r="AK101" s="14"/>
      <c r="AL101" s="14"/>
      <c r="AM101" s="131"/>
      <c r="AN101" s="14"/>
      <c r="AO101" s="23"/>
      <c r="AP101" s="15"/>
      <c r="AQ101" s="253"/>
      <c r="AR101" s="256"/>
      <c r="AS101" s="14"/>
      <c r="AT101" s="131"/>
      <c r="AU101" s="14"/>
      <c r="AV101" s="23"/>
      <c r="AW101" s="252"/>
      <c r="AX101" s="253"/>
      <c r="AY101" s="254"/>
      <c r="AZ101" s="255"/>
      <c r="BA101" s="147"/>
      <c r="BB101" s="14"/>
      <c r="BC101" s="23"/>
      <c r="BD101" s="15"/>
      <c r="BE101" s="253"/>
      <c r="BF101" s="256"/>
      <c r="BG101" s="14"/>
      <c r="BH101" s="131"/>
      <c r="BI101" s="14"/>
      <c r="BJ101" s="16"/>
      <c r="BK101" s="252"/>
      <c r="BL101" s="253"/>
      <c r="BM101" s="254"/>
      <c r="BN101" s="255"/>
      <c r="BO101" s="147"/>
      <c r="BP101" s="14"/>
      <c r="BQ101" s="23">
        <v>2.0844907407407406E-2</v>
      </c>
      <c r="BR101" s="252">
        <v>1</v>
      </c>
      <c r="BS101" s="253">
        <f>IF(BQ$163&gt;0,(((BQ$163)+10)-BR101),0)</f>
        <v>26</v>
      </c>
      <c r="BT101" s="254">
        <v>0</v>
      </c>
      <c r="BU101" s="255">
        <f t="shared" si="99"/>
        <v>5</v>
      </c>
      <c r="BV101" s="147">
        <f t="shared" si="100"/>
        <v>31</v>
      </c>
      <c r="BW101" s="14"/>
      <c r="BX101" s="16"/>
      <c r="BY101" s="252"/>
      <c r="BZ101" s="253"/>
      <c r="CA101" s="254">
        <v>0</v>
      </c>
      <c r="CB101" s="255">
        <f t="shared" si="101"/>
        <v>0</v>
      </c>
      <c r="CC101" s="147">
        <f t="shared" si="102"/>
        <v>0</v>
      </c>
      <c r="CD101" s="14"/>
      <c r="CE101" s="23"/>
      <c r="CF101" s="15"/>
      <c r="CG101" s="253"/>
      <c r="CH101" s="256"/>
      <c r="CI101" s="14"/>
      <c r="CJ101" s="131"/>
      <c r="CK101" s="14"/>
      <c r="CL101" s="23"/>
      <c r="CM101" s="15"/>
      <c r="CN101" s="253"/>
      <c r="CO101" s="256"/>
      <c r="CP101" s="14"/>
      <c r="CQ101" s="131"/>
      <c r="CR101" s="14"/>
      <c r="CS101" s="23"/>
      <c r="CT101" s="15"/>
      <c r="CU101" s="253"/>
      <c r="CV101" s="256"/>
      <c r="CW101" s="14"/>
      <c r="CX101" s="131"/>
      <c r="CY101" s="14"/>
      <c r="CZ101" s="16"/>
      <c r="DA101" s="252"/>
      <c r="DB101" s="253"/>
      <c r="DC101" s="254">
        <v>0</v>
      </c>
      <c r="DD101" s="255">
        <f t="shared" si="107"/>
        <v>0</v>
      </c>
      <c r="DE101" s="147">
        <f t="shared" si="108"/>
        <v>0</v>
      </c>
      <c r="DF101" s="14"/>
      <c r="DG101" s="16"/>
      <c r="DH101" s="252"/>
      <c r="DI101" s="253"/>
      <c r="DJ101" s="254">
        <v>0</v>
      </c>
      <c r="DK101" s="255">
        <f t="shared" si="109"/>
        <v>0</v>
      </c>
      <c r="DL101" s="147">
        <f t="shared" si="110"/>
        <v>0</v>
      </c>
      <c r="DM101" s="14"/>
      <c r="DN101" s="16"/>
      <c r="DO101" s="252"/>
      <c r="DP101" s="253"/>
      <c r="DQ101" s="254">
        <v>0</v>
      </c>
      <c r="DR101" s="255">
        <f t="shared" si="111"/>
        <v>0</v>
      </c>
      <c r="DS101" s="147">
        <f t="shared" si="112"/>
        <v>0</v>
      </c>
      <c r="DT101" s="12"/>
      <c r="DU101" s="16"/>
      <c r="DV101" s="252"/>
      <c r="DW101" s="253"/>
      <c r="DX101" s="254">
        <v>0</v>
      </c>
      <c r="DY101" s="255">
        <f t="shared" si="113"/>
        <v>0</v>
      </c>
      <c r="DZ101" s="147">
        <f t="shared" si="114"/>
        <v>0</v>
      </c>
      <c r="EA101" s="14"/>
      <c r="EB101" s="16"/>
      <c r="EC101" s="252"/>
      <c r="ED101" s="253"/>
      <c r="EE101" s="254">
        <v>0</v>
      </c>
      <c r="EF101" s="255">
        <f t="shared" si="115"/>
        <v>0</v>
      </c>
      <c r="EG101" s="147">
        <f t="shared" si="116"/>
        <v>0</v>
      </c>
      <c r="EH101" s="14"/>
      <c r="EI101" s="16"/>
      <c r="EJ101" s="252"/>
      <c r="EK101" s="253"/>
      <c r="EL101" s="254">
        <v>0</v>
      </c>
      <c r="EM101" s="255">
        <f t="shared" si="117"/>
        <v>0</v>
      </c>
      <c r="EN101" s="147">
        <f t="shared" si="118"/>
        <v>0</v>
      </c>
      <c r="EO101" s="14"/>
      <c r="EP101" s="23"/>
      <c r="EQ101" s="15"/>
      <c r="ER101" s="253">
        <f t="shared" si="119"/>
        <v>0</v>
      </c>
      <c r="ES101" s="256">
        <v>0</v>
      </c>
      <c r="ET101" s="14"/>
      <c r="EU101" s="131">
        <f t="shared" si="120"/>
        <v>0</v>
      </c>
      <c r="EV101" s="14"/>
      <c r="EW101" s="23"/>
      <c r="EX101" s="15"/>
      <c r="EY101" s="253">
        <f t="shared" si="121"/>
        <v>0</v>
      </c>
      <c r="EZ101" s="256">
        <v>0</v>
      </c>
      <c r="FA101" s="14"/>
      <c r="FB101" s="131">
        <f t="shared" si="122"/>
        <v>0</v>
      </c>
      <c r="FC101" s="14"/>
      <c r="FD101" s="23"/>
      <c r="FE101" s="259" t="str">
        <f t="shared" si="123"/>
        <v>33=</v>
      </c>
      <c r="FF101" s="260">
        <f t="shared" si="124"/>
        <v>26</v>
      </c>
      <c r="FG101" s="260">
        <f t="shared" si="124"/>
        <v>0</v>
      </c>
      <c r="FH101" s="260">
        <f t="shared" si="124"/>
        <v>5</v>
      </c>
      <c r="FI101" s="131">
        <f t="shared" si="125"/>
        <v>31</v>
      </c>
      <c r="FJ101" s="14" t="str">
        <f t="shared" si="126"/>
        <v>Emma Neilsen</v>
      </c>
      <c r="FK101" s="14"/>
      <c r="FL101" s="183" t="str">
        <f t="shared" si="127"/>
        <v>33=</v>
      </c>
      <c r="FM101" s="177"/>
      <c r="FN101" s="177"/>
      <c r="FO101" s="177"/>
      <c r="FP101" s="177">
        <v>27</v>
      </c>
      <c r="FQ101" s="177" t="s">
        <v>768</v>
      </c>
      <c r="FR101" s="177" t="s">
        <v>768</v>
      </c>
      <c r="FS101" s="177">
        <v>32</v>
      </c>
      <c r="FT101" s="177" t="s">
        <v>812</v>
      </c>
      <c r="FU101" s="177" t="s">
        <v>812</v>
      </c>
      <c r="FV101" s="177" t="s">
        <v>812</v>
      </c>
      <c r="FW101" s="177" t="s">
        <v>812</v>
      </c>
      <c r="FX101" s="77"/>
      <c r="FY101" s="77"/>
      <c r="FZ101" s="77"/>
      <c r="GA101" s="77"/>
      <c r="GB101" s="77"/>
      <c r="GC101" s="77"/>
      <c r="GD101" s="122">
        <f t="shared" si="128"/>
        <v>0</v>
      </c>
      <c r="GE101" s="122">
        <f t="shared" si="129"/>
        <v>0</v>
      </c>
      <c r="GF101" s="261">
        <f t="shared" si="130"/>
        <v>0</v>
      </c>
      <c r="GG101" s="261">
        <f t="shared" si="131"/>
        <v>31</v>
      </c>
      <c r="GH101" s="261">
        <f t="shared" si="132"/>
        <v>31</v>
      </c>
      <c r="GI101" s="261">
        <f t="shared" si="133"/>
        <v>31</v>
      </c>
      <c r="GJ101" s="261">
        <f t="shared" si="134"/>
        <v>31</v>
      </c>
      <c r="GK101" s="261">
        <f t="shared" si="135"/>
        <v>31</v>
      </c>
      <c r="GL101" s="261">
        <f t="shared" si="136"/>
        <v>31</v>
      </c>
      <c r="GM101" s="261">
        <f t="shared" si="137"/>
        <v>31</v>
      </c>
      <c r="GN101" s="261">
        <f t="shared" si="138"/>
        <v>31</v>
      </c>
      <c r="GO101" s="261"/>
      <c r="GP101" s="261">
        <f t="shared" si="139"/>
        <v>0</v>
      </c>
    </row>
    <row r="102" spans="1:198">
      <c r="A102" s="8">
        <v>13</v>
      </c>
      <c r="B102" s="14" t="s">
        <v>811</v>
      </c>
      <c r="C102" s="251">
        <v>4.341435185185185E-2</v>
      </c>
      <c r="D102" s="251">
        <v>4.341435185185185E-2</v>
      </c>
      <c r="E102" s="251">
        <v>4.341435185185185E-2</v>
      </c>
      <c r="F102" s="251">
        <v>4.341435185185185E-2</v>
      </c>
      <c r="G102" s="251">
        <v>4.341435185185185E-2</v>
      </c>
      <c r="H102" s="251">
        <v>4.341435185185185E-2</v>
      </c>
      <c r="I102" s="251">
        <v>4.341435185185185E-2</v>
      </c>
      <c r="J102" s="251">
        <v>4.341435185185185E-2</v>
      </c>
      <c r="K102" s="251">
        <v>4.341435185185185E-2</v>
      </c>
      <c r="L102" s="251">
        <v>4.341435185185185E-2</v>
      </c>
      <c r="M102" s="23">
        <v>4.341435185185185E-2</v>
      </c>
      <c r="N102" s="252">
        <v>27</v>
      </c>
      <c r="O102" s="253">
        <f>IF(M$163&gt;0,(((M$163)+10)-N102),0)</f>
        <v>14</v>
      </c>
      <c r="P102" s="254">
        <v>0</v>
      </c>
      <c r="Q102" s="255">
        <f t="shared" si="140"/>
        <v>5</v>
      </c>
      <c r="R102" s="147">
        <f t="shared" si="141"/>
        <v>19</v>
      </c>
      <c r="S102" s="14"/>
      <c r="T102" s="16"/>
      <c r="U102" s="15"/>
      <c r="V102" s="253">
        <f>((T$163)+10)-U102</f>
        <v>0</v>
      </c>
      <c r="W102" s="256">
        <v>0</v>
      </c>
      <c r="X102" s="14"/>
      <c r="Y102" s="131">
        <f t="shared" si="142"/>
        <v>0</v>
      </c>
      <c r="Z102" s="14"/>
      <c r="AA102" s="16"/>
      <c r="AB102" s="252"/>
      <c r="AC102" s="253"/>
      <c r="AD102" s="254">
        <v>0</v>
      </c>
      <c r="AE102" s="255">
        <f t="shared" si="143"/>
        <v>0</v>
      </c>
      <c r="AF102" s="147">
        <f t="shared" si="144"/>
        <v>0</v>
      </c>
      <c r="AG102" s="14"/>
      <c r="AH102" s="16"/>
      <c r="AI102" s="15"/>
      <c r="AJ102" s="14"/>
      <c r="AK102" s="14"/>
      <c r="AL102" s="14"/>
      <c r="AM102" s="131"/>
      <c r="AN102" s="14"/>
      <c r="AO102" s="23"/>
      <c r="AP102" s="15"/>
      <c r="AQ102" s="253"/>
      <c r="AR102" s="256"/>
      <c r="AS102" s="14"/>
      <c r="AT102" s="131"/>
      <c r="AU102" s="14"/>
      <c r="AV102" s="23"/>
      <c r="AW102" s="252"/>
      <c r="AX102" s="253">
        <f>((AV$163)+10)-AW102</f>
        <v>0</v>
      </c>
      <c r="AY102" s="254">
        <v>0</v>
      </c>
      <c r="AZ102" s="255"/>
      <c r="BA102" s="147">
        <f t="shared" si="145"/>
        <v>0</v>
      </c>
      <c r="BB102" s="14"/>
      <c r="BC102" s="16"/>
      <c r="BD102" s="15"/>
      <c r="BE102" s="253">
        <f>((BC$163)+10)-BD102</f>
        <v>0</v>
      </c>
      <c r="BF102" s="256">
        <v>0</v>
      </c>
      <c r="BG102" s="14"/>
      <c r="BH102" s="131">
        <f t="shared" si="146"/>
        <v>0</v>
      </c>
      <c r="BI102" s="14"/>
      <c r="BJ102" s="16"/>
      <c r="BK102" s="252"/>
      <c r="BL102" s="253"/>
      <c r="BM102" s="254">
        <v>0</v>
      </c>
      <c r="BN102" s="255">
        <f t="shared" si="97"/>
        <v>0</v>
      </c>
      <c r="BO102" s="147">
        <f t="shared" si="98"/>
        <v>0</v>
      </c>
      <c r="BP102" s="14"/>
      <c r="BQ102" s="16"/>
      <c r="BR102" s="252"/>
      <c r="BS102" s="253"/>
      <c r="BT102" s="254">
        <v>0</v>
      </c>
      <c r="BU102" s="255">
        <f t="shared" si="99"/>
        <v>0</v>
      </c>
      <c r="BV102" s="147">
        <f t="shared" si="100"/>
        <v>0</v>
      </c>
      <c r="BW102" s="14"/>
      <c r="BX102" s="23">
        <v>4.628472222222222E-2</v>
      </c>
      <c r="BY102" s="252">
        <v>23</v>
      </c>
      <c r="BZ102" s="253">
        <f>IF(BX$163&gt;0,(((BX$163)+10)-BY102),0)</f>
        <v>11</v>
      </c>
      <c r="CA102" s="254">
        <v>0</v>
      </c>
      <c r="CB102" s="255">
        <f t="shared" si="101"/>
        <v>5</v>
      </c>
      <c r="CC102" s="147">
        <f t="shared" si="102"/>
        <v>16</v>
      </c>
      <c r="CD102" s="14"/>
      <c r="CE102" s="16"/>
      <c r="CF102" s="15"/>
      <c r="CG102" s="253">
        <f>(CE$163+1)-CF102</f>
        <v>0</v>
      </c>
      <c r="CH102" s="256">
        <v>0</v>
      </c>
      <c r="CI102" s="14"/>
      <c r="CJ102" s="131">
        <f t="shared" si="103"/>
        <v>0</v>
      </c>
      <c r="CK102" s="14"/>
      <c r="CL102" s="23"/>
      <c r="CM102" s="15"/>
      <c r="CN102" s="253">
        <f>((CL$163)+10)-CM102</f>
        <v>0</v>
      </c>
      <c r="CO102" s="256">
        <v>0</v>
      </c>
      <c r="CP102" s="14"/>
      <c r="CQ102" s="131">
        <f t="shared" si="105"/>
        <v>0</v>
      </c>
      <c r="CR102" s="14"/>
      <c r="CS102" s="16"/>
      <c r="CT102" s="15"/>
      <c r="CU102" s="253">
        <f>(CS$163+1)-CT102</f>
        <v>0</v>
      </c>
      <c r="CV102" s="256">
        <v>0</v>
      </c>
      <c r="CW102" s="14"/>
      <c r="CX102" s="131">
        <f t="shared" si="106"/>
        <v>0</v>
      </c>
      <c r="CY102" s="14"/>
      <c r="CZ102" s="23">
        <v>4.5428240740740734E-2</v>
      </c>
      <c r="DA102" s="252">
        <v>11</v>
      </c>
      <c r="DB102" s="253">
        <f>IF(CZ$163&gt;0,(((CZ$163)+10)-DA102),0)</f>
        <v>11</v>
      </c>
      <c r="DC102" s="254">
        <v>0</v>
      </c>
      <c r="DD102" s="255">
        <f t="shared" si="107"/>
        <v>5</v>
      </c>
      <c r="DE102" s="147">
        <f t="shared" si="108"/>
        <v>16</v>
      </c>
      <c r="DF102" s="14"/>
      <c r="DG102" s="16"/>
      <c r="DH102" s="252"/>
      <c r="DI102" s="253"/>
      <c r="DJ102" s="254">
        <v>0</v>
      </c>
      <c r="DK102" s="255">
        <f t="shared" si="109"/>
        <v>0</v>
      </c>
      <c r="DL102" s="147">
        <f t="shared" si="110"/>
        <v>0</v>
      </c>
      <c r="DM102" s="14"/>
      <c r="DN102" s="16"/>
      <c r="DO102" s="252"/>
      <c r="DP102" s="253"/>
      <c r="DQ102" s="254">
        <v>0</v>
      </c>
      <c r="DR102" s="255">
        <f t="shared" si="111"/>
        <v>0</v>
      </c>
      <c r="DS102" s="147">
        <f t="shared" si="112"/>
        <v>0</v>
      </c>
      <c r="DT102" s="12"/>
      <c r="DU102" s="16"/>
      <c r="DV102" s="252"/>
      <c r="DW102" s="253"/>
      <c r="DX102" s="254">
        <v>0</v>
      </c>
      <c r="DY102" s="255">
        <f t="shared" si="113"/>
        <v>0</v>
      </c>
      <c r="DZ102" s="147">
        <f t="shared" si="114"/>
        <v>0</v>
      </c>
      <c r="EA102" s="14"/>
      <c r="EB102" s="23">
        <v>4.8229166666666663E-2</v>
      </c>
      <c r="EC102" s="252">
        <v>11</v>
      </c>
      <c r="ED102" s="253">
        <f>IF(EB$163&gt;0,(((EB$163)+10)-EC102),0)</f>
        <v>10</v>
      </c>
      <c r="EE102" s="254">
        <v>0</v>
      </c>
      <c r="EF102" s="255">
        <f t="shared" si="115"/>
        <v>5</v>
      </c>
      <c r="EG102" s="147">
        <f t="shared" si="116"/>
        <v>15</v>
      </c>
      <c r="EH102" s="14"/>
      <c r="EI102" s="110">
        <v>4.0486111111111105E-2</v>
      </c>
      <c r="EJ102" s="252">
        <v>8</v>
      </c>
      <c r="EK102" s="253">
        <f>IF(EI$163&gt;0,(((EI$163)+10)-EJ102),0)</f>
        <v>11</v>
      </c>
      <c r="EL102" s="263">
        <v>15</v>
      </c>
      <c r="EM102" s="255">
        <f t="shared" si="117"/>
        <v>5</v>
      </c>
      <c r="EN102" s="147">
        <f t="shared" si="118"/>
        <v>31</v>
      </c>
      <c r="EO102" s="14"/>
      <c r="EP102" s="16"/>
      <c r="EQ102" s="15"/>
      <c r="ER102" s="253">
        <f t="shared" si="119"/>
        <v>0</v>
      </c>
      <c r="ES102" s="256">
        <v>0</v>
      </c>
      <c r="ET102" s="14"/>
      <c r="EU102" s="131">
        <f t="shared" si="120"/>
        <v>0</v>
      </c>
      <c r="EV102" s="14"/>
      <c r="EW102" s="16"/>
      <c r="EX102" s="15"/>
      <c r="EY102" s="253">
        <f t="shared" si="121"/>
        <v>0</v>
      </c>
      <c r="EZ102" s="256">
        <v>0</v>
      </c>
      <c r="FA102" s="14"/>
      <c r="FB102" s="131">
        <f t="shared" si="122"/>
        <v>0</v>
      </c>
      <c r="FC102" s="14"/>
      <c r="FD102" s="23"/>
      <c r="FE102" s="259">
        <f t="shared" si="123"/>
        <v>18</v>
      </c>
      <c r="FF102" s="260">
        <f t="shared" si="124"/>
        <v>57</v>
      </c>
      <c r="FG102" s="260">
        <f t="shared" si="124"/>
        <v>15</v>
      </c>
      <c r="FH102" s="260">
        <f t="shared" si="124"/>
        <v>25</v>
      </c>
      <c r="FI102" s="131">
        <f t="shared" si="125"/>
        <v>97</v>
      </c>
      <c r="FJ102" s="14" t="str">
        <f t="shared" si="126"/>
        <v>Emma Oakey</v>
      </c>
      <c r="FK102" s="14"/>
      <c r="FL102" s="183">
        <f t="shared" si="127"/>
        <v>18</v>
      </c>
      <c r="FM102" s="177">
        <v>27</v>
      </c>
      <c r="FN102" s="177">
        <v>30</v>
      </c>
      <c r="FO102" s="177">
        <v>32</v>
      </c>
      <c r="FP102" s="177">
        <v>36</v>
      </c>
      <c r="FQ102" s="177">
        <v>28</v>
      </c>
      <c r="FR102" s="177">
        <v>23</v>
      </c>
      <c r="FS102" s="177">
        <v>26</v>
      </c>
      <c r="FT102" s="177">
        <v>26</v>
      </c>
      <c r="FU102" s="177">
        <v>26</v>
      </c>
      <c r="FV102" s="177">
        <v>23</v>
      </c>
      <c r="FW102" s="177">
        <v>18</v>
      </c>
      <c r="FX102" s="77"/>
      <c r="FY102" s="77"/>
      <c r="FZ102" s="77"/>
      <c r="GA102" s="77"/>
      <c r="GB102" s="77"/>
      <c r="GC102" s="77"/>
      <c r="GD102" s="122">
        <f t="shared" si="128"/>
        <v>19</v>
      </c>
      <c r="GE102" s="122">
        <f t="shared" si="129"/>
        <v>19</v>
      </c>
      <c r="GF102" s="261">
        <f t="shared" si="130"/>
        <v>19</v>
      </c>
      <c r="GG102" s="261">
        <f t="shared" si="131"/>
        <v>19</v>
      </c>
      <c r="GH102" s="261">
        <f t="shared" si="132"/>
        <v>35</v>
      </c>
      <c r="GI102" s="261">
        <f t="shared" si="133"/>
        <v>51</v>
      </c>
      <c r="GJ102" s="261">
        <f t="shared" si="134"/>
        <v>51</v>
      </c>
      <c r="GK102" s="261">
        <f t="shared" si="135"/>
        <v>51</v>
      </c>
      <c r="GL102" s="261">
        <f t="shared" si="136"/>
        <v>51</v>
      </c>
      <c r="GM102" s="261">
        <f t="shared" si="137"/>
        <v>66</v>
      </c>
      <c r="GN102" s="261">
        <f t="shared" si="138"/>
        <v>97</v>
      </c>
      <c r="GO102" s="261"/>
      <c r="GP102" s="261">
        <f t="shared" si="139"/>
        <v>0</v>
      </c>
    </row>
    <row r="103" spans="1:198">
      <c r="A103" s="8">
        <v>14</v>
      </c>
      <c r="B103" s="14" t="s">
        <v>923</v>
      </c>
      <c r="C103" s="251">
        <v>4.0150462962962964E-2</v>
      </c>
      <c r="D103" s="251">
        <v>4.0150462962962964E-2</v>
      </c>
      <c r="E103" s="262">
        <v>4.0115740740740737E-2</v>
      </c>
      <c r="F103" s="251">
        <v>4.0115740740740737E-2</v>
      </c>
      <c r="G103" s="251">
        <v>4.0115740740740737E-2</v>
      </c>
      <c r="H103" s="251">
        <v>4.0115740740740737E-2</v>
      </c>
      <c r="I103" s="251">
        <v>4.0115740740740737E-2</v>
      </c>
      <c r="J103" s="251">
        <v>4.0115740740740737E-2</v>
      </c>
      <c r="K103" s="251">
        <v>4.0115740740740737E-2</v>
      </c>
      <c r="L103" s="251">
        <v>4.0115740740740737E-2</v>
      </c>
      <c r="M103" s="23">
        <v>4.0150462962962964E-2</v>
      </c>
      <c r="N103" s="252">
        <v>23</v>
      </c>
      <c r="O103" s="253">
        <f>IF(M$163&gt;0,(((M$163)+10)-N103),0)</f>
        <v>18</v>
      </c>
      <c r="P103" s="254">
        <v>0</v>
      </c>
      <c r="Q103" s="255">
        <f t="shared" si="140"/>
        <v>5</v>
      </c>
      <c r="R103" s="147">
        <f t="shared" si="141"/>
        <v>23</v>
      </c>
      <c r="S103" s="14"/>
      <c r="T103" s="16"/>
      <c r="U103" s="15"/>
      <c r="V103" s="253">
        <f>((T$163)+10)-U103</f>
        <v>0</v>
      </c>
      <c r="W103" s="256">
        <v>0</v>
      </c>
      <c r="X103" s="14"/>
      <c r="Y103" s="131">
        <f t="shared" si="142"/>
        <v>0</v>
      </c>
      <c r="Z103" s="14"/>
      <c r="AA103" s="16"/>
      <c r="AB103" s="252"/>
      <c r="AC103" s="253"/>
      <c r="AD103" s="254">
        <v>0</v>
      </c>
      <c r="AE103" s="255">
        <f t="shared" si="143"/>
        <v>0</v>
      </c>
      <c r="AF103" s="147">
        <f t="shared" si="144"/>
        <v>0</v>
      </c>
      <c r="AG103" s="14"/>
      <c r="AH103" s="16"/>
      <c r="AI103" s="15"/>
      <c r="AJ103" s="14"/>
      <c r="AK103" s="14"/>
      <c r="AL103" s="14"/>
      <c r="AM103" s="131"/>
      <c r="AN103" s="14"/>
      <c r="AO103" s="23"/>
      <c r="AP103" s="15"/>
      <c r="AQ103" s="253"/>
      <c r="AR103" s="256"/>
      <c r="AS103" s="14"/>
      <c r="AT103" s="131"/>
      <c r="AU103" s="14"/>
      <c r="AV103" s="23"/>
      <c r="AW103" s="252"/>
      <c r="AX103" s="253">
        <f>((AV$163)+10)-AW103</f>
        <v>0</v>
      </c>
      <c r="AY103" s="254">
        <v>0</v>
      </c>
      <c r="AZ103" s="255"/>
      <c r="BA103" s="147">
        <f t="shared" si="145"/>
        <v>0</v>
      </c>
      <c r="BB103" s="14"/>
      <c r="BC103" s="16"/>
      <c r="BD103" s="15"/>
      <c r="BE103" s="253">
        <f>((BC$163)+10)-BD103</f>
        <v>0</v>
      </c>
      <c r="BF103" s="256">
        <v>0</v>
      </c>
      <c r="BG103" s="14"/>
      <c r="BH103" s="131">
        <f t="shared" si="146"/>
        <v>0</v>
      </c>
      <c r="BI103" s="14"/>
      <c r="BJ103" s="110">
        <v>4.0115740740740737E-2</v>
      </c>
      <c r="BK103" s="252">
        <v>14</v>
      </c>
      <c r="BL103" s="253">
        <f>IF(BJ$163&gt;0,(((BJ$163)+10)-BK103),0)</f>
        <v>12</v>
      </c>
      <c r="BM103" s="263">
        <v>15</v>
      </c>
      <c r="BN103" s="255">
        <f t="shared" si="97"/>
        <v>5</v>
      </c>
      <c r="BO103" s="147">
        <f t="shared" si="98"/>
        <v>32</v>
      </c>
      <c r="BP103" s="14"/>
      <c r="BQ103" s="23"/>
      <c r="BR103" s="252"/>
      <c r="BS103" s="253"/>
      <c r="BT103" s="254">
        <v>0</v>
      </c>
      <c r="BU103" s="255">
        <f t="shared" si="99"/>
        <v>0</v>
      </c>
      <c r="BV103" s="147">
        <f t="shared" si="100"/>
        <v>0</v>
      </c>
      <c r="BW103" s="14"/>
      <c r="BX103" s="23">
        <v>4.6030092592592588E-2</v>
      </c>
      <c r="BY103" s="252">
        <v>21</v>
      </c>
      <c r="BZ103" s="253">
        <f>IF(BX$163&gt;0,(((BX$163)+10)-BY103),0)</f>
        <v>13</v>
      </c>
      <c r="CA103" s="254">
        <v>0</v>
      </c>
      <c r="CB103" s="255">
        <f t="shared" si="101"/>
        <v>5</v>
      </c>
      <c r="CC103" s="147">
        <f t="shared" si="102"/>
        <v>18</v>
      </c>
      <c r="CD103" s="14"/>
      <c r="CE103" s="16"/>
      <c r="CF103" s="15"/>
      <c r="CG103" s="253">
        <f>(CE$163+1)-CF103</f>
        <v>0</v>
      </c>
      <c r="CH103" s="14"/>
      <c r="CI103" s="14"/>
      <c r="CJ103" s="131">
        <f t="shared" si="103"/>
        <v>0</v>
      </c>
      <c r="CK103" s="14"/>
      <c r="CL103" s="23"/>
      <c r="CM103" s="15"/>
      <c r="CN103" s="253">
        <f>((CL$163)+10)-CM103</f>
        <v>0</v>
      </c>
      <c r="CO103" s="256">
        <v>0</v>
      </c>
      <c r="CP103" s="14"/>
      <c r="CQ103" s="131">
        <f t="shared" si="105"/>
        <v>0</v>
      </c>
      <c r="CR103" s="14"/>
      <c r="CS103" s="16"/>
      <c r="CT103" s="15"/>
      <c r="CU103" s="253">
        <f>(CS$163+1)-CT103</f>
        <v>0</v>
      </c>
      <c r="CV103" s="14"/>
      <c r="CW103" s="14"/>
      <c r="CX103" s="131">
        <f t="shared" si="106"/>
        <v>0</v>
      </c>
      <c r="CY103" s="14"/>
      <c r="CZ103" s="16"/>
      <c r="DA103" s="252"/>
      <c r="DB103" s="253"/>
      <c r="DC103" s="254">
        <v>0</v>
      </c>
      <c r="DD103" s="255">
        <f t="shared" si="107"/>
        <v>0</v>
      </c>
      <c r="DE103" s="147">
        <f t="shared" si="108"/>
        <v>0</v>
      </c>
      <c r="DF103" s="14"/>
      <c r="DG103" s="16"/>
      <c r="DH103" s="252"/>
      <c r="DI103" s="253"/>
      <c r="DJ103" s="254">
        <v>0</v>
      </c>
      <c r="DK103" s="255">
        <f t="shared" si="109"/>
        <v>0</v>
      </c>
      <c r="DL103" s="147">
        <f t="shared" si="110"/>
        <v>0</v>
      </c>
      <c r="DM103" s="14"/>
      <c r="DN103" s="16"/>
      <c r="DO103" s="252"/>
      <c r="DP103" s="253"/>
      <c r="DQ103" s="254">
        <v>0</v>
      </c>
      <c r="DR103" s="255">
        <f t="shared" si="111"/>
        <v>0</v>
      </c>
      <c r="DS103" s="147">
        <f t="shared" si="112"/>
        <v>0</v>
      </c>
      <c r="DT103" s="12"/>
      <c r="DU103" s="16"/>
      <c r="DV103" s="252"/>
      <c r="DW103" s="253"/>
      <c r="DX103" s="254">
        <v>0</v>
      </c>
      <c r="DY103" s="255">
        <f t="shared" si="113"/>
        <v>0</v>
      </c>
      <c r="DZ103" s="147">
        <f t="shared" si="114"/>
        <v>0</v>
      </c>
      <c r="EA103" s="14"/>
      <c r="EB103" s="16"/>
      <c r="EC103" s="252"/>
      <c r="ED103" s="253"/>
      <c r="EE103" s="254">
        <v>0</v>
      </c>
      <c r="EF103" s="255">
        <f t="shared" si="115"/>
        <v>0</v>
      </c>
      <c r="EG103" s="147">
        <f t="shared" si="116"/>
        <v>0</v>
      </c>
      <c r="EH103" s="14"/>
      <c r="EI103" s="16"/>
      <c r="EJ103" s="252"/>
      <c r="EK103" s="253"/>
      <c r="EL103" s="254">
        <v>0</v>
      </c>
      <c r="EM103" s="255">
        <f t="shared" si="117"/>
        <v>0</v>
      </c>
      <c r="EN103" s="147">
        <f t="shared" si="118"/>
        <v>0</v>
      </c>
      <c r="EO103" s="14"/>
      <c r="EP103" s="16"/>
      <c r="EQ103" s="15"/>
      <c r="ER103" s="253">
        <f t="shared" si="119"/>
        <v>0</v>
      </c>
      <c r="ES103" s="256">
        <v>0</v>
      </c>
      <c r="ET103" s="14"/>
      <c r="EU103" s="131">
        <f t="shared" si="120"/>
        <v>0</v>
      </c>
      <c r="EV103" s="14"/>
      <c r="EW103" s="16"/>
      <c r="EX103" s="15"/>
      <c r="EY103" s="253">
        <f t="shared" si="121"/>
        <v>0</v>
      </c>
      <c r="EZ103" s="256">
        <v>0</v>
      </c>
      <c r="FA103" s="14"/>
      <c r="FB103" s="131">
        <f t="shared" si="122"/>
        <v>0</v>
      </c>
      <c r="FC103" s="14"/>
      <c r="FD103" s="23"/>
      <c r="FE103" s="259">
        <f t="shared" si="123"/>
        <v>21</v>
      </c>
      <c r="FF103" s="260">
        <f t="shared" si="124"/>
        <v>43</v>
      </c>
      <c r="FG103" s="260">
        <f t="shared" si="124"/>
        <v>15</v>
      </c>
      <c r="FH103" s="260">
        <f t="shared" si="124"/>
        <v>15</v>
      </c>
      <c r="FI103" s="131">
        <f t="shared" si="125"/>
        <v>73</v>
      </c>
      <c r="FJ103" s="14" t="str">
        <f t="shared" si="126"/>
        <v>Fiona Ferguson</v>
      </c>
      <c r="FK103" s="14"/>
      <c r="FL103" s="183">
        <f t="shared" si="127"/>
        <v>21</v>
      </c>
      <c r="FM103" s="177">
        <v>23</v>
      </c>
      <c r="FN103" s="177">
        <v>27</v>
      </c>
      <c r="FO103" s="177">
        <v>15</v>
      </c>
      <c r="FP103" s="177">
        <v>19</v>
      </c>
      <c r="FQ103" s="177">
        <v>19</v>
      </c>
      <c r="FR103" s="177">
        <v>20</v>
      </c>
      <c r="FS103" s="177">
        <v>20</v>
      </c>
      <c r="FT103" s="177">
        <v>20</v>
      </c>
      <c r="FU103" s="177">
        <v>20</v>
      </c>
      <c r="FV103" s="177">
        <v>20</v>
      </c>
      <c r="FW103" s="177">
        <v>21</v>
      </c>
      <c r="FX103" s="77"/>
      <c r="FY103" s="77"/>
      <c r="FZ103" s="77"/>
      <c r="GA103" s="77"/>
      <c r="GB103" s="77"/>
      <c r="GC103" s="77"/>
      <c r="GD103" s="122">
        <f t="shared" si="128"/>
        <v>23</v>
      </c>
      <c r="GE103" s="122">
        <f t="shared" si="129"/>
        <v>23</v>
      </c>
      <c r="GF103" s="261">
        <f t="shared" si="130"/>
        <v>55</v>
      </c>
      <c r="GG103" s="261">
        <f t="shared" si="131"/>
        <v>55</v>
      </c>
      <c r="GH103" s="261">
        <f t="shared" si="132"/>
        <v>73</v>
      </c>
      <c r="GI103" s="261">
        <f t="shared" si="133"/>
        <v>73</v>
      </c>
      <c r="GJ103" s="261">
        <f t="shared" si="134"/>
        <v>73</v>
      </c>
      <c r="GK103" s="261">
        <f t="shared" si="135"/>
        <v>73</v>
      </c>
      <c r="GL103" s="261">
        <f t="shared" si="136"/>
        <v>73</v>
      </c>
      <c r="GM103" s="261">
        <f t="shared" si="137"/>
        <v>73</v>
      </c>
      <c r="GN103" s="261">
        <f t="shared" si="138"/>
        <v>73</v>
      </c>
      <c r="GO103" s="261"/>
      <c r="GP103" s="261">
        <f t="shared" si="139"/>
        <v>0</v>
      </c>
    </row>
    <row r="104" spans="1:198">
      <c r="A104" s="8">
        <v>15</v>
      </c>
      <c r="B104" s="14" t="s">
        <v>380</v>
      </c>
      <c r="C104" s="251">
        <v>3.7615740740740741E-2</v>
      </c>
      <c r="D104" s="251">
        <v>3.7615740740740741E-2</v>
      </c>
      <c r="E104" s="251">
        <v>3.7615740740740741E-2</v>
      </c>
      <c r="F104" s="251">
        <v>3.7615740740740741E-2</v>
      </c>
      <c r="G104" s="251">
        <v>3.7615740740740741E-2</v>
      </c>
      <c r="H104" s="251">
        <v>3.7615740740740741E-2</v>
      </c>
      <c r="I104" s="251">
        <v>3.7615740740740741E-2</v>
      </c>
      <c r="J104" s="251">
        <v>3.7615740740740741E-2</v>
      </c>
      <c r="K104" s="251">
        <v>3.7615740740740741E-2</v>
      </c>
      <c r="L104" s="251">
        <v>3.7615740740740741E-2</v>
      </c>
      <c r="M104" s="23">
        <v>3.7615740740740741E-2</v>
      </c>
      <c r="N104" s="252">
        <v>20</v>
      </c>
      <c r="O104" s="253">
        <f>IF(M$163&gt;0,(((M$163)+10)-N104),0)</f>
        <v>21</v>
      </c>
      <c r="P104" s="254">
        <v>0</v>
      </c>
      <c r="Q104" s="255">
        <f t="shared" si="140"/>
        <v>5</v>
      </c>
      <c r="R104" s="147">
        <f t="shared" si="141"/>
        <v>26</v>
      </c>
      <c r="S104" s="14"/>
      <c r="T104" s="16"/>
      <c r="U104" s="15"/>
      <c r="V104" s="253">
        <f>((T$163)+10)-U104</f>
        <v>0</v>
      </c>
      <c r="W104" s="256">
        <v>0</v>
      </c>
      <c r="X104" s="14"/>
      <c r="Y104" s="131">
        <f t="shared" si="142"/>
        <v>0</v>
      </c>
      <c r="Z104" s="14"/>
      <c r="AA104" s="23">
        <v>3.8333333333333337E-2</v>
      </c>
      <c r="AB104" s="252">
        <v>16</v>
      </c>
      <c r="AC104" s="253">
        <f>IF(AA$163&gt;0,(((AA$163)+10)-AB104),0)</f>
        <v>13</v>
      </c>
      <c r="AD104" s="254">
        <v>0</v>
      </c>
      <c r="AE104" s="255">
        <f t="shared" si="143"/>
        <v>5</v>
      </c>
      <c r="AF104" s="147">
        <f t="shared" si="144"/>
        <v>18</v>
      </c>
      <c r="AG104" s="14"/>
      <c r="AH104" s="16"/>
      <c r="AI104" s="15"/>
      <c r="AJ104" s="14"/>
      <c r="AK104" s="14"/>
      <c r="AL104" s="14"/>
      <c r="AM104" s="131"/>
      <c r="AN104" s="14"/>
      <c r="AO104" s="23"/>
      <c r="AP104" s="15"/>
      <c r="AQ104" s="253"/>
      <c r="AR104" s="256"/>
      <c r="AS104" s="14"/>
      <c r="AT104" s="131"/>
      <c r="AU104" s="14"/>
      <c r="AV104" s="23"/>
      <c r="AW104" s="252"/>
      <c r="AX104" s="253">
        <f>((AV$163)+10)-AW104</f>
        <v>0</v>
      </c>
      <c r="AY104" s="254">
        <v>0</v>
      </c>
      <c r="AZ104" s="255"/>
      <c r="BA104" s="147">
        <f t="shared" si="145"/>
        <v>0</v>
      </c>
      <c r="BB104" s="14"/>
      <c r="BC104" s="16"/>
      <c r="BD104" s="15"/>
      <c r="BE104" s="253">
        <f>((BC$163)+10)-BD104</f>
        <v>0</v>
      </c>
      <c r="BF104" s="256">
        <v>0</v>
      </c>
      <c r="BG104" s="14"/>
      <c r="BH104" s="131">
        <f t="shared" si="146"/>
        <v>0</v>
      </c>
      <c r="BI104" s="14"/>
      <c r="BJ104" s="23">
        <v>3.8414351851851852E-2</v>
      </c>
      <c r="BK104" s="252">
        <v>12</v>
      </c>
      <c r="BL104" s="253">
        <f>IF(BJ$163&gt;0,(((BJ$163)+10)-BK104),0)</f>
        <v>14</v>
      </c>
      <c r="BM104" s="254">
        <v>0</v>
      </c>
      <c r="BN104" s="255">
        <f t="shared" si="97"/>
        <v>5</v>
      </c>
      <c r="BO104" s="147">
        <f t="shared" si="98"/>
        <v>19</v>
      </c>
      <c r="BP104" s="14"/>
      <c r="BQ104" s="16"/>
      <c r="BR104" s="252"/>
      <c r="BS104" s="253"/>
      <c r="BT104" s="254">
        <v>0</v>
      </c>
      <c r="BU104" s="255">
        <f t="shared" si="99"/>
        <v>0</v>
      </c>
      <c r="BV104" s="147">
        <f t="shared" si="100"/>
        <v>0</v>
      </c>
      <c r="BW104" s="14"/>
      <c r="BX104" s="23">
        <v>4.3275462962962967E-2</v>
      </c>
      <c r="BY104" s="252">
        <v>18</v>
      </c>
      <c r="BZ104" s="253">
        <f>IF(BX$163&gt;0,(((BX$163)+10)-BY104),0)</f>
        <v>16</v>
      </c>
      <c r="CA104" s="254">
        <v>0</v>
      </c>
      <c r="CB104" s="255">
        <f t="shared" si="101"/>
        <v>5</v>
      </c>
      <c r="CC104" s="147">
        <f t="shared" si="102"/>
        <v>21</v>
      </c>
      <c r="CD104" s="14"/>
      <c r="CE104" s="16"/>
      <c r="CF104" s="15"/>
      <c r="CG104" s="253">
        <f>(CE$163+1)-CF104</f>
        <v>0</v>
      </c>
      <c r="CH104" s="14"/>
      <c r="CI104" s="14"/>
      <c r="CJ104" s="131">
        <f t="shared" si="103"/>
        <v>0</v>
      </c>
      <c r="CK104" s="14"/>
      <c r="CL104" s="23"/>
      <c r="CM104" s="15"/>
      <c r="CN104" s="253">
        <f>((CL$163)+10)-CM104</f>
        <v>0</v>
      </c>
      <c r="CO104" s="256">
        <v>0</v>
      </c>
      <c r="CP104" s="14"/>
      <c r="CQ104" s="131">
        <f t="shared" si="105"/>
        <v>0</v>
      </c>
      <c r="CR104" s="14"/>
      <c r="CS104" s="16"/>
      <c r="CT104" s="15"/>
      <c r="CU104" s="253">
        <f>(CS$163+1)-CT104</f>
        <v>0</v>
      </c>
      <c r="CV104" s="14"/>
      <c r="CW104" s="14"/>
      <c r="CX104" s="131">
        <f t="shared" si="106"/>
        <v>0</v>
      </c>
      <c r="CY104" s="14"/>
      <c r="CZ104" s="23">
        <v>4.0752314814814811E-2</v>
      </c>
      <c r="DA104" s="252">
        <v>8</v>
      </c>
      <c r="DB104" s="253">
        <f>IF(CZ$163&gt;0,(((CZ$163)+10)-DA104),0)</f>
        <v>14</v>
      </c>
      <c r="DC104" s="254">
        <v>0</v>
      </c>
      <c r="DD104" s="255">
        <f t="shared" si="107"/>
        <v>5</v>
      </c>
      <c r="DE104" s="147">
        <f t="shared" si="108"/>
        <v>19</v>
      </c>
      <c r="DF104" s="14"/>
      <c r="DG104" s="23">
        <v>4.0520833333333332E-2</v>
      </c>
      <c r="DH104" s="252">
        <v>11</v>
      </c>
      <c r="DI104" s="253">
        <f>IF(DG$163&gt;0,(((DG$163)+10)-DH104),0)</f>
        <v>13</v>
      </c>
      <c r="DJ104" s="254">
        <v>0</v>
      </c>
      <c r="DK104" s="255">
        <f t="shared" si="109"/>
        <v>5</v>
      </c>
      <c r="DL104" s="147">
        <f t="shared" si="110"/>
        <v>18</v>
      </c>
      <c r="DM104" s="14"/>
      <c r="DN104" s="16"/>
      <c r="DO104" s="252"/>
      <c r="DP104" s="253"/>
      <c r="DQ104" s="254">
        <v>0</v>
      </c>
      <c r="DR104" s="255">
        <f t="shared" si="111"/>
        <v>0</v>
      </c>
      <c r="DS104" s="147">
        <f t="shared" si="112"/>
        <v>0</v>
      </c>
      <c r="DT104" s="12"/>
      <c r="DU104" s="16"/>
      <c r="DV104" s="252"/>
      <c r="DW104" s="253"/>
      <c r="DX104" s="254">
        <v>0</v>
      </c>
      <c r="DY104" s="255">
        <f t="shared" si="113"/>
        <v>0</v>
      </c>
      <c r="DZ104" s="147">
        <f t="shared" si="114"/>
        <v>0</v>
      </c>
      <c r="EA104" s="14"/>
      <c r="EB104" s="16"/>
      <c r="EC104" s="252"/>
      <c r="ED104" s="253"/>
      <c r="EE104" s="254">
        <v>0</v>
      </c>
      <c r="EF104" s="255">
        <f t="shared" si="115"/>
        <v>0</v>
      </c>
      <c r="EG104" s="147">
        <f t="shared" si="116"/>
        <v>0</v>
      </c>
      <c r="EH104" s="14"/>
      <c r="EI104" s="16"/>
      <c r="EJ104" s="252"/>
      <c r="EK104" s="253"/>
      <c r="EL104" s="254">
        <v>0</v>
      </c>
      <c r="EM104" s="255">
        <f t="shared" si="117"/>
        <v>0</v>
      </c>
      <c r="EN104" s="147">
        <f t="shared" si="118"/>
        <v>0</v>
      </c>
      <c r="EO104" s="14"/>
      <c r="EP104" s="16"/>
      <c r="EQ104" s="15"/>
      <c r="ER104" s="253">
        <f t="shared" si="119"/>
        <v>0</v>
      </c>
      <c r="ES104" s="256">
        <v>0</v>
      </c>
      <c r="ET104" s="14"/>
      <c r="EU104" s="131">
        <f t="shared" si="120"/>
        <v>0</v>
      </c>
      <c r="EV104" s="14"/>
      <c r="EW104" s="16"/>
      <c r="EX104" s="15"/>
      <c r="EY104" s="253">
        <f t="shared" si="121"/>
        <v>0</v>
      </c>
      <c r="EZ104" s="256">
        <v>0</v>
      </c>
      <c r="FA104" s="14"/>
      <c r="FB104" s="131">
        <f t="shared" si="122"/>
        <v>0</v>
      </c>
      <c r="FC104" s="14"/>
      <c r="FD104" s="23"/>
      <c r="FE104" s="259">
        <f t="shared" si="123"/>
        <v>16</v>
      </c>
      <c r="FF104" s="260">
        <f t="shared" si="124"/>
        <v>91</v>
      </c>
      <c r="FG104" s="260">
        <f t="shared" si="124"/>
        <v>0</v>
      </c>
      <c r="FH104" s="260">
        <f t="shared" si="124"/>
        <v>30</v>
      </c>
      <c r="FI104" s="131">
        <f t="shared" si="125"/>
        <v>121</v>
      </c>
      <c r="FJ104" s="14" t="str">
        <f t="shared" si="126"/>
        <v>Gill Silson</v>
      </c>
      <c r="FK104" s="14"/>
      <c r="FL104" s="183">
        <f t="shared" si="127"/>
        <v>16</v>
      </c>
      <c r="FM104" s="177">
        <v>20</v>
      </c>
      <c r="FN104" s="177">
        <v>15</v>
      </c>
      <c r="FO104" s="177">
        <v>14</v>
      </c>
      <c r="FP104" s="177">
        <v>17</v>
      </c>
      <c r="FQ104" s="177" t="s">
        <v>439</v>
      </c>
      <c r="FR104" s="177">
        <v>13</v>
      </c>
      <c r="FS104" s="177">
        <v>10</v>
      </c>
      <c r="FT104" s="177">
        <v>11</v>
      </c>
      <c r="FU104" s="177">
        <v>11</v>
      </c>
      <c r="FV104" s="177">
        <v>14</v>
      </c>
      <c r="FW104" s="177">
        <v>16</v>
      </c>
      <c r="FX104" s="77"/>
      <c r="FY104" s="77"/>
      <c r="FZ104" s="77"/>
      <c r="GA104" s="77"/>
      <c r="GB104" s="77"/>
      <c r="GC104" s="77"/>
      <c r="GD104" s="122">
        <f t="shared" si="128"/>
        <v>26</v>
      </c>
      <c r="GE104" s="122">
        <f t="shared" si="129"/>
        <v>44</v>
      </c>
      <c r="GF104" s="261">
        <f t="shared" si="130"/>
        <v>63</v>
      </c>
      <c r="GG104" s="261">
        <f t="shared" si="131"/>
        <v>63</v>
      </c>
      <c r="GH104" s="261">
        <f t="shared" si="132"/>
        <v>84</v>
      </c>
      <c r="GI104" s="261">
        <f t="shared" si="133"/>
        <v>103</v>
      </c>
      <c r="GJ104" s="261">
        <f t="shared" si="134"/>
        <v>121</v>
      </c>
      <c r="GK104" s="261">
        <f t="shared" si="135"/>
        <v>121</v>
      </c>
      <c r="GL104" s="261">
        <f t="shared" si="136"/>
        <v>121</v>
      </c>
      <c r="GM104" s="261">
        <f t="shared" si="137"/>
        <v>121</v>
      </c>
      <c r="GN104" s="261">
        <f t="shared" si="138"/>
        <v>121</v>
      </c>
      <c r="GO104" s="261"/>
      <c r="GP104" s="261">
        <f t="shared" si="139"/>
        <v>0</v>
      </c>
    </row>
    <row r="105" spans="1:198">
      <c r="A105" s="8">
        <v>16</v>
      </c>
      <c r="B105" s="14" t="s">
        <v>832</v>
      </c>
      <c r="C105" s="251"/>
      <c r="D105" s="251"/>
      <c r="E105" s="251"/>
      <c r="F105" s="251"/>
      <c r="G105" s="251">
        <v>3.9849537037037037E-2</v>
      </c>
      <c r="H105" s="251">
        <v>3.9849537037037037E-2</v>
      </c>
      <c r="I105" s="251">
        <v>3.9849537037037037E-2</v>
      </c>
      <c r="J105" s="251">
        <v>3.9849537037037037E-2</v>
      </c>
      <c r="K105" s="251">
        <v>3.9849537037037037E-2</v>
      </c>
      <c r="L105" s="251">
        <v>3.9849537037037037E-2</v>
      </c>
      <c r="M105" s="23"/>
      <c r="N105" s="252"/>
      <c r="O105" s="253"/>
      <c r="P105" s="254"/>
      <c r="Q105" s="255"/>
      <c r="R105" s="147"/>
      <c r="S105" s="14"/>
      <c r="T105" s="16"/>
      <c r="U105" s="15"/>
      <c r="V105" s="253"/>
      <c r="W105" s="256"/>
      <c r="X105" s="14"/>
      <c r="Y105" s="131"/>
      <c r="Z105" s="14"/>
      <c r="AA105" s="23"/>
      <c r="AB105" s="252"/>
      <c r="AC105" s="253"/>
      <c r="AD105" s="254"/>
      <c r="AE105" s="255"/>
      <c r="AF105" s="147"/>
      <c r="AG105" s="14"/>
      <c r="AH105" s="16"/>
      <c r="AI105" s="15"/>
      <c r="AJ105" s="14"/>
      <c r="AK105" s="14"/>
      <c r="AL105" s="14"/>
      <c r="AM105" s="131"/>
      <c r="AN105" s="14"/>
      <c r="AO105" s="23"/>
      <c r="AP105" s="15"/>
      <c r="AQ105" s="253"/>
      <c r="AR105" s="256"/>
      <c r="AS105" s="14"/>
      <c r="AT105" s="131"/>
      <c r="AU105" s="14"/>
      <c r="AV105" s="23"/>
      <c r="AW105" s="252"/>
      <c r="AX105" s="253"/>
      <c r="AY105" s="254"/>
      <c r="AZ105" s="255"/>
      <c r="BA105" s="147"/>
      <c r="BB105" s="14"/>
      <c r="BC105" s="16"/>
      <c r="BD105" s="15"/>
      <c r="BE105" s="253"/>
      <c r="BF105" s="256"/>
      <c r="BG105" s="14"/>
      <c r="BH105" s="131"/>
      <c r="BI105" s="14"/>
      <c r="BJ105" s="23"/>
      <c r="BK105" s="252"/>
      <c r="BL105" s="253"/>
      <c r="BM105" s="254"/>
      <c r="BN105" s="255"/>
      <c r="BO105" s="147"/>
      <c r="BP105" s="14"/>
      <c r="BQ105" s="16"/>
      <c r="BR105" s="252"/>
      <c r="BS105" s="253"/>
      <c r="BT105" s="254"/>
      <c r="BU105" s="255"/>
      <c r="BV105" s="147"/>
      <c r="BW105" s="14"/>
      <c r="BX105" s="23">
        <v>3.9849537037037037E-2</v>
      </c>
      <c r="BY105" s="252">
        <v>14</v>
      </c>
      <c r="BZ105" s="253">
        <f>IF(BX$163&gt;0,(((BX$163)+10)-BY105),0)</f>
        <v>20</v>
      </c>
      <c r="CA105" s="254">
        <v>0</v>
      </c>
      <c r="CB105" s="255">
        <f t="shared" si="101"/>
        <v>5</v>
      </c>
      <c r="CC105" s="147">
        <f t="shared" si="102"/>
        <v>25</v>
      </c>
      <c r="CD105" s="14"/>
      <c r="CE105" s="16"/>
      <c r="CF105" s="15"/>
      <c r="CG105" s="253"/>
      <c r="CH105" s="14"/>
      <c r="CI105" s="14"/>
      <c r="CJ105" s="131"/>
      <c r="CK105" s="14"/>
      <c r="CL105" s="23"/>
      <c r="CM105" s="15"/>
      <c r="CN105" s="253"/>
      <c r="CO105" s="256"/>
      <c r="CP105" s="14"/>
      <c r="CQ105" s="131"/>
      <c r="CR105" s="14"/>
      <c r="CS105" s="16"/>
      <c r="CT105" s="15"/>
      <c r="CU105" s="253"/>
      <c r="CV105" s="14"/>
      <c r="CW105" s="14"/>
      <c r="CX105" s="131"/>
      <c r="CY105" s="14"/>
      <c r="CZ105" s="16"/>
      <c r="DA105" s="252"/>
      <c r="DB105" s="253"/>
      <c r="DC105" s="254">
        <v>0</v>
      </c>
      <c r="DD105" s="255">
        <f t="shared" si="107"/>
        <v>0</v>
      </c>
      <c r="DE105" s="147">
        <f t="shared" si="108"/>
        <v>0</v>
      </c>
      <c r="DF105" s="14"/>
      <c r="DG105" s="16"/>
      <c r="DH105" s="252"/>
      <c r="DI105" s="253"/>
      <c r="DJ105" s="254">
        <v>0</v>
      </c>
      <c r="DK105" s="255">
        <f t="shared" si="109"/>
        <v>0</v>
      </c>
      <c r="DL105" s="147">
        <f t="shared" si="110"/>
        <v>0</v>
      </c>
      <c r="DM105" s="14"/>
      <c r="DN105" s="16"/>
      <c r="DO105" s="252"/>
      <c r="DP105" s="253"/>
      <c r="DQ105" s="254">
        <v>0</v>
      </c>
      <c r="DR105" s="255">
        <f t="shared" si="111"/>
        <v>0</v>
      </c>
      <c r="DS105" s="147">
        <f t="shared" si="112"/>
        <v>0</v>
      </c>
      <c r="DT105" s="12"/>
      <c r="DU105" s="16"/>
      <c r="DV105" s="252"/>
      <c r="DW105" s="253"/>
      <c r="DX105" s="254">
        <v>0</v>
      </c>
      <c r="DY105" s="255">
        <f t="shared" si="113"/>
        <v>0</v>
      </c>
      <c r="DZ105" s="147">
        <f t="shared" si="114"/>
        <v>0</v>
      </c>
      <c r="EA105" s="14"/>
      <c r="EB105" s="16"/>
      <c r="EC105" s="252"/>
      <c r="ED105" s="253"/>
      <c r="EE105" s="254">
        <v>0</v>
      </c>
      <c r="EF105" s="255">
        <f t="shared" si="115"/>
        <v>0</v>
      </c>
      <c r="EG105" s="147">
        <f t="shared" si="116"/>
        <v>0</v>
      </c>
      <c r="EH105" s="14"/>
      <c r="EI105" s="16"/>
      <c r="EJ105" s="252"/>
      <c r="EK105" s="253"/>
      <c r="EL105" s="254">
        <v>0</v>
      </c>
      <c r="EM105" s="255">
        <f t="shared" si="117"/>
        <v>0</v>
      </c>
      <c r="EN105" s="147">
        <f t="shared" si="118"/>
        <v>0</v>
      </c>
      <c r="EO105" s="14"/>
      <c r="EP105" s="23"/>
      <c r="EQ105" s="15"/>
      <c r="ER105" s="253">
        <f t="shared" si="119"/>
        <v>0</v>
      </c>
      <c r="ES105" s="256">
        <v>0</v>
      </c>
      <c r="ET105" s="14"/>
      <c r="EU105" s="131">
        <f t="shared" si="120"/>
        <v>0</v>
      </c>
      <c r="EV105" s="14"/>
      <c r="EW105" s="23"/>
      <c r="EX105" s="15"/>
      <c r="EY105" s="253">
        <f t="shared" si="121"/>
        <v>0</v>
      </c>
      <c r="EZ105" s="256">
        <v>0</v>
      </c>
      <c r="FA105" s="14"/>
      <c r="FB105" s="131">
        <f t="shared" si="122"/>
        <v>0</v>
      </c>
      <c r="FC105" s="14"/>
      <c r="FD105" s="23"/>
      <c r="FE105" s="259">
        <f t="shared" si="123"/>
        <v>39</v>
      </c>
      <c r="FF105" s="260">
        <f t="shared" si="124"/>
        <v>20</v>
      </c>
      <c r="FG105" s="260">
        <f t="shared" si="124"/>
        <v>0</v>
      </c>
      <c r="FH105" s="260">
        <f t="shared" si="124"/>
        <v>5</v>
      </c>
      <c r="FI105" s="131">
        <f t="shared" si="125"/>
        <v>25</v>
      </c>
      <c r="FJ105" s="14" t="str">
        <f t="shared" si="126"/>
        <v>Gina Mumford</v>
      </c>
      <c r="FK105" s="14"/>
      <c r="FL105" s="183">
        <f t="shared" si="127"/>
        <v>39</v>
      </c>
      <c r="FM105" s="177"/>
      <c r="FN105" s="177"/>
      <c r="FO105" s="177"/>
      <c r="FP105" s="177"/>
      <c r="FQ105" s="177" t="s">
        <v>835</v>
      </c>
      <c r="FR105" s="177">
        <v>36</v>
      </c>
      <c r="FS105" s="177">
        <v>38</v>
      </c>
      <c r="FT105" s="177">
        <v>39</v>
      </c>
      <c r="FU105" s="177">
        <v>39</v>
      </c>
      <c r="FV105" s="177">
        <v>39</v>
      </c>
      <c r="FW105" s="177">
        <v>39</v>
      </c>
      <c r="FX105" s="77"/>
      <c r="FY105" s="77"/>
      <c r="FZ105" s="77"/>
      <c r="GA105" s="77"/>
      <c r="GB105" s="77"/>
      <c r="GC105" s="77"/>
      <c r="GD105" s="122">
        <f t="shared" si="128"/>
        <v>0</v>
      </c>
      <c r="GE105" s="122">
        <f t="shared" si="129"/>
        <v>0</v>
      </c>
      <c r="GF105" s="261">
        <f t="shared" si="130"/>
        <v>0</v>
      </c>
      <c r="GG105" s="261">
        <f t="shared" si="131"/>
        <v>0</v>
      </c>
      <c r="GH105" s="261">
        <f t="shared" si="132"/>
        <v>25</v>
      </c>
      <c r="GI105" s="261">
        <f t="shared" si="133"/>
        <v>25</v>
      </c>
      <c r="GJ105" s="261">
        <f t="shared" si="134"/>
        <v>25</v>
      </c>
      <c r="GK105" s="261">
        <f t="shared" si="135"/>
        <v>25</v>
      </c>
      <c r="GL105" s="261">
        <f t="shared" si="136"/>
        <v>25</v>
      </c>
      <c r="GM105" s="261">
        <f t="shared" si="137"/>
        <v>25</v>
      </c>
      <c r="GN105" s="261">
        <f t="shared" si="138"/>
        <v>25</v>
      </c>
      <c r="GO105" s="261"/>
      <c r="GP105" s="261">
        <f t="shared" si="139"/>
        <v>0</v>
      </c>
    </row>
    <row r="106" spans="1:198">
      <c r="A106" s="8">
        <v>17</v>
      </c>
      <c r="B106" s="14" t="s">
        <v>418</v>
      </c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3"/>
      <c r="N106" s="252"/>
      <c r="O106" s="253"/>
      <c r="P106" s="254"/>
      <c r="Q106" s="255"/>
      <c r="R106" s="147"/>
      <c r="S106" s="14"/>
      <c r="T106" s="16"/>
      <c r="U106" s="15"/>
      <c r="V106" s="253"/>
      <c r="W106" s="256"/>
      <c r="X106" s="14"/>
      <c r="Y106" s="131"/>
      <c r="Z106" s="14"/>
      <c r="AA106" s="23"/>
      <c r="AB106" s="252"/>
      <c r="AC106" s="253"/>
      <c r="AD106" s="254"/>
      <c r="AE106" s="255"/>
      <c r="AF106" s="147"/>
      <c r="AG106" s="14"/>
      <c r="AH106" s="16"/>
      <c r="AI106" s="15"/>
      <c r="AJ106" s="14"/>
      <c r="AK106" s="14"/>
      <c r="AL106" s="14"/>
      <c r="AM106" s="131"/>
      <c r="AN106" s="14"/>
      <c r="AO106" s="23"/>
      <c r="AP106" s="15"/>
      <c r="AQ106" s="253"/>
      <c r="AR106" s="256"/>
      <c r="AS106" s="14"/>
      <c r="AT106" s="131"/>
      <c r="AU106" s="14"/>
      <c r="AV106" s="23"/>
      <c r="AW106" s="252"/>
      <c r="AX106" s="253"/>
      <c r="AY106" s="254"/>
      <c r="AZ106" s="255"/>
      <c r="BA106" s="147"/>
      <c r="BB106" s="14"/>
      <c r="BC106" s="16"/>
      <c r="BD106" s="15"/>
      <c r="BE106" s="253"/>
      <c r="BF106" s="256"/>
      <c r="BG106" s="14"/>
      <c r="BH106" s="131"/>
      <c r="BI106" s="14"/>
      <c r="BJ106" s="23"/>
      <c r="BK106" s="252"/>
      <c r="BL106" s="253"/>
      <c r="BM106" s="254"/>
      <c r="BN106" s="255"/>
      <c r="BO106" s="147"/>
      <c r="BP106" s="14"/>
      <c r="BQ106" s="90">
        <v>2.1342592592592594E-2</v>
      </c>
      <c r="BR106" s="252">
        <v>3</v>
      </c>
      <c r="BS106" s="253">
        <f>IF(BQ$163&gt;0,(((BQ$163)+10)-BR106),0)</f>
        <v>24</v>
      </c>
      <c r="BT106" s="254">
        <v>0</v>
      </c>
      <c r="BU106" s="255">
        <f t="shared" si="99"/>
        <v>5</v>
      </c>
      <c r="BV106" s="147">
        <f t="shared" si="100"/>
        <v>29</v>
      </c>
      <c r="BW106" s="14"/>
      <c r="BX106" s="16"/>
      <c r="BY106" s="252"/>
      <c r="BZ106" s="253"/>
      <c r="CA106" s="254">
        <v>0</v>
      </c>
      <c r="CB106" s="255">
        <f t="shared" si="101"/>
        <v>0</v>
      </c>
      <c r="CC106" s="147">
        <f t="shared" si="102"/>
        <v>0</v>
      </c>
      <c r="CD106" s="14"/>
      <c r="CE106" s="16"/>
      <c r="CF106" s="15"/>
      <c r="CG106" s="253"/>
      <c r="CH106" s="14"/>
      <c r="CI106" s="14"/>
      <c r="CJ106" s="131"/>
      <c r="CK106" s="14"/>
      <c r="CL106" s="23"/>
      <c r="CM106" s="15"/>
      <c r="CN106" s="253"/>
      <c r="CO106" s="256"/>
      <c r="CP106" s="14"/>
      <c r="CQ106" s="131"/>
      <c r="CR106" s="14"/>
      <c r="CS106" s="16"/>
      <c r="CT106" s="15"/>
      <c r="CU106" s="253"/>
      <c r="CV106" s="14"/>
      <c r="CW106" s="14"/>
      <c r="CX106" s="131"/>
      <c r="CY106" s="14"/>
      <c r="CZ106" s="16"/>
      <c r="DA106" s="252"/>
      <c r="DB106" s="253"/>
      <c r="DC106" s="254">
        <v>0</v>
      </c>
      <c r="DD106" s="255">
        <f t="shared" si="107"/>
        <v>0</v>
      </c>
      <c r="DE106" s="147">
        <f t="shared" si="108"/>
        <v>0</v>
      </c>
      <c r="DF106" s="14"/>
      <c r="DG106" s="16"/>
      <c r="DH106" s="252"/>
      <c r="DI106" s="253"/>
      <c r="DJ106" s="254">
        <v>0</v>
      </c>
      <c r="DK106" s="255">
        <f t="shared" si="109"/>
        <v>0</v>
      </c>
      <c r="DL106" s="147">
        <f t="shared" si="110"/>
        <v>0</v>
      </c>
      <c r="DM106" s="14"/>
      <c r="DN106" s="16"/>
      <c r="DO106" s="252"/>
      <c r="DP106" s="253"/>
      <c r="DQ106" s="254">
        <v>0</v>
      </c>
      <c r="DR106" s="255">
        <f t="shared" si="111"/>
        <v>0</v>
      </c>
      <c r="DS106" s="147">
        <f t="shared" si="112"/>
        <v>0</v>
      </c>
      <c r="DT106" s="12"/>
      <c r="DU106" s="16"/>
      <c r="DV106" s="252"/>
      <c r="DW106" s="253"/>
      <c r="DX106" s="254">
        <v>0</v>
      </c>
      <c r="DY106" s="255">
        <f t="shared" si="113"/>
        <v>0</v>
      </c>
      <c r="DZ106" s="147">
        <f t="shared" si="114"/>
        <v>0</v>
      </c>
      <c r="EA106" s="14"/>
      <c r="EB106" s="16"/>
      <c r="EC106" s="252"/>
      <c r="ED106" s="253"/>
      <c r="EE106" s="254">
        <v>0</v>
      </c>
      <c r="EF106" s="255">
        <f t="shared" si="115"/>
        <v>0</v>
      </c>
      <c r="EG106" s="147">
        <f t="shared" si="116"/>
        <v>0</v>
      </c>
      <c r="EH106" s="14"/>
      <c r="EI106" s="16"/>
      <c r="EJ106" s="252"/>
      <c r="EK106" s="253"/>
      <c r="EL106" s="254">
        <v>0</v>
      </c>
      <c r="EM106" s="255">
        <f t="shared" si="117"/>
        <v>0</v>
      </c>
      <c r="EN106" s="147">
        <f t="shared" si="118"/>
        <v>0</v>
      </c>
      <c r="EO106" s="14"/>
      <c r="EP106" s="23"/>
      <c r="EQ106" s="15"/>
      <c r="ER106" s="253">
        <f t="shared" si="119"/>
        <v>0</v>
      </c>
      <c r="ES106" s="256">
        <v>0</v>
      </c>
      <c r="ET106" s="14"/>
      <c r="EU106" s="131">
        <f t="shared" si="120"/>
        <v>0</v>
      </c>
      <c r="EV106" s="14"/>
      <c r="EW106" s="23"/>
      <c r="EX106" s="15"/>
      <c r="EY106" s="253">
        <f t="shared" si="121"/>
        <v>0</v>
      </c>
      <c r="EZ106" s="256">
        <v>0</v>
      </c>
      <c r="FA106" s="14"/>
      <c r="FB106" s="131">
        <f t="shared" si="122"/>
        <v>0</v>
      </c>
      <c r="FC106" s="14"/>
      <c r="FD106" s="23"/>
      <c r="FE106" s="259">
        <f t="shared" si="123"/>
        <v>36</v>
      </c>
      <c r="FF106" s="260">
        <f t="shared" ref="FF106:FH121" si="151">SUM(O106+V106+AC106+AJ106+AQ106+AX106+BE106+BL106+BS106+BZ106+CG106+CN106+CU106+DB106+DI106+DP106+DW106+ED106+EK106+ER106+EY106)</f>
        <v>24</v>
      </c>
      <c r="FG106" s="260">
        <f t="shared" si="151"/>
        <v>0</v>
      </c>
      <c r="FH106" s="260">
        <f t="shared" si="151"/>
        <v>5</v>
      </c>
      <c r="FI106" s="131">
        <f t="shared" si="125"/>
        <v>29</v>
      </c>
      <c r="FJ106" s="14" t="str">
        <f t="shared" si="126"/>
        <v>Heather Eccles</v>
      </c>
      <c r="FK106" s="14"/>
      <c r="FL106" s="183">
        <f t="shared" si="127"/>
        <v>36</v>
      </c>
      <c r="FM106" s="177"/>
      <c r="FN106" s="177"/>
      <c r="FO106" s="177"/>
      <c r="FP106" s="177">
        <v>29</v>
      </c>
      <c r="FQ106" s="177">
        <v>33</v>
      </c>
      <c r="FR106" s="177">
        <v>33</v>
      </c>
      <c r="FS106" s="177">
        <v>35</v>
      </c>
      <c r="FT106" s="177">
        <v>36</v>
      </c>
      <c r="FU106" s="177">
        <v>36</v>
      </c>
      <c r="FV106" s="177">
        <v>36</v>
      </c>
      <c r="FW106" s="177">
        <v>36</v>
      </c>
      <c r="FX106" s="77"/>
      <c r="FY106" s="77"/>
      <c r="FZ106" s="77"/>
      <c r="GA106" s="77"/>
      <c r="GB106" s="77"/>
      <c r="GC106" s="77"/>
      <c r="GD106" s="122">
        <f t="shared" si="128"/>
        <v>0</v>
      </c>
      <c r="GE106" s="122">
        <f t="shared" si="129"/>
        <v>0</v>
      </c>
      <c r="GF106" s="261">
        <f t="shared" si="130"/>
        <v>0</v>
      </c>
      <c r="GG106" s="261">
        <f t="shared" si="131"/>
        <v>29</v>
      </c>
      <c r="GH106" s="261">
        <f t="shared" si="132"/>
        <v>29</v>
      </c>
      <c r="GI106" s="261">
        <f t="shared" si="133"/>
        <v>29</v>
      </c>
      <c r="GJ106" s="261">
        <f t="shared" si="134"/>
        <v>29</v>
      </c>
      <c r="GK106" s="261">
        <f t="shared" si="135"/>
        <v>29</v>
      </c>
      <c r="GL106" s="261">
        <f t="shared" si="136"/>
        <v>29</v>
      </c>
      <c r="GM106" s="261">
        <f t="shared" si="137"/>
        <v>29</v>
      </c>
      <c r="GN106" s="261">
        <f t="shared" si="138"/>
        <v>29</v>
      </c>
      <c r="GO106" s="261"/>
      <c r="GP106" s="261">
        <f t="shared" si="139"/>
        <v>0</v>
      </c>
    </row>
    <row r="107" spans="1:198">
      <c r="A107" s="8">
        <v>18</v>
      </c>
      <c r="B107" s="14" t="s">
        <v>971</v>
      </c>
      <c r="C107" s="251">
        <v>3.7106481481481483E-2</v>
      </c>
      <c r="D107" s="251">
        <v>3.7106481481481483E-2</v>
      </c>
      <c r="E107" s="262">
        <v>3.6377314814814814E-2</v>
      </c>
      <c r="F107" s="251">
        <v>3.6377314814814814E-2</v>
      </c>
      <c r="G107" s="251">
        <v>3.6377314814814814E-2</v>
      </c>
      <c r="H107" s="251">
        <v>3.6377314814814814E-2</v>
      </c>
      <c r="I107" s="251">
        <v>3.6377314814814814E-2</v>
      </c>
      <c r="J107" s="251">
        <v>3.6377314814814814E-2</v>
      </c>
      <c r="K107" s="251">
        <v>3.6377314814814814E-2</v>
      </c>
      <c r="L107" s="251">
        <v>3.6377314814814814E-2</v>
      </c>
      <c r="M107" s="23">
        <v>3.7106481481481483E-2</v>
      </c>
      <c r="N107" s="252">
        <v>18</v>
      </c>
      <c r="O107" s="253">
        <f>IF(M$163&gt;0,(((M$163)+10)-N107),0)</f>
        <v>23</v>
      </c>
      <c r="P107" s="254">
        <v>0</v>
      </c>
      <c r="Q107" s="255">
        <f t="shared" si="140"/>
        <v>5</v>
      </c>
      <c r="R107" s="147">
        <f t="shared" si="141"/>
        <v>28</v>
      </c>
      <c r="S107" s="14"/>
      <c r="T107" s="16"/>
      <c r="U107" s="15"/>
      <c r="V107" s="253">
        <f>((T$163)+10)-U107</f>
        <v>0</v>
      </c>
      <c r="W107" s="256">
        <v>0</v>
      </c>
      <c r="X107" s="14"/>
      <c r="Y107" s="131">
        <f t="shared" si="142"/>
        <v>0</v>
      </c>
      <c r="Z107" s="14"/>
      <c r="AA107" s="23">
        <v>3.7106481481481483E-2</v>
      </c>
      <c r="AB107" s="252">
        <v>14</v>
      </c>
      <c r="AC107" s="253">
        <f>IF(AA$163&gt;0,(((AA$163)+10)-AB107),0)</f>
        <v>15</v>
      </c>
      <c r="AD107" s="254">
        <v>0</v>
      </c>
      <c r="AE107" s="255">
        <f t="shared" si="143"/>
        <v>5</v>
      </c>
      <c r="AF107" s="147">
        <f t="shared" si="144"/>
        <v>20</v>
      </c>
      <c r="AG107" s="14"/>
      <c r="AH107" s="16"/>
      <c r="AI107" s="15"/>
      <c r="AJ107" s="14"/>
      <c r="AK107" s="14"/>
      <c r="AL107" s="14"/>
      <c r="AM107" s="131"/>
      <c r="AN107" s="14"/>
      <c r="AO107" s="23"/>
      <c r="AP107" s="15"/>
      <c r="AQ107" s="253"/>
      <c r="AR107" s="256"/>
      <c r="AS107" s="14"/>
      <c r="AT107" s="131"/>
      <c r="AU107" s="14"/>
      <c r="AV107" s="23"/>
      <c r="AW107" s="252"/>
      <c r="AX107" s="253">
        <f>((AV$163)+10)-AW107</f>
        <v>0</v>
      </c>
      <c r="AY107" s="254">
        <v>0</v>
      </c>
      <c r="AZ107" s="255"/>
      <c r="BA107" s="147">
        <f t="shared" si="145"/>
        <v>0</v>
      </c>
      <c r="BB107" s="14"/>
      <c r="BC107" s="16"/>
      <c r="BD107" s="15"/>
      <c r="BE107" s="253">
        <f>((BC$163)+10)-BD107</f>
        <v>0</v>
      </c>
      <c r="BF107" s="256">
        <v>0</v>
      </c>
      <c r="BG107" s="14"/>
      <c r="BH107" s="131">
        <f t="shared" si="146"/>
        <v>0</v>
      </c>
      <c r="BI107" s="14"/>
      <c r="BJ107" s="110">
        <v>3.6377314814814814E-2</v>
      </c>
      <c r="BK107" s="252">
        <v>8</v>
      </c>
      <c r="BL107" s="253">
        <f>IF(BJ$163&gt;0,(((BJ$163)+10)-BK107),0)</f>
        <v>18</v>
      </c>
      <c r="BM107" s="263">
        <v>15</v>
      </c>
      <c r="BN107" s="255">
        <f t="shared" si="97"/>
        <v>5</v>
      </c>
      <c r="BO107" s="147">
        <f t="shared" si="98"/>
        <v>38</v>
      </c>
      <c r="BP107" s="14"/>
      <c r="BQ107" s="23">
        <v>2.6782407407407408E-2</v>
      </c>
      <c r="BR107" s="252">
        <v>14</v>
      </c>
      <c r="BS107" s="253">
        <f>IF(BQ$163&gt;0,(((BQ$163)+10)-BR107),0)</f>
        <v>13</v>
      </c>
      <c r="BT107" s="254">
        <v>0</v>
      </c>
      <c r="BU107" s="255">
        <f t="shared" si="99"/>
        <v>5</v>
      </c>
      <c r="BV107" s="147">
        <f t="shared" si="100"/>
        <v>18</v>
      </c>
      <c r="BW107" s="14"/>
      <c r="BX107" s="23">
        <v>3.9745370370370368E-2</v>
      </c>
      <c r="BY107" s="252">
        <v>13</v>
      </c>
      <c r="BZ107" s="253">
        <f>IF(BX$163&gt;0,(((BX$163)+10)-BY107),0)</f>
        <v>21</v>
      </c>
      <c r="CA107" s="254">
        <v>0</v>
      </c>
      <c r="CB107" s="255">
        <f t="shared" si="101"/>
        <v>5</v>
      </c>
      <c r="CC107" s="147">
        <f t="shared" si="102"/>
        <v>26</v>
      </c>
      <c r="CD107" s="14"/>
      <c r="CE107" s="16"/>
      <c r="CF107" s="15"/>
      <c r="CG107" s="253">
        <f>(CE$163+1)-CF107</f>
        <v>0</v>
      </c>
      <c r="CH107" s="14"/>
      <c r="CI107" s="14"/>
      <c r="CJ107" s="131">
        <f t="shared" si="103"/>
        <v>0</v>
      </c>
      <c r="CK107" s="14"/>
      <c r="CL107" s="23"/>
      <c r="CM107" s="15"/>
      <c r="CN107" s="253">
        <f>((CL$163)+10)-CM107</f>
        <v>0</v>
      </c>
      <c r="CO107" s="256">
        <v>0</v>
      </c>
      <c r="CP107" s="14"/>
      <c r="CQ107" s="131">
        <f t="shared" si="105"/>
        <v>0</v>
      </c>
      <c r="CR107" s="14"/>
      <c r="CS107" s="16"/>
      <c r="CT107" s="15"/>
      <c r="CU107" s="253">
        <f>(CS$163+1)-CT107</f>
        <v>0</v>
      </c>
      <c r="CV107" s="14"/>
      <c r="CW107" s="14"/>
      <c r="CX107" s="131">
        <f t="shared" si="106"/>
        <v>0</v>
      </c>
      <c r="CY107" s="14"/>
      <c r="CZ107" s="16"/>
      <c r="DA107" s="252"/>
      <c r="DB107" s="253"/>
      <c r="DC107" s="254">
        <v>0</v>
      </c>
      <c r="DD107" s="255">
        <f t="shared" si="107"/>
        <v>0</v>
      </c>
      <c r="DE107" s="147">
        <f t="shared" si="108"/>
        <v>0</v>
      </c>
      <c r="DF107" s="14"/>
      <c r="DG107" s="23">
        <v>3.770833333333333E-2</v>
      </c>
      <c r="DH107" s="252">
        <v>9</v>
      </c>
      <c r="DI107" s="253">
        <f>IF(DG$163&gt;0,(((DG$163)+10)-DH107),0)</f>
        <v>15</v>
      </c>
      <c r="DJ107" s="254">
        <v>0</v>
      </c>
      <c r="DK107" s="255">
        <f t="shared" si="109"/>
        <v>5</v>
      </c>
      <c r="DL107" s="147">
        <f t="shared" si="110"/>
        <v>20</v>
      </c>
      <c r="DM107" s="14"/>
      <c r="DN107" s="16"/>
      <c r="DO107" s="252"/>
      <c r="DP107" s="253"/>
      <c r="DQ107" s="254">
        <v>0</v>
      </c>
      <c r="DR107" s="255">
        <f t="shared" si="111"/>
        <v>0</v>
      </c>
      <c r="DS107" s="147">
        <f t="shared" si="112"/>
        <v>0</v>
      </c>
      <c r="DT107" s="12"/>
      <c r="DU107" s="16"/>
      <c r="DV107" s="252"/>
      <c r="DW107" s="253"/>
      <c r="DX107" s="254">
        <v>0</v>
      </c>
      <c r="DY107" s="255">
        <f t="shared" si="113"/>
        <v>0</v>
      </c>
      <c r="DZ107" s="147">
        <f t="shared" si="114"/>
        <v>0</v>
      </c>
      <c r="EA107" s="14"/>
      <c r="EB107" s="16"/>
      <c r="EC107" s="252"/>
      <c r="ED107" s="253"/>
      <c r="EE107" s="254">
        <v>0</v>
      </c>
      <c r="EF107" s="255">
        <f t="shared" si="115"/>
        <v>0</v>
      </c>
      <c r="EG107" s="147">
        <f t="shared" si="116"/>
        <v>0</v>
      </c>
      <c r="EH107" s="14"/>
      <c r="EI107" s="16"/>
      <c r="EJ107" s="252"/>
      <c r="EK107" s="253"/>
      <c r="EL107" s="254">
        <v>0</v>
      </c>
      <c r="EM107" s="255">
        <f t="shared" si="117"/>
        <v>0</v>
      </c>
      <c r="EN107" s="147">
        <f t="shared" si="118"/>
        <v>0</v>
      </c>
      <c r="EO107" s="14"/>
      <c r="EP107" s="16"/>
      <c r="EQ107" s="15"/>
      <c r="ER107" s="253">
        <f t="shared" si="119"/>
        <v>0</v>
      </c>
      <c r="ES107" s="256">
        <v>0</v>
      </c>
      <c r="ET107" s="14"/>
      <c r="EU107" s="131">
        <f t="shared" si="120"/>
        <v>0</v>
      </c>
      <c r="EV107" s="14"/>
      <c r="EW107" s="16"/>
      <c r="EX107" s="15"/>
      <c r="EY107" s="253">
        <f t="shared" si="121"/>
        <v>0</v>
      </c>
      <c r="EZ107" s="256">
        <v>0</v>
      </c>
      <c r="FA107" s="14"/>
      <c r="FB107" s="131">
        <f t="shared" si="122"/>
        <v>0</v>
      </c>
      <c r="FC107" s="14"/>
      <c r="FD107" s="23"/>
      <c r="FE107" s="259">
        <f t="shared" si="123"/>
        <v>9</v>
      </c>
      <c r="FF107" s="260">
        <f t="shared" si="151"/>
        <v>105</v>
      </c>
      <c r="FG107" s="260">
        <f t="shared" si="151"/>
        <v>15</v>
      </c>
      <c r="FH107" s="260">
        <f t="shared" si="151"/>
        <v>30</v>
      </c>
      <c r="FI107" s="131">
        <f t="shared" si="125"/>
        <v>150</v>
      </c>
      <c r="FJ107" s="14" t="str">
        <f t="shared" si="126"/>
        <v>Heather Heron</v>
      </c>
      <c r="FK107" s="14"/>
      <c r="FL107" s="183">
        <f t="shared" si="127"/>
        <v>9</v>
      </c>
      <c r="FM107" s="177">
        <v>18</v>
      </c>
      <c r="FN107" s="177">
        <v>14</v>
      </c>
      <c r="FO107" s="177" t="s">
        <v>132</v>
      </c>
      <c r="FP107" s="177">
        <v>8</v>
      </c>
      <c r="FQ107" s="177" t="s">
        <v>434</v>
      </c>
      <c r="FR107" s="177">
        <v>9</v>
      </c>
      <c r="FS107" s="177">
        <v>6</v>
      </c>
      <c r="FT107" s="177">
        <v>6</v>
      </c>
      <c r="FU107" s="177">
        <v>6</v>
      </c>
      <c r="FV107" s="177">
        <v>9</v>
      </c>
      <c r="FW107" s="177">
        <v>9</v>
      </c>
      <c r="FX107" s="77"/>
      <c r="FY107" s="77"/>
      <c r="FZ107" s="77"/>
      <c r="GA107" s="77"/>
      <c r="GB107" s="77"/>
      <c r="GC107" s="77"/>
      <c r="GD107" s="122">
        <f t="shared" si="128"/>
        <v>28</v>
      </c>
      <c r="GE107" s="122">
        <f t="shared" si="129"/>
        <v>48</v>
      </c>
      <c r="GF107" s="261">
        <f t="shared" si="130"/>
        <v>86</v>
      </c>
      <c r="GG107" s="261">
        <f t="shared" si="131"/>
        <v>104</v>
      </c>
      <c r="GH107" s="261">
        <f t="shared" si="132"/>
        <v>130</v>
      </c>
      <c r="GI107" s="261">
        <f t="shared" si="133"/>
        <v>130</v>
      </c>
      <c r="GJ107" s="261">
        <f t="shared" si="134"/>
        <v>150</v>
      </c>
      <c r="GK107" s="261">
        <f t="shared" si="135"/>
        <v>150</v>
      </c>
      <c r="GL107" s="261">
        <f t="shared" si="136"/>
        <v>150</v>
      </c>
      <c r="GM107" s="261">
        <f t="shared" si="137"/>
        <v>150</v>
      </c>
      <c r="GN107" s="261">
        <f t="shared" si="138"/>
        <v>150</v>
      </c>
      <c r="GO107" s="261"/>
      <c r="GP107" s="261">
        <f t="shared" si="139"/>
        <v>0</v>
      </c>
    </row>
    <row r="108" spans="1:198">
      <c r="A108" s="8">
        <v>19</v>
      </c>
      <c r="B108" s="14" t="s">
        <v>903</v>
      </c>
      <c r="C108" s="251">
        <v>4.494212962962963E-2</v>
      </c>
      <c r="D108" s="262">
        <v>4.2337962962962966E-2</v>
      </c>
      <c r="E108" s="251">
        <v>4.2337962962962966E-2</v>
      </c>
      <c r="F108" s="251">
        <v>4.2337962962962966E-2</v>
      </c>
      <c r="G108" s="251">
        <v>4.2337962962962966E-2</v>
      </c>
      <c r="H108" s="251">
        <v>4.2337962962962966E-2</v>
      </c>
      <c r="I108" s="251">
        <v>4.2337962962962966E-2</v>
      </c>
      <c r="J108" s="251">
        <v>4.2337962962962966E-2</v>
      </c>
      <c r="K108" s="251">
        <v>4.2337962962962966E-2</v>
      </c>
      <c r="L108" s="251">
        <v>4.2337962962962966E-2</v>
      </c>
      <c r="M108" s="23">
        <v>4.494212962962963E-2</v>
      </c>
      <c r="N108" s="252">
        <v>28</v>
      </c>
      <c r="O108" s="253">
        <f>IF(M$163&gt;0,(((M$163)+10)-N108),0)</f>
        <v>13</v>
      </c>
      <c r="P108" s="254">
        <v>0</v>
      </c>
      <c r="Q108" s="255">
        <f t="shared" si="140"/>
        <v>5</v>
      </c>
      <c r="R108" s="147">
        <f t="shared" si="141"/>
        <v>18</v>
      </c>
      <c r="S108" s="14"/>
      <c r="T108" s="16"/>
      <c r="U108" s="15"/>
      <c r="V108" s="253">
        <f>((T$163)+10)-U108</f>
        <v>0</v>
      </c>
      <c r="W108" s="256">
        <v>0</v>
      </c>
      <c r="X108" s="14"/>
      <c r="Y108" s="131">
        <f t="shared" si="142"/>
        <v>0</v>
      </c>
      <c r="Z108" s="14"/>
      <c r="AA108" s="110">
        <v>4.2337962962962966E-2</v>
      </c>
      <c r="AB108" s="252">
        <v>17</v>
      </c>
      <c r="AC108" s="253">
        <f>IF(AA$163&gt;0,(((AA$163)+10)-AB108),0)</f>
        <v>12</v>
      </c>
      <c r="AD108" s="263">
        <v>15</v>
      </c>
      <c r="AE108" s="255">
        <f t="shared" si="143"/>
        <v>5</v>
      </c>
      <c r="AF108" s="147">
        <f t="shared" si="144"/>
        <v>32</v>
      </c>
      <c r="AG108" s="14"/>
      <c r="AH108" s="16"/>
      <c r="AI108" s="15"/>
      <c r="AJ108" s="14"/>
      <c r="AK108" s="14"/>
      <c r="AL108" s="14"/>
      <c r="AM108" s="131"/>
      <c r="AN108" s="14"/>
      <c r="AO108" s="23"/>
      <c r="AP108" s="15"/>
      <c r="AQ108" s="253"/>
      <c r="AR108" s="256"/>
      <c r="AS108" s="14"/>
      <c r="AT108" s="131"/>
      <c r="AU108" s="14"/>
      <c r="AV108" s="23"/>
      <c r="AW108" s="252"/>
      <c r="AX108" s="253">
        <f>((AV$163)+10)-AW108</f>
        <v>0</v>
      </c>
      <c r="AY108" s="254">
        <v>0</v>
      </c>
      <c r="AZ108" s="255"/>
      <c r="BA108" s="147">
        <f t="shared" si="145"/>
        <v>0</v>
      </c>
      <c r="BB108" s="14"/>
      <c r="BC108" s="16"/>
      <c r="BD108" s="15"/>
      <c r="BE108" s="253">
        <f>((BC$163)+10)-BD108</f>
        <v>0</v>
      </c>
      <c r="BF108" s="256">
        <v>0</v>
      </c>
      <c r="BG108" s="14"/>
      <c r="BH108" s="131">
        <f t="shared" si="146"/>
        <v>0</v>
      </c>
      <c r="BI108" s="14"/>
      <c r="BJ108" s="23">
        <v>4.341435185185185E-2</v>
      </c>
      <c r="BK108" s="252">
        <v>16</v>
      </c>
      <c r="BL108" s="253">
        <f>IF(BJ$163&gt;0,(((BJ$163)+10)-BK108),0)</f>
        <v>10</v>
      </c>
      <c r="BM108" s="254">
        <v>0</v>
      </c>
      <c r="BN108" s="255">
        <f t="shared" si="97"/>
        <v>5</v>
      </c>
      <c r="BO108" s="147">
        <f t="shared" si="98"/>
        <v>15</v>
      </c>
      <c r="BP108" s="14"/>
      <c r="BQ108" s="16"/>
      <c r="BR108" s="252"/>
      <c r="BS108" s="253"/>
      <c r="BT108" s="254">
        <v>0</v>
      </c>
      <c r="BU108" s="255">
        <f t="shared" si="99"/>
        <v>0</v>
      </c>
      <c r="BV108" s="147">
        <f t="shared" si="100"/>
        <v>0</v>
      </c>
      <c r="BW108" s="14"/>
      <c r="BX108" s="16"/>
      <c r="BY108" s="252"/>
      <c r="BZ108" s="253"/>
      <c r="CA108" s="254">
        <v>0</v>
      </c>
      <c r="CB108" s="255">
        <f t="shared" si="101"/>
        <v>0</v>
      </c>
      <c r="CC108" s="147">
        <f t="shared" si="102"/>
        <v>0</v>
      </c>
      <c r="CD108" s="14"/>
      <c r="CE108" s="16"/>
      <c r="CF108" s="15"/>
      <c r="CG108" s="253">
        <f>(CE$163+1)-CF108</f>
        <v>0</v>
      </c>
      <c r="CH108" s="14"/>
      <c r="CI108" s="14"/>
      <c r="CJ108" s="131">
        <f t="shared" si="103"/>
        <v>0</v>
      </c>
      <c r="CK108" s="14"/>
      <c r="CL108" s="23"/>
      <c r="CM108" s="15"/>
      <c r="CN108" s="253">
        <f>((CL$163)+10)-CM108</f>
        <v>0</v>
      </c>
      <c r="CO108" s="256">
        <v>0</v>
      </c>
      <c r="CP108" s="14"/>
      <c r="CQ108" s="131">
        <f t="shared" si="105"/>
        <v>0</v>
      </c>
      <c r="CR108" s="14"/>
      <c r="CS108" s="16"/>
      <c r="CT108" s="15"/>
      <c r="CU108" s="253">
        <f>(CS$163+1)-CT108</f>
        <v>0</v>
      </c>
      <c r="CV108" s="14"/>
      <c r="CW108" s="14"/>
      <c r="CX108" s="131">
        <f t="shared" si="106"/>
        <v>0</v>
      </c>
      <c r="CY108" s="14"/>
      <c r="CZ108" s="23">
        <v>4.5671296296296293E-2</v>
      </c>
      <c r="DA108" s="252">
        <v>12</v>
      </c>
      <c r="DB108" s="253">
        <f>IF(CZ$163&gt;0,(((CZ$163)+10)-DA108),0)</f>
        <v>10</v>
      </c>
      <c r="DC108" s="254">
        <v>0</v>
      </c>
      <c r="DD108" s="255">
        <f t="shared" si="107"/>
        <v>5</v>
      </c>
      <c r="DE108" s="147">
        <f t="shared" si="108"/>
        <v>15</v>
      </c>
      <c r="DF108" s="14"/>
      <c r="DG108" s="23">
        <v>4.5185185185185189E-2</v>
      </c>
      <c r="DH108" s="252">
        <v>14</v>
      </c>
      <c r="DI108" s="253">
        <f>IF(DG$163&gt;0,(((DG$163)+10)-DH108),0)</f>
        <v>10</v>
      </c>
      <c r="DJ108" s="254">
        <v>0</v>
      </c>
      <c r="DK108" s="255">
        <f t="shared" si="109"/>
        <v>5</v>
      </c>
      <c r="DL108" s="147">
        <f t="shared" si="110"/>
        <v>15</v>
      </c>
      <c r="DM108" s="14"/>
      <c r="DN108" s="16"/>
      <c r="DO108" s="252"/>
      <c r="DP108" s="253"/>
      <c r="DQ108" s="254">
        <v>0</v>
      </c>
      <c r="DR108" s="255">
        <f t="shared" si="111"/>
        <v>0</v>
      </c>
      <c r="DS108" s="147">
        <f t="shared" si="112"/>
        <v>0</v>
      </c>
      <c r="DT108" s="12"/>
      <c r="DU108" s="16"/>
      <c r="DV108" s="252"/>
      <c r="DW108" s="253"/>
      <c r="DX108" s="254">
        <v>0</v>
      </c>
      <c r="DY108" s="255">
        <f t="shared" si="113"/>
        <v>0</v>
      </c>
      <c r="DZ108" s="147">
        <f t="shared" si="114"/>
        <v>0</v>
      </c>
      <c r="EA108" s="14"/>
      <c r="EB108" s="16"/>
      <c r="EC108" s="252"/>
      <c r="ED108" s="253"/>
      <c r="EE108" s="254">
        <v>0</v>
      </c>
      <c r="EF108" s="255">
        <f t="shared" si="115"/>
        <v>0</v>
      </c>
      <c r="EG108" s="147">
        <f t="shared" si="116"/>
        <v>0</v>
      </c>
      <c r="EH108" s="14"/>
      <c r="EI108" s="110">
        <v>4.1886574074074069E-2</v>
      </c>
      <c r="EJ108" s="252">
        <v>9</v>
      </c>
      <c r="EK108" s="253">
        <f>IF(EI$163&gt;0,(((EI$163)+10)-EJ108),0)</f>
        <v>10</v>
      </c>
      <c r="EL108" s="263">
        <v>15</v>
      </c>
      <c r="EM108" s="255">
        <f t="shared" si="117"/>
        <v>5</v>
      </c>
      <c r="EN108" s="147">
        <f t="shared" si="118"/>
        <v>30</v>
      </c>
      <c r="EO108" s="14"/>
      <c r="EP108" s="16"/>
      <c r="EQ108" s="15"/>
      <c r="ER108" s="253">
        <f t="shared" si="119"/>
        <v>0</v>
      </c>
      <c r="ES108" s="256">
        <v>0</v>
      </c>
      <c r="ET108" s="14"/>
      <c r="EU108" s="131">
        <f t="shared" si="120"/>
        <v>0</v>
      </c>
      <c r="EV108" s="14"/>
      <c r="EW108" s="16"/>
      <c r="EX108" s="15"/>
      <c r="EY108" s="253">
        <f t="shared" si="121"/>
        <v>0</v>
      </c>
      <c r="EZ108" s="256">
        <v>0</v>
      </c>
      <c r="FA108" s="14"/>
      <c r="FB108" s="131">
        <f t="shared" si="122"/>
        <v>0</v>
      </c>
      <c r="FC108" s="14"/>
      <c r="FD108" s="23"/>
      <c r="FE108" s="259">
        <f t="shared" si="123"/>
        <v>15</v>
      </c>
      <c r="FF108" s="260">
        <f t="shared" si="151"/>
        <v>65</v>
      </c>
      <c r="FG108" s="260">
        <f t="shared" si="151"/>
        <v>30</v>
      </c>
      <c r="FH108" s="260">
        <f t="shared" si="151"/>
        <v>30</v>
      </c>
      <c r="FI108" s="131">
        <f t="shared" si="125"/>
        <v>125</v>
      </c>
      <c r="FJ108" s="14" t="str">
        <f t="shared" si="126"/>
        <v>Helen Graham</v>
      </c>
      <c r="FK108" s="14"/>
      <c r="FL108" s="183">
        <f t="shared" si="127"/>
        <v>15</v>
      </c>
      <c r="FM108" s="177">
        <v>28</v>
      </c>
      <c r="FN108" s="177">
        <v>11</v>
      </c>
      <c r="FO108" s="177">
        <v>13</v>
      </c>
      <c r="FP108" s="177">
        <v>16</v>
      </c>
      <c r="FQ108" s="177">
        <v>21</v>
      </c>
      <c r="FR108" s="177">
        <v>17</v>
      </c>
      <c r="FS108" s="177">
        <v>17</v>
      </c>
      <c r="FT108" s="177">
        <v>17</v>
      </c>
      <c r="FU108" s="177">
        <v>17</v>
      </c>
      <c r="FV108" s="177">
        <v>17</v>
      </c>
      <c r="FW108" s="177">
        <v>15</v>
      </c>
      <c r="FX108" s="77"/>
      <c r="FY108" s="77"/>
      <c r="FZ108" s="77"/>
      <c r="GA108" s="77"/>
      <c r="GB108" s="77"/>
      <c r="GC108" s="77"/>
      <c r="GD108" s="122">
        <f t="shared" si="128"/>
        <v>18</v>
      </c>
      <c r="GE108" s="122">
        <f t="shared" si="129"/>
        <v>50</v>
      </c>
      <c r="GF108" s="261">
        <f t="shared" si="130"/>
        <v>65</v>
      </c>
      <c r="GG108" s="261">
        <f t="shared" si="131"/>
        <v>65</v>
      </c>
      <c r="GH108" s="261">
        <f t="shared" si="132"/>
        <v>65</v>
      </c>
      <c r="GI108" s="261">
        <f t="shared" si="133"/>
        <v>80</v>
      </c>
      <c r="GJ108" s="261">
        <f t="shared" si="134"/>
        <v>95</v>
      </c>
      <c r="GK108" s="261">
        <f t="shared" si="135"/>
        <v>95</v>
      </c>
      <c r="GL108" s="261">
        <f t="shared" si="136"/>
        <v>95</v>
      </c>
      <c r="GM108" s="261">
        <f t="shared" si="137"/>
        <v>95</v>
      </c>
      <c r="GN108" s="261">
        <f t="shared" si="138"/>
        <v>125</v>
      </c>
      <c r="GO108" s="261"/>
      <c r="GP108" s="261">
        <f t="shared" si="139"/>
        <v>0</v>
      </c>
    </row>
    <row r="109" spans="1:198">
      <c r="A109" s="8">
        <v>20</v>
      </c>
      <c r="B109" s="14" t="s">
        <v>997</v>
      </c>
      <c r="C109" s="251"/>
      <c r="D109" s="251"/>
      <c r="E109" s="251"/>
      <c r="F109" s="251"/>
      <c r="G109" s="251">
        <v>3.681712962962963E-2</v>
      </c>
      <c r="H109" s="251">
        <v>3.681712962962963E-2</v>
      </c>
      <c r="I109" s="251">
        <v>3.681712962962963E-2</v>
      </c>
      <c r="J109" s="251">
        <v>3.681712962962963E-2</v>
      </c>
      <c r="K109" s="251">
        <v>3.681712962962963E-2</v>
      </c>
      <c r="L109" s="251">
        <v>3.681712962962963E-2</v>
      </c>
      <c r="M109" s="23"/>
      <c r="N109" s="252"/>
      <c r="O109" s="253"/>
      <c r="P109" s="254"/>
      <c r="Q109" s="255"/>
      <c r="R109" s="147"/>
      <c r="S109" s="14"/>
      <c r="T109" s="16"/>
      <c r="U109" s="15"/>
      <c r="V109" s="253"/>
      <c r="W109" s="256"/>
      <c r="X109" s="14"/>
      <c r="Y109" s="131"/>
      <c r="Z109" s="14"/>
      <c r="AA109" s="16"/>
      <c r="AB109" s="252"/>
      <c r="AC109" s="253"/>
      <c r="AD109" s="263"/>
      <c r="AE109" s="255"/>
      <c r="AF109" s="147"/>
      <c r="AG109" s="14"/>
      <c r="AH109" s="16"/>
      <c r="AI109" s="15"/>
      <c r="AJ109" s="14"/>
      <c r="AK109" s="14"/>
      <c r="AL109" s="14"/>
      <c r="AM109" s="131"/>
      <c r="AN109" s="14"/>
      <c r="AO109" s="23"/>
      <c r="AP109" s="15"/>
      <c r="AQ109" s="253"/>
      <c r="AR109" s="256"/>
      <c r="AS109" s="14"/>
      <c r="AT109" s="131"/>
      <c r="AU109" s="14"/>
      <c r="AV109" s="23"/>
      <c r="AW109" s="252"/>
      <c r="AX109" s="253"/>
      <c r="AY109" s="254"/>
      <c r="AZ109" s="255"/>
      <c r="BA109" s="147"/>
      <c r="BB109" s="14"/>
      <c r="BC109" s="16"/>
      <c r="BD109" s="15"/>
      <c r="BE109" s="253"/>
      <c r="BF109" s="256"/>
      <c r="BG109" s="14"/>
      <c r="BH109" s="131"/>
      <c r="BI109" s="14"/>
      <c r="BJ109" s="23"/>
      <c r="BK109" s="252"/>
      <c r="BL109" s="253"/>
      <c r="BM109" s="254"/>
      <c r="BN109" s="255"/>
      <c r="BO109" s="147"/>
      <c r="BP109" s="14"/>
      <c r="BQ109" s="16"/>
      <c r="BR109" s="252"/>
      <c r="BS109" s="253"/>
      <c r="BT109" s="254"/>
      <c r="BU109" s="255"/>
      <c r="BV109" s="147"/>
      <c r="BW109" s="14"/>
      <c r="BX109" s="23">
        <v>3.681712962962963E-2</v>
      </c>
      <c r="BY109" s="252">
        <v>8</v>
      </c>
      <c r="BZ109" s="253">
        <f>IF(BX$163&gt;0,(((BX$163)+10)-BY109),0)</f>
        <v>26</v>
      </c>
      <c r="CA109" s="254">
        <v>0</v>
      </c>
      <c r="CB109" s="255">
        <f t="shared" si="101"/>
        <v>5</v>
      </c>
      <c r="CC109" s="147">
        <f t="shared" si="102"/>
        <v>31</v>
      </c>
      <c r="CD109" s="14"/>
      <c r="CE109" s="16"/>
      <c r="CF109" s="15"/>
      <c r="CG109" s="253"/>
      <c r="CH109" s="14"/>
      <c r="CI109" s="14"/>
      <c r="CJ109" s="131"/>
      <c r="CK109" s="14"/>
      <c r="CL109" s="23"/>
      <c r="CM109" s="15"/>
      <c r="CN109" s="253"/>
      <c r="CO109" s="256"/>
      <c r="CP109" s="14"/>
      <c r="CQ109" s="131"/>
      <c r="CR109" s="14"/>
      <c r="CS109" s="16"/>
      <c r="CT109" s="15"/>
      <c r="CU109" s="253"/>
      <c r="CV109" s="14"/>
      <c r="CW109" s="14"/>
      <c r="CX109" s="131"/>
      <c r="CY109" s="14"/>
      <c r="CZ109" s="16"/>
      <c r="DA109" s="252"/>
      <c r="DB109" s="253"/>
      <c r="DC109" s="254">
        <v>0</v>
      </c>
      <c r="DD109" s="255">
        <f t="shared" si="107"/>
        <v>0</v>
      </c>
      <c r="DE109" s="147">
        <f t="shared" si="108"/>
        <v>0</v>
      </c>
      <c r="DF109" s="14"/>
      <c r="DG109" s="16"/>
      <c r="DH109" s="252"/>
      <c r="DI109" s="253"/>
      <c r="DJ109" s="254">
        <v>0</v>
      </c>
      <c r="DK109" s="255">
        <f t="shared" si="109"/>
        <v>0</v>
      </c>
      <c r="DL109" s="147">
        <f t="shared" si="110"/>
        <v>0</v>
      </c>
      <c r="DM109" s="14"/>
      <c r="DN109" s="16"/>
      <c r="DO109" s="252"/>
      <c r="DP109" s="253"/>
      <c r="DQ109" s="254">
        <v>0</v>
      </c>
      <c r="DR109" s="255">
        <f t="shared" si="111"/>
        <v>0</v>
      </c>
      <c r="DS109" s="147">
        <f t="shared" si="112"/>
        <v>0</v>
      </c>
      <c r="DT109" s="12"/>
      <c r="DU109" s="16"/>
      <c r="DV109" s="252"/>
      <c r="DW109" s="253"/>
      <c r="DX109" s="254">
        <v>0</v>
      </c>
      <c r="DY109" s="255">
        <f t="shared" si="113"/>
        <v>0</v>
      </c>
      <c r="DZ109" s="147">
        <f t="shared" si="114"/>
        <v>0</v>
      </c>
      <c r="EA109" s="14"/>
      <c r="EB109" s="16"/>
      <c r="EC109" s="252"/>
      <c r="ED109" s="253"/>
      <c r="EE109" s="254">
        <v>0</v>
      </c>
      <c r="EF109" s="255">
        <f t="shared" si="115"/>
        <v>0</v>
      </c>
      <c r="EG109" s="147">
        <f t="shared" si="116"/>
        <v>0</v>
      </c>
      <c r="EH109" s="14"/>
      <c r="EI109" s="16"/>
      <c r="EJ109" s="252"/>
      <c r="EK109" s="253"/>
      <c r="EL109" s="254">
        <v>0</v>
      </c>
      <c r="EM109" s="255">
        <f t="shared" si="117"/>
        <v>0</v>
      </c>
      <c r="EN109" s="147">
        <f t="shared" si="118"/>
        <v>0</v>
      </c>
      <c r="EO109" s="14"/>
      <c r="EP109" s="23"/>
      <c r="EQ109" s="15"/>
      <c r="ER109" s="253">
        <f t="shared" si="119"/>
        <v>0</v>
      </c>
      <c r="ES109" s="256">
        <v>0</v>
      </c>
      <c r="ET109" s="14"/>
      <c r="EU109" s="131">
        <f t="shared" si="120"/>
        <v>0</v>
      </c>
      <c r="EV109" s="14"/>
      <c r="EW109" s="23"/>
      <c r="EX109" s="15"/>
      <c r="EY109" s="253">
        <f t="shared" si="121"/>
        <v>0</v>
      </c>
      <c r="EZ109" s="256">
        <v>0</v>
      </c>
      <c r="FA109" s="14"/>
      <c r="FB109" s="131">
        <f t="shared" si="122"/>
        <v>0</v>
      </c>
      <c r="FC109" s="14"/>
      <c r="FD109" s="23"/>
      <c r="FE109" s="259" t="str">
        <f t="shared" si="123"/>
        <v>33=</v>
      </c>
      <c r="FF109" s="260">
        <f t="shared" si="151"/>
        <v>26</v>
      </c>
      <c r="FG109" s="260">
        <f t="shared" si="151"/>
        <v>0</v>
      </c>
      <c r="FH109" s="260">
        <f t="shared" si="151"/>
        <v>5</v>
      </c>
      <c r="FI109" s="131">
        <f t="shared" si="125"/>
        <v>31</v>
      </c>
      <c r="FJ109" s="14" t="str">
        <f t="shared" si="126"/>
        <v>Helen Nicholson</v>
      </c>
      <c r="FK109" s="14"/>
      <c r="FL109" s="183" t="str">
        <f t="shared" si="127"/>
        <v>33=</v>
      </c>
      <c r="FM109" s="177"/>
      <c r="FN109" s="177"/>
      <c r="FO109" s="177"/>
      <c r="FP109" s="177"/>
      <c r="FQ109" s="177" t="s">
        <v>768</v>
      </c>
      <c r="FR109" s="177" t="s">
        <v>768</v>
      </c>
      <c r="FS109" s="177">
        <v>33</v>
      </c>
      <c r="FT109" s="177" t="s">
        <v>812</v>
      </c>
      <c r="FU109" s="177" t="s">
        <v>812</v>
      </c>
      <c r="FV109" s="177" t="s">
        <v>812</v>
      </c>
      <c r="FW109" s="177" t="s">
        <v>812</v>
      </c>
      <c r="FX109" s="77"/>
      <c r="FY109" s="77"/>
      <c r="FZ109" s="77"/>
      <c r="GA109" s="77"/>
      <c r="GB109" s="77"/>
      <c r="GC109" s="77"/>
      <c r="GD109" s="122">
        <f t="shared" si="128"/>
        <v>0</v>
      </c>
      <c r="GE109" s="122">
        <f t="shared" si="129"/>
        <v>0</v>
      </c>
      <c r="GF109" s="261">
        <f t="shared" si="130"/>
        <v>0</v>
      </c>
      <c r="GG109" s="261">
        <f t="shared" si="131"/>
        <v>0</v>
      </c>
      <c r="GH109" s="261">
        <f t="shared" si="132"/>
        <v>31</v>
      </c>
      <c r="GI109" s="261">
        <f t="shared" si="133"/>
        <v>31</v>
      </c>
      <c r="GJ109" s="261">
        <f t="shared" si="134"/>
        <v>31</v>
      </c>
      <c r="GK109" s="261">
        <f t="shared" si="135"/>
        <v>31</v>
      </c>
      <c r="GL109" s="261">
        <f t="shared" si="136"/>
        <v>31</v>
      </c>
      <c r="GM109" s="261">
        <f t="shared" si="137"/>
        <v>31</v>
      </c>
      <c r="GN109" s="261">
        <f t="shared" si="138"/>
        <v>31</v>
      </c>
      <c r="GO109" s="261"/>
      <c r="GP109" s="261">
        <f t="shared" si="139"/>
        <v>0</v>
      </c>
    </row>
    <row r="110" spans="1:198">
      <c r="A110" s="8">
        <v>21</v>
      </c>
      <c r="B110" s="14" t="s">
        <v>846</v>
      </c>
      <c r="C110" s="251">
        <v>3.4305555555555554E-2</v>
      </c>
      <c r="D110" s="251">
        <v>3.4305555555555554E-2</v>
      </c>
      <c r="E110" s="251">
        <v>3.4305555555555554E-2</v>
      </c>
      <c r="F110" s="251">
        <v>3.4305555555555554E-2</v>
      </c>
      <c r="G110" s="251">
        <v>3.4305555555555554E-2</v>
      </c>
      <c r="H110" s="251">
        <v>3.4305555555555554E-2</v>
      </c>
      <c r="I110" s="251">
        <v>3.4305555555555554E-2</v>
      </c>
      <c r="J110" s="251">
        <v>3.4305555555555554E-2</v>
      </c>
      <c r="K110" s="251">
        <v>3.4305555555555554E-2</v>
      </c>
      <c r="L110" s="251">
        <v>3.4305555555555554E-2</v>
      </c>
      <c r="M110" s="23">
        <v>3.4305555555555554E-2</v>
      </c>
      <c r="N110" s="252">
        <v>13</v>
      </c>
      <c r="O110" s="253">
        <f>IF(M$163&gt;0,(((M$163)+10)-N110),0)</f>
        <v>28</v>
      </c>
      <c r="P110" s="254">
        <v>0</v>
      </c>
      <c r="Q110" s="255">
        <f t="shared" si="140"/>
        <v>5</v>
      </c>
      <c r="R110" s="147">
        <f t="shared" si="141"/>
        <v>33</v>
      </c>
      <c r="S110" s="14"/>
      <c r="T110" s="16"/>
      <c r="U110" s="15"/>
      <c r="V110" s="253">
        <f>((T$163)+10)-U110</f>
        <v>0</v>
      </c>
      <c r="W110" s="256">
        <v>0</v>
      </c>
      <c r="X110" s="14"/>
      <c r="Y110" s="131">
        <f t="shared" si="142"/>
        <v>0</v>
      </c>
      <c r="Z110" s="14"/>
      <c r="AA110" s="16"/>
      <c r="AB110" s="252"/>
      <c r="AC110" s="253"/>
      <c r="AD110" s="254">
        <v>0</v>
      </c>
      <c r="AE110" s="255">
        <f t="shared" si="143"/>
        <v>0</v>
      </c>
      <c r="AF110" s="147">
        <f t="shared" si="144"/>
        <v>0</v>
      </c>
      <c r="AG110" s="14"/>
      <c r="AH110" s="16"/>
      <c r="AI110" s="15"/>
      <c r="AJ110" s="14"/>
      <c r="AK110" s="14"/>
      <c r="AL110" s="14"/>
      <c r="AM110" s="131"/>
      <c r="AN110" s="14"/>
      <c r="AO110" s="23"/>
      <c r="AP110" s="15"/>
      <c r="AQ110" s="253"/>
      <c r="AR110" s="256"/>
      <c r="AS110" s="14"/>
      <c r="AT110" s="131"/>
      <c r="AU110" s="14"/>
      <c r="AV110" s="23"/>
      <c r="AW110" s="252"/>
      <c r="AX110" s="253">
        <f>((AV$163)+10)-AW110</f>
        <v>0</v>
      </c>
      <c r="AY110" s="254">
        <v>0</v>
      </c>
      <c r="AZ110" s="255"/>
      <c r="BA110" s="147">
        <f t="shared" si="145"/>
        <v>0</v>
      </c>
      <c r="BB110" s="14"/>
      <c r="BC110" s="16"/>
      <c r="BD110" s="15"/>
      <c r="BE110" s="253">
        <f>((BC$163)+10)-BD110</f>
        <v>0</v>
      </c>
      <c r="BF110" s="256">
        <v>0</v>
      </c>
      <c r="BG110" s="14"/>
      <c r="BH110" s="131">
        <f t="shared" si="146"/>
        <v>0</v>
      </c>
      <c r="BI110" s="14"/>
      <c r="BJ110" s="16"/>
      <c r="BK110" s="252"/>
      <c r="BL110" s="253"/>
      <c r="BM110" s="254">
        <v>0</v>
      </c>
      <c r="BN110" s="255">
        <f t="shared" si="97"/>
        <v>0</v>
      </c>
      <c r="BO110" s="147">
        <f t="shared" si="98"/>
        <v>0</v>
      </c>
      <c r="BP110" s="14"/>
      <c r="BQ110" s="23">
        <v>2.462962962962963E-2</v>
      </c>
      <c r="BR110" s="252">
        <v>9</v>
      </c>
      <c r="BS110" s="253">
        <f>IF(BQ$163&gt;0,(((BQ$163)+10)-BR110),0)</f>
        <v>18</v>
      </c>
      <c r="BT110" s="254">
        <v>0</v>
      </c>
      <c r="BU110" s="255">
        <f t="shared" si="99"/>
        <v>5</v>
      </c>
      <c r="BV110" s="147">
        <f t="shared" si="100"/>
        <v>23</v>
      </c>
      <c r="BW110" s="14"/>
      <c r="BX110" s="23">
        <v>3.6967592592592594E-2</v>
      </c>
      <c r="BY110" s="252">
        <v>10</v>
      </c>
      <c r="BZ110" s="253">
        <f>IF(BX$163&gt;0,(((BX$163)+10)-BY110),0)</f>
        <v>24</v>
      </c>
      <c r="CA110" s="254">
        <v>0</v>
      </c>
      <c r="CB110" s="255">
        <f t="shared" si="101"/>
        <v>5</v>
      </c>
      <c r="CC110" s="147">
        <f t="shared" si="102"/>
        <v>29</v>
      </c>
      <c r="CD110" s="14"/>
      <c r="CE110" s="16"/>
      <c r="CF110" s="15"/>
      <c r="CG110" s="14"/>
      <c r="CH110" s="14"/>
      <c r="CI110" s="14"/>
      <c r="CJ110" s="131">
        <f t="shared" si="103"/>
        <v>0</v>
      </c>
      <c r="CK110" s="14"/>
      <c r="CL110" s="23"/>
      <c r="CM110" s="15"/>
      <c r="CN110" s="253">
        <f>((CL$163)+10)-CM110</f>
        <v>0</v>
      </c>
      <c r="CO110" s="256">
        <v>0</v>
      </c>
      <c r="CP110" s="14"/>
      <c r="CQ110" s="131">
        <f t="shared" si="105"/>
        <v>0</v>
      </c>
      <c r="CR110" s="14"/>
      <c r="CS110" s="16"/>
      <c r="CT110" s="15"/>
      <c r="CU110" s="14"/>
      <c r="CV110" s="14"/>
      <c r="CW110" s="14"/>
      <c r="CX110" s="131">
        <f t="shared" si="106"/>
        <v>0</v>
      </c>
      <c r="CY110" s="14"/>
      <c r="CZ110" s="16"/>
      <c r="DA110" s="252"/>
      <c r="DB110" s="253"/>
      <c r="DC110" s="254">
        <v>0</v>
      </c>
      <c r="DD110" s="255">
        <f t="shared" si="107"/>
        <v>0</v>
      </c>
      <c r="DE110" s="147">
        <f t="shared" si="108"/>
        <v>0</v>
      </c>
      <c r="DF110" s="14"/>
      <c r="DG110" s="23">
        <v>3.5520833333333328E-2</v>
      </c>
      <c r="DH110" s="252">
        <v>6</v>
      </c>
      <c r="DI110" s="253">
        <f>IF(DG$163&gt;0,(((DG$163)+10)-DH110),0)</f>
        <v>18</v>
      </c>
      <c r="DJ110" s="254">
        <v>0</v>
      </c>
      <c r="DK110" s="255">
        <f t="shared" si="109"/>
        <v>5</v>
      </c>
      <c r="DL110" s="147">
        <f t="shared" si="110"/>
        <v>23</v>
      </c>
      <c r="DM110" s="14"/>
      <c r="DN110" s="16"/>
      <c r="DO110" s="252"/>
      <c r="DP110" s="253"/>
      <c r="DQ110" s="254">
        <v>0</v>
      </c>
      <c r="DR110" s="255">
        <f t="shared" si="111"/>
        <v>0</v>
      </c>
      <c r="DS110" s="147">
        <f t="shared" si="112"/>
        <v>0</v>
      </c>
      <c r="DT110" s="12"/>
      <c r="DU110" s="16"/>
      <c r="DV110" s="252"/>
      <c r="DW110" s="253"/>
      <c r="DX110" s="254">
        <v>0</v>
      </c>
      <c r="DY110" s="255">
        <f t="shared" si="113"/>
        <v>0</v>
      </c>
      <c r="DZ110" s="147">
        <f t="shared" si="114"/>
        <v>0</v>
      </c>
      <c r="EA110" s="14"/>
      <c r="EB110" s="16"/>
      <c r="EC110" s="252"/>
      <c r="ED110" s="253"/>
      <c r="EE110" s="254">
        <v>0</v>
      </c>
      <c r="EF110" s="255">
        <f t="shared" si="115"/>
        <v>0</v>
      </c>
      <c r="EG110" s="147">
        <f t="shared" si="116"/>
        <v>0</v>
      </c>
      <c r="EH110" s="14"/>
      <c r="EI110" s="110">
        <v>3.4027777777777775E-2</v>
      </c>
      <c r="EJ110" s="252">
        <v>4</v>
      </c>
      <c r="EK110" s="253">
        <f>IF(EI$163&gt;0,(((EI$163)+10)-EJ110),0)</f>
        <v>15</v>
      </c>
      <c r="EL110" s="263">
        <v>15</v>
      </c>
      <c r="EM110" s="255">
        <f t="shared" si="117"/>
        <v>5</v>
      </c>
      <c r="EN110" s="147">
        <f t="shared" si="118"/>
        <v>35</v>
      </c>
      <c r="EO110" s="14"/>
      <c r="EP110" s="16"/>
      <c r="EQ110" s="15"/>
      <c r="ER110" s="253">
        <f t="shared" si="119"/>
        <v>0</v>
      </c>
      <c r="ES110" s="256">
        <v>0</v>
      </c>
      <c r="ET110" s="14"/>
      <c r="EU110" s="131">
        <f t="shared" si="120"/>
        <v>0</v>
      </c>
      <c r="EV110" s="14"/>
      <c r="EW110" s="16"/>
      <c r="EX110" s="15"/>
      <c r="EY110" s="253">
        <f t="shared" si="121"/>
        <v>0</v>
      </c>
      <c r="EZ110" s="256">
        <v>0</v>
      </c>
      <c r="FA110" s="14"/>
      <c r="FB110" s="131">
        <f t="shared" si="122"/>
        <v>0</v>
      </c>
      <c r="FC110" s="14"/>
      <c r="FD110" s="23"/>
      <c r="FE110" s="259">
        <f t="shared" si="123"/>
        <v>11</v>
      </c>
      <c r="FF110" s="260">
        <f t="shared" si="151"/>
        <v>103</v>
      </c>
      <c r="FG110" s="260">
        <f t="shared" si="151"/>
        <v>15</v>
      </c>
      <c r="FH110" s="260">
        <f t="shared" si="151"/>
        <v>25</v>
      </c>
      <c r="FI110" s="131">
        <f t="shared" si="125"/>
        <v>143</v>
      </c>
      <c r="FJ110" s="14" t="str">
        <f t="shared" si="126"/>
        <v>Helen Tyson</v>
      </c>
      <c r="FK110" s="14"/>
      <c r="FL110" s="183">
        <f t="shared" si="127"/>
        <v>11</v>
      </c>
      <c r="FM110" s="177">
        <v>13</v>
      </c>
      <c r="FN110" s="177">
        <v>23</v>
      </c>
      <c r="FO110" s="177">
        <v>24</v>
      </c>
      <c r="FP110" s="177">
        <v>18</v>
      </c>
      <c r="FQ110" s="177">
        <v>13</v>
      </c>
      <c r="FR110" s="177">
        <v>16</v>
      </c>
      <c r="FS110" s="177">
        <v>14</v>
      </c>
      <c r="FT110" s="177">
        <v>14</v>
      </c>
      <c r="FU110" s="177">
        <v>14</v>
      </c>
      <c r="FV110" s="177">
        <v>15</v>
      </c>
      <c r="FW110" s="177">
        <v>11</v>
      </c>
      <c r="FX110" s="77"/>
      <c r="FY110" s="77"/>
      <c r="FZ110" s="77"/>
      <c r="GA110" s="77"/>
      <c r="GB110" s="77"/>
      <c r="GC110" s="77"/>
      <c r="GD110" s="122">
        <f t="shared" si="128"/>
        <v>33</v>
      </c>
      <c r="GE110" s="122">
        <f t="shared" si="129"/>
        <v>33</v>
      </c>
      <c r="GF110" s="261">
        <f t="shared" si="130"/>
        <v>33</v>
      </c>
      <c r="GG110" s="261">
        <f t="shared" si="131"/>
        <v>56</v>
      </c>
      <c r="GH110" s="261">
        <f t="shared" si="132"/>
        <v>85</v>
      </c>
      <c r="GI110" s="261">
        <f t="shared" si="133"/>
        <v>85</v>
      </c>
      <c r="GJ110" s="261">
        <f t="shared" si="134"/>
        <v>108</v>
      </c>
      <c r="GK110" s="261">
        <f t="shared" si="135"/>
        <v>108</v>
      </c>
      <c r="GL110" s="261">
        <f t="shared" si="136"/>
        <v>108</v>
      </c>
      <c r="GM110" s="261">
        <f t="shared" si="137"/>
        <v>108</v>
      </c>
      <c r="GN110" s="261">
        <f t="shared" si="138"/>
        <v>143</v>
      </c>
      <c r="GO110" s="261"/>
      <c r="GP110" s="261">
        <f t="shared" si="139"/>
        <v>0</v>
      </c>
    </row>
    <row r="111" spans="1:198">
      <c r="A111" s="8">
        <v>22</v>
      </c>
      <c r="B111" s="14" t="s">
        <v>998</v>
      </c>
      <c r="C111" s="251"/>
      <c r="D111" s="251"/>
      <c r="E111" s="251"/>
      <c r="F111" s="251"/>
      <c r="G111" s="251"/>
      <c r="H111" s="251">
        <v>4.2569444444444444E-2</v>
      </c>
      <c r="I111" s="251">
        <v>4.2569444444444444E-2</v>
      </c>
      <c r="J111" s="251">
        <v>4.2569444444444444E-2</v>
      </c>
      <c r="K111" s="251">
        <v>4.2569444444444444E-2</v>
      </c>
      <c r="L111" s="251">
        <v>4.2569444444444444E-2</v>
      </c>
      <c r="M111" s="23"/>
      <c r="N111" s="252"/>
      <c r="O111" s="253"/>
      <c r="P111" s="254"/>
      <c r="Q111" s="255"/>
      <c r="R111" s="147"/>
      <c r="S111" s="14"/>
      <c r="T111" s="16"/>
      <c r="U111" s="15"/>
      <c r="V111" s="253"/>
      <c r="W111" s="256"/>
      <c r="X111" s="14"/>
      <c r="Y111" s="131"/>
      <c r="Z111" s="14"/>
      <c r="AA111" s="16"/>
      <c r="AB111" s="252"/>
      <c r="AC111" s="253"/>
      <c r="AD111" s="254"/>
      <c r="AE111" s="255"/>
      <c r="AF111" s="147"/>
      <c r="AG111" s="14"/>
      <c r="AH111" s="16"/>
      <c r="AI111" s="15"/>
      <c r="AJ111" s="14"/>
      <c r="AK111" s="14"/>
      <c r="AL111" s="14"/>
      <c r="AM111" s="131"/>
      <c r="AN111" s="14"/>
      <c r="AO111" s="23"/>
      <c r="AP111" s="15"/>
      <c r="AQ111" s="253"/>
      <c r="AR111" s="256"/>
      <c r="AS111" s="14"/>
      <c r="AT111" s="131"/>
      <c r="AU111" s="14"/>
      <c r="AV111" s="23"/>
      <c r="AW111" s="252"/>
      <c r="AX111" s="253"/>
      <c r="AY111" s="254"/>
      <c r="AZ111" s="255"/>
      <c r="BA111" s="147"/>
      <c r="BB111" s="14"/>
      <c r="BC111" s="16"/>
      <c r="BD111" s="15"/>
      <c r="BE111" s="253"/>
      <c r="BF111" s="256"/>
      <c r="BG111" s="14"/>
      <c r="BH111" s="131"/>
      <c r="BI111" s="14"/>
      <c r="BJ111" s="16"/>
      <c r="BK111" s="252"/>
      <c r="BL111" s="253"/>
      <c r="BM111" s="254"/>
      <c r="BN111" s="255"/>
      <c r="BO111" s="147"/>
      <c r="BP111" s="14"/>
      <c r="BQ111" s="23"/>
      <c r="BR111" s="252"/>
      <c r="BS111" s="253"/>
      <c r="BT111" s="254"/>
      <c r="BU111" s="255"/>
      <c r="BV111" s="147"/>
      <c r="BW111" s="14"/>
      <c r="BX111" s="23"/>
      <c r="BY111" s="252"/>
      <c r="BZ111" s="253"/>
      <c r="CA111" s="254"/>
      <c r="CB111" s="255"/>
      <c r="CC111" s="147"/>
      <c r="CD111" s="14"/>
      <c r="CE111" s="16"/>
      <c r="CF111" s="15"/>
      <c r="CG111" s="14"/>
      <c r="CH111" s="14"/>
      <c r="CI111" s="14"/>
      <c r="CJ111" s="131"/>
      <c r="CK111" s="14"/>
      <c r="CL111" s="23"/>
      <c r="CM111" s="15"/>
      <c r="CN111" s="253"/>
      <c r="CO111" s="256"/>
      <c r="CP111" s="14"/>
      <c r="CQ111" s="131"/>
      <c r="CR111" s="14"/>
      <c r="CS111" s="16"/>
      <c r="CT111" s="15"/>
      <c r="CU111" s="14"/>
      <c r="CV111" s="14"/>
      <c r="CW111" s="14"/>
      <c r="CX111" s="131"/>
      <c r="CY111" s="14"/>
      <c r="CZ111" s="23">
        <v>4.2569444444444444E-2</v>
      </c>
      <c r="DA111" s="252">
        <v>10</v>
      </c>
      <c r="DB111" s="253">
        <f>IF(CZ$163&gt;0,(((CZ$163)+10)-DA111),0)</f>
        <v>12</v>
      </c>
      <c r="DC111" s="254">
        <v>0</v>
      </c>
      <c r="DD111" s="255">
        <f t="shared" si="107"/>
        <v>5</v>
      </c>
      <c r="DE111" s="147">
        <f t="shared" si="108"/>
        <v>17</v>
      </c>
      <c r="DF111" s="14"/>
      <c r="DG111" s="16"/>
      <c r="DH111" s="252"/>
      <c r="DI111" s="253"/>
      <c r="DJ111" s="254">
        <v>0</v>
      </c>
      <c r="DK111" s="255">
        <f t="shared" si="109"/>
        <v>0</v>
      </c>
      <c r="DL111" s="147">
        <f t="shared" si="110"/>
        <v>0</v>
      </c>
      <c r="DM111" s="14"/>
      <c r="DN111" s="16"/>
      <c r="DO111" s="252"/>
      <c r="DP111" s="253"/>
      <c r="DQ111" s="254">
        <v>0</v>
      </c>
      <c r="DR111" s="255">
        <f t="shared" si="111"/>
        <v>0</v>
      </c>
      <c r="DS111" s="147">
        <f t="shared" si="112"/>
        <v>0</v>
      </c>
      <c r="DT111" s="12"/>
      <c r="DU111" s="16"/>
      <c r="DV111" s="252"/>
      <c r="DW111" s="253"/>
      <c r="DX111" s="254">
        <v>0</v>
      </c>
      <c r="DY111" s="255">
        <f t="shared" si="113"/>
        <v>0</v>
      </c>
      <c r="DZ111" s="147">
        <f t="shared" si="114"/>
        <v>0</v>
      </c>
      <c r="EA111" s="14"/>
      <c r="EB111" s="16"/>
      <c r="EC111" s="252"/>
      <c r="ED111" s="253"/>
      <c r="EE111" s="254">
        <v>0</v>
      </c>
      <c r="EF111" s="255">
        <f t="shared" si="115"/>
        <v>0</v>
      </c>
      <c r="EG111" s="147">
        <f t="shared" si="116"/>
        <v>0</v>
      </c>
      <c r="EH111" s="14"/>
      <c r="EI111" s="16"/>
      <c r="EJ111" s="252"/>
      <c r="EK111" s="253"/>
      <c r="EL111" s="254">
        <v>0</v>
      </c>
      <c r="EM111" s="255">
        <f t="shared" si="117"/>
        <v>0</v>
      </c>
      <c r="EN111" s="147">
        <f t="shared" si="118"/>
        <v>0</v>
      </c>
      <c r="EO111" s="14"/>
      <c r="EP111" s="23"/>
      <c r="EQ111" s="15"/>
      <c r="ER111" s="253">
        <f t="shared" si="119"/>
        <v>0</v>
      </c>
      <c r="ES111" s="256">
        <v>0</v>
      </c>
      <c r="ET111" s="14"/>
      <c r="EU111" s="131">
        <f t="shared" si="120"/>
        <v>0</v>
      </c>
      <c r="EV111" s="14"/>
      <c r="EW111" s="23"/>
      <c r="EX111" s="15"/>
      <c r="EY111" s="253">
        <f t="shared" si="121"/>
        <v>0</v>
      </c>
      <c r="EZ111" s="256">
        <v>0</v>
      </c>
      <c r="FA111" s="14"/>
      <c r="FB111" s="131">
        <f t="shared" si="122"/>
        <v>0</v>
      </c>
      <c r="FC111" s="14"/>
      <c r="FD111" s="23"/>
      <c r="FE111" s="259" t="str">
        <f t="shared" si="123"/>
        <v>48=</v>
      </c>
      <c r="FF111" s="260">
        <f t="shared" si="151"/>
        <v>12</v>
      </c>
      <c r="FG111" s="260">
        <f t="shared" si="151"/>
        <v>0</v>
      </c>
      <c r="FH111" s="260">
        <f t="shared" si="151"/>
        <v>5</v>
      </c>
      <c r="FI111" s="131">
        <f t="shared" si="125"/>
        <v>17</v>
      </c>
      <c r="FJ111" s="14" t="str">
        <f t="shared" si="126"/>
        <v>Jenny Garbe</v>
      </c>
      <c r="FK111" s="14"/>
      <c r="FL111" s="183" t="str">
        <f t="shared" si="127"/>
        <v>48=</v>
      </c>
      <c r="FM111" s="177"/>
      <c r="FN111" s="177"/>
      <c r="FO111" s="177"/>
      <c r="FP111" s="177"/>
      <c r="FQ111" s="177"/>
      <c r="FR111" s="177" t="s">
        <v>857</v>
      </c>
      <c r="FS111" s="177">
        <v>46</v>
      </c>
      <c r="FT111" s="177" t="s">
        <v>851</v>
      </c>
      <c r="FU111" s="177" t="s">
        <v>851</v>
      </c>
      <c r="FV111" s="177" t="s">
        <v>851</v>
      </c>
      <c r="FW111" s="177" t="s">
        <v>858</v>
      </c>
      <c r="FX111" s="77"/>
      <c r="FY111" s="77"/>
      <c r="FZ111" s="77"/>
      <c r="GA111" s="77"/>
      <c r="GB111" s="77"/>
      <c r="GC111" s="77"/>
      <c r="GD111" s="122">
        <f t="shared" si="128"/>
        <v>0</v>
      </c>
      <c r="GE111" s="122">
        <f t="shared" si="129"/>
        <v>0</v>
      </c>
      <c r="GF111" s="261">
        <f t="shared" si="130"/>
        <v>0</v>
      </c>
      <c r="GG111" s="261">
        <f t="shared" si="131"/>
        <v>0</v>
      </c>
      <c r="GH111" s="261">
        <f t="shared" si="132"/>
        <v>0</v>
      </c>
      <c r="GI111" s="261">
        <f t="shared" si="133"/>
        <v>17</v>
      </c>
      <c r="GJ111" s="261">
        <f t="shared" si="134"/>
        <v>17</v>
      </c>
      <c r="GK111" s="261">
        <f t="shared" si="135"/>
        <v>17</v>
      </c>
      <c r="GL111" s="261">
        <f t="shared" si="136"/>
        <v>17</v>
      </c>
      <c r="GM111" s="261">
        <f t="shared" si="137"/>
        <v>17</v>
      </c>
      <c r="GN111" s="261">
        <f t="shared" si="138"/>
        <v>17</v>
      </c>
      <c r="GO111" s="261"/>
      <c r="GP111" s="261">
        <f t="shared" si="139"/>
        <v>0</v>
      </c>
    </row>
    <row r="112" spans="1:198">
      <c r="A112" s="8">
        <v>23</v>
      </c>
      <c r="B112" s="14" t="s">
        <v>26</v>
      </c>
      <c r="C112" s="251">
        <v>3.6724537037037035E-2</v>
      </c>
      <c r="D112" s="251">
        <v>3.6724537037037035E-2</v>
      </c>
      <c r="E112" s="251">
        <v>3.6724537037037035E-2</v>
      </c>
      <c r="F112" s="251">
        <v>3.6724537037037035E-2</v>
      </c>
      <c r="G112" s="251">
        <v>3.6724537037037035E-2</v>
      </c>
      <c r="H112" s="251">
        <v>3.6724537037037035E-2</v>
      </c>
      <c r="I112" s="251">
        <v>3.6724537037037035E-2</v>
      </c>
      <c r="J112" s="251">
        <v>3.6724537037037035E-2</v>
      </c>
      <c r="K112" s="251">
        <v>3.6724537037037035E-2</v>
      </c>
      <c r="L112" s="251">
        <v>3.6724537037037035E-2</v>
      </c>
      <c r="M112" s="23">
        <v>3.6724537037037035E-2</v>
      </c>
      <c r="N112" s="252">
        <v>17</v>
      </c>
      <c r="O112" s="253">
        <f t="shared" ref="O112:O117" si="152">IF(M$163&gt;0,(((M$163)+10)-N112),0)</f>
        <v>24</v>
      </c>
      <c r="P112" s="254">
        <v>0</v>
      </c>
      <c r="Q112" s="255">
        <f t="shared" si="140"/>
        <v>5</v>
      </c>
      <c r="R112" s="147">
        <f t="shared" si="141"/>
        <v>29</v>
      </c>
      <c r="S112" s="14"/>
      <c r="T112" s="16"/>
      <c r="U112" s="15"/>
      <c r="V112" s="253"/>
      <c r="W112" s="256"/>
      <c r="X112" s="14"/>
      <c r="Y112" s="131"/>
      <c r="Z112" s="14"/>
      <c r="AA112" s="23">
        <v>3.6724537037037035E-2</v>
      </c>
      <c r="AB112" s="252">
        <v>13</v>
      </c>
      <c r="AC112" s="253">
        <f>IF(AA$163&gt;0,(((AA$163)+10)-AB112),0)</f>
        <v>16</v>
      </c>
      <c r="AD112" s="254">
        <v>0</v>
      </c>
      <c r="AE112" s="255">
        <f t="shared" si="143"/>
        <v>5</v>
      </c>
      <c r="AF112" s="147">
        <f t="shared" si="144"/>
        <v>21</v>
      </c>
      <c r="AG112" s="14"/>
      <c r="AH112" s="16"/>
      <c r="AI112" s="15"/>
      <c r="AJ112" s="14"/>
      <c r="AK112" s="14"/>
      <c r="AL112" s="14"/>
      <c r="AM112" s="131"/>
      <c r="AN112" s="14"/>
      <c r="AO112" s="23"/>
      <c r="AP112" s="15"/>
      <c r="AQ112" s="253"/>
      <c r="AR112" s="256"/>
      <c r="AS112" s="14"/>
      <c r="AT112" s="131"/>
      <c r="AU112" s="14"/>
      <c r="AV112" s="23"/>
      <c r="AW112" s="252"/>
      <c r="AX112" s="253">
        <f t="shared" ref="AX112:AX117" si="153">((AV$163)+10)-AW112</f>
        <v>0</v>
      </c>
      <c r="AY112" s="254">
        <v>0</v>
      </c>
      <c r="AZ112" s="255"/>
      <c r="BA112" s="147">
        <f t="shared" si="145"/>
        <v>0</v>
      </c>
      <c r="BB112" s="14"/>
      <c r="BC112" s="16"/>
      <c r="BD112" s="15"/>
      <c r="BE112" s="253"/>
      <c r="BF112" s="256"/>
      <c r="BG112" s="14"/>
      <c r="BH112" s="131"/>
      <c r="BI112" s="14"/>
      <c r="BJ112" s="16"/>
      <c r="BK112" s="252"/>
      <c r="BL112" s="253"/>
      <c r="BM112" s="254">
        <v>0</v>
      </c>
      <c r="BN112" s="255">
        <f t="shared" si="97"/>
        <v>0</v>
      </c>
      <c r="BO112" s="147">
        <f t="shared" si="98"/>
        <v>0</v>
      </c>
      <c r="BP112" s="14"/>
      <c r="BQ112" s="16"/>
      <c r="BR112" s="252"/>
      <c r="BS112" s="253"/>
      <c r="BT112" s="254">
        <v>0</v>
      </c>
      <c r="BU112" s="255">
        <f t="shared" si="99"/>
        <v>0</v>
      </c>
      <c r="BV112" s="147">
        <f t="shared" si="100"/>
        <v>0</v>
      </c>
      <c r="BW112" s="14"/>
      <c r="BX112" s="16"/>
      <c r="BY112" s="252"/>
      <c r="BZ112" s="253"/>
      <c r="CA112" s="254">
        <v>0</v>
      </c>
      <c r="CB112" s="255">
        <f t="shared" si="101"/>
        <v>0</v>
      </c>
      <c r="CC112" s="147">
        <f t="shared" si="102"/>
        <v>0</v>
      </c>
      <c r="CD112" s="14"/>
      <c r="CE112" s="16"/>
      <c r="CF112" s="15"/>
      <c r="CG112" s="253"/>
      <c r="CH112" s="14"/>
      <c r="CI112" s="14"/>
      <c r="CJ112" s="131"/>
      <c r="CK112" s="14"/>
      <c r="CL112" s="23"/>
      <c r="CM112" s="15"/>
      <c r="CN112" s="253">
        <f t="shared" ref="CN112:CN117" si="154">((CL$163)+10)-CM112</f>
        <v>0</v>
      </c>
      <c r="CO112" s="256">
        <v>0</v>
      </c>
      <c r="CP112" s="14"/>
      <c r="CQ112" s="131">
        <f t="shared" si="105"/>
        <v>0</v>
      </c>
      <c r="CR112" s="14"/>
      <c r="CS112" s="16"/>
      <c r="CT112" s="15"/>
      <c r="CU112" s="253"/>
      <c r="CV112" s="14"/>
      <c r="CW112" s="14"/>
      <c r="CX112" s="131"/>
      <c r="CY112" s="14"/>
      <c r="CZ112" s="16"/>
      <c r="DA112" s="252"/>
      <c r="DB112" s="253"/>
      <c r="DC112" s="254">
        <v>0</v>
      </c>
      <c r="DD112" s="255">
        <f t="shared" si="107"/>
        <v>0</v>
      </c>
      <c r="DE112" s="147">
        <f t="shared" si="108"/>
        <v>0</v>
      </c>
      <c r="DF112" s="14"/>
      <c r="DG112" s="16"/>
      <c r="DH112" s="252"/>
      <c r="DI112" s="253"/>
      <c r="DJ112" s="254">
        <v>0</v>
      </c>
      <c r="DK112" s="255">
        <f t="shared" si="109"/>
        <v>0</v>
      </c>
      <c r="DL112" s="147">
        <f t="shared" si="110"/>
        <v>0</v>
      </c>
      <c r="DM112" s="14"/>
      <c r="DN112" s="16"/>
      <c r="DO112" s="252"/>
      <c r="DP112" s="253"/>
      <c r="DQ112" s="254">
        <v>0</v>
      </c>
      <c r="DR112" s="255">
        <f t="shared" si="111"/>
        <v>0</v>
      </c>
      <c r="DS112" s="147">
        <f t="shared" si="112"/>
        <v>0</v>
      </c>
      <c r="DT112" s="12"/>
      <c r="DU112" s="16"/>
      <c r="DV112" s="252"/>
      <c r="DW112" s="253"/>
      <c r="DX112" s="254">
        <v>0</v>
      </c>
      <c r="DY112" s="255">
        <f t="shared" si="113"/>
        <v>0</v>
      </c>
      <c r="DZ112" s="147">
        <f t="shared" si="114"/>
        <v>0</v>
      </c>
      <c r="EA112" s="14"/>
      <c r="EB112" s="16"/>
      <c r="EC112" s="252"/>
      <c r="ED112" s="253"/>
      <c r="EE112" s="254">
        <v>0</v>
      </c>
      <c r="EF112" s="255">
        <f t="shared" si="115"/>
        <v>0</v>
      </c>
      <c r="EG112" s="147">
        <f t="shared" si="116"/>
        <v>0</v>
      </c>
      <c r="EH112" s="14"/>
      <c r="EI112" s="16"/>
      <c r="EJ112" s="252"/>
      <c r="EK112" s="253"/>
      <c r="EL112" s="254">
        <v>0</v>
      </c>
      <c r="EM112" s="255">
        <f t="shared" si="117"/>
        <v>0</v>
      </c>
      <c r="EN112" s="147">
        <f t="shared" si="118"/>
        <v>0</v>
      </c>
      <c r="EO112" s="14"/>
      <c r="EP112" s="16"/>
      <c r="EQ112" s="15"/>
      <c r="ER112" s="253"/>
      <c r="ES112" s="256"/>
      <c r="ET112" s="14"/>
      <c r="EU112" s="131"/>
      <c r="EV112" s="14"/>
      <c r="EW112" s="16"/>
      <c r="EX112" s="15"/>
      <c r="EY112" s="253"/>
      <c r="EZ112" s="256"/>
      <c r="FA112" s="14"/>
      <c r="FB112" s="131"/>
      <c r="FC112" s="14"/>
      <c r="FD112" s="23"/>
      <c r="FE112" s="259">
        <f t="shared" si="123"/>
        <v>27</v>
      </c>
      <c r="FF112" s="260">
        <f t="shared" si="151"/>
        <v>40</v>
      </c>
      <c r="FG112" s="260">
        <f t="shared" si="151"/>
        <v>0</v>
      </c>
      <c r="FH112" s="260">
        <f t="shared" si="151"/>
        <v>10</v>
      </c>
      <c r="FI112" s="131">
        <f t="shared" si="125"/>
        <v>50</v>
      </c>
      <c r="FJ112" s="14" t="str">
        <f t="shared" si="126"/>
        <v>Julia King</v>
      </c>
      <c r="FK112" s="14"/>
      <c r="FL112" s="183">
        <f t="shared" si="127"/>
        <v>27</v>
      </c>
      <c r="FM112" s="177">
        <v>17</v>
      </c>
      <c r="FN112" s="177">
        <v>12</v>
      </c>
      <c r="FO112" s="177">
        <v>17</v>
      </c>
      <c r="FP112" s="177">
        <v>20</v>
      </c>
      <c r="FQ112" s="177">
        <v>23</v>
      </c>
      <c r="FR112" s="177">
        <v>24</v>
      </c>
      <c r="FS112" s="177">
        <v>27</v>
      </c>
      <c r="FT112" s="177">
        <v>27</v>
      </c>
      <c r="FU112" s="177">
        <v>27</v>
      </c>
      <c r="FV112" s="177">
        <v>27</v>
      </c>
      <c r="FW112" s="177">
        <v>27</v>
      </c>
      <c r="FX112" s="77"/>
      <c r="FY112" s="77"/>
      <c r="FZ112" s="77"/>
      <c r="GA112" s="77"/>
      <c r="GB112" s="77"/>
      <c r="GC112" s="77"/>
      <c r="GD112" s="122">
        <f t="shared" si="128"/>
        <v>29</v>
      </c>
      <c r="GE112" s="122">
        <f t="shared" si="129"/>
        <v>50</v>
      </c>
      <c r="GF112" s="261">
        <f t="shared" si="130"/>
        <v>50</v>
      </c>
      <c r="GG112" s="261">
        <f t="shared" si="131"/>
        <v>50</v>
      </c>
      <c r="GH112" s="261">
        <f t="shared" si="132"/>
        <v>50</v>
      </c>
      <c r="GI112" s="261">
        <f t="shared" si="133"/>
        <v>50</v>
      </c>
      <c r="GJ112" s="261">
        <f t="shared" si="134"/>
        <v>50</v>
      </c>
      <c r="GK112" s="261">
        <f t="shared" si="135"/>
        <v>50</v>
      </c>
      <c r="GL112" s="261">
        <f t="shared" si="136"/>
        <v>50</v>
      </c>
      <c r="GM112" s="261">
        <f t="shared" si="137"/>
        <v>50</v>
      </c>
      <c r="GN112" s="261">
        <f t="shared" si="138"/>
        <v>50</v>
      </c>
      <c r="GO112" s="261"/>
      <c r="GP112" s="261">
        <f t="shared" si="139"/>
        <v>0</v>
      </c>
    </row>
    <row r="113" spans="1:198">
      <c r="A113" s="8">
        <v>24</v>
      </c>
      <c r="B113" s="14" t="s">
        <v>970</v>
      </c>
      <c r="C113" s="251">
        <v>3.6180555555555556E-2</v>
      </c>
      <c r="D113" s="262">
        <v>3.5821759259259262E-2</v>
      </c>
      <c r="E113" s="262">
        <v>3.5787037037037034E-2</v>
      </c>
      <c r="F113" s="251">
        <v>3.5787037037037034E-2</v>
      </c>
      <c r="G113" s="251">
        <v>3.5787037037037034E-2</v>
      </c>
      <c r="H113" s="251">
        <v>3.5787037037037034E-2</v>
      </c>
      <c r="I113" s="251">
        <v>3.5787037037037034E-2</v>
      </c>
      <c r="J113" s="251">
        <v>3.5787037037037034E-2</v>
      </c>
      <c r="K113" s="251">
        <v>3.5787037037037034E-2</v>
      </c>
      <c r="L113" s="251">
        <v>3.5787037037037034E-2</v>
      </c>
      <c r="M113" s="23">
        <v>3.6180555555555556E-2</v>
      </c>
      <c r="N113" s="252">
        <v>15</v>
      </c>
      <c r="O113" s="253">
        <f t="shared" si="152"/>
        <v>26</v>
      </c>
      <c r="P113" s="254">
        <v>0</v>
      </c>
      <c r="Q113" s="255">
        <f t="shared" si="140"/>
        <v>5</v>
      </c>
      <c r="R113" s="147">
        <f t="shared" si="141"/>
        <v>31</v>
      </c>
      <c r="S113" s="14"/>
      <c r="T113" s="16"/>
      <c r="U113" s="15"/>
      <c r="V113" s="253">
        <f>((T$163)+10)-U113</f>
        <v>0</v>
      </c>
      <c r="W113" s="256">
        <v>0</v>
      </c>
      <c r="X113" s="14"/>
      <c r="Y113" s="131">
        <f t="shared" si="142"/>
        <v>0</v>
      </c>
      <c r="Z113" s="14"/>
      <c r="AA113" s="110">
        <v>3.5821759259259262E-2</v>
      </c>
      <c r="AB113" s="252">
        <v>9</v>
      </c>
      <c r="AC113" s="253">
        <f>IF(AA$163&gt;0,(((AA$163)+10)-AB113),0)</f>
        <v>20</v>
      </c>
      <c r="AD113" s="263">
        <v>15</v>
      </c>
      <c r="AE113" s="255">
        <f t="shared" si="143"/>
        <v>5</v>
      </c>
      <c r="AF113" s="147">
        <f t="shared" si="144"/>
        <v>40</v>
      </c>
      <c r="AG113" s="14"/>
      <c r="AH113" s="16"/>
      <c r="AI113" s="15"/>
      <c r="AJ113" s="14"/>
      <c r="AK113" s="14"/>
      <c r="AL113" s="14"/>
      <c r="AM113" s="131"/>
      <c r="AN113" s="14"/>
      <c r="AO113" s="16"/>
      <c r="AP113" s="15"/>
      <c r="AQ113" s="253"/>
      <c r="AR113" s="256"/>
      <c r="AS113" s="14"/>
      <c r="AT113" s="131"/>
      <c r="AU113" s="14"/>
      <c r="AV113" s="23"/>
      <c r="AW113" s="252"/>
      <c r="AX113" s="253">
        <f t="shared" si="153"/>
        <v>0</v>
      </c>
      <c r="AY113" s="254">
        <v>0</v>
      </c>
      <c r="AZ113" s="255"/>
      <c r="BA113" s="147">
        <f t="shared" si="145"/>
        <v>0</v>
      </c>
      <c r="BB113" s="14"/>
      <c r="BC113" s="16"/>
      <c r="BD113" s="15"/>
      <c r="BE113" s="253">
        <f>((BC$163)+10)-BD113</f>
        <v>0</v>
      </c>
      <c r="BF113" s="256">
        <v>0</v>
      </c>
      <c r="BG113" s="14"/>
      <c r="BH113" s="131">
        <f t="shared" si="146"/>
        <v>0</v>
      </c>
      <c r="BI113" s="14"/>
      <c r="BJ113" s="110">
        <v>3.5787037037037034E-2</v>
      </c>
      <c r="BK113" s="252">
        <v>6</v>
      </c>
      <c r="BL113" s="253">
        <f>IF(BJ$163&gt;0,(((BJ$163)+10)-BK113),0)</f>
        <v>20</v>
      </c>
      <c r="BM113" s="263">
        <v>15</v>
      </c>
      <c r="BN113" s="255">
        <f t="shared" si="97"/>
        <v>5</v>
      </c>
      <c r="BO113" s="147">
        <f t="shared" si="98"/>
        <v>40</v>
      </c>
      <c r="BP113" s="14"/>
      <c r="BQ113" s="16"/>
      <c r="BR113" s="252"/>
      <c r="BS113" s="253"/>
      <c r="BT113" s="254">
        <v>0</v>
      </c>
      <c r="BU113" s="255">
        <f t="shared" si="99"/>
        <v>0</v>
      </c>
      <c r="BV113" s="147">
        <f t="shared" si="100"/>
        <v>0</v>
      </c>
      <c r="BW113" s="14"/>
      <c r="BX113" s="16"/>
      <c r="BY113" s="252"/>
      <c r="BZ113" s="253"/>
      <c r="CA113" s="254">
        <v>0</v>
      </c>
      <c r="CB113" s="255">
        <f t="shared" si="101"/>
        <v>0</v>
      </c>
      <c r="CC113" s="147">
        <f t="shared" si="102"/>
        <v>0</v>
      </c>
      <c r="CD113" s="14"/>
      <c r="CE113" s="16"/>
      <c r="CF113" s="15"/>
      <c r="CG113" s="253">
        <f>(CE$163+1)-CF113</f>
        <v>0</v>
      </c>
      <c r="CH113" s="14"/>
      <c r="CI113" s="14"/>
      <c r="CJ113" s="131">
        <f t="shared" si="103"/>
        <v>0</v>
      </c>
      <c r="CK113" s="14"/>
      <c r="CL113" s="16"/>
      <c r="CM113" s="15"/>
      <c r="CN113" s="253">
        <f t="shared" si="154"/>
        <v>0</v>
      </c>
      <c r="CO113" s="256">
        <v>0</v>
      </c>
      <c r="CP113" s="14"/>
      <c r="CQ113" s="131">
        <f t="shared" si="105"/>
        <v>0</v>
      </c>
      <c r="CR113" s="14"/>
      <c r="CS113" s="16"/>
      <c r="CT113" s="15"/>
      <c r="CU113" s="253">
        <f>(CS$163+1)-CT113</f>
        <v>0</v>
      </c>
      <c r="CV113" s="14"/>
      <c r="CW113" s="14"/>
      <c r="CX113" s="131">
        <f t="shared" si="106"/>
        <v>0</v>
      </c>
      <c r="CY113" s="14"/>
      <c r="CZ113" s="16"/>
      <c r="DA113" s="252"/>
      <c r="DB113" s="253"/>
      <c r="DC113" s="254">
        <v>0</v>
      </c>
      <c r="DD113" s="255">
        <f t="shared" si="107"/>
        <v>0</v>
      </c>
      <c r="DE113" s="147">
        <f t="shared" si="108"/>
        <v>0</v>
      </c>
      <c r="DF113" s="14"/>
      <c r="DG113" s="16"/>
      <c r="DH113" s="252"/>
      <c r="DI113" s="253"/>
      <c r="DJ113" s="254">
        <v>0</v>
      </c>
      <c r="DK113" s="255">
        <f t="shared" si="109"/>
        <v>0</v>
      </c>
      <c r="DL113" s="147">
        <f t="shared" si="110"/>
        <v>0</v>
      </c>
      <c r="DM113" s="14"/>
      <c r="DN113" s="16"/>
      <c r="DO113" s="252"/>
      <c r="DP113" s="253"/>
      <c r="DQ113" s="254">
        <v>0</v>
      </c>
      <c r="DR113" s="255">
        <f t="shared" si="111"/>
        <v>0</v>
      </c>
      <c r="DS113" s="147">
        <f t="shared" si="112"/>
        <v>0</v>
      </c>
      <c r="DT113" s="12"/>
      <c r="DU113" s="16"/>
      <c r="DV113" s="252"/>
      <c r="DW113" s="253"/>
      <c r="DX113" s="254">
        <v>0</v>
      </c>
      <c r="DY113" s="255">
        <f t="shared" si="113"/>
        <v>0</v>
      </c>
      <c r="DZ113" s="147">
        <f t="shared" si="114"/>
        <v>0</v>
      </c>
      <c r="EA113" s="14"/>
      <c r="EB113" s="23">
        <v>3.9351851851851853E-2</v>
      </c>
      <c r="EC113" s="252">
        <v>8</v>
      </c>
      <c r="ED113" s="253">
        <f>IF(EB$163&gt;0,(((EB$163)+10)-EC113),0)</f>
        <v>13</v>
      </c>
      <c r="EE113" s="254">
        <v>0</v>
      </c>
      <c r="EF113" s="255">
        <f t="shared" si="115"/>
        <v>5</v>
      </c>
      <c r="EG113" s="147">
        <f t="shared" si="116"/>
        <v>18</v>
      </c>
      <c r="EH113" s="14"/>
      <c r="EI113" s="16"/>
      <c r="EJ113" s="252"/>
      <c r="EK113" s="253"/>
      <c r="EL113" s="254">
        <v>0</v>
      </c>
      <c r="EM113" s="255">
        <f t="shared" si="117"/>
        <v>0</v>
      </c>
      <c r="EN113" s="147">
        <f t="shared" si="118"/>
        <v>0</v>
      </c>
      <c r="EO113" s="14"/>
      <c r="EP113" s="16"/>
      <c r="EQ113" s="15"/>
      <c r="ER113" s="253">
        <f>((EP$163)+10)-EQ113</f>
        <v>0</v>
      </c>
      <c r="ES113" s="256">
        <v>0</v>
      </c>
      <c r="ET113" s="14"/>
      <c r="EU113" s="131">
        <f t="shared" si="120"/>
        <v>0</v>
      </c>
      <c r="EV113" s="14"/>
      <c r="EW113" s="16"/>
      <c r="EX113" s="15"/>
      <c r="EY113" s="253">
        <f>((EW$163)+10)-EX113</f>
        <v>0</v>
      </c>
      <c r="EZ113" s="256">
        <v>0</v>
      </c>
      <c r="FA113" s="14"/>
      <c r="FB113" s="131">
        <f t="shared" si="122"/>
        <v>0</v>
      </c>
      <c r="FC113" s="14"/>
      <c r="FD113" s="23"/>
      <c r="FE113" s="259">
        <f t="shared" si="123"/>
        <v>14</v>
      </c>
      <c r="FF113" s="260">
        <f t="shared" si="151"/>
        <v>79</v>
      </c>
      <c r="FG113" s="260">
        <f t="shared" si="151"/>
        <v>30</v>
      </c>
      <c r="FH113" s="260">
        <f t="shared" si="151"/>
        <v>20</v>
      </c>
      <c r="FI113" s="131">
        <f t="shared" si="125"/>
        <v>129</v>
      </c>
      <c r="FJ113" s="14" t="str">
        <f t="shared" si="126"/>
        <v>Julie Gate</v>
      </c>
      <c r="FK113" s="14"/>
      <c r="FL113" s="183">
        <f t="shared" si="127"/>
        <v>14</v>
      </c>
      <c r="FM113" s="177">
        <v>15</v>
      </c>
      <c r="FN113" s="177">
        <v>7</v>
      </c>
      <c r="FO113" s="177">
        <v>3</v>
      </c>
      <c r="FP113" s="177">
        <v>6</v>
      </c>
      <c r="FQ113" s="177">
        <v>9</v>
      </c>
      <c r="FR113" s="177">
        <v>10</v>
      </c>
      <c r="FS113" s="177">
        <v>13</v>
      </c>
      <c r="FT113" s="177">
        <v>13</v>
      </c>
      <c r="FU113" s="177">
        <v>13</v>
      </c>
      <c r="FV113" s="177">
        <v>12</v>
      </c>
      <c r="FW113" s="177">
        <v>14</v>
      </c>
      <c r="FX113" s="77"/>
      <c r="FY113" s="77"/>
      <c r="FZ113" s="77"/>
      <c r="GA113" s="77"/>
      <c r="GB113" s="77"/>
      <c r="GC113" s="77"/>
      <c r="GD113" s="122">
        <f t="shared" si="128"/>
        <v>31</v>
      </c>
      <c r="GE113" s="122">
        <f t="shared" si="129"/>
        <v>71</v>
      </c>
      <c r="GF113" s="261">
        <f t="shared" si="130"/>
        <v>111</v>
      </c>
      <c r="GG113" s="261">
        <f t="shared" si="131"/>
        <v>111</v>
      </c>
      <c r="GH113" s="261">
        <f t="shared" si="132"/>
        <v>111</v>
      </c>
      <c r="GI113" s="261">
        <f t="shared" si="133"/>
        <v>111</v>
      </c>
      <c r="GJ113" s="261">
        <f t="shared" si="134"/>
        <v>111</v>
      </c>
      <c r="GK113" s="261">
        <f t="shared" si="135"/>
        <v>111</v>
      </c>
      <c r="GL113" s="261">
        <f t="shared" si="136"/>
        <v>111</v>
      </c>
      <c r="GM113" s="261">
        <f t="shared" si="137"/>
        <v>129</v>
      </c>
      <c r="GN113" s="261">
        <f t="shared" si="138"/>
        <v>129</v>
      </c>
      <c r="GO113" s="261"/>
      <c r="GP113" s="261">
        <f t="shared" si="139"/>
        <v>0</v>
      </c>
    </row>
    <row r="114" spans="1:198">
      <c r="A114" s="8">
        <v>25</v>
      </c>
      <c r="B114" s="14" t="s">
        <v>231</v>
      </c>
      <c r="C114" s="251">
        <v>2.9710648148148149E-2</v>
      </c>
      <c r="D114" s="251">
        <v>2.9710648148148149E-2</v>
      </c>
      <c r="E114" s="251">
        <v>2.9710648148148149E-2</v>
      </c>
      <c r="F114" s="251">
        <v>2.9710648148148149E-2</v>
      </c>
      <c r="G114" s="251">
        <v>2.9710648148148149E-2</v>
      </c>
      <c r="H114" s="251">
        <v>2.9710648148148149E-2</v>
      </c>
      <c r="I114" s="251">
        <v>2.9710648148148149E-2</v>
      </c>
      <c r="J114" s="251">
        <v>2.9710648148148149E-2</v>
      </c>
      <c r="K114" s="251">
        <v>2.9710648148148149E-2</v>
      </c>
      <c r="L114" s="251">
        <v>2.9710648148148149E-2</v>
      </c>
      <c r="M114" s="23">
        <v>2.9710648148148149E-2</v>
      </c>
      <c r="N114" s="252">
        <v>1</v>
      </c>
      <c r="O114" s="253">
        <f t="shared" si="152"/>
        <v>40</v>
      </c>
      <c r="P114" s="254">
        <v>0</v>
      </c>
      <c r="Q114" s="255">
        <f t="shared" si="140"/>
        <v>5</v>
      </c>
      <c r="R114" s="147">
        <f t="shared" si="141"/>
        <v>45</v>
      </c>
      <c r="S114" s="14"/>
      <c r="T114" s="16"/>
      <c r="U114" s="15"/>
      <c r="V114" s="253">
        <f>((T$163)+10)-U114</f>
        <v>0</v>
      </c>
      <c r="W114" s="256">
        <v>0</v>
      </c>
      <c r="X114" s="14"/>
      <c r="Y114" s="131">
        <f t="shared" si="142"/>
        <v>0</v>
      </c>
      <c r="Z114" s="14"/>
      <c r="AA114" s="23">
        <v>3.0115740740740738E-2</v>
      </c>
      <c r="AB114" s="252">
        <v>1</v>
      </c>
      <c r="AC114" s="253">
        <f>IF(AA$163&gt;0,(((AA$163)+10)-AB114),0)</f>
        <v>28</v>
      </c>
      <c r="AD114" s="254">
        <v>0</v>
      </c>
      <c r="AE114" s="255">
        <f t="shared" si="143"/>
        <v>5</v>
      </c>
      <c r="AF114" s="147">
        <f t="shared" si="144"/>
        <v>33</v>
      </c>
      <c r="AG114" s="14"/>
      <c r="AH114" s="16"/>
      <c r="AI114" s="15"/>
      <c r="AJ114" s="14"/>
      <c r="AK114" s="14"/>
      <c r="AL114" s="14"/>
      <c r="AM114" s="131"/>
      <c r="AN114" s="14"/>
      <c r="AO114" s="16"/>
      <c r="AP114" s="15"/>
      <c r="AQ114" s="253"/>
      <c r="AR114" s="256"/>
      <c r="AS114" s="14"/>
      <c r="AT114" s="131"/>
      <c r="AU114" s="14"/>
      <c r="AV114" s="23"/>
      <c r="AW114" s="252"/>
      <c r="AX114" s="253">
        <f t="shared" si="153"/>
        <v>0</v>
      </c>
      <c r="AY114" s="254">
        <v>0</v>
      </c>
      <c r="AZ114" s="255"/>
      <c r="BA114" s="147">
        <f t="shared" si="145"/>
        <v>0</v>
      </c>
      <c r="BB114" s="14"/>
      <c r="BC114" s="16"/>
      <c r="BD114" s="15"/>
      <c r="BE114" s="253">
        <f>((BC$163)+10)-BD114</f>
        <v>0</v>
      </c>
      <c r="BF114" s="256">
        <v>0</v>
      </c>
      <c r="BG114" s="14"/>
      <c r="BH114" s="131">
        <f t="shared" si="146"/>
        <v>0</v>
      </c>
      <c r="BI114" s="14"/>
      <c r="BJ114" s="23">
        <v>2.9849537037037036E-2</v>
      </c>
      <c r="BK114" s="252">
        <v>1</v>
      </c>
      <c r="BL114" s="253">
        <f>IF(BJ$163&gt;0,(((BJ$163)+10)-BK114),0)</f>
        <v>25</v>
      </c>
      <c r="BM114" s="254">
        <v>0</v>
      </c>
      <c r="BN114" s="255">
        <f t="shared" si="97"/>
        <v>5</v>
      </c>
      <c r="BO114" s="147">
        <f t="shared" si="98"/>
        <v>30</v>
      </c>
      <c r="BP114" s="14"/>
      <c r="BQ114" s="23">
        <v>2.0972222222222222E-2</v>
      </c>
      <c r="BR114" s="252">
        <v>2</v>
      </c>
      <c r="BS114" s="253">
        <f>IF(BQ$163&gt;0,(((BQ$163)+10)-BR114),0)</f>
        <v>25</v>
      </c>
      <c r="BT114" s="254">
        <v>0</v>
      </c>
      <c r="BU114" s="255">
        <f t="shared" si="99"/>
        <v>5</v>
      </c>
      <c r="BV114" s="147">
        <f t="shared" si="100"/>
        <v>30</v>
      </c>
      <c r="BW114" s="14"/>
      <c r="BX114" s="16"/>
      <c r="BY114" s="252"/>
      <c r="BZ114" s="253"/>
      <c r="CA114" s="254">
        <v>0</v>
      </c>
      <c r="CB114" s="255">
        <f t="shared" si="101"/>
        <v>0</v>
      </c>
      <c r="CC114" s="147">
        <f t="shared" si="102"/>
        <v>0</v>
      </c>
      <c r="CD114" s="14"/>
      <c r="CE114" s="16"/>
      <c r="CF114" s="15"/>
      <c r="CG114" s="253">
        <f>(CE$163+1)-CF114</f>
        <v>0</v>
      </c>
      <c r="CH114" s="14"/>
      <c r="CI114" s="14"/>
      <c r="CJ114" s="131">
        <f t="shared" si="103"/>
        <v>0</v>
      </c>
      <c r="CK114" s="14"/>
      <c r="CL114" s="16"/>
      <c r="CM114" s="15"/>
      <c r="CN114" s="253">
        <f t="shared" si="154"/>
        <v>0</v>
      </c>
      <c r="CO114" s="256">
        <v>0</v>
      </c>
      <c r="CP114" s="14"/>
      <c r="CQ114" s="131">
        <f t="shared" si="105"/>
        <v>0</v>
      </c>
      <c r="CR114" s="14"/>
      <c r="CS114" s="16"/>
      <c r="CT114" s="15"/>
      <c r="CU114" s="253">
        <f>(CS$163+1)-CT114</f>
        <v>0</v>
      </c>
      <c r="CV114" s="14"/>
      <c r="CW114" s="14"/>
      <c r="CX114" s="131">
        <f t="shared" si="106"/>
        <v>0</v>
      </c>
      <c r="CY114" s="14"/>
      <c r="CZ114" s="16"/>
      <c r="DA114" s="252"/>
      <c r="DB114" s="253"/>
      <c r="DC114" s="254">
        <v>0</v>
      </c>
      <c r="DD114" s="255">
        <f t="shared" si="107"/>
        <v>0</v>
      </c>
      <c r="DE114" s="147">
        <f t="shared" si="108"/>
        <v>0</v>
      </c>
      <c r="DF114" s="14"/>
      <c r="DG114" s="16"/>
      <c r="DH114" s="252"/>
      <c r="DI114" s="253"/>
      <c r="DJ114" s="254">
        <v>0</v>
      </c>
      <c r="DK114" s="255">
        <f t="shared" si="109"/>
        <v>0</v>
      </c>
      <c r="DL114" s="147">
        <f t="shared" si="110"/>
        <v>0</v>
      </c>
      <c r="DM114" s="14"/>
      <c r="DN114" s="16"/>
      <c r="DO114" s="252"/>
      <c r="DP114" s="253"/>
      <c r="DQ114" s="254">
        <v>0</v>
      </c>
      <c r="DR114" s="255">
        <f t="shared" si="111"/>
        <v>0</v>
      </c>
      <c r="DS114" s="147">
        <f t="shared" si="112"/>
        <v>0</v>
      </c>
      <c r="DT114" s="12"/>
      <c r="DU114" s="16"/>
      <c r="DV114" s="252"/>
      <c r="DW114" s="253"/>
      <c r="DX114" s="254">
        <v>0</v>
      </c>
      <c r="DY114" s="255">
        <f t="shared" si="113"/>
        <v>0</v>
      </c>
      <c r="DZ114" s="147">
        <f t="shared" si="114"/>
        <v>0</v>
      </c>
      <c r="EA114" s="14"/>
      <c r="EB114" s="23">
        <v>3.0729166666666669E-2</v>
      </c>
      <c r="EC114" s="252">
        <v>1</v>
      </c>
      <c r="ED114" s="253">
        <f>IF(EB$163&gt;0,(((EB$163)+10)-EC114),0)</f>
        <v>20</v>
      </c>
      <c r="EE114" s="254">
        <v>0</v>
      </c>
      <c r="EF114" s="255">
        <f t="shared" si="115"/>
        <v>5</v>
      </c>
      <c r="EG114" s="147">
        <f t="shared" si="116"/>
        <v>25</v>
      </c>
      <c r="EH114" s="14"/>
      <c r="EI114" s="16"/>
      <c r="EJ114" s="252"/>
      <c r="EK114" s="253"/>
      <c r="EL114" s="254">
        <v>0</v>
      </c>
      <c r="EM114" s="255">
        <f t="shared" si="117"/>
        <v>0</v>
      </c>
      <c r="EN114" s="147">
        <f t="shared" si="118"/>
        <v>0</v>
      </c>
      <c r="EO114" s="14"/>
      <c r="EP114" s="16"/>
      <c r="EQ114" s="15"/>
      <c r="ER114" s="253">
        <f>((EP$163)+10)-EQ114</f>
        <v>0</v>
      </c>
      <c r="ES114" s="256">
        <v>0</v>
      </c>
      <c r="ET114" s="14"/>
      <c r="EU114" s="131">
        <f t="shared" si="120"/>
        <v>0</v>
      </c>
      <c r="EV114" s="14"/>
      <c r="EW114" s="16"/>
      <c r="EX114" s="15"/>
      <c r="EY114" s="253">
        <f>((EW$163)+10)-EX114</f>
        <v>0</v>
      </c>
      <c r="EZ114" s="256">
        <v>0</v>
      </c>
      <c r="FA114" s="14"/>
      <c r="FB114" s="131">
        <f t="shared" si="122"/>
        <v>0</v>
      </c>
      <c r="FC114" s="14"/>
      <c r="FD114" s="23"/>
      <c r="FE114" s="259">
        <f t="shared" si="123"/>
        <v>6</v>
      </c>
      <c r="FF114" s="260">
        <f t="shared" si="151"/>
        <v>138</v>
      </c>
      <c r="FG114" s="260">
        <f t="shared" si="151"/>
        <v>0</v>
      </c>
      <c r="FH114" s="260">
        <f t="shared" si="151"/>
        <v>25</v>
      </c>
      <c r="FI114" s="131">
        <f t="shared" si="125"/>
        <v>163</v>
      </c>
      <c r="FJ114" s="14" t="str">
        <f t="shared" si="126"/>
        <v>Karen Bridge</v>
      </c>
      <c r="FK114" s="14"/>
      <c r="FL114" s="183">
        <f t="shared" si="127"/>
        <v>6</v>
      </c>
      <c r="FM114" s="177">
        <v>1</v>
      </c>
      <c r="FN114" s="177">
        <v>3</v>
      </c>
      <c r="FO114" s="177">
        <v>4</v>
      </c>
      <c r="FP114" s="177">
        <v>2</v>
      </c>
      <c r="FQ114" s="177">
        <v>4</v>
      </c>
      <c r="FR114" s="177">
        <v>7</v>
      </c>
      <c r="FS114" s="177">
        <v>8</v>
      </c>
      <c r="FT114" s="177">
        <v>8</v>
      </c>
      <c r="FU114" s="177">
        <v>9</v>
      </c>
      <c r="FV114" s="177">
        <v>6</v>
      </c>
      <c r="FW114" s="177">
        <v>6</v>
      </c>
      <c r="FX114" s="77"/>
      <c r="FY114" s="77"/>
      <c r="FZ114" s="77"/>
      <c r="GA114" s="77"/>
      <c r="GB114" s="77"/>
      <c r="GC114" s="77"/>
      <c r="GD114" s="122">
        <f t="shared" si="128"/>
        <v>45</v>
      </c>
      <c r="GE114" s="122">
        <f t="shared" si="129"/>
        <v>78</v>
      </c>
      <c r="GF114" s="261">
        <f t="shared" si="130"/>
        <v>108</v>
      </c>
      <c r="GG114" s="261">
        <f t="shared" si="131"/>
        <v>138</v>
      </c>
      <c r="GH114" s="261">
        <f t="shared" si="132"/>
        <v>138</v>
      </c>
      <c r="GI114" s="261">
        <f t="shared" si="133"/>
        <v>138</v>
      </c>
      <c r="GJ114" s="261">
        <f t="shared" si="134"/>
        <v>138</v>
      </c>
      <c r="GK114" s="261">
        <f t="shared" si="135"/>
        <v>138</v>
      </c>
      <c r="GL114" s="261">
        <f t="shared" si="136"/>
        <v>138</v>
      </c>
      <c r="GM114" s="261">
        <f t="shared" si="137"/>
        <v>163</v>
      </c>
      <c r="GN114" s="261">
        <f t="shared" si="138"/>
        <v>163</v>
      </c>
      <c r="GO114" s="261"/>
      <c r="GP114" s="261">
        <f t="shared" si="139"/>
        <v>0</v>
      </c>
    </row>
    <row r="115" spans="1:198">
      <c r="A115" s="8">
        <v>26</v>
      </c>
      <c r="B115" s="14" t="s">
        <v>972</v>
      </c>
      <c r="C115" s="251">
        <v>3.7812500000000006E-2</v>
      </c>
      <c r="D115" s="251">
        <v>3.7812500000000006E-2</v>
      </c>
      <c r="E115" s="251">
        <v>3.7812500000000006E-2</v>
      </c>
      <c r="F115" s="251">
        <v>3.7812500000000006E-2</v>
      </c>
      <c r="G115" s="251">
        <v>3.7812500000000006E-2</v>
      </c>
      <c r="H115" s="251">
        <v>3.7812500000000006E-2</v>
      </c>
      <c r="I115" s="251">
        <v>3.7812500000000006E-2</v>
      </c>
      <c r="J115" s="251">
        <v>3.7812500000000006E-2</v>
      </c>
      <c r="K115" s="251">
        <v>3.7812500000000006E-2</v>
      </c>
      <c r="L115" s="251">
        <v>3.7812500000000006E-2</v>
      </c>
      <c r="M115" s="23">
        <v>3.7812500000000006E-2</v>
      </c>
      <c r="N115" s="252">
        <v>21</v>
      </c>
      <c r="O115" s="253">
        <f t="shared" si="152"/>
        <v>20</v>
      </c>
      <c r="P115" s="254">
        <v>0</v>
      </c>
      <c r="Q115" s="255">
        <f t="shared" si="140"/>
        <v>5</v>
      </c>
      <c r="R115" s="147">
        <f t="shared" si="141"/>
        <v>25</v>
      </c>
      <c r="S115" s="14"/>
      <c r="T115" s="16"/>
      <c r="U115" s="15"/>
      <c r="V115" s="253"/>
      <c r="W115" s="256"/>
      <c r="X115" s="14"/>
      <c r="Y115" s="131"/>
      <c r="Z115" s="14"/>
      <c r="AA115" s="16"/>
      <c r="AB115" s="252"/>
      <c r="AC115" s="253"/>
      <c r="AD115" s="254">
        <v>0</v>
      </c>
      <c r="AE115" s="255">
        <f t="shared" si="143"/>
        <v>0</v>
      </c>
      <c r="AF115" s="147">
        <f t="shared" si="144"/>
        <v>0</v>
      </c>
      <c r="AG115" s="14"/>
      <c r="AH115" s="16"/>
      <c r="AI115" s="15"/>
      <c r="AJ115" s="14"/>
      <c r="AK115" s="14"/>
      <c r="AL115" s="14"/>
      <c r="AM115" s="131"/>
      <c r="AN115" s="14"/>
      <c r="AO115" s="23"/>
      <c r="AP115" s="15"/>
      <c r="AQ115" s="253"/>
      <c r="AR115" s="256"/>
      <c r="AS115" s="14"/>
      <c r="AT115" s="131"/>
      <c r="AU115" s="14"/>
      <c r="AV115" s="23"/>
      <c r="AW115" s="252"/>
      <c r="AX115" s="253">
        <f t="shared" si="153"/>
        <v>0</v>
      </c>
      <c r="AY115" s="254">
        <v>0</v>
      </c>
      <c r="AZ115" s="255"/>
      <c r="BA115" s="147">
        <f t="shared" si="145"/>
        <v>0</v>
      </c>
      <c r="BB115" s="14"/>
      <c r="BC115" s="16"/>
      <c r="BD115" s="15"/>
      <c r="BE115" s="253"/>
      <c r="BF115" s="256"/>
      <c r="BG115" s="14"/>
      <c r="BH115" s="131"/>
      <c r="BI115" s="14"/>
      <c r="BJ115" s="16"/>
      <c r="BK115" s="252"/>
      <c r="BL115" s="253"/>
      <c r="BM115" s="254">
        <v>0</v>
      </c>
      <c r="BN115" s="255">
        <f t="shared" si="97"/>
        <v>0</v>
      </c>
      <c r="BO115" s="147">
        <f t="shared" si="98"/>
        <v>0</v>
      </c>
      <c r="BP115" s="14"/>
      <c r="BQ115" s="23">
        <v>2.5300925925925925E-2</v>
      </c>
      <c r="BR115" s="252">
        <v>10</v>
      </c>
      <c r="BS115" s="253">
        <f>IF(BQ$163&gt;0,(((BQ$163)+10)-BR115),0)</f>
        <v>17</v>
      </c>
      <c r="BT115" s="254">
        <v>0</v>
      </c>
      <c r="BU115" s="255">
        <f t="shared" si="99"/>
        <v>5</v>
      </c>
      <c r="BV115" s="147">
        <f t="shared" si="100"/>
        <v>22</v>
      </c>
      <c r="BW115" s="14"/>
      <c r="BX115" s="16"/>
      <c r="BY115" s="252"/>
      <c r="BZ115" s="253"/>
      <c r="CA115" s="254">
        <v>0</v>
      </c>
      <c r="CB115" s="255">
        <f t="shared" si="101"/>
        <v>0</v>
      </c>
      <c r="CC115" s="147">
        <f t="shared" si="102"/>
        <v>0</v>
      </c>
      <c r="CD115" s="14"/>
      <c r="CE115" s="16"/>
      <c r="CF115" s="15"/>
      <c r="CG115" s="14"/>
      <c r="CH115" s="14"/>
      <c r="CI115" s="14"/>
      <c r="CJ115" s="131"/>
      <c r="CK115" s="14"/>
      <c r="CL115" s="23"/>
      <c r="CM115" s="15"/>
      <c r="CN115" s="253">
        <f t="shared" si="154"/>
        <v>0</v>
      </c>
      <c r="CO115" s="256">
        <v>0</v>
      </c>
      <c r="CP115" s="14"/>
      <c r="CQ115" s="131">
        <f t="shared" si="105"/>
        <v>0</v>
      </c>
      <c r="CR115" s="14"/>
      <c r="CS115" s="16"/>
      <c r="CT115" s="15"/>
      <c r="CU115" s="14"/>
      <c r="CV115" s="14"/>
      <c r="CW115" s="14"/>
      <c r="CX115" s="131"/>
      <c r="CY115" s="14"/>
      <c r="CZ115" s="16"/>
      <c r="DA115" s="252"/>
      <c r="DB115" s="253"/>
      <c r="DC115" s="254">
        <v>0</v>
      </c>
      <c r="DD115" s="255">
        <f t="shared" si="107"/>
        <v>0</v>
      </c>
      <c r="DE115" s="147">
        <f t="shared" si="108"/>
        <v>0</v>
      </c>
      <c r="DF115" s="14"/>
      <c r="DG115" s="16"/>
      <c r="DH115" s="252"/>
      <c r="DI115" s="253"/>
      <c r="DJ115" s="254">
        <v>0</v>
      </c>
      <c r="DK115" s="255">
        <f t="shared" si="109"/>
        <v>0</v>
      </c>
      <c r="DL115" s="147">
        <f t="shared" si="110"/>
        <v>0</v>
      </c>
      <c r="DM115" s="14"/>
      <c r="DN115" s="16"/>
      <c r="DO115" s="252"/>
      <c r="DP115" s="253"/>
      <c r="DQ115" s="254">
        <v>0</v>
      </c>
      <c r="DR115" s="255">
        <f t="shared" si="111"/>
        <v>0</v>
      </c>
      <c r="DS115" s="147">
        <f t="shared" si="112"/>
        <v>0</v>
      </c>
      <c r="DT115" s="12"/>
      <c r="DU115" s="16"/>
      <c r="DV115" s="252"/>
      <c r="DW115" s="253"/>
      <c r="DX115" s="254">
        <v>0</v>
      </c>
      <c r="DY115" s="255">
        <f t="shared" si="113"/>
        <v>0</v>
      </c>
      <c r="DZ115" s="147">
        <f t="shared" si="114"/>
        <v>0</v>
      </c>
      <c r="EA115" s="14"/>
      <c r="EB115" s="16"/>
      <c r="EC115" s="252"/>
      <c r="ED115" s="253"/>
      <c r="EE115" s="254">
        <v>0</v>
      </c>
      <c r="EF115" s="255">
        <f t="shared" si="115"/>
        <v>0</v>
      </c>
      <c r="EG115" s="147">
        <f t="shared" si="116"/>
        <v>0</v>
      </c>
      <c r="EH115" s="14"/>
      <c r="EI115" s="16"/>
      <c r="EJ115" s="252"/>
      <c r="EK115" s="253"/>
      <c r="EL115" s="254">
        <v>0</v>
      </c>
      <c r="EM115" s="255">
        <f t="shared" si="117"/>
        <v>0</v>
      </c>
      <c r="EN115" s="147">
        <f t="shared" si="118"/>
        <v>0</v>
      </c>
      <c r="EO115" s="14"/>
      <c r="EP115" s="16"/>
      <c r="EQ115" s="15"/>
      <c r="ER115" s="253"/>
      <c r="ES115" s="256"/>
      <c r="ET115" s="14"/>
      <c r="EU115" s="131"/>
      <c r="EV115" s="14"/>
      <c r="EW115" s="16"/>
      <c r="EX115" s="15"/>
      <c r="EY115" s="253"/>
      <c r="EZ115" s="256"/>
      <c r="FA115" s="14"/>
      <c r="FB115" s="131"/>
      <c r="FC115" s="14"/>
      <c r="FD115" s="23"/>
      <c r="FE115" s="259">
        <f t="shared" si="123"/>
        <v>29</v>
      </c>
      <c r="FF115" s="260">
        <f t="shared" si="151"/>
        <v>37</v>
      </c>
      <c r="FG115" s="260">
        <f t="shared" si="151"/>
        <v>0</v>
      </c>
      <c r="FH115" s="260">
        <f t="shared" si="151"/>
        <v>10</v>
      </c>
      <c r="FI115" s="131">
        <f t="shared" si="125"/>
        <v>47</v>
      </c>
      <c r="FJ115" s="14" t="str">
        <f t="shared" si="126"/>
        <v>Katherine Austwick</v>
      </c>
      <c r="FK115" s="14"/>
      <c r="FL115" s="183">
        <f t="shared" si="127"/>
        <v>29</v>
      </c>
      <c r="FM115" s="177">
        <v>21</v>
      </c>
      <c r="FN115" s="177">
        <v>25</v>
      </c>
      <c r="FO115" s="177">
        <v>26</v>
      </c>
      <c r="FP115" s="177">
        <v>21</v>
      </c>
      <c r="FQ115" s="177">
        <v>24</v>
      </c>
      <c r="FR115" s="177">
        <v>25</v>
      </c>
      <c r="FS115" s="177">
        <v>28</v>
      </c>
      <c r="FT115" s="177">
        <v>29</v>
      </c>
      <c r="FU115" s="177">
        <v>29</v>
      </c>
      <c r="FV115" s="177">
        <v>29</v>
      </c>
      <c r="FW115" s="177">
        <v>29</v>
      </c>
      <c r="FX115" s="77"/>
      <c r="FY115" s="77"/>
      <c r="FZ115" s="77"/>
      <c r="GA115" s="77"/>
      <c r="GB115" s="77"/>
      <c r="GC115" s="77"/>
      <c r="GD115" s="122">
        <f t="shared" si="128"/>
        <v>25</v>
      </c>
      <c r="GE115" s="122">
        <f t="shared" si="129"/>
        <v>25</v>
      </c>
      <c r="GF115" s="261">
        <f t="shared" si="130"/>
        <v>25</v>
      </c>
      <c r="GG115" s="261">
        <f t="shared" si="131"/>
        <v>47</v>
      </c>
      <c r="GH115" s="261">
        <f t="shared" si="132"/>
        <v>47</v>
      </c>
      <c r="GI115" s="261">
        <f t="shared" si="133"/>
        <v>47</v>
      </c>
      <c r="GJ115" s="261">
        <f t="shared" si="134"/>
        <v>47</v>
      </c>
      <c r="GK115" s="261">
        <f t="shared" si="135"/>
        <v>47</v>
      </c>
      <c r="GL115" s="261">
        <f t="shared" si="136"/>
        <v>47</v>
      </c>
      <c r="GM115" s="261">
        <f t="shared" si="137"/>
        <v>47</v>
      </c>
      <c r="GN115" s="261">
        <f t="shared" si="138"/>
        <v>47</v>
      </c>
      <c r="GO115" s="261"/>
      <c r="GP115" s="261">
        <f t="shared" si="139"/>
        <v>0</v>
      </c>
    </row>
    <row r="116" spans="1:198">
      <c r="A116" s="8">
        <v>27</v>
      </c>
      <c r="B116" s="14" t="s">
        <v>901</v>
      </c>
      <c r="C116" s="251">
        <v>3.0972222222222224E-2</v>
      </c>
      <c r="D116" s="251">
        <v>3.0972222222222224E-2</v>
      </c>
      <c r="E116" s="262">
        <v>3.0868055555555555E-2</v>
      </c>
      <c r="F116" s="251">
        <v>3.0868055555555555E-2</v>
      </c>
      <c r="G116" s="251">
        <v>3.0868055555555555E-2</v>
      </c>
      <c r="H116" s="251">
        <v>3.0868055555555555E-2</v>
      </c>
      <c r="I116" s="251">
        <v>3.0868055555555555E-2</v>
      </c>
      <c r="J116" s="251">
        <v>3.0868055555555555E-2</v>
      </c>
      <c r="K116" s="251">
        <v>3.0868055555555555E-2</v>
      </c>
      <c r="L116" s="251">
        <v>3.0868055555555555E-2</v>
      </c>
      <c r="M116" s="23">
        <v>3.0972222222222224E-2</v>
      </c>
      <c r="N116" s="252">
        <v>2</v>
      </c>
      <c r="O116" s="253">
        <f t="shared" si="152"/>
        <v>39</v>
      </c>
      <c r="P116" s="254">
        <v>0</v>
      </c>
      <c r="Q116" s="255">
        <f t="shared" si="140"/>
        <v>5</v>
      </c>
      <c r="R116" s="147">
        <f t="shared" si="141"/>
        <v>44</v>
      </c>
      <c r="S116" s="14"/>
      <c r="T116" s="16"/>
      <c r="U116" s="15"/>
      <c r="V116" s="14"/>
      <c r="W116" s="14"/>
      <c r="X116" s="14"/>
      <c r="Y116" s="131">
        <f t="shared" si="142"/>
        <v>0</v>
      </c>
      <c r="Z116" s="14"/>
      <c r="AA116" s="16"/>
      <c r="AB116" s="252"/>
      <c r="AC116" s="253"/>
      <c r="AD116" s="254">
        <v>0</v>
      </c>
      <c r="AE116" s="255">
        <f t="shared" si="143"/>
        <v>0</v>
      </c>
      <c r="AF116" s="147">
        <f t="shared" si="144"/>
        <v>0</v>
      </c>
      <c r="AG116" s="14"/>
      <c r="AH116" s="16"/>
      <c r="AI116" s="15"/>
      <c r="AJ116" s="14"/>
      <c r="AK116" s="14"/>
      <c r="AL116" s="14"/>
      <c r="AM116" s="131"/>
      <c r="AN116" s="14"/>
      <c r="AO116" s="16"/>
      <c r="AP116" s="15"/>
      <c r="AQ116" s="253"/>
      <c r="AR116" s="256"/>
      <c r="AS116" s="14"/>
      <c r="AT116" s="131"/>
      <c r="AU116" s="14"/>
      <c r="AV116" s="23"/>
      <c r="AW116" s="252"/>
      <c r="AX116" s="253">
        <f t="shared" si="153"/>
        <v>0</v>
      </c>
      <c r="AY116" s="254">
        <v>0</v>
      </c>
      <c r="AZ116" s="255"/>
      <c r="BA116" s="147">
        <f t="shared" si="145"/>
        <v>0</v>
      </c>
      <c r="BB116" s="14"/>
      <c r="BC116" s="16"/>
      <c r="BD116" s="15"/>
      <c r="BE116" s="14"/>
      <c r="BF116" s="14"/>
      <c r="BG116" s="14"/>
      <c r="BH116" s="131">
        <f t="shared" si="146"/>
        <v>0</v>
      </c>
      <c r="BI116" s="14"/>
      <c r="BJ116" s="110">
        <v>3.0868055555555555E-2</v>
      </c>
      <c r="BK116" s="252">
        <v>2</v>
      </c>
      <c r="BL116" s="253">
        <f>IF(BJ$163&gt;0,(((BJ$163)+10)-BK116),0)</f>
        <v>24</v>
      </c>
      <c r="BM116" s="263">
        <v>15</v>
      </c>
      <c r="BN116" s="255">
        <f t="shared" si="97"/>
        <v>5</v>
      </c>
      <c r="BO116" s="147">
        <f t="shared" si="98"/>
        <v>44</v>
      </c>
      <c r="BP116" s="14"/>
      <c r="BQ116" s="23">
        <v>2.1967592592592594E-2</v>
      </c>
      <c r="BR116" s="252">
        <v>4</v>
      </c>
      <c r="BS116" s="253">
        <f>IF(BQ$163&gt;0,(((BQ$163)+10)-BR116),0)</f>
        <v>23</v>
      </c>
      <c r="BT116" s="254">
        <v>0</v>
      </c>
      <c r="BU116" s="255">
        <f t="shared" si="99"/>
        <v>5</v>
      </c>
      <c r="BV116" s="147">
        <f t="shared" si="100"/>
        <v>28</v>
      </c>
      <c r="BW116" s="14"/>
      <c r="BX116" s="23">
        <v>3.3206018518518517E-2</v>
      </c>
      <c r="BY116" s="252">
        <v>1</v>
      </c>
      <c r="BZ116" s="253">
        <f>IF(BX$163&gt;0,(((BX$163)+10)-BY116),0)</f>
        <v>33</v>
      </c>
      <c r="CA116" s="254">
        <v>0</v>
      </c>
      <c r="CB116" s="255">
        <f t="shared" si="101"/>
        <v>5</v>
      </c>
      <c r="CC116" s="147">
        <f t="shared" si="102"/>
        <v>38</v>
      </c>
      <c r="CD116" s="14"/>
      <c r="CE116" s="16"/>
      <c r="CF116" s="15"/>
      <c r="CG116" s="14"/>
      <c r="CH116" s="14"/>
      <c r="CI116" s="14"/>
      <c r="CJ116" s="131">
        <f t="shared" si="103"/>
        <v>0</v>
      </c>
      <c r="CK116" s="14"/>
      <c r="CL116" s="16"/>
      <c r="CM116" s="15"/>
      <c r="CN116" s="253">
        <f t="shared" si="154"/>
        <v>0</v>
      </c>
      <c r="CO116" s="256">
        <v>0</v>
      </c>
      <c r="CP116" s="14"/>
      <c r="CQ116" s="131">
        <f t="shared" si="105"/>
        <v>0</v>
      </c>
      <c r="CR116" s="14"/>
      <c r="CS116" s="16"/>
      <c r="CT116" s="15"/>
      <c r="CU116" s="14"/>
      <c r="CV116" s="14"/>
      <c r="CW116" s="14"/>
      <c r="CX116" s="131">
        <f t="shared" si="106"/>
        <v>0</v>
      </c>
      <c r="CY116" s="14"/>
      <c r="CZ116" s="16"/>
      <c r="DA116" s="252"/>
      <c r="DB116" s="253"/>
      <c r="DC116" s="254">
        <v>0</v>
      </c>
      <c r="DD116" s="255">
        <f t="shared" si="107"/>
        <v>0</v>
      </c>
      <c r="DE116" s="147">
        <f t="shared" si="108"/>
        <v>0</v>
      </c>
      <c r="DF116" s="14"/>
      <c r="DG116" s="16"/>
      <c r="DH116" s="252"/>
      <c r="DI116" s="253"/>
      <c r="DJ116" s="254">
        <v>0</v>
      </c>
      <c r="DK116" s="255">
        <f t="shared" si="109"/>
        <v>0</v>
      </c>
      <c r="DL116" s="147">
        <f t="shared" si="110"/>
        <v>0</v>
      </c>
      <c r="DM116" s="14"/>
      <c r="DN116" s="16"/>
      <c r="DO116" s="252"/>
      <c r="DP116" s="253"/>
      <c r="DQ116" s="254">
        <v>0</v>
      </c>
      <c r="DR116" s="255">
        <f t="shared" si="111"/>
        <v>0</v>
      </c>
      <c r="DS116" s="147">
        <f t="shared" si="112"/>
        <v>0</v>
      </c>
      <c r="DT116" s="12"/>
      <c r="DU116" s="16"/>
      <c r="DV116" s="252"/>
      <c r="DW116" s="253"/>
      <c r="DX116" s="254">
        <v>0</v>
      </c>
      <c r="DY116" s="255">
        <f t="shared" si="113"/>
        <v>0</v>
      </c>
      <c r="DZ116" s="147">
        <f t="shared" si="114"/>
        <v>0</v>
      </c>
      <c r="EA116" s="14"/>
      <c r="EB116" s="16"/>
      <c r="EC116" s="252"/>
      <c r="ED116" s="253"/>
      <c r="EE116" s="254">
        <v>0</v>
      </c>
      <c r="EF116" s="255">
        <f t="shared" si="115"/>
        <v>0</v>
      </c>
      <c r="EG116" s="147">
        <f t="shared" si="116"/>
        <v>0</v>
      </c>
      <c r="EH116" s="14"/>
      <c r="EI116" s="16"/>
      <c r="EJ116" s="252"/>
      <c r="EK116" s="253"/>
      <c r="EL116" s="254">
        <v>0</v>
      </c>
      <c r="EM116" s="255">
        <f t="shared" si="117"/>
        <v>0</v>
      </c>
      <c r="EN116" s="147">
        <f t="shared" si="118"/>
        <v>0</v>
      </c>
      <c r="EO116" s="14"/>
      <c r="EP116" s="16"/>
      <c r="EQ116" s="15"/>
      <c r="ER116" s="14"/>
      <c r="ES116" s="14"/>
      <c r="ET116" s="14"/>
      <c r="EU116" s="131">
        <f t="shared" si="120"/>
        <v>0</v>
      </c>
      <c r="EV116" s="14"/>
      <c r="EW116" s="16"/>
      <c r="EX116" s="15"/>
      <c r="EY116" s="14"/>
      <c r="EZ116" s="14"/>
      <c r="FA116" s="14"/>
      <c r="FB116" s="131">
        <f t="shared" si="122"/>
        <v>0</v>
      </c>
      <c r="FC116" s="14"/>
      <c r="FD116" s="23"/>
      <c r="FE116" s="259">
        <f t="shared" si="123"/>
        <v>8</v>
      </c>
      <c r="FF116" s="260">
        <f t="shared" si="151"/>
        <v>119</v>
      </c>
      <c r="FG116" s="260">
        <f t="shared" si="151"/>
        <v>15</v>
      </c>
      <c r="FH116" s="260">
        <f t="shared" si="151"/>
        <v>20</v>
      </c>
      <c r="FI116" s="131">
        <f t="shared" si="125"/>
        <v>154</v>
      </c>
      <c r="FJ116" s="14" t="str">
        <f t="shared" si="126"/>
        <v>Kathryn Metcalfe</v>
      </c>
      <c r="FK116" s="14"/>
      <c r="FL116" s="183">
        <f t="shared" si="127"/>
        <v>8</v>
      </c>
      <c r="FM116" s="177">
        <v>2</v>
      </c>
      <c r="FN116" s="177">
        <v>16</v>
      </c>
      <c r="FO116" s="177">
        <v>6</v>
      </c>
      <c r="FP116" s="177">
        <v>5</v>
      </c>
      <c r="FQ116" s="177">
        <v>3</v>
      </c>
      <c r="FR116" s="177">
        <v>3</v>
      </c>
      <c r="FS116" s="177">
        <v>5</v>
      </c>
      <c r="FT116" s="177">
        <v>5</v>
      </c>
      <c r="FU116" s="177">
        <v>5</v>
      </c>
      <c r="FV116" s="177">
        <v>8</v>
      </c>
      <c r="FW116" s="177">
        <v>8</v>
      </c>
      <c r="FX116" s="77"/>
      <c r="FY116" s="77"/>
      <c r="FZ116" s="77"/>
      <c r="GA116" s="77"/>
      <c r="GB116" s="77"/>
      <c r="GD116" s="122">
        <f t="shared" si="128"/>
        <v>44</v>
      </c>
      <c r="GE116" s="122">
        <f t="shared" si="129"/>
        <v>44</v>
      </c>
      <c r="GF116" s="261">
        <f t="shared" si="130"/>
        <v>88</v>
      </c>
      <c r="GG116" s="261">
        <f t="shared" si="131"/>
        <v>116</v>
      </c>
      <c r="GH116" s="261">
        <f t="shared" si="132"/>
        <v>154</v>
      </c>
      <c r="GI116" s="261">
        <f t="shared" si="133"/>
        <v>154</v>
      </c>
      <c r="GJ116" s="261">
        <f t="shared" si="134"/>
        <v>154</v>
      </c>
      <c r="GK116" s="261">
        <f t="shared" si="135"/>
        <v>154</v>
      </c>
      <c r="GL116" s="261">
        <f t="shared" si="136"/>
        <v>154</v>
      </c>
      <c r="GM116" s="261">
        <f t="shared" si="137"/>
        <v>154</v>
      </c>
      <c r="GN116" s="261">
        <f t="shared" si="138"/>
        <v>154</v>
      </c>
      <c r="GO116" s="261"/>
      <c r="GP116" s="261">
        <f t="shared" si="139"/>
        <v>0</v>
      </c>
    </row>
    <row r="117" spans="1:198">
      <c r="A117" s="8">
        <v>28</v>
      </c>
      <c r="B117" s="14" t="s">
        <v>607</v>
      </c>
      <c r="C117" s="251">
        <v>4.297453703703704E-2</v>
      </c>
      <c r="D117" s="251">
        <v>4.297453703703704E-2</v>
      </c>
      <c r="E117" s="251">
        <v>4.297453703703704E-2</v>
      </c>
      <c r="F117" s="251">
        <v>4.297453703703704E-2</v>
      </c>
      <c r="G117" s="251">
        <v>4.297453703703704E-2</v>
      </c>
      <c r="H117" s="251">
        <v>4.297453703703704E-2</v>
      </c>
      <c r="I117" s="251">
        <v>4.297453703703704E-2</v>
      </c>
      <c r="J117" s="251">
        <v>4.297453703703704E-2</v>
      </c>
      <c r="K117" s="251">
        <v>4.297453703703704E-2</v>
      </c>
      <c r="L117" s="251">
        <v>4.297453703703704E-2</v>
      </c>
      <c r="M117" s="23">
        <v>4.297453703703704E-2</v>
      </c>
      <c r="N117" s="252">
        <v>26</v>
      </c>
      <c r="O117" s="253">
        <f t="shared" si="152"/>
        <v>15</v>
      </c>
      <c r="P117" s="254">
        <v>0</v>
      </c>
      <c r="Q117" s="255">
        <f t="shared" si="140"/>
        <v>5</v>
      </c>
      <c r="R117" s="147">
        <f t="shared" si="141"/>
        <v>20</v>
      </c>
      <c r="S117" s="14"/>
      <c r="T117" s="16"/>
      <c r="U117" s="15"/>
      <c r="V117" s="14"/>
      <c r="W117" s="14"/>
      <c r="X117" s="14"/>
      <c r="Y117" s="131"/>
      <c r="Z117" s="14"/>
      <c r="AA117" s="16"/>
      <c r="AB117" s="252"/>
      <c r="AC117" s="253"/>
      <c r="AD117" s="254">
        <v>0</v>
      </c>
      <c r="AE117" s="255">
        <f t="shared" si="143"/>
        <v>0</v>
      </c>
      <c r="AF117" s="147">
        <f t="shared" si="144"/>
        <v>0</v>
      </c>
      <c r="AG117" s="14"/>
      <c r="AH117" s="16"/>
      <c r="AI117" s="15"/>
      <c r="AJ117" s="14"/>
      <c r="AK117" s="14"/>
      <c r="AL117" s="14"/>
      <c r="AM117" s="131"/>
      <c r="AN117" s="14"/>
      <c r="AO117" s="16"/>
      <c r="AP117" s="15"/>
      <c r="AQ117" s="253"/>
      <c r="AR117" s="256"/>
      <c r="AS117" s="14"/>
      <c r="AT117" s="131"/>
      <c r="AU117" s="14"/>
      <c r="AV117" s="23"/>
      <c r="AW117" s="252"/>
      <c r="AX117" s="253">
        <f t="shared" si="153"/>
        <v>0</v>
      </c>
      <c r="AY117" s="254">
        <v>0</v>
      </c>
      <c r="AZ117" s="255"/>
      <c r="BA117" s="147">
        <f t="shared" si="145"/>
        <v>0</v>
      </c>
      <c r="BB117" s="14"/>
      <c r="BC117" s="16"/>
      <c r="BD117" s="15"/>
      <c r="BE117" s="14"/>
      <c r="BF117" s="14"/>
      <c r="BG117" s="14"/>
      <c r="BH117" s="131">
        <f t="shared" si="146"/>
        <v>0</v>
      </c>
      <c r="BI117" s="14"/>
      <c r="BJ117" s="16"/>
      <c r="BK117" s="252"/>
      <c r="BL117" s="253"/>
      <c r="BM117" s="254">
        <v>0</v>
      </c>
      <c r="BN117" s="255">
        <f t="shared" si="97"/>
        <v>0</v>
      </c>
      <c r="BO117" s="147">
        <f t="shared" si="98"/>
        <v>0</v>
      </c>
      <c r="BP117" s="14"/>
      <c r="BQ117" s="16"/>
      <c r="BR117" s="252"/>
      <c r="BS117" s="253"/>
      <c r="BT117" s="254">
        <v>0</v>
      </c>
      <c r="BU117" s="255">
        <f t="shared" si="99"/>
        <v>0</v>
      </c>
      <c r="BV117" s="147">
        <f t="shared" si="100"/>
        <v>0</v>
      </c>
      <c r="BW117" s="14"/>
      <c r="BX117" s="16"/>
      <c r="BY117" s="252"/>
      <c r="BZ117" s="253"/>
      <c r="CA117" s="254">
        <v>0</v>
      </c>
      <c r="CB117" s="255">
        <f t="shared" si="101"/>
        <v>0</v>
      </c>
      <c r="CC117" s="147">
        <f t="shared" si="102"/>
        <v>0</v>
      </c>
      <c r="CD117" s="14"/>
      <c r="CE117" s="16"/>
      <c r="CF117" s="15"/>
      <c r="CG117" s="14"/>
      <c r="CH117" s="14"/>
      <c r="CI117" s="14"/>
      <c r="CJ117" s="131">
        <f t="shared" si="103"/>
        <v>0</v>
      </c>
      <c r="CK117" s="14"/>
      <c r="CL117" s="16"/>
      <c r="CM117" s="15"/>
      <c r="CN117" s="253">
        <f t="shared" si="154"/>
        <v>0</v>
      </c>
      <c r="CO117" s="256"/>
      <c r="CP117" s="14"/>
      <c r="CQ117" s="131">
        <f t="shared" si="105"/>
        <v>0</v>
      </c>
      <c r="CR117" s="14"/>
      <c r="CS117" s="16"/>
      <c r="CT117" s="15"/>
      <c r="CU117" s="14"/>
      <c r="CV117" s="14"/>
      <c r="CW117" s="14"/>
      <c r="CX117" s="131">
        <f t="shared" si="106"/>
        <v>0</v>
      </c>
      <c r="CY117" s="14"/>
      <c r="CZ117" s="16"/>
      <c r="DA117" s="252"/>
      <c r="DB117" s="253"/>
      <c r="DC117" s="254">
        <v>0</v>
      </c>
      <c r="DD117" s="255">
        <f t="shared" si="107"/>
        <v>0</v>
      </c>
      <c r="DE117" s="147">
        <f t="shared" si="108"/>
        <v>0</v>
      </c>
      <c r="DF117" s="14"/>
      <c r="DG117" s="16"/>
      <c r="DH117" s="252"/>
      <c r="DI117" s="253"/>
      <c r="DJ117" s="254">
        <v>0</v>
      </c>
      <c r="DK117" s="255">
        <f t="shared" si="109"/>
        <v>0</v>
      </c>
      <c r="DL117" s="147">
        <f t="shared" si="110"/>
        <v>0</v>
      </c>
      <c r="DM117" s="14"/>
      <c r="DN117" s="16"/>
      <c r="DO117" s="252"/>
      <c r="DP117" s="253"/>
      <c r="DQ117" s="254">
        <v>0</v>
      </c>
      <c r="DR117" s="255">
        <f t="shared" si="111"/>
        <v>0</v>
      </c>
      <c r="DS117" s="147">
        <f t="shared" si="112"/>
        <v>0</v>
      </c>
      <c r="DT117" s="12"/>
      <c r="DU117" s="16"/>
      <c r="DV117" s="252"/>
      <c r="DW117" s="253"/>
      <c r="DX117" s="254">
        <v>0</v>
      </c>
      <c r="DY117" s="255">
        <f t="shared" si="113"/>
        <v>0</v>
      </c>
      <c r="DZ117" s="147">
        <f t="shared" si="114"/>
        <v>0</v>
      </c>
      <c r="EA117" s="14"/>
      <c r="EB117" s="16"/>
      <c r="EC117" s="252"/>
      <c r="ED117" s="253"/>
      <c r="EE117" s="254">
        <v>0</v>
      </c>
      <c r="EF117" s="255">
        <f t="shared" si="115"/>
        <v>0</v>
      </c>
      <c r="EG117" s="147">
        <f t="shared" si="116"/>
        <v>0</v>
      </c>
      <c r="EH117" s="14"/>
      <c r="EI117" s="16"/>
      <c r="EJ117" s="252"/>
      <c r="EK117" s="253"/>
      <c r="EL117" s="254">
        <v>0</v>
      </c>
      <c r="EM117" s="255">
        <f t="shared" si="117"/>
        <v>0</v>
      </c>
      <c r="EN117" s="147">
        <f t="shared" si="118"/>
        <v>0</v>
      </c>
      <c r="EO117" s="14"/>
      <c r="EP117" s="16"/>
      <c r="EQ117" s="15"/>
      <c r="ER117" s="14"/>
      <c r="ES117" s="14"/>
      <c r="ET117" s="14"/>
      <c r="EU117" s="131">
        <f t="shared" si="120"/>
        <v>0</v>
      </c>
      <c r="EV117" s="14"/>
      <c r="EW117" s="16"/>
      <c r="EX117" s="15"/>
      <c r="EY117" s="14"/>
      <c r="EZ117" s="14"/>
      <c r="FA117" s="14"/>
      <c r="FB117" s="131">
        <f t="shared" si="122"/>
        <v>0</v>
      </c>
      <c r="FC117" s="14"/>
      <c r="FD117" s="23"/>
      <c r="FE117" s="259">
        <f t="shared" si="123"/>
        <v>44</v>
      </c>
      <c r="FF117" s="260">
        <f t="shared" si="151"/>
        <v>15</v>
      </c>
      <c r="FG117" s="260">
        <f t="shared" si="151"/>
        <v>0</v>
      </c>
      <c r="FH117" s="260">
        <f t="shared" si="151"/>
        <v>5</v>
      </c>
      <c r="FI117" s="131">
        <f t="shared" si="125"/>
        <v>20</v>
      </c>
      <c r="FJ117" s="14" t="str">
        <f t="shared" si="126"/>
        <v>Katie Ainsworth</v>
      </c>
      <c r="FK117" s="14"/>
      <c r="FL117" s="183">
        <f t="shared" si="127"/>
        <v>44</v>
      </c>
      <c r="FM117" s="177">
        <v>26</v>
      </c>
      <c r="FN117" s="177">
        <v>29</v>
      </c>
      <c r="FO117" s="177">
        <v>31</v>
      </c>
      <c r="FP117" s="177">
        <v>35</v>
      </c>
      <c r="FQ117" s="177" t="s">
        <v>869</v>
      </c>
      <c r="FR117" s="177" t="s">
        <v>862</v>
      </c>
      <c r="FS117" s="177">
        <v>43</v>
      </c>
      <c r="FT117" s="177">
        <v>44</v>
      </c>
      <c r="FU117" s="177">
        <v>44</v>
      </c>
      <c r="FV117" s="177">
        <v>44</v>
      </c>
      <c r="FW117" s="177">
        <v>44</v>
      </c>
      <c r="FX117" s="77"/>
      <c r="FY117" s="77"/>
      <c r="FZ117" s="77"/>
      <c r="GA117" s="77"/>
      <c r="GB117" s="77"/>
      <c r="GD117" s="122">
        <f t="shared" si="128"/>
        <v>20</v>
      </c>
      <c r="GE117" s="122">
        <f t="shared" si="129"/>
        <v>20</v>
      </c>
      <c r="GF117" s="261">
        <f t="shared" si="130"/>
        <v>20</v>
      </c>
      <c r="GG117" s="261">
        <f t="shared" si="131"/>
        <v>20</v>
      </c>
      <c r="GH117" s="261">
        <f t="shared" si="132"/>
        <v>20</v>
      </c>
      <c r="GI117" s="261">
        <f t="shared" si="133"/>
        <v>20</v>
      </c>
      <c r="GJ117" s="261">
        <f t="shared" si="134"/>
        <v>20</v>
      </c>
      <c r="GK117" s="261">
        <f t="shared" si="135"/>
        <v>20</v>
      </c>
      <c r="GL117" s="261">
        <f t="shared" si="136"/>
        <v>20</v>
      </c>
      <c r="GM117" s="261">
        <f t="shared" si="137"/>
        <v>20</v>
      </c>
      <c r="GN117" s="261">
        <f t="shared" si="138"/>
        <v>20</v>
      </c>
      <c r="GO117" s="261"/>
      <c r="GP117" s="261">
        <f t="shared" si="139"/>
        <v>0</v>
      </c>
    </row>
    <row r="118" spans="1:198">
      <c r="A118" s="8">
        <v>29</v>
      </c>
      <c r="B118" s="14" t="s">
        <v>999</v>
      </c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3"/>
      <c r="N118" s="252"/>
      <c r="O118" s="253"/>
      <c r="P118" s="254"/>
      <c r="Q118" s="255"/>
      <c r="R118" s="147"/>
      <c r="S118" s="14"/>
      <c r="T118" s="16"/>
      <c r="U118" s="15"/>
      <c r="V118" s="14"/>
      <c r="W118" s="14"/>
      <c r="X118" s="14"/>
      <c r="Y118" s="131"/>
      <c r="Z118" s="14"/>
      <c r="AA118" s="16"/>
      <c r="AB118" s="252"/>
      <c r="AC118" s="253"/>
      <c r="AD118" s="254"/>
      <c r="AE118" s="255"/>
      <c r="AF118" s="147"/>
      <c r="AG118" s="14"/>
      <c r="AH118" s="16"/>
      <c r="AI118" s="15"/>
      <c r="AJ118" s="14"/>
      <c r="AK118" s="14"/>
      <c r="AL118" s="14"/>
      <c r="AM118" s="131"/>
      <c r="AN118" s="14"/>
      <c r="AO118" s="16"/>
      <c r="AP118" s="15"/>
      <c r="AQ118" s="253"/>
      <c r="AR118" s="256"/>
      <c r="AS118" s="14"/>
      <c r="AT118" s="131"/>
      <c r="AU118" s="14"/>
      <c r="AV118" s="23"/>
      <c r="AW118" s="252"/>
      <c r="AX118" s="253"/>
      <c r="AY118" s="254"/>
      <c r="AZ118" s="255"/>
      <c r="BA118" s="147"/>
      <c r="BB118" s="14"/>
      <c r="BC118" s="16"/>
      <c r="BD118" s="15"/>
      <c r="BE118" s="14"/>
      <c r="BF118" s="14"/>
      <c r="BG118" s="14"/>
      <c r="BH118" s="131"/>
      <c r="BI118" s="14"/>
      <c r="BJ118" s="16"/>
      <c r="BK118" s="252"/>
      <c r="BL118" s="253"/>
      <c r="BM118" s="254"/>
      <c r="BN118" s="255"/>
      <c r="BO118" s="147"/>
      <c r="BP118" s="14"/>
      <c r="BQ118" s="16"/>
      <c r="BR118" s="252"/>
      <c r="BS118" s="253"/>
      <c r="BT118" s="254"/>
      <c r="BU118" s="255"/>
      <c r="BV118" s="147"/>
      <c r="BW118" s="14"/>
      <c r="BX118" s="16"/>
      <c r="BY118" s="252"/>
      <c r="BZ118" s="253"/>
      <c r="CA118" s="254"/>
      <c r="CB118" s="255"/>
      <c r="CC118" s="147"/>
      <c r="CD118" s="14"/>
      <c r="CE118" s="16"/>
      <c r="CF118" s="15"/>
      <c r="CG118" s="14"/>
      <c r="CH118" s="14"/>
      <c r="CI118" s="14"/>
      <c r="CJ118" s="131"/>
      <c r="CK118" s="14"/>
      <c r="CL118" s="16"/>
      <c r="CM118" s="15"/>
      <c r="CN118" s="253"/>
      <c r="CO118" s="256"/>
      <c r="CP118" s="14"/>
      <c r="CQ118" s="131"/>
      <c r="CR118" s="14"/>
      <c r="CS118" s="16"/>
      <c r="CT118" s="15"/>
      <c r="CU118" s="14"/>
      <c r="CV118" s="14"/>
      <c r="CW118" s="14"/>
      <c r="CX118" s="131"/>
      <c r="CY118" s="14"/>
      <c r="CZ118" s="16"/>
      <c r="DA118" s="252"/>
      <c r="DB118" s="253"/>
      <c r="DC118" s="254"/>
      <c r="DD118" s="255"/>
      <c r="DE118" s="147"/>
      <c r="DF118" s="14"/>
      <c r="DG118" s="16"/>
      <c r="DH118" s="252"/>
      <c r="DI118" s="253"/>
      <c r="DJ118" s="254"/>
      <c r="DK118" s="255"/>
      <c r="DL118" s="147"/>
      <c r="DM118" s="14"/>
      <c r="DN118" s="16"/>
      <c r="DO118" s="252"/>
      <c r="DP118" s="253"/>
      <c r="DQ118" s="254"/>
      <c r="DR118" s="255"/>
      <c r="DS118" s="147"/>
      <c r="DT118" s="12"/>
      <c r="DU118" s="16"/>
      <c r="DV118" s="252"/>
      <c r="DW118" s="253"/>
      <c r="DX118" s="254"/>
      <c r="DY118" s="255"/>
      <c r="DZ118" s="147"/>
      <c r="EA118" s="14"/>
      <c r="EB118" s="16"/>
      <c r="EC118" s="252"/>
      <c r="ED118" s="253"/>
      <c r="EE118" s="254"/>
      <c r="EF118" s="255"/>
      <c r="EG118" s="147"/>
      <c r="EH118" s="14"/>
      <c r="EI118" s="23">
        <v>3.6400462962962961E-2</v>
      </c>
      <c r="EJ118" s="252">
        <v>6</v>
      </c>
      <c r="EK118" s="253">
        <f>IF(EI$163&gt;0,(((EI$163)+10)-EJ118),0)</f>
        <v>13</v>
      </c>
      <c r="EL118" s="254">
        <v>0</v>
      </c>
      <c r="EM118" s="255">
        <f t="shared" si="117"/>
        <v>5</v>
      </c>
      <c r="EN118" s="147">
        <f t="shared" si="118"/>
        <v>18</v>
      </c>
      <c r="EO118" s="14"/>
      <c r="EP118" s="16"/>
      <c r="EQ118" s="15"/>
      <c r="ER118" s="14"/>
      <c r="ES118" s="14"/>
      <c r="ET118" s="14"/>
      <c r="EU118" s="131"/>
      <c r="EV118" s="14"/>
      <c r="EW118" s="16"/>
      <c r="EX118" s="15"/>
      <c r="EY118" s="14"/>
      <c r="EZ118" s="14"/>
      <c r="FA118" s="14"/>
      <c r="FB118" s="131"/>
      <c r="FC118" s="14"/>
      <c r="FD118" s="23"/>
      <c r="FE118" s="259">
        <f t="shared" si="123"/>
        <v>47</v>
      </c>
      <c r="FF118" s="260">
        <f t="shared" si="151"/>
        <v>13</v>
      </c>
      <c r="FG118" s="260">
        <f t="shared" si="151"/>
        <v>0</v>
      </c>
      <c r="FH118" s="260">
        <f t="shared" si="151"/>
        <v>5</v>
      </c>
      <c r="FI118" s="131">
        <f t="shared" si="125"/>
        <v>18</v>
      </c>
      <c r="FJ118" s="14" t="str">
        <f t="shared" si="126"/>
        <v>Katie Bird</v>
      </c>
      <c r="FK118" s="14"/>
      <c r="FL118" s="183">
        <f t="shared" si="127"/>
        <v>47</v>
      </c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177"/>
      <c r="FW118" s="177">
        <v>47</v>
      </c>
      <c r="FX118" s="77"/>
      <c r="FY118" s="77"/>
      <c r="FZ118" s="77"/>
      <c r="GA118" s="77"/>
      <c r="GB118" s="77"/>
      <c r="GD118" s="122">
        <f t="shared" si="128"/>
        <v>0</v>
      </c>
      <c r="GE118" s="122">
        <f t="shared" si="129"/>
        <v>0</v>
      </c>
      <c r="GF118" s="261">
        <f t="shared" si="130"/>
        <v>0</v>
      </c>
      <c r="GG118" s="261">
        <f t="shared" si="131"/>
        <v>0</v>
      </c>
      <c r="GH118" s="261">
        <f t="shared" si="132"/>
        <v>0</v>
      </c>
      <c r="GI118" s="261">
        <f t="shared" si="133"/>
        <v>0</v>
      </c>
      <c r="GJ118" s="261">
        <f t="shared" si="134"/>
        <v>0</v>
      </c>
      <c r="GK118" s="261">
        <f t="shared" si="135"/>
        <v>0</v>
      </c>
      <c r="GL118" s="261">
        <f t="shared" si="136"/>
        <v>0</v>
      </c>
      <c r="GM118" s="261">
        <f t="shared" si="137"/>
        <v>0</v>
      </c>
      <c r="GN118" s="261">
        <f t="shared" si="138"/>
        <v>18</v>
      </c>
      <c r="GO118" s="261"/>
      <c r="GP118" s="261">
        <f t="shared" si="139"/>
        <v>0</v>
      </c>
    </row>
    <row r="119" spans="1:198">
      <c r="A119" s="8">
        <v>30</v>
      </c>
      <c r="B119" s="14" t="s">
        <v>791</v>
      </c>
      <c r="C119" s="251"/>
      <c r="D119" s="251">
        <v>3.5486111111111114E-2</v>
      </c>
      <c r="E119" s="251">
        <v>3.5486111111111114E-2</v>
      </c>
      <c r="F119" s="251">
        <v>3.5486111111111114E-2</v>
      </c>
      <c r="G119" s="251">
        <v>3.5486111111111114E-2</v>
      </c>
      <c r="H119" s="251">
        <v>3.5486111111111114E-2</v>
      </c>
      <c r="I119" s="251">
        <v>3.5486111111111114E-2</v>
      </c>
      <c r="J119" s="251">
        <v>3.5486111111111114E-2</v>
      </c>
      <c r="K119" s="251">
        <v>3.5486111111111114E-2</v>
      </c>
      <c r="L119" s="251">
        <v>3.5486111111111114E-2</v>
      </c>
      <c r="M119" s="23"/>
      <c r="N119" s="252"/>
      <c r="O119" s="253"/>
      <c r="P119" s="254">
        <v>0</v>
      </c>
      <c r="Q119" s="255">
        <f t="shared" si="140"/>
        <v>0</v>
      </c>
      <c r="R119" s="147">
        <f t="shared" si="141"/>
        <v>0</v>
      </c>
      <c r="S119" s="14"/>
      <c r="T119" s="16"/>
      <c r="U119" s="15"/>
      <c r="V119" s="14"/>
      <c r="W119" s="14"/>
      <c r="X119" s="14"/>
      <c r="Y119" s="131"/>
      <c r="Z119" s="14"/>
      <c r="AA119" s="23">
        <v>3.5486111111111114E-2</v>
      </c>
      <c r="AB119" s="252">
        <v>8</v>
      </c>
      <c r="AC119" s="253">
        <f t="shared" ref="AC119" si="155">IF(AA$163&gt;0,(((AA$163)+10)-AB119),0)</f>
        <v>21</v>
      </c>
      <c r="AD119" s="254">
        <v>0</v>
      </c>
      <c r="AE119" s="255">
        <f t="shared" si="143"/>
        <v>5</v>
      </c>
      <c r="AF119" s="147">
        <f t="shared" si="144"/>
        <v>26</v>
      </c>
      <c r="AG119" s="14"/>
      <c r="AH119" s="16"/>
      <c r="AI119" s="15"/>
      <c r="AJ119" s="14"/>
      <c r="AK119" s="14"/>
      <c r="AL119" s="14"/>
      <c r="AM119" s="131"/>
      <c r="AN119" s="14"/>
      <c r="AO119" s="16"/>
      <c r="AP119" s="15"/>
      <c r="AQ119" s="253"/>
      <c r="AR119" s="256"/>
      <c r="AS119" s="14"/>
      <c r="AT119" s="131"/>
      <c r="AU119" s="14"/>
      <c r="AV119" s="23"/>
      <c r="AW119" s="252"/>
      <c r="AX119" s="253"/>
      <c r="AY119" s="254"/>
      <c r="AZ119" s="255"/>
      <c r="BA119" s="147"/>
      <c r="BB119" s="14"/>
      <c r="BC119" s="16"/>
      <c r="BD119" s="15"/>
      <c r="BE119" s="14"/>
      <c r="BF119" s="14"/>
      <c r="BG119" s="14"/>
      <c r="BH119" s="131"/>
      <c r="BI119" s="14"/>
      <c r="BJ119" s="16"/>
      <c r="BK119" s="252"/>
      <c r="BL119" s="253"/>
      <c r="BM119" s="254">
        <v>0</v>
      </c>
      <c r="BN119" s="255">
        <f t="shared" si="97"/>
        <v>0</v>
      </c>
      <c r="BO119" s="147">
        <f t="shared" si="98"/>
        <v>0</v>
      </c>
      <c r="BP119" s="14"/>
      <c r="BQ119" s="16"/>
      <c r="BR119" s="252"/>
      <c r="BS119" s="253"/>
      <c r="BT119" s="254">
        <v>0</v>
      </c>
      <c r="BU119" s="255">
        <f t="shared" si="99"/>
        <v>0</v>
      </c>
      <c r="BV119" s="147">
        <f t="shared" si="100"/>
        <v>0</v>
      </c>
      <c r="BW119" s="14"/>
      <c r="BX119" s="16"/>
      <c r="BY119" s="252"/>
      <c r="BZ119" s="253"/>
      <c r="CA119" s="254">
        <v>0</v>
      </c>
      <c r="CB119" s="255">
        <f t="shared" si="101"/>
        <v>0</v>
      </c>
      <c r="CC119" s="147">
        <f t="shared" si="102"/>
        <v>0</v>
      </c>
      <c r="CD119" s="14"/>
      <c r="CE119" s="16"/>
      <c r="CF119" s="15"/>
      <c r="CG119" s="14"/>
      <c r="CH119" s="14"/>
      <c r="CI119" s="14"/>
      <c r="CJ119" s="131">
        <f t="shared" si="103"/>
        <v>0</v>
      </c>
      <c r="CK119" s="14"/>
      <c r="CL119" s="16"/>
      <c r="CM119" s="15"/>
      <c r="CN119" s="253">
        <f>((CL$163)+10)-CM119</f>
        <v>0</v>
      </c>
      <c r="CO119" s="256"/>
      <c r="CP119" s="14"/>
      <c r="CQ119" s="131">
        <f t="shared" si="105"/>
        <v>0</v>
      </c>
      <c r="CR119" s="14"/>
      <c r="CS119" s="16"/>
      <c r="CT119" s="15"/>
      <c r="CU119" s="14"/>
      <c r="CV119" s="14"/>
      <c r="CW119" s="14"/>
      <c r="CX119" s="131">
        <f t="shared" si="106"/>
        <v>0</v>
      </c>
      <c r="CY119" s="14"/>
      <c r="CZ119" s="16"/>
      <c r="DA119" s="252"/>
      <c r="DB119" s="253"/>
      <c r="DC119" s="254">
        <v>0</v>
      </c>
      <c r="DD119" s="255">
        <f t="shared" si="107"/>
        <v>0</v>
      </c>
      <c r="DE119" s="147">
        <f t="shared" si="108"/>
        <v>0</v>
      </c>
      <c r="DF119" s="14"/>
      <c r="DG119" s="16"/>
      <c r="DH119" s="252"/>
      <c r="DI119" s="253"/>
      <c r="DJ119" s="254">
        <v>0</v>
      </c>
      <c r="DK119" s="255">
        <f t="shared" si="109"/>
        <v>0</v>
      </c>
      <c r="DL119" s="147">
        <f t="shared" si="110"/>
        <v>0</v>
      </c>
      <c r="DM119" s="14"/>
      <c r="DN119" s="16"/>
      <c r="DO119" s="252"/>
      <c r="DP119" s="253"/>
      <c r="DQ119" s="254">
        <v>0</v>
      </c>
      <c r="DR119" s="255">
        <f t="shared" si="111"/>
        <v>0</v>
      </c>
      <c r="DS119" s="147">
        <f t="shared" si="112"/>
        <v>0</v>
      </c>
      <c r="DT119" s="12"/>
      <c r="DU119" s="16"/>
      <c r="DV119" s="252"/>
      <c r="DW119" s="253"/>
      <c r="DX119" s="254">
        <v>0</v>
      </c>
      <c r="DY119" s="255">
        <f t="shared" si="113"/>
        <v>0</v>
      </c>
      <c r="DZ119" s="147">
        <f t="shared" si="114"/>
        <v>0</v>
      </c>
      <c r="EA119" s="14"/>
      <c r="EB119" s="16"/>
      <c r="EC119" s="252"/>
      <c r="ED119" s="253"/>
      <c r="EE119" s="254">
        <v>0</v>
      </c>
      <c r="EF119" s="255">
        <f t="shared" si="115"/>
        <v>0</v>
      </c>
      <c r="EG119" s="147">
        <f t="shared" si="116"/>
        <v>0</v>
      </c>
      <c r="EH119" s="14"/>
      <c r="EI119" s="16"/>
      <c r="EJ119" s="252"/>
      <c r="EK119" s="253"/>
      <c r="EL119" s="254">
        <v>0</v>
      </c>
      <c r="EM119" s="255">
        <f t="shared" si="117"/>
        <v>0</v>
      </c>
      <c r="EN119" s="147">
        <f t="shared" si="118"/>
        <v>0</v>
      </c>
      <c r="EO119" s="14"/>
      <c r="EP119" s="16"/>
      <c r="EQ119" s="15"/>
      <c r="ER119" s="14"/>
      <c r="ES119" s="14"/>
      <c r="ET119" s="14"/>
      <c r="EU119" s="131">
        <f t="shared" si="120"/>
        <v>0</v>
      </c>
      <c r="EV119" s="14"/>
      <c r="EW119" s="16"/>
      <c r="EX119" s="15"/>
      <c r="EY119" s="14"/>
      <c r="EZ119" s="14"/>
      <c r="FA119" s="14"/>
      <c r="FB119" s="131">
        <f t="shared" si="122"/>
        <v>0</v>
      </c>
      <c r="FC119" s="14"/>
      <c r="FD119" s="23"/>
      <c r="FE119" s="259">
        <f t="shared" si="123"/>
        <v>38</v>
      </c>
      <c r="FF119" s="260">
        <f t="shared" si="151"/>
        <v>21</v>
      </c>
      <c r="FG119" s="260">
        <f t="shared" si="151"/>
        <v>0</v>
      </c>
      <c r="FH119" s="260">
        <f t="shared" si="151"/>
        <v>5</v>
      </c>
      <c r="FI119" s="131">
        <f t="shared" si="125"/>
        <v>26</v>
      </c>
      <c r="FJ119" s="14" t="str">
        <f t="shared" si="126"/>
        <v>Katy Livingston-Bray</v>
      </c>
      <c r="FK119" s="14"/>
      <c r="FL119" s="183">
        <f t="shared" si="127"/>
        <v>38</v>
      </c>
      <c r="FM119" s="177"/>
      <c r="FN119" s="177">
        <v>24</v>
      </c>
      <c r="FO119" s="177">
        <v>25</v>
      </c>
      <c r="FP119" s="177">
        <v>30</v>
      </c>
      <c r="FQ119" s="177">
        <v>35</v>
      </c>
      <c r="FR119" s="177">
        <v>35</v>
      </c>
      <c r="FS119" s="177">
        <v>37</v>
      </c>
      <c r="FT119" s="177">
        <v>38</v>
      </c>
      <c r="FU119" s="177">
        <v>38</v>
      </c>
      <c r="FV119" s="177">
        <v>38</v>
      </c>
      <c r="FW119" s="177">
        <v>38</v>
      </c>
      <c r="FX119" s="77"/>
      <c r="FY119" s="77"/>
      <c r="FZ119" s="77"/>
      <c r="GA119" s="77"/>
      <c r="GB119" s="77"/>
      <c r="GD119" s="122">
        <f t="shared" si="128"/>
        <v>0</v>
      </c>
      <c r="GE119" s="122">
        <f t="shared" si="129"/>
        <v>26</v>
      </c>
      <c r="GF119" s="261">
        <f t="shared" si="130"/>
        <v>26</v>
      </c>
      <c r="GG119" s="261">
        <f t="shared" si="131"/>
        <v>26</v>
      </c>
      <c r="GH119" s="261">
        <f t="shared" si="132"/>
        <v>26</v>
      </c>
      <c r="GI119" s="261">
        <f t="shared" si="133"/>
        <v>26</v>
      </c>
      <c r="GJ119" s="261">
        <f t="shared" si="134"/>
        <v>26</v>
      </c>
      <c r="GK119" s="261">
        <f t="shared" si="135"/>
        <v>26</v>
      </c>
      <c r="GL119" s="261">
        <f t="shared" si="136"/>
        <v>26</v>
      </c>
      <c r="GM119" s="261">
        <f t="shared" si="137"/>
        <v>26</v>
      </c>
      <c r="GN119" s="261">
        <f t="shared" si="138"/>
        <v>26</v>
      </c>
      <c r="GO119" s="261"/>
      <c r="GP119" s="261">
        <f t="shared" si="139"/>
        <v>0</v>
      </c>
    </row>
    <row r="120" spans="1:198">
      <c r="A120" s="8">
        <v>31</v>
      </c>
      <c r="B120" s="14" t="s">
        <v>685</v>
      </c>
      <c r="C120" s="251"/>
      <c r="D120" s="251"/>
      <c r="E120" s="251"/>
      <c r="F120" s="251"/>
      <c r="G120" s="251"/>
      <c r="H120" s="251"/>
      <c r="I120" s="251"/>
      <c r="J120" s="251">
        <v>3.5497685185185188E-2</v>
      </c>
      <c r="K120" s="251">
        <v>3.5497685185185188E-2</v>
      </c>
      <c r="L120" s="251">
        <v>3.5497685185185188E-2</v>
      </c>
      <c r="M120" s="23"/>
      <c r="N120" s="252"/>
      <c r="O120" s="253"/>
      <c r="P120" s="254"/>
      <c r="Q120" s="255"/>
      <c r="R120" s="147"/>
      <c r="S120" s="14"/>
      <c r="T120" s="16"/>
      <c r="U120" s="15"/>
      <c r="V120" s="14"/>
      <c r="W120" s="14"/>
      <c r="X120" s="14"/>
      <c r="Y120" s="131"/>
      <c r="Z120" s="14"/>
      <c r="AA120" s="23"/>
      <c r="AB120" s="252"/>
      <c r="AC120" s="253"/>
      <c r="AD120" s="254"/>
      <c r="AE120" s="255"/>
      <c r="AF120" s="147"/>
      <c r="AG120" s="14"/>
      <c r="AH120" s="16"/>
      <c r="AI120" s="15"/>
      <c r="AJ120" s="14"/>
      <c r="AK120" s="14"/>
      <c r="AL120" s="14"/>
      <c r="AM120" s="131"/>
      <c r="AN120" s="14"/>
      <c r="AO120" s="16"/>
      <c r="AP120" s="15"/>
      <c r="AQ120" s="253"/>
      <c r="AR120" s="256"/>
      <c r="AS120" s="14"/>
      <c r="AT120" s="131"/>
      <c r="AU120" s="14"/>
      <c r="AV120" s="23"/>
      <c r="AW120" s="252"/>
      <c r="AX120" s="253"/>
      <c r="AY120" s="254"/>
      <c r="AZ120" s="255"/>
      <c r="BA120" s="147"/>
      <c r="BB120" s="14"/>
      <c r="BC120" s="16"/>
      <c r="BD120" s="15"/>
      <c r="BE120" s="14"/>
      <c r="BF120" s="14"/>
      <c r="BG120" s="14"/>
      <c r="BH120" s="131"/>
      <c r="BI120" s="14"/>
      <c r="BJ120" s="16"/>
      <c r="BK120" s="252"/>
      <c r="BL120" s="253"/>
      <c r="BM120" s="254"/>
      <c r="BN120" s="255"/>
      <c r="BO120" s="147"/>
      <c r="BP120" s="14"/>
      <c r="BQ120" s="23">
        <v>2.3090277777777779E-2</v>
      </c>
      <c r="BR120" s="252">
        <v>7</v>
      </c>
      <c r="BS120" s="253">
        <f>IF(BQ$163&gt;0,(((BQ$163)+10)-BR120),0)</f>
        <v>20</v>
      </c>
      <c r="BT120" s="254">
        <v>0</v>
      </c>
      <c r="BU120" s="255">
        <f t="shared" si="99"/>
        <v>5</v>
      </c>
      <c r="BV120" s="147">
        <f t="shared" si="100"/>
        <v>25</v>
      </c>
      <c r="BW120" s="14"/>
      <c r="BX120" s="16"/>
      <c r="BY120" s="252"/>
      <c r="BZ120" s="253"/>
      <c r="CA120" s="254">
        <v>0</v>
      </c>
      <c r="CB120" s="255">
        <f t="shared" si="101"/>
        <v>0</v>
      </c>
      <c r="CC120" s="147">
        <f t="shared" si="102"/>
        <v>0</v>
      </c>
      <c r="CD120" s="14"/>
      <c r="CE120" s="16"/>
      <c r="CF120" s="15"/>
      <c r="CG120" s="14"/>
      <c r="CH120" s="14"/>
      <c r="CI120" s="14"/>
      <c r="CJ120" s="131"/>
      <c r="CK120" s="14"/>
      <c r="CL120" s="16"/>
      <c r="CM120" s="15"/>
      <c r="CN120" s="253"/>
      <c r="CO120" s="256"/>
      <c r="CP120" s="14"/>
      <c r="CQ120" s="131"/>
      <c r="CR120" s="14"/>
      <c r="CS120" s="16"/>
      <c r="CT120" s="15"/>
      <c r="CU120" s="14"/>
      <c r="CV120" s="14"/>
      <c r="CW120" s="14"/>
      <c r="CX120" s="131"/>
      <c r="CY120" s="14"/>
      <c r="CZ120" s="16"/>
      <c r="DA120" s="252"/>
      <c r="DB120" s="253"/>
      <c r="DC120" s="254">
        <v>0</v>
      </c>
      <c r="DD120" s="255">
        <f t="shared" si="107"/>
        <v>0</v>
      </c>
      <c r="DE120" s="147">
        <f t="shared" si="108"/>
        <v>0</v>
      </c>
      <c r="DF120" s="14"/>
      <c r="DG120" s="16"/>
      <c r="DH120" s="252"/>
      <c r="DI120" s="253"/>
      <c r="DJ120" s="254">
        <v>0</v>
      </c>
      <c r="DK120" s="255">
        <f t="shared" si="109"/>
        <v>0</v>
      </c>
      <c r="DL120" s="147">
        <f t="shared" si="110"/>
        <v>0</v>
      </c>
      <c r="DM120" s="14"/>
      <c r="DN120" s="23">
        <v>3.5497685185185188E-2</v>
      </c>
      <c r="DO120" s="252">
        <v>4</v>
      </c>
      <c r="DP120" s="253">
        <f t="shared" ref="DP120:DP123" si="156">IF(DN$163&gt;0,(((DN$163)+10)-DO120),0)</f>
        <v>14</v>
      </c>
      <c r="DQ120" s="254">
        <v>0</v>
      </c>
      <c r="DR120" s="255">
        <f t="shared" si="111"/>
        <v>5</v>
      </c>
      <c r="DS120" s="147">
        <f t="shared" si="112"/>
        <v>19</v>
      </c>
      <c r="DT120" s="12"/>
      <c r="DU120" s="16"/>
      <c r="DV120" s="252"/>
      <c r="DW120" s="253"/>
      <c r="DX120" s="254">
        <v>0</v>
      </c>
      <c r="DY120" s="255">
        <f t="shared" si="113"/>
        <v>0</v>
      </c>
      <c r="DZ120" s="147">
        <f t="shared" si="114"/>
        <v>0</v>
      </c>
      <c r="EA120" s="14"/>
      <c r="EB120" s="16"/>
      <c r="EC120" s="252"/>
      <c r="ED120" s="253"/>
      <c r="EE120" s="254">
        <v>0</v>
      </c>
      <c r="EF120" s="255">
        <f t="shared" si="115"/>
        <v>0</v>
      </c>
      <c r="EG120" s="147">
        <f t="shared" si="116"/>
        <v>0</v>
      </c>
      <c r="EH120" s="14"/>
      <c r="EI120" s="16"/>
      <c r="EJ120" s="252"/>
      <c r="EK120" s="253"/>
      <c r="EL120" s="254">
        <v>0</v>
      </c>
      <c r="EM120" s="255">
        <f t="shared" si="117"/>
        <v>0</v>
      </c>
      <c r="EN120" s="147">
        <f t="shared" si="118"/>
        <v>0</v>
      </c>
      <c r="EO120" s="14"/>
      <c r="EP120" s="23"/>
      <c r="EQ120" s="15"/>
      <c r="ER120" s="253">
        <f>((EP$163)+10)-EQ120</f>
        <v>0</v>
      </c>
      <c r="ES120" s="256">
        <v>0</v>
      </c>
      <c r="ET120" s="14"/>
      <c r="EU120" s="131">
        <f t="shared" si="120"/>
        <v>0</v>
      </c>
      <c r="EV120" s="14"/>
      <c r="EW120" s="23"/>
      <c r="EX120" s="15"/>
      <c r="EY120" s="253">
        <f>((EW$163)+10)-EX120</f>
        <v>0</v>
      </c>
      <c r="EZ120" s="256">
        <v>0</v>
      </c>
      <c r="FA120" s="14"/>
      <c r="FB120" s="131">
        <f t="shared" si="122"/>
        <v>0</v>
      </c>
      <c r="FC120" s="14"/>
      <c r="FD120" s="23"/>
      <c r="FE120" s="259">
        <f t="shared" si="123"/>
        <v>30</v>
      </c>
      <c r="FF120" s="260">
        <f t="shared" si="151"/>
        <v>34</v>
      </c>
      <c r="FG120" s="260">
        <f t="shared" si="151"/>
        <v>0</v>
      </c>
      <c r="FH120" s="260">
        <f t="shared" si="151"/>
        <v>10</v>
      </c>
      <c r="FI120" s="131">
        <f t="shared" si="125"/>
        <v>44</v>
      </c>
      <c r="FJ120" s="14" t="str">
        <f t="shared" si="126"/>
        <v>Kerry Davies</v>
      </c>
      <c r="FK120" s="14"/>
      <c r="FL120" s="183">
        <f t="shared" si="127"/>
        <v>30</v>
      </c>
      <c r="FM120" s="177"/>
      <c r="FN120" s="177"/>
      <c r="FO120" s="177"/>
      <c r="FP120" s="177">
        <v>31</v>
      </c>
      <c r="FQ120" s="177" t="s">
        <v>835</v>
      </c>
      <c r="FR120" s="177">
        <v>37</v>
      </c>
      <c r="FS120" s="177">
        <v>39</v>
      </c>
      <c r="FT120" s="177">
        <v>30</v>
      </c>
      <c r="FU120" s="177">
        <v>30</v>
      </c>
      <c r="FV120" s="177">
        <v>30</v>
      </c>
      <c r="FW120" s="177">
        <v>30</v>
      </c>
      <c r="FX120" s="77"/>
      <c r="FY120" s="77"/>
      <c r="FZ120" s="77"/>
      <c r="GA120" s="77"/>
      <c r="GB120" s="77"/>
      <c r="GD120" s="122">
        <f t="shared" si="128"/>
        <v>0</v>
      </c>
      <c r="GE120" s="122">
        <f t="shared" si="129"/>
        <v>0</v>
      </c>
      <c r="GF120" s="261">
        <f t="shared" si="130"/>
        <v>0</v>
      </c>
      <c r="GG120" s="261">
        <f t="shared" si="131"/>
        <v>25</v>
      </c>
      <c r="GH120" s="261">
        <f t="shared" si="132"/>
        <v>25</v>
      </c>
      <c r="GI120" s="261">
        <f t="shared" si="133"/>
        <v>25</v>
      </c>
      <c r="GJ120" s="261">
        <f t="shared" si="134"/>
        <v>25</v>
      </c>
      <c r="GK120" s="261">
        <f t="shared" si="135"/>
        <v>44</v>
      </c>
      <c r="GL120" s="261">
        <f t="shared" si="136"/>
        <v>44</v>
      </c>
      <c r="GM120" s="261">
        <f t="shared" si="137"/>
        <v>44</v>
      </c>
      <c r="GN120" s="261">
        <f t="shared" si="138"/>
        <v>44</v>
      </c>
      <c r="GO120" s="261"/>
      <c r="GP120" s="261">
        <f t="shared" si="139"/>
        <v>0</v>
      </c>
    </row>
    <row r="121" spans="1:198">
      <c r="A121" s="8">
        <v>32</v>
      </c>
      <c r="B121" s="14" t="s">
        <v>669</v>
      </c>
      <c r="C121" s="251">
        <v>3.1180555555555555E-2</v>
      </c>
      <c r="D121" s="262">
        <v>3.1064814814814812E-2</v>
      </c>
      <c r="E121" s="251">
        <v>3.1064814814814812E-2</v>
      </c>
      <c r="F121" s="251">
        <v>3.1064814814814812E-2</v>
      </c>
      <c r="G121" s="251">
        <v>3.1064814814814812E-2</v>
      </c>
      <c r="H121" s="251">
        <v>3.1064814814814812E-2</v>
      </c>
      <c r="I121" s="251">
        <v>3.1064814814814812E-2</v>
      </c>
      <c r="J121" s="251">
        <v>3.1064814814814812E-2</v>
      </c>
      <c r="K121" s="251">
        <v>3.1064814814814812E-2</v>
      </c>
      <c r="L121" s="251">
        <v>3.1064814814814812E-2</v>
      </c>
      <c r="M121" s="23">
        <v>3.1180555555555555E-2</v>
      </c>
      <c r="N121" s="252">
        <v>3</v>
      </c>
      <c r="O121" s="253">
        <f>IF(M$163&gt;0,(((M$163)+10)-N121),0)</f>
        <v>38</v>
      </c>
      <c r="P121" s="254">
        <v>0</v>
      </c>
      <c r="Q121" s="255">
        <f t="shared" si="140"/>
        <v>5</v>
      </c>
      <c r="R121" s="147">
        <f t="shared" si="141"/>
        <v>43</v>
      </c>
      <c r="S121" s="14"/>
      <c r="T121" s="16"/>
      <c r="U121" s="15"/>
      <c r="V121" s="14"/>
      <c r="W121" s="14"/>
      <c r="X121" s="14"/>
      <c r="Y121" s="131"/>
      <c r="Z121" s="14"/>
      <c r="AA121" s="110">
        <v>3.1064814814814812E-2</v>
      </c>
      <c r="AB121" s="252">
        <v>2</v>
      </c>
      <c r="AC121" s="253">
        <f>IF(AA$163&gt;0,(((AA$163)+10)-AB121),0)</f>
        <v>27</v>
      </c>
      <c r="AD121" s="263">
        <v>15</v>
      </c>
      <c r="AE121" s="255">
        <f t="shared" si="143"/>
        <v>5</v>
      </c>
      <c r="AF121" s="147">
        <f t="shared" si="144"/>
        <v>47</v>
      </c>
      <c r="AG121" s="14"/>
      <c r="AH121" s="16"/>
      <c r="AI121" s="15"/>
      <c r="AJ121" s="14"/>
      <c r="AK121" s="14"/>
      <c r="AL121" s="14"/>
      <c r="AM121" s="131"/>
      <c r="AN121" s="14"/>
      <c r="AO121" s="16"/>
      <c r="AP121" s="15"/>
      <c r="AQ121" s="253"/>
      <c r="AR121" s="256"/>
      <c r="AS121" s="14"/>
      <c r="AT121" s="131"/>
      <c r="AU121" s="14"/>
      <c r="AV121" s="23"/>
      <c r="AW121" s="252"/>
      <c r="AX121" s="253">
        <f>((AV$163)+10)-AW121</f>
        <v>0</v>
      </c>
      <c r="AY121" s="254">
        <v>0</v>
      </c>
      <c r="AZ121" s="255"/>
      <c r="BA121" s="147">
        <f t="shared" si="145"/>
        <v>0</v>
      </c>
      <c r="BB121" s="14"/>
      <c r="BC121" s="16"/>
      <c r="BD121" s="15"/>
      <c r="BE121" s="14"/>
      <c r="BF121" s="14"/>
      <c r="BG121" s="14"/>
      <c r="BH121" s="131">
        <f t="shared" si="146"/>
        <v>0</v>
      </c>
      <c r="BI121" s="14"/>
      <c r="BJ121" s="23">
        <v>3.1770833333333331E-2</v>
      </c>
      <c r="BK121" s="252">
        <v>3</v>
      </c>
      <c r="BL121" s="253">
        <f>IF(BJ$163&gt;0,(((BJ$163)+10)-BK121),0)</f>
        <v>23</v>
      </c>
      <c r="BM121" s="254">
        <v>0</v>
      </c>
      <c r="BN121" s="255">
        <f t="shared" si="97"/>
        <v>5</v>
      </c>
      <c r="BO121" s="147">
        <f t="shared" si="98"/>
        <v>28</v>
      </c>
      <c r="BP121" s="14"/>
      <c r="BQ121" s="23">
        <v>2.298611111111111E-2</v>
      </c>
      <c r="BR121" s="252">
        <v>6</v>
      </c>
      <c r="BS121" s="253">
        <f>IF(BQ$163&gt;0,(((BQ$163)+10)-BR121),0)</f>
        <v>21</v>
      </c>
      <c r="BT121" s="254">
        <v>0</v>
      </c>
      <c r="BU121" s="255">
        <f t="shared" si="99"/>
        <v>5</v>
      </c>
      <c r="BV121" s="147">
        <f t="shared" si="100"/>
        <v>26</v>
      </c>
      <c r="BW121" s="14"/>
      <c r="BX121" s="23">
        <v>3.5069444444444445E-2</v>
      </c>
      <c r="BY121" s="252">
        <v>4</v>
      </c>
      <c r="BZ121" s="253">
        <f>IF(BX$163&gt;0,(((BX$163)+10)-BY121),0)</f>
        <v>30</v>
      </c>
      <c r="CA121" s="254">
        <v>0</v>
      </c>
      <c r="CB121" s="255">
        <f t="shared" si="101"/>
        <v>5</v>
      </c>
      <c r="CC121" s="147">
        <f t="shared" si="102"/>
        <v>35</v>
      </c>
      <c r="CD121" s="14"/>
      <c r="CE121" s="16"/>
      <c r="CF121" s="15"/>
      <c r="CG121" s="14"/>
      <c r="CH121" s="14"/>
      <c r="CI121" s="14"/>
      <c r="CJ121" s="131">
        <f t="shared" si="103"/>
        <v>0</v>
      </c>
      <c r="CK121" s="14"/>
      <c r="CL121" s="16"/>
      <c r="CM121" s="15"/>
      <c r="CN121" s="253">
        <f>((CL$163)+10)-CM121</f>
        <v>0</v>
      </c>
      <c r="CO121" s="256"/>
      <c r="CP121" s="14"/>
      <c r="CQ121" s="131">
        <f t="shared" si="105"/>
        <v>0</v>
      </c>
      <c r="CR121" s="14"/>
      <c r="CS121" s="16"/>
      <c r="CT121" s="15"/>
      <c r="CU121" s="14"/>
      <c r="CV121" s="14"/>
      <c r="CW121" s="14"/>
      <c r="CX121" s="131">
        <f t="shared" si="106"/>
        <v>0</v>
      </c>
      <c r="CY121" s="14"/>
      <c r="CZ121" s="23">
        <v>3.3888888888888885E-2</v>
      </c>
      <c r="DA121" s="252">
        <v>3</v>
      </c>
      <c r="DB121" s="253">
        <f>IF(CZ$163&gt;0,(((CZ$163)+10)-DA121),0)</f>
        <v>19</v>
      </c>
      <c r="DC121" s="254">
        <v>0</v>
      </c>
      <c r="DD121" s="255">
        <f t="shared" si="107"/>
        <v>5</v>
      </c>
      <c r="DE121" s="147">
        <f t="shared" si="108"/>
        <v>24</v>
      </c>
      <c r="DF121" s="14"/>
      <c r="DG121" s="23">
        <v>3.3530092592592591E-2</v>
      </c>
      <c r="DH121" s="252">
        <v>2</v>
      </c>
      <c r="DI121" s="253">
        <f>IF(DG$163&gt;0,(((DG$163)+10)-DH121),0)</f>
        <v>22</v>
      </c>
      <c r="DJ121" s="254">
        <v>0</v>
      </c>
      <c r="DK121" s="255">
        <f t="shared" si="109"/>
        <v>5</v>
      </c>
      <c r="DL121" s="147">
        <f t="shared" si="110"/>
        <v>27</v>
      </c>
      <c r="DM121" s="14"/>
      <c r="DN121" s="23">
        <v>3.4363425925925929E-2</v>
      </c>
      <c r="DO121" s="252">
        <v>2</v>
      </c>
      <c r="DP121" s="253">
        <f t="shared" si="156"/>
        <v>16</v>
      </c>
      <c r="DQ121" s="254">
        <v>0</v>
      </c>
      <c r="DR121" s="255">
        <f t="shared" si="111"/>
        <v>5</v>
      </c>
      <c r="DS121" s="147">
        <f t="shared" si="112"/>
        <v>21</v>
      </c>
      <c r="DT121" s="12"/>
      <c r="DU121" s="16"/>
      <c r="DV121" s="252"/>
      <c r="DW121" s="253"/>
      <c r="DX121" s="254">
        <v>0</v>
      </c>
      <c r="DY121" s="255">
        <f t="shared" si="113"/>
        <v>0</v>
      </c>
      <c r="DZ121" s="147">
        <f t="shared" si="114"/>
        <v>0</v>
      </c>
      <c r="EA121" s="14"/>
      <c r="EB121" s="23">
        <v>3.4768518518518525E-2</v>
      </c>
      <c r="EC121" s="252">
        <v>3</v>
      </c>
      <c r="ED121" s="253">
        <f>IF(EB$163&gt;0,(((EB$163)+10)-EC121),0)</f>
        <v>18</v>
      </c>
      <c r="EE121" s="254">
        <v>0</v>
      </c>
      <c r="EF121" s="255">
        <f t="shared" si="115"/>
        <v>5</v>
      </c>
      <c r="EG121" s="147">
        <f t="shared" si="116"/>
        <v>23</v>
      </c>
      <c r="EH121" s="14"/>
      <c r="EI121" s="23">
        <v>3.2314814814814817E-2</v>
      </c>
      <c r="EJ121" s="252">
        <v>1</v>
      </c>
      <c r="EK121" s="253">
        <f>IF(EI$163&gt;0,(((EI$163)+10)-EJ121),0)</f>
        <v>18</v>
      </c>
      <c r="EL121" s="254">
        <v>0</v>
      </c>
      <c r="EM121" s="255">
        <f t="shared" si="117"/>
        <v>5</v>
      </c>
      <c r="EN121" s="147">
        <f t="shared" si="118"/>
        <v>23</v>
      </c>
      <c r="EO121" s="14"/>
      <c r="EP121" s="16"/>
      <c r="EQ121" s="15"/>
      <c r="ER121" s="14"/>
      <c r="ES121" s="14"/>
      <c r="ET121" s="14"/>
      <c r="EU121" s="131">
        <f t="shared" si="120"/>
        <v>0</v>
      </c>
      <c r="EV121" s="14"/>
      <c r="EW121" s="16"/>
      <c r="EX121" s="15"/>
      <c r="EY121" s="14"/>
      <c r="EZ121" s="14"/>
      <c r="FA121" s="14"/>
      <c r="FB121" s="131">
        <f t="shared" si="122"/>
        <v>0</v>
      </c>
      <c r="FC121" s="14"/>
      <c r="FD121" s="23"/>
      <c r="FE121" s="259">
        <f t="shared" si="123"/>
        <v>1</v>
      </c>
      <c r="FF121" s="260">
        <f t="shared" si="151"/>
        <v>232</v>
      </c>
      <c r="FG121" s="260">
        <f t="shared" si="151"/>
        <v>15</v>
      </c>
      <c r="FH121" s="260">
        <f t="shared" si="151"/>
        <v>50</v>
      </c>
      <c r="FI121" s="131">
        <f t="shared" si="125"/>
        <v>297</v>
      </c>
      <c r="FJ121" s="14" t="str">
        <f t="shared" si="126"/>
        <v>Kerry Grinbergs</v>
      </c>
      <c r="FK121" s="14"/>
      <c r="FL121" s="176">
        <f t="shared" si="127"/>
        <v>1</v>
      </c>
      <c r="FM121" s="177">
        <v>3</v>
      </c>
      <c r="FN121" s="177">
        <v>1</v>
      </c>
      <c r="FO121" s="177">
        <v>2</v>
      </c>
      <c r="FP121" s="177">
        <v>1</v>
      </c>
      <c r="FQ121" s="177">
        <v>1</v>
      </c>
      <c r="FR121" s="177">
        <v>1</v>
      </c>
      <c r="FS121" s="177">
        <v>1</v>
      </c>
      <c r="FT121" s="177">
        <v>1</v>
      </c>
      <c r="FU121" s="177">
        <v>1</v>
      </c>
      <c r="FV121" s="177">
        <v>1</v>
      </c>
      <c r="FW121" s="177">
        <v>1</v>
      </c>
      <c r="FX121" s="77"/>
      <c r="FY121" s="77"/>
      <c r="FZ121" s="77"/>
      <c r="GA121" s="77"/>
      <c r="GB121" s="77"/>
      <c r="GD121" s="122">
        <f t="shared" si="128"/>
        <v>43</v>
      </c>
      <c r="GE121" s="122">
        <f t="shared" si="129"/>
        <v>90</v>
      </c>
      <c r="GF121" s="261">
        <f t="shared" si="130"/>
        <v>118</v>
      </c>
      <c r="GG121" s="261">
        <f t="shared" si="131"/>
        <v>144</v>
      </c>
      <c r="GH121" s="261">
        <f t="shared" si="132"/>
        <v>179</v>
      </c>
      <c r="GI121" s="261">
        <f t="shared" si="133"/>
        <v>203</v>
      </c>
      <c r="GJ121" s="261">
        <f t="shared" si="134"/>
        <v>230</v>
      </c>
      <c r="GK121" s="261">
        <f t="shared" si="135"/>
        <v>251</v>
      </c>
      <c r="GL121" s="261">
        <f t="shared" si="136"/>
        <v>251</v>
      </c>
      <c r="GM121" s="261">
        <f t="shared" si="137"/>
        <v>274</v>
      </c>
      <c r="GN121" s="261">
        <f t="shared" si="138"/>
        <v>297</v>
      </c>
      <c r="GO121" s="261"/>
      <c r="GP121" s="261">
        <f t="shared" si="139"/>
        <v>0</v>
      </c>
    </row>
    <row r="122" spans="1:198">
      <c r="A122" s="8">
        <v>33</v>
      </c>
      <c r="B122" s="14" t="s">
        <v>606</v>
      </c>
      <c r="C122" s="251">
        <v>4.704861111111111E-2</v>
      </c>
      <c r="D122" s="251">
        <v>4.704861111111111E-2</v>
      </c>
      <c r="E122" s="251">
        <v>4.704861111111111E-2</v>
      </c>
      <c r="F122" s="251">
        <v>4.704861111111111E-2</v>
      </c>
      <c r="G122" s="251">
        <v>4.704861111111111E-2</v>
      </c>
      <c r="H122" s="251">
        <v>4.704861111111111E-2</v>
      </c>
      <c r="I122" s="251">
        <v>4.704861111111111E-2</v>
      </c>
      <c r="J122" s="251">
        <v>4.704861111111111E-2</v>
      </c>
      <c r="K122" s="251">
        <v>4.704861111111111E-2</v>
      </c>
      <c r="L122" s="251">
        <v>4.704861111111111E-2</v>
      </c>
      <c r="M122" s="23">
        <v>4.704861111111111E-2</v>
      </c>
      <c r="N122" s="252">
        <v>29</v>
      </c>
      <c r="O122" s="253">
        <f>IF(M$163&gt;0,(((M$163)+10)-N122),0)</f>
        <v>12</v>
      </c>
      <c r="P122" s="254">
        <v>0</v>
      </c>
      <c r="Q122" s="255">
        <f t="shared" si="140"/>
        <v>5</v>
      </c>
      <c r="R122" s="147">
        <f t="shared" si="141"/>
        <v>17</v>
      </c>
      <c r="S122" s="14"/>
      <c r="T122" s="16"/>
      <c r="U122" s="15"/>
      <c r="V122" s="14"/>
      <c r="W122" s="14"/>
      <c r="X122" s="14"/>
      <c r="Y122" s="131"/>
      <c r="Z122" s="14"/>
      <c r="AA122" s="16"/>
      <c r="AB122" s="252"/>
      <c r="AC122" s="253"/>
      <c r="AD122" s="254">
        <v>0</v>
      </c>
      <c r="AE122" s="255">
        <f t="shared" si="143"/>
        <v>0</v>
      </c>
      <c r="AF122" s="147">
        <f t="shared" si="144"/>
        <v>0</v>
      </c>
      <c r="AG122" s="14"/>
      <c r="AH122" s="16"/>
      <c r="AI122" s="15"/>
      <c r="AJ122" s="14"/>
      <c r="AK122" s="14"/>
      <c r="AL122" s="14"/>
      <c r="AM122" s="131"/>
      <c r="AN122" s="14"/>
      <c r="AO122" s="16"/>
      <c r="AP122" s="15"/>
      <c r="AQ122" s="253"/>
      <c r="AR122" s="256"/>
      <c r="AS122" s="14"/>
      <c r="AT122" s="131"/>
      <c r="AU122" s="14"/>
      <c r="AV122" s="23"/>
      <c r="AW122" s="252"/>
      <c r="AX122" s="253">
        <f>((AV$163)+10)-AW122</f>
        <v>0</v>
      </c>
      <c r="AY122" s="254">
        <v>0</v>
      </c>
      <c r="AZ122" s="255"/>
      <c r="BA122" s="147">
        <f t="shared" si="145"/>
        <v>0</v>
      </c>
      <c r="BB122" s="14"/>
      <c r="BC122" s="16"/>
      <c r="BD122" s="15"/>
      <c r="BE122" s="14"/>
      <c r="BF122" s="14"/>
      <c r="BG122" s="14"/>
      <c r="BH122" s="131">
        <f t="shared" si="146"/>
        <v>0</v>
      </c>
      <c r="BI122" s="14"/>
      <c r="BJ122" s="16"/>
      <c r="BK122" s="252"/>
      <c r="BL122" s="253"/>
      <c r="BM122" s="254">
        <v>0</v>
      </c>
      <c r="BN122" s="255">
        <f t="shared" si="97"/>
        <v>0</v>
      </c>
      <c r="BO122" s="147">
        <f t="shared" si="98"/>
        <v>0</v>
      </c>
      <c r="BP122" s="14"/>
      <c r="BQ122" s="16"/>
      <c r="BR122" s="252"/>
      <c r="BS122" s="253"/>
      <c r="BT122" s="254">
        <v>0</v>
      </c>
      <c r="BU122" s="255">
        <f t="shared" si="99"/>
        <v>0</v>
      </c>
      <c r="BV122" s="147">
        <f t="shared" si="100"/>
        <v>0</v>
      </c>
      <c r="BW122" s="14"/>
      <c r="BX122" s="16"/>
      <c r="BY122" s="252"/>
      <c r="BZ122" s="253"/>
      <c r="CA122" s="254">
        <v>0</v>
      </c>
      <c r="CB122" s="255">
        <f t="shared" si="101"/>
        <v>0</v>
      </c>
      <c r="CC122" s="147">
        <f t="shared" si="102"/>
        <v>0</v>
      </c>
      <c r="CD122" s="14"/>
      <c r="CE122" s="16"/>
      <c r="CF122" s="15"/>
      <c r="CG122" s="14"/>
      <c r="CH122" s="14"/>
      <c r="CI122" s="14"/>
      <c r="CJ122" s="131">
        <f t="shared" si="103"/>
        <v>0</v>
      </c>
      <c r="CK122" s="14"/>
      <c r="CL122" s="16"/>
      <c r="CM122" s="15"/>
      <c r="CN122" s="253">
        <f>((CL$163)+10)-CM122</f>
        <v>0</v>
      </c>
      <c r="CO122" s="256"/>
      <c r="CP122" s="14"/>
      <c r="CQ122" s="131">
        <f t="shared" si="105"/>
        <v>0</v>
      </c>
      <c r="CR122" s="14"/>
      <c r="CS122" s="16"/>
      <c r="CT122" s="15"/>
      <c r="CU122" s="14"/>
      <c r="CV122" s="14"/>
      <c r="CW122" s="14"/>
      <c r="CX122" s="131">
        <f t="shared" si="106"/>
        <v>0</v>
      </c>
      <c r="CY122" s="14"/>
      <c r="CZ122" s="16"/>
      <c r="DA122" s="252"/>
      <c r="DB122" s="253"/>
      <c r="DC122" s="254">
        <v>0</v>
      </c>
      <c r="DD122" s="255">
        <f t="shared" si="107"/>
        <v>0</v>
      </c>
      <c r="DE122" s="147">
        <f t="shared" si="108"/>
        <v>0</v>
      </c>
      <c r="DF122" s="14"/>
      <c r="DG122" s="16"/>
      <c r="DH122" s="252"/>
      <c r="DI122" s="253"/>
      <c r="DJ122" s="254">
        <v>0</v>
      </c>
      <c r="DK122" s="255">
        <f t="shared" si="109"/>
        <v>0</v>
      </c>
      <c r="DL122" s="147">
        <f t="shared" si="110"/>
        <v>0</v>
      </c>
      <c r="DM122" s="14"/>
      <c r="DN122" s="16"/>
      <c r="DO122" s="252"/>
      <c r="DP122" s="253"/>
      <c r="DQ122" s="254">
        <v>0</v>
      </c>
      <c r="DR122" s="255">
        <f t="shared" si="111"/>
        <v>0</v>
      </c>
      <c r="DS122" s="147">
        <f t="shared" si="112"/>
        <v>0</v>
      </c>
      <c r="DT122" s="12"/>
      <c r="DU122" s="16"/>
      <c r="DV122" s="252"/>
      <c r="DW122" s="253"/>
      <c r="DX122" s="254">
        <v>0</v>
      </c>
      <c r="DY122" s="255">
        <f t="shared" si="113"/>
        <v>0</v>
      </c>
      <c r="DZ122" s="147">
        <f t="shared" si="114"/>
        <v>0</v>
      </c>
      <c r="EA122" s="14"/>
      <c r="EB122" s="16"/>
      <c r="EC122" s="252"/>
      <c r="ED122" s="253"/>
      <c r="EE122" s="254">
        <v>0</v>
      </c>
      <c r="EF122" s="255">
        <f t="shared" si="115"/>
        <v>0</v>
      </c>
      <c r="EG122" s="147">
        <f t="shared" si="116"/>
        <v>0</v>
      </c>
      <c r="EH122" s="14"/>
      <c r="EI122" s="16"/>
      <c r="EJ122" s="252"/>
      <c r="EK122" s="253"/>
      <c r="EL122" s="254">
        <v>0</v>
      </c>
      <c r="EM122" s="255">
        <f t="shared" si="117"/>
        <v>0</v>
      </c>
      <c r="EN122" s="147">
        <f t="shared" si="118"/>
        <v>0</v>
      </c>
      <c r="EO122" s="14"/>
      <c r="EP122" s="16"/>
      <c r="EQ122" s="15"/>
      <c r="ER122" s="14"/>
      <c r="ES122" s="14"/>
      <c r="ET122" s="14"/>
      <c r="EU122" s="131">
        <f t="shared" si="120"/>
        <v>0</v>
      </c>
      <c r="EV122" s="14"/>
      <c r="EW122" s="16"/>
      <c r="EX122" s="15"/>
      <c r="EY122" s="14"/>
      <c r="EZ122" s="14"/>
      <c r="FA122" s="14"/>
      <c r="FB122" s="131">
        <f t="shared" si="122"/>
        <v>0</v>
      </c>
      <c r="FC122" s="14"/>
      <c r="FD122" s="23"/>
      <c r="FE122" s="259" t="str">
        <f t="shared" si="123"/>
        <v>48=</v>
      </c>
      <c r="FF122" s="260">
        <f t="shared" ref="FF122:FH165" si="157">SUM(O122+V122+AC122+AJ122+AQ122+AX122+BE122+BL122+BS122+BZ122+CG122+CN122+CU122+DB122+DI122+DP122+DW122+ED122+EK122+ER122+EY122)</f>
        <v>12</v>
      </c>
      <c r="FG122" s="260">
        <f t="shared" si="157"/>
        <v>0</v>
      </c>
      <c r="FH122" s="260">
        <f t="shared" si="157"/>
        <v>5</v>
      </c>
      <c r="FI122" s="131">
        <f t="shared" si="125"/>
        <v>17</v>
      </c>
      <c r="FJ122" s="14" t="str">
        <f t="shared" si="126"/>
        <v>Linda McGinley</v>
      </c>
      <c r="FK122" s="14"/>
      <c r="FL122" s="183" t="str">
        <f t="shared" si="127"/>
        <v>48=</v>
      </c>
      <c r="FM122" s="177">
        <v>29</v>
      </c>
      <c r="FN122" s="177">
        <v>31</v>
      </c>
      <c r="FO122" s="177">
        <v>34</v>
      </c>
      <c r="FP122" s="177">
        <v>38</v>
      </c>
      <c r="FQ122" s="177">
        <v>44</v>
      </c>
      <c r="FR122" s="177" t="s">
        <v>857</v>
      </c>
      <c r="FS122" s="177">
        <v>47</v>
      </c>
      <c r="FT122" s="177" t="s">
        <v>851</v>
      </c>
      <c r="FU122" s="177" t="s">
        <v>851</v>
      </c>
      <c r="FV122" s="177" t="s">
        <v>851</v>
      </c>
      <c r="FW122" s="177" t="s">
        <v>858</v>
      </c>
      <c r="FX122" s="77"/>
      <c r="FY122" s="77"/>
      <c r="FZ122" s="77"/>
      <c r="GA122" s="77"/>
      <c r="GB122" s="77"/>
      <c r="GD122" s="122">
        <f t="shared" si="128"/>
        <v>17</v>
      </c>
      <c r="GE122" s="122">
        <f t="shared" si="129"/>
        <v>17</v>
      </c>
      <c r="GF122" s="261">
        <f t="shared" si="130"/>
        <v>17</v>
      </c>
      <c r="GG122" s="261">
        <f t="shared" si="131"/>
        <v>17</v>
      </c>
      <c r="GH122" s="261">
        <f t="shared" si="132"/>
        <v>17</v>
      </c>
      <c r="GI122" s="261">
        <f t="shared" si="133"/>
        <v>17</v>
      </c>
      <c r="GJ122" s="261">
        <f t="shared" si="134"/>
        <v>17</v>
      </c>
      <c r="GK122" s="261">
        <f t="shared" si="135"/>
        <v>17</v>
      </c>
      <c r="GL122" s="261">
        <f t="shared" si="136"/>
        <v>17</v>
      </c>
      <c r="GM122" s="261">
        <f t="shared" si="137"/>
        <v>17</v>
      </c>
      <c r="GN122" s="261">
        <f t="shared" si="138"/>
        <v>17</v>
      </c>
      <c r="GO122" s="261"/>
      <c r="GP122" s="261">
        <f t="shared" si="139"/>
        <v>0</v>
      </c>
    </row>
    <row r="123" spans="1:198">
      <c r="A123" s="8">
        <v>34</v>
      </c>
      <c r="B123" s="14" t="s">
        <v>433</v>
      </c>
      <c r="C123" s="251">
        <v>4.1689814814814818E-2</v>
      </c>
      <c r="D123" s="251">
        <v>4.1689814814814818E-2</v>
      </c>
      <c r="E123" s="251">
        <v>4.1689814814814818E-2</v>
      </c>
      <c r="F123" s="251">
        <v>4.1689814814814818E-2</v>
      </c>
      <c r="G123" s="251">
        <v>4.1689814814814818E-2</v>
      </c>
      <c r="H123" s="251">
        <v>4.1689814814814818E-2</v>
      </c>
      <c r="I123" s="251">
        <v>4.1689814814814818E-2</v>
      </c>
      <c r="J123" s="251">
        <v>4.1689814814814818E-2</v>
      </c>
      <c r="K123" s="251">
        <v>4.1689814814814818E-2</v>
      </c>
      <c r="L123" s="251">
        <v>4.1689814814814818E-2</v>
      </c>
      <c r="M123" s="23">
        <v>4.1689814814814818E-2</v>
      </c>
      <c r="N123" s="252">
        <v>25</v>
      </c>
      <c r="O123" s="253">
        <f>IF(M$163&gt;0,(((M$163)+10)-N123),0)</f>
        <v>16</v>
      </c>
      <c r="P123" s="254">
        <v>0</v>
      </c>
      <c r="Q123" s="255">
        <f t="shared" si="140"/>
        <v>5</v>
      </c>
      <c r="R123" s="147">
        <f t="shared" si="141"/>
        <v>21</v>
      </c>
      <c r="S123" s="14"/>
      <c r="T123" s="16"/>
      <c r="U123" s="15"/>
      <c r="V123" s="14"/>
      <c r="W123" s="14"/>
      <c r="X123" s="14"/>
      <c r="Y123" s="131">
        <f t="shared" si="142"/>
        <v>0</v>
      </c>
      <c r="Z123" s="14"/>
      <c r="AA123" s="23">
        <v>4.7303240740740743E-2</v>
      </c>
      <c r="AB123" s="252">
        <v>18</v>
      </c>
      <c r="AC123" s="253">
        <f>IF(AA$163&gt;0,(((AA$163)+10)-AB123),0)</f>
        <v>11</v>
      </c>
      <c r="AD123" s="254">
        <v>0</v>
      </c>
      <c r="AE123" s="255">
        <f t="shared" si="143"/>
        <v>5</v>
      </c>
      <c r="AF123" s="147">
        <f t="shared" si="144"/>
        <v>16</v>
      </c>
      <c r="AG123" s="14"/>
      <c r="AH123" s="16"/>
      <c r="AI123" s="15"/>
      <c r="AJ123" s="14"/>
      <c r="AK123" s="14"/>
      <c r="AL123" s="14"/>
      <c r="AM123" s="131"/>
      <c r="AN123" s="14"/>
      <c r="AO123" s="16"/>
      <c r="AP123" s="15"/>
      <c r="AQ123" s="253"/>
      <c r="AR123" s="256"/>
      <c r="AS123" s="14"/>
      <c r="AT123" s="131"/>
      <c r="AU123" s="14"/>
      <c r="AV123" s="23"/>
      <c r="AW123" s="252"/>
      <c r="AX123" s="253">
        <f>((AV$163)+10)-AW123</f>
        <v>0</v>
      </c>
      <c r="AY123" s="254">
        <v>0</v>
      </c>
      <c r="AZ123" s="255"/>
      <c r="BA123" s="147">
        <f t="shared" si="145"/>
        <v>0</v>
      </c>
      <c r="BB123" s="14"/>
      <c r="BC123" s="16"/>
      <c r="BD123" s="15"/>
      <c r="BE123" s="14"/>
      <c r="BF123" s="14"/>
      <c r="BG123" s="14"/>
      <c r="BH123" s="131">
        <f t="shared" si="146"/>
        <v>0</v>
      </c>
      <c r="BI123" s="14"/>
      <c r="BJ123" s="23">
        <v>4.2129629629629628E-2</v>
      </c>
      <c r="BK123" s="252">
        <v>15</v>
      </c>
      <c r="BL123" s="253">
        <f>IF(BJ$163&gt;0,(((BJ$163)+10)-BK123),0)</f>
        <v>11</v>
      </c>
      <c r="BM123" s="254">
        <v>0</v>
      </c>
      <c r="BN123" s="255">
        <f t="shared" si="97"/>
        <v>5</v>
      </c>
      <c r="BO123" s="147">
        <f t="shared" si="98"/>
        <v>16</v>
      </c>
      <c r="BP123" s="14"/>
      <c r="BQ123" s="23">
        <v>2.9155092592592594E-2</v>
      </c>
      <c r="BR123" s="252">
        <v>16</v>
      </c>
      <c r="BS123" s="253">
        <f>IF(BQ$163&gt;0,(((BQ$163)+10)-BR123),0)</f>
        <v>11</v>
      </c>
      <c r="BT123" s="254">
        <v>0</v>
      </c>
      <c r="BU123" s="255">
        <f t="shared" si="99"/>
        <v>5</v>
      </c>
      <c r="BV123" s="147">
        <f t="shared" si="100"/>
        <v>16</v>
      </c>
      <c r="BW123" s="14"/>
      <c r="BX123" s="23">
        <v>4.8078703703703707E-2</v>
      </c>
      <c r="BY123" s="252">
        <v>24</v>
      </c>
      <c r="BZ123" s="253">
        <f>IF(BX$163&gt;0,(((BX$163)+10)-BY123),0)</f>
        <v>10</v>
      </c>
      <c r="CA123" s="254">
        <v>0</v>
      </c>
      <c r="CB123" s="255">
        <f t="shared" si="101"/>
        <v>5</v>
      </c>
      <c r="CC123" s="147">
        <f t="shared" si="102"/>
        <v>15</v>
      </c>
      <c r="CD123" s="14"/>
      <c r="CE123" s="16"/>
      <c r="CF123" s="15"/>
      <c r="CG123" s="14"/>
      <c r="CH123" s="14"/>
      <c r="CI123" s="14"/>
      <c r="CJ123" s="131">
        <f t="shared" si="103"/>
        <v>0</v>
      </c>
      <c r="CK123" s="14"/>
      <c r="CL123" s="16"/>
      <c r="CM123" s="15"/>
      <c r="CN123" s="253">
        <f>((CL$163)+10)-CM123</f>
        <v>0</v>
      </c>
      <c r="CO123" s="256"/>
      <c r="CP123" s="14"/>
      <c r="CQ123" s="131">
        <f t="shared" si="105"/>
        <v>0</v>
      </c>
      <c r="CR123" s="14"/>
      <c r="CS123" s="16"/>
      <c r="CT123" s="15"/>
      <c r="CU123" s="14"/>
      <c r="CV123" s="14"/>
      <c r="CW123" s="14"/>
      <c r="CX123" s="131">
        <f t="shared" si="106"/>
        <v>0</v>
      </c>
      <c r="CY123" s="14"/>
      <c r="CZ123" s="23">
        <v>4.2349537037037033E-2</v>
      </c>
      <c r="DA123" s="252">
        <v>9</v>
      </c>
      <c r="DB123" s="253">
        <f>IF(CZ$163&gt;0,(((CZ$163)+10)-DA123),0)</f>
        <v>13</v>
      </c>
      <c r="DC123" s="254">
        <v>0</v>
      </c>
      <c r="DD123" s="255">
        <f t="shared" si="107"/>
        <v>5</v>
      </c>
      <c r="DE123" s="147">
        <f t="shared" si="108"/>
        <v>18</v>
      </c>
      <c r="DF123" s="14"/>
      <c r="DG123" s="23">
        <v>4.5150462962962962E-2</v>
      </c>
      <c r="DH123" s="252">
        <v>13</v>
      </c>
      <c r="DI123" s="253">
        <f>IF(DG$163&gt;0,(((DG$163)+10)-DH123),0)</f>
        <v>11</v>
      </c>
      <c r="DJ123" s="254">
        <v>0</v>
      </c>
      <c r="DK123" s="255">
        <f t="shared" si="109"/>
        <v>5</v>
      </c>
      <c r="DL123" s="147">
        <f t="shared" si="110"/>
        <v>16</v>
      </c>
      <c r="DM123" s="14"/>
      <c r="DN123" s="23">
        <v>4.5601851851851859E-2</v>
      </c>
      <c r="DO123" s="252">
        <v>8</v>
      </c>
      <c r="DP123" s="253">
        <f t="shared" si="156"/>
        <v>10</v>
      </c>
      <c r="DQ123" s="254">
        <v>0</v>
      </c>
      <c r="DR123" s="255">
        <f t="shared" si="111"/>
        <v>5</v>
      </c>
      <c r="DS123" s="147">
        <f t="shared" si="112"/>
        <v>15</v>
      </c>
      <c r="DT123" s="12"/>
      <c r="DU123" s="23">
        <v>4.313657407407407E-2</v>
      </c>
      <c r="DV123" s="252">
        <v>2</v>
      </c>
      <c r="DW123" s="253">
        <f t="shared" ref="DW123" si="158">IF(DU$163&gt;0,(((DU$163)+10)-DV123),0)</f>
        <v>10</v>
      </c>
      <c r="DX123" s="254">
        <v>0</v>
      </c>
      <c r="DY123" s="255">
        <f t="shared" si="113"/>
        <v>5</v>
      </c>
      <c r="DZ123" s="147">
        <f t="shared" si="114"/>
        <v>15</v>
      </c>
      <c r="EA123" s="14"/>
      <c r="EB123" s="23">
        <v>4.4340277777777777E-2</v>
      </c>
      <c r="EC123" s="252">
        <v>9</v>
      </c>
      <c r="ED123" s="253">
        <f>IF(EB$163&gt;0,(((EB$163)+10)-EC123),0)</f>
        <v>12</v>
      </c>
      <c r="EE123" s="254">
        <v>0</v>
      </c>
      <c r="EF123" s="255">
        <f t="shared" si="115"/>
        <v>5</v>
      </c>
      <c r="EG123" s="147">
        <f t="shared" si="116"/>
        <v>17</v>
      </c>
      <c r="EH123" s="14"/>
      <c r="EI123" s="110">
        <v>4.0023148148148148E-2</v>
      </c>
      <c r="EJ123" s="252">
        <v>7</v>
      </c>
      <c r="EK123" s="253">
        <f>IF(EI$163&gt;0,(((EI$163)+10)-EJ123),0)</f>
        <v>12</v>
      </c>
      <c r="EL123" s="263">
        <v>15</v>
      </c>
      <c r="EM123" s="255">
        <f t="shared" si="117"/>
        <v>5</v>
      </c>
      <c r="EN123" s="147">
        <f t="shared" si="118"/>
        <v>32</v>
      </c>
      <c r="EO123" s="14"/>
      <c r="EP123" s="16"/>
      <c r="EQ123" s="15"/>
      <c r="ER123" s="14"/>
      <c r="ES123" s="14"/>
      <c r="ET123" s="14"/>
      <c r="EU123" s="131">
        <f t="shared" si="120"/>
        <v>0</v>
      </c>
      <c r="EV123" s="14"/>
      <c r="EW123" s="16"/>
      <c r="EX123" s="15"/>
      <c r="EY123" s="14"/>
      <c r="EZ123" s="14"/>
      <c r="FA123" s="14"/>
      <c r="FB123" s="131">
        <f t="shared" si="122"/>
        <v>0</v>
      </c>
      <c r="FC123" s="14"/>
      <c r="FD123" s="23"/>
      <c r="FE123" s="259">
        <f t="shared" si="123"/>
        <v>5</v>
      </c>
      <c r="FF123" s="260">
        <f t="shared" si="157"/>
        <v>127</v>
      </c>
      <c r="FG123" s="260">
        <f t="shared" si="157"/>
        <v>15</v>
      </c>
      <c r="FH123" s="260">
        <f t="shared" si="157"/>
        <v>55</v>
      </c>
      <c r="FI123" s="131">
        <f t="shared" si="125"/>
        <v>197</v>
      </c>
      <c r="FJ123" s="14" t="str">
        <f t="shared" si="126"/>
        <v>Mary Chapelhow</v>
      </c>
      <c r="FK123" s="14"/>
      <c r="FL123" s="183">
        <f t="shared" si="127"/>
        <v>5</v>
      </c>
      <c r="FM123" s="177">
        <v>25</v>
      </c>
      <c r="FN123" s="177">
        <v>20</v>
      </c>
      <c r="FO123" s="177">
        <v>16</v>
      </c>
      <c r="FP123" s="177" t="s">
        <v>368</v>
      </c>
      <c r="FQ123" s="177" t="s">
        <v>439</v>
      </c>
      <c r="FR123" s="177">
        <v>14</v>
      </c>
      <c r="FS123" s="177">
        <v>11</v>
      </c>
      <c r="FT123" s="177">
        <v>9</v>
      </c>
      <c r="FU123" s="177">
        <v>7</v>
      </c>
      <c r="FV123" s="177">
        <v>5</v>
      </c>
      <c r="FW123" s="177">
        <v>5</v>
      </c>
      <c r="FX123" s="77"/>
      <c r="FY123" s="77"/>
      <c r="FZ123" s="77"/>
      <c r="GA123" s="77"/>
      <c r="GB123" s="77"/>
      <c r="GD123" s="122">
        <f t="shared" si="128"/>
        <v>21</v>
      </c>
      <c r="GE123" s="122">
        <f t="shared" si="129"/>
        <v>37</v>
      </c>
      <c r="GF123" s="261">
        <f t="shared" si="130"/>
        <v>53</v>
      </c>
      <c r="GG123" s="261">
        <f t="shared" si="131"/>
        <v>69</v>
      </c>
      <c r="GH123" s="261">
        <f t="shared" si="132"/>
        <v>84</v>
      </c>
      <c r="GI123" s="261">
        <f t="shared" si="133"/>
        <v>102</v>
      </c>
      <c r="GJ123" s="261">
        <f t="shared" si="134"/>
        <v>118</v>
      </c>
      <c r="GK123" s="261">
        <f t="shared" si="135"/>
        <v>133</v>
      </c>
      <c r="GL123" s="261">
        <f t="shared" si="136"/>
        <v>148</v>
      </c>
      <c r="GM123" s="261">
        <f t="shared" si="137"/>
        <v>165</v>
      </c>
      <c r="GN123" s="261">
        <f t="shared" si="138"/>
        <v>197</v>
      </c>
      <c r="GO123" s="261"/>
      <c r="GP123" s="261">
        <f t="shared" si="139"/>
        <v>0</v>
      </c>
    </row>
    <row r="124" spans="1:198">
      <c r="A124" s="8">
        <v>35</v>
      </c>
      <c r="B124" s="14" t="s">
        <v>977</v>
      </c>
      <c r="C124" s="251"/>
      <c r="D124" s="251"/>
      <c r="E124" s="251">
        <v>3.6377314814814814E-2</v>
      </c>
      <c r="F124" s="251">
        <v>3.6377314814814814E-2</v>
      </c>
      <c r="G124" s="251">
        <v>3.6377314814814814E-2</v>
      </c>
      <c r="H124" s="251">
        <v>3.6377314814814814E-2</v>
      </c>
      <c r="I124" s="251">
        <v>3.6377314814814814E-2</v>
      </c>
      <c r="J124" s="251">
        <v>3.6377314814814814E-2</v>
      </c>
      <c r="K124" s="251">
        <v>3.6377314814814814E-2</v>
      </c>
      <c r="L124" s="251">
        <v>3.6377314814814814E-2</v>
      </c>
      <c r="M124" s="23"/>
      <c r="N124" s="252"/>
      <c r="O124" s="253"/>
      <c r="P124" s="254"/>
      <c r="Q124" s="255"/>
      <c r="R124" s="147"/>
      <c r="S124" s="14"/>
      <c r="T124" s="16"/>
      <c r="U124" s="15"/>
      <c r="V124" s="14"/>
      <c r="W124" s="14"/>
      <c r="X124" s="14"/>
      <c r="Y124" s="131"/>
      <c r="Z124" s="14"/>
      <c r="AA124" s="23"/>
      <c r="AB124" s="252"/>
      <c r="AC124" s="253"/>
      <c r="AD124" s="254"/>
      <c r="AE124" s="255"/>
      <c r="AF124" s="147"/>
      <c r="AG124" s="14"/>
      <c r="AH124" s="16"/>
      <c r="AI124" s="15"/>
      <c r="AJ124" s="14"/>
      <c r="AK124" s="14"/>
      <c r="AL124" s="14"/>
      <c r="AM124" s="131"/>
      <c r="AN124" s="14"/>
      <c r="AO124" s="16"/>
      <c r="AP124" s="15"/>
      <c r="AQ124" s="253"/>
      <c r="AR124" s="256"/>
      <c r="AS124" s="14"/>
      <c r="AT124" s="131"/>
      <c r="AU124" s="14"/>
      <c r="AV124" s="23"/>
      <c r="AW124" s="252"/>
      <c r="AX124" s="253"/>
      <c r="AY124" s="254"/>
      <c r="AZ124" s="255"/>
      <c r="BA124" s="147"/>
      <c r="BB124" s="14"/>
      <c r="BC124" s="16"/>
      <c r="BD124" s="15"/>
      <c r="BE124" s="14"/>
      <c r="BF124" s="14"/>
      <c r="BG124" s="14"/>
      <c r="BH124" s="131"/>
      <c r="BI124" s="14"/>
      <c r="BJ124" s="23">
        <v>3.6377314814814814E-2</v>
      </c>
      <c r="BK124" s="252">
        <v>7</v>
      </c>
      <c r="BL124" s="253">
        <f>IF(BJ$163&gt;0,(((BJ$163)+10)-BK124),0)</f>
        <v>19</v>
      </c>
      <c r="BM124" s="254">
        <v>0</v>
      </c>
      <c r="BN124" s="255">
        <f t="shared" si="97"/>
        <v>5</v>
      </c>
      <c r="BO124" s="147">
        <f t="shared" si="98"/>
        <v>24</v>
      </c>
      <c r="BP124" s="14"/>
      <c r="BQ124" s="16"/>
      <c r="BR124" s="252"/>
      <c r="BS124" s="253"/>
      <c r="BT124" s="254">
        <v>0</v>
      </c>
      <c r="BU124" s="255">
        <f t="shared" si="99"/>
        <v>0</v>
      </c>
      <c r="BV124" s="147">
        <f t="shared" si="100"/>
        <v>0</v>
      </c>
      <c r="BW124" s="14"/>
      <c r="BX124" s="16"/>
      <c r="BY124" s="252"/>
      <c r="BZ124" s="253"/>
      <c r="CA124" s="254">
        <v>0</v>
      </c>
      <c r="CB124" s="255">
        <f t="shared" si="101"/>
        <v>0</v>
      </c>
      <c r="CC124" s="147">
        <f t="shared" si="102"/>
        <v>0</v>
      </c>
      <c r="CD124" s="14"/>
      <c r="CE124" s="16"/>
      <c r="CF124" s="15"/>
      <c r="CG124" s="14"/>
      <c r="CH124" s="14"/>
      <c r="CI124" s="14"/>
      <c r="CJ124" s="131">
        <f t="shared" si="103"/>
        <v>0</v>
      </c>
      <c r="CK124" s="14"/>
      <c r="CL124" s="16"/>
      <c r="CM124" s="15"/>
      <c r="CN124" s="253">
        <f t="shared" ref="CN124" si="159">((CL$163)+10)-CM124</f>
        <v>0</v>
      </c>
      <c r="CO124" s="256"/>
      <c r="CP124" s="14"/>
      <c r="CQ124" s="131">
        <f t="shared" si="105"/>
        <v>0</v>
      </c>
      <c r="CR124" s="14"/>
      <c r="CS124" s="16"/>
      <c r="CT124" s="15"/>
      <c r="CU124" s="14"/>
      <c r="CV124" s="14"/>
      <c r="CW124" s="14"/>
      <c r="CX124" s="131">
        <f t="shared" si="106"/>
        <v>0</v>
      </c>
      <c r="CY124" s="14"/>
      <c r="CZ124" s="16"/>
      <c r="DA124" s="252"/>
      <c r="DB124" s="253"/>
      <c r="DC124" s="254">
        <v>0</v>
      </c>
      <c r="DD124" s="255">
        <f t="shared" si="107"/>
        <v>0</v>
      </c>
      <c r="DE124" s="147">
        <f t="shared" si="108"/>
        <v>0</v>
      </c>
      <c r="DF124" s="14"/>
      <c r="DG124" s="16"/>
      <c r="DH124" s="252"/>
      <c r="DI124" s="253"/>
      <c r="DJ124" s="254">
        <v>0</v>
      </c>
      <c r="DK124" s="255">
        <f t="shared" si="109"/>
        <v>0</v>
      </c>
      <c r="DL124" s="147">
        <f t="shared" si="110"/>
        <v>0</v>
      </c>
      <c r="DM124" s="14"/>
      <c r="DN124" s="16"/>
      <c r="DO124" s="252"/>
      <c r="DP124" s="253"/>
      <c r="DQ124" s="254">
        <v>0</v>
      </c>
      <c r="DR124" s="255">
        <f t="shared" si="111"/>
        <v>0</v>
      </c>
      <c r="DS124" s="147">
        <f t="shared" si="112"/>
        <v>0</v>
      </c>
      <c r="DT124" s="12"/>
      <c r="DU124" s="16"/>
      <c r="DV124" s="252"/>
      <c r="DW124" s="253"/>
      <c r="DX124" s="254">
        <v>0</v>
      </c>
      <c r="DY124" s="255">
        <f t="shared" si="113"/>
        <v>0</v>
      </c>
      <c r="DZ124" s="147">
        <f t="shared" si="114"/>
        <v>0</v>
      </c>
      <c r="EA124" s="14"/>
      <c r="EB124" s="16"/>
      <c r="EC124" s="252"/>
      <c r="ED124" s="253"/>
      <c r="EE124" s="254">
        <v>0</v>
      </c>
      <c r="EF124" s="255">
        <f t="shared" si="115"/>
        <v>0</v>
      </c>
      <c r="EG124" s="147">
        <f t="shared" si="116"/>
        <v>0</v>
      </c>
      <c r="EH124" s="14"/>
      <c r="EI124" s="16"/>
      <c r="EJ124" s="252"/>
      <c r="EK124" s="253"/>
      <c r="EL124" s="254">
        <v>0</v>
      </c>
      <c r="EM124" s="255">
        <f t="shared" si="117"/>
        <v>0</v>
      </c>
      <c r="EN124" s="147">
        <f t="shared" si="118"/>
        <v>0</v>
      </c>
      <c r="EO124" s="14"/>
      <c r="EP124" s="16"/>
      <c r="EQ124" s="15"/>
      <c r="ER124" s="14"/>
      <c r="ES124" s="14"/>
      <c r="ET124" s="14"/>
      <c r="EU124" s="131">
        <f t="shared" si="120"/>
        <v>0</v>
      </c>
      <c r="EV124" s="14"/>
      <c r="EW124" s="16"/>
      <c r="EX124" s="15"/>
      <c r="EY124" s="14"/>
      <c r="EZ124" s="14"/>
      <c r="FA124" s="14"/>
      <c r="FB124" s="131">
        <f t="shared" si="122"/>
        <v>0</v>
      </c>
      <c r="FC124" s="14"/>
      <c r="FD124" s="23"/>
      <c r="FE124" s="259">
        <f t="shared" si="123"/>
        <v>40</v>
      </c>
      <c r="FF124" s="260">
        <f t="shared" si="157"/>
        <v>19</v>
      </c>
      <c r="FG124" s="260">
        <f t="shared" si="157"/>
        <v>0</v>
      </c>
      <c r="FH124" s="260">
        <f t="shared" si="157"/>
        <v>5</v>
      </c>
      <c r="FI124" s="131">
        <f t="shared" si="125"/>
        <v>24</v>
      </c>
      <c r="FJ124" s="14" t="str">
        <f t="shared" si="126"/>
        <v>Nicky Parmley</v>
      </c>
      <c r="FK124" s="14"/>
      <c r="FL124" s="183">
        <f t="shared" si="127"/>
        <v>40</v>
      </c>
      <c r="FM124" s="177"/>
      <c r="FN124" s="177"/>
      <c r="FO124" s="177">
        <v>27</v>
      </c>
      <c r="FP124" s="177">
        <v>32</v>
      </c>
      <c r="FQ124" s="177">
        <v>38</v>
      </c>
      <c r="FR124" s="177">
        <v>38</v>
      </c>
      <c r="FS124" s="177">
        <v>40</v>
      </c>
      <c r="FT124" s="177">
        <v>40</v>
      </c>
      <c r="FU124" s="177">
        <v>40</v>
      </c>
      <c r="FV124" s="177">
        <v>40</v>
      </c>
      <c r="FW124" s="177">
        <v>40</v>
      </c>
      <c r="FX124" s="77"/>
      <c r="FY124" s="77"/>
      <c r="FZ124" s="77"/>
      <c r="GA124" s="77"/>
      <c r="GB124" s="77"/>
      <c r="GD124" s="122">
        <f t="shared" si="128"/>
        <v>0</v>
      </c>
      <c r="GE124" s="122">
        <f t="shared" si="129"/>
        <v>0</v>
      </c>
      <c r="GF124" s="261">
        <f t="shared" si="130"/>
        <v>24</v>
      </c>
      <c r="GG124" s="261">
        <f t="shared" si="131"/>
        <v>24</v>
      </c>
      <c r="GH124" s="261">
        <f t="shared" si="132"/>
        <v>24</v>
      </c>
      <c r="GI124" s="261">
        <f t="shared" si="133"/>
        <v>24</v>
      </c>
      <c r="GJ124" s="261">
        <f t="shared" si="134"/>
        <v>24</v>
      </c>
      <c r="GK124" s="261">
        <f t="shared" si="135"/>
        <v>24</v>
      </c>
      <c r="GL124" s="261">
        <f t="shared" si="136"/>
        <v>24</v>
      </c>
      <c r="GM124" s="261">
        <f t="shared" si="137"/>
        <v>24</v>
      </c>
      <c r="GN124" s="261">
        <f t="shared" si="138"/>
        <v>24</v>
      </c>
      <c r="GO124" s="261"/>
      <c r="GP124" s="261">
        <f t="shared" si="139"/>
        <v>0</v>
      </c>
    </row>
    <row r="125" spans="1:198">
      <c r="A125" s="8">
        <v>36</v>
      </c>
      <c r="B125" s="14" t="s">
        <v>1000</v>
      </c>
      <c r="C125" s="251"/>
      <c r="D125" s="251"/>
      <c r="E125" s="251"/>
      <c r="F125" s="251"/>
      <c r="G125" s="251"/>
      <c r="H125" s="251"/>
      <c r="I125" s="251"/>
      <c r="J125" s="251">
        <v>3.2280092592592589E-2</v>
      </c>
      <c r="K125" s="251">
        <v>3.2280092592592589E-2</v>
      </c>
      <c r="L125" s="251">
        <v>3.2280092592592589E-2</v>
      </c>
      <c r="M125" s="23"/>
      <c r="N125" s="252"/>
      <c r="O125" s="253"/>
      <c r="P125" s="254"/>
      <c r="Q125" s="255"/>
      <c r="R125" s="147"/>
      <c r="S125" s="14"/>
      <c r="T125" s="16"/>
      <c r="U125" s="15"/>
      <c r="V125" s="14"/>
      <c r="W125" s="14"/>
      <c r="X125" s="14"/>
      <c r="Y125" s="131"/>
      <c r="Z125" s="14"/>
      <c r="AA125" s="23"/>
      <c r="AB125" s="252"/>
      <c r="AC125" s="253"/>
      <c r="AD125" s="254"/>
      <c r="AE125" s="255"/>
      <c r="AF125" s="147"/>
      <c r="AG125" s="14"/>
      <c r="AH125" s="16"/>
      <c r="AI125" s="15"/>
      <c r="AJ125" s="14"/>
      <c r="AK125" s="14"/>
      <c r="AL125" s="14"/>
      <c r="AM125" s="131"/>
      <c r="AN125" s="14"/>
      <c r="AO125" s="16"/>
      <c r="AP125" s="15"/>
      <c r="AQ125" s="253"/>
      <c r="AR125" s="256"/>
      <c r="AS125" s="14"/>
      <c r="AT125" s="131"/>
      <c r="AU125" s="14"/>
      <c r="AV125" s="23"/>
      <c r="AW125" s="252"/>
      <c r="AX125" s="253"/>
      <c r="AY125" s="254"/>
      <c r="AZ125" s="255"/>
      <c r="BA125" s="147"/>
      <c r="BB125" s="14"/>
      <c r="BC125" s="16"/>
      <c r="BD125" s="15"/>
      <c r="BE125" s="14"/>
      <c r="BF125" s="14"/>
      <c r="BG125" s="14"/>
      <c r="BH125" s="131"/>
      <c r="BI125" s="14"/>
      <c r="BJ125" s="23"/>
      <c r="BK125" s="252"/>
      <c r="BL125" s="253"/>
      <c r="BM125" s="254"/>
      <c r="BN125" s="255"/>
      <c r="BO125" s="147"/>
      <c r="BP125" s="14"/>
      <c r="BQ125" s="16"/>
      <c r="BR125" s="252"/>
      <c r="BS125" s="253"/>
      <c r="BT125" s="254"/>
      <c r="BU125" s="255"/>
      <c r="BV125" s="147"/>
      <c r="BW125" s="14"/>
      <c r="BX125" s="16"/>
      <c r="BY125" s="252"/>
      <c r="BZ125" s="253"/>
      <c r="CA125" s="254"/>
      <c r="CB125" s="255"/>
      <c r="CC125" s="147"/>
      <c r="CD125" s="14"/>
      <c r="CE125" s="16"/>
      <c r="CF125" s="15"/>
      <c r="CG125" s="14"/>
      <c r="CH125" s="14"/>
      <c r="CI125" s="14"/>
      <c r="CJ125" s="131"/>
      <c r="CK125" s="14"/>
      <c r="CL125" s="16"/>
      <c r="CM125" s="15"/>
      <c r="CN125" s="253"/>
      <c r="CO125" s="256"/>
      <c r="CP125" s="14"/>
      <c r="CQ125" s="131"/>
      <c r="CR125" s="14"/>
      <c r="CS125" s="16"/>
      <c r="CT125" s="15"/>
      <c r="CU125" s="14"/>
      <c r="CV125" s="14"/>
      <c r="CW125" s="14"/>
      <c r="CX125" s="131"/>
      <c r="CY125" s="14"/>
      <c r="CZ125" s="16"/>
      <c r="DA125" s="252"/>
      <c r="DB125" s="253"/>
      <c r="DC125" s="254"/>
      <c r="DD125" s="255"/>
      <c r="DE125" s="147"/>
      <c r="DF125" s="14"/>
      <c r="DG125" s="16"/>
      <c r="DH125" s="252"/>
      <c r="DI125" s="253"/>
      <c r="DJ125" s="254"/>
      <c r="DK125" s="255"/>
      <c r="DL125" s="147"/>
      <c r="DM125" s="14"/>
      <c r="DN125" s="23">
        <v>3.2280092592592589E-2</v>
      </c>
      <c r="DO125" s="252">
        <v>1</v>
      </c>
      <c r="DP125" s="253">
        <f t="shared" ref="DP125:DP135" si="160">IF(DN$163&gt;0,(((DN$163)+10)-DO125),0)</f>
        <v>17</v>
      </c>
      <c r="DQ125" s="254">
        <v>0</v>
      </c>
      <c r="DR125" s="255">
        <f t="shared" si="111"/>
        <v>5</v>
      </c>
      <c r="DS125" s="147">
        <f t="shared" si="112"/>
        <v>22</v>
      </c>
      <c r="DT125" s="12"/>
      <c r="DU125" s="16"/>
      <c r="DV125" s="252"/>
      <c r="DW125" s="253"/>
      <c r="DX125" s="254">
        <v>0</v>
      </c>
      <c r="DY125" s="255">
        <f t="shared" si="113"/>
        <v>0</v>
      </c>
      <c r="DZ125" s="147">
        <f t="shared" si="114"/>
        <v>0</v>
      </c>
      <c r="EA125" s="14"/>
      <c r="EB125" s="16"/>
      <c r="EC125" s="252"/>
      <c r="ED125" s="253"/>
      <c r="EE125" s="254">
        <v>0</v>
      </c>
      <c r="EF125" s="255">
        <f t="shared" si="115"/>
        <v>0</v>
      </c>
      <c r="EG125" s="147">
        <f t="shared" si="116"/>
        <v>0</v>
      </c>
      <c r="EH125" s="14"/>
      <c r="EI125" s="16"/>
      <c r="EJ125" s="252"/>
      <c r="EK125" s="253"/>
      <c r="EL125" s="254">
        <v>0</v>
      </c>
      <c r="EM125" s="255">
        <f t="shared" si="117"/>
        <v>0</v>
      </c>
      <c r="EN125" s="147">
        <f t="shared" si="118"/>
        <v>0</v>
      </c>
      <c r="EO125" s="14"/>
      <c r="EP125" s="16"/>
      <c r="EQ125" s="15"/>
      <c r="ER125" s="14"/>
      <c r="ES125" s="14"/>
      <c r="ET125" s="14"/>
      <c r="EU125" s="131">
        <f t="shared" si="120"/>
        <v>0</v>
      </c>
      <c r="EV125" s="14"/>
      <c r="EW125" s="16"/>
      <c r="EX125" s="15"/>
      <c r="EY125" s="14"/>
      <c r="EZ125" s="14"/>
      <c r="FA125" s="14"/>
      <c r="FB125" s="131">
        <f t="shared" si="122"/>
        <v>0</v>
      </c>
      <c r="FC125" s="14"/>
      <c r="FD125" s="23"/>
      <c r="FE125" s="259" t="str">
        <f t="shared" si="123"/>
        <v>41=</v>
      </c>
      <c r="FF125" s="260">
        <f t="shared" si="157"/>
        <v>17</v>
      </c>
      <c r="FG125" s="260">
        <f t="shared" si="157"/>
        <v>0</v>
      </c>
      <c r="FH125" s="260">
        <f t="shared" si="157"/>
        <v>5</v>
      </c>
      <c r="FI125" s="131">
        <f t="shared" si="125"/>
        <v>22</v>
      </c>
      <c r="FJ125" s="14" t="str">
        <f t="shared" si="126"/>
        <v>Nicky Robinson</v>
      </c>
      <c r="FK125" s="14"/>
      <c r="FL125" s="183" t="str">
        <f t="shared" si="127"/>
        <v>41=</v>
      </c>
      <c r="FM125" s="177"/>
      <c r="FN125" s="177"/>
      <c r="FO125" s="177"/>
      <c r="FP125" s="177"/>
      <c r="FQ125" s="177"/>
      <c r="FR125" s="177"/>
      <c r="FS125" s="177"/>
      <c r="FT125" s="177" t="s">
        <v>862</v>
      </c>
      <c r="FU125" s="177" t="s">
        <v>862</v>
      </c>
      <c r="FV125" s="177" t="s">
        <v>862</v>
      </c>
      <c r="FW125" s="177" t="s">
        <v>862</v>
      </c>
      <c r="FX125" s="77"/>
      <c r="FY125" s="77"/>
      <c r="FZ125" s="77"/>
      <c r="GA125" s="77"/>
      <c r="GB125" s="77"/>
      <c r="GD125" s="122">
        <f t="shared" si="128"/>
        <v>0</v>
      </c>
      <c r="GE125" s="122">
        <f t="shared" si="129"/>
        <v>0</v>
      </c>
      <c r="GF125" s="261">
        <f t="shared" si="130"/>
        <v>0</v>
      </c>
      <c r="GG125" s="261">
        <f t="shared" si="131"/>
        <v>0</v>
      </c>
      <c r="GH125" s="261">
        <f t="shared" si="132"/>
        <v>0</v>
      </c>
      <c r="GI125" s="261">
        <f t="shared" si="133"/>
        <v>0</v>
      </c>
      <c r="GJ125" s="261">
        <f t="shared" si="134"/>
        <v>0</v>
      </c>
      <c r="GK125" s="261">
        <f t="shared" si="135"/>
        <v>22</v>
      </c>
      <c r="GL125" s="261">
        <f t="shared" si="136"/>
        <v>22</v>
      </c>
      <c r="GM125" s="261">
        <f t="shared" si="137"/>
        <v>22</v>
      </c>
      <c r="GN125" s="261">
        <f t="shared" si="138"/>
        <v>22</v>
      </c>
      <c r="GO125" s="261"/>
      <c r="GP125" s="261">
        <f t="shared" si="139"/>
        <v>0</v>
      </c>
    </row>
    <row r="126" spans="1:198">
      <c r="A126" s="8">
        <v>37</v>
      </c>
      <c r="B126" s="14" t="s">
        <v>968</v>
      </c>
      <c r="C126" s="251">
        <v>3.4097222222222223E-2</v>
      </c>
      <c r="D126" s="262">
        <v>3.3796296296296297E-2</v>
      </c>
      <c r="E126" s="262">
        <v>3.2187500000000001E-2</v>
      </c>
      <c r="F126" s="251">
        <v>3.2187500000000001E-2</v>
      </c>
      <c r="G126" s="251">
        <v>3.2187500000000001E-2</v>
      </c>
      <c r="H126" s="251">
        <v>3.2187500000000001E-2</v>
      </c>
      <c r="I126" s="251">
        <v>3.2187500000000001E-2</v>
      </c>
      <c r="J126" s="251">
        <v>3.2187500000000001E-2</v>
      </c>
      <c r="K126" s="251">
        <v>3.2187500000000001E-2</v>
      </c>
      <c r="L126" s="251">
        <v>3.2187500000000001E-2</v>
      </c>
      <c r="M126" s="23">
        <v>3.4097222222222223E-2</v>
      </c>
      <c r="N126" s="252">
        <v>11</v>
      </c>
      <c r="O126" s="253">
        <f>IF(M$163&gt;0,(((M$163)+10)-N126),0)</f>
        <v>30</v>
      </c>
      <c r="P126" s="254">
        <v>0</v>
      </c>
      <c r="Q126" s="255">
        <f t="shared" si="140"/>
        <v>5</v>
      </c>
      <c r="R126" s="147">
        <f t="shared" si="141"/>
        <v>35</v>
      </c>
      <c r="S126" s="14"/>
      <c r="T126" s="16"/>
      <c r="U126" s="15"/>
      <c r="V126" s="14"/>
      <c r="W126" s="14"/>
      <c r="X126" s="14"/>
      <c r="Y126" s="131"/>
      <c r="Z126" s="14"/>
      <c r="AA126" s="110">
        <v>3.3796296296296297E-2</v>
      </c>
      <c r="AB126" s="252">
        <v>7</v>
      </c>
      <c r="AC126" s="253">
        <f>IF(AA$163&gt;0,(((AA$163)+10)-AB126),0)</f>
        <v>22</v>
      </c>
      <c r="AD126" s="263">
        <v>15</v>
      </c>
      <c r="AE126" s="255">
        <f t="shared" si="143"/>
        <v>5</v>
      </c>
      <c r="AF126" s="147">
        <f t="shared" si="144"/>
        <v>42</v>
      </c>
      <c r="AG126" s="14"/>
      <c r="AH126" s="16"/>
      <c r="AI126" s="15"/>
      <c r="AJ126" s="14"/>
      <c r="AK126" s="14"/>
      <c r="AL126" s="14"/>
      <c r="AM126" s="131"/>
      <c r="AN126" s="14"/>
      <c r="AO126" s="16"/>
      <c r="AP126" s="15"/>
      <c r="AQ126" s="253"/>
      <c r="AR126" s="256"/>
      <c r="AS126" s="14"/>
      <c r="AT126" s="131"/>
      <c r="AU126" s="14"/>
      <c r="AV126" s="23"/>
      <c r="AW126" s="252"/>
      <c r="AX126" s="253">
        <f>((AV$163)+10)-AW126</f>
        <v>0</v>
      </c>
      <c r="AY126" s="254">
        <v>0</v>
      </c>
      <c r="AZ126" s="255"/>
      <c r="BA126" s="147">
        <f t="shared" si="145"/>
        <v>0</v>
      </c>
      <c r="BB126" s="14"/>
      <c r="BC126" s="16"/>
      <c r="BD126" s="15"/>
      <c r="BE126" s="14"/>
      <c r="BF126" s="14"/>
      <c r="BG126" s="14"/>
      <c r="BH126" s="131">
        <f t="shared" si="146"/>
        <v>0</v>
      </c>
      <c r="BI126" s="14"/>
      <c r="BJ126" s="110">
        <v>3.2187500000000001E-2</v>
      </c>
      <c r="BK126" s="252">
        <v>4</v>
      </c>
      <c r="BL126" s="253">
        <f>IF(BJ$163&gt;0,(((BJ$163)+10)-BK126),0)</f>
        <v>22</v>
      </c>
      <c r="BM126" s="263">
        <v>15</v>
      </c>
      <c r="BN126" s="255">
        <f t="shared" si="97"/>
        <v>5</v>
      </c>
      <c r="BO126" s="147">
        <f t="shared" si="98"/>
        <v>42</v>
      </c>
      <c r="BP126" s="14"/>
      <c r="BQ126" s="16"/>
      <c r="BR126" s="252"/>
      <c r="BS126" s="253"/>
      <c r="BT126" s="254">
        <v>0</v>
      </c>
      <c r="BU126" s="255">
        <f t="shared" si="99"/>
        <v>0</v>
      </c>
      <c r="BV126" s="147">
        <f t="shared" si="100"/>
        <v>0</v>
      </c>
      <c r="BW126" s="14"/>
      <c r="BX126" s="16"/>
      <c r="BY126" s="252"/>
      <c r="BZ126" s="253"/>
      <c r="CA126" s="254">
        <v>0</v>
      </c>
      <c r="CB126" s="255">
        <f t="shared" si="101"/>
        <v>0</v>
      </c>
      <c r="CC126" s="147">
        <f t="shared" si="102"/>
        <v>0</v>
      </c>
      <c r="CD126" s="14"/>
      <c r="CE126" s="16"/>
      <c r="CF126" s="15"/>
      <c r="CG126" s="14"/>
      <c r="CH126" s="14"/>
      <c r="CI126" s="14"/>
      <c r="CJ126" s="131">
        <f t="shared" si="103"/>
        <v>0</v>
      </c>
      <c r="CK126" s="14"/>
      <c r="CL126" s="16"/>
      <c r="CM126" s="15"/>
      <c r="CN126" s="253">
        <f>((CL$163)+10)-CM126</f>
        <v>0</v>
      </c>
      <c r="CO126" s="256"/>
      <c r="CP126" s="14"/>
      <c r="CQ126" s="131">
        <f t="shared" si="105"/>
        <v>0</v>
      </c>
      <c r="CR126" s="14"/>
      <c r="CS126" s="16"/>
      <c r="CT126" s="15"/>
      <c r="CU126" s="14"/>
      <c r="CV126" s="14"/>
      <c r="CW126" s="14"/>
      <c r="CX126" s="131">
        <f t="shared" si="106"/>
        <v>0</v>
      </c>
      <c r="CY126" s="14"/>
      <c r="CZ126" s="23">
        <v>3.5358796296296298E-2</v>
      </c>
      <c r="DA126" s="252">
        <v>4</v>
      </c>
      <c r="DB126" s="253">
        <f>IF(CZ$163&gt;0,(((CZ$163)+10)-DA126),0)</f>
        <v>18</v>
      </c>
      <c r="DC126" s="254">
        <v>0</v>
      </c>
      <c r="DD126" s="255">
        <f t="shared" si="107"/>
        <v>5</v>
      </c>
      <c r="DE126" s="147">
        <f t="shared" si="108"/>
        <v>23</v>
      </c>
      <c r="DF126" s="14"/>
      <c r="DG126" s="23">
        <v>3.5486111111111114E-2</v>
      </c>
      <c r="DH126" s="252">
        <v>5</v>
      </c>
      <c r="DI126" s="253">
        <f>IF(DG$163&gt;0,(((DG$163)+10)-DH126),0)</f>
        <v>19</v>
      </c>
      <c r="DJ126" s="254">
        <v>0</v>
      </c>
      <c r="DK126" s="255">
        <f t="shared" si="109"/>
        <v>5</v>
      </c>
      <c r="DL126" s="147">
        <f t="shared" si="110"/>
        <v>24</v>
      </c>
      <c r="DM126" s="14"/>
      <c r="DN126" s="23">
        <v>3.5578703703703703E-2</v>
      </c>
      <c r="DO126" s="252">
        <v>5</v>
      </c>
      <c r="DP126" s="253">
        <f t="shared" si="160"/>
        <v>13</v>
      </c>
      <c r="DQ126" s="254">
        <v>0</v>
      </c>
      <c r="DR126" s="255">
        <f t="shared" si="111"/>
        <v>5</v>
      </c>
      <c r="DS126" s="147">
        <f t="shared" si="112"/>
        <v>18</v>
      </c>
      <c r="DT126" s="12"/>
      <c r="DU126" s="23">
        <v>3.5069444444444445E-2</v>
      </c>
      <c r="DV126" s="252">
        <v>1</v>
      </c>
      <c r="DW126" s="253">
        <f t="shared" ref="DW126" si="161">IF(DU$163&gt;0,(((DU$163)+10)-DV126),0)</f>
        <v>11</v>
      </c>
      <c r="DX126" s="254">
        <v>0</v>
      </c>
      <c r="DY126" s="255">
        <f t="shared" si="113"/>
        <v>5</v>
      </c>
      <c r="DZ126" s="147">
        <f t="shared" si="114"/>
        <v>16</v>
      </c>
      <c r="EA126" s="14"/>
      <c r="EB126" s="23">
        <v>3.5196759259259254E-2</v>
      </c>
      <c r="EC126" s="252">
        <v>4</v>
      </c>
      <c r="ED126" s="253">
        <f t="shared" ref="ED126:ED128" si="162">IF(EB$163&gt;0,(((EB$163)+10)-EC126),0)</f>
        <v>17</v>
      </c>
      <c r="EE126" s="254">
        <v>0</v>
      </c>
      <c r="EF126" s="255">
        <f t="shared" si="115"/>
        <v>5</v>
      </c>
      <c r="EG126" s="147">
        <f t="shared" si="116"/>
        <v>22</v>
      </c>
      <c r="EH126" s="14"/>
      <c r="EI126" s="23">
        <v>3.6377314814814814E-2</v>
      </c>
      <c r="EJ126" s="252">
        <v>5</v>
      </c>
      <c r="EK126" s="253">
        <f t="shared" ref="EK126" si="163">IF(EI$163&gt;0,(((EI$163)+10)-EJ126),0)</f>
        <v>14</v>
      </c>
      <c r="EL126" s="254">
        <v>0</v>
      </c>
      <c r="EM126" s="255">
        <f t="shared" si="117"/>
        <v>5</v>
      </c>
      <c r="EN126" s="147">
        <f t="shared" si="118"/>
        <v>19</v>
      </c>
      <c r="EO126" s="14"/>
      <c r="EP126" s="16"/>
      <c r="EQ126" s="15"/>
      <c r="ER126" s="14"/>
      <c r="ES126" s="14"/>
      <c r="ET126" s="14"/>
      <c r="EU126" s="131">
        <f t="shared" si="120"/>
        <v>0</v>
      </c>
      <c r="EV126" s="14"/>
      <c r="EW126" s="16"/>
      <c r="EX126" s="15"/>
      <c r="EY126" s="14"/>
      <c r="EZ126" s="14"/>
      <c r="FA126" s="14"/>
      <c r="FB126" s="131">
        <f t="shared" si="122"/>
        <v>0</v>
      </c>
      <c r="FC126" s="14"/>
      <c r="FD126" s="23"/>
      <c r="FE126" s="259">
        <f t="shared" si="123"/>
        <v>3</v>
      </c>
      <c r="FF126" s="260">
        <f t="shared" si="157"/>
        <v>166</v>
      </c>
      <c r="FG126" s="260">
        <f t="shared" si="157"/>
        <v>30</v>
      </c>
      <c r="FH126" s="260">
        <f t="shared" si="157"/>
        <v>45</v>
      </c>
      <c r="FI126" s="131">
        <f t="shared" si="125"/>
        <v>241</v>
      </c>
      <c r="FJ126" s="14" t="str">
        <f t="shared" si="126"/>
        <v>Olivia Kidd</v>
      </c>
      <c r="FK126" s="14"/>
      <c r="FL126" s="182">
        <f t="shared" si="127"/>
        <v>3</v>
      </c>
      <c r="FM126" s="177">
        <v>11</v>
      </c>
      <c r="FN126" s="177">
        <v>4</v>
      </c>
      <c r="FO126" s="177">
        <v>1</v>
      </c>
      <c r="FP126" s="177">
        <v>4</v>
      </c>
      <c r="FQ126" s="177">
        <v>8</v>
      </c>
      <c r="FR126" s="177">
        <v>5</v>
      </c>
      <c r="FS126" s="177">
        <v>4</v>
      </c>
      <c r="FT126" s="177">
        <v>4</v>
      </c>
      <c r="FU126" s="177">
        <v>4</v>
      </c>
      <c r="FV126" s="177">
        <v>3</v>
      </c>
      <c r="FW126" s="177">
        <v>3</v>
      </c>
      <c r="FX126" s="77"/>
      <c r="FY126" s="77"/>
      <c r="FZ126" s="77"/>
      <c r="GA126" s="77"/>
      <c r="GB126" s="77"/>
      <c r="GD126" s="122">
        <f t="shared" si="128"/>
        <v>35</v>
      </c>
      <c r="GE126" s="122">
        <f t="shared" si="129"/>
        <v>77</v>
      </c>
      <c r="GF126" s="261">
        <f t="shared" si="130"/>
        <v>119</v>
      </c>
      <c r="GG126" s="261">
        <f t="shared" si="131"/>
        <v>119</v>
      </c>
      <c r="GH126" s="261">
        <f t="shared" si="132"/>
        <v>119</v>
      </c>
      <c r="GI126" s="261">
        <f t="shared" si="133"/>
        <v>142</v>
      </c>
      <c r="GJ126" s="261">
        <f t="shared" si="134"/>
        <v>166</v>
      </c>
      <c r="GK126" s="261">
        <f t="shared" si="135"/>
        <v>184</v>
      </c>
      <c r="GL126" s="261">
        <f t="shared" si="136"/>
        <v>200</v>
      </c>
      <c r="GM126" s="261">
        <f t="shared" si="137"/>
        <v>222</v>
      </c>
      <c r="GN126" s="261">
        <f t="shared" si="138"/>
        <v>241</v>
      </c>
      <c r="GO126" s="261"/>
      <c r="GP126" s="261">
        <f t="shared" si="139"/>
        <v>0</v>
      </c>
    </row>
    <row r="127" spans="1:198">
      <c r="A127" s="8">
        <v>38</v>
      </c>
      <c r="B127" s="14" t="s">
        <v>1001</v>
      </c>
      <c r="C127" s="251"/>
      <c r="D127" s="251"/>
      <c r="E127" s="251"/>
      <c r="F127" s="251"/>
      <c r="G127" s="251">
        <v>4.5451388888888888E-2</v>
      </c>
      <c r="H127" s="251">
        <v>4.5451388888888888E-2</v>
      </c>
      <c r="I127" s="251">
        <v>4.5451388888888888E-2</v>
      </c>
      <c r="J127" s="251">
        <v>4.5451388888888888E-2</v>
      </c>
      <c r="K127" s="251">
        <v>4.5451388888888888E-2</v>
      </c>
      <c r="L127" s="251">
        <v>4.5451388888888888E-2</v>
      </c>
      <c r="M127" s="23"/>
      <c r="N127" s="252"/>
      <c r="O127" s="253"/>
      <c r="P127" s="254"/>
      <c r="Q127" s="255"/>
      <c r="R127" s="147"/>
      <c r="S127" s="14"/>
      <c r="T127" s="16"/>
      <c r="U127" s="15"/>
      <c r="V127" s="14"/>
      <c r="W127" s="14"/>
      <c r="X127" s="14"/>
      <c r="Y127" s="131"/>
      <c r="Z127" s="14"/>
      <c r="AA127" s="16"/>
      <c r="AB127" s="252"/>
      <c r="AC127" s="253"/>
      <c r="AD127" s="254"/>
      <c r="AE127" s="255"/>
      <c r="AF127" s="147"/>
      <c r="AG127" s="14"/>
      <c r="AH127" s="16"/>
      <c r="AI127" s="15"/>
      <c r="AJ127" s="14"/>
      <c r="AK127" s="14"/>
      <c r="AL127" s="14"/>
      <c r="AM127" s="131"/>
      <c r="AN127" s="14"/>
      <c r="AO127" s="16"/>
      <c r="AP127" s="15"/>
      <c r="AQ127" s="253"/>
      <c r="AR127" s="256"/>
      <c r="AS127" s="14"/>
      <c r="AT127" s="131"/>
      <c r="AU127" s="14"/>
      <c r="AV127" s="23"/>
      <c r="AW127" s="252"/>
      <c r="AX127" s="253"/>
      <c r="AY127" s="254"/>
      <c r="AZ127" s="255"/>
      <c r="BA127" s="147"/>
      <c r="BB127" s="14"/>
      <c r="BC127" s="16"/>
      <c r="BD127" s="15"/>
      <c r="BE127" s="14"/>
      <c r="BF127" s="14"/>
      <c r="BG127" s="14"/>
      <c r="BH127" s="131"/>
      <c r="BI127" s="14"/>
      <c r="BJ127" s="16"/>
      <c r="BK127" s="252"/>
      <c r="BL127" s="253"/>
      <c r="BM127" s="254">
        <v>0</v>
      </c>
      <c r="BN127" s="255"/>
      <c r="BO127" s="147"/>
      <c r="BP127" s="14"/>
      <c r="BQ127" s="16"/>
      <c r="BR127" s="252"/>
      <c r="BS127" s="253"/>
      <c r="BT127" s="254"/>
      <c r="BU127" s="255"/>
      <c r="BV127" s="147"/>
      <c r="BW127" s="14"/>
      <c r="BX127" s="23">
        <v>4.5451388888888888E-2</v>
      </c>
      <c r="BY127" s="252">
        <v>20</v>
      </c>
      <c r="BZ127" s="253">
        <f>IF(BX$163&gt;0,(((BX$163)+10)-BY127),0)</f>
        <v>14</v>
      </c>
      <c r="CA127" s="254">
        <v>0</v>
      </c>
      <c r="CB127" s="255">
        <f t="shared" si="101"/>
        <v>5</v>
      </c>
      <c r="CC127" s="147">
        <f t="shared" si="102"/>
        <v>19</v>
      </c>
      <c r="CD127" s="14"/>
      <c r="CE127" s="16"/>
      <c r="CF127" s="15"/>
      <c r="CG127" s="14"/>
      <c r="CH127" s="14"/>
      <c r="CI127" s="14"/>
      <c r="CJ127" s="131"/>
      <c r="CK127" s="14"/>
      <c r="CL127" s="16"/>
      <c r="CM127" s="15"/>
      <c r="CN127" s="253"/>
      <c r="CO127" s="256"/>
      <c r="CP127" s="14"/>
      <c r="CQ127" s="131"/>
      <c r="CR127" s="14"/>
      <c r="CS127" s="16"/>
      <c r="CT127" s="15"/>
      <c r="CU127" s="14"/>
      <c r="CV127" s="14"/>
      <c r="CW127" s="14"/>
      <c r="CX127" s="131"/>
      <c r="CY127" s="14"/>
      <c r="CZ127" s="16"/>
      <c r="DA127" s="252"/>
      <c r="DB127" s="253"/>
      <c r="DC127" s="254">
        <v>0</v>
      </c>
      <c r="DD127" s="255">
        <f t="shared" si="107"/>
        <v>0</v>
      </c>
      <c r="DE127" s="147">
        <f t="shared" si="108"/>
        <v>0</v>
      </c>
      <c r="DF127" s="14"/>
      <c r="DG127" s="16"/>
      <c r="DH127" s="252"/>
      <c r="DI127" s="253"/>
      <c r="DJ127" s="254">
        <v>0</v>
      </c>
      <c r="DK127" s="255">
        <f t="shared" si="109"/>
        <v>0</v>
      </c>
      <c r="DL127" s="147">
        <f t="shared" si="110"/>
        <v>0</v>
      </c>
      <c r="DM127" s="14"/>
      <c r="DN127" s="16"/>
      <c r="DO127" s="252"/>
      <c r="DP127" s="253"/>
      <c r="DQ127" s="254">
        <v>0</v>
      </c>
      <c r="DR127" s="255">
        <f t="shared" si="111"/>
        <v>0</v>
      </c>
      <c r="DS127" s="147">
        <f t="shared" si="112"/>
        <v>0</v>
      </c>
      <c r="DT127" s="12"/>
      <c r="DU127" s="16"/>
      <c r="DV127" s="252"/>
      <c r="DW127" s="253"/>
      <c r="DX127" s="254">
        <v>0</v>
      </c>
      <c r="DY127" s="255">
        <f t="shared" si="113"/>
        <v>0</v>
      </c>
      <c r="DZ127" s="147">
        <f t="shared" si="114"/>
        <v>0</v>
      </c>
      <c r="EA127" s="14"/>
      <c r="EB127" s="16"/>
      <c r="EC127" s="252"/>
      <c r="ED127" s="253"/>
      <c r="EE127" s="254">
        <v>0</v>
      </c>
      <c r="EF127" s="255">
        <f t="shared" si="115"/>
        <v>0</v>
      </c>
      <c r="EG127" s="147">
        <f t="shared" si="116"/>
        <v>0</v>
      </c>
      <c r="EH127" s="14"/>
      <c r="EI127" s="16"/>
      <c r="EJ127" s="252"/>
      <c r="EK127" s="253"/>
      <c r="EL127" s="254">
        <v>0</v>
      </c>
      <c r="EM127" s="255">
        <f t="shared" si="117"/>
        <v>0</v>
      </c>
      <c r="EN127" s="147">
        <f t="shared" si="118"/>
        <v>0</v>
      </c>
      <c r="EO127" s="14"/>
      <c r="EP127" s="23"/>
      <c r="EQ127" s="15"/>
      <c r="ER127" s="253">
        <f>((EP$163)+10)-EQ127</f>
        <v>0</v>
      </c>
      <c r="ES127" s="256">
        <v>0</v>
      </c>
      <c r="ET127" s="14"/>
      <c r="EU127" s="131">
        <f t="shared" si="120"/>
        <v>0</v>
      </c>
      <c r="EV127" s="14"/>
      <c r="EW127" s="23"/>
      <c r="EX127" s="15"/>
      <c r="EY127" s="253">
        <f>((EW$163)+10)-EX127</f>
        <v>0</v>
      </c>
      <c r="EZ127" s="256">
        <v>0</v>
      </c>
      <c r="FA127" s="14"/>
      <c r="FB127" s="131">
        <f t="shared" si="122"/>
        <v>0</v>
      </c>
      <c r="FC127" s="14"/>
      <c r="FD127" s="23"/>
      <c r="FE127" s="259">
        <f t="shared" si="123"/>
        <v>45</v>
      </c>
      <c r="FF127" s="260">
        <f t="shared" si="157"/>
        <v>14</v>
      </c>
      <c r="FG127" s="260">
        <f t="shared" si="157"/>
        <v>0</v>
      </c>
      <c r="FH127" s="260">
        <f t="shared" si="157"/>
        <v>5</v>
      </c>
      <c r="FI127" s="131">
        <f t="shared" si="125"/>
        <v>19</v>
      </c>
      <c r="FJ127" s="14" t="str">
        <f t="shared" si="126"/>
        <v>Patsy Naylor</v>
      </c>
      <c r="FK127" s="14"/>
      <c r="FL127" s="183">
        <f t="shared" si="127"/>
        <v>45</v>
      </c>
      <c r="FM127" s="177"/>
      <c r="FN127" s="177"/>
      <c r="FO127" s="177"/>
      <c r="FP127" s="177"/>
      <c r="FQ127" s="177">
        <v>42</v>
      </c>
      <c r="FR127" s="177">
        <v>43</v>
      </c>
      <c r="FS127" s="177">
        <v>44</v>
      </c>
      <c r="FT127" s="177">
        <v>45</v>
      </c>
      <c r="FU127" s="177">
        <v>45</v>
      </c>
      <c r="FV127" s="177">
        <v>45</v>
      </c>
      <c r="FW127" s="177">
        <v>45</v>
      </c>
      <c r="FX127" s="77"/>
      <c r="FY127" s="77"/>
      <c r="FZ127" s="77"/>
      <c r="GA127" s="77"/>
      <c r="GB127" s="77"/>
      <c r="GD127" s="122">
        <f t="shared" si="128"/>
        <v>0</v>
      </c>
      <c r="GE127" s="122">
        <f t="shared" si="129"/>
        <v>0</v>
      </c>
      <c r="GF127" s="261">
        <f t="shared" si="130"/>
        <v>0</v>
      </c>
      <c r="GG127" s="261">
        <f t="shared" si="131"/>
        <v>0</v>
      </c>
      <c r="GH127" s="261">
        <f t="shared" si="132"/>
        <v>19</v>
      </c>
      <c r="GI127" s="261">
        <f t="shared" si="133"/>
        <v>19</v>
      </c>
      <c r="GJ127" s="261">
        <f t="shared" si="134"/>
        <v>19</v>
      </c>
      <c r="GK127" s="261">
        <f t="shared" si="135"/>
        <v>19</v>
      </c>
      <c r="GL127" s="261">
        <f t="shared" si="136"/>
        <v>19</v>
      </c>
      <c r="GM127" s="261">
        <f t="shared" si="137"/>
        <v>19</v>
      </c>
      <c r="GN127" s="261">
        <f t="shared" si="138"/>
        <v>19</v>
      </c>
      <c r="GO127" s="261"/>
      <c r="GP127" s="261">
        <f t="shared" si="139"/>
        <v>0</v>
      </c>
    </row>
    <row r="128" spans="1:198">
      <c r="A128" s="8">
        <v>39</v>
      </c>
      <c r="B128" s="14" t="s">
        <v>1002</v>
      </c>
      <c r="C128" s="251"/>
      <c r="D128" s="251"/>
      <c r="E128" s="251"/>
      <c r="F128" s="251"/>
      <c r="G128" s="251">
        <v>4.3657407407407402E-2</v>
      </c>
      <c r="H128" s="251">
        <v>4.3657407407407402E-2</v>
      </c>
      <c r="I128" s="262">
        <v>4.0833333333333333E-2</v>
      </c>
      <c r="J128" s="251">
        <v>4.0833333333333333E-2</v>
      </c>
      <c r="K128" s="251">
        <v>4.0833333333333333E-2</v>
      </c>
      <c r="L128" s="251">
        <v>4.0833333333333333E-2</v>
      </c>
      <c r="M128" s="23"/>
      <c r="N128" s="252"/>
      <c r="O128" s="253"/>
      <c r="P128" s="254"/>
      <c r="Q128" s="255"/>
      <c r="R128" s="147"/>
      <c r="S128" s="14"/>
      <c r="T128" s="16"/>
      <c r="U128" s="15"/>
      <c r="V128" s="14"/>
      <c r="W128" s="14"/>
      <c r="X128" s="14"/>
      <c r="Y128" s="131"/>
      <c r="Z128" s="14"/>
      <c r="AA128" s="16"/>
      <c r="AB128" s="252"/>
      <c r="AC128" s="253"/>
      <c r="AD128" s="254"/>
      <c r="AE128" s="255"/>
      <c r="AF128" s="147"/>
      <c r="AG128" s="14"/>
      <c r="AH128" s="16"/>
      <c r="AI128" s="15"/>
      <c r="AJ128" s="14"/>
      <c r="AK128" s="14"/>
      <c r="AL128" s="14"/>
      <c r="AM128" s="131"/>
      <c r="AN128" s="14"/>
      <c r="AO128" s="16"/>
      <c r="AP128" s="15"/>
      <c r="AQ128" s="253"/>
      <c r="AR128" s="256"/>
      <c r="AS128" s="14"/>
      <c r="AT128" s="131"/>
      <c r="AU128" s="14"/>
      <c r="AV128" s="23"/>
      <c r="AW128" s="252"/>
      <c r="AX128" s="253"/>
      <c r="AY128" s="254"/>
      <c r="AZ128" s="255"/>
      <c r="BA128" s="147"/>
      <c r="BB128" s="14"/>
      <c r="BC128" s="16"/>
      <c r="BD128" s="15"/>
      <c r="BE128" s="14"/>
      <c r="BF128" s="14"/>
      <c r="BG128" s="14"/>
      <c r="BH128" s="131"/>
      <c r="BI128" s="14"/>
      <c r="BJ128" s="16"/>
      <c r="BK128" s="252"/>
      <c r="BL128" s="253"/>
      <c r="BM128" s="254">
        <v>0</v>
      </c>
      <c r="BN128" s="255"/>
      <c r="BO128" s="147"/>
      <c r="BP128" s="14"/>
      <c r="BQ128" s="16"/>
      <c r="BR128" s="252"/>
      <c r="BS128" s="253"/>
      <c r="BT128" s="254"/>
      <c r="BU128" s="255"/>
      <c r="BV128" s="147"/>
      <c r="BW128" s="14"/>
      <c r="BX128" s="23">
        <v>4.3657407407407402E-2</v>
      </c>
      <c r="BY128" s="252">
        <v>19</v>
      </c>
      <c r="BZ128" s="253">
        <f>IF(BX$163&gt;0,(((BX$163)+10)-BY128),0)</f>
        <v>15</v>
      </c>
      <c r="CA128" s="254">
        <v>0</v>
      </c>
      <c r="CB128" s="255">
        <f t="shared" si="101"/>
        <v>5</v>
      </c>
      <c r="CC128" s="147">
        <f t="shared" si="102"/>
        <v>20</v>
      </c>
      <c r="CD128" s="14"/>
      <c r="CE128" s="16"/>
      <c r="CF128" s="15"/>
      <c r="CG128" s="14"/>
      <c r="CH128" s="14"/>
      <c r="CI128" s="14"/>
      <c r="CJ128" s="131"/>
      <c r="CK128" s="14"/>
      <c r="CL128" s="16"/>
      <c r="CM128" s="15"/>
      <c r="CN128" s="253"/>
      <c r="CO128" s="256"/>
      <c r="CP128" s="14"/>
      <c r="CQ128" s="131"/>
      <c r="CR128" s="14"/>
      <c r="CS128" s="16"/>
      <c r="CT128" s="15"/>
      <c r="CU128" s="14"/>
      <c r="CV128" s="14"/>
      <c r="CW128" s="14"/>
      <c r="CX128" s="131"/>
      <c r="CY128" s="14"/>
      <c r="CZ128" s="16"/>
      <c r="DA128" s="252"/>
      <c r="DB128" s="253"/>
      <c r="DC128" s="254">
        <v>0</v>
      </c>
      <c r="DD128" s="255">
        <f t="shared" si="107"/>
        <v>0</v>
      </c>
      <c r="DE128" s="147">
        <f t="shared" si="108"/>
        <v>0</v>
      </c>
      <c r="DF128" s="14"/>
      <c r="DG128" s="110">
        <v>4.0833333333333333E-2</v>
      </c>
      <c r="DH128" s="252">
        <v>12</v>
      </c>
      <c r="DI128" s="253">
        <f>IF(DG$163&gt;0,(((DG$163)+10)-DH128),0)</f>
        <v>12</v>
      </c>
      <c r="DJ128" s="263">
        <v>15</v>
      </c>
      <c r="DK128" s="255">
        <f t="shared" si="109"/>
        <v>5</v>
      </c>
      <c r="DL128" s="147">
        <f t="shared" si="110"/>
        <v>32</v>
      </c>
      <c r="DM128" s="14"/>
      <c r="DN128" s="16"/>
      <c r="DO128" s="252"/>
      <c r="DP128" s="253"/>
      <c r="DQ128" s="254">
        <v>0</v>
      </c>
      <c r="DR128" s="255">
        <f t="shared" si="111"/>
        <v>0</v>
      </c>
      <c r="DS128" s="147">
        <f t="shared" si="112"/>
        <v>0</v>
      </c>
      <c r="DT128" s="12"/>
      <c r="DU128" s="16"/>
      <c r="DV128" s="252"/>
      <c r="DW128" s="253"/>
      <c r="DX128" s="254">
        <v>0</v>
      </c>
      <c r="DY128" s="255">
        <f t="shared" si="113"/>
        <v>0</v>
      </c>
      <c r="DZ128" s="147">
        <f t="shared" si="114"/>
        <v>0</v>
      </c>
      <c r="EA128" s="14"/>
      <c r="EB128" s="23">
        <v>4.50462962962963E-2</v>
      </c>
      <c r="EC128" s="252">
        <v>10</v>
      </c>
      <c r="ED128" s="253">
        <f t="shared" si="162"/>
        <v>11</v>
      </c>
      <c r="EE128" s="254">
        <v>0</v>
      </c>
      <c r="EF128" s="255">
        <f t="shared" si="115"/>
        <v>5</v>
      </c>
      <c r="EG128" s="147">
        <f t="shared" si="116"/>
        <v>16</v>
      </c>
      <c r="EH128" s="14"/>
      <c r="EI128" s="16"/>
      <c r="EJ128" s="252"/>
      <c r="EK128" s="253"/>
      <c r="EL128" s="254">
        <v>0</v>
      </c>
      <c r="EM128" s="255">
        <f t="shared" si="117"/>
        <v>0</v>
      </c>
      <c r="EN128" s="147">
        <f t="shared" si="118"/>
        <v>0</v>
      </c>
      <c r="EO128" s="14"/>
      <c r="EP128" s="23"/>
      <c r="EQ128" s="15"/>
      <c r="ER128" s="253">
        <f>((EP$163)+10)-EQ128</f>
        <v>0</v>
      </c>
      <c r="ES128" s="256">
        <v>0</v>
      </c>
      <c r="ET128" s="14"/>
      <c r="EU128" s="131">
        <f t="shared" si="120"/>
        <v>0</v>
      </c>
      <c r="EV128" s="14"/>
      <c r="EW128" s="23"/>
      <c r="EX128" s="15"/>
      <c r="EY128" s="253">
        <f>((EW$163)+10)-EX128</f>
        <v>0</v>
      </c>
      <c r="EZ128" s="256">
        <v>0</v>
      </c>
      <c r="FA128" s="14"/>
      <c r="FB128" s="131">
        <f t="shared" si="122"/>
        <v>0</v>
      </c>
      <c r="FC128" s="14"/>
      <c r="FD128" s="23"/>
      <c r="FE128" s="259">
        <f t="shared" si="123"/>
        <v>23</v>
      </c>
      <c r="FF128" s="260">
        <f t="shared" si="157"/>
        <v>38</v>
      </c>
      <c r="FG128" s="260">
        <f t="shared" si="157"/>
        <v>15</v>
      </c>
      <c r="FH128" s="260">
        <f t="shared" si="157"/>
        <v>15</v>
      </c>
      <c r="FI128" s="131">
        <f t="shared" si="125"/>
        <v>68</v>
      </c>
      <c r="FJ128" s="14" t="str">
        <f t="shared" si="126"/>
        <v>Petrina Cassell</v>
      </c>
      <c r="FK128" s="14"/>
      <c r="FL128" s="183">
        <f t="shared" si="127"/>
        <v>23</v>
      </c>
      <c r="FM128" s="177"/>
      <c r="FN128" s="177"/>
      <c r="FO128" s="177"/>
      <c r="FP128" s="177"/>
      <c r="FQ128" s="177" t="s">
        <v>869</v>
      </c>
      <c r="FR128" s="177" t="s">
        <v>862</v>
      </c>
      <c r="FS128" s="177">
        <v>25</v>
      </c>
      <c r="FT128" s="177">
        <v>25</v>
      </c>
      <c r="FU128" s="177">
        <v>25</v>
      </c>
      <c r="FV128" s="177">
        <v>22</v>
      </c>
      <c r="FW128" s="177">
        <v>23</v>
      </c>
      <c r="FX128" s="77"/>
      <c r="FY128" s="77"/>
      <c r="FZ128" s="77"/>
      <c r="GA128" s="77"/>
      <c r="GB128" s="77"/>
      <c r="GD128" s="122">
        <f t="shared" si="128"/>
        <v>0</v>
      </c>
      <c r="GE128" s="122">
        <f t="shared" si="129"/>
        <v>0</v>
      </c>
      <c r="GF128" s="261">
        <f t="shared" si="130"/>
        <v>0</v>
      </c>
      <c r="GG128" s="261">
        <f t="shared" si="131"/>
        <v>0</v>
      </c>
      <c r="GH128" s="261">
        <f t="shared" si="132"/>
        <v>20</v>
      </c>
      <c r="GI128" s="261">
        <f t="shared" si="133"/>
        <v>20</v>
      </c>
      <c r="GJ128" s="261">
        <f t="shared" si="134"/>
        <v>52</v>
      </c>
      <c r="GK128" s="261">
        <f t="shared" si="135"/>
        <v>52</v>
      </c>
      <c r="GL128" s="261">
        <f t="shared" si="136"/>
        <v>52</v>
      </c>
      <c r="GM128" s="261">
        <f t="shared" si="137"/>
        <v>68</v>
      </c>
      <c r="GN128" s="261">
        <f t="shared" si="138"/>
        <v>68</v>
      </c>
      <c r="GO128" s="261"/>
      <c r="GP128" s="261">
        <f t="shared" si="139"/>
        <v>0</v>
      </c>
    </row>
    <row r="129" spans="1:198">
      <c r="A129" s="8">
        <v>40</v>
      </c>
      <c r="B129" s="14" t="s">
        <v>969</v>
      </c>
      <c r="C129" s="251">
        <v>3.412037037037037E-2</v>
      </c>
      <c r="D129" s="251">
        <v>3.412037037037037E-2</v>
      </c>
      <c r="E129" s="251">
        <v>3.412037037037037E-2</v>
      </c>
      <c r="F129" s="251">
        <v>3.412037037037037E-2</v>
      </c>
      <c r="G129" s="251">
        <v>3.412037037037037E-2</v>
      </c>
      <c r="H129" s="251">
        <v>3.412037037037037E-2</v>
      </c>
      <c r="I129" s="251">
        <v>3.412037037037037E-2</v>
      </c>
      <c r="J129" s="251">
        <v>3.412037037037037E-2</v>
      </c>
      <c r="K129" s="251">
        <v>3.412037037037037E-2</v>
      </c>
      <c r="L129" s="251">
        <v>3.412037037037037E-2</v>
      </c>
      <c r="M129" s="23">
        <v>3.412037037037037E-2</v>
      </c>
      <c r="N129" s="252">
        <v>12</v>
      </c>
      <c r="O129" s="253">
        <f>IF(M$163&gt;0,(((M$163)+10)-N129),0)</f>
        <v>29</v>
      </c>
      <c r="P129" s="254">
        <v>0</v>
      </c>
      <c r="Q129" s="255">
        <f t="shared" si="140"/>
        <v>5</v>
      </c>
      <c r="R129" s="147">
        <f t="shared" si="141"/>
        <v>34</v>
      </c>
      <c r="S129" s="14"/>
      <c r="T129" s="16"/>
      <c r="U129" s="15"/>
      <c r="V129" s="14"/>
      <c r="W129" s="14"/>
      <c r="X129" s="14"/>
      <c r="Y129" s="131"/>
      <c r="Z129" s="14"/>
      <c r="AA129" s="16"/>
      <c r="AB129" s="252"/>
      <c r="AC129" s="253"/>
      <c r="AD129" s="254">
        <v>0</v>
      </c>
      <c r="AE129" s="255">
        <f t="shared" si="143"/>
        <v>0</v>
      </c>
      <c r="AF129" s="147">
        <f t="shared" si="144"/>
        <v>0</v>
      </c>
      <c r="AG129" s="14"/>
      <c r="AH129" s="16"/>
      <c r="AI129" s="15"/>
      <c r="AJ129" s="14"/>
      <c r="AK129" s="14"/>
      <c r="AL129" s="14"/>
      <c r="AM129" s="131"/>
      <c r="AN129" s="14"/>
      <c r="AO129" s="16"/>
      <c r="AP129" s="15"/>
      <c r="AQ129" s="253"/>
      <c r="AR129" s="256"/>
      <c r="AS129" s="14"/>
      <c r="AT129" s="131"/>
      <c r="AU129" s="14"/>
      <c r="AV129" s="23"/>
      <c r="AW129" s="252"/>
      <c r="AX129" s="253">
        <f>((AV$163)+10)-AW129</f>
        <v>0</v>
      </c>
      <c r="AY129" s="254">
        <v>0</v>
      </c>
      <c r="AZ129" s="255"/>
      <c r="BA129" s="147">
        <f t="shared" si="145"/>
        <v>0</v>
      </c>
      <c r="BB129" s="14"/>
      <c r="BC129" s="16"/>
      <c r="BD129" s="15"/>
      <c r="BE129" s="14"/>
      <c r="BF129" s="14"/>
      <c r="BG129" s="14"/>
      <c r="BH129" s="131">
        <f t="shared" si="146"/>
        <v>0</v>
      </c>
      <c r="BI129" s="14"/>
      <c r="BJ129" s="16"/>
      <c r="BK129" s="252"/>
      <c r="BL129" s="253"/>
      <c r="BM129" s="254">
        <v>0</v>
      </c>
      <c r="BN129" s="255">
        <f t="shared" si="97"/>
        <v>0</v>
      </c>
      <c r="BO129" s="147">
        <f t="shared" si="98"/>
        <v>0</v>
      </c>
      <c r="BP129" s="14"/>
      <c r="BQ129" s="16"/>
      <c r="BR129" s="252"/>
      <c r="BS129" s="253"/>
      <c r="BT129" s="254">
        <v>0</v>
      </c>
      <c r="BU129" s="255">
        <f t="shared" si="99"/>
        <v>0</v>
      </c>
      <c r="BV129" s="147">
        <f t="shared" si="100"/>
        <v>0</v>
      </c>
      <c r="BW129" s="14"/>
      <c r="BX129" s="23">
        <v>3.6909722222222226E-2</v>
      </c>
      <c r="BY129" s="252">
        <v>9</v>
      </c>
      <c r="BZ129" s="253">
        <f>IF(BX$163&gt;0,(((BX$163)+10)-BY129),0)</f>
        <v>25</v>
      </c>
      <c r="CA129" s="254">
        <v>0</v>
      </c>
      <c r="CB129" s="255">
        <f t="shared" si="101"/>
        <v>5</v>
      </c>
      <c r="CC129" s="147">
        <f t="shared" si="102"/>
        <v>30</v>
      </c>
      <c r="CD129" s="14"/>
      <c r="CE129" s="16"/>
      <c r="CF129" s="15"/>
      <c r="CG129" s="14"/>
      <c r="CH129" s="14"/>
      <c r="CI129" s="14"/>
      <c r="CJ129" s="131">
        <f t="shared" si="103"/>
        <v>0</v>
      </c>
      <c r="CK129" s="14"/>
      <c r="CL129" s="16"/>
      <c r="CM129" s="15"/>
      <c r="CN129" s="253">
        <f>((CL$163)+10)-CM129</f>
        <v>0</v>
      </c>
      <c r="CO129" s="256"/>
      <c r="CP129" s="14"/>
      <c r="CQ129" s="131">
        <f t="shared" si="105"/>
        <v>0</v>
      </c>
      <c r="CR129" s="14"/>
      <c r="CS129" s="16"/>
      <c r="CT129" s="15"/>
      <c r="CU129" s="14"/>
      <c r="CV129" s="14"/>
      <c r="CW129" s="14"/>
      <c r="CX129" s="131">
        <f t="shared" si="106"/>
        <v>0</v>
      </c>
      <c r="CY129" s="14"/>
      <c r="CZ129" s="16"/>
      <c r="DA129" s="252"/>
      <c r="DB129" s="253"/>
      <c r="DC129" s="254">
        <v>0</v>
      </c>
      <c r="DD129" s="255">
        <f t="shared" si="107"/>
        <v>0</v>
      </c>
      <c r="DE129" s="147">
        <f t="shared" si="108"/>
        <v>0</v>
      </c>
      <c r="DF129" s="14"/>
      <c r="DG129" s="16"/>
      <c r="DH129" s="252"/>
      <c r="DI129" s="253"/>
      <c r="DJ129" s="254">
        <v>0</v>
      </c>
      <c r="DK129" s="255">
        <f t="shared" si="109"/>
        <v>0</v>
      </c>
      <c r="DL129" s="147">
        <f t="shared" si="110"/>
        <v>0</v>
      </c>
      <c r="DM129" s="14"/>
      <c r="DN129" s="16"/>
      <c r="DO129" s="252"/>
      <c r="DP129" s="253"/>
      <c r="DQ129" s="254">
        <v>0</v>
      </c>
      <c r="DR129" s="255">
        <f t="shared" si="111"/>
        <v>0</v>
      </c>
      <c r="DS129" s="147">
        <f t="shared" si="112"/>
        <v>0</v>
      </c>
      <c r="DT129" s="12"/>
      <c r="DU129" s="16"/>
      <c r="DV129" s="252"/>
      <c r="DW129" s="253"/>
      <c r="DX129" s="254">
        <v>0</v>
      </c>
      <c r="DY129" s="255">
        <f t="shared" si="113"/>
        <v>0</v>
      </c>
      <c r="DZ129" s="147">
        <f t="shared" si="114"/>
        <v>0</v>
      </c>
      <c r="EA129" s="14"/>
      <c r="EB129" s="16"/>
      <c r="EC129" s="252"/>
      <c r="ED129" s="253"/>
      <c r="EE129" s="254">
        <v>0</v>
      </c>
      <c r="EF129" s="255">
        <f t="shared" si="115"/>
        <v>0</v>
      </c>
      <c r="EG129" s="147">
        <f t="shared" si="116"/>
        <v>0</v>
      </c>
      <c r="EH129" s="14"/>
      <c r="EI129" s="16"/>
      <c r="EJ129" s="252"/>
      <c r="EK129" s="253"/>
      <c r="EL129" s="254">
        <v>0</v>
      </c>
      <c r="EM129" s="255">
        <f t="shared" si="117"/>
        <v>0</v>
      </c>
      <c r="EN129" s="147">
        <f t="shared" si="118"/>
        <v>0</v>
      </c>
      <c r="EO129" s="14"/>
      <c r="EP129" s="16"/>
      <c r="EQ129" s="15"/>
      <c r="ER129" s="14"/>
      <c r="ES129" s="14"/>
      <c r="ET129" s="14"/>
      <c r="EU129" s="131">
        <f t="shared" si="120"/>
        <v>0</v>
      </c>
      <c r="EV129" s="14"/>
      <c r="EW129" s="16"/>
      <c r="EX129" s="15"/>
      <c r="EY129" s="14"/>
      <c r="EZ129" s="14"/>
      <c r="FA129" s="14"/>
      <c r="FB129" s="131">
        <f t="shared" si="122"/>
        <v>0</v>
      </c>
      <c r="FC129" s="14"/>
      <c r="FD129" s="23"/>
      <c r="FE129" s="259">
        <f t="shared" si="123"/>
        <v>25</v>
      </c>
      <c r="FF129" s="260">
        <f t="shared" si="157"/>
        <v>54</v>
      </c>
      <c r="FG129" s="260">
        <f t="shared" si="157"/>
        <v>0</v>
      </c>
      <c r="FH129" s="260">
        <f t="shared" si="157"/>
        <v>10</v>
      </c>
      <c r="FI129" s="131">
        <f t="shared" si="125"/>
        <v>64</v>
      </c>
      <c r="FJ129" s="14" t="str">
        <f t="shared" si="126"/>
        <v>Sally Blackmore</v>
      </c>
      <c r="FK129" s="14"/>
      <c r="FL129" s="183">
        <f t="shared" si="127"/>
        <v>25</v>
      </c>
      <c r="FM129" s="177">
        <v>12</v>
      </c>
      <c r="FN129" s="177">
        <v>22</v>
      </c>
      <c r="FO129" s="177">
        <v>23</v>
      </c>
      <c r="FP129" s="177">
        <v>26</v>
      </c>
      <c r="FQ129" s="177">
        <v>22</v>
      </c>
      <c r="FR129" s="177">
        <v>22</v>
      </c>
      <c r="FS129" s="177">
        <v>23</v>
      </c>
      <c r="FT129" s="177">
        <v>23</v>
      </c>
      <c r="FU129" s="177">
        <v>23</v>
      </c>
      <c r="FV129" s="177">
        <v>25</v>
      </c>
      <c r="FW129" s="177">
        <v>25</v>
      </c>
      <c r="FX129" s="77"/>
      <c r="FY129" s="77"/>
      <c r="FZ129" s="77"/>
      <c r="GA129" s="77"/>
      <c r="GB129" s="77"/>
      <c r="GD129" s="122">
        <f t="shared" si="128"/>
        <v>34</v>
      </c>
      <c r="GE129" s="122">
        <f t="shared" si="129"/>
        <v>34</v>
      </c>
      <c r="GF129" s="261">
        <f t="shared" si="130"/>
        <v>34</v>
      </c>
      <c r="GG129" s="261">
        <f t="shared" si="131"/>
        <v>34</v>
      </c>
      <c r="GH129" s="261">
        <f t="shared" si="132"/>
        <v>64</v>
      </c>
      <c r="GI129" s="261">
        <f t="shared" si="133"/>
        <v>64</v>
      </c>
      <c r="GJ129" s="261">
        <f t="shared" si="134"/>
        <v>64</v>
      </c>
      <c r="GK129" s="261">
        <f t="shared" si="135"/>
        <v>64</v>
      </c>
      <c r="GL129" s="261">
        <f t="shared" si="136"/>
        <v>64</v>
      </c>
      <c r="GM129" s="261">
        <f t="shared" si="137"/>
        <v>64</v>
      </c>
      <c r="GN129" s="261">
        <f t="shared" si="138"/>
        <v>64</v>
      </c>
      <c r="GO129" s="261"/>
      <c r="GP129" s="261">
        <f t="shared" si="139"/>
        <v>0</v>
      </c>
    </row>
    <row r="130" spans="1:198">
      <c r="A130" s="8">
        <v>41</v>
      </c>
      <c r="B130" s="14" t="s">
        <v>559</v>
      </c>
      <c r="C130" s="251">
        <v>3.5381944444444445E-2</v>
      </c>
      <c r="D130" s="262">
        <v>3.3067129629629634E-2</v>
      </c>
      <c r="E130" s="251">
        <v>3.3067129629629634E-2</v>
      </c>
      <c r="F130" s="251">
        <v>3.3067129629629634E-2</v>
      </c>
      <c r="G130" s="251">
        <v>3.3067129629629634E-2</v>
      </c>
      <c r="H130" s="251">
        <v>3.3067129629629634E-2</v>
      </c>
      <c r="I130" s="251">
        <v>3.3067129629629634E-2</v>
      </c>
      <c r="J130" s="251">
        <v>3.3067129629629634E-2</v>
      </c>
      <c r="K130" s="251">
        <v>3.3067129629629634E-2</v>
      </c>
      <c r="L130" s="251">
        <v>3.3067129629629634E-2</v>
      </c>
      <c r="M130" s="23">
        <v>3.5381944444444445E-2</v>
      </c>
      <c r="N130" s="252">
        <v>14</v>
      </c>
      <c r="O130" s="253">
        <f>IF(M$163&gt;0,(((M$163)+10)-N130),0)</f>
        <v>27</v>
      </c>
      <c r="P130" s="254">
        <v>0</v>
      </c>
      <c r="Q130" s="255">
        <f t="shared" si="140"/>
        <v>5</v>
      </c>
      <c r="R130" s="147">
        <f t="shared" si="141"/>
        <v>32</v>
      </c>
      <c r="S130" s="14"/>
      <c r="T130" s="16"/>
      <c r="U130" s="15"/>
      <c r="V130" s="14"/>
      <c r="W130" s="14"/>
      <c r="X130" s="14"/>
      <c r="Y130" s="131"/>
      <c r="Z130" s="14"/>
      <c r="AA130" s="110">
        <v>3.3067129629629634E-2</v>
      </c>
      <c r="AB130" s="252">
        <v>5</v>
      </c>
      <c r="AC130" s="253">
        <f>IF(AA$163&gt;0,(((AA$163)+10)-AB130),0)</f>
        <v>24</v>
      </c>
      <c r="AD130" s="263">
        <v>15</v>
      </c>
      <c r="AE130" s="255">
        <f t="shared" si="143"/>
        <v>5</v>
      </c>
      <c r="AF130" s="147">
        <f t="shared" si="144"/>
        <v>44</v>
      </c>
      <c r="AG130" s="14"/>
      <c r="AH130" s="16"/>
      <c r="AI130" s="15"/>
      <c r="AJ130" s="14"/>
      <c r="AK130" s="14"/>
      <c r="AL130" s="14"/>
      <c r="AM130" s="131"/>
      <c r="AN130" s="14"/>
      <c r="AO130" s="16"/>
      <c r="AP130" s="15"/>
      <c r="AQ130" s="253"/>
      <c r="AR130" s="256"/>
      <c r="AS130" s="14"/>
      <c r="AT130" s="131"/>
      <c r="AU130" s="14"/>
      <c r="AV130" s="23"/>
      <c r="AW130" s="252"/>
      <c r="AX130" s="253">
        <f>((AV$163)+10)-AW130</f>
        <v>0</v>
      </c>
      <c r="AY130" s="254">
        <v>0</v>
      </c>
      <c r="AZ130" s="255"/>
      <c r="BA130" s="147">
        <f t="shared" si="145"/>
        <v>0</v>
      </c>
      <c r="BB130" s="14"/>
      <c r="BC130" s="16"/>
      <c r="BD130" s="15"/>
      <c r="BE130" s="14"/>
      <c r="BF130" s="14"/>
      <c r="BG130" s="14"/>
      <c r="BH130" s="131">
        <f t="shared" si="146"/>
        <v>0</v>
      </c>
      <c r="BI130" s="14"/>
      <c r="BJ130" s="16"/>
      <c r="BK130" s="252"/>
      <c r="BL130" s="253"/>
      <c r="BM130" s="254">
        <v>0</v>
      </c>
      <c r="BN130" s="255">
        <f t="shared" si="97"/>
        <v>0</v>
      </c>
      <c r="BO130" s="147">
        <f t="shared" si="98"/>
        <v>0</v>
      </c>
      <c r="BP130" s="14"/>
      <c r="BQ130" s="16"/>
      <c r="BR130" s="252"/>
      <c r="BS130" s="253"/>
      <c r="BT130" s="254">
        <v>0</v>
      </c>
      <c r="BU130" s="255">
        <f t="shared" si="99"/>
        <v>0</v>
      </c>
      <c r="BV130" s="147">
        <f t="shared" si="100"/>
        <v>0</v>
      </c>
      <c r="BW130" s="14"/>
      <c r="BX130" s="16"/>
      <c r="BY130" s="252"/>
      <c r="BZ130" s="253"/>
      <c r="CA130" s="254">
        <v>0</v>
      </c>
      <c r="CB130" s="255">
        <f t="shared" si="101"/>
        <v>0</v>
      </c>
      <c r="CC130" s="147">
        <f t="shared" si="102"/>
        <v>0</v>
      </c>
      <c r="CD130" s="14"/>
      <c r="CE130" s="16"/>
      <c r="CF130" s="15"/>
      <c r="CG130" s="14"/>
      <c r="CH130" s="14"/>
      <c r="CI130" s="14"/>
      <c r="CJ130" s="131">
        <f t="shared" si="103"/>
        <v>0</v>
      </c>
      <c r="CK130" s="14"/>
      <c r="CL130" s="16"/>
      <c r="CM130" s="15"/>
      <c r="CN130" s="253">
        <f>((CL$163)+10)-CM130</f>
        <v>0</v>
      </c>
      <c r="CO130" s="256"/>
      <c r="CP130" s="14"/>
      <c r="CQ130" s="131">
        <f t="shared" si="105"/>
        <v>0</v>
      </c>
      <c r="CR130" s="14"/>
      <c r="CS130" s="16"/>
      <c r="CT130" s="15"/>
      <c r="CU130" s="14"/>
      <c r="CV130" s="14"/>
      <c r="CW130" s="14"/>
      <c r="CX130" s="131">
        <f t="shared" si="106"/>
        <v>0</v>
      </c>
      <c r="CY130" s="14"/>
      <c r="CZ130" s="16"/>
      <c r="DA130" s="252"/>
      <c r="DB130" s="253"/>
      <c r="DC130" s="254">
        <v>0</v>
      </c>
      <c r="DD130" s="255">
        <f t="shared" si="107"/>
        <v>0</v>
      </c>
      <c r="DE130" s="147">
        <f t="shared" si="108"/>
        <v>0</v>
      </c>
      <c r="DF130" s="14"/>
      <c r="DG130" s="16"/>
      <c r="DH130" s="252"/>
      <c r="DI130" s="253"/>
      <c r="DJ130" s="254">
        <v>0</v>
      </c>
      <c r="DK130" s="255">
        <f t="shared" si="109"/>
        <v>0</v>
      </c>
      <c r="DL130" s="147">
        <f t="shared" si="110"/>
        <v>0</v>
      </c>
      <c r="DM130" s="14"/>
      <c r="DN130" s="16"/>
      <c r="DO130" s="252"/>
      <c r="DP130" s="253"/>
      <c r="DQ130" s="254">
        <v>0</v>
      </c>
      <c r="DR130" s="255">
        <f t="shared" si="111"/>
        <v>0</v>
      </c>
      <c r="DS130" s="147">
        <f t="shared" si="112"/>
        <v>0</v>
      </c>
      <c r="DT130" s="12"/>
      <c r="DU130" s="16"/>
      <c r="DV130" s="252"/>
      <c r="DW130" s="253"/>
      <c r="DX130" s="254">
        <v>0</v>
      </c>
      <c r="DY130" s="255">
        <f t="shared" si="113"/>
        <v>0</v>
      </c>
      <c r="DZ130" s="147">
        <f t="shared" si="114"/>
        <v>0</v>
      </c>
      <c r="EA130" s="14"/>
      <c r="EB130" s="16"/>
      <c r="EC130" s="252"/>
      <c r="ED130" s="253"/>
      <c r="EE130" s="254">
        <v>0</v>
      </c>
      <c r="EF130" s="255">
        <f t="shared" si="115"/>
        <v>0</v>
      </c>
      <c r="EG130" s="147">
        <f t="shared" si="116"/>
        <v>0</v>
      </c>
      <c r="EH130" s="14"/>
      <c r="EI130" s="16"/>
      <c r="EJ130" s="252"/>
      <c r="EK130" s="253"/>
      <c r="EL130" s="254">
        <v>0</v>
      </c>
      <c r="EM130" s="255">
        <f t="shared" si="117"/>
        <v>0</v>
      </c>
      <c r="EN130" s="147">
        <f t="shared" si="118"/>
        <v>0</v>
      </c>
      <c r="EO130" s="14"/>
      <c r="EP130" s="16"/>
      <c r="EQ130" s="15"/>
      <c r="ER130" s="14"/>
      <c r="ES130" s="14"/>
      <c r="ET130" s="14"/>
      <c r="EU130" s="131">
        <f t="shared" si="120"/>
        <v>0</v>
      </c>
      <c r="EV130" s="14"/>
      <c r="EW130" s="16"/>
      <c r="EX130" s="15"/>
      <c r="EY130" s="14"/>
      <c r="EZ130" s="14"/>
      <c r="FA130" s="14"/>
      <c r="FB130" s="131">
        <f t="shared" si="122"/>
        <v>0</v>
      </c>
      <c r="FC130" s="14"/>
      <c r="FD130" s="23"/>
      <c r="FE130" s="259">
        <f t="shared" si="123"/>
        <v>20</v>
      </c>
      <c r="FF130" s="260">
        <f t="shared" si="157"/>
        <v>51</v>
      </c>
      <c r="FG130" s="260">
        <f t="shared" si="157"/>
        <v>15</v>
      </c>
      <c r="FH130" s="260">
        <f t="shared" si="157"/>
        <v>10</v>
      </c>
      <c r="FI130" s="131">
        <f t="shared" si="125"/>
        <v>76</v>
      </c>
      <c r="FJ130" s="14" t="str">
        <f t="shared" si="126"/>
        <v>Samantha Sugden</v>
      </c>
      <c r="FK130" s="14"/>
      <c r="FL130" s="183">
        <f t="shared" si="127"/>
        <v>20</v>
      </c>
      <c r="FM130" s="177">
        <v>14</v>
      </c>
      <c r="FN130" s="177">
        <v>5</v>
      </c>
      <c r="FO130" s="177">
        <v>11</v>
      </c>
      <c r="FP130" s="177">
        <v>11</v>
      </c>
      <c r="FQ130" s="177">
        <v>18</v>
      </c>
      <c r="FR130" s="177">
        <v>19</v>
      </c>
      <c r="FS130" s="177">
        <v>19</v>
      </c>
      <c r="FT130" s="177">
        <v>19</v>
      </c>
      <c r="FU130" s="177">
        <v>19</v>
      </c>
      <c r="FV130" s="177">
        <v>19</v>
      </c>
      <c r="FW130" s="177">
        <v>20</v>
      </c>
      <c r="FX130" s="77"/>
      <c r="FY130" s="77"/>
      <c r="FZ130" s="77"/>
      <c r="GA130" s="77"/>
      <c r="GB130" s="77"/>
      <c r="GD130" s="122">
        <f t="shared" si="128"/>
        <v>32</v>
      </c>
      <c r="GE130" s="122">
        <f t="shared" si="129"/>
        <v>76</v>
      </c>
      <c r="GF130" s="261">
        <f t="shared" si="130"/>
        <v>76</v>
      </c>
      <c r="GG130" s="261">
        <f t="shared" si="131"/>
        <v>76</v>
      </c>
      <c r="GH130" s="261">
        <f t="shared" si="132"/>
        <v>76</v>
      </c>
      <c r="GI130" s="261">
        <f t="shared" si="133"/>
        <v>76</v>
      </c>
      <c r="GJ130" s="261">
        <f t="shared" si="134"/>
        <v>76</v>
      </c>
      <c r="GK130" s="261">
        <f t="shared" si="135"/>
        <v>76</v>
      </c>
      <c r="GL130" s="261">
        <f t="shared" si="136"/>
        <v>76</v>
      </c>
      <c r="GM130" s="261">
        <f t="shared" si="137"/>
        <v>76</v>
      </c>
      <c r="GN130" s="261">
        <f t="shared" si="138"/>
        <v>76</v>
      </c>
      <c r="GO130" s="261"/>
      <c r="GP130" s="261">
        <f t="shared" si="139"/>
        <v>0</v>
      </c>
    </row>
    <row r="131" spans="1:198">
      <c r="A131" s="8">
        <v>42</v>
      </c>
      <c r="B131" s="14" t="s">
        <v>1003</v>
      </c>
      <c r="C131" s="251"/>
      <c r="D131" s="251"/>
      <c r="E131" s="251"/>
      <c r="F131" s="251"/>
      <c r="G131" s="251"/>
      <c r="H131" s="251"/>
      <c r="I131" s="251">
        <v>3.1944444444444449E-2</v>
      </c>
      <c r="J131" s="251">
        <v>3.1944444444444449E-2</v>
      </c>
      <c r="K131" s="251">
        <v>3.1944444444444449E-2</v>
      </c>
      <c r="L131" s="251">
        <v>3.1944444444444449E-2</v>
      </c>
      <c r="M131" s="23"/>
      <c r="N131" s="252"/>
      <c r="O131" s="253"/>
      <c r="P131" s="254"/>
      <c r="Q131" s="255"/>
      <c r="R131" s="147"/>
      <c r="S131" s="14"/>
      <c r="T131" s="16"/>
      <c r="U131" s="15"/>
      <c r="V131" s="14"/>
      <c r="W131" s="14"/>
      <c r="X131" s="14"/>
      <c r="Y131" s="131"/>
      <c r="Z131" s="14"/>
      <c r="AA131" s="110"/>
      <c r="AB131" s="252"/>
      <c r="AC131" s="253"/>
      <c r="AD131" s="263"/>
      <c r="AE131" s="255"/>
      <c r="AF131" s="147"/>
      <c r="AG131" s="14"/>
      <c r="AH131" s="16"/>
      <c r="AI131" s="15"/>
      <c r="AJ131" s="14"/>
      <c r="AK131" s="14"/>
      <c r="AL131" s="14"/>
      <c r="AM131" s="131"/>
      <c r="AN131" s="14"/>
      <c r="AO131" s="16"/>
      <c r="AP131" s="15"/>
      <c r="AQ131" s="253"/>
      <c r="AR131" s="256"/>
      <c r="AS131" s="14"/>
      <c r="AT131" s="131"/>
      <c r="AU131" s="14"/>
      <c r="AV131" s="23"/>
      <c r="AW131" s="252"/>
      <c r="AX131" s="253"/>
      <c r="AY131" s="254"/>
      <c r="AZ131" s="255"/>
      <c r="BA131" s="147"/>
      <c r="BB131" s="14"/>
      <c r="BC131" s="16"/>
      <c r="BD131" s="15"/>
      <c r="BE131" s="14"/>
      <c r="BF131" s="14"/>
      <c r="BG131" s="14"/>
      <c r="BH131" s="131"/>
      <c r="BI131" s="14"/>
      <c r="BJ131" s="16"/>
      <c r="BK131" s="252"/>
      <c r="BL131" s="253"/>
      <c r="BM131" s="254"/>
      <c r="BN131" s="255"/>
      <c r="BO131" s="147"/>
      <c r="BP131" s="14"/>
      <c r="BQ131" s="16"/>
      <c r="BR131" s="252"/>
      <c r="BS131" s="253"/>
      <c r="BT131" s="254"/>
      <c r="BU131" s="255"/>
      <c r="BV131" s="147"/>
      <c r="BW131" s="14"/>
      <c r="BX131" s="16"/>
      <c r="BY131" s="252"/>
      <c r="BZ131" s="253"/>
      <c r="CA131" s="254"/>
      <c r="CB131" s="255"/>
      <c r="CC131" s="147"/>
      <c r="CD131" s="14"/>
      <c r="CE131" s="16"/>
      <c r="CF131" s="15"/>
      <c r="CG131" s="14"/>
      <c r="CH131" s="14"/>
      <c r="CI131" s="14"/>
      <c r="CJ131" s="131"/>
      <c r="CK131" s="14"/>
      <c r="CL131" s="16"/>
      <c r="CM131" s="15"/>
      <c r="CN131" s="253"/>
      <c r="CO131" s="256"/>
      <c r="CP131" s="14"/>
      <c r="CQ131" s="131"/>
      <c r="CR131" s="14"/>
      <c r="CS131" s="16"/>
      <c r="CT131" s="15"/>
      <c r="CU131" s="14"/>
      <c r="CV131" s="14"/>
      <c r="CW131" s="14"/>
      <c r="CX131" s="131"/>
      <c r="CY131" s="14"/>
      <c r="CZ131" s="16"/>
      <c r="DA131" s="252"/>
      <c r="DB131" s="253"/>
      <c r="DC131" s="254">
        <v>0</v>
      </c>
      <c r="DD131" s="255">
        <f t="shared" si="107"/>
        <v>0</v>
      </c>
      <c r="DE131" s="147">
        <f t="shared" si="108"/>
        <v>0</v>
      </c>
      <c r="DF131" s="14"/>
      <c r="DG131" s="23">
        <v>3.1944444444444449E-2</v>
      </c>
      <c r="DH131" s="252">
        <v>1</v>
      </c>
      <c r="DI131" s="253">
        <f t="shared" ref="DI131" si="164">IF(DG$163&gt;0,(((DG$163)+10)-DH131),0)</f>
        <v>23</v>
      </c>
      <c r="DJ131" s="254">
        <v>0</v>
      </c>
      <c r="DK131" s="255">
        <f t="shared" si="109"/>
        <v>5</v>
      </c>
      <c r="DL131" s="147">
        <f t="shared" si="110"/>
        <v>28</v>
      </c>
      <c r="DM131" s="14"/>
      <c r="DN131" s="16"/>
      <c r="DO131" s="252"/>
      <c r="DP131" s="253"/>
      <c r="DQ131" s="254">
        <v>0</v>
      </c>
      <c r="DR131" s="255">
        <f t="shared" si="111"/>
        <v>0</v>
      </c>
      <c r="DS131" s="147">
        <f t="shared" si="112"/>
        <v>0</v>
      </c>
      <c r="DT131" s="12"/>
      <c r="DU131" s="16"/>
      <c r="DV131" s="252"/>
      <c r="DW131" s="253"/>
      <c r="DX131" s="254">
        <v>0</v>
      </c>
      <c r="DY131" s="255">
        <f t="shared" si="113"/>
        <v>0</v>
      </c>
      <c r="DZ131" s="147">
        <f t="shared" si="114"/>
        <v>0</v>
      </c>
      <c r="EA131" s="14"/>
      <c r="EB131" s="16"/>
      <c r="EC131" s="252"/>
      <c r="ED131" s="253"/>
      <c r="EE131" s="254">
        <v>0</v>
      </c>
      <c r="EF131" s="255">
        <f t="shared" si="115"/>
        <v>0</v>
      </c>
      <c r="EG131" s="147">
        <f t="shared" si="116"/>
        <v>0</v>
      </c>
      <c r="EH131" s="14"/>
      <c r="EI131" s="16"/>
      <c r="EJ131" s="252"/>
      <c r="EK131" s="253"/>
      <c r="EL131" s="254">
        <v>0</v>
      </c>
      <c r="EM131" s="255">
        <f t="shared" si="117"/>
        <v>0</v>
      </c>
      <c r="EN131" s="147">
        <f t="shared" si="118"/>
        <v>0</v>
      </c>
      <c r="EO131" s="14"/>
      <c r="EP131" s="16"/>
      <c r="EQ131" s="15"/>
      <c r="ER131" s="14"/>
      <c r="ES131" s="14"/>
      <c r="ET131" s="14"/>
      <c r="EU131" s="131">
        <f t="shared" si="120"/>
        <v>0</v>
      </c>
      <c r="EV131" s="14"/>
      <c r="EW131" s="16"/>
      <c r="EX131" s="15"/>
      <c r="EY131" s="14"/>
      <c r="EZ131" s="14"/>
      <c r="FA131" s="14"/>
      <c r="FB131" s="131">
        <f t="shared" si="122"/>
        <v>0</v>
      </c>
      <c r="FC131" s="14"/>
      <c r="FD131" s="23"/>
      <c r="FE131" s="259">
        <f t="shared" si="123"/>
        <v>37</v>
      </c>
      <c r="FF131" s="260">
        <f t="shared" si="157"/>
        <v>23</v>
      </c>
      <c r="FG131" s="260">
        <f t="shared" si="157"/>
        <v>0</v>
      </c>
      <c r="FH131" s="260">
        <f t="shared" si="157"/>
        <v>5</v>
      </c>
      <c r="FI131" s="131">
        <f t="shared" si="125"/>
        <v>28</v>
      </c>
      <c r="FJ131" s="14" t="str">
        <f t="shared" si="126"/>
        <v>Sarah Brennand</v>
      </c>
      <c r="FK131" s="14"/>
      <c r="FL131" s="183">
        <f t="shared" si="127"/>
        <v>37</v>
      </c>
      <c r="FM131" s="177"/>
      <c r="FN131" s="177"/>
      <c r="FO131" s="177"/>
      <c r="FP131" s="177"/>
      <c r="FQ131" s="177"/>
      <c r="FR131" s="177"/>
      <c r="FS131" s="177">
        <v>36</v>
      </c>
      <c r="FT131" s="177">
        <v>37</v>
      </c>
      <c r="FU131" s="177">
        <v>37</v>
      </c>
      <c r="FV131" s="177">
        <v>37</v>
      </c>
      <c r="FW131" s="177">
        <v>37</v>
      </c>
      <c r="FX131" s="77"/>
      <c r="FY131" s="77"/>
      <c r="FZ131" s="77"/>
      <c r="GA131" s="77"/>
      <c r="GB131" s="77"/>
      <c r="GD131" s="122">
        <f t="shared" si="128"/>
        <v>0</v>
      </c>
      <c r="GE131" s="122">
        <f t="shared" si="129"/>
        <v>0</v>
      </c>
      <c r="GF131" s="261">
        <f t="shared" si="130"/>
        <v>0</v>
      </c>
      <c r="GG131" s="261">
        <f t="shared" si="131"/>
        <v>0</v>
      </c>
      <c r="GH131" s="261">
        <f t="shared" si="132"/>
        <v>0</v>
      </c>
      <c r="GI131" s="261">
        <f t="shared" si="133"/>
        <v>0</v>
      </c>
      <c r="GJ131" s="261">
        <f t="shared" si="134"/>
        <v>28</v>
      </c>
      <c r="GK131" s="261">
        <f t="shared" si="135"/>
        <v>28</v>
      </c>
      <c r="GL131" s="261">
        <f t="shared" si="136"/>
        <v>28</v>
      </c>
      <c r="GM131" s="261">
        <f t="shared" si="137"/>
        <v>28</v>
      </c>
      <c r="GN131" s="261">
        <f t="shared" si="138"/>
        <v>28</v>
      </c>
      <c r="GO131" s="261"/>
      <c r="GP131" s="261">
        <f t="shared" si="139"/>
        <v>0</v>
      </c>
    </row>
    <row r="132" spans="1:198">
      <c r="A132" s="8">
        <v>43</v>
      </c>
      <c r="B132" s="14" t="s">
        <v>1004</v>
      </c>
      <c r="C132" s="251"/>
      <c r="D132" s="251"/>
      <c r="E132" s="251"/>
      <c r="F132" s="251"/>
      <c r="G132" s="251"/>
      <c r="H132" s="251">
        <v>3.6851851851851851E-2</v>
      </c>
      <c r="I132" s="251">
        <v>3.6851851851851851E-2</v>
      </c>
      <c r="J132" s="251">
        <v>3.6851851851851851E-2</v>
      </c>
      <c r="K132" s="251">
        <v>3.6851851851851851E-2</v>
      </c>
      <c r="L132" s="251">
        <v>3.6851851851851851E-2</v>
      </c>
      <c r="M132" s="23"/>
      <c r="N132" s="252"/>
      <c r="O132" s="253"/>
      <c r="P132" s="254"/>
      <c r="Q132" s="255"/>
      <c r="R132" s="147"/>
      <c r="S132" s="14"/>
      <c r="T132" s="16"/>
      <c r="U132" s="15"/>
      <c r="V132" s="14"/>
      <c r="W132" s="14"/>
      <c r="X132" s="14"/>
      <c r="Y132" s="131"/>
      <c r="Z132" s="14"/>
      <c r="AA132" s="16"/>
      <c r="AB132" s="252"/>
      <c r="AC132" s="253"/>
      <c r="AD132" s="254"/>
      <c r="AE132" s="255"/>
      <c r="AF132" s="147"/>
      <c r="AG132" s="14"/>
      <c r="AH132" s="16"/>
      <c r="AI132" s="15"/>
      <c r="AJ132" s="14"/>
      <c r="AK132" s="14"/>
      <c r="AL132" s="14"/>
      <c r="AM132" s="131"/>
      <c r="AN132" s="14"/>
      <c r="AO132" s="16"/>
      <c r="AP132" s="15"/>
      <c r="AQ132" s="253"/>
      <c r="AR132" s="256"/>
      <c r="AS132" s="14"/>
      <c r="AT132" s="131"/>
      <c r="AU132" s="14"/>
      <c r="AV132" s="23"/>
      <c r="AW132" s="252"/>
      <c r="AX132" s="253"/>
      <c r="AY132" s="254"/>
      <c r="AZ132" s="255"/>
      <c r="BA132" s="147"/>
      <c r="BB132" s="14"/>
      <c r="BC132" s="16"/>
      <c r="BD132" s="15"/>
      <c r="BE132" s="14"/>
      <c r="BF132" s="14"/>
      <c r="BG132" s="14"/>
      <c r="BH132" s="131"/>
      <c r="BI132" s="14"/>
      <c r="BJ132" s="16"/>
      <c r="BK132" s="252"/>
      <c r="BL132" s="253"/>
      <c r="BM132" s="254"/>
      <c r="BN132" s="255"/>
      <c r="BO132" s="147"/>
      <c r="BP132" s="14"/>
      <c r="BQ132" s="16"/>
      <c r="BR132" s="252"/>
      <c r="BS132" s="253"/>
      <c r="BT132" s="254"/>
      <c r="BU132" s="255"/>
      <c r="BV132" s="147"/>
      <c r="BW132" s="14"/>
      <c r="BX132" s="16"/>
      <c r="BY132" s="252"/>
      <c r="BZ132" s="253"/>
      <c r="CA132" s="254"/>
      <c r="CB132" s="255"/>
      <c r="CC132" s="147"/>
      <c r="CD132" s="14"/>
      <c r="CE132" s="16"/>
      <c r="CF132" s="15"/>
      <c r="CG132" s="14"/>
      <c r="CH132" s="14"/>
      <c r="CI132" s="14"/>
      <c r="CJ132" s="131"/>
      <c r="CK132" s="14"/>
      <c r="CL132" s="16"/>
      <c r="CM132" s="15"/>
      <c r="CN132" s="253"/>
      <c r="CO132" s="256"/>
      <c r="CP132" s="14"/>
      <c r="CQ132" s="131"/>
      <c r="CR132" s="14"/>
      <c r="CS132" s="16"/>
      <c r="CT132" s="15"/>
      <c r="CU132" s="14"/>
      <c r="CV132" s="14"/>
      <c r="CW132" s="14"/>
      <c r="CX132" s="131"/>
      <c r="CY132" s="14"/>
      <c r="CZ132" s="23">
        <v>3.6851851851851851E-2</v>
      </c>
      <c r="DA132" s="252">
        <v>6</v>
      </c>
      <c r="DB132" s="253">
        <f>IF(CZ$163&gt;0,(((CZ$163)+10)-DA132),0)</f>
        <v>16</v>
      </c>
      <c r="DC132" s="254">
        <v>0</v>
      </c>
      <c r="DD132" s="255">
        <f t="shared" si="107"/>
        <v>5</v>
      </c>
      <c r="DE132" s="147">
        <f t="shared" si="108"/>
        <v>21</v>
      </c>
      <c r="DF132" s="14"/>
      <c r="DG132" s="16"/>
      <c r="DH132" s="252"/>
      <c r="DI132" s="253"/>
      <c r="DJ132" s="254">
        <v>0</v>
      </c>
      <c r="DK132" s="255">
        <f t="shared" si="109"/>
        <v>0</v>
      </c>
      <c r="DL132" s="147">
        <f t="shared" si="110"/>
        <v>0</v>
      </c>
      <c r="DM132" s="14"/>
      <c r="DN132" s="16"/>
      <c r="DO132" s="252"/>
      <c r="DP132" s="253"/>
      <c r="DQ132" s="254">
        <v>0</v>
      </c>
      <c r="DR132" s="255">
        <f t="shared" si="111"/>
        <v>0</v>
      </c>
      <c r="DS132" s="147">
        <f t="shared" si="112"/>
        <v>0</v>
      </c>
      <c r="DT132" s="12"/>
      <c r="DU132" s="16"/>
      <c r="DV132" s="252"/>
      <c r="DW132" s="253"/>
      <c r="DX132" s="254">
        <v>0</v>
      </c>
      <c r="DY132" s="255">
        <f t="shared" si="113"/>
        <v>0</v>
      </c>
      <c r="DZ132" s="147">
        <f t="shared" si="114"/>
        <v>0</v>
      </c>
      <c r="EA132" s="14"/>
      <c r="EB132" s="16"/>
      <c r="EC132" s="252"/>
      <c r="ED132" s="253"/>
      <c r="EE132" s="254">
        <v>0</v>
      </c>
      <c r="EF132" s="255">
        <f t="shared" si="115"/>
        <v>0</v>
      </c>
      <c r="EG132" s="147">
        <f t="shared" si="116"/>
        <v>0</v>
      </c>
      <c r="EH132" s="14"/>
      <c r="EI132" s="16"/>
      <c r="EJ132" s="252"/>
      <c r="EK132" s="253"/>
      <c r="EL132" s="254">
        <v>0</v>
      </c>
      <c r="EM132" s="255">
        <f t="shared" si="117"/>
        <v>0</v>
      </c>
      <c r="EN132" s="147">
        <f t="shared" si="118"/>
        <v>0</v>
      </c>
      <c r="EO132" s="14"/>
      <c r="EP132" s="23"/>
      <c r="EQ132" s="15"/>
      <c r="ER132" s="253">
        <f>((EP$163)+10)-EQ132</f>
        <v>0</v>
      </c>
      <c r="ES132" s="256">
        <v>0</v>
      </c>
      <c r="ET132" s="14"/>
      <c r="EU132" s="131">
        <f t="shared" si="120"/>
        <v>0</v>
      </c>
      <c r="EV132" s="14"/>
      <c r="EW132" s="23"/>
      <c r="EX132" s="15"/>
      <c r="EY132" s="253">
        <f>((EW$163)+10)-EX132</f>
        <v>0</v>
      </c>
      <c r="EZ132" s="256">
        <v>0</v>
      </c>
      <c r="FA132" s="14"/>
      <c r="FB132" s="131">
        <f t="shared" si="122"/>
        <v>0</v>
      </c>
      <c r="FC132" s="14"/>
      <c r="FD132" s="23"/>
      <c r="FE132" s="259">
        <f t="shared" si="123"/>
        <v>43</v>
      </c>
      <c r="FF132" s="260">
        <f t="shared" si="157"/>
        <v>16</v>
      </c>
      <c r="FG132" s="260">
        <f t="shared" si="157"/>
        <v>0</v>
      </c>
      <c r="FH132" s="260">
        <f t="shared" si="157"/>
        <v>5</v>
      </c>
      <c r="FI132" s="131">
        <f t="shared" si="125"/>
        <v>21</v>
      </c>
      <c r="FJ132" s="14" t="str">
        <f t="shared" si="126"/>
        <v>Sarah Kidd</v>
      </c>
      <c r="FK132" s="14"/>
      <c r="FL132" s="183">
        <f t="shared" si="127"/>
        <v>43</v>
      </c>
      <c r="FM132" s="177"/>
      <c r="FN132" s="177"/>
      <c r="FO132" s="177"/>
      <c r="FP132" s="177"/>
      <c r="FQ132" s="177"/>
      <c r="FR132" s="177">
        <v>40</v>
      </c>
      <c r="FS132" s="177">
        <v>42</v>
      </c>
      <c r="FT132" s="177">
        <v>43</v>
      </c>
      <c r="FU132" s="177">
        <v>43</v>
      </c>
      <c r="FV132" s="177">
        <v>43</v>
      </c>
      <c r="FW132" s="177">
        <v>43</v>
      </c>
      <c r="FX132" s="77"/>
      <c r="FY132" s="77"/>
      <c r="FZ132" s="77"/>
      <c r="GA132" s="77"/>
      <c r="GB132" s="77"/>
      <c r="GD132" s="122">
        <f t="shared" si="128"/>
        <v>0</v>
      </c>
      <c r="GE132" s="122">
        <f t="shared" si="129"/>
        <v>0</v>
      </c>
      <c r="GF132" s="261">
        <f t="shared" si="130"/>
        <v>0</v>
      </c>
      <c r="GG132" s="261">
        <f t="shared" si="131"/>
        <v>0</v>
      </c>
      <c r="GH132" s="261">
        <f t="shared" si="132"/>
        <v>0</v>
      </c>
      <c r="GI132" s="261">
        <f t="shared" si="133"/>
        <v>21</v>
      </c>
      <c r="GJ132" s="261">
        <f t="shared" si="134"/>
        <v>21</v>
      </c>
      <c r="GK132" s="261">
        <f t="shared" si="135"/>
        <v>21</v>
      </c>
      <c r="GL132" s="261">
        <f t="shared" si="136"/>
        <v>21</v>
      </c>
      <c r="GM132" s="261">
        <f t="shared" si="137"/>
        <v>21</v>
      </c>
      <c r="GN132" s="261">
        <f t="shared" si="138"/>
        <v>21</v>
      </c>
      <c r="GO132" s="261"/>
      <c r="GP132" s="261">
        <f t="shared" si="139"/>
        <v>0</v>
      </c>
    </row>
    <row r="133" spans="1:198">
      <c r="A133" s="8">
        <v>44</v>
      </c>
      <c r="B133" s="14" t="s">
        <v>966</v>
      </c>
      <c r="C133" s="251">
        <v>3.3055555555555553E-2</v>
      </c>
      <c r="D133" s="251">
        <v>3.3055555555555553E-2</v>
      </c>
      <c r="E133" s="251">
        <v>3.3055555555555553E-2</v>
      </c>
      <c r="F133" s="251">
        <v>3.3055555555555553E-2</v>
      </c>
      <c r="G133" s="251">
        <v>3.3055555555555553E-2</v>
      </c>
      <c r="H133" s="251">
        <v>3.3055555555555553E-2</v>
      </c>
      <c r="I133" s="251">
        <v>3.3055555555555553E-2</v>
      </c>
      <c r="J133" s="251">
        <v>3.3055555555555553E-2</v>
      </c>
      <c r="K133" s="251">
        <v>3.3055555555555553E-2</v>
      </c>
      <c r="L133" s="251">
        <v>3.3055555555555553E-2</v>
      </c>
      <c r="M133" s="23">
        <v>3.3055555555555553E-2</v>
      </c>
      <c r="N133" s="252">
        <v>7</v>
      </c>
      <c r="O133" s="253">
        <f>IF(M$163&gt;0,(((M$163)+10)-N133),0)</f>
        <v>34</v>
      </c>
      <c r="P133" s="254">
        <v>0</v>
      </c>
      <c r="Q133" s="255">
        <f t="shared" si="140"/>
        <v>5</v>
      </c>
      <c r="R133" s="147">
        <f t="shared" si="141"/>
        <v>39</v>
      </c>
      <c r="S133" s="14"/>
      <c r="T133" s="16"/>
      <c r="U133" s="15"/>
      <c r="V133" s="14"/>
      <c r="W133" s="14"/>
      <c r="X133" s="14"/>
      <c r="Y133" s="131"/>
      <c r="Z133" s="14"/>
      <c r="AA133" s="16"/>
      <c r="AB133" s="252"/>
      <c r="AC133" s="253"/>
      <c r="AD133" s="254">
        <v>0</v>
      </c>
      <c r="AE133" s="255">
        <f t="shared" si="143"/>
        <v>0</v>
      </c>
      <c r="AF133" s="147">
        <f t="shared" si="144"/>
        <v>0</v>
      </c>
      <c r="AG133" s="14"/>
      <c r="AH133" s="16"/>
      <c r="AI133" s="15"/>
      <c r="AJ133" s="14"/>
      <c r="AK133" s="14"/>
      <c r="AL133" s="14"/>
      <c r="AM133" s="131"/>
      <c r="AN133" s="14"/>
      <c r="AO133" s="16"/>
      <c r="AP133" s="15"/>
      <c r="AQ133" s="253"/>
      <c r="AR133" s="256"/>
      <c r="AS133" s="14"/>
      <c r="AT133" s="131"/>
      <c r="AU133" s="14"/>
      <c r="AV133" s="23"/>
      <c r="AW133" s="252"/>
      <c r="AX133" s="253">
        <f>((AV$163)+10)-AW133</f>
        <v>0</v>
      </c>
      <c r="AY133" s="254">
        <v>0</v>
      </c>
      <c r="AZ133" s="255"/>
      <c r="BA133" s="147">
        <f t="shared" si="145"/>
        <v>0</v>
      </c>
      <c r="BB133" s="14"/>
      <c r="BC133" s="16"/>
      <c r="BD133" s="15"/>
      <c r="BE133" s="14"/>
      <c r="BF133" s="14"/>
      <c r="BG133" s="14"/>
      <c r="BH133" s="131">
        <f t="shared" si="146"/>
        <v>0</v>
      </c>
      <c r="BI133" s="14"/>
      <c r="BJ133" s="16"/>
      <c r="BK133" s="252"/>
      <c r="BL133" s="253"/>
      <c r="BM133" s="254">
        <v>0</v>
      </c>
      <c r="BN133" s="255">
        <f t="shared" si="97"/>
        <v>0</v>
      </c>
      <c r="BO133" s="147">
        <f t="shared" si="98"/>
        <v>0</v>
      </c>
      <c r="BP133" s="14"/>
      <c r="BQ133" s="16"/>
      <c r="BR133" s="252"/>
      <c r="BS133" s="253"/>
      <c r="BT133" s="254">
        <v>0</v>
      </c>
      <c r="BU133" s="255">
        <f t="shared" si="99"/>
        <v>0</v>
      </c>
      <c r="BV133" s="147">
        <f t="shared" si="100"/>
        <v>0</v>
      </c>
      <c r="BW133" s="14"/>
      <c r="BX133" s="16"/>
      <c r="BY133" s="252"/>
      <c r="BZ133" s="253"/>
      <c r="CA133" s="254">
        <v>0</v>
      </c>
      <c r="CB133" s="255">
        <f t="shared" si="101"/>
        <v>0</v>
      </c>
      <c r="CC133" s="147">
        <f t="shared" si="102"/>
        <v>0</v>
      </c>
      <c r="CD133" s="14"/>
      <c r="CE133" s="16"/>
      <c r="CF133" s="15"/>
      <c r="CG133" s="14"/>
      <c r="CH133" s="14"/>
      <c r="CI133" s="14"/>
      <c r="CJ133" s="131">
        <f t="shared" si="103"/>
        <v>0</v>
      </c>
      <c r="CK133" s="14"/>
      <c r="CL133" s="16"/>
      <c r="CM133" s="15"/>
      <c r="CN133" s="253">
        <f>((CL$163)+10)-CM133</f>
        <v>0</v>
      </c>
      <c r="CO133" s="256"/>
      <c r="CP133" s="14"/>
      <c r="CQ133" s="131">
        <f t="shared" si="105"/>
        <v>0</v>
      </c>
      <c r="CR133" s="14"/>
      <c r="CS133" s="16"/>
      <c r="CT133" s="15"/>
      <c r="CU133" s="14"/>
      <c r="CV133" s="14"/>
      <c r="CW133" s="14"/>
      <c r="CX133" s="131">
        <f t="shared" si="106"/>
        <v>0</v>
      </c>
      <c r="CY133" s="14"/>
      <c r="CZ133" s="16"/>
      <c r="DA133" s="252"/>
      <c r="DB133" s="253"/>
      <c r="DC133" s="254">
        <v>0</v>
      </c>
      <c r="DD133" s="255">
        <f t="shared" si="107"/>
        <v>0</v>
      </c>
      <c r="DE133" s="147">
        <f t="shared" si="108"/>
        <v>0</v>
      </c>
      <c r="DF133" s="14"/>
      <c r="DG133" s="16"/>
      <c r="DH133" s="252"/>
      <c r="DI133" s="253"/>
      <c r="DJ133" s="254">
        <v>0</v>
      </c>
      <c r="DK133" s="255">
        <f t="shared" si="109"/>
        <v>0</v>
      </c>
      <c r="DL133" s="147">
        <f t="shared" si="110"/>
        <v>0</v>
      </c>
      <c r="DM133" s="14"/>
      <c r="DN133" s="16"/>
      <c r="DO133" s="252"/>
      <c r="DP133" s="253"/>
      <c r="DQ133" s="254">
        <v>0</v>
      </c>
      <c r="DR133" s="255">
        <f t="shared" si="111"/>
        <v>0</v>
      </c>
      <c r="DS133" s="147">
        <f t="shared" si="112"/>
        <v>0</v>
      </c>
      <c r="DT133" s="12"/>
      <c r="DU133" s="16"/>
      <c r="DV133" s="252"/>
      <c r="DW133" s="253"/>
      <c r="DX133" s="254">
        <v>0</v>
      </c>
      <c r="DY133" s="255">
        <f t="shared" si="113"/>
        <v>0</v>
      </c>
      <c r="DZ133" s="147">
        <f t="shared" si="114"/>
        <v>0</v>
      </c>
      <c r="EA133" s="14"/>
      <c r="EB133" s="16"/>
      <c r="EC133" s="252"/>
      <c r="ED133" s="253"/>
      <c r="EE133" s="254">
        <v>0</v>
      </c>
      <c r="EF133" s="255">
        <f t="shared" si="115"/>
        <v>0</v>
      </c>
      <c r="EG133" s="147">
        <f t="shared" si="116"/>
        <v>0</v>
      </c>
      <c r="EH133" s="14"/>
      <c r="EI133" s="16"/>
      <c r="EJ133" s="252"/>
      <c r="EK133" s="253"/>
      <c r="EL133" s="254">
        <v>0</v>
      </c>
      <c r="EM133" s="255">
        <f t="shared" si="117"/>
        <v>0</v>
      </c>
      <c r="EN133" s="147">
        <f t="shared" si="118"/>
        <v>0</v>
      </c>
      <c r="EO133" s="14"/>
      <c r="EP133" s="16"/>
      <c r="EQ133" s="15"/>
      <c r="ER133" s="14"/>
      <c r="ES133" s="14"/>
      <c r="ET133" s="14"/>
      <c r="EU133" s="131">
        <f t="shared" si="120"/>
        <v>0</v>
      </c>
      <c r="EV133" s="14"/>
      <c r="EW133" s="16"/>
      <c r="EX133" s="15"/>
      <c r="EY133" s="14"/>
      <c r="EZ133" s="14"/>
      <c r="FA133" s="14"/>
      <c r="FB133" s="131">
        <f t="shared" si="122"/>
        <v>0</v>
      </c>
      <c r="FC133" s="14"/>
      <c r="FD133" s="23"/>
      <c r="FE133" s="259">
        <f t="shared" si="123"/>
        <v>32</v>
      </c>
      <c r="FF133" s="260">
        <f t="shared" si="157"/>
        <v>34</v>
      </c>
      <c r="FG133" s="260">
        <f t="shared" si="157"/>
        <v>0</v>
      </c>
      <c r="FH133" s="260">
        <f t="shared" si="157"/>
        <v>5</v>
      </c>
      <c r="FI133" s="131">
        <f t="shared" si="125"/>
        <v>39</v>
      </c>
      <c r="FJ133" s="14" t="str">
        <f t="shared" si="126"/>
        <v>Sarah McIntosh</v>
      </c>
      <c r="FK133" s="14"/>
      <c r="FL133" s="183">
        <f t="shared" si="127"/>
        <v>32</v>
      </c>
      <c r="FM133" s="177">
        <v>7</v>
      </c>
      <c r="FN133" s="177">
        <v>19</v>
      </c>
      <c r="FO133" s="177">
        <v>21</v>
      </c>
      <c r="FP133" s="177">
        <v>24</v>
      </c>
      <c r="FQ133" s="177" t="s">
        <v>661</v>
      </c>
      <c r="FR133" s="177" t="s">
        <v>659</v>
      </c>
      <c r="FS133" s="177">
        <v>30</v>
      </c>
      <c r="FT133" s="177" t="s">
        <v>826</v>
      </c>
      <c r="FU133" s="177" t="s">
        <v>826</v>
      </c>
      <c r="FV133" s="177">
        <v>32</v>
      </c>
      <c r="FW133" s="177">
        <v>32</v>
      </c>
      <c r="FX133" s="77"/>
      <c r="FY133" s="77"/>
      <c r="FZ133" s="77"/>
      <c r="GA133" s="77"/>
      <c r="GB133" s="77"/>
      <c r="GD133" s="122">
        <f t="shared" si="128"/>
        <v>39</v>
      </c>
      <c r="GE133" s="122">
        <f t="shared" si="129"/>
        <v>39</v>
      </c>
      <c r="GF133" s="261">
        <f t="shared" si="130"/>
        <v>39</v>
      </c>
      <c r="GG133" s="261">
        <f t="shared" si="131"/>
        <v>39</v>
      </c>
      <c r="GH133" s="261">
        <f t="shared" si="132"/>
        <v>39</v>
      </c>
      <c r="GI133" s="261">
        <f t="shared" si="133"/>
        <v>39</v>
      </c>
      <c r="GJ133" s="261">
        <f t="shared" si="134"/>
        <v>39</v>
      </c>
      <c r="GK133" s="261">
        <f t="shared" si="135"/>
        <v>39</v>
      </c>
      <c r="GL133" s="261">
        <f t="shared" si="136"/>
        <v>39</v>
      </c>
      <c r="GM133" s="261">
        <f t="shared" si="137"/>
        <v>39</v>
      </c>
      <c r="GN133" s="261">
        <f t="shared" si="138"/>
        <v>39</v>
      </c>
      <c r="GO133" s="261"/>
      <c r="GP133" s="261">
        <f t="shared" si="139"/>
        <v>0</v>
      </c>
    </row>
    <row r="134" spans="1:198">
      <c r="A134" s="8">
        <v>45</v>
      </c>
      <c r="B134" s="14" t="s">
        <v>675</v>
      </c>
      <c r="C134" s="251">
        <v>3.72337962962963E-2</v>
      </c>
      <c r="D134" s="262">
        <v>3.6469907407407402E-2</v>
      </c>
      <c r="E134" s="251">
        <v>3.6469907407407402E-2</v>
      </c>
      <c r="F134" s="251">
        <v>3.6469907407407402E-2</v>
      </c>
      <c r="G134" s="251">
        <v>3.6469907407407402E-2</v>
      </c>
      <c r="H134" s="251">
        <v>3.6469907407407402E-2</v>
      </c>
      <c r="I134" s="251">
        <v>3.6469907407407402E-2</v>
      </c>
      <c r="J134" s="262">
        <v>3.6249999999999998E-2</v>
      </c>
      <c r="K134" s="251">
        <v>3.6249999999999998E-2</v>
      </c>
      <c r="L134" s="251">
        <v>3.6249999999999998E-2</v>
      </c>
      <c r="M134" s="23">
        <v>3.72337962962963E-2</v>
      </c>
      <c r="N134" s="252">
        <v>19</v>
      </c>
      <c r="O134" s="253">
        <f>IF(M$163&gt;0,(((M$163)+10)-N134),0)</f>
        <v>22</v>
      </c>
      <c r="P134" s="254">
        <v>0</v>
      </c>
      <c r="Q134" s="255">
        <f t="shared" si="140"/>
        <v>5</v>
      </c>
      <c r="R134" s="147">
        <f t="shared" si="141"/>
        <v>27</v>
      </c>
      <c r="S134" s="14"/>
      <c r="T134" s="16"/>
      <c r="U134" s="15"/>
      <c r="V134" s="14"/>
      <c r="W134" s="14"/>
      <c r="X134" s="14"/>
      <c r="Y134" s="131"/>
      <c r="Z134" s="14"/>
      <c r="AA134" s="110">
        <v>3.6469907407407402E-2</v>
      </c>
      <c r="AB134" s="252">
        <v>11</v>
      </c>
      <c r="AC134" s="253">
        <f>IF(AA$163&gt;0,(((AA$163)+10)-AB134),0)</f>
        <v>18</v>
      </c>
      <c r="AD134" s="263">
        <v>15</v>
      </c>
      <c r="AE134" s="255">
        <f t="shared" si="143"/>
        <v>5</v>
      </c>
      <c r="AF134" s="147">
        <f t="shared" si="144"/>
        <v>38</v>
      </c>
      <c r="AG134" s="14"/>
      <c r="AH134" s="16"/>
      <c r="AI134" s="15"/>
      <c r="AJ134" s="14"/>
      <c r="AK134" s="14"/>
      <c r="AL134" s="14"/>
      <c r="AM134" s="131"/>
      <c r="AN134" s="14"/>
      <c r="AO134" s="16"/>
      <c r="AP134" s="15"/>
      <c r="AQ134" s="253"/>
      <c r="AR134" s="256"/>
      <c r="AS134" s="14"/>
      <c r="AT134" s="131"/>
      <c r="AU134" s="14"/>
      <c r="AV134" s="23"/>
      <c r="AW134" s="252"/>
      <c r="AX134" s="253">
        <f>((AV$163)+10)-AW134</f>
        <v>0</v>
      </c>
      <c r="AY134" s="254">
        <v>0</v>
      </c>
      <c r="AZ134" s="255"/>
      <c r="BA134" s="147">
        <f t="shared" si="145"/>
        <v>0</v>
      </c>
      <c r="BB134" s="14"/>
      <c r="BC134" s="16"/>
      <c r="BD134" s="15"/>
      <c r="BE134" s="14"/>
      <c r="BF134" s="14"/>
      <c r="BG134" s="14"/>
      <c r="BH134" s="131">
        <f t="shared" si="146"/>
        <v>0</v>
      </c>
      <c r="BI134" s="14"/>
      <c r="BJ134" s="23">
        <v>3.7013888888888888E-2</v>
      </c>
      <c r="BK134" s="252">
        <v>10</v>
      </c>
      <c r="BL134" s="253">
        <f>IF(BJ$163&gt;0,(((BJ$163)+10)-BK134),0)</f>
        <v>16</v>
      </c>
      <c r="BM134" s="254">
        <v>0</v>
      </c>
      <c r="BN134" s="255">
        <f t="shared" si="97"/>
        <v>5</v>
      </c>
      <c r="BO134" s="147">
        <f t="shared" si="98"/>
        <v>21</v>
      </c>
      <c r="BP134" s="14"/>
      <c r="BQ134" s="23">
        <v>2.5659722222222223E-2</v>
      </c>
      <c r="BR134" s="252">
        <v>11</v>
      </c>
      <c r="BS134" s="253">
        <f>IF(BQ$163&gt;0,(((BQ$163)+10)-BR134),0)</f>
        <v>16</v>
      </c>
      <c r="BT134" s="254">
        <v>0</v>
      </c>
      <c r="BU134" s="255">
        <f t="shared" si="99"/>
        <v>5</v>
      </c>
      <c r="BV134" s="147">
        <f t="shared" si="100"/>
        <v>21</v>
      </c>
      <c r="BW134" s="14"/>
      <c r="BX134" s="23">
        <v>4.116898148148148E-2</v>
      </c>
      <c r="BY134" s="252">
        <v>16</v>
      </c>
      <c r="BZ134" s="253">
        <f>IF(BX$163&gt;0,(((BX$163)+10)-BY134),0)</f>
        <v>18</v>
      </c>
      <c r="CA134" s="254">
        <v>0</v>
      </c>
      <c r="CB134" s="255">
        <f t="shared" si="101"/>
        <v>5</v>
      </c>
      <c r="CC134" s="147">
        <f t="shared" si="102"/>
        <v>23</v>
      </c>
      <c r="CD134" s="14"/>
      <c r="CE134" s="16"/>
      <c r="CF134" s="15"/>
      <c r="CG134" s="14"/>
      <c r="CH134" s="14"/>
      <c r="CI134" s="14"/>
      <c r="CJ134" s="131">
        <f t="shared" si="103"/>
        <v>0</v>
      </c>
      <c r="CK134" s="14"/>
      <c r="CL134" s="16"/>
      <c r="CM134" s="15"/>
      <c r="CN134" s="253">
        <f>((CL$163)+10)-CM134</f>
        <v>0</v>
      </c>
      <c r="CO134" s="256"/>
      <c r="CP134" s="14"/>
      <c r="CQ134" s="131">
        <f t="shared" si="105"/>
        <v>0</v>
      </c>
      <c r="CR134" s="14"/>
      <c r="CS134" s="16"/>
      <c r="CT134" s="15"/>
      <c r="CU134" s="14"/>
      <c r="CV134" s="14"/>
      <c r="CW134" s="14"/>
      <c r="CX134" s="131">
        <f t="shared" si="106"/>
        <v>0</v>
      </c>
      <c r="CY134" s="14"/>
      <c r="CZ134" s="23">
        <v>3.6516203703703703E-2</v>
      </c>
      <c r="DA134" s="252">
        <v>5</v>
      </c>
      <c r="DB134" s="253">
        <f>IF(CZ$163&gt;0,(((CZ$163)+10)-DA134),0)</f>
        <v>17</v>
      </c>
      <c r="DC134" s="254">
        <v>0</v>
      </c>
      <c r="DD134" s="255">
        <f t="shared" si="107"/>
        <v>5</v>
      </c>
      <c r="DE134" s="147">
        <f t="shared" si="108"/>
        <v>22</v>
      </c>
      <c r="DF134" s="14"/>
      <c r="DG134" s="23">
        <v>3.784722222222222E-2</v>
      </c>
      <c r="DH134" s="252">
        <v>10</v>
      </c>
      <c r="DI134" s="253">
        <f>IF(DG$163&gt;0,(((DG$163)+10)-DH134),0)</f>
        <v>14</v>
      </c>
      <c r="DJ134" s="254">
        <v>0</v>
      </c>
      <c r="DK134" s="255">
        <f t="shared" si="109"/>
        <v>5</v>
      </c>
      <c r="DL134" s="147">
        <f t="shared" si="110"/>
        <v>19</v>
      </c>
      <c r="DM134" s="14"/>
      <c r="DN134" s="110">
        <v>3.6249999999999998E-2</v>
      </c>
      <c r="DO134" s="252">
        <v>6</v>
      </c>
      <c r="DP134" s="253">
        <f t="shared" si="160"/>
        <v>12</v>
      </c>
      <c r="DQ134" s="263">
        <v>15</v>
      </c>
      <c r="DR134" s="255">
        <f t="shared" si="111"/>
        <v>5</v>
      </c>
      <c r="DS134" s="147">
        <f t="shared" si="112"/>
        <v>32</v>
      </c>
      <c r="DT134" s="12"/>
      <c r="DU134" s="16"/>
      <c r="DV134" s="252"/>
      <c r="DW134" s="253"/>
      <c r="DX134" s="254">
        <v>0</v>
      </c>
      <c r="DY134" s="255">
        <f t="shared" si="113"/>
        <v>0</v>
      </c>
      <c r="DZ134" s="147">
        <f t="shared" si="114"/>
        <v>0</v>
      </c>
      <c r="EA134" s="14"/>
      <c r="EB134" s="16"/>
      <c r="EC134" s="252"/>
      <c r="ED134" s="253"/>
      <c r="EE134" s="254">
        <v>0</v>
      </c>
      <c r="EF134" s="255">
        <f t="shared" si="115"/>
        <v>0</v>
      </c>
      <c r="EG134" s="147">
        <f t="shared" si="116"/>
        <v>0</v>
      </c>
      <c r="EH134" s="14"/>
      <c r="EI134" s="16"/>
      <c r="EJ134" s="252"/>
      <c r="EK134" s="253"/>
      <c r="EL134" s="254">
        <v>0</v>
      </c>
      <c r="EM134" s="255">
        <f t="shared" si="117"/>
        <v>0</v>
      </c>
      <c r="EN134" s="147">
        <f t="shared" si="118"/>
        <v>0</v>
      </c>
      <c r="EO134" s="14"/>
      <c r="EP134" s="16"/>
      <c r="EQ134" s="15"/>
      <c r="ER134" s="14"/>
      <c r="ES134" s="14"/>
      <c r="ET134" s="14"/>
      <c r="EU134" s="131">
        <f t="shared" si="120"/>
        <v>0</v>
      </c>
      <c r="EV134" s="14"/>
      <c r="EW134" s="16"/>
      <c r="EX134" s="15"/>
      <c r="EY134" s="14"/>
      <c r="EZ134" s="14"/>
      <c r="FA134" s="14"/>
      <c r="FB134" s="131">
        <f t="shared" si="122"/>
        <v>0</v>
      </c>
      <c r="FC134" s="14"/>
      <c r="FD134" s="23"/>
      <c r="FE134" s="259">
        <f t="shared" si="123"/>
        <v>4</v>
      </c>
      <c r="FF134" s="260">
        <f t="shared" si="157"/>
        <v>133</v>
      </c>
      <c r="FG134" s="260">
        <f t="shared" si="157"/>
        <v>30</v>
      </c>
      <c r="FH134" s="260">
        <f t="shared" si="157"/>
        <v>40</v>
      </c>
      <c r="FI134" s="131">
        <f t="shared" si="125"/>
        <v>203</v>
      </c>
      <c r="FJ134" s="14" t="str">
        <f t="shared" si="126"/>
        <v>Sarah Wright</v>
      </c>
      <c r="FK134" s="14"/>
      <c r="FL134" s="183">
        <f t="shared" si="127"/>
        <v>4</v>
      </c>
      <c r="FM134" s="177">
        <v>19</v>
      </c>
      <c r="FN134" s="177">
        <v>9</v>
      </c>
      <c r="FO134" s="177" t="s">
        <v>132</v>
      </c>
      <c r="FP134" s="177">
        <v>7</v>
      </c>
      <c r="FQ134" s="177" t="s">
        <v>434</v>
      </c>
      <c r="FR134" s="177">
        <v>4</v>
      </c>
      <c r="FS134" s="177">
        <v>3</v>
      </c>
      <c r="FT134" s="177">
        <v>3</v>
      </c>
      <c r="FU134" s="177">
        <v>3</v>
      </c>
      <c r="FV134" s="177">
        <v>4</v>
      </c>
      <c r="FW134" s="177">
        <v>4</v>
      </c>
      <c r="FX134" s="77"/>
      <c r="FY134" s="77"/>
      <c r="FZ134" s="77"/>
      <c r="GA134" s="77"/>
      <c r="GB134" s="77"/>
      <c r="GD134" s="122">
        <f t="shared" si="128"/>
        <v>27</v>
      </c>
      <c r="GE134" s="122">
        <f t="shared" si="129"/>
        <v>65</v>
      </c>
      <c r="GF134" s="261">
        <f t="shared" si="130"/>
        <v>86</v>
      </c>
      <c r="GG134" s="261">
        <f t="shared" si="131"/>
        <v>107</v>
      </c>
      <c r="GH134" s="261">
        <f t="shared" si="132"/>
        <v>130</v>
      </c>
      <c r="GI134" s="261">
        <f t="shared" si="133"/>
        <v>152</v>
      </c>
      <c r="GJ134" s="261">
        <f t="shared" si="134"/>
        <v>171</v>
      </c>
      <c r="GK134" s="261">
        <f t="shared" si="135"/>
        <v>203</v>
      </c>
      <c r="GL134" s="261">
        <f t="shared" si="136"/>
        <v>203</v>
      </c>
      <c r="GM134" s="261">
        <f t="shared" si="137"/>
        <v>203</v>
      </c>
      <c r="GN134" s="261">
        <f t="shared" si="138"/>
        <v>203</v>
      </c>
      <c r="GO134" s="261"/>
      <c r="GP134" s="261">
        <f t="shared" si="139"/>
        <v>0</v>
      </c>
    </row>
    <row r="135" spans="1:198">
      <c r="A135" s="8">
        <v>46</v>
      </c>
      <c r="B135" s="14" t="s">
        <v>1005</v>
      </c>
      <c r="C135" s="251"/>
      <c r="D135" s="251"/>
      <c r="E135" s="251"/>
      <c r="F135" s="251"/>
      <c r="G135" s="251">
        <v>3.6087962962962968E-2</v>
      </c>
      <c r="H135" s="251">
        <v>3.6087962962962968E-2</v>
      </c>
      <c r="I135" s="251">
        <v>3.6087962962962968E-2</v>
      </c>
      <c r="J135" s="251">
        <v>3.6087962962962968E-2</v>
      </c>
      <c r="K135" s="251">
        <v>3.6087962962962968E-2</v>
      </c>
      <c r="L135" s="251">
        <v>3.6087962962962968E-2</v>
      </c>
      <c r="M135" s="23"/>
      <c r="N135" s="252"/>
      <c r="O135" s="253"/>
      <c r="P135" s="254"/>
      <c r="Q135" s="255"/>
      <c r="R135" s="147"/>
      <c r="S135" s="14"/>
      <c r="T135" s="16"/>
      <c r="U135" s="15"/>
      <c r="V135" s="14"/>
      <c r="W135" s="14"/>
      <c r="X135" s="14"/>
      <c r="Y135" s="131"/>
      <c r="Z135" s="14"/>
      <c r="AA135" s="16"/>
      <c r="AB135" s="252"/>
      <c r="AC135" s="253"/>
      <c r="AD135" s="254"/>
      <c r="AE135" s="255"/>
      <c r="AF135" s="147"/>
      <c r="AG135" s="14"/>
      <c r="AH135" s="16"/>
      <c r="AI135" s="15"/>
      <c r="AJ135" s="14"/>
      <c r="AK135" s="14"/>
      <c r="AL135" s="14"/>
      <c r="AM135" s="131"/>
      <c r="AN135" s="14"/>
      <c r="AO135" s="16"/>
      <c r="AP135" s="15"/>
      <c r="AQ135" s="253"/>
      <c r="AR135" s="256"/>
      <c r="AS135" s="14"/>
      <c r="AT135" s="131"/>
      <c r="AU135" s="14"/>
      <c r="AV135" s="23"/>
      <c r="AW135" s="252"/>
      <c r="AX135" s="253"/>
      <c r="AY135" s="254"/>
      <c r="AZ135" s="255"/>
      <c r="BA135" s="147"/>
      <c r="BB135" s="14"/>
      <c r="BC135" s="16"/>
      <c r="BD135" s="15"/>
      <c r="BE135" s="14"/>
      <c r="BF135" s="14"/>
      <c r="BG135" s="14"/>
      <c r="BH135" s="131"/>
      <c r="BI135" s="14"/>
      <c r="BJ135" s="23"/>
      <c r="BK135" s="252"/>
      <c r="BL135" s="253"/>
      <c r="BM135" s="254"/>
      <c r="BN135" s="255"/>
      <c r="BO135" s="147"/>
      <c r="BP135" s="14"/>
      <c r="BQ135" s="23"/>
      <c r="BR135" s="252"/>
      <c r="BS135" s="253"/>
      <c r="BT135" s="254"/>
      <c r="BU135" s="255"/>
      <c r="BV135" s="147"/>
      <c r="BW135" s="14"/>
      <c r="BX135" s="23">
        <v>3.6087962962962968E-2</v>
      </c>
      <c r="BY135" s="252">
        <v>7</v>
      </c>
      <c r="BZ135" s="253">
        <f>IF(BX$163&gt;0,(((BX$163)+10)-BY135),0)</f>
        <v>27</v>
      </c>
      <c r="CA135" s="254">
        <v>0</v>
      </c>
      <c r="CB135" s="255">
        <f t="shared" si="101"/>
        <v>5</v>
      </c>
      <c r="CC135" s="147">
        <f t="shared" si="102"/>
        <v>32</v>
      </c>
      <c r="CD135" s="14"/>
      <c r="CE135" s="16"/>
      <c r="CF135" s="15"/>
      <c r="CG135" s="14"/>
      <c r="CH135" s="14"/>
      <c r="CI135" s="14"/>
      <c r="CJ135" s="131"/>
      <c r="CK135" s="14"/>
      <c r="CL135" s="16"/>
      <c r="CM135" s="15"/>
      <c r="CN135" s="253"/>
      <c r="CO135" s="256"/>
      <c r="CP135" s="14"/>
      <c r="CQ135" s="131"/>
      <c r="CR135" s="14"/>
      <c r="CS135" s="16"/>
      <c r="CT135" s="15"/>
      <c r="CU135" s="14"/>
      <c r="CV135" s="14"/>
      <c r="CW135" s="14"/>
      <c r="CX135" s="131"/>
      <c r="CY135" s="14"/>
      <c r="CZ135" s="16"/>
      <c r="DA135" s="252"/>
      <c r="DB135" s="253"/>
      <c r="DC135" s="254">
        <v>0</v>
      </c>
      <c r="DD135" s="255">
        <f t="shared" si="107"/>
        <v>0</v>
      </c>
      <c r="DE135" s="147">
        <f t="shared" si="108"/>
        <v>0</v>
      </c>
      <c r="DF135" s="14"/>
      <c r="DG135" s="16"/>
      <c r="DH135" s="252"/>
      <c r="DI135" s="253"/>
      <c r="DJ135" s="254">
        <v>0</v>
      </c>
      <c r="DK135" s="255">
        <f t="shared" si="109"/>
        <v>0</v>
      </c>
      <c r="DL135" s="147">
        <f t="shared" si="110"/>
        <v>0</v>
      </c>
      <c r="DM135" s="14"/>
      <c r="DN135" s="23">
        <v>3.6898148148148145E-2</v>
      </c>
      <c r="DO135" s="252">
        <v>7</v>
      </c>
      <c r="DP135" s="253">
        <f t="shared" si="160"/>
        <v>11</v>
      </c>
      <c r="DQ135" s="254">
        <v>0</v>
      </c>
      <c r="DR135" s="255">
        <f t="shared" si="111"/>
        <v>5</v>
      </c>
      <c r="DS135" s="147">
        <f t="shared" si="112"/>
        <v>16</v>
      </c>
      <c r="DT135" s="12"/>
      <c r="DU135" s="16"/>
      <c r="DV135" s="252"/>
      <c r="DW135" s="253"/>
      <c r="DX135" s="254">
        <v>0</v>
      </c>
      <c r="DY135" s="255">
        <f t="shared" si="113"/>
        <v>0</v>
      </c>
      <c r="DZ135" s="147">
        <f t="shared" si="114"/>
        <v>0</v>
      </c>
      <c r="EA135" s="14"/>
      <c r="EB135" s="16"/>
      <c r="EC135" s="252"/>
      <c r="ED135" s="253"/>
      <c r="EE135" s="254">
        <v>0</v>
      </c>
      <c r="EF135" s="255">
        <f t="shared" si="115"/>
        <v>0</v>
      </c>
      <c r="EG135" s="147">
        <f t="shared" si="116"/>
        <v>0</v>
      </c>
      <c r="EH135" s="14"/>
      <c r="EI135" s="16"/>
      <c r="EJ135" s="252"/>
      <c r="EK135" s="253"/>
      <c r="EL135" s="254">
        <v>0</v>
      </c>
      <c r="EM135" s="255">
        <f t="shared" si="117"/>
        <v>0</v>
      </c>
      <c r="EN135" s="147">
        <f t="shared" si="118"/>
        <v>0</v>
      </c>
      <c r="EO135" s="14"/>
      <c r="EP135" s="23"/>
      <c r="EQ135" s="15"/>
      <c r="ER135" s="253">
        <f>((EP$163)+10)-EQ135</f>
        <v>0</v>
      </c>
      <c r="ES135" s="256">
        <v>0</v>
      </c>
      <c r="ET135" s="14"/>
      <c r="EU135" s="131">
        <f t="shared" si="120"/>
        <v>0</v>
      </c>
      <c r="EV135" s="14"/>
      <c r="EW135" s="23"/>
      <c r="EX135" s="15"/>
      <c r="EY135" s="253">
        <f>((EW$163)+10)-EX135</f>
        <v>0</v>
      </c>
      <c r="EZ135" s="256">
        <v>0</v>
      </c>
      <c r="FA135" s="14"/>
      <c r="FB135" s="131">
        <f t="shared" si="122"/>
        <v>0</v>
      </c>
      <c r="FC135" s="14"/>
      <c r="FD135" s="23"/>
      <c r="FE135" s="259">
        <f t="shared" si="123"/>
        <v>28</v>
      </c>
      <c r="FF135" s="260">
        <f t="shared" si="157"/>
        <v>38</v>
      </c>
      <c r="FG135" s="260">
        <f t="shared" si="157"/>
        <v>0</v>
      </c>
      <c r="FH135" s="260">
        <f t="shared" si="157"/>
        <v>10</v>
      </c>
      <c r="FI135" s="131">
        <f t="shared" si="125"/>
        <v>48</v>
      </c>
      <c r="FJ135" s="14" t="str">
        <f t="shared" si="126"/>
        <v>Sophie Heron</v>
      </c>
      <c r="FK135" s="14"/>
      <c r="FL135" s="183">
        <f t="shared" si="127"/>
        <v>28</v>
      </c>
      <c r="FM135" s="177"/>
      <c r="FN135" s="177"/>
      <c r="FO135" s="177"/>
      <c r="FP135" s="177"/>
      <c r="FQ135" s="177">
        <v>29</v>
      </c>
      <c r="FR135" s="177">
        <v>29</v>
      </c>
      <c r="FS135" s="177">
        <v>31</v>
      </c>
      <c r="FT135" s="177">
        <v>28</v>
      </c>
      <c r="FU135" s="177">
        <v>28</v>
      </c>
      <c r="FV135" s="177">
        <v>28</v>
      </c>
      <c r="FW135" s="177">
        <v>28</v>
      </c>
      <c r="FX135" s="77"/>
      <c r="FY135" s="77"/>
      <c r="FZ135" s="77"/>
      <c r="GA135" s="77"/>
      <c r="GB135" s="77"/>
      <c r="GD135" s="122">
        <f t="shared" si="128"/>
        <v>0</v>
      </c>
      <c r="GE135" s="122">
        <f t="shared" si="129"/>
        <v>0</v>
      </c>
      <c r="GF135" s="261">
        <f t="shared" si="130"/>
        <v>0</v>
      </c>
      <c r="GG135" s="261">
        <f t="shared" si="131"/>
        <v>0</v>
      </c>
      <c r="GH135" s="261">
        <f t="shared" si="132"/>
        <v>32</v>
      </c>
      <c r="GI135" s="261">
        <f t="shared" si="133"/>
        <v>32</v>
      </c>
      <c r="GJ135" s="261">
        <f t="shared" si="134"/>
        <v>32</v>
      </c>
      <c r="GK135" s="261">
        <f t="shared" si="135"/>
        <v>48</v>
      </c>
      <c r="GL135" s="261">
        <f t="shared" si="136"/>
        <v>48</v>
      </c>
      <c r="GM135" s="261">
        <f t="shared" si="137"/>
        <v>48</v>
      </c>
      <c r="GN135" s="261">
        <f t="shared" si="138"/>
        <v>48</v>
      </c>
      <c r="GO135" s="261"/>
      <c r="GP135" s="261">
        <f t="shared" si="139"/>
        <v>0</v>
      </c>
    </row>
    <row r="136" spans="1:198">
      <c r="A136" s="8">
        <v>47</v>
      </c>
      <c r="B136" s="14" t="s">
        <v>908</v>
      </c>
      <c r="C136" s="251"/>
      <c r="D136" s="251">
        <v>4.8634259259259259E-2</v>
      </c>
      <c r="E136" s="251">
        <v>4.8634259259259259E-2</v>
      </c>
      <c r="F136" s="251">
        <v>4.8634259259259259E-2</v>
      </c>
      <c r="G136" s="251">
        <v>4.8634259259259259E-2</v>
      </c>
      <c r="H136" s="251">
        <v>4.8634259259259259E-2</v>
      </c>
      <c r="I136" s="251">
        <v>4.8634259259259259E-2</v>
      </c>
      <c r="J136" s="251">
        <v>4.8634259259259259E-2</v>
      </c>
      <c r="K136" s="251">
        <v>4.8634259259259259E-2</v>
      </c>
      <c r="L136" s="251">
        <v>4.8634259259259259E-2</v>
      </c>
      <c r="M136" s="23"/>
      <c r="N136" s="252"/>
      <c r="O136" s="253"/>
      <c r="P136" s="254">
        <v>0</v>
      </c>
      <c r="Q136" s="255">
        <f t="shared" si="140"/>
        <v>0</v>
      </c>
      <c r="R136" s="147">
        <f t="shared" si="141"/>
        <v>0</v>
      </c>
      <c r="S136" s="14"/>
      <c r="T136" s="16"/>
      <c r="U136" s="15"/>
      <c r="V136" s="14"/>
      <c r="W136" s="14"/>
      <c r="X136" s="14"/>
      <c r="Y136" s="131"/>
      <c r="Z136" s="14"/>
      <c r="AA136" s="23">
        <v>4.8634259259259259E-2</v>
      </c>
      <c r="AB136" s="252">
        <v>19</v>
      </c>
      <c r="AC136" s="253">
        <f t="shared" ref="AC136" si="165">IF(AA$163&gt;0,(((AA$163)+10)-AB136),0)</f>
        <v>10</v>
      </c>
      <c r="AD136" s="254">
        <v>0</v>
      </c>
      <c r="AE136" s="255">
        <f t="shared" si="143"/>
        <v>5</v>
      </c>
      <c r="AF136" s="147">
        <f t="shared" si="144"/>
        <v>15</v>
      </c>
      <c r="AG136" s="14"/>
      <c r="AH136" s="16"/>
      <c r="AI136" s="15"/>
      <c r="AJ136" s="14"/>
      <c r="AK136" s="14"/>
      <c r="AL136" s="14"/>
      <c r="AM136" s="131"/>
      <c r="AN136" s="14"/>
      <c r="AO136" s="16"/>
      <c r="AP136" s="15"/>
      <c r="AQ136" s="253"/>
      <c r="AR136" s="256"/>
      <c r="AS136" s="14"/>
      <c r="AT136" s="131"/>
      <c r="AU136" s="14"/>
      <c r="AV136" s="23"/>
      <c r="AW136" s="252"/>
      <c r="AX136" s="253"/>
      <c r="AY136" s="254"/>
      <c r="AZ136" s="255"/>
      <c r="BA136" s="147"/>
      <c r="BB136" s="14"/>
      <c r="BC136" s="16"/>
      <c r="BD136" s="15"/>
      <c r="BE136" s="14"/>
      <c r="BF136" s="14"/>
      <c r="BG136" s="14"/>
      <c r="BH136" s="131"/>
      <c r="BI136" s="14"/>
      <c r="BJ136" s="16"/>
      <c r="BK136" s="252"/>
      <c r="BL136" s="253"/>
      <c r="BM136" s="254">
        <v>0</v>
      </c>
      <c r="BN136" s="255">
        <f t="shared" si="97"/>
        <v>0</v>
      </c>
      <c r="BO136" s="147">
        <f t="shared" si="98"/>
        <v>0</v>
      </c>
      <c r="BP136" s="14"/>
      <c r="BQ136" s="23">
        <v>3.0891203703703702E-2</v>
      </c>
      <c r="BR136" s="252">
        <v>17</v>
      </c>
      <c r="BS136" s="253">
        <f t="shared" ref="BS136" si="166">IF(BQ$163&gt;0,(((BQ$163)+10)-BR136),0)</f>
        <v>10</v>
      </c>
      <c r="BT136" s="254">
        <v>0</v>
      </c>
      <c r="BU136" s="255">
        <f t="shared" si="99"/>
        <v>5</v>
      </c>
      <c r="BV136" s="147">
        <f t="shared" si="100"/>
        <v>15</v>
      </c>
      <c r="BW136" s="14"/>
      <c r="BX136" s="16"/>
      <c r="BY136" s="252"/>
      <c r="BZ136" s="253"/>
      <c r="CA136" s="254">
        <v>0</v>
      </c>
      <c r="CB136" s="255">
        <f t="shared" si="101"/>
        <v>0</v>
      </c>
      <c r="CC136" s="147">
        <f t="shared" si="102"/>
        <v>0</v>
      </c>
      <c r="CD136" s="14"/>
      <c r="CE136" s="16"/>
      <c r="CF136" s="15"/>
      <c r="CG136" s="14"/>
      <c r="CH136" s="14"/>
      <c r="CI136" s="14"/>
      <c r="CJ136" s="131">
        <f t="shared" si="103"/>
        <v>0</v>
      </c>
      <c r="CK136" s="14"/>
      <c r="CL136" s="16"/>
      <c r="CM136" s="15"/>
      <c r="CN136" s="253">
        <f t="shared" ref="CN136:CN142" si="167">((CL$163)+10)-CM136</f>
        <v>0</v>
      </c>
      <c r="CO136" s="256"/>
      <c r="CP136" s="14"/>
      <c r="CQ136" s="131">
        <f t="shared" si="105"/>
        <v>0</v>
      </c>
      <c r="CR136" s="14"/>
      <c r="CS136" s="16"/>
      <c r="CT136" s="15"/>
      <c r="CU136" s="14"/>
      <c r="CV136" s="14"/>
      <c r="CW136" s="14"/>
      <c r="CX136" s="131">
        <f t="shared" si="106"/>
        <v>0</v>
      </c>
      <c r="CY136" s="14"/>
      <c r="CZ136" s="16"/>
      <c r="DA136" s="252"/>
      <c r="DB136" s="253"/>
      <c r="DC136" s="254">
        <v>0</v>
      </c>
      <c r="DD136" s="255">
        <f t="shared" si="107"/>
        <v>0</v>
      </c>
      <c r="DE136" s="147">
        <f t="shared" si="108"/>
        <v>0</v>
      </c>
      <c r="DF136" s="14"/>
      <c r="DG136" s="16"/>
      <c r="DH136" s="252"/>
      <c r="DI136" s="253"/>
      <c r="DJ136" s="254">
        <v>0</v>
      </c>
      <c r="DK136" s="255">
        <f t="shared" si="109"/>
        <v>0</v>
      </c>
      <c r="DL136" s="147">
        <f t="shared" si="110"/>
        <v>0</v>
      </c>
      <c r="DM136" s="14"/>
      <c r="DN136" s="16"/>
      <c r="DO136" s="252"/>
      <c r="DP136" s="253"/>
      <c r="DQ136" s="254">
        <v>0</v>
      </c>
      <c r="DR136" s="255">
        <f t="shared" si="111"/>
        <v>0</v>
      </c>
      <c r="DS136" s="147">
        <f t="shared" si="112"/>
        <v>0</v>
      </c>
      <c r="DT136" s="12"/>
      <c r="DU136" s="16"/>
      <c r="DV136" s="252"/>
      <c r="DW136" s="253"/>
      <c r="DX136" s="254">
        <v>0</v>
      </c>
      <c r="DY136" s="255">
        <f t="shared" si="113"/>
        <v>0</v>
      </c>
      <c r="DZ136" s="147">
        <f t="shared" si="114"/>
        <v>0</v>
      </c>
      <c r="EA136" s="14"/>
      <c r="EB136" s="16"/>
      <c r="EC136" s="252"/>
      <c r="ED136" s="253"/>
      <c r="EE136" s="254">
        <v>0</v>
      </c>
      <c r="EF136" s="255">
        <f t="shared" si="115"/>
        <v>0</v>
      </c>
      <c r="EG136" s="147">
        <f t="shared" si="116"/>
        <v>0</v>
      </c>
      <c r="EH136" s="14"/>
      <c r="EI136" s="16"/>
      <c r="EJ136" s="252"/>
      <c r="EK136" s="253"/>
      <c r="EL136" s="254">
        <v>0</v>
      </c>
      <c r="EM136" s="255">
        <f t="shared" si="117"/>
        <v>0</v>
      </c>
      <c r="EN136" s="147">
        <f t="shared" si="118"/>
        <v>0</v>
      </c>
      <c r="EO136" s="14"/>
      <c r="EP136" s="16"/>
      <c r="EQ136" s="15"/>
      <c r="ER136" s="14"/>
      <c r="ES136" s="14"/>
      <c r="ET136" s="14"/>
      <c r="EU136" s="131">
        <f t="shared" si="120"/>
        <v>0</v>
      </c>
      <c r="EV136" s="14"/>
      <c r="EW136" s="16"/>
      <c r="EX136" s="15"/>
      <c r="EY136" s="14"/>
      <c r="EZ136" s="14"/>
      <c r="FA136" s="14"/>
      <c r="FB136" s="131">
        <f t="shared" si="122"/>
        <v>0</v>
      </c>
      <c r="FC136" s="14"/>
      <c r="FD136" s="23"/>
      <c r="FE136" s="259">
        <f t="shared" si="123"/>
        <v>35</v>
      </c>
      <c r="FF136" s="260">
        <f t="shared" si="157"/>
        <v>20</v>
      </c>
      <c r="FG136" s="260">
        <f t="shared" si="157"/>
        <v>0</v>
      </c>
      <c r="FH136" s="260">
        <f t="shared" si="157"/>
        <v>10</v>
      </c>
      <c r="FI136" s="131">
        <f t="shared" si="125"/>
        <v>30</v>
      </c>
      <c r="FJ136" s="14" t="str">
        <f t="shared" si="126"/>
        <v>Sophie Wilson</v>
      </c>
      <c r="FK136" s="14"/>
      <c r="FL136" s="183">
        <f t="shared" si="127"/>
        <v>35</v>
      </c>
      <c r="FM136" s="177"/>
      <c r="FN136" s="177">
        <v>34</v>
      </c>
      <c r="FO136" s="177">
        <v>37</v>
      </c>
      <c r="FP136" s="177">
        <v>28</v>
      </c>
      <c r="FQ136" s="177">
        <v>32</v>
      </c>
      <c r="FR136" s="177">
        <v>32</v>
      </c>
      <c r="FS136" s="177">
        <v>34</v>
      </c>
      <c r="FT136" s="177">
        <v>35</v>
      </c>
      <c r="FU136" s="177">
        <v>35</v>
      </c>
      <c r="FV136" s="177">
        <v>35</v>
      </c>
      <c r="FW136" s="177">
        <v>35</v>
      </c>
      <c r="FX136" s="77"/>
      <c r="FY136" s="77"/>
      <c r="FZ136" s="77"/>
      <c r="GA136" s="77"/>
      <c r="GB136" s="77"/>
      <c r="GD136" s="122">
        <f t="shared" si="128"/>
        <v>0</v>
      </c>
      <c r="GE136" s="122">
        <f t="shared" si="129"/>
        <v>15</v>
      </c>
      <c r="GF136" s="261">
        <f t="shared" si="130"/>
        <v>15</v>
      </c>
      <c r="GG136" s="261">
        <f t="shared" si="131"/>
        <v>30</v>
      </c>
      <c r="GH136" s="261">
        <f t="shared" si="132"/>
        <v>30</v>
      </c>
      <c r="GI136" s="261">
        <f t="shared" si="133"/>
        <v>30</v>
      </c>
      <c r="GJ136" s="261">
        <f t="shared" si="134"/>
        <v>30</v>
      </c>
      <c r="GK136" s="261">
        <f t="shared" si="135"/>
        <v>30</v>
      </c>
      <c r="GL136" s="261">
        <f t="shared" si="136"/>
        <v>30</v>
      </c>
      <c r="GM136" s="261">
        <f t="shared" si="137"/>
        <v>30</v>
      </c>
      <c r="GN136" s="261">
        <f t="shared" si="138"/>
        <v>30</v>
      </c>
      <c r="GO136" s="261"/>
      <c r="GP136" s="261">
        <f t="shared" si="139"/>
        <v>0</v>
      </c>
    </row>
    <row r="137" spans="1:198">
      <c r="A137" s="8">
        <v>48</v>
      </c>
      <c r="B137" s="14" t="s">
        <v>794</v>
      </c>
      <c r="C137" s="251">
        <v>3.8321759259259257E-2</v>
      </c>
      <c r="D137" s="262">
        <v>3.6516203703703703E-2</v>
      </c>
      <c r="E137" s="251">
        <v>3.6516203703703703E-2</v>
      </c>
      <c r="F137" s="251">
        <v>3.6516203703703703E-2</v>
      </c>
      <c r="G137" s="251">
        <v>3.6516203703703703E-2</v>
      </c>
      <c r="H137" s="251">
        <v>3.6516203703703703E-2</v>
      </c>
      <c r="I137" s="251">
        <v>3.6516203703703703E-2</v>
      </c>
      <c r="J137" s="251">
        <v>3.6516203703703703E-2</v>
      </c>
      <c r="K137" s="251">
        <v>3.6516203703703703E-2</v>
      </c>
      <c r="L137" s="251">
        <v>3.6516203703703703E-2</v>
      </c>
      <c r="M137" s="23">
        <v>3.8321759259259257E-2</v>
      </c>
      <c r="N137" s="252">
        <v>22</v>
      </c>
      <c r="O137" s="253">
        <f>IF(M$163&gt;0,(((M$163)+10)-N137),0)</f>
        <v>19</v>
      </c>
      <c r="P137" s="254">
        <v>0</v>
      </c>
      <c r="Q137" s="255">
        <f t="shared" si="140"/>
        <v>5</v>
      </c>
      <c r="R137" s="147">
        <f t="shared" si="141"/>
        <v>24</v>
      </c>
      <c r="S137" s="14"/>
      <c r="T137" s="16"/>
      <c r="U137" s="15"/>
      <c r="V137" s="14"/>
      <c r="W137" s="14"/>
      <c r="X137" s="14"/>
      <c r="Y137" s="131"/>
      <c r="Z137" s="14"/>
      <c r="AA137" s="110">
        <v>3.6516203703703703E-2</v>
      </c>
      <c r="AB137" s="252">
        <v>12</v>
      </c>
      <c r="AC137" s="253">
        <f>IF(AA$163&gt;0,(((AA$163)+10)-AB137),0)</f>
        <v>17</v>
      </c>
      <c r="AD137" s="263">
        <v>15</v>
      </c>
      <c r="AE137" s="255">
        <f t="shared" si="143"/>
        <v>5</v>
      </c>
      <c r="AF137" s="147">
        <f t="shared" si="144"/>
        <v>37</v>
      </c>
      <c r="AG137" s="14"/>
      <c r="AH137" s="16"/>
      <c r="AI137" s="15"/>
      <c r="AJ137" s="14"/>
      <c r="AK137" s="14"/>
      <c r="AL137" s="14"/>
      <c r="AM137" s="131"/>
      <c r="AN137" s="14"/>
      <c r="AO137" s="16"/>
      <c r="AP137" s="15"/>
      <c r="AQ137" s="253"/>
      <c r="AR137" s="256"/>
      <c r="AS137" s="14"/>
      <c r="AT137" s="131"/>
      <c r="AU137" s="14"/>
      <c r="AV137" s="23"/>
      <c r="AW137" s="252"/>
      <c r="AX137" s="253">
        <f t="shared" ref="AX137:AX157" si="168">((AV$163)+10)-AW137</f>
        <v>0</v>
      </c>
      <c r="AY137" s="254">
        <v>0</v>
      </c>
      <c r="AZ137" s="255"/>
      <c r="BA137" s="147">
        <f t="shared" si="145"/>
        <v>0</v>
      </c>
      <c r="BB137" s="14"/>
      <c r="BC137" s="16"/>
      <c r="BD137" s="15"/>
      <c r="BE137" s="14"/>
      <c r="BF137" s="14"/>
      <c r="BG137" s="14"/>
      <c r="BH137" s="131">
        <f t="shared" si="146"/>
        <v>0</v>
      </c>
      <c r="BI137" s="14"/>
      <c r="BJ137" s="23">
        <v>3.7731481481481484E-2</v>
      </c>
      <c r="BK137" s="252">
        <v>11</v>
      </c>
      <c r="BL137" s="253">
        <f>IF(BJ$163&gt;0,(((BJ$163)+10)-BK137),0)</f>
        <v>15</v>
      </c>
      <c r="BM137" s="254">
        <v>0</v>
      </c>
      <c r="BN137" s="255">
        <f t="shared" si="97"/>
        <v>5</v>
      </c>
      <c r="BO137" s="147">
        <f t="shared" si="98"/>
        <v>20</v>
      </c>
      <c r="BP137" s="14"/>
      <c r="BQ137" s="23">
        <v>2.6828703703703702E-2</v>
      </c>
      <c r="BR137" s="252">
        <v>15</v>
      </c>
      <c r="BS137" s="253">
        <f>IF(BQ$163&gt;0,(((BQ$163)+10)-BR137),0)</f>
        <v>12</v>
      </c>
      <c r="BT137" s="254">
        <v>0</v>
      </c>
      <c r="BU137" s="255">
        <f t="shared" si="99"/>
        <v>5</v>
      </c>
      <c r="BV137" s="147">
        <f t="shared" si="100"/>
        <v>17</v>
      </c>
      <c r="BW137" s="14"/>
      <c r="BX137" s="23">
        <v>4.189814814814815E-2</v>
      </c>
      <c r="BY137" s="252">
        <v>17</v>
      </c>
      <c r="BZ137" s="253">
        <f>IF(BX$163&gt;0,(((BX$163)+10)-BY137),0)</f>
        <v>17</v>
      </c>
      <c r="CA137" s="254">
        <v>0</v>
      </c>
      <c r="CB137" s="255">
        <f t="shared" si="101"/>
        <v>5</v>
      </c>
      <c r="CC137" s="147">
        <f t="shared" si="102"/>
        <v>22</v>
      </c>
      <c r="CD137" s="14"/>
      <c r="CE137" s="16"/>
      <c r="CF137" s="15"/>
      <c r="CG137" s="14"/>
      <c r="CH137" s="14"/>
      <c r="CI137" s="14"/>
      <c r="CJ137" s="131">
        <f t="shared" si="103"/>
        <v>0</v>
      </c>
      <c r="CK137" s="14"/>
      <c r="CL137" s="16"/>
      <c r="CM137" s="15"/>
      <c r="CN137" s="253">
        <f t="shared" si="167"/>
        <v>0</v>
      </c>
      <c r="CO137" s="256"/>
      <c r="CP137" s="14"/>
      <c r="CQ137" s="131">
        <f t="shared" si="105"/>
        <v>0</v>
      </c>
      <c r="CR137" s="14"/>
      <c r="CS137" s="16"/>
      <c r="CT137" s="15"/>
      <c r="CU137" s="14"/>
      <c r="CV137" s="14"/>
      <c r="CW137" s="14"/>
      <c r="CX137" s="131">
        <f t="shared" si="106"/>
        <v>0</v>
      </c>
      <c r="CY137" s="14"/>
      <c r="CZ137" s="23">
        <v>3.8715277777777779E-2</v>
      </c>
      <c r="DA137" s="252">
        <v>7</v>
      </c>
      <c r="DB137" s="253">
        <f t="shared" ref="DB137" si="169">IF(CZ$163&gt;0,(((CZ$163)+10)-DA137),0)</f>
        <v>15</v>
      </c>
      <c r="DC137" s="254">
        <v>0</v>
      </c>
      <c r="DD137" s="255">
        <f t="shared" si="107"/>
        <v>5</v>
      </c>
      <c r="DE137" s="147">
        <f t="shared" si="108"/>
        <v>20</v>
      </c>
      <c r="DF137" s="14"/>
      <c r="DG137" s="16"/>
      <c r="DH137" s="252"/>
      <c r="DI137" s="253"/>
      <c r="DJ137" s="254">
        <v>0</v>
      </c>
      <c r="DK137" s="255">
        <f t="shared" si="109"/>
        <v>0</v>
      </c>
      <c r="DL137" s="147">
        <f t="shared" si="110"/>
        <v>0</v>
      </c>
      <c r="DM137" s="14"/>
      <c r="DN137" s="16"/>
      <c r="DO137" s="252"/>
      <c r="DP137" s="253"/>
      <c r="DQ137" s="254">
        <v>0</v>
      </c>
      <c r="DR137" s="255">
        <f t="shared" si="111"/>
        <v>0</v>
      </c>
      <c r="DS137" s="147">
        <f t="shared" si="112"/>
        <v>0</v>
      </c>
      <c r="DT137" s="12"/>
      <c r="DU137" s="16"/>
      <c r="DV137" s="252"/>
      <c r="DW137" s="253"/>
      <c r="DX137" s="254">
        <v>0</v>
      </c>
      <c r="DY137" s="255">
        <f t="shared" si="113"/>
        <v>0</v>
      </c>
      <c r="DZ137" s="147">
        <f t="shared" si="114"/>
        <v>0</v>
      </c>
      <c r="EA137" s="14"/>
      <c r="EB137" s="16"/>
      <c r="EC137" s="252"/>
      <c r="ED137" s="253"/>
      <c r="EE137" s="254">
        <v>0</v>
      </c>
      <c r="EF137" s="255">
        <f t="shared" si="115"/>
        <v>0</v>
      </c>
      <c r="EG137" s="147">
        <f t="shared" si="116"/>
        <v>0</v>
      </c>
      <c r="EH137" s="14"/>
      <c r="EI137" s="16"/>
      <c r="EJ137" s="252"/>
      <c r="EK137" s="253"/>
      <c r="EL137" s="254">
        <v>0</v>
      </c>
      <c r="EM137" s="255">
        <f t="shared" si="117"/>
        <v>0</v>
      </c>
      <c r="EN137" s="147">
        <f t="shared" si="118"/>
        <v>0</v>
      </c>
      <c r="EO137" s="14"/>
      <c r="EP137" s="16"/>
      <c r="EQ137" s="15"/>
      <c r="ER137" s="14"/>
      <c r="ES137" s="14"/>
      <c r="ET137" s="14"/>
      <c r="EU137" s="131">
        <f t="shared" si="120"/>
        <v>0</v>
      </c>
      <c r="EV137" s="14"/>
      <c r="EW137" s="16"/>
      <c r="EX137" s="15"/>
      <c r="EY137" s="14"/>
      <c r="EZ137" s="14"/>
      <c r="FA137" s="14"/>
      <c r="FB137" s="131">
        <f t="shared" si="122"/>
        <v>0</v>
      </c>
      <c r="FC137" s="14"/>
      <c r="FD137" s="23"/>
      <c r="FE137" s="259">
        <f t="shared" si="123"/>
        <v>12</v>
      </c>
      <c r="FF137" s="260">
        <f t="shared" si="157"/>
        <v>95</v>
      </c>
      <c r="FG137" s="260">
        <f t="shared" si="157"/>
        <v>15</v>
      </c>
      <c r="FH137" s="260">
        <f t="shared" si="157"/>
        <v>30</v>
      </c>
      <c r="FI137" s="131">
        <f t="shared" si="125"/>
        <v>140</v>
      </c>
      <c r="FJ137" s="14" t="str">
        <f t="shared" si="126"/>
        <v>Steph Foudy</v>
      </c>
      <c r="FK137" s="14"/>
      <c r="FL137" s="183">
        <f t="shared" si="127"/>
        <v>12</v>
      </c>
      <c r="FM137" s="177">
        <v>22</v>
      </c>
      <c r="FN137" s="177">
        <v>10</v>
      </c>
      <c r="FO137" s="177">
        <v>10</v>
      </c>
      <c r="FP137" s="177">
        <v>9</v>
      </c>
      <c r="FQ137" s="177">
        <v>7</v>
      </c>
      <c r="FR137" s="177">
        <v>6</v>
      </c>
      <c r="FS137" s="177">
        <v>7</v>
      </c>
      <c r="FT137" s="177">
        <v>7</v>
      </c>
      <c r="FU137" s="177">
        <v>8</v>
      </c>
      <c r="FV137" s="177">
        <v>10</v>
      </c>
      <c r="FW137" s="177">
        <v>12</v>
      </c>
      <c r="FX137" s="77"/>
      <c r="FY137" s="77"/>
      <c r="FZ137" s="77"/>
      <c r="GA137" s="77"/>
      <c r="GB137" s="77"/>
      <c r="GD137" s="122">
        <f t="shared" si="128"/>
        <v>24</v>
      </c>
      <c r="GE137" s="122">
        <f t="shared" si="129"/>
        <v>61</v>
      </c>
      <c r="GF137" s="261">
        <f t="shared" si="130"/>
        <v>81</v>
      </c>
      <c r="GG137" s="261">
        <f t="shared" si="131"/>
        <v>98</v>
      </c>
      <c r="GH137" s="261">
        <f t="shared" si="132"/>
        <v>120</v>
      </c>
      <c r="GI137" s="261">
        <f t="shared" si="133"/>
        <v>140</v>
      </c>
      <c r="GJ137" s="261">
        <f t="shared" si="134"/>
        <v>140</v>
      </c>
      <c r="GK137" s="261">
        <f t="shared" si="135"/>
        <v>140</v>
      </c>
      <c r="GL137" s="261">
        <f t="shared" si="136"/>
        <v>140</v>
      </c>
      <c r="GM137" s="261">
        <f t="shared" si="137"/>
        <v>140</v>
      </c>
      <c r="GN137" s="261">
        <f t="shared" si="138"/>
        <v>140</v>
      </c>
      <c r="GO137" s="261"/>
      <c r="GP137" s="261">
        <f t="shared" si="139"/>
        <v>0</v>
      </c>
    </row>
    <row r="138" spans="1:198">
      <c r="A138" s="8">
        <v>49</v>
      </c>
      <c r="B138" s="14" t="s">
        <v>847</v>
      </c>
      <c r="C138" s="251">
        <v>3.3310185185185186E-2</v>
      </c>
      <c r="D138" s="251">
        <v>3.3310185185185186E-2</v>
      </c>
      <c r="E138" s="262">
        <v>3.2800925925925928E-2</v>
      </c>
      <c r="F138" s="251">
        <v>3.2800925925925928E-2</v>
      </c>
      <c r="G138" s="251">
        <v>3.2800925925925928E-2</v>
      </c>
      <c r="H138" s="251">
        <v>3.2800925925925928E-2</v>
      </c>
      <c r="I138" s="251">
        <v>3.2800925925925928E-2</v>
      </c>
      <c r="J138" s="251">
        <v>3.2800925925925928E-2</v>
      </c>
      <c r="K138" s="251">
        <v>3.2800925925925928E-2</v>
      </c>
      <c r="L138" s="251">
        <v>3.2800925925925928E-2</v>
      </c>
      <c r="M138" s="23">
        <v>3.3310185185185186E-2</v>
      </c>
      <c r="N138" s="252">
        <v>8</v>
      </c>
      <c r="O138" s="253">
        <f>IF(M$163&gt;0,(((M$163)+10)-N138),0)</f>
        <v>33</v>
      </c>
      <c r="P138" s="254">
        <v>0</v>
      </c>
      <c r="Q138" s="255">
        <f t="shared" si="140"/>
        <v>5</v>
      </c>
      <c r="R138" s="147">
        <f t="shared" si="141"/>
        <v>38</v>
      </c>
      <c r="S138" s="14"/>
      <c r="T138" s="16"/>
      <c r="U138" s="15"/>
      <c r="V138" s="14"/>
      <c r="W138" s="14"/>
      <c r="X138" s="14"/>
      <c r="Y138" s="131"/>
      <c r="Z138" s="14"/>
      <c r="AA138" s="23">
        <v>3.3622685185185179E-2</v>
      </c>
      <c r="AB138" s="252">
        <v>6</v>
      </c>
      <c r="AC138" s="253">
        <f>IF(AA$163&gt;0,(((AA$163)+10)-AB138),0)</f>
        <v>23</v>
      </c>
      <c r="AD138" s="254">
        <v>0</v>
      </c>
      <c r="AE138" s="255">
        <f t="shared" si="143"/>
        <v>5</v>
      </c>
      <c r="AF138" s="147">
        <f t="shared" si="144"/>
        <v>28</v>
      </c>
      <c r="AG138" s="14"/>
      <c r="AH138" s="16"/>
      <c r="AI138" s="15"/>
      <c r="AJ138" s="14"/>
      <c r="AK138" s="14"/>
      <c r="AL138" s="14"/>
      <c r="AM138" s="131"/>
      <c r="AN138" s="14"/>
      <c r="AO138" s="16"/>
      <c r="AP138" s="15"/>
      <c r="AQ138" s="253"/>
      <c r="AR138" s="256"/>
      <c r="AS138" s="14"/>
      <c r="AT138" s="131"/>
      <c r="AU138" s="14"/>
      <c r="AV138" s="23"/>
      <c r="AW138" s="252"/>
      <c r="AX138" s="253">
        <f t="shared" si="168"/>
        <v>0</v>
      </c>
      <c r="AY138" s="254">
        <v>0</v>
      </c>
      <c r="AZ138" s="255"/>
      <c r="BA138" s="147">
        <f t="shared" si="145"/>
        <v>0</v>
      </c>
      <c r="BB138" s="14"/>
      <c r="BC138" s="16"/>
      <c r="BD138" s="15"/>
      <c r="BE138" s="14"/>
      <c r="BF138" s="14"/>
      <c r="BG138" s="14"/>
      <c r="BH138" s="131">
        <f t="shared" si="146"/>
        <v>0</v>
      </c>
      <c r="BI138" s="14"/>
      <c r="BJ138" s="110">
        <v>3.2800925925925928E-2</v>
      </c>
      <c r="BK138" s="252">
        <v>5</v>
      </c>
      <c r="BL138" s="253">
        <f>IF(BJ$163&gt;0,(((BJ$163)+10)-BK138),0)</f>
        <v>21</v>
      </c>
      <c r="BM138" s="263">
        <v>15</v>
      </c>
      <c r="BN138" s="255">
        <f t="shared" si="97"/>
        <v>5</v>
      </c>
      <c r="BO138" s="147">
        <f t="shared" si="98"/>
        <v>41</v>
      </c>
      <c r="BP138" s="14"/>
      <c r="BQ138" s="23">
        <v>2.4085648148148148E-2</v>
      </c>
      <c r="BR138" s="252">
        <v>8</v>
      </c>
      <c r="BS138" s="253">
        <f>IF(BQ$163&gt;0,(((BQ$163)+10)-BR138),0)</f>
        <v>19</v>
      </c>
      <c r="BT138" s="254">
        <v>0</v>
      </c>
      <c r="BU138" s="255">
        <f t="shared" si="99"/>
        <v>5</v>
      </c>
      <c r="BV138" s="147">
        <f t="shared" si="100"/>
        <v>24</v>
      </c>
      <c r="BW138" s="14"/>
      <c r="BX138" s="23">
        <v>3.5983796296296298E-2</v>
      </c>
      <c r="BY138" s="252">
        <v>6</v>
      </c>
      <c r="BZ138" s="253">
        <f>IF(BX$163&gt;0,(((BX$163)+10)-BY138),0)</f>
        <v>28</v>
      </c>
      <c r="CA138" s="254">
        <v>0</v>
      </c>
      <c r="CB138" s="255">
        <f t="shared" si="101"/>
        <v>5</v>
      </c>
      <c r="CC138" s="147">
        <f t="shared" si="102"/>
        <v>33</v>
      </c>
      <c r="CD138" s="14"/>
      <c r="CE138" s="16"/>
      <c r="CF138" s="15"/>
      <c r="CG138" s="14"/>
      <c r="CH138" s="14"/>
      <c r="CI138" s="14"/>
      <c r="CJ138" s="131">
        <f t="shared" si="103"/>
        <v>0</v>
      </c>
      <c r="CK138" s="14"/>
      <c r="CL138" s="16"/>
      <c r="CM138" s="15"/>
      <c r="CN138" s="253">
        <f t="shared" si="167"/>
        <v>0</v>
      </c>
      <c r="CO138" s="256"/>
      <c r="CP138" s="14"/>
      <c r="CQ138" s="131">
        <f t="shared" si="105"/>
        <v>0</v>
      </c>
      <c r="CR138" s="14"/>
      <c r="CS138" s="16"/>
      <c r="CT138" s="15"/>
      <c r="CU138" s="14"/>
      <c r="CV138" s="14"/>
      <c r="CW138" s="14"/>
      <c r="CX138" s="131">
        <f t="shared" si="106"/>
        <v>0</v>
      </c>
      <c r="CY138" s="14"/>
      <c r="CZ138" s="16"/>
      <c r="DA138" s="252"/>
      <c r="DB138" s="253"/>
      <c r="DC138" s="254">
        <v>0</v>
      </c>
      <c r="DD138" s="255">
        <f t="shared" si="107"/>
        <v>0</v>
      </c>
      <c r="DE138" s="147">
        <f t="shared" si="108"/>
        <v>0</v>
      </c>
      <c r="DF138" s="14"/>
      <c r="DG138" s="23">
        <v>3.5023148148148144E-2</v>
      </c>
      <c r="DH138" s="252">
        <v>4</v>
      </c>
      <c r="DI138" s="253">
        <f>IF(DG$163&gt;0,(((DG$163)+10)-DH138),0)</f>
        <v>20</v>
      </c>
      <c r="DJ138" s="254">
        <v>0</v>
      </c>
      <c r="DK138" s="255">
        <f t="shared" si="109"/>
        <v>5</v>
      </c>
      <c r="DL138" s="147">
        <f t="shared" si="110"/>
        <v>25</v>
      </c>
      <c r="DM138" s="14"/>
      <c r="DN138" s="23">
        <v>3.5335648148148151E-2</v>
      </c>
      <c r="DO138" s="252">
        <v>3</v>
      </c>
      <c r="DP138" s="253">
        <f t="shared" ref="DP138" si="170">IF(DN$163&gt;0,(((DN$163)+10)-DO138),0)</f>
        <v>15</v>
      </c>
      <c r="DQ138" s="254">
        <v>0</v>
      </c>
      <c r="DR138" s="255">
        <f t="shared" si="111"/>
        <v>5</v>
      </c>
      <c r="DS138" s="147">
        <f t="shared" si="112"/>
        <v>20</v>
      </c>
      <c r="DT138" s="12"/>
      <c r="DU138" s="16"/>
      <c r="DV138" s="252"/>
      <c r="DW138" s="253"/>
      <c r="DX138" s="254">
        <v>0</v>
      </c>
      <c r="DY138" s="255">
        <f t="shared" si="113"/>
        <v>0</v>
      </c>
      <c r="DZ138" s="147">
        <f t="shared" si="114"/>
        <v>0</v>
      </c>
      <c r="EA138" s="14"/>
      <c r="EB138" s="23">
        <v>3.6203703703703703E-2</v>
      </c>
      <c r="EC138" s="252">
        <v>6</v>
      </c>
      <c r="ED138" s="253">
        <f t="shared" ref="ED138" si="171">IF(EB$163&gt;0,(((EB$163)+10)-EC138),0)</f>
        <v>15</v>
      </c>
      <c r="EE138" s="254">
        <v>0</v>
      </c>
      <c r="EF138" s="255">
        <f t="shared" si="115"/>
        <v>5</v>
      </c>
      <c r="EG138" s="147">
        <f t="shared" si="116"/>
        <v>20</v>
      </c>
      <c r="EH138" s="14"/>
      <c r="EI138" s="23">
        <v>3.2858796296296296E-2</v>
      </c>
      <c r="EJ138" s="252">
        <v>3</v>
      </c>
      <c r="EK138" s="253">
        <f t="shared" ref="EK138" si="172">IF(EI$163&gt;0,(((EI$163)+10)-EJ138),0)</f>
        <v>16</v>
      </c>
      <c r="EL138" s="254">
        <v>0</v>
      </c>
      <c r="EM138" s="255">
        <f t="shared" si="117"/>
        <v>5</v>
      </c>
      <c r="EN138" s="147">
        <f t="shared" si="118"/>
        <v>21</v>
      </c>
      <c r="EO138" s="14"/>
      <c r="EP138" s="16"/>
      <c r="EQ138" s="15"/>
      <c r="ER138" s="14"/>
      <c r="ES138" s="14"/>
      <c r="ET138" s="14"/>
      <c r="EU138" s="131">
        <f t="shared" si="120"/>
        <v>0</v>
      </c>
      <c r="EV138" s="14"/>
      <c r="EW138" s="16"/>
      <c r="EX138" s="15"/>
      <c r="EY138" s="14"/>
      <c r="EZ138" s="14"/>
      <c r="FA138" s="14"/>
      <c r="FB138" s="131">
        <f t="shared" si="122"/>
        <v>0</v>
      </c>
      <c r="FC138" s="14"/>
      <c r="FD138" s="23"/>
      <c r="FE138" s="259">
        <f t="shared" si="123"/>
        <v>2</v>
      </c>
      <c r="FF138" s="260">
        <f t="shared" si="157"/>
        <v>190</v>
      </c>
      <c r="FG138" s="260">
        <f t="shared" si="157"/>
        <v>15</v>
      </c>
      <c r="FH138" s="260">
        <f t="shared" si="157"/>
        <v>45</v>
      </c>
      <c r="FI138" s="131">
        <f t="shared" si="125"/>
        <v>250</v>
      </c>
      <c r="FJ138" s="14" t="str">
        <f t="shared" si="126"/>
        <v>Susan Pattinson</v>
      </c>
      <c r="FK138" s="14"/>
      <c r="FL138" s="79">
        <f t="shared" si="127"/>
        <v>2</v>
      </c>
      <c r="FM138" s="177">
        <v>8</v>
      </c>
      <c r="FN138" s="177">
        <v>8</v>
      </c>
      <c r="FO138" s="177">
        <v>5</v>
      </c>
      <c r="FP138" s="177">
        <v>3</v>
      </c>
      <c r="FQ138" s="177">
        <v>2</v>
      </c>
      <c r="FR138" s="177">
        <v>2</v>
      </c>
      <c r="FS138" s="177">
        <v>2</v>
      </c>
      <c r="FT138" s="177">
        <v>2</v>
      </c>
      <c r="FU138" s="177">
        <v>2</v>
      </c>
      <c r="FV138" s="177">
        <v>2</v>
      </c>
      <c r="FW138" s="177">
        <v>2</v>
      </c>
      <c r="FX138" s="77"/>
      <c r="FY138" s="77"/>
      <c r="FZ138" s="77"/>
      <c r="GA138" s="77"/>
      <c r="GB138" s="77"/>
      <c r="GD138" s="122">
        <f t="shared" si="128"/>
        <v>38</v>
      </c>
      <c r="GE138" s="122">
        <f t="shared" si="129"/>
        <v>66</v>
      </c>
      <c r="GF138" s="261">
        <f t="shared" si="130"/>
        <v>107</v>
      </c>
      <c r="GG138" s="261">
        <f t="shared" si="131"/>
        <v>131</v>
      </c>
      <c r="GH138" s="261">
        <f t="shared" si="132"/>
        <v>164</v>
      </c>
      <c r="GI138" s="261">
        <f t="shared" si="133"/>
        <v>164</v>
      </c>
      <c r="GJ138" s="261">
        <f t="shared" si="134"/>
        <v>189</v>
      </c>
      <c r="GK138" s="261">
        <f t="shared" si="135"/>
        <v>209</v>
      </c>
      <c r="GL138" s="261">
        <f t="shared" si="136"/>
        <v>209</v>
      </c>
      <c r="GM138" s="261">
        <f t="shared" si="137"/>
        <v>229</v>
      </c>
      <c r="GN138" s="261">
        <f t="shared" si="138"/>
        <v>250</v>
      </c>
      <c r="GO138" s="261"/>
      <c r="GP138" s="261">
        <f t="shared" si="139"/>
        <v>0</v>
      </c>
    </row>
    <row r="139" spans="1:198">
      <c r="A139" s="8">
        <v>50</v>
      </c>
      <c r="B139" s="14" t="s">
        <v>912</v>
      </c>
      <c r="C139" s="251">
        <v>3.1817129629629633E-2</v>
      </c>
      <c r="D139" s="251">
        <v>3.1817129629629633E-2</v>
      </c>
      <c r="E139" s="251">
        <v>3.1817129629629633E-2</v>
      </c>
      <c r="F139" s="251">
        <v>3.1817129629629633E-2</v>
      </c>
      <c r="G139" s="251">
        <v>3.1817129629629633E-2</v>
      </c>
      <c r="H139" s="251">
        <v>3.1817129629629633E-2</v>
      </c>
      <c r="I139" s="251">
        <v>3.1817129629629633E-2</v>
      </c>
      <c r="J139" s="251">
        <v>3.1817129629629633E-2</v>
      </c>
      <c r="K139" s="251">
        <v>3.1817129629629633E-2</v>
      </c>
      <c r="L139" s="251">
        <v>3.1817129629629633E-2</v>
      </c>
      <c r="M139" s="23">
        <v>3.1817129629629633E-2</v>
      </c>
      <c r="N139" s="252">
        <v>5</v>
      </c>
      <c r="O139" s="253">
        <f>IF(M$163&gt;0,(((M$163)+10)-N139),0)</f>
        <v>36</v>
      </c>
      <c r="P139" s="254">
        <v>0</v>
      </c>
      <c r="Q139" s="255">
        <f t="shared" si="140"/>
        <v>5</v>
      </c>
      <c r="R139" s="147">
        <f t="shared" si="141"/>
        <v>41</v>
      </c>
      <c r="S139" s="14"/>
      <c r="T139" s="16"/>
      <c r="U139" s="15"/>
      <c r="V139" s="14"/>
      <c r="W139" s="14"/>
      <c r="X139" s="14"/>
      <c r="Y139" s="131"/>
      <c r="Z139" s="14"/>
      <c r="AA139" s="16"/>
      <c r="AB139" s="252"/>
      <c r="AC139" s="253"/>
      <c r="AD139" s="254">
        <v>0</v>
      </c>
      <c r="AE139" s="255">
        <f t="shared" si="143"/>
        <v>0</v>
      </c>
      <c r="AF139" s="147">
        <f t="shared" si="144"/>
        <v>0</v>
      </c>
      <c r="AG139" s="14"/>
      <c r="AH139" s="16"/>
      <c r="AI139" s="15"/>
      <c r="AJ139" s="14"/>
      <c r="AK139" s="14"/>
      <c r="AL139" s="14"/>
      <c r="AM139" s="131"/>
      <c r="AN139" s="14"/>
      <c r="AO139" s="16"/>
      <c r="AP139" s="15"/>
      <c r="AQ139" s="253"/>
      <c r="AR139" s="256"/>
      <c r="AS139" s="14"/>
      <c r="AT139" s="131"/>
      <c r="AU139" s="14"/>
      <c r="AV139" s="23"/>
      <c r="AW139" s="252"/>
      <c r="AX139" s="253">
        <f t="shared" si="168"/>
        <v>0</v>
      </c>
      <c r="AY139" s="254">
        <v>0</v>
      </c>
      <c r="AZ139" s="255"/>
      <c r="BA139" s="147">
        <f t="shared" si="145"/>
        <v>0</v>
      </c>
      <c r="BB139" s="14"/>
      <c r="BC139" s="16"/>
      <c r="BD139" s="15"/>
      <c r="BE139" s="14"/>
      <c r="BF139" s="14"/>
      <c r="BG139" s="14"/>
      <c r="BH139" s="131">
        <f t="shared" si="146"/>
        <v>0</v>
      </c>
      <c r="BI139" s="14"/>
      <c r="BJ139" s="16"/>
      <c r="BK139" s="252"/>
      <c r="BL139" s="253"/>
      <c r="BM139" s="254">
        <v>0</v>
      </c>
      <c r="BN139" s="255">
        <f t="shared" si="97"/>
        <v>0</v>
      </c>
      <c r="BO139" s="147">
        <f t="shared" si="98"/>
        <v>0</v>
      </c>
      <c r="BP139" s="14"/>
      <c r="BQ139" s="16"/>
      <c r="BR139" s="252"/>
      <c r="BS139" s="253"/>
      <c r="BT139" s="254">
        <v>0</v>
      </c>
      <c r="BU139" s="255">
        <f t="shared" si="99"/>
        <v>0</v>
      </c>
      <c r="BV139" s="147">
        <f t="shared" si="100"/>
        <v>0</v>
      </c>
      <c r="BW139" s="14"/>
      <c r="BX139" s="23">
        <v>3.425925925925926E-2</v>
      </c>
      <c r="BY139" s="252">
        <v>3</v>
      </c>
      <c r="BZ139" s="253">
        <f>IF(BX$163&gt;0,(((BX$163)+10)-BY139),0)</f>
        <v>31</v>
      </c>
      <c r="CA139" s="254">
        <v>0</v>
      </c>
      <c r="CB139" s="255">
        <f t="shared" si="101"/>
        <v>5</v>
      </c>
      <c r="CC139" s="147">
        <f t="shared" si="102"/>
        <v>36</v>
      </c>
      <c r="CD139" s="14"/>
      <c r="CE139" s="16"/>
      <c r="CF139" s="15"/>
      <c r="CG139" s="14"/>
      <c r="CH139" s="14"/>
      <c r="CI139" s="14"/>
      <c r="CJ139" s="131">
        <f t="shared" si="103"/>
        <v>0</v>
      </c>
      <c r="CK139" s="14"/>
      <c r="CL139" s="16"/>
      <c r="CM139" s="15"/>
      <c r="CN139" s="253">
        <f t="shared" si="167"/>
        <v>0</v>
      </c>
      <c r="CO139" s="256"/>
      <c r="CP139" s="14"/>
      <c r="CQ139" s="131">
        <f t="shared" si="105"/>
        <v>0</v>
      </c>
      <c r="CR139" s="14"/>
      <c r="CS139" s="16"/>
      <c r="CT139" s="15"/>
      <c r="CU139" s="14"/>
      <c r="CV139" s="14"/>
      <c r="CW139" s="14"/>
      <c r="CX139" s="131">
        <f t="shared" si="106"/>
        <v>0</v>
      </c>
      <c r="CY139" s="14"/>
      <c r="CZ139" s="16"/>
      <c r="DA139" s="252"/>
      <c r="DB139" s="253"/>
      <c r="DC139" s="254">
        <v>0</v>
      </c>
      <c r="DD139" s="255">
        <f t="shared" si="107"/>
        <v>0</v>
      </c>
      <c r="DE139" s="147">
        <f t="shared" si="108"/>
        <v>0</v>
      </c>
      <c r="DF139" s="14"/>
      <c r="DG139" s="16"/>
      <c r="DH139" s="252"/>
      <c r="DI139" s="253"/>
      <c r="DJ139" s="254">
        <v>0</v>
      </c>
      <c r="DK139" s="255">
        <f t="shared" si="109"/>
        <v>0</v>
      </c>
      <c r="DL139" s="147">
        <f t="shared" si="110"/>
        <v>0</v>
      </c>
      <c r="DM139" s="14"/>
      <c r="DN139" s="16"/>
      <c r="DO139" s="252"/>
      <c r="DP139" s="253"/>
      <c r="DQ139" s="254">
        <v>0</v>
      </c>
      <c r="DR139" s="255">
        <f t="shared" si="111"/>
        <v>0</v>
      </c>
      <c r="DS139" s="147">
        <f t="shared" si="112"/>
        <v>0</v>
      </c>
      <c r="DT139" s="12"/>
      <c r="DU139" s="16"/>
      <c r="DV139" s="252"/>
      <c r="DW139" s="253"/>
      <c r="DX139" s="254">
        <v>0</v>
      </c>
      <c r="DY139" s="255">
        <f t="shared" si="113"/>
        <v>0</v>
      </c>
      <c r="DZ139" s="147">
        <f t="shared" si="114"/>
        <v>0</v>
      </c>
      <c r="EA139" s="14"/>
      <c r="EB139" s="16"/>
      <c r="EC139" s="252"/>
      <c r="ED139" s="253"/>
      <c r="EE139" s="254">
        <v>0</v>
      </c>
      <c r="EF139" s="255">
        <f t="shared" si="115"/>
        <v>0</v>
      </c>
      <c r="EG139" s="147">
        <f t="shared" si="116"/>
        <v>0</v>
      </c>
      <c r="EH139" s="14"/>
      <c r="EI139" s="16"/>
      <c r="EJ139" s="252"/>
      <c r="EK139" s="253"/>
      <c r="EL139" s="254">
        <v>0</v>
      </c>
      <c r="EM139" s="255">
        <f t="shared" si="117"/>
        <v>0</v>
      </c>
      <c r="EN139" s="147">
        <f t="shared" si="118"/>
        <v>0</v>
      </c>
      <c r="EO139" s="14"/>
      <c r="EP139" s="16"/>
      <c r="EQ139" s="15"/>
      <c r="ER139" s="14"/>
      <c r="ES139" s="14"/>
      <c r="ET139" s="14"/>
      <c r="EU139" s="131">
        <f t="shared" si="120"/>
        <v>0</v>
      </c>
      <c r="EV139" s="14"/>
      <c r="EW139" s="16"/>
      <c r="EX139" s="15"/>
      <c r="EY139" s="14"/>
      <c r="EZ139" s="14"/>
      <c r="FA139" s="14"/>
      <c r="FB139" s="131">
        <f t="shared" si="122"/>
        <v>0</v>
      </c>
      <c r="FC139" s="14"/>
      <c r="FD139" s="23"/>
      <c r="FE139" s="259">
        <f t="shared" si="123"/>
        <v>19</v>
      </c>
      <c r="FF139" s="260">
        <f t="shared" si="157"/>
        <v>67</v>
      </c>
      <c r="FG139" s="260">
        <f t="shared" si="157"/>
        <v>0</v>
      </c>
      <c r="FH139" s="260">
        <f t="shared" si="157"/>
        <v>10</v>
      </c>
      <c r="FI139" s="131">
        <f t="shared" si="125"/>
        <v>77</v>
      </c>
      <c r="FJ139" s="14" t="str">
        <f t="shared" si="126"/>
        <v>Susanne Enhard</v>
      </c>
      <c r="FK139" s="14"/>
      <c r="FL139" s="183">
        <f t="shared" si="127"/>
        <v>19</v>
      </c>
      <c r="FM139" s="177">
        <v>5</v>
      </c>
      <c r="FN139" s="177">
        <v>18</v>
      </c>
      <c r="FO139" s="177">
        <v>20</v>
      </c>
      <c r="FP139" s="177">
        <v>23</v>
      </c>
      <c r="FQ139" s="177">
        <v>17</v>
      </c>
      <c r="FR139" s="177">
        <v>18</v>
      </c>
      <c r="FS139" s="177">
        <v>18</v>
      </c>
      <c r="FT139" s="177">
        <v>18</v>
      </c>
      <c r="FU139" s="177">
        <v>18</v>
      </c>
      <c r="FV139" s="177">
        <v>18</v>
      </c>
      <c r="FW139" s="177">
        <v>19</v>
      </c>
      <c r="FX139" s="77"/>
      <c r="FY139" s="77"/>
      <c r="FZ139" s="77"/>
      <c r="GA139" s="77"/>
      <c r="GB139" s="77"/>
      <c r="GD139" s="122">
        <f t="shared" si="128"/>
        <v>41</v>
      </c>
      <c r="GE139" s="122">
        <f t="shared" si="129"/>
        <v>41</v>
      </c>
      <c r="GF139" s="261">
        <f t="shared" si="130"/>
        <v>41</v>
      </c>
      <c r="GG139" s="261">
        <f t="shared" si="131"/>
        <v>41</v>
      </c>
      <c r="GH139" s="261">
        <f t="shared" si="132"/>
        <v>77</v>
      </c>
      <c r="GI139" s="261">
        <f t="shared" si="133"/>
        <v>77</v>
      </c>
      <c r="GJ139" s="261">
        <f t="shared" si="134"/>
        <v>77</v>
      </c>
      <c r="GK139" s="261">
        <f t="shared" si="135"/>
        <v>77</v>
      </c>
      <c r="GL139" s="261">
        <f t="shared" si="136"/>
        <v>77</v>
      </c>
      <c r="GM139" s="261">
        <f t="shared" si="137"/>
        <v>77</v>
      </c>
      <c r="GN139" s="261">
        <f t="shared" si="138"/>
        <v>77</v>
      </c>
      <c r="GO139" s="261"/>
      <c r="GP139" s="261">
        <f t="shared" si="139"/>
        <v>0</v>
      </c>
    </row>
    <row r="140" spans="1:198">
      <c r="A140" s="8">
        <v>51</v>
      </c>
      <c r="B140" s="14" t="s">
        <v>273</v>
      </c>
      <c r="C140" s="251"/>
      <c r="D140" s="251">
        <v>3.6412037037037034E-2</v>
      </c>
      <c r="E140" s="251">
        <v>3.6412037037037034E-2</v>
      </c>
      <c r="F140" s="251">
        <v>3.6412037037037034E-2</v>
      </c>
      <c r="G140" s="251">
        <v>3.6412037037037034E-2</v>
      </c>
      <c r="H140" s="251">
        <v>3.6412037037037034E-2</v>
      </c>
      <c r="I140" s="251">
        <v>3.6412037037037034E-2</v>
      </c>
      <c r="J140" s="251">
        <v>3.6412037037037034E-2</v>
      </c>
      <c r="K140" s="251">
        <v>3.6412037037037034E-2</v>
      </c>
      <c r="L140" s="251">
        <v>3.6412037037037034E-2</v>
      </c>
      <c r="M140" s="16"/>
      <c r="N140" s="252"/>
      <c r="O140" s="253"/>
      <c r="P140" s="254">
        <v>0</v>
      </c>
      <c r="Q140" s="255">
        <f t="shared" si="140"/>
        <v>0</v>
      </c>
      <c r="R140" s="147">
        <f t="shared" si="141"/>
        <v>0</v>
      </c>
      <c r="S140" s="14"/>
      <c r="T140" s="16"/>
      <c r="U140" s="15"/>
      <c r="V140" s="14"/>
      <c r="W140" s="14"/>
      <c r="X140" s="14"/>
      <c r="Y140" s="131"/>
      <c r="Z140" s="14"/>
      <c r="AA140" s="23">
        <v>3.6412037037037034E-2</v>
      </c>
      <c r="AB140" s="252">
        <v>10</v>
      </c>
      <c r="AC140" s="253">
        <f>IF(AA$163&gt;0,(((AA$163)+10)-AB140),0)</f>
        <v>19</v>
      </c>
      <c r="AD140" s="254">
        <v>0</v>
      </c>
      <c r="AE140" s="255">
        <f t="shared" si="143"/>
        <v>5</v>
      </c>
      <c r="AF140" s="147">
        <f t="shared" si="144"/>
        <v>24</v>
      </c>
      <c r="AG140" s="14"/>
      <c r="AH140" s="16"/>
      <c r="AI140" s="15"/>
      <c r="AJ140" s="14"/>
      <c r="AK140" s="14"/>
      <c r="AL140" s="14"/>
      <c r="AM140" s="131"/>
      <c r="AN140" s="14"/>
      <c r="AO140" s="16"/>
      <c r="AP140" s="15"/>
      <c r="AQ140" s="253"/>
      <c r="AR140" s="256"/>
      <c r="AS140" s="14"/>
      <c r="AT140" s="131"/>
      <c r="AU140" s="14"/>
      <c r="AV140" s="23"/>
      <c r="AW140" s="252"/>
      <c r="AX140" s="253">
        <f t="shared" si="168"/>
        <v>0</v>
      </c>
      <c r="AY140" s="254">
        <v>0</v>
      </c>
      <c r="AZ140" s="255"/>
      <c r="BA140" s="147">
        <f t="shared" si="145"/>
        <v>0</v>
      </c>
      <c r="BB140" s="14"/>
      <c r="BC140" s="16"/>
      <c r="BD140" s="15"/>
      <c r="BE140" s="14"/>
      <c r="BF140" s="14"/>
      <c r="BG140" s="14"/>
      <c r="BH140" s="131"/>
      <c r="BI140" s="14"/>
      <c r="BJ140" s="16"/>
      <c r="BK140" s="252"/>
      <c r="BL140" s="253"/>
      <c r="BM140" s="254">
        <v>0</v>
      </c>
      <c r="BN140" s="255">
        <f t="shared" si="97"/>
        <v>0</v>
      </c>
      <c r="BO140" s="147">
        <f t="shared" si="98"/>
        <v>0</v>
      </c>
      <c r="BP140" s="14"/>
      <c r="BQ140" s="23">
        <v>2.5763888888888892E-2</v>
      </c>
      <c r="BR140" s="252">
        <v>12</v>
      </c>
      <c r="BS140" s="253">
        <f>IF(BQ$163&gt;0,(((BQ$163)+10)-BR140),0)</f>
        <v>15</v>
      </c>
      <c r="BT140" s="254">
        <v>0</v>
      </c>
      <c r="BU140" s="255">
        <f t="shared" si="99"/>
        <v>5</v>
      </c>
      <c r="BV140" s="147">
        <f t="shared" si="100"/>
        <v>20</v>
      </c>
      <c r="BW140" s="14"/>
      <c r="BX140" s="23">
        <v>3.8784722222222227E-2</v>
      </c>
      <c r="BY140" s="252">
        <v>12</v>
      </c>
      <c r="BZ140" s="253">
        <f>IF(BX$163&gt;0,(((BX$163)+10)-BY140),0)</f>
        <v>22</v>
      </c>
      <c r="CA140" s="254">
        <v>0</v>
      </c>
      <c r="CB140" s="255">
        <f t="shared" si="101"/>
        <v>5</v>
      </c>
      <c r="CC140" s="147">
        <f t="shared" si="102"/>
        <v>27</v>
      </c>
      <c r="CD140" s="14"/>
      <c r="CE140" s="16"/>
      <c r="CF140" s="15"/>
      <c r="CG140" s="14"/>
      <c r="CH140" s="14"/>
      <c r="CI140" s="14"/>
      <c r="CJ140" s="131">
        <f t="shared" si="103"/>
        <v>0</v>
      </c>
      <c r="CK140" s="14"/>
      <c r="CL140" s="16"/>
      <c r="CM140" s="15"/>
      <c r="CN140" s="253">
        <f t="shared" si="167"/>
        <v>0</v>
      </c>
      <c r="CO140" s="256"/>
      <c r="CP140" s="14"/>
      <c r="CQ140" s="131">
        <f t="shared" si="105"/>
        <v>0</v>
      </c>
      <c r="CR140" s="14"/>
      <c r="CS140" s="16"/>
      <c r="CT140" s="15"/>
      <c r="CU140" s="14"/>
      <c r="CV140" s="14"/>
      <c r="CW140" s="14"/>
      <c r="CX140" s="131">
        <f t="shared" si="106"/>
        <v>0</v>
      </c>
      <c r="CY140" s="14"/>
      <c r="CZ140" s="16"/>
      <c r="DA140" s="252"/>
      <c r="DB140" s="253"/>
      <c r="DC140" s="254">
        <v>0</v>
      </c>
      <c r="DD140" s="255">
        <f t="shared" si="107"/>
        <v>0</v>
      </c>
      <c r="DE140" s="147">
        <f t="shared" si="108"/>
        <v>0</v>
      </c>
      <c r="DF140" s="14"/>
      <c r="DG140" s="16"/>
      <c r="DH140" s="252"/>
      <c r="DI140" s="253"/>
      <c r="DJ140" s="254">
        <v>0</v>
      </c>
      <c r="DK140" s="255">
        <f t="shared" si="109"/>
        <v>0</v>
      </c>
      <c r="DL140" s="147">
        <f t="shared" si="110"/>
        <v>0</v>
      </c>
      <c r="DM140" s="14"/>
      <c r="DN140" s="16"/>
      <c r="DO140" s="252"/>
      <c r="DP140" s="253"/>
      <c r="DQ140" s="254">
        <v>0</v>
      </c>
      <c r="DR140" s="255">
        <f t="shared" si="111"/>
        <v>0</v>
      </c>
      <c r="DS140" s="147">
        <f t="shared" si="112"/>
        <v>0</v>
      </c>
      <c r="DT140" s="12"/>
      <c r="DU140" s="16"/>
      <c r="DV140" s="252"/>
      <c r="DW140" s="253"/>
      <c r="DX140" s="254">
        <v>0</v>
      </c>
      <c r="DY140" s="255">
        <f t="shared" si="113"/>
        <v>0</v>
      </c>
      <c r="DZ140" s="147">
        <f t="shared" si="114"/>
        <v>0</v>
      </c>
      <c r="EA140" s="14"/>
      <c r="EB140" s="16"/>
      <c r="EC140" s="252"/>
      <c r="ED140" s="253"/>
      <c r="EE140" s="254">
        <v>0</v>
      </c>
      <c r="EF140" s="255">
        <f t="shared" si="115"/>
        <v>0</v>
      </c>
      <c r="EG140" s="147">
        <f t="shared" si="116"/>
        <v>0</v>
      </c>
      <c r="EH140" s="14"/>
      <c r="EI140" s="16"/>
      <c r="EJ140" s="252"/>
      <c r="EK140" s="253"/>
      <c r="EL140" s="254">
        <v>0</v>
      </c>
      <c r="EM140" s="255">
        <f t="shared" si="117"/>
        <v>0</v>
      </c>
      <c r="EN140" s="147">
        <f t="shared" si="118"/>
        <v>0</v>
      </c>
      <c r="EO140" s="14"/>
      <c r="EP140" s="16"/>
      <c r="EQ140" s="15"/>
      <c r="ER140" s="14"/>
      <c r="ES140" s="14"/>
      <c r="ET140" s="14"/>
      <c r="EU140" s="131"/>
      <c r="EV140" s="14"/>
      <c r="EW140" s="16"/>
      <c r="EX140" s="15"/>
      <c r="EY140" s="14"/>
      <c r="EZ140" s="14"/>
      <c r="FA140" s="14"/>
      <c r="FB140" s="131"/>
      <c r="FC140" s="14"/>
      <c r="FD140" s="23"/>
      <c r="FE140" s="259">
        <f t="shared" si="123"/>
        <v>22</v>
      </c>
      <c r="FF140" s="260">
        <f t="shared" si="157"/>
        <v>56</v>
      </c>
      <c r="FG140" s="260">
        <f t="shared" si="157"/>
        <v>0</v>
      </c>
      <c r="FH140" s="260">
        <f t="shared" si="157"/>
        <v>15</v>
      </c>
      <c r="FI140" s="131">
        <f t="shared" si="125"/>
        <v>71</v>
      </c>
      <c r="FJ140" s="14" t="str">
        <f t="shared" si="126"/>
        <v>Teresa Douglas</v>
      </c>
      <c r="FK140" s="14"/>
      <c r="FL140" s="183">
        <f t="shared" si="127"/>
        <v>22</v>
      </c>
      <c r="FM140" s="177"/>
      <c r="FN140" s="177">
        <v>26</v>
      </c>
      <c r="FO140" s="177">
        <v>28</v>
      </c>
      <c r="FP140" s="177">
        <v>22</v>
      </c>
      <c r="FQ140" s="177">
        <v>20</v>
      </c>
      <c r="FR140" s="177">
        <v>21</v>
      </c>
      <c r="FS140" s="177">
        <v>21</v>
      </c>
      <c r="FT140" s="177">
        <v>21</v>
      </c>
      <c r="FU140" s="177">
        <v>21</v>
      </c>
      <c r="FV140" s="177">
        <v>21</v>
      </c>
      <c r="FW140" s="177">
        <v>22</v>
      </c>
      <c r="FX140" s="77"/>
      <c r="FY140" s="77"/>
      <c r="FZ140" s="77"/>
      <c r="GA140" s="77"/>
      <c r="GB140" s="77"/>
      <c r="GD140" s="122">
        <f t="shared" si="128"/>
        <v>0</v>
      </c>
      <c r="GE140" s="122">
        <f t="shared" si="129"/>
        <v>24</v>
      </c>
      <c r="GF140" s="261">
        <f t="shared" si="130"/>
        <v>24</v>
      </c>
      <c r="GG140" s="261">
        <f t="shared" si="131"/>
        <v>44</v>
      </c>
      <c r="GH140" s="261">
        <f t="shared" si="132"/>
        <v>71</v>
      </c>
      <c r="GI140" s="261">
        <f t="shared" si="133"/>
        <v>71</v>
      </c>
      <c r="GJ140" s="261">
        <f t="shared" si="134"/>
        <v>71</v>
      </c>
      <c r="GK140" s="261">
        <f t="shared" si="135"/>
        <v>71</v>
      </c>
      <c r="GL140" s="261">
        <f t="shared" si="136"/>
        <v>71</v>
      </c>
      <c r="GM140" s="261">
        <f t="shared" si="137"/>
        <v>71</v>
      </c>
      <c r="GN140" s="261">
        <f t="shared" si="138"/>
        <v>71</v>
      </c>
      <c r="GO140" s="261"/>
      <c r="GP140" s="261">
        <f t="shared" si="139"/>
        <v>0</v>
      </c>
    </row>
    <row r="141" spans="1:198">
      <c r="B141" s="14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16"/>
      <c r="N141" s="252"/>
      <c r="O141" s="253"/>
      <c r="P141" s="254">
        <v>0</v>
      </c>
      <c r="Q141" s="255">
        <f t="shared" si="140"/>
        <v>0</v>
      </c>
      <c r="R141" s="147">
        <f t="shared" si="141"/>
        <v>0</v>
      </c>
      <c r="S141" s="14"/>
      <c r="T141" s="16"/>
      <c r="U141" s="15"/>
      <c r="V141" s="14"/>
      <c r="W141" s="14"/>
      <c r="X141" s="14"/>
      <c r="Y141" s="131"/>
      <c r="Z141" s="14"/>
      <c r="AA141" s="16"/>
      <c r="AB141" s="252"/>
      <c r="AC141" s="253"/>
      <c r="AD141" s="254">
        <v>0</v>
      </c>
      <c r="AE141" s="255">
        <f t="shared" si="143"/>
        <v>0</v>
      </c>
      <c r="AF141" s="147">
        <f t="shared" si="144"/>
        <v>0</v>
      </c>
      <c r="AG141" s="14"/>
      <c r="AH141" s="16"/>
      <c r="AI141" s="15"/>
      <c r="AJ141" s="14"/>
      <c r="AK141" s="14"/>
      <c r="AL141" s="14"/>
      <c r="AM141" s="131"/>
      <c r="AN141" s="14"/>
      <c r="AO141" s="16"/>
      <c r="AP141" s="15"/>
      <c r="AQ141" s="253"/>
      <c r="AR141" s="256"/>
      <c r="AS141" s="14"/>
      <c r="AT141" s="131"/>
      <c r="AU141" s="14"/>
      <c r="AV141" s="23"/>
      <c r="AW141" s="252"/>
      <c r="AX141" s="253">
        <f t="shared" si="168"/>
        <v>0</v>
      </c>
      <c r="AY141" s="254">
        <v>0</v>
      </c>
      <c r="AZ141" s="255"/>
      <c r="BA141" s="147">
        <f t="shared" si="145"/>
        <v>0</v>
      </c>
      <c r="BB141" s="14"/>
      <c r="BC141" s="16"/>
      <c r="BD141" s="15"/>
      <c r="BE141" s="14"/>
      <c r="BF141" s="14"/>
      <c r="BG141" s="14"/>
      <c r="BH141" s="131"/>
      <c r="BI141" s="14"/>
      <c r="BJ141" s="16"/>
      <c r="BK141" s="252"/>
      <c r="BL141" s="253"/>
      <c r="BM141" s="254">
        <v>0</v>
      </c>
      <c r="BN141" s="255">
        <f t="shared" si="97"/>
        <v>0</v>
      </c>
      <c r="BO141" s="147">
        <f t="shared" si="98"/>
        <v>0</v>
      </c>
      <c r="BP141" s="14"/>
      <c r="BQ141" s="16"/>
      <c r="BR141" s="252"/>
      <c r="BS141" s="253"/>
      <c r="BT141" s="254">
        <v>0</v>
      </c>
      <c r="BU141" s="255">
        <f t="shared" si="99"/>
        <v>0</v>
      </c>
      <c r="BV141" s="147">
        <f t="shared" si="100"/>
        <v>0</v>
      </c>
      <c r="BW141" s="14"/>
      <c r="BX141" s="16"/>
      <c r="BY141" s="252"/>
      <c r="BZ141" s="253"/>
      <c r="CA141" s="254">
        <v>0</v>
      </c>
      <c r="CB141" s="255">
        <f t="shared" si="101"/>
        <v>0</v>
      </c>
      <c r="CC141" s="147">
        <f t="shared" si="102"/>
        <v>0</v>
      </c>
      <c r="CD141" s="14"/>
      <c r="CE141" s="16"/>
      <c r="CF141" s="15"/>
      <c r="CG141" s="14"/>
      <c r="CH141" s="14"/>
      <c r="CI141" s="14"/>
      <c r="CJ141" s="131">
        <f t="shared" si="103"/>
        <v>0</v>
      </c>
      <c r="CK141" s="14"/>
      <c r="CL141" s="16"/>
      <c r="CM141" s="15"/>
      <c r="CN141" s="253">
        <f t="shared" si="167"/>
        <v>0</v>
      </c>
      <c r="CO141" s="256"/>
      <c r="CP141" s="14"/>
      <c r="CQ141" s="131">
        <f t="shared" si="105"/>
        <v>0</v>
      </c>
      <c r="CR141" s="14"/>
      <c r="CS141" s="16"/>
      <c r="CT141" s="15"/>
      <c r="CU141" s="14"/>
      <c r="CV141" s="14"/>
      <c r="CW141" s="14"/>
      <c r="CX141" s="131">
        <f t="shared" si="106"/>
        <v>0</v>
      </c>
      <c r="CY141" s="14"/>
      <c r="CZ141" s="16"/>
      <c r="DA141" s="252"/>
      <c r="DB141" s="253"/>
      <c r="DC141" s="254">
        <v>0</v>
      </c>
      <c r="DD141" s="255">
        <f t="shared" si="107"/>
        <v>0</v>
      </c>
      <c r="DE141" s="147">
        <f t="shared" si="108"/>
        <v>0</v>
      </c>
      <c r="DF141" s="14"/>
      <c r="DG141" s="16"/>
      <c r="DH141" s="252"/>
      <c r="DI141" s="253"/>
      <c r="DJ141" s="254">
        <v>0</v>
      </c>
      <c r="DK141" s="255">
        <f t="shared" si="109"/>
        <v>0</v>
      </c>
      <c r="DL141" s="147">
        <f t="shared" si="110"/>
        <v>0</v>
      </c>
      <c r="DM141" s="14"/>
      <c r="DN141" s="16"/>
      <c r="DO141" s="252"/>
      <c r="DP141" s="253"/>
      <c r="DQ141" s="254">
        <v>0</v>
      </c>
      <c r="DR141" s="255">
        <f t="shared" si="111"/>
        <v>0</v>
      </c>
      <c r="DS141" s="147">
        <f t="shared" si="112"/>
        <v>0</v>
      </c>
      <c r="DT141" s="12"/>
      <c r="DU141" s="16"/>
      <c r="DV141" s="252"/>
      <c r="DW141" s="253"/>
      <c r="DX141" s="254">
        <v>0</v>
      </c>
      <c r="DY141" s="255">
        <f t="shared" si="113"/>
        <v>0</v>
      </c>
      <c r="DZ141" s="147">
        <f t="shared" si="114"/>
        <v>0</v>
      </c>
      <c r="EA141" s="14"/>
      <c r="EB141" s="16"/>
      <c r="EC141" s="252"/>
      <c r="ED141" s="253"/>
      <c r="EE141" s="254">
        <v>0</v>
      </c>
      <c r="EF141" s="255">
        <f t="shared" si="115"/>
        <v>0</v>
      </c>
      <c r="EG141" s="147">
        <f t="shared" si="116"/>
        <v>0</v>
      </c>
      <c r="EH141" s="14"/>
      <c r="EI141" s="16"/>
      <c r="EJ141" s="252"/>
      <c r="EK141" s="253"/>
      <c r="EL141" s="254">
        <v>0</v>
      </c>
      <c r="EM141" s="255">
        <f t="shared" si="117"/>
        <v>0</v>
      </c>
      <c r="EN141" s="147">
        <f t="shared" si="118"/>
        <v>0</v>
      </c>
      <c r="EO141" s="14"/>
      <c r="EP141" s="16"/>
      <c r="EQ141" s="15"/>
      <c r="ER141" s="14"/>
      <c r="ES141" s="14"/>
      <c r="ET141" s="14"/>
      <c r="EU141" s="131"/>
      <c r="EV141" s="14"/>
      <c r="EW141" s="16"/>
      <c r="EX141" s="15"/>
      <c r="EY141" s="14"/>
      <c r="EZ141" s="14"/>
      <c r="FA141" s="14"/>
      <c r="FB141" s="131"/>
      <c r="FC141" s="14"/>
      <c r="FD141" s="23"/>
      <c r="FE141" s="259">
        <f t="shared" si="123"/>
        <v>0</v>
      </c>
      <c r="FF141" s="260">
        <f t="shared" si="157"/>
        <v>0</v>
      </c>
      <c r="FG141" s="260">
        <f t="shared" si="157"/>
        <v>0</v>
      </c>
      <c r="FH141" s="260">
        <f t="shared" si="157"/>
        <v>0</v>
      </c>
      <c r="FI141" s="131">
        <f t="shared" si="125"/>
        <v>0</v>
      </c>
      <c r="FJ141" s="14">
        <f t="shared" si="126"/>
        <v>0</v>
      </c>
      <c r="FK141" s="14"/>
      <c r="FL141" s="183"/>
      <c r="FM141" s="177"/>
      <c r="FN141" s="177"/>
      <c r="FO141" s="177"/>
      <c r="FP141" s="177"/>
      <c r="FQ141" s="177"/>
      <c r="FR141" s="177"/>
      <c r="FS141" s="177"/>
      <c r="FT141" s="177"/>
      <c r="FU141" s="177"/>
      <c r="FV141" s="177"/>
      <c r="FW141" s="177"/>
      <c r="FX141" s="77"/>
      <c r="FY141" s="77"/>
      <c r="FZ141" s="77"/>
      <c r="GA141" s="77"/>
      <c r="GB141" s="77"/>
      <c r="GO141" s="261"/>
    </row>
    <row r="142" spans="1:198">
      <c r="B142" s="14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16"/>
      <c r="N142" s="252"/>
      <c r="O142" s="253"/>
      <c r="P142" s="254">
        <v>0</v>
      </c>
      <c r="Q142" s="255">
        <f t="shared" si="140"/>
        <v>0</v>
      </c>
      <c r="R142" s="147">
        <f t="shared" si="141"/>
        <v>0</v>
      </c>
      <c r="S142" s="14"/>
      <c r="T142" s="16"/>
      <c r="U142" s="15"/>
      <c r="V142" s="14"/>
      <c r="W142" s="14"/>
      <c r="X142" s="14"/>
      <c r="Y142" s="131"/>
      <c r="Z142" s="14"/>
      <c r="AA142" s="16"/>
      <c r="AB142" s="252"/>
      <c r="AC142" s="253"/>
      <c r="AD142" s="254">
        <v>0</v>
      </c>
      <c r="AE142" s="255">
        <f t="shared" si="143"/>
        <v>0</v>
      </c>
      <c r="AF142" s="147">
        <f t="shared" si="144"/>
        <v>0</v>
      </c>
      <c r="AG142" s="14"/>
      <c r="AH142" s="16"/>
      <c r="AI142" s="15"/>
      <c r="AJ142" s="14"/>
      <c r="AK142" s="14"/>
      <c r="AL142" s="14"/>
      <c r="AM142" s="131"/>
      <c r="AN142" s="14"/>
      <c r="AO142" s="16"/>
      <c r="AP142" s="15"/>
      <c r="AQ142" s="253"/>
      <c r="AR142" s="256"/>
      <c r="AS142" s="14"/>
      <c r="AT142" s="131"/>
      <c r="AU142" s="14"/>
      <c r="AV142" s="23"/>
      <c r="AW142" s="252"/>
      <c r="AX142" s="253">
        <f t="shared" si="168"/>
        <v>0</v>
      </c>
      <c r="AY142" s="254">
        <v>0</v>
      </c>
      <c r="AZ142" s="255"/>
      <c r="BA142" s="147">
        <f t="shared" si="145"/>
        <v>0</v>
      </c>
      <c r="BB142" s="14"/>
      <c r="BC142" s="16"/>
      <c r="BD142" s="15"/>
      <c r="BE142" s="14"/>
      <c r="BF142" s="14"/>
      <c r="BG142" s="14"/>
      <c r="BH142" s="131"/>
      <c r="BI142" s="14"/>
      <c r="BJ142" s="16"/>
      <c r="BK142" s="252"/>
      <c r="BL142" s="253"/>
      <c r="BM142" s="254">
        <v>0</v>
      </c>
      <c r="BN142" s="255">
        <f t="shared" si="97"/>
        <v>0</v>
      </c>
      <c r="BO142" s="147">
        <f t="shared" si="98"/>
        <v>0</v>
      </c>
      <c r="BP142" s="14"/>
      <c r="BQ142" s="16"/>
      <c r="BR142" s="252"/>
      <c r="BS142" s="253"/>
      <c r="BT142" s="254">
        <v>0</v>
      </c>
      <c r="BU142" s="255">
        <f t="shared" si="99"/>
        <v>0</v>
      </c>
      <c r="BV142" s="147">
        <f t="shared" si="100"/>
        <v>0</v>
      </c>
      <c r="BW142" s="14"/>
      <c r="BX142" s="16"/>
      <c r="BY142" s="252"/>
      <c r="BZ142" s="253"/>
      <c r="CA142" s="254">
        <v>0</v>
      </c>
      <c r="CB142" s="255">
        <f t="shared" si="101"/>
        <v>0</v>
      </c>
      <c r="CC142" s="147">
        <f t="shared" si="102"/>
        <v>0</v>
      </c>
      <c r="CD142" s="14"/>
      <c r="CE142" s="16"/>
      <c r="CF142" s="15"/>
      <c r="CG142" s="14"/>
      <c r="CH142" s="14"/>
      <c r="CI142" s="14"/>
      <c r="CJ142" s="131">
        <f t="shared" si="103"/>
        <v>0</v>
      </c>
      <c r="CK142" s="14"/>
      <c r="CL142" s="16"/>
      <c r="CM142" s="15"/>
      <c r="CN142" s="253">
        <f t="shared" si="167"/>
        <v>0</v>
      </c>
      <c r="CO142" s="256"/>
      <c r="CP142" s="14"/>
      <c r="CQ142" s="131">
        <f t="shared" si="105"/>
        <v>0</v>
      </c>
      <c r="CR142" s="14"/>
      <c r="CS142" s="16"/>
      <c r="CT142" s="15"/>
      <c r="CU142" s="14"/>
      <c r="CV142" s="14"/>
      <c r="CW142" s="14"/>
      <c r="CX142" s="131">
        <f t="shared" si="106"/>
        <v>0</v>
      </c>
      <c r="CY142" s="14"/>
      <c r="CZ142" s="16"/>
      <c r="DA142" s="252"/>
      <c r="DB142" s="253"/>
      <c r="DC142" s="254">
        <v>0</v>
      </c>
      <c r="DD142" s="255">
        <f t="shared" si="107"/>
        <v>0</v>
      </c>
      <c r="DE142" s="147">
        <f t="shared" si="108"/>
        <v>0</v>
      </c>
      <c r="DF142" s="14"/>
      <c r="DG142" s="16"/>
      <c r="DH142" s="252"/>
      <c r="DI142" s="253"/>
      <c r="DJ142" s="254">
        <v>0</v>
      </c>
      <c r="DK142" s="255">
        <f t="shared" si="109"/>
        <v>0</v>
      </c>
      <c r="DL142" s="147">
        <f t="shared" si="110"/>
        <v>0</v>
      </c>
      <c r="DM142" s="14"/>
      <c r="DN142" s="16"/>
      <c r="DO142" s="252"/>
      <c r="DP142" s="253"/>
      <c r="DQ142" s="254">
        <v>0</v>
      </c>
      <c r="DR142" s="255">
        <f t="shared" si="111"/>
        <v>0</v>
      </c>
      <c r="DS142" s="147">
        <f t="shared" si="112"/>
        <v>0</v>
      </c>
      <c r="DT142" s="12"/>
      <c r="DU142" s="16"/>
      <c r="DV142" s="252"/>
      <c r="DW142" s="253"/>
      <c r="DX142" s="254">
        <v>0</v>
      </c>
      <c r="DY142" s="255">
        <f t="shared" si="113"/>
        <v>0</v>
      </c>
      <c r="DZ142" s="147">
        <f t="shared" si="114"/>
        <v>0</v>
      </c>
      <c r="EA142" s="14"/>
      <c r="EB142" s="16"/>
      <c r="EC142" s="252"/>
      <c r="ED142" s="253"/>
      <c r="EE142" s="254">
        <v>0</v>
      </c>
      <c r="EF142" s="255">
        <f t="shared" si="115"/>
        <v>0</v>
      </c>
      <c r="EG142" s="147">
        <f t="shared" si="116"/>
        <v>0</v>
      </c>
      <c r="EH142" s="14"/>
      <c r="EI142" s="16"/>
      <c r="EJ142" s="252"/>
      <c r="EK142" s="253"/>
      <c r="EL142" s="254">
        <v>0</v>
      </c>
      <c r="EM142" s="255">
        <f t="shared" si="117"/>
        <v>0</v>
      </c>
      <c r="EN142" s="147">
        <f t="shared" si="118"/>
        <v>0</v>
      </c>
      <c r="EO142" s="14"/>
      <c r="EP142" s="16"/>
      <c r="EQ142" s="15"/>
      <c r="ER142" s="14"/>
      <c r="ES142" s="14"/>
      <c r="ET142" s="14"/>
      <c r="EU142" s="131"/>
      <c r="EV142" s="14"/>
      <c r="EW142" s="16"/>
      <c r="EX142" s="15"/>
      <c r="EY142" s="14"/>
      <c r="EZ142" s="14"/>
      <c r="FA142" s="14"/>
      <c r="FB142" s="131"/>
      <c r="FC142" s="14"/>
      <c r="FD142" s="23"/>
      <c r="FE142" s="259">
        <f t="shared" si="123"/>
        <v>0</v>
      </c>
      <c r="FF142" s="260">
        <f t="shared" si="157"/>
        <v>0</v>
      </c>
      <c r="FG142" s="260">
        <f t="shared" si="157"/>
        <v>0</v>
      </c>
      <c r="FH142" s="260">
        <f t="shared" si="157"/>
        <v>0</v>
      </c>
      <c r="FI142" s="131">
        <f t="shared" si="125"/>
        <v>0</v>
      </c>
      <c r="FJ142" s="14">
        <f t="shared" si="126"/>
        <v>0</v>
      </c>
      <c r="FK142" s="14"/>
      <c r="FL142" s="183"/>
      <c r="FM142" s="177"/>
      <c r="FN142" s="177"/>
      <c r="FO142" s="177"/>
      <c r="FP142" s="177"/>
      <c r="FQ142" s="177"/>
      <c r="FR142" s="177"/>
      <c r="FS142" s="177"/>
      <c r="FT142" s="177"/>
      <c r="FU142" s="177"/>
      <c r="FV142" s="177"/>
      <c r="FW142" s="177"/>
      <c r="FX142" s="77"/>
      <c r="FY142" s="77"/>
      <c r="FZ142" s="77"/>
      <c r="GA142" s="77"/>
      <c r="GB142" s="77"/>
      <c r="GO142" s="261"/>
    </row>
    <row r="143" spans="1:198">
      <c r="B143" s="14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16"/>
      <c r="N143" s="252"/>
      <c r="O143" s="253"/>
      <c r="P143" s="254">
        <v>0</v>
      </c>
      <c r="Q143" s="255">
        <f t="shared" si="140"/>
        <v>0</v>
      </c>
      <c r="R143" s="147">
        <f t="shared" si="141"/>
        <v>0</v>
      </c>
      <c r="S143" s="14"/>
      <c r="T143" s="16"/>
      <c r="U143" s="15"/>
      <c r="V143" s="14"/>
      <c r="W143" s="14"/>
      <c r="X143" s="14"/>
      <c r="Y143" s="131"/>
      <c r="Z143" s="14"/>
      <c r="AA143" s="16"/>
      <c r="AB143" s="252"/>
      <c r="AC143" s="253"/>
      <c r="AD143" s="254">
        <v>0</v>
      </c>
      <c r="AE143" s="255">
        <f t="shared" si="143"/>
        <v>0</v>
      </c>
      <c r="AF143" s="147">
        <f t="shared" si="144"/>
        <v>0</v>
      </c>
      <c r="AG143" s="14"/>
      <c r="AH143" s="16"/>
      <c r="AI143" s="15"/>
      <c r="AJ143" s="14"/>
      <c r="AK143" s="14"/>
      <c r="AL143" s="14"/>
      <c r="AM143" s="131"/>
      <c r="AN143" s="14"/>
      <c r="AO143" s="16"/>
      <c r="AP143" s="15"/>
      <c r="AQ143" s="253"/>
      <c r="AR143" s="256"/>
      <c r="AS143" s="14"/>
      <c r="AT143" s="131"/>
      <c r="AU143" s="14"/>
      <c r="AV143" s="23"/>
      <c r="AW143" s="252"/>
      <c r="AX143" s="253">
        <f t="shared" si="168"/>
        <v>0</v>
      </c>
      <c r="AY143" s="254">
        <v>0</v>
      </c>
      <c r="AZ143" s="255"/>
      <c r="BA143" s="147">
        <f t="shared" si="145"/>
        <v>0</v>
      </c>
      <c r="BB143" s="14"/>
      <c r="BC143" s="16"/>
      <c r="BD143" s="15"/>
      <c r="BE143" s="14"/>
      <c r="BF143" s="14"/>
      <c r="BG143" s="14"/>
      <c r="BH143" s="131"/>
      <c r="BI143" s="14"/>
      <c r="BJ143" s="16"/>
      <c r="BK143" s="252"/>
      <c r="BL143" s="253"/>
      <c r="BM143" s="254">
        <v>0</v>
      </c>
      <c r="BN143" s="255">
        <f t="shared" si="97"/>
        <v>0</v>
      </c>
      <c r="BO143" s="147">
        <f t="shared" si="98"/>
        <v>0</v>
      </c>
      <c r="BP143" s="14"/>
      <c r="BQ143" s="16"/>
      <c r="BR143" s="252"/>
      <c r="BS143" s="253"/>
      <c r="BT143" s="254">
        <v>0</v>
      </c>
      <c r="BU143" s="255">
        <f t="shared" si="99"/>
        <v>0</v>
      </c>
      <c r="BV143" s="147">
        <f t="shared" si="100"/>
        <v>0</v>
      </c>
      <c r="BW143" s="14"/>
      <c r="BX143" s="16"/>
      <c r="BY143" s="252"/>
      <c r="BZ143" s="253"/>
      <c r="CA143" s="254">
        <v>0</v>
      </c>
      <c r="CB143" s="255">
        <f t="shared" si="101"/>
        <v>0</v>
      </c>
      <c r="CC143" s="147">
        <f t="shared" si="102"/>
        <v>0</v>
      </c>
      <c r="CD143" s="14"/>
      <c r="CE143" s="16"/>
      <c r="CF143" s="15"/>
      <c r="CG143" s="14"/>
      <c r="CH143" s="14"/>
      <c r="CI143" s="14"/>
      <c r="CJ143" s="131"/>
      <c r="CK143" s="14"/>
      <c r="CL143" s="16"/>
      <c r="CM143" s="15"/>
      <c r="CN143" s="253"/>
      <c r="CO143" s="256"/>
      <c r="CP143" s="14"/>
      <c r="CQ143" s="131"/>
      <c r="CR143" s="14"/>
      <c r="CS143" s="16"/>
      <c r="CT143" s="15"/>
      <c r="CU143" s="14"/>
      <c r="CV143" s="14"/>
      <c r="CW143" s="14"/>
      <c r="CX143" s="131"/>
      <c r="CY143" s="14"/>
      <c r="CZ143" s="16"/>
      <c r="DA143" s="252"/>
      <c r="DB143" s="253"/>
      <c r="DC143" s="254">
        <v>0</v>
      </c>
      <c r="DD143" s="255">
        <f t="shared" si="107"/>
        <v>0</v>
      </c>
      <c r="DE143" s="147">
        <f t="shared" si="108"/>
        <v>0</v>
      </c>
      <c r="DF143" s="14"/>
      <c r="DG143" s="16"/>
      <c r="DH143" s="252"/>
      <c r="DI143" s="253"/>
      <c r="DJ143" s="254">
        <v>0</v>
      </c>
      <c r="DK143" s="255">
        <f t="shared" si="109"/>
        <v>0</v>
      </c>
      <c r="DL143" s="147">
        <f t="shared" si="110"/>
        <v>0</v>
      </c>
      <c r="DM143" s="14"/>
      <c r="DN143" s="16"/>
      <c r="DO143" s="252"/>
      <c r="DP143" s="253"/>
      <c r="DQ143" s="254">
        <v>0</v>
      </c>
      <c r="DR143" s="255">
        <f t="shared" si="111"/>
        <v>0</v>
      </c>
      <c r="DS143" s="147">
        <f t="shared" si="112"/>
        <v>0</v>
      </c>
      <c r="DT143" s="12"/>
      <c r="DU143" s="16"/>
      <c r="DV143" s="252"/>
      <c r="DW143" s="253"/>
      <c r="DX143" s="254">
        <v>0</v>
      </c>
      <c r="DY143" s="255">
        <f t="shared" si="113"/>
        <v>0</v>
      </c>
      <c r="DZ143" s="147">
        <f t="shared" si="114"/>
        <v>0</v>
      </c>
      <c r="EA143" s="14"/>
      <c r="EB143" s="16"/>
      <c r="EC143" s="252"/>
      <c r="ED143" s="253"/>
      <c r="EE143" s="254">
        <v>0</v>
      </c>
      <c r="EF143" s="255">
        <f t="shared" si="115"/>
        <v>0</v>
      </c>
      <c r="EG143" s="147">
        <f t="shared" si="116"/>
        <v>0</v>
      </c>
      <c r="EH143" s="14"/>
      <c r="EI143" s="16"/>
      <c r="EJ143" s="252"/>
      <c r="EK143" s="253"/>
      <c r="EL143" s="254">
        <v>0</v>
      </c>
      <c r="EM143" s="255">
        <f t="shared" si="117"/>
        <v>0</v>
      </c>
      <c r="EN143" s="147">
        <f t="shared" si="118"/>
        <v>0</v>
      </c>
      <c r="EO143" s="14"/>
      <c r="EP143" s="16"/>
      <c r="EQ143" s="15"/>
      <c r="ER143" s="14"/>
      <c r="ES143" s="14"/>
      <c r="ET143" s="14"/>
      <c r="EU143" s="131"/>
      <c r="EV143" s="14"/>
      <c r="EW143" s="16"/>
      <c r="EX143" s="15"/>
      <c r="EY143" s="14"/>
      <c r="EZ143" s="14"/>
      <c r="FA143" s="14"/>
      <c r="FB143" s="131"/>
      <c r="FC143" s="14"/>
      <c r="FD143" s="23"/>
      <c r="FE143" s="259">
        <f t="shared" si="123"/>
        <v>0</v>
      </c>
      <c r="FF143" s="260">
        <f t="shared" si="157"/>
        <v>0</v>
      </c>
      <c r="FG143" s="260">
        <f t="shared" si="157"/>
        <v>0</v>
      </c>
      <c r="FH143" s="260">
        <f t="shared" si="157"/>
        <v>0</v>
      </c>
      <c r="FI143" s="131">
        <f t="shared" si="125"/>
        <v>0</v>
      </c>
      <c r="FJ143" s="14">
        <f t="shared" si="126"/>
        <v>0</v>
      </c>
      <c r="FK143" s="14"/>
      <c r="FL143" s="183"/>
      <c r="FM143" s="177"/>
      <c r="FN143" s="177"/>
      <c r="FO143" s="177"/>
      <c r="FP143" s="177"/>
      <c r="FQ143" s="177"/>
      <c r="FR143" s="177"/>
      <c r="FS143" s="177"/>
      <c r="FT143" s="177"/>
      <c r="FU143" s="177"/>
      <c r="FV143" s="177"/>
      <c r="FW143" s="177"/>
      <c r="FX143" s="77"/>
      <c r="FY143" s="77"/>
      <c r="FZ143" s="77"/>
      <c r="GA143" s="77"/>
      <c r="GB143" s="77"/>
      <c r="GO143" s="261"/>
    </row>
    <row r="144" spans="1:198">
      <c r="B144" s="14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16"/>
      <c r="N144" s="252"/>
      <c r="O144" s="253"/>
      <c r="P144" s="254">
        <v>0</v>
      </c>
      <c r="Q144" s="255">
        <f t="shared" si="140"/>
        <v>0</v>
      </c>
      <c r="R144" s="147">
        <f t="shared" si="141"/>
        <v>0</v>
      </c>
      <c r="S144" s="14"/>
      <c r="T144" s="16"/>
      <c r="U144" s="15"/>
      <c r="V144" s="14"/>
      <c r="W144" s="14"/>
      <c r="X144" s="14"/>
      <c r="Y144" s="131"/>
      <c r="Z144" s="14"/>
      <c r="AA144" s="16"/>
      <c r="AB144" s="252"/>
      <c r="AC144" s="253"/>
      <c r="AD144" s="254">
        <v>0</v>
      </c>
      <c r="AE144" s="255">
        <f t="shared" si="143"/>
        <v>0</v>
      </c>
      <c r="AF144" s="147">
        <f t="shared" si="144"/>
        <v>0</v>
      </c>
      <c r="AG144" s="14"/>
      <c r="AH144" s="16"/>
      <c r="AI144" s="15"/>
      <c r="AJ144" s="14"/>
      <c r="AK144" s="14"/>
      <c r="AL144" s="14"/>
      <c r="AM144" s="131"/>
      <c r="AN144" s="14"/>
      <c r="AO144" s="16"/>
      <c r="AP144" s="15"/>
      <c r="AQ144" s="253"/>
      <c r="AR144" s="256"/>
      <c r="AS144" s="14"/>
      <c r="AT144" s="131"/>
      <c r="AU144" s="14"/>
      <c r="AV144" s="23"/>
      <c r="AW144" s="252"/>
      <c r="AX144" s="253">
        <f t="shared" si="168"/>
        <v>0</v>
      </c>
      <c r="AY144" s="254">
        <v>0</v>
      </c>
      <c r="AZ144" s="255"/>
      <c r="BA144" s="147">
        <f t="shared" si="145"/>
        <v>0</v>
      </c>
      <c r="BB144" s="14"/>
      <c r="BC144" s="16"/>
      <c r="BD144" s="15"/>
      <c r="BE144" s="14"/>
      <c r="BF144" s="14"/>
      <c r="BG144" s="14"/>
      <c r="BH144" s="131"/>
      <c r="BI144" s="14"/>
      <c r="BJ144" s="16"/>
      <c r="BK144" s="252"/>
      <c r="BL144" s="253"/>
      <c r="BM144" s="254">
        <v>0</v>
      </c>
      <c r="BN144" s="255">
        <f t="shared" si="97"/>
        <v>0</v>
      </c>
      <c r="BO144" s="147">
        <f t="shared" si="98"/>
        <v>0</v>
      </c>
      <c r="BP144" s="14"/>
      <c r="BQ144" s="16"/>
      <c r="BR144" s="252"/>
      <c r="BS144" s="253"/>
      <c r="BT144" s="254">
        <v>0</v>
      </c>
      <c r="BU144" s="255">
        <f t="shared" si="99"/>
        <v>0</v>
      </c>
      <c r="BV144" s="147">
        <f t="shared" si="100"/>
        <v>0</v>
      </c>
      <c r="BW144" s="14"/>
      <c r="BX144" s="16"/>
      <c r="BY144" s="252"/>
      <c r="BZ144" s="253"/>
      <c r="CA144" s="254">
        <v>0</v>
      </c>
      <c r="CB144" s="255">
        <f t="shared" si="101"/>
        <v>0</v>
      </c>
      <c r="CC144" s="147">
        <f t="shared" si="102"/>
        <v>0</v>
      </c>
      <c r="CD144" s="14"/>
      <c r="CE144" s="16"/>
      <c r="CF144" s="15"/>
      <c r="CG144" s="14"/>
      <c r="CH144" s="14"/>
      <c r="CI144" s="14"/>
      <c r="CJ144" s="131"/>
      <c r="CK144" s="14"/>
      <c r="CL144" s="16"/>
      <c r="CM144" s="15"/>
      <c r="CN144" s="253"/>
      <c r="CO144" s="256"/>
      <c r="CP144" s="14"/>
      <c r="CQ144" s="131"/>
      <c r="CR144" s="14"/>
      <c r="CS144" s="16"/>
      <c r="CT144" s="15"/>
      <c r="CU144" s="14"/>
      <c r="CV144" s="14"/>
      <c r="CW144" s="14"/>
      <c r="CX144" s="131"/>
      <c r="CY144" s="14"/>
      <c r="CZ144" s="16"/>
      <c r="DA144" s="252"/>
      <c r="DB144" s="253"/>
      <c r="DC144" s="254">
        <v>0</v>
      </c>
      <c r="DD144" s="255">
        <f t="shared" si="107"/>
        <v>0</v>
      </c>
      <c r="DE144" s="147">
        <f t="shared" si="108"/>
        <v>0</v>
      </c>
      <c r="DF144" s="14"/>
      <c r="DG144" s="16"/>
      <c r="DH144" s="252"/>
      <c r="DI144" s="253"/>
      <c r="DJ144" s="254">
        <v>0</v>
      </c>
      <c r="DK144" s="255">
        <f t="shared" si="109"/>
        <v>0</v>
      </c>
      <c r="DL144" s="147">
        <f t="shared" si="110"/>
        <v>0</v>
      </c>
      <c r="DM144" s="14"/>
      <c r="DN144" s="16"/>
      <c r="DO144" s="252"/>
      <c r="DP144" s="253"/>
      <c r="DQ144" s="254">
        <v>0</v>
      </c>
      <c r="DR144" s="255">
        <f t="shared" si="111"/>
        <v>0</v>
      </c>
      <c r="DS144" s="147">
        <f t="shared" si="112"/>
        <v>0</v>
      </c>
      <c r="DT144" s="12"/>
      <c r="DU144" s="16"/>
      <c r="DV144" s="252"/>
      <c r="DW144" s="253"/>
      <c r="DX144" s="254">
        <v>0</v>
      </c>
      <c r="DY144" s="255">
        <f t="shared" si="113"/>
        <v>0</v>
      </c>
      <c r="DZ144" s="147">
        <f t="shared" si="114"/>
        <v>0</v>
      </c>
      <c r="EA144" s="14"/>
      <c r="EB144" s="16"/>
      <c r="EC144" s="252"/>
      <c r="ED144" s="253"/>
      <c r="EE144" s="254">
        <v>0</v>
      </c>
      <c r="EF144" s="255">
        <f t="shared" si="115"/>
        <v>0</v>
      </c>
      <c r="EG144" s="147">
        <f t="shared" si="116"/>
        <v>0</v>
      </c>
      <c r="EH144" s="14"/>
      <c r="EI144" s="16"/>
      <c r="EJ144" s="252"/>
      <c r="EK144" s="253"/>
      <c r="EL144" s="254">
        <v>0</v>
      </c>
      <c r="EM144" s="255">
        <f t="shared" si="117"/>
        <v>0</v>
      </c>
      <c r="EN144" s="147">
        <f t="shared" si="118"/>
        <v>0</v>
      </c>
      <c r="EO144" s="14"/>
      <c r="EP144" s="16"/>
      <c r="EQ144" s="15"/>
      <c r="ER144" s="14"/>
      <c r="ES144" s="14"/>
      <c r="ET144" s="14"/>
      <c r="EU144" s="131"/>
      <c r="EV144" s="14"/>
      <c r="EW144" s="16"/>
      <c r="EX144" s="15"/>
      <c r="EY144" s="14"/>
      <c r="EZ144" s="14"/>
      <c r="FA144" s="14"/>
      <c r="FB144" s="131"/>
      <c r="FC144" s="14"/>
      <c r="FD144" s="23"/>
      <c r="FE144" s="259">
        <f t="shared" si="123"/>
        <v>0</v>
      </c>
      <c r="FF144" s="260">
        <f t="shared" si="157"/>
        <v>0</v>
      </c>
      <c r="FG144" s="260">
        <f t="shared" si="157"/>
        <v>0</v>
      </c>
      <c r="FH144" s="260">
        <f t="shared" si="157"/>
        <v>0</v>
      </c>
      <c r="FI144" s="131">
        <f t="shared" si="125"/>
        <v>0</v>
      </c>
      <c r="FJ144" s="14">
        <f t="shared" si="126"/>
        <v>0</v>
      </c>
      <c r="FK144" s="14"/>
      <c r="FL144" s="183"/>
      <c r="FM144" s="177"/>
      <c r="FN144" s="177"/>
      <c r="FO144" s="177"/>
      <c r="FP144" s="177"/>
      <c r="FQ144" s="177"/>
      <c r="FR144" s="177"/>
      <c r="FS144" s="177"/>
      <c r="FT144" s="177"/>
      <c r="FU144" s="177"/>
      <c r="FV144" s="177"/>
      <c r="FW144" s="177"/>
      <c r="FX144" s="77"/>
      <c r="FY144" s="77"/>
      <c r="FZ144" s="77"/>
      <c r="GA144" s="77"/>
      <c r="GB144" s="77"/>
      <c r="GO144" s="261"/>
    </row>
    <row r="145" spans="1:197">
      <c r="B145" s="14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16"/>
      <c r="N145" s="252"/>
      <c r="O145" s="253"/>
      <c r="P145" s="254">
        <v>0</v>
      </c>
      <c r="Q145" s="255">
        <f t="shared" si="140"/>
        <v>0</v>
      </c>
      <c r="R145" s="147">
        <f t="shared" si="141"/>
        <v>0</v>
      </c>
      <c r="S145" s="14"/>
      <c r="T145" s="16"/>
      <c r="U145" s="15"/>
      <c r="V145" s="14"/>
      <c r="W145" s="14"/>
      <c r="X145" s="14"/>
      <c r="Y145" s="131"/>
      <c r="Z145" s="14"/>
      <c r="AA145" s="16"/>
      <c r="AB145" s="252"/>
      <c r="AC145" s="253"/>
      <c r="AD145" s="254">
        <v>0</v>
      </c>
      <c r="AE145" s="255">
        <f t="shared" si="143"/>
        <v>0</v>
      </c>
      <c r="AF145" s="147">
        <f t="shared" si="144"/>
        <v>0</v>
      </c>
      <c r="AG145" s="14"/>
      <c r="AH145" s="16"/>
      <c r="AI145" s="15"/>
      <c r="AJ145" s="14"/>
      <c r="AK145" s="14"/>
      <c r="AL145" s="14"/>
      <c r="AM145" s="131"/>
      <c r="AN145" s="14"/>
      <c r="AO145" s="16"/>
      <c r="AP145" s="15"/>
      <c r="AQ145" s="253"/>
      <c r="AR145" s="256"/>
      <c r="AS145" s="14"/>
      <c r="AT145" s="131"/>
      <c r="AU145" s="14"/>
      <c r="AV145" s="23"/>
      <c r="AW145" s="252"/>
      <c r="AX145" s="253">
        <f t="shared" si="168"/>
        <v>0</v>
      </c>
      <c r="AY145" s="254">
        <v>0</v>
      </c>
      <c r="AZ145" s="255"/>
      <c r="BA145" s="147">
        <f t="shared" si="145"/>
        <v>0</v>
      </c>
      <c r="BB145" s="14"/>
      <c r="BC145" s="16"/>
      <c r="BD145" s="15"/>
      <c r="BE145" s="14"/>
      <c r="BF145" s="14"/>
      <c r="BG145" s="14"/>
      <c r="BH145" s="131"/>
      <c r="BI145" s="14"/>
      <c r="BJ145" s="16"/>
      <c r="BK145" s="252"/>
      <c r="BL145" s="253"/>
      <c r="BM145" s="254">
        <v>0</v>
      </c>
      <c r="BN145" s="255">
        <f t="shared" si="97"/>
        <v>0</v>
      </c>
      <c r="BO145" s="147">
        <f t="shared" si="98"/>
        <v>0</v>
      </c>
      <c r="BP145" s="14"/>
      <c r="BQ145" s="16"/>
      <c r="BR145" s="252"/>
      <c r="BS145" s="253"/>
      <c r="BT145" s="254">
        <v>0</v>
      </c>
      <c r="BU145" s="255">
        <f t="shared" si="99"/>
        <v>0</v>
      </c>
      <c r="BV145" s="147">
        <f t="shared" si="100"/>
        <v>0</v>
      </c>
      <c r="BW145" s="14"/>
      <c r="BX145" s="16"/>
      <c r="BY145" s="252"/>
      <c r="BZ145" s="253"/>
      <c r="CA145" s="254">
        <v>0</v>
      </c>
      <c r="CB145" s="255">
        <f t="shared" si="101"/>
        <v>0</v>
      </c>
      <c r="CC145" s="147">
        <f t="shared" si="102"/>
        <v>0</v>
      </c>
      <c r="CD145" s="14"/>
      <c r="CE145" s="16"/>
      <c r="CF145" s="15"/>
      <c r="CG145" s="14"/>
      <c r="CH145" s="14"/>
      <c r="CI145" s="14"/>
      <c r="CJ145" s="131"/>
      <c r="CK145" s="14"/>
      <c r="CL145" s="16"/>
      <c r="CM145" s="15"/>
      <c r="CN145" s="253"/>
      <c r="CO145" s="256"/>
      <c r="CP145" s="14"/>
      <c r="CQ145" s="131"/>
      <c r="CR145" s="14"/>
      <c r="CS145" s="16"/>
      <c r="CT145" s="15"/>
      <c r="CU145" s="14"/>
      <c r="CV145" s="14"/>
      <c r="CW145" s="14"/>
      <c r="CX145" s="131"/>
      <c r="CY145" s="14"/>
      <c r="CZ145" s="16"/>
      <c r="DA145" s="252"/>
      <c r="DB145" s="253"/>
      <c r="DC145" s="254">
        <v>0</v>
      </c>
      <c r="DD145" s="255">
        <f t="shared" si="107"/>
        <v>0</v>
      </c>
      <c r="DE145" s="147">
        <f t="shared" si="108"/>
        <v>0</v>
      </c>
      <c r="DF145" s="14"/>
      <c r="DG145" s="16"/>
      <c r="DH145" s="252"/>
      <c r="DI145" s="253"/>
      <c r="DJ145" s="254">
        <v>0</v>
      </c>
      <c r="DK145" s="255">
        <f t="shared" si="109"/>
        <v>0</v>
      </c>
      <c r="DL145" s="147">
        <f t="shared" si="110"/>
        <v>0</v>
      </c>
      <c r="DM145" s="14"/>
      <c r="DN145" s="16"/>
      <c r="DO145" s="252"/>
      <c r="DP145" s="253"/>
      <c r="DQ145" s="254">
        <v>0</v>
      </c>
      <c r="DR145" s="255">
        <f t="shared" si="111"/>
        <v>0</v>
      </c>
      <c r="DS145" s="147">
        <f t="shared" si="112"/>
        <v>0</v>
      </c>
      <c r="DT145" s="12"/>
      <c r="DU145" s="16"/>
      <c r="DV145" s="252"/>
      <c r="DW145" s="253"/>
      <c r="DX145" s="254">
        <v>0</v>
      </c>
      <c r="DY145" s="255">
        <f t="shared" si="113"/>
        <v>0</v>
      </c>
      <c r="DZ145" s="147">
        <f t="shared" si="114"/>
        <v>0</v>
      </c>
      <c r="EA145" s="14"/>
      <c r="EB145" s="16"/>
      <c r="EC145" s="252"/>
      <c r="ED145" s="253"/>
      <c r="EE145" s="254">
        <v>0</v>
      </c>
      <c r="EF145" s="255">
        <f t="shared" si="115"/>
        <v>0</v>
      </c>
      <c r="EG145" s="147">
        <f t="shared" si="116"/>
        <v>0</v>
      </c>
      <c r="EH145" s="14"/>
      <c r="EI145" s="16"/>
      <c r="EJ145" s="252"/>
      <c r="EK145" s="253"/>
      <c r="EL145" s="254">
        <v>0</v>
      </c>
      <c r="EM145" s="255">
        <f t="shared" si="117"/>
        <v>0</v>
      </c>
      <c r="EN145" s="147">
        <f t="shared" si="118"/>
        <v>0</v>
      </c>
      <c r="EO145" s="14"/>
      <c r="EP145" s="16"/>
      <c r="EQ145" s="15"/>
      <c r="ER145" s="14"/>
      <c r="ES145" s="14"/>
      <c r="ET145" s="14"/>
      <c r="EU145" s="131"/>
      <c r="EV145" s="14"/>
      <c r="EW145" s="16"/>
      <c r="EX145" s="15"/>
      <c r="EY145" s="14"/>
      <c r="EZ145" s="14"/>
      <c r="FA145" s="14"/>
      <c r="FB145" s="131"/>
      <c r="FC145" s="14"/>
      <c r="FD145" s="23"/>
      <c r="FE145" s="259">
        <f t="shared" si="123"/>
        <v>0</v>
      </c>
      <c r="FF145" s="260">
        <f t="shared" si="157"/>
        <v>0</v>
      </c>
      <c r="FG145" s="260">
        <f t="shared" si="157"/>
        <v>0</v>
      </c>
      <c r="FH145" s="260">
        <f t="shared" si="157"/>
        <v>0</v>
      </c>
      <c r="FI145" s="131">
        <f t="shared" si="125"/>
        <v>0</v>
      </c>
      <c r="FJ145" s="14">
        <f t="shared" si="126"/>
        <v>0</v>
      </c>
      <c r="FK145" s="14"/>
      <c r="FL145" s="183"/>
      <c r="FM145" s="177"/>
      <c r="FN145" s="177"/>
      <c r="FO145" s="177"/>
      <c r="FP145" s="177"/>
      <c r="FQ145" s="177"/>
      <c r="FR145" s="177"/>
      <c r="FS145" s="177"/>
      <c r="FT145" s="177"/>
      <c r="FU145" s="177"/>
      <c r="FV145" s="177"/>
      <c r="FW145" s="177"/>
      <c r="FX145" s="77"/>
      <c r="FY145" s="77"/>
      <c r="FZ145" s="77"/>
      <c r="GA145" s="77"/>
      <c r="GB145" s="77"/>
      <c r="GO145" s="261"/>
    </row>
    <row r="146" spans="1:197">
      <c r="B146" s="14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16"/>
      <c r="N146" s="252"/>
      <c r="O146" s="253"/>
      <c r="P146" s="254">
        <v>0</v>
      </c>
      <c r="Q146" s="255">
        <f t="shared" si="140"/>
        <v>0</v>
      </c>
      <c r="R146" s="147">
        <f t="shared" si="141"/>
        <v>0</v>
      </c>
      <c r="S146" s="14"/>
      <c r="T146" s="16"/>
      <c r="U146" s="15"/>
      <c r="V146" s="14"/>
      <c r="W146" s="14"/>
      <c r="X146" s="14"/>
      <c r="Y146" s="131"/>
      <c r="Z146" s="14"/>
      <c r="AA146" s="16"/>
      <c r="AB146" s="252"/>
      <c r="AC146" s="253"/>
      <c r="AD146" s="254">
        <v>0</v>
      </c>
      <c r="AE146" s="255">
        <f t="shared" si="143"/>
        <v>0</v>
      </c>
      <c r="AF146" s="147">
        <f t="shared" si="144"/>
        <v>0</v>
      </c>
      <c r="AG146" s="14"/>
      <c r="AH146" s="16"/>
      <c r="AI146" s="15"/>
      <c r="AJ146" s="14"/>
      <c r="AK146" s="14"/>
      <c r="AL146" s="14"/>
      <c r="AM146" s="131"/>
      <c r="AN146" s="14"/>
      <c r="AO146" s="16"/>
      <c r="AP146" s="15"/>
      <c r="AQ146" s="253"/>
      <c r="AR146" s="256"/>
      <c r="AS146" s="14"/>
      <c r="AT146" s="131"/>
      <c r="AU146" s="14"/>
      <c r="AV146" s="23"/>
      <c r="AW146" s="252"/>
      <c r="AX146" s="253">
        <f t="shared" si="168"/>
        <v>0</v>
      </c>
      <c r="AY146" s="254">
        <v>0</v>
      </c>
      <c r="AZ146" s="255"/>
      <c r="BA146" s="147">
        <f t="shared" si="145"/>
        <v>0</v>
      </c>
      <c r="BB146" s="14"/>
      <c r="BC146" s="16"/>
      <c r="BD146" s="15"/>
      <c r="BE146" s="14"/>
      <c r="BF146" s="14"/>
      <c r="BG146" s="14"/>
      <c r="BH146" s="131"/>
      <c r="BI146" s="14"/>
      <c r="BJ146" s="16"/>
      <c r="BK146" s="252"/>
      <c r="BL146" s="253"/>
      <c r="BM146" s="254">
        <v>0</v>
      </c>
      <c r="BN146" s="255">
        <f t="shared" si="97"/>
        <v>0</v>
      </c>
      <c r="BO146" s="147">
        <f t="shared" si="98"/>
        <v>0</v>
      </c>
      <c r="BP146" s="14"/>
      <c r="BQ146" s="16"/>
      <c r="BR146" s="252"/>
      <c r="BS146" s="253"/>
      <c r="BT146" s="254">
        <v>0</v>
      </c>
      <c r="BU146" s="255">
        <f t="shared" si="99"/>
        <v>0</v>
      </c>
      <c r="BV146" s="147">
        <f t="shared" si="100"/>
        <v>0</v>
      </c>
      <c r="BW146" s="14"/>
      <c r="BX146" s="16"/>
      <c r="BY146" s="252"/>
      <c r="BZ146" s="253"/>
      <c r="CA146" s="254">
        <v>0</v>
      </c>
      <c r="CB146" s="255">
        <f t="shared" si="101"/>
        <v>0</v>
      </c>
      <c r="CC146" s="147">
        <f t="shared" si="102"/>
        <v>0</v>
      </c>
      <c r="CD146" s="14"/>
      <c r="CE146" s="16"/>
      <c r="CF146" s="15"/>
      <c r="CG146" s="14"/>
      <c r="CH146" s="14"/>
      <c r="CI146" s="14"/>
      <c r="CJ146" s="131"/>
      <c r="CK146" s="14"/>
      <c r="CL146" s="16"/>
      <c r="CM146" s="15"/>
      <c r="CN146" s="253"/>
      <c r="CO146" s="256"/>
      <c r="CP146" s="14"/>
      <c r="CQ146" s="131"/>
      <c r="CR146" s="14"/>
      <c r="CS146" s="16"/>
      <c r="CT146" s="15"/>
      <c r="CU146" s="14"/>
      <c r="CV146" s="14"/>
      <c r="CW146" s="14"/>
      <c r="CX146" s="131"/>
      <c r="CY146" s="14"/>
      <c r="CZ146" s="16"/>
      <c r="DA146" s="252"/>
      <c r="DB146" s="253"/>
      <c r="DC146" s="254">
        <v>0</v>
      </c>
      <c r="DD146" s="255">
        <f t="shared" si="107"/>
        <v>0</v>
      </c>
      <c r="DE146" s="147">
        <f t="shared" si="108"/>
        <v>0</v>
      </c>
      <c r="DF146" s="14"/>
      <c r="DG146" s="16"/>
      <c r="DH146" s="252"/>
      <c r="DI146" s="253"/>
      <c r="DJ146" s="254">
        <v>0</v>
      </c>
      <c r="DK146" s="255">
        <f t="shared" si="109"/>
        <v>0</v>
      </c>
      <c r="DL146" s="147">
        <f t="shared" si="110"/>
        <v>0</v>
      </c>
      <c r="DM146" s="14"/>
      <c r="DN146" s="16"/>
      <c r="DO146" s="252"/>
      <c r="DP146" s="253"/>
      <c r="DQ146" s="254">
        <v>0</v>
      </c>
      <c r="DR146" s="255">
        <f t="shared" si="111"/>
        <v>0</v>
      </c>
      <c r="DS146" s="147">
        <f t="shared" si="112"/>
        <v>0</v>
      </c>
      <c r="DT146" s="12"/>
      <c r="DU146" s="16"/>
      <c r="DV146" s="252"/>
      <c r="DW146" s="253"/>
      <c r="DX146" s="254">
        <v>0</v>
      </c>
      <c r="DY146" s="255">
        <f t="shared" si="113"/>
        <v>0</v>
      </c>
      <c r="DZ146" s="147">
        <f t="shared" si="114"/>
        <v>0</v>
      </c>
      <c r="EA146" s="14"/>
      <c r="EB146" s="16"/>
      <c r="EC146" s="252"/>
      <c r="ED146" s="253"/>
      <c r="EE146" s="254">
        <v>0</v>
      </c>
      <c r="EF146" s="255">
        <f t="shared" si="115"/>
        <v>0</v>
      </c>
      <c r="EG146" s="147">
        <f t="shared" si="116"/>
        <v>0</v>
      </c>
      <c r="EH146" s="14"/>
      <c r="EI146" s="16"/>
      <c r="EJ146" s="252"/>
      <c r="EK146" s="253"/>
      <c r="EL146" s="254">
        <v>0</v>
      </c>
      <c r="EM146" s="255">
        <f t="shared" si="117"/>
        <v>0</v>
      </c>
      <c r="EN146" s="147">
        <f t="shared" si="118"/>
        <v>0</v>
      </c>
      <c r="EO146" s="14"/>
      <c r="EP146" s="16"/>
      <c r="EQ146" s="15"/>
      <c r="ER146" s="14"/>
      <c r="ES146" s="14"/>
      <c r="ET146" s="14"/>
      <c r="EU146" s="131"/>
      <c r="EV146" s="14"/>
      <c r="EW146" s="16"/>
      <c r="EX146" s="15"/>
      <c r="EY146" s="14"/>
      <c r="EZ146" s="14"/>
      <c r="FA146" s="14"/>
      <c r="FB146" s="131"/>
      <c r="FC146" s="14"/>
      <c r="FD146" s="23"/>
      <c r="FE146" s="259">
        <f t="shared" si="123"/>
        <v>0</v>
      </c>
      <c r="FF146" s="260">
        <f t="shared" si="157"/>
        <v>0</v>
      </c>
      <c r="FG146" s="260">
        <f t="shared" si="157"/>
        <v>0</v>
      </c>
      <c r="FH146" s="260">
        <f t="shared" si="157"/>
        <v>0</v>
      </c>
      <c r="FI146" s="131">
        <f t="shared" si="125"/>
        <v>0</v>
      </c>
      <c r="FJ146" s="14">
        <f t="shared" si="126"/>
        <v>0</v>
      </c>
      <c r="FK146" s="14"/>
      <c r="FL146" s="183"/>
      <c r="FM146" s="177"/>
      <c r="FN146" s="177"/>
      <c r="FO146" s="177"/>
      <c r="FP146" s="177"/>
      <c r="FQ146" s="177"/>
      <c r="FR146" s="177"/>
      <c r="FS146" s="177"/>
      <c r="FT146" s="177"/>
      <c r="FU146" s="177"/>
      <c r="FV146" s="177"/>
      <c r="FW146" s="177"/>
      <c r="FX146" s="77"/>
      <c r="FY146" s="77"/>
      <c r="FZ146" s="77"/>
      <c r="GA146" s="77"/>
      <c r="GB146" s="77"/>
      <c r="GO146" s="261"/>
    </row>
    <row r="147" spans="1:197">
      <c r="B147" s="14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16"/>
      <c r="N147" s="252"/>
      <c r="O147" s="253"/>
      <c r="P147" s="254">
        <v>0</v>
      </c>
      <c r="Q147" s="255">
        <f t="shared" si="140"/>
        <v>0</v>
      </c>
      <c r="R147" s="147">
        <f t="shared" si="141"/>
        <v>0</v>
      </c>
      <c r="S147" s="14"/>
      <c r="T147" s="16"/>
      <c r="U147" s="15"/>
      <c r="V147" s="14"/>
      <c r="W147" s="14"/>
      <c r="X147" s="14"/>
      <c r="Y147" s="131"/>
      <c r="Z147" s="14"/>
      <c r="AA147" s="16"/>
      <c r="AB147" s="252"/>
      <c r="AC147" s="253"/>
      <c r="AD147" s="254">
        <v>0</v>
      </c>
      <c r="AE147" s="255">
        <f t="shared" si="143"/>
        <v>0</v>
      </c>
      <c r="AF147" s="147">
        <f t="shared" si="144"/>
        <v>0</v>
      </c>
      <c r="AG147" s="14"/>
      <c r="AH147" s="16"/>
      <c r="AI147" s="15"/>
      <c r="AJ147" s="14"/>
      <c r="AK147" s="14"/>
      <c r="AL147" s="14"/>
      <c r="AM147" s="131"/>
      <c r="AN147" s="14"/>
      <c r="AO147" s="16"/>
      <c r="AP147" s="15"/>
      <c r="AQ147" s="253"/>
      <c r="AR147" s="256"/>
      <c r="AS147" s="14"/>
      <c r="AT147" s="131"/>
      <c r="AU147" s="14"/>
      <c r="AV147" s="23"/>
      <c r="AW147" s="252"/>
      <c r="AX147" s="253">
        <f t="shared" si="168"/>
        <v>0</v>
      </c>
      <c r="AY147" s="254">
        <v>0</v>
      </c>
      <c r="AZ147" s="255"/>
      <c r="BA147" s="147">
        <f t="shared" si="145"/>
        <v>0</v>
      </c>
      <c r="BB147" s="14"/>
      <c r="BC147" s="16"/>
      <c r="BD147" s="15"/>
      <c r="BE147" s="14"/>
      <c r="BF147" s="14"/>
      <c r="BG147" s="14"/>
      <c r="BH147" s="131"/>
      <c r="BI147" s="14"/>
      <c r="BJ147" s="16"/>
      <c r="BK147" s="252"/>
      <c r="BL147" s="253"/>
      <c r="BM147" s="254">
        <v>0</v>
      </c>
      <c r="BN147" s="255">
        <f t="shared" si="97"/>
        <v>0</v>
      </c>
      <c r="BO147" s="147">
        <f t="shared" si="98"/>
        <v>0</v>
      </c>
      <c r="BP147" s="14"/>
      <c r="BQ147" s="16"/>
      <c r="BR147" s="252"/>
      <c r="BS147" s="253"/>
      <c r="BT147" s="254">
        <v>0</v>
      </c>
      <c r="BU147" s="255">
        <f t="shared" si="99"/>
        <v>0</v>
      </c>
      <c r="BV147" s="147">
        <f t="shared" si="100"/>
        <v>0</v>
      </c>
      <c r="BW147" s="14"/>
      <c r="BX147" s="16"/>
      <c r="BY147" s="252"/>
      <c r="BZ147" s="253"/>
      <c r="CA147" s="254">
        <v>0</v>
      </c>
      <c r="CB147" s="255">
        <f t="shared" si="101"/>
        <v>0</v>
      </c>
      <c r="CC147" s="147">
        <f t="shared" si="102"/>
        <v>0</v>
      </c>
      <c r="CD147" s="14"/>
      <c r="CE147" s="16"/>
      <c r="CF147" s="15"/>
      <c r="CG147" s="14"/>
      <c r="CH147" s="14"/>
      <c r="CI147" s="14"/>
      <c r="CJ147" s="131"/>
      <c r="CK147" s="14"/>
      <c r="CL147" s="16"/>
      <c r="CM147" s="15"/>
      <c r="CN147" s="253"/>
      <c r="CO147" s="256"/>
      <c r="CP147" s="14"/>
      <c r="CQ147" s="131"/>
      <c r="CR147" s="14"/>
      <c r="CS147" s="16"/>
      <c r="CT147" s="15"/>
      <c r="CU147" s="14"/>
      <c r="CV147" s="14"/>
      <c r="CW147" s="14"/>
      <c r="CX147" s="131"/>
      <c r="CY147" s="14"/>
      <c r="CZ147" s="16"/>
      <c r="DA147" s="252"/>
      <c r="DB147" s="253"/>
      <c r="DC147" s="254">
        <v>0</v>
      </c>
      <c r="DD147" s="255">
        <f t="shared" si="107"/>
        <v>0</v>
      </c>
      <c r="DE147" s="147">
        <f t="shared" si="108"/>
        <v>0</v>
      </c>
      <c r="DF147" s="14"/>
      <c r="DG147" s="16"/>
      <c r="DH147" s="252"/>
      <c r="DI147" s="253"/>
      <c r="DJ147" s="254">
        <v>0</v>
      </c>
      <c r="DK147" s="255">
        <f t="shared" si="109"/>
        <v>0</v>
      </c>
      <c r="DL147" s="147">
        <f t="shared" si="110"/>
        <v>0</v>
      </c>
      <c r="DM147" s="14"/>
      <c r="DN147" s="16"/>
      <c r="DO147" s="252"/>
      <c r="DP147" s="253"/>
      <c r="DQ147" s="254">
        <v>0</v>
      </c>
      <c r="DR147" s="255">
        <f t="shared" si="111"/>
        <v>0</v>
      </c>
      <c r="DS147" s="147">
        <f t="shared" si="112"/>
        <v>0</v>
      </c>
      <c r="DT147" s="12"/>
      <c r="DU147" s="16"/>
      <c r="DV147" s="252"/>
      <c r="DW147" s="253"/>
      <c r="DX147" s="254">
        <v>0</v>
      </c>
      <c r="DY147" s="255">
        <f t="shared" si="113"/>
        <v>0</v>
      </c>
      <c r="DZ147" s="147">
        <f t="shared" si="114"/>
        <v>0</v>
      </c>
      <c r="EA147" s="14"/>
      <c r="EB147" s="16"/>
      <c r="EC147" s="252"/>
      <c r="ED147" s="253"/>
      <c r="EE147" s="254">
        <v>0</v>
      </c>
      <c r="EF147" s="255">
        <f t="shared" si="115"/>
        <v>0</v>
      </c>
      <c r="EG147" s="147">
        <f t="shared" si="116"/>
        <v>0</v>
      </c>
      <c r="EH147" s="14"/>
      <c r="EI147" s="16"/>
      <c r="EJ147" s="252"/>
      <c r="EK147" s="253"/>
      <c r="EL147" s="254">
        <v>0</v>
      </c>
      <c r="EM147" s="255">
        <f t="shared" si="117"/>
        <v>0</v>
      </c>
      <c r="EN147" s="147">
        <f t="shared" si="118"/>
        <v>0</v>
      </c>
      <c r="EO147" s="14"/>
      <c r="EP147" s="16"/>
      <c r="EQ147" s="15"/>
      <c r="ER147" s="14"/>
      <c r="ES147" s="14"/>
      <c r="ET147" s="14"/>
      <c r="EU147" s="131"/>
      <c r="EV147" s="14"/>
      <c r="EW147" s="16"/>
      <c r="EX147" s="15"/>
      <c r="EY147" s="14"/>
      <c r="EZ147" s="14"/>
      <c r="FA147" s="14"/>
      <c r="FB147" s="131"/>
      <c r="FC147" s="14"/>
      <c r="FD147" s="23"/>
      <c r="FE147" s="259">
        <f t="shared" si="123"/>
        <v>0</v>
      </c>
      <c r="FF147" s="260">
        <f t="shared" si="157"/>
        <v>0</v>
      </c>
      <c r="FG147" s="260">
        <f t="shared" si="157"/>
        <v>0</v>
      </c>
      <c r="FH147" s="260">
        <f t="shared" si="157"/>
        <v>0</v>
      </c>
      <c r="FI147" s="131">
        <f t="shared" si="125"/>
        <v>0</v>
      </c>
      <c r="FJ147" s="14">
        <f t="shared" si="126"/>
        <v>0</v>
      </c>
      <c r="FK147" s="14"/>
      <c r="FL147" s="183"/>
      <c r="FM147" s="177"/>
      <c r="FN147" s="177"/>
      <c r="FO147" s="177"/>
      <c r="FP147" s="177"/>
      <c r="FQ147" s="177"/>
      <c r="FR147" s="177"/>
      <c r="FS147" s="177"/>
      <c r="FT147" s="177"/>
      <c r="FU147" s="177"/>
      <c r="FV147" s="177"/>
      <c r="FW147" s="177"/>
      <c r="FX147" s="77"/>
      <c r="FY147" s="77"/>
      <c r="FZ147" s="77"/>
      <c r="GA147" s="77"/>
      <c r="GB147" s="77"/>
      <c r="GO147" s="261"/>
    </row>
    <row r="148" spans="1:197">
      <c r="B148" s="14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16"/>
      <c r="N148" s="252"/>
      <c r="O148" s="253"/>
      <c r="P148" s="254">
        <v>0</v>
      </c>
      <c r="Q148" s="255">
        <f t="shared" si="140"/>
        <v>0</v>
      </c>
      <c r="R148" s="147">
        <f t="shared" si="141"/>
        <v>0</v>
      </c>
      <c r="S148" s="14"/>
      <c r="T148" s="16"/>
      <c r="U148" s="15"/>
      <c r="V148" s="14"/>
      <c r="W148" s="14"/>
      <c r="X148" s="14"/>
      <c r="Y148" s="131"/>
      <c r="Z148" s="14"/>
      <c r="AA148" s="16"/>
      <c r="AB148" s="252"/>
      <c r="AC148" s="253"/>
      <c r="AD148" s="254">
        <v>0</v>
      </c>
      <c r="AE148" s="255">
        <f t="shared" si="143"/>
        <v>0</v>
      </c>
      <c r="AF148" s="147">
        <f t="shared" si="144"/>
        <v>0</v>
      </c>
      <c r="AG148" s="14"/>
      <c r="AH148" s="16"/>
      <c r="AI148" s="15"/>
      <c r="AJ148" s="14"/>
      <c r="AK148" s="14"/>
      <c r="AL148" s="14"/>
      <c r="AM148" s="131"/>
      <c r="AN148" s="14"/>
      <c r="AO148" s="16"/>
      <c r="AP148" s="15"/>
      <c r="AQ148" s="253"/>
      <c r="AR148" s="256"/>
      <c r="AS148" s="14"/>
      <c r="AT148" s="131"/>
      <c r="AU148" s="14"/>
      <c r="AV148" s="23"/>
      <c r="AW148" s="252"/>
      <c r="AX148" s="253">
        <f t="shared" si="168"/>
        <v>0</v>
      </c>
      <c r="AY148" s="254">
        <v>0</v>
      </c>
      <c r="AZ148" s="255"/>
      <c r="BA148" s="147">
        <f t="shared" si="145"/>
        <v>0</v>
      </c>
      <c r="BB148" s="14"/>
      <c r="BC148" s="16"/>
      <c r="BD148" s="15"/>
      <c r="BE148" s="14"/>
      <c r="BF148" s="14"/>
      <c r="BG148" s="14"/>
      <c r="BH148" s="131"/>
      <c r="BI148" s="14"/>
      <c r="BJ148" s="16"/>
      <c r="BK148" s="252"/>
      <c r="BL148" s="253"/>
      <c r="BM148" s="254">
        <v>0</v>
      </c>
      <c r="BN148" s="255">
        <f t="shared" si="97"/>
        <v>0</v>
      </c>
      <c r="BO148" s="147">
        <f t="shared" si="98"/>
        <v>0</v>
      </c>
      <c r="BP148" s="14"/>
      <c r="BQ148" s="16"/>
      <c r="BR148" s="252"/>
      <c r="BS148" s="253"/>
      <c r="BT148" s="254">
        <v>0</v>
      </c>
      <c r="BU148" s="255">
        <f t="shared" si="99"/>
        <v>0</v>
      </c>
      <c r="BV148" s="147">
        <f t="shared" si="100"/>
        <v>0</v>
      </c>
      <c r="BW148" s="14"/>
      <c r="BX148" s="16"/>
      <c r="BY148" s="252"/>
      <c r="BZ148" s="253"/>
      <c r="CA148" s="254">
        <v>0</v>
      </c>
      <c r="CB148" s="255">
        <f t="shared" si="101"/>
        <v>0</v>
      </c>
      <c r="CC148" s="147">
        <f t="shared" si="102"/>
        <v>0</v>
      </c>
      <c r="CD148" s="14"/>
      <c r="CE148" s="16"/>
      <c r="CF148" s="15"/>
      <c r="CG148" s="14"/>
      <c r="CH148" s="14"/>
      <c r="CI148" s="14"/>
      <c r="CJ148" s="131"/>
      <c r="CK148" s="14"/>
      <c r="CL148" s="16"/>
      <c r="CM148" s="15"/>
      <c r="CN148" s="253"/>
      <c r="CO148" s="256"/>
      <c r="CP148" s="14"/>
      <c r="CQ148" s="131"/>
      <c r="CR148" s="14"/>
      <c r="CS148" s="16"/>
      <c r="CT148" s="15"/>
      <c r="CU148" s="14"/>
      <c r="CV148" s="14"/>
      <c r="CW148" s="14"/>
      <c r="CX148" s="131"/>
      <c r="CY148" s="14"/>
      <c r="CZ148" s="16"/>
      <c r="DA148" s="252"/>
      <c r="DB148" s="253"/>
      <c r="DC148" s="254">
        <v>0</v>
      </c>
      <c r="DD148" s="255">
        <f t="shared" si="107"/>
        <v>0</v>
      </c>
      <c r="DE148" s="147">
        <f t="shared" si="108"/>
        <v>0</v>
      </c>
      <c r="DF148" s="14"/>
      <c r="DG148" s="16"/>
      <c r="DH148" s="252"/>
      <c r="DI148" s="253"/>
      <c r="DJ148" s="254">
        <v>0</v>
      </c>
      <c r="DK148" s="255">
        <f t="shared" si="109"/>
        <v>0</v>
      </c>
      <c r="DL148" s="147">
        <f t="shared" si="110"/>
        <v>0</v>
      </c>
      <c r="DM148" s="14"/>
      <c r="DN148" s="16"/>
      <c r="DO148" s="252"/>
      <c r="DP148" s="253"/>
      <c r="DQ148" s="254">
        <v>0</v>
      </c>
      <c r="DR148" s="255">
        <f t="shared" si="111"/>
        <v>0</v>
      </c>
      <c r="DS148" s="147">
        <f t="shared" si="112"/>
        <v>0</v>
      </c>
      <c r="DT148" s="12"/>
      <c r="DU148" s="16"/>
      <c r="DV148" s="252"/>
      <c r="DW148" s="253"/>
      <c r="DX148" s="254">
        <v>0</v>
      </c>
      <c r="DY148" s="255">
        <f t="shared" si="113"/>
        <v>0</v>
      </c>
      <c r="DZ148" s="147">
        <f t="shared" si="114"/>
        <v>0</v>
      </c>
      <c r="EA148" s="14"/>
      <c r="EB148" s="16"/>
      <c r="EC148" s="252"/>
      <c r="ED148" s="253"/>
      <c r="EE148" s="254">
        <v>0</v>
      </c>
      <c r="EF148" s="255">
        <f t="shared" si="115"/>
        <v>0</v>
      </c>
      <c r="EG148" s="147">
        <f t="shared" si="116"/>
        <v>0</v>
      </c>
      <c r="EH148" s="14"/>
      <c r="EI148" s="16"/>
      <c r="EJ148" s="252"/>
      <c r="EK148" s="253"/>
      <c r="EL148" s="254">
        <v>0</v>
      </c>
      <c r="EM148" s="255">
        <f t="shared" si="117"/>
        <v>0</v>
      </c>
      <c r="EN148" s="147">
        <f t="shared" si="118"/>
        <v>0</v>
      </c>
      <c r="EO148" s="14"/>
      <c r="EP148" s="16"/>
      <c r="EQ148" s="15"/>
      <c r="ER148" s="14"/>
      <c r="ES148" s="14"/>
      <c r="ET148" s="14"/>
      <c r="EU148" s="131"/>
      <c r="EV148" s="14"/>
      <c r="EW148" s="16"/>
      <c r="EX148" s="15"/>
      <c r="EY148" s="14"/>
      <c r="EZ148" s="14"/>
      <c r="FA148" s="14"/>
      <c r="FB148" s="131"/>
      <c r="FC148" s="14"/>
      <c r="FD148" s="23"/>
      <c r="FE148" s="259">
        <f t="shared" si="123"/>
        <v>0</v>
      </c>
      <c r="FF148" s="260">
        <f t="shared" si="157"/>
        <v>0</v>
      </c>
      <c r="FG148" s="260">
        <f t="shared" si="157"/>
        <v>0</v>
      </c>
      <c r="FH148" s="260">
        <f t="shared" si="157"/>
        <v>0</v>
      </c>
      <c r="FI148" s="131">
        <f t="shared" si="125"/>
        <v>0</v>
      </c>
      <c r="FJ148" s="14">
        <f t="shared" si="126"/>
        <v>0</v>
      </c>
      <c r="FK148" s="14"/>
      <c r="FL148" s="183"/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77"/>
      <c r="FY148" s="77"/>
      <c r="FZ148" s="77"/>
      <c r="GA148" s="77"/>
      <c r="GB148" s="77"/>
      <c r="GO148" s="261"/>
    </row>
    <row r="149" spans="1:197">
      <c r="B149" s="14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16"/>
      <c r="N149" s="252"/>
      <c r="O149" s="253"/>
      <c r="P149" s="254">
        <v>0</v>
      </c>
      <c r="Q149" s="255">
        <f t="shared" si="140"/>
        <v>0</v>
      </c>
      <c r="R149" s="147">
        <f t="shared" si="141"/>
        <v>0</v>
      </c>
      <c r="S149" s="14"/>
      <c r="T149" s="16"/>
      <c r="U149" s="15"/>
      <c r="V149" s="14"/>
      <c r="W149" s="14"/>
      <c r="X149" s="14"/>
      <c r="Y149" s="131"/>
      <c r="Z149" s="14"/>
      <c r="AA149" s="16"/>
      <c r="AB149" s="252"/>
      <c r="AC149" s="253"/>
      <c r="AD149" s="254">
        <v>0</v>
      </c>
      <c r="AE149" s="255">
        <f t="shared" si="143"/>
        <v>0</v>
      </c>
      <c r="AF149" s="147">
        <f t="shared" si="144"/>
        <v>0</v>
      </c>
      <c r="AG149" s="14"/>
      <c r="AH149" s="16"/>
      <c r="AI149" s="15"/>
      <c r="AJ149" s="14"/>
      <c r="AK149" s="14"/>
      <c r="AL149" s="14"/>
      <c r="AM149" s="131"/>
      <c r="AN149" s="14"/>
      <c r="AO149" s="16"/>
      <c r="AP149" s="15"/>
      <c r="AQ149" s="253"/>
      <c r="AR149" s="256"/>
      <c r="AS149" s="14"/>
      <c r="AT149" s="131"/>
      <c r="AU149" s="14"/>
      <c r="AV149" s="23"/>
      <c r="AW149" s="252"/>
      <c r="AX149" s="253">
        <f t="shared" si="168"/>
        <v>0</v>
      </c>
      <c r="AY149" s="254">
        <v>0</v>
      </c>
      <c r="AZ149" s="255"/>
      <c r="BA149" s="147">
        <f t="shared" si="145"/>
        <v>0</v>
      </c>
      <c r="BB149" s="14"/>
      <c r="BC149" s="16"/>
      <c r="BD149" s="15"/>
      <c r="BE149" s="14"/>
      <c r="BF149" s="14"/>
      <c r="BG149" s="14"/>
      <c r="BH149" s="131"/>
      <c r="BI149" s="14"/>
      <c r="BJ149" s="16"/>
      <c r="BK149" s="252"/>
      <c r="BL149" s="253"/>
      <c r="BM149" s="254">
        <v>0</v>
      </c>
      <c r="BN149" s="255">
        <f t="shared" si="97"/>
        <v>0</v>
      </c>
      <c r="BO149" s="147">
        <f t="shared" si="98"/>
        <v>0</v>
      </c>
      <c r="BP149" s="14"/>
      <c r="BQ149" s="16"/>
      <c r="BR149" s="252"/>
      <c r="BS149" s="253"/>
      <c r="BT149" s="254">
        <v>0</v>
      </c>
      <c r="BU149" s="255">
        <f t="shared" si="99"/>
        <v>0</v>
      </c>
      <c r="BV149" s="147">
        <f t="shared" si="100"/>
        <v>0</v>
      </c>
      <c r="BW149" s="14"/>
      <c r="BX149" s="16"/>
      <c r="BY149" s="252"/>
      <c r="BZ149" s="253"/>
      <c r="CA149" s="254">
        <v>0</v>
      </c>
      <c r="CB149" s="255">
        <f t="shared" si="101"/>
        <v>0</v>
      </c>
      <c r="CC149" s="147">
        <f t="shared" si="102"/>
        <v>0</v>
      </c>
      <c r="CD149" s="14"/>
      <c r="CE149" s="16"/>
      <c r="CF149" s="15"/>
      <c r="CG149" s="14"/>
      <c r="CH149" s="14"/>
      <c r="CI149" s="14"/>
      <c r="CJ149" s="131"/>
      <c r="CK149" s="14"/>
      <c r="CL149" s="16"/>
      <c r="CM149" s="15"/>
      <c r="CN149" s="253"/>
      <c r="CO149" s="256"/>
      <c r="CP149" s="14"/>
      <c r="CQ149" s="131"/>
      <c r="CR149" s="14"/>
      <c r="CS149" s="16"/>
      <c r="CT149" s="15"/>
      <c r="CU149" s="14"/>
      <c r="CV149" s="14"/>
      <c r="CW149" s="14"/>
      <c r="CX149" s="131"/>
      <c r="CY149" s="14"/>
      <c r="CZ149" s="16"/>
      <c r="DA149" s="252"/>
      <c r="DB149" s="253"/>
      <c r="DC149" s="254">
        <v>0</v>
      </c>
      <c r="DD149" s="255">
        <f t="shared" si="107"/>
        <v>0</v>
      </c>
      <c r="DE149" s="147">
        <f t="shared" si="108"/>
        <v>0</v>
      </c>
      <c r="DF149" s="14"/>
      <c r="DG149" s="16"/>
      <c r="DH149" s="252"/>
      <c r="DI149" s="253"/>
      <c r="DJ149" s="254">
        <v>0</v>
      </c>
      <c r="DK149" s="255">
        <f t="shared" si="109"/>
        <v>0</v>
      </c>
      <c r="DL149" s="147">
        <f t="shared" si="110"/>
        <v>0</v>
      </c>
      <c r="DM149" s="14"/>
      <c r="DN149" s="16"/>
      <c r="DO149" s="252"/>
      <c r="DP149" s="253"/>
      <c r="DQ149" s="254">
        <v>0</v>
      </c>
      <c r="DR149" s="255">
        <f t="shared" si="111"/>
        <v>0</v>
      </c>
      <c r="DS149" s="147">
        <f t="shared" si="112"/>
        <v>0</v>
      </c>
      <c r="DT149" s="12"/>
      <c r="DU149" s="16"/>
      <c r="DV149" s="252"/>
      <c r="DW149" s="253"/>
      <c r="DX149" s="254">
        <v>0</v>
      </c>
      <c r="DY149" s="255">
        <f t="shared" si="113"/>
        <v>0</v>
      </c>
      <c r="DZ149" s="147">
        <f t="shared" si="114"/>
        <v>0</v>
      </c>
      <c r="EA149" s="14"/>
      <c r="EB149" s="16"/>
      <c r="EC149" s="252"/>
      <c r="ED149" s="253"/>
      <c r="EE149" s="254">
        <v>0</v>
      </c>
      <c r="EF149" s="255">
        <f t="shared" si="115"/>
        <v>0</v>
      </c>
      <c r="EG149" s="147">
        <f t="shared" si="116"/>
        <v>0</v>
      </c>
      <c r="EH149" s="14"/>
      <c r="EI149" s="16"/>
      <c r="EJ149" s="252"/>
      <c r="EK149" s="253"/>
      <c r="EL149" s="254">
        <v>0</v>
      </c>
      <c r="EM149" s="255">
        <f t="shared" si="117"/>
        <v>0</v>
      </c>
      <c r="EN149" s="147">
        <f t="shared" si="118"/>
        <v>0</v>
      </c>
      <c r="EO149" s="14"/>
      <c r="EP149" s="16"/>
      <c r="EQ149" s="15"/>
      <c r="ER149" s="14"/>
      <c r="ES149" s="14"/>
      <c r="ET149" s="14"/>
      <c r="EU149" s="131"/>
      <c r="EV149" s="14"/>
      <c r="EW149" s="16"/>
      <c r="EX149" s="15"/>
      <c r="EY149" s="14"/>
      <c r="EZ149" s="14"/>
      <c r="FA149" s="14"/>
      <c r="FB149" s="131"/>
      <c r="FC149" s="14"/>
      <c r="FD149" s="23"/>
      <c r="FE149" s="259">
        <f t="shared" si="123"/>
        <v>0</v>
      </c>
      <c r="FF149" s="260">
        <f t="shared" si="157"/>
        <v>0</v>
      </c>
      <c r="FG149" s="260">
        <f t="shared" si="157"/>
        <v>0</v>
      </c>
      <c r="FH149" s="260">
        <f t="shared" si="157"/>
        <v>0</v>
      </c>
      <c r="FI149" s="131">
        <f t="shared" si="125"/>
        <v>0</v>
      </c>
      <c r="FJ149" s="14">
        <f t="shared" si="126"/>
        <v>0</v>
      </c>
      <c r="FK149" s="14"/>
      <c r="FL149" s="183"/>
      <c r="FM149" s="177"/>
      <c r="FN149" s="177"/>
      <c r="FO149" s="177"/>
      <c r="FP149" s="177"/>
      <c r="FQ149" s="177"/>
      <c r="FR149" s="177"/>
      <c r="FS149" s="177"/>
      <c r="FT149" s="177"/>
      <c r="FU149" s="177"/>
      <c r="FV149" s="177"/>
      <c r="FW149" s="177"/>
      <c r="FX149" s="77"/>
      <c r="FY149" s="77"/>
      <c r="FZ149" s="77"/>
      <c r="GA149" s="77"/>
      <c r="GB149" s="77"/>
      <c r="GO149" s="261"/>
    </row>
    <row r="150" spans="1:197">
      <c r="B150" s="14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16"/>
      <c r="N150" s="252"/>
      <c r="O150" s="253"/>
      <c r="P150" s="254">
        <v>0</v>
      </c>
      <c r="Q150" s="255">
        <f t="shared" si="140"/>
        <v>0</v>
      </c>
      <c r="R150" s="147">
        <f t="shared" si="141"/>
        <v>0</v>
      </c>
      <c r="S150" s="14"/>
      <c r="T150" s="16"/>
      <c r="U150" s="15"/>
      <c r="V150" s="14"/>
      <c r="W150" s="14"/>
      <c r="X150" s="14"/>
      <c r="Y150" s="131"/>
      <c r="Z150" s="14"/>
      <c r="AA150" s="16"/>
      <c r="AB150" s="252"/>
      <c r="AC150" s="253"/>
      <c r="AD150" s="254">
        <v>0</v>
      </c>
      <c r="AE150" s="255">
        <f t="shared" si="143"/>
        <v>0</v>
      </c>
      <c r="AF150" s="147">
        <f t="shared" si="144"/>
        <v>0</v>
      </c>
      <c r="AG150" s="14"/>
      <c r="AH150" s="16"/>
      <c r="AI150" s="15"/>
      <c r="AJ150" s="14"/>
      <c r="AK150" s="14"/>
      <c r="AL150" s="14"/>
      <c r="AM150" s="131"/>
      <c r="AN150" s="14"/>
      <c r="AO150" s="16"/>
      <c r="AP150" s="15"/>
      <c r="AQ150" s="253"/>
      <c r="AR150" s="256"/>
      <c r="AS150" s="14"/>
      <c r="AT150" s="131"/>
      <c r="AU150" s="14"/>
      <c r="AV150" s="23"/>
      <c r="AW150" s="252"/>
      <c r="AX150" s="253">
        <f t="shared" si="168"/>
        <v>0</v>
      </c>
      <c r="AY150" s="254">
        <v>0</v>
      </c>
      <c r="AZ150" s="255"/>
      <c r="BA150" s="147">
        <f t="shared" si="145"/>
        <v>0</v>
      </c>
      <c r="BB150" s="14"/>
      <c r="BC150" s="16"/>
      <c r="BD150" s="15"/>
      <c r="BE150" s="14"/>
      <c r="BF150" s="14"/>
      <c r="BG150" s="14"/>
      <c r="BH150" s="131"/>
      <c r="BI150" s="14"/>
      <c r="BJ150" s="16"/>
      <c r="BK150" s="252"/>
      <c r="BL150" s="253"/>
      <c r="BM150" s="254">
        <v>0</v>
      </c>
      <c r="BN150" s="255">
        <f t="shared" si="97"/>
        <v>0</v>
      </c>
      <c r="BO150" s="147">
        <f t="shared" si="98"/>
        <v>0</v>
      </c>
      <c r="BP150" s="14"/>
      <c r="BQ150" s="16"/>
      <c r="BR150" s="252"/>
      <c r="BS150" s="253"/>
      <c r="BT150" s="254">
        <v>0</v>
      </c>
      <c r="BU150" s="255">
        <f t="shared" si="99"/>
        <v>0</v>
      </c>
      <c r="BV150" s="147">
        <f t="shared" si="100"/>
        <v>0</v>
      </c>
      <c r="BW150" s="14"/>
      <c r="BX150" s="16"/>
      <c r="BY150" s="252"/>
      <c r="BZ150" s="253"/>
      <c r="CA150" s="254">
        <v>0</v>
      </c>
      <c r="CB150" s="255">
        <f t="shared" si="101"/>
        <v>0</v>
      </c>
      <c r="CC150" s="147">
        <f t="shared" si="102"/>
        <v>0</v>
      </c>
      <c r="CD150" s="14"/>
      <c r="CE150" s="16"/>
      <c r="CF150" s="15"/>
      <c r="CG150" s="14"/>
      <c r="CH150" s="14"/>
      <c r="CI150" s="14"/>
      <c r="CJ150" s="131"/>
      <c r="CK150" s="14"/>
      <c r="CL150" s="16"/>
      <c r="CM150" s="15"/>
      <c r="CN150" s="253"/>
      <c r="CO150" s="256"/>
      <c r="CP150" s="14"/>
      <c r="CQ150" s="131"/>
      <c r="CR150" s="14"/>
      <c r="CS150" s="16"/>
      <c r="CT150" s="15"/>
      <c r="CU150" s="14"/>
      <c r="CV150" s="14"/>
      <c r="CW150" s="14"/>
      <c r="CX150" s="131"/>
      <c r="CY150" s="14"/>
      <c r="CZ150" s="16"/>
      <c r="DA150" s="252"/>
      <c r="DB150" s="253"/>
      <c r="DC150" s="254">
        <v>0</v>
      </c>
      <c r="DD150" s="255">
        <f t="shared" si="107"/>
        <v>0</v>
      </c>
      <c r="DE150" s="147">
        <f t="shared" si="108"/>
        <v>0</v>
      </c>
      <c r="DF150" s="14"/>
      <c r="DG150" s="16"/>
      <c r="DH150" s="252"/>
      <c r="DI150" s="253"/>
      <c r="DJ150" s="254">
        <v>0</v>
      </c>
      <c r="DK150" s="255">
        <f t="shared" si="109"/>
        <v>0</v>
      </c>
      <c r="DL150" s="147">
        <f t="shared" si="110"/>
        <v>0</v>
      </c>
      <c r="DM150" s="14"/>
      <c r="DN150" s="16"/>
      <c r="DO150" s="252"/>
      <c r="DP150" s="253"/>
      <c r="DQ150" s="254">
        <v>0</v>
      </c>
      <c r="DR150" s="255">
        <f t="shared" si="111"/>
        <v>0</v>
      </c>
      <c r="DS150" s="147">
        <f t="shared" si="112"/>
        <v>0</v>
      </c>
      <c r="DT150" s="12"/>
      <c r="DU150" s="16"/>
      <c r="DV150" s="252"/>
      <c r="DW150" s="253"/>
      <c r="DX150" s="254">
        <v>0</v>
      </c>
      <c r="DY150" s="255">
        <f t="shared" si="113"/>
        <v>0</v>
      </c>
      <c r="DZ150" s="147">
        <f t="shared" si="114"/>
        <v>0</v>
      </c>
      <c r="EA150" s="14"/>
      <c r="EB150" s="16"/>
      <c r="EC150" s="252"/>
      <c r="ED150" s="253"/>
      <c r="EE150" s="254">
        <v>0</v>
      </c>
      <c r="EF150" s="255">
        <f t="shared" si="115"/>
        <v>0</v>
      </c>
      <c r="EG150" s="147">
        <f t="shared" si="116"/>
        <v>0</v>
      </c>
      <c r="EH150" s="14"/>
      <c r="EI150" s="16"/>
      <c r="EJ150" s="252"/>
      <c r="EK150" s="253"/>
      <c r="EL150" s="254">
        <v>0</v>
      </c>
      <c r="EM150" s="255">
        <f t="shared" si="117"/>
        <v>0</v>
      </c>
      <c r="EN150" s="147">
        <f t="shared" si="118"/>
        <v>0</v>
      </c>
      <c r="EO150" s="14"/>
      <c r="EP150" s="16"/>
      <c r="EQ150" s="15"/>
      <c r="ER150" s="14"/>
      <c r="ES150" s="14"/>
      <c r="ET150" s="14"/>
      <c r="EU150" s="131"/>
      <c r="EV150" s="14"/>
      <c r="EW150" s="16"/>
      <c r="EX150" s="15"/>
      <c r="EY150" s="14"/>
      <c r="EZ150" s="14"/>
      <c r="FA150" s="14"/>
      <c r="FB150" s="131"/>
      <c r="FC150" s="14"/>
      <c r="FD150" s="23"/>
      <c r="FE150" s="259">
        <f t="shared" si="123"/>
        <v>0</v>
      </c>
      <c r="FF150" s="260">
        <f t="shared" si="157"/>
        <v>0</v>
      </c>
      <c r="FG150" s="260">
        <f t="shared" si="157"/>
        <v>0</v>
      </c>
      <c r="FH150" s="260">
        <f t="shared" si="157"/>
        <v>0</v>
      </c>
      <c r="FI150" s="131">
        <f t="shared" si="125"/>
        <v>0</v>
      </c>
      <c r="FJ150" s="14">
        <f t="shared" si="126"/>
        <v>0</v>
      </c>
      <c r="FK150" s="14"/>
      <c r="FL150" s="183"/>
      <c r="FM150" s="177"/>
      <c r="FN150" s="177"/>
      <c r="FO150" s="177"/>
      <c r="FP150" s="177"/>
      <c r="FQ150" s="177"/>
      <c r="FR150" s="177"/>
      <c r="FS150" s="177"/>
      <c r="FT150" s="177"/>
      <c r="FU150" s="177"/>
      <c r="FV150" s="177"/>
      <c r="FW150" s="177"/>
      <c r="FX150" s="77"/>
      <c r="FY150" s="77"/>
      <c r="FZ150" s="77"/>
      <c r="GA150" s="77"/>
      <c r="GB150" s="77"/>
      <c r="GO150" s="261"/>
    </row>
    <row r="151" spans="1:197">
      <c r="B151" s="14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16"/>
      <c r="N151" s="252"/>
      <c r="O151" s="253"/>
      <c r="P151" s="254">
        <v>0</v>
      </c>
      <c r="Q151" s="255">
        <f t="shared" si="140"/>
        <v>0</v>
      </c>
      <c r="R151" s="147">
        <f t="shared" si="141"/>
        <v>0</v>
      </c>
      <c r="S151" s="14"/>
      <c r="T151" s="16"/>
      <c r="U151" s="15"/>
      <c r="V151" s="14"/>
      <c r="W151" s="14"/>
      <c r="X151" s="14"/>
      <c r="Y151" s="131"/>
      <c r="Z151" s="14"/>
      <c r="AA151" s="16"/>
      <c r="AB151" s="252"/>
      <c r="AC151" s="253"/>
      <c r="AD151" s="254">
        <v>0</v>
      </c>
      <c r="AE151" s="255">
        <f t="shared" si="143"/>
        <v>0</v>
      </c>
      <c r="AF151" s="147">
        <f t="shared" si="144"/>
        <v>0</v>
      </c>
      <c r="AG151" s="14"/>
      <c r="AH151" s="16"/>
      <c r="AI151" s="15"/>
      <c r="AJ151" s="14"/>
      <c r="AK151" s="14"/>
      <c r="AL151" s="14"/>
      <c r="AM151" s="131"/>
      <c r="AN151" s="14"/>
      <c r="AO151" s="16"/>
      <c r="AP151" s="15"/>
      <c r="AQ151" s="253"/>
      <c r="AR151" s="256"/>
      <c r="AS151" s="14"/>
      <c r="AT151" s="131"/>
      <c r="AU151" s="14"/>
      <c r="AV151" s="23"/>
      <c r="AW151" s="252"/>
      <c r="AX151" s="253">
        <f t="shared" si="168"/>
        <v>0</v>
      </c>
      <c r="AY151" s="254">
        <v>0</v>
      </c>
      <c r="AZ151" s="255"/>
      <c r="BA151" s="147">
        <f t="shared" si="145"/>
        <v>0</v>
      </c>
      <c r="BB151" s="14"/>
      <c r="BC151" s="16"/>
      <c r="BD151" s="15"/>
      <c r="BE151" s="14"/>
      <c r="BF151" s="14"/>
      <c r="BG151" s="14"/>
      <c r="BH151" s="131"/>
      <c r="BI151" s="14"/>
      <c r="BJ151" s="16"/>
      <c r="BK151" s="252"/>
      <c r="BL151" s="253"/>
      <c r="BM151" s="254">
        <v>0</v>
      </c>
      <c r="BN151" s="255">
        <f t="shared" si="97"/>
        <v>0</v>
      </c>
      <c r="BO151" s="147">
        <f t="shared" si="98"/>
        <v>0</v>
      </c>
      <c r="BP151" s="14"/>
      <c r="BQ151" s="16"/>
      <c r="BR151" s="252"/>
      <c r="BS151" s="253"/>
      <c r="BT151" s="254">
        <v>0</v>
      </c>
      <c r="BU151" s="255">
        <f t="shared" si="99"/>
        <v>0</v>
      </c>
      <c r="BV151" s="147">
        <f t="shared" si="100"/>
        <v>0</v>
      </c>
      <c r="BW151" s="14"/>
      <c r="BX151" s="16"/>
      <c r="BY151" s="252"/>
      <c r="BZ151" s="253"/>
      <c r="CA151" s="254">
        <v>0</v>
      </c>
      <c r="CB151" s="255">
        <f t="shared" si="101"/>
        <v>0</v>
      </c>
      <c r="CC151" s="147">
        <f t="shared" si="102"/>
        <v>0</v>
      </c>
      <c r="CD151" s="14"/>
      <c r="CE151" s="16"/>
      <c r="CF151" s="15"/>
      <c r="CG151" s="14"/>
      <c r="CH151" s="14"/>
      <c r="CI151" s="14"/>
      <c r="CJ151" s="131"/>
      <c r="CK151" s="14"/>
      <c r="CL151" s="16"/>
      <c r="CM151" s="15"/>
      <c r="CN151" s="253"/>
      <c r="CO151" s="256"/>
      <c r="CP151" s="14"/>
      <c r="CQ151" s="131"/>
      <c r="CR151" s="14"/>
      <c r="CS151" s="16"/>
      <c r="CT151" s="15"/>
      <c r="CU151" s="14"/>
      <c r="CV151" s="14"/>
      <c r="CW151" s="14"/>
      <c r="CX151" s="131"/>
      <c r="CY151" s="14"/>
      <c r="CZ151" s="16"/>
      <c r="DA151" s="252"/>
      <c r="DB151" s="253"/>
      <c r="DC151" s="254">
        <v>0</v>
      </c>
      <c r="DD151" s="255">
        <f t="shared" si="107"/>
        <v>0</v>
      </c>
      <c r="DE151" s="147">
        <f t="shared" si="108"/>
        <v>0</v>
      </c>
      <c r="DF151" s="14"/>
      <c r="DG151" s="16"/>
      <c r="DH151" s="252"/>
      <c r="DI151" s="253"/>
      <c r="DJ151" s="254">
        <v>0</v>
      </c>
      <c r="DK151" s="255">
        <f t="shared" si="109"/>
        <v>0</v>
      </c>
      <c r="DL151" s="147">
        <f t="shared" si="110"/>
        <v>0</v>
      </c>
      <c r="DM151" s="14"/>
      <c r="DN151" s="16"/>
      <c r="DO151" s="252"/>
      <c r="DP151" s="253"/>
      <c r="DQ151" s="254">
        <v>0</v>
      </c>
      <c r="DR151" s="255">
        <f t="shared" si="111"/>
        <v>0</v>
      </c>
      <c r="DS151" s="147">
        <f t="shared" si="112"/>
        <v>0</v>
      </c>
      <c r="DT151" s="12"/>
      <c r="DU151" s="16"/>
      <c r="DV151" s="252"/>
      <c r="DW151" s="253"/>
      <c r="DX151" s="254">
        <v>0</v>
      </c>
      <c r="DY151" s="255">
        <f t="shared" si="113"/>
        <v>0</v>
      </c>
      <c r="DZ151" s="147">
        <f t="shared" si="114"/>
        <v>0</v>
      </c>
      <c r="EA151" s="14"/>
      <c r="EB151" s="16"/>
      <c r="EC151" s="252"/>
      <c r="ED151" s="253"/>
      <c r="EE151" s="254">
        <v>0</v>
      </c>
      <c r="EF151" s="255">
        <f t="shared" si="115"/>
        <v>0</v>
      </c>
      <c r="EG151" s="147">
        <f t="shared" si="116"/>
        <v>0</v>
      </c>
      <c r="EH151" s="14"/>
      <c r="EI151" s="16"/>
      <c r="EJ151" s="252"/>
      <c r="EK151" s="253"/>
      <c r="EL151" s="254">
        <v>0</v>
      </c>
      <c r="EM151" s="255">
        <f t="shared" si="117"/>
        <v>0</v>
      </c>
      <c r="EN151" s="147">
        <f t="shared" si="118"/>
        <v>0</v>
      </c>
      <c r="EO151" s="14"/>
      <c r="EP151" s="16"/>
      <c r="EQ151" s="15"/>
      <c r="ER151" s="14"/>
      <c r="ES151" s="14"/>
      <c r="ET151" s="14"/>
      <c r="EU151" s="131"/>
      <c r="EV151" s="14"/>
      <c r="EW151" s="16"/>
      <c r="EX151" s="15"/>
      <c r="EY151" s="14"/>
      <c r="EZ151" s="14"/>
      <c r="FA151" s="14"/>
      <c r="FB151" s="131"/>
      <c r="FC151" s="14"/>
      <c r="FD151" s="23"/>
      <c r="FE151" s="259">
        <f t="shared" si="123"/>
        <v>0</v>
      </c>
      <c r="FF151" s="260">
        <f t="shared" si="157"/>
        <v>0</v>
      </c>
      <c r="FG151" s="260">
        <f t="shared" si="157"/>
        <v>0</v>
      </c>
      <c r="FH151" s="260">
        <f t="shared" si="157"/>
        <v>0</v>
      </c>
      <c r="FI151" s="131">
        <f t="shared" si="125"/>
        <v>0</v>
      </c>
      <c r="FJ151" s="14">
        <f t="shared" si="126"/>
        <v>0</v>
      </c>
      <c r="FK151" s="14"/>
      <c r="FL151" s="183"/>
      <c r="FM151" s="177"/>
      <c r="FN151" s="177"/>
      <c r="FO151" s="177"/>
      <c r="FP151" s="177"/>
      <c r="FQ151" s="177"/>
      <c r="FR151" s="177"/>
      <c r="FS151" s="177"/>
      <c r="FT151" s="177"/>
      <c r="FU151" s="177"/>
      <c r="FV151" s="177"/>
      <c r="FW151" s="177"/>
      <c r="FX151" s="77"/>
      <c r="FY151" s="77"/>
      <c r="FZ151" s="77"/>
      <c r="GA151" s="77"/>
      <c r="GB151" s="77"/>
      <c r="GO151" s="261"/>
    </row>
    <row r="152" spans="1:197">
      <c r="B152" s="14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16"/>
      <c r="N152" s="252"/>
      <c r="O152" s="253"/>
      <c r="P152" s="254">
        <v>0</v>
      </c>
      <c r="Q152" s="255">
        <f t="shared" si="140"/>
        <v>0</v>
      </c>
      <c r="R152" s="147">
        <f t="shared" si="141"/>
        <v>0</v>
      </c>
      <c r="S152" s="14"/>
      <c r="T152" s="16"/>
      <c r="U152" s="15"/>
      <c r="V152" s="14"/>
      <c r="W152" s="14"/>
      <c r="X152" s="14"/>
      <c r="Y152" s="131"/>
      <c r="Z152" s="14"/>
      <c r="AA152" s="16"/>
      <c r="AB152" s="252"/>
      <c r="AC152" s="253"/>
      <c r="AD152" s="254">
        <v>0</v>
      </c>
      <c r="AE152" s="255">
        <f t="shared" si="143"/>
        <v>0</v>
      </c>
      <c r="AF152" s="147">
        <f t="shared" si="144"/>
        <v>0</v>
      </c>
      <c r="AG152" s="14"/>
      <c r="AH152" s="16"/>
      <c r="AI152" s="15"/>
      <c r="AJ152" s="14"/>
      <c r="AK152" s="14"/>
      <c r="AL152" s="14"/>
      <c r="AM152" s="131"/>
      <c r="AN152" s="14"/>
      <c r="AO152" s="16"/>
      <c r="AP152" s="15"/>
      <c r="AQ152" s="253"/>
      <c r="AR152" s="256"/>
      <c r="AS152" s="14"/>
      <c r="AT152" s="131"/>
      <c r="AU152" s="14"/>
      <c r="AV152" s="23"/>
      <c r="AW152" s="252"/>
      <c r="AX152" s="253">
        <f t="shared" si="168"/>
        <v>0</v>
      </c>
      <c r="AY152" s="254">
        <v>0</v>
      </c>
      <c r="AZ152" s="255"/>
      <c r="BA152" s="147">
        <f t="shared" si="145"/>
        <v>0</v>
      </c>
      <c r="BB152" s="14"/>
      <c r="BC152" s="16"/>
      <c r="BD152" s="15"/>
      <c r="BE152" s="14"/>
      <c r="BF152" s="14"/>
      <c r="BG152" s="14"/>
      <c r="BH152" s="131"/>
      <c r="BI152" s="14"/>
      <c r="BJ152" s="16"/>
      <c r="BK152" s="252"/>
      <c r="BL152" s="253"/>
      <c r="BM152" s="254">
        <v>0</v>
      </c>
      <c r="BN152" s="255">
        <f t="shared" si="97"/>
        <v>0</v>
      </c>
      <c r="BO152" s="147">
        <f t="shared" si="98"/>
        <v>0</v>
      </c>
      <c r="BP152" s="14"/>
      <c r="BQ152" s="16"/>
      <c r="BR152" s="252"/>
      <c r="BS152" s="253"/>
      <c r="BT152" s="254">
        <v>0</v>
      </c>
      <c r="BU152" s="255">
        <f t="shared" si="99"/>
        <v>0</v>
      </c>
      <c r="BV152" s="147">
        <f t="shared" si="100"/>
        <v>0</v>
      </c>
      <c r="BW152" s="14"/>
      <c r="BX152" s="16"/>
      <c r="BY152" s="252"/>
      <c r="BZ152" s="253"/>
      <c r="CA152" s="254">
        <v>0</v>
      </c>
      <c r="CB152" s="255">
        <f t="shared" si="101"/>
        <v>0</v>
      </c>
      <c r="CC152" s="147">
        <f t="shared" si="102"/>
        <v>0</v>
      </c>
      <c r="CD152" s="14"/>
      <c r="CE152" s="16"/>
      <c r="CF152" s="15"/>
      <c r="CG152" s="14"/>
      <c r="CH152" s="14"/>
      <c r="CI152" s="14"/>
      <c r="CJ152" s="131"/>
      <c r="CK152" s="14"/>
      <c r="CL152" s="16"/>
      <c r="CM152" s="15"/>
      <c r="CN152" s="253"/>
      <c r="CO152" s="256"/>
      <c r="CP152" s="14"/>
      <c r="CQ152" s="131"/>
      <c r="CR152" s="14"/>
      <c r="CS152" s="16"/>
      <c r="CT152" s="15"/>
      <c r="CU152" s="14"/>
      <c r="CV152" s="14"/>
      <c r="CW152" s="14"/>
      <c r="CX152" s="131"/>
      <c r="CY152" s="14"/>
      <c r="CZ152" s="16"/>
      <c r="DA152" s="252"/>
      <c r="DB152" s="253"/>
      <c r="DC152" s="254">
        <v>0</v>
      </c>
      <c r="DD152" s="255">
        <f t="shared" si="107"/>
        <v>0</v>
      </c>
      <c r="DE152" s="147">
        <f t="shared" si="108"/>
        <v>0</v>
      </c>
      <c r="DF152" s="14"/>
      <c r="DG152" s="16"/>
      <c r="DH152" s="252"/>
      <c r="DI152" s="253"/>
      <c r="DJ152" s="254">
        <v>0</v>
      </c>
      <c r="DK152" s="255">
        <f t="shared" si="109"/>
        <v>0</v>
      </c>
      <c r="DL152" s="147">
        <f t="shared" si="110"/>
        <v>0</v>
      </c>
      <c r="DM152" s="14"/>
      <c r="DN152" s="16"/>
      <c r="DO152" s="252"/>
      <c r="DP152" s="253"/>
      <c r="DQ152" s="254">
        <v>0</v>
      </c>
      <c r="DR152" s="255">
        <f t="shared" si="111"/>
        <v>0</v>
      </c>
      <c r="DS152" s="147">
        <f t="shared" si="112"/>
        <v>0</v>
      </c>
      <c r="DT152" s="12"/>
      <c r="DU152" s="16"/>
      <c r="DV152" s="252"/>
      <c r="DW152" s="253"/>
      <c r="DX152" s="254">
        <v>0</v>
      </c>
      <c r="DY152" s="255">
        <f t="shared" si="113"/>
        <v>0</v>
      </c>
      <c r="DZ152" s="147">
        <f t="shared" si="114"/>
        <v>0</v>
      </c>
      <c r="EA152" s="14"/>
      <c r="EB152" s="16"/>
      <c r="EC152" s="252"/>
      <c r="ED152" s="253"/>
      <c r="EE152" s="254">
        <v>0</v>
      </c>
      <c r="EF152" s="255">
        <f t="shared" si="115"/>
        <v>0</v>
      </c>
      <c r="EG152" s="147">
        <f t="shared" si="116"/>
        <v>0</v>
      </c>
      <c r="EH152" s="14"/>
      <c r="EI152" s="16"/>
      <c r="EJ152" s="252"/>
      <c r="EK152" s="253"/>
      <c r="EL152" s="254">
        <v>0</v>
      </c>
      <c r="EM152" s="255">
        <f t="shared" si="117"/>
        <v>0</v>
      </c>
      <c r="EN152" s="147">
        <f t="shared" si="118"/>
        <v>0</v>
      </c>
      <c r="EO152" s="14"/>
      <c r="EP152" s="16"/>
      <c r="EQ152" s="15"/>
      <c r="ER152" s="14"/>
      <c r="ES152" s="14"/>
      <c r="ET152" s="14"/>
      <c r="EU152" s="131"/>
      <c r="EV152" s="14"/>
      <c r="EW152" s="16"/>
      <c r="EX152" s="15"/>
      <c r="EY152" s="14"/>
      <c r="EZ152" s="14"/>
      <c r="FA152" s="14"/>
      <c r="FB152" s="131"/>
      <c r="FC152" s="14"/>
      <c r="FD152" s="23"/>
      <c r="FE152" s="259">
        <f t="shared" si="123"/>
        <v>0</v>
      </c>
      <c r="FF152" s="260">
        <f t="shared" si="157"/>
        <v>0</v>
      </c>
      <c r="FG152" s="260">
        <f t="shared" si="157"/>
        <v>0</v>
      </c>
      <c r="FH152" s="260">
        <f t="shared" si="157"/>
        <v>0</v>
      </c>
      <c r="FI152" s="131">
        <f t="shared" si="125"/>
        <v>0</v>
      </c>
      <c r="FJ152" s="14">
        <f t="shared" si="126"/>
        <v>0</v>
      </c>
      <c r="FK152" s="14"/>
      <c r="FL152" s="183"/>
      <c r="FM152" s="177"/>
      <c r="FN152" s="177"/>
      <c r="FO152" s="177"/>
      <c r="FP152" s="177"/>
      <c r="FQ152" s="177"/>
      <c r="FR152" s="177"/>
      <c r="FS152" s="177"/>
      <c r="FT152" s="177"/>
      <c r="FU152" s="177"/>
      <c r="FV152" s="177"/>
      <c r="FW152" s="177"/>
      <c r="FX152" s="77"/>
      <c r="FY152" s="77"/>
      <c r="FZ152" s="77"/>
      <c r="GA152" s="77"/>
      <c r="GB152" s="77"/>
      <c r="GO152" s="261"/>
    </row>
    <row r="153" spans="1:197" hidden="1">
      <c r="A153" s="8">
        <v>45</v>
      </c>
      <c r="B153" s="14"/>
      <c r="C153" s="268"/>
      <c r="D153" s="251"/>
      <c r="E153" s="251"/>
      <c r="F153" s="251"/>
      <c r="G153" s="251"/>
      <c r="H153" s="251"/>
      <c r="I153" s="251"/>
      <c r="J153" s="251"/>
      <c r="K153" s="251"/>
      <c r="L153" s="251"/>
      <c r="M153" s="16"/>
      <c r="N153" s="252"/>
      <c r="O153" s="253"/>
      <c r="P153" s="254">
        <v>0</v>
      </c>
      <c r="Q153" s="255"/>
      <c r="R153" s="147">
        <f t="shared" si="141"/>
        <v>0</v>
      </c>
      <c r="S153" s="14"/>
      <c r="T153" s="16"/>
      <c r="U153" s="15"/>
      <c r="V153" s="14"/>
      <c r="W153" s="14"/>
      <c r="X153" s="14"/>
      <c r="Y153" s="131"/>
      <c r="Z153" s="14"/>
      <c r="AA153" s="16"/>
      <c r="AB153" s="252"/>
      <c r="AC153" s="253"/>
      <c r="AD153" s="254">
        <v>0</v>
      </c>
      <c r="AE153" s="255"/>
      <c r="AF153" s="147">
        <f t="shared" si="144"/>
        <v>0</v>
      </c>
      <c r="AG153" s="14"/>
      <c r="AH153" s="16"/>
      <c r="AI153" s="15"/>
      <c r="AJ153" s="14"/>
      <c r="AK153" s="14"/>
      <c r="AL153" s="14"/>
      <c r="AM153" s="131"/>
      <c r="AN153" s="14"/>
      <c r="AO153" s="16"/>
      <c r="AP153" s="15"/>
      <c r="AQ153" s="253"/>
      <c r="AR153" s="256"/>
      <c r="AS153" s="14"/>
      <c r="AT153" s="131"/>
      <c r="AU153" s="14"/>
      <c r="AV153" s="23"/>
      <c r="AW153" s="252"/>
      <c r="AX153" s="253">
        <f t="shared" si="168"/>
        <v>0</v>
      </c>
      <c r="AY153" s="254">
        <v>0</v>
      </c>
      <c r="AZ153" s="255"/>
      <c r="BA153" s="147">
        <f t="shared" si="145"/>
        <v>0</v>
      </c>
      <c r="BB153" s="14"/>
      <c r="BC153" s="16"/>
      <c r="BD153" s="15"/>
      <c r="BE153" s="14"/>
      <c r="BF153" s="14"/>
      <c r="BG153" s="14"/>
      <c r="BH153" s="131"/>
      <c r="BI153" s="14"/>
      <c r="BJ153" s="16"/>
      <c r="BK153" s="252"/>
      <c r="BL153" s="253"/>
      <c r="BM153" s="254">
        <v>0</v>
      </c>
      <c r="BN153" s="255"/>
      <c r="BO153" s="147">
        <f t="shared" si="98"/>
        <v>0</v>
      </c>
      <c r="BP153" s="14"/>
      <c r="BQ153" s="16"/>
      <c r="BR153" s="252"/>
      <c r="BS153" s="253"/>
      <c r="BT153" s="254">
        <v>0</v>
      </c>
      <c r="BU153" s="255"/>
      <c r="BV153" s="147">
        <f t="shared" si="100"/>
        <v>0</v>
      </c>
      <c r="BW153" s="14"/>
      <c r="BX153" s="16"/>
      <c r="BY153" s="252"/>
      <c r="BZ153" s="253"/>
      <c r="CA153" s="254">
        <v>0</v>
      </c>
      <c r="CB153" s="255"/>
      <c r="CC153" s="147">
        <f t="shared" si="102"/>
        <v>0</v>
      </c>
      <c r="CD153" s="14"/>
      <c r="CE153" s="16"/>
      <c r="CF153" s="15"/>
      <c r="CG153" s="14"/>
      <c r="CH153" s="14"/>
      <c r="CI153" s="14"/>
      <c r="CJ153" s="131"/>
      <c r="CK153" s="14"/>
      <c r="CL153" s="16"/>
      <c r="CM153" s="15"/>
      <c r="CN153" s="253"/>
      <c r="CO153" s="256"/>
      <c r="CP153" s="14"/>
      <c r="CQ153" s="131"/>
      <c r="CR153" s="14"/>
      <c r="CS153" s="16"/>
      <c r="CT153" s="15"/>
      <c r="CU153" s="14"/>
      <c r="CV153" s="14"/>
      <c r="CW153" s="14"/>
      <c r="CX153" s="131"/>
      <c r="CY153" s="14"/>
      <c r="CZ153" s="16"/>
      <c r="DA153" s="252"/>
      <c r="DB153" s="253"/>
      <c r="DC153" s="254">
        <v>0</v>
      </c>
      <c r="DD153" s="255"/>
      <c r="DE153" s="147">
        <f t="shared" si="108"/>
        <v>0</v>
      </c>
      <c r="DF153" s="14"/>
      <c r="DG153" s="16"/>
      <c r="DH153" s="252"/>
      <c r="DI153" s="253"/>
      <c r="DJ153" s="254">
        <v>0</v>
      </c>
      <c r="DK153" s="255"/>
      <c r="DL153" s="147">
        <f t="shared" si="110"/>
        <v>0</v>
      </c>
      <c r="DM153" s="14"/>
      <c r="DN153" s="16"/>
      <c r="DO153" s="252"/>
      <c r="DP153" s="253"/>
      <c r="DQ153" s="254">
        <v>0</v>
      </c>
      <c r="DR153" s="255"/>
      <c r="DS153" s="147">
        <f t="shared" si="112"/>
        <v>0</v>
      </c>
      <c r="DT153" s="12"/>
      <c r="DU153" s="16"/>
      <c r="DV153" s="252"/>
      <c r="DW153" s="253"/>
      <c r="DX153" s="254">
        <v>0</v>
      </c>
      <c r="DY153" s="255"/>
      <c r="DZ153" s="147">
        <f t="shared" si="114"/>
        <v>0</v>
      </c>
      <c r="EA153" s="14"/>
      <c r="EB153" s="16"/>
      <c r="EC153" s="252"/>
      <c r="ED153" s="253"/>
      <c r="EE153" s="254">
        <v>0</v>
      </c>
      <c r="EF153" s="255"/>
      <c r="EG153" s="147">
        <f t="shared" si="116"/>
        <v>0</v>
      </c>
      <c r="EH153" s="14"/>
      <c r="EI153" s="16"/>
      <c r="EJ153" s="252"/>
      <c r="EK153" s="253"/>
      <c r="EL153" s="254">
        <v>0</v>
      </c>
      <c r="EM153" s="255"/>
      <c r="EN153" s="147">
        <f t="shared" si="118"/>
        <v>0</v>
      </c>
      <c r="EO153" s="14"/>
      <c r="EP153" s="16"/>
      <c r="EQ153" s="15"/>
      <c r="ER153" s="14"/>
      <c r="ES153" s="14"/>
      <c r="ET153" s="14"/>
      <c r="EU153" s="131"/>
      <c r="EV153" s="14"/>
      <c r="EW153" s="16"/>
      <c r="EX153" s="15"/>
      <c r="EY153" s="14"/>
      <c r="EZ153" s="14"/>
      <c r="FA153" s="14"/>
      <c r="FB153" s="131"/>
      <c r="FC153" s="14"/>
      <c r="FD153" s="23"/>
      <c r="FE153" s="259">
        <f t="shared" si="123"/>
        <v>0</v>
      </c>
      <c r="FF153" s="260">
        <f t="shared" si="157"/>
        <v>0</v>
      </c>
      <c r="FG153" s="260">
        <f t="shared" si="157"/>
        <v>0</v>
      </c>
      <c r="FH153" s="260">
        <f t="shared" si="157"/>
        <v>0</v>
      </c>
      <c r="FI153" s="131">
        <f t="shared" si="125"/>
        <v>0</v>
      </c>
      <c r="FJ153" s="14">
        <f t="shared" si="126"/>
        <v>0</v>
      </c>
      <c r="FK153" s="14"/>
      <c r="FL153" s="183">
        <f t="shared" ref="FL153:FL157" si="173">FU153</f>
        <v>0</v>
      </c>
      <c r="FM153" s="177"/>
      <c r="FN153" s="177"/>
      <c r="FO153" s="177"/>
      <c r="FP153" s="177"/>
      <c r="FQ153" s="177"/>
      <c r="FR153" s="177"/>
      <c r="FS153" s="177"/>
      <c r="FT153" s="177"/>
      <c r="FU153" s="177"/>
      <c r="FV153" s="177"/>
      <c r="FW153" s="177"/>
      <c r="FX153" s="77"/>
      <c r="FY153" s="77"/>
      <c r="FZ153" s="77"/>
      <c r="GA153" s="77"/>
      <c r="GB153" s="77"/>
      <c r="GO153" s="261"/>
    </row>
    <row r="154" spans="1:197" hidden="1">
      <c r="A154" s="8">
        <v>46</v>
      </c>
      <c r="B154" s="14"/>
      <c r="C154" s="268"/>
      <c r="D154" s="251"/>
      <c r="E154" s="251"/>
      <c r="F154" s="251"/>
      <c r="G154" s="251"/>
      <c r="H154" s="251"/>
      <c r="I154" s="251"/>
      <c r="J154" s="251"/>
      <c r="K154" s="251"/>
      <c r="L154" s="251"/>
      <c r="M154" s="16"/>
      <c r="N154" s="252"/>
      <c r="O154" s="253"/>
      <c r="P154" s="254">
        <v>0</v>
      </c>
      <c r="Q154" s="255"/>
      <c r="R154" s="147">
        <f t="shared" si="141"/>
        <v>0</v>
      </c>
      <c r="S154" s="14"/>
      <c r="T154" s="16"/>
      <c r="U154" s="15"/>
      <c r="V154" s="14"/>
      <c r="W154" s="14"/>
      <c r="X154" s="14"/>
      <c r="Y154" s="131"/>
      <c r="Z154" s="14"/>
      <c r="AA154" s="16"/>
      <c r="AB154" s="252"/>
      <c r="AC154" s="253"/>
      <c r="AD154" s="254">
        <v>0</v>
      </c>
      <c r="AE154" s="255"/>
      <c r="AF154" s="147">
        <f t="shared" si="144"/>
        <v>0</v>
      </c>
      <c r="AG154" s="14"/>
      <c r="AH154" s="16"/>
      <c r="AI154" s="15"/>
      <c r="AJ154" s="14"/>
      <c r="AK154" s="14"/>
      <c r="AL154" s="14"/>
      <c r="AM154" s="131"/>
      <c r="AN154" s="14"/>
      <c r="AO154" s="16"/>
      <c r="AP154" s="15"/>
      <c r="AQ154" s="253"/>
      <c r="AR154" s="256"/>
      <c r="AS154" s="14"/>
      <c r="AT154" s="131"/>
      <c r="AU154" s="14"/>
      <c r="AV154" s="23"/>
      <c r="AW154" s="252"/>
      <c r="AX154" s="253">
        <f t="shared" si="168"/>
        <v>0</v>
      </c>
      <c r="AY154" s="254">
        <v>0</v>
      </c>
      <c r="AZ154" s="255"/>
      <c r="BA154" s="147">
        <f t="shared" si="145"/>
        <v>0</v>
      </c>
      <c r="BB154" s="14"/>
      <c r="BC154" s="16"/>
      <c r="BD154" s="15"/>
      <c r="BE154" s="14"/>
      <c r="BF154" s="14"/>
      <c r="BG154" s="14"/>
      <c r="BH154" s="131"/>
      <c r="BI154" s="14"/>
      <c r="BJ154" s="16"/>
      <c r="BK154" s="252"/>
      <c r="BL154" s="253"/>
      <c r="BM154" s="254">
        <v>0</v>
      </c>
      <c r="BN154" s="255"/>
      <c r="BO154" s="147">
        <f t="shared" si="98"/>
        <v>0</v>
      </c>
      <c r="BP154" s="14"/>
      <c r="BQ154" s="16"/>
      <c r="BR154" s="252"/>
      <c r="BS154" s="253"/>
      <c r="BT154" s="254">
        <v>0</v>
      </c>
      <c r="BU154" s="255"/>
      <c r="BV154" s="147">
        <f t="shared" si="100"/>
        <v>0</v>
      </c>
      <c r="BW154" s="14"/>
      <c r="BX154" s="16"/>
      <c r="BY154" s="252"/>
      <c r="BZ154" s="253"/>
      <c r="CA154" s="254">
        <v>0</v>
      </c>
      <c r="CB154" s="255"/>
      <c r="CC154" s="147">
        <f t="shared" si="102"/>
        <v>0</v>
      </c>
      <c r="CD154" s="14"/>
      <c r="CE154" s="16"/>
      <c r="CF154" s="15"/>
      <c r="CG154" s="14"/>
      <c r="CH154" s="14"/>
      <c r="CI154" s="14"/>
      <c r="CJ154" s="131"/>
      <c r="CK154" s="14"/>
      <c r="CL154" s="16"/>
      <c r="CM154" s="15"/>
      <c r="CN154" s="253"/>
      <c r="CO154" s="256"/>
      <c r="CP154" s="14"/>
      <c r="CQ154" s="131"/>
      <c r="CR154" s="14"/>
      <c r="CS154" s="16"/>
      <c r="CT154" s="15"/>
      <c r="CU154" s="14"/>
      <c r="CV154" s="14"/>
      <c r="CW154" s="14"/>
      <c r="CX154" s="131"/>
      <c r="CY154" s="14"/>
      <c r="CZ154" s="16"/>
      <c r="DA154" s="252"/>
      <c r="DB154" s="253"/>
      <c r="DC154" s="254">
        <v>0</v>
      </c>
      <c r="DD154" s="255"/>
      <c r="DE154" s="147">
        <f t="shared" si="108"/>
        <v>0</v>
      </c>
      <c r="DF154" s="14"/>
      <c r="DG154" s="16"/>
      <c r="DH154" s="252"/>
      <c r="DI154" s="253"/>
      <c r="DJ154" s="254">
        <v>0</v>
      </c>
      <c r="DK154" s="255"/>
      <c r="DL154" s="147">
        <f t="shared" si="110"/>
        <v>0</v>
      </c>
      <c r="DM154" s="14"/>
      <c r="DN154" s="16"/>
      <c r="DO154" s="252"/>
      <c r="DP154" s="253"/>
      <c r="DQ154" s="254">
        <v>0</v>
      </c>
      <c r="DR154" s="255"/>
      <c r="DS154" s="147">
        <f t="shared" si="112"/>
        <v>0</v>
      </c>
      <c r="DT154" s="12"/>
      <c r="DU154" s="16"/>
      <c r="DV154" s="252"/>
      <c r="DW154" s="253"/>
      <c r="DX154" s="254">
        <v>0</v>
      </c>
      <c r="DY154" s="255"/>
      <c r="DZ154" s="147">
        <f t="shared" si="114"/>
        <v>0</v>
      </c>
      <c r="EA154" s="14"/>
      <c r="EB154" s="16"/>
      <c r="EC154" s="252"/>
      <c r="ED154" s="253"/>
      <c r="EE154" s="254">
        <v>0</v>
      </c>
      <c r="EF154" s="255"/>
      <c r="EG154" s="147">
        <f t="shared" si="116"/>
        <v>0</v>
      </c>
      <c r="EH154" s="14"/>
      <c r="EI154" s="16"/>
      <c r="EJ154" s="252"/>
      <c r="EK154" s="253"/>
      <c r="EL154" s="254">
        <v>0</v>
      </c>
      <c r="EM154" s="255"/>
      <c r="EN154" s="147">
        <f t="shared" si="118"/>
        <v>0</v>
      </c>
      <c r="EO154" s="14"/>
      <c r="EP154" s="16"/>
      <c r="EQ154" s="15"/>
      <c r="ER154" s="14"/>
      <c r="ES154" s="14"/>
      <c r="ET154" s="14"/>
      <c r="EU154" s="131"/>
      <c r="EV154" s="14"/>
      <c r="EW154" s="16"/>
      <c r="EX154" s="15"/>
      <c r="EY154" s="14"/>
      <c r="EZ154" s="14"/>
      <c r="FA154" s="14"/>
      <c r="FB154" s="131"/>
      <c r="FC154" s="14"/>
      <c r="FD154" s="23"/>
      <c r="FE154" s="259">
        <f t="shared" si="123"/>
        <v>0</v>
      </c>
      <c r="FF154" s="260">
        <f t="shared" si="157"/>
        <v>0</v>
      </c>
      <c r="FG154" s="260">
        <f t="shared" si="157"/>
        <v>0</v>
      </c>
      <c r="FH154" s="260">
        <f t="shared" si="157"/>
        <v>0</v>
      </c>
      <c r="FI154" s="131">
        <f t="shared" si="125"/>
        <v>0</v>
      </c>
      <c r="FJ154" s="14">
        <f t="shared" ref="FJ154:FJ185" si="174">B154</f>
        <v>0</v>
      </c>
      <c r="FK154" s="14"/>
      <c r="FL154" s="183">
        <f t="shared" si="173"/>
        <v>0</v>
      </c>
      <c r="FM154" s="177"/>
      <c r="FN154" s="177"/>
      <c r="FO154" s="177"/>
      <c r="FP154" s="177"/>
      <c r="FQ154" s="177"/>
      <c r="FR154" s="177"/>
      <c r="FS154" s="177"/>
      <c r="FT154" s="177"/>
      <c r="FU154" s="177"/>
      <c r="FV154" s="177"/>
      <c r="FW154" s="177"/>
      <c r="FX154" s="77"/>
      <c r="FY154" s="77"/>
      <c r="FZ154" s="77"/>
      <c r="GA154" s="77"/>
      <c r="GB154" s="77"/>
      <c r="GO154" s="261"/>
    </row>
    <row r="155" spans="1:197" hidden="1">
      <c r="A155" s="8">
        <v>47</v>
      </c>
      <c r="B155" s="14"/>
      <c r="C155" s="268"/>
      <c r="D155" s="251"/>
      <c r="E155" s="251"/>
      <c r="F155" s="251"/>
      <c r="G155" s="251"/>
      <c r="H155" s="251"/>
      <c r="I155" s="251"/>
      <c r="J155" s="251"/>
      <c r="K155" s="251"/>
      <c r="L155" s="251"/>
      <c r="M155" s="16"/>
      <c r="N155" s="252"/>
      <c r="O155" s="253"/>
      <c r="P155" s="254">
        <v>0</v>
      </c>
      <c r="Q155" s="255"/>
      <c r="R155" s="147">
        <f t="shared" si="141"/>
        <v>0</v>
      </c>
      <c r="S155" s="14"/>
      <c r="T155" s="16"/>
      <c r="U155" s="15"/>
      <c r="V155" s="14"/>
      <c r="W155" s="14"/>
      <c r="X155" s="14"/>
      <c r="Y155" s="131"/>
      <c r="Z155" s="14"/>
      <c r="AA155" s="16"/>
      <c r="AB155" s="252"/>
      <c r="AC155" s="253"/>
      <c r="AD155" s="254">
        <v>0</v>
      </c>
      <c r="AE155" s="255"/>
      <c r="AF155" s="147">
        <f t="shared" si="144"/>
        <v>0</v>
      </c>
      <c r="AG155" s="14"/>
      <c r="AH155" s="16"/>
      <c r="AI155" s="15"/>
      <c r="AJ155" s="14"/>
      <c r="AK155" s="14"/>
      <c r="AL155" s="14"/>
      <c r="AM155" s="131"/>
      <c r="AN155" s="14"/>
      <c r="AO155" s="16"/>
      <c r="AP155" s="15"/>
      <c r="AQ155" s="253"/>
      <c r="AR155" s="256"/>
      <c r="AS155" s="14"/>
      <c r="AT155" s="131"/>
      <c r="AU155" s="14"/>
      <c r="AV155" s="23"/>
      <c r="AW155" s="252"/>
      <c r="AX155" s="253">
        <f t="shared" si="168"/>
        <v>0</v>
      </c>
      <c r="AY155" s="254">
        <v>0</v>
      </c>
      <c r="AZ155" s="255"/>
      <c r="BA155" s="147">
        <f t="shared" si="145"/>
        <v>0</v>
      </c>
      <c r="BB155" s="14"/>
      <c r="BC155" s="16"/>
      <c r="BD155" s="15"/>
      <c r="BE155" s="14"/>
      <c r="BF155" s="14"/>
      <c r="BG155" s="14"/>
      <c r="BH155" s="131"/>
      <c r="BI155" s="14"/>
      <c r="BJ155" s="16"/>
      <c r="BK155" s="252"/>
      <c r="BL155" s="253"/>
      <c r="BM155" s="254">
        <v>0</v>
      </c>
      <c r="BN155" s="255"/>
      <c r="BO155" s="147">
        <f t="shared" si="98"/>
        <v>0</v>
      </c>
      <c r="BP155" s="14"/>
      <c r="BQ155" s="16"/>
      <c r="BR155" s="252"/>
      <c r="BS155" s="253"/>
      <c r="BT155" s="254">
        <v>0</v>
      </c>
      <c r="BU155" s="255"/>
      <c r="BV155" s="147">
        <f t="shared" si="100"/>
        <v>0</v>
      </c>
      <c r="BW155" s="14"/>
      <c r="BX155" s="16"/>
      <c r="BY155" s="252"/>
      <c r="BZ155" s="253"/>
      <c r="CA155" s="254">
        <v>0</v>
      </c>
      <c r="CB155" s="255"/>
      <c r="CC155" s="147">
        <f t="shared" si="102"/>
        <v>0</v>
      </c>
      <c r="CD155" s="14"/>
      <c r="CE155" s="16"/>
      <c r="CF155" s="15"/>
      <c r="CG155" s="14"/>
      <c r="CH155" s="14"/>
      <c r="CI155" s="14"/>
      <c r="CJ155" s="131"/>
      <c r="CK155" s="14"/>
      <c r="CL155" s="16"/>
      <c r="CM155" s="15"/>
      <c r="CN155" s="253"/>
      <c r="CO155" s="256"/>
      <c r="CP155" s="14"/>
      <c r="CQ155" s="131"/>
      <c r="CR155" s="14"/>
      <c r="CS155" s="16"/>
      <c r="CT155" s="15"/>
      <c r="CU155" s="14"/>
      <c r="CV155" s="14"/>
      <c r="CW155" s="14"/>
      <c r="CX155" s="131"/>
      <c r="CY155" s="14"/>
      <c r="CZ155" s="16"/>
      <c r="DA155" s="252"/>
      <c r="DB155" s="253"/>
      <c r="DC155" s="254">
        <v>0</v>
      </c>
      <c r="DD155" s="255"/>
      <c r="DE155" s="147">
        <f t="shared" si="108"/>
        <v>0</v>
      </c>
      <c r="DF155" s="14"/>
      <c r="DG155" s="16"/>
      <c r="DH155" s="252"/>
      <c r="DI155" s="253"/>
      <c r="DJ155" s="254">
        <v>0</v>
      </c>
      <c r="DK155" s="255"/>
      <c r="DL155" s="147">
        <f t="shared" si="110"/>
        <v>0</v>
      </c>
      <c r="DM155" s="14"/>
      <c r="DN155" s="16"/>
      <c r="DO155" s="252"/>
      <c r="DP155" s="253"/>
      <c r="DQ155" s="254">
        <v>0</v>
      </c>
      <c r="DR155" s="255"/>
      <c r="DS155" s="147">
        <f t="shared" si="112"/>
        <v>0</v>
      </c>
      <c r="DT155" s="12"/>
      <c r="DU155" s="16"/>
      <c r="DV155" s="252"/>
      <c r="DW155" s="253"/>
      <c r="DX155" s="254">
        <v>0</v>
      </c>
      <c r="DY155" s="255"/>
      <c r="DZ155" s="147">
        <f t="shared" si="114"/>
        <v>0</v>
      </c>
      <c r="EA155" s="14"/>
      <c r="EB155" s="16"/>
      <c r="EC155" s="252"/>
      <c r="ED155" s="253"/>
      <c r="EE155" s="254">
        <v>0</v>
      </c>
      <c r="EF155" s="255"/>
      <c r="EG155" s="147">
        <f t="shared" si="116"/>
        <v>0</v>
      </c>
      <c r="EH155" s="14"/>
      <c r="EI155" s="16"/>
      <c r="EJ155" s="252"/>
      <c r="EK155" s="253"/>
      <c r="EL155" s="254">
        <v>0</v>
      </c>
      <c r="EM155" s="255"/>
      <c r="EN155" s="147">
        <f t="shared" si="118"/>
        <v>0</v>
      </c>
      <c r="EO155" s="14"/>
      <c r="EP155" s="16"/>
      <c r="EQ155" s="15"/>
      <c r="ER155" s="14"/>
      <c r="ES155" s="14"/>
      <c r="ET155" s="14"/>
      <c r="EU155" s="131"/>
      <c r="EV155" s="14"/>
      <c r="EW155" s="16"/>
      <c r="EX155" s="15"/>
      <c r="EY155" s="14"/>
      <c r="EZ155" s="14"/>
      <c r="FA155" s="14"/>
      <c r="FB155" s="131"/>
      <c r="FC155" s="14"/>
      <c r="FD155" s="23"/>
      <c r="FE155" s="259">
        <f t="shared" si="123"/>
        <v>0</v>
      </c>
      <c r="FF155" s="260">
        <f t="shared" si="157"/>
        <v>0</v>
      </c>
      <c r="FG155" s="260">
        <f t="shared" si="157"/>
        <v>0</v>
      </c>
      <c r="FH155" s="260">
        <f t="shared" si="157"/>
        <v>0</v>
      </c>
      <c r="FI155" s="131">
        <f t="shared" si="125"/>
        <v>0</v>
      </c>
      <c r="FJ155" s="14">
        <f t="shared" si="174"/>
        <v>0</v>
      </c>
      <c r="FK155" s="14"/>
      <c r="FL155" s="183">
        <f t="shared" si="173"/>
        <v>0</v>
      </c>
      <c r="FM155" s="177"/>
      <c r="FN155" s="177"/>
      <c r="FO155" s="177"/>
      <c r="FP155" s="177"/>
      <c r="FQ155" s="177"/>
      <c r="FR155" s="177"/>
      <c r="FS155" s="177"/>
      <c r="FT155" s="177"/>
      <c r="FU155" s="177"/>
      <c r="FV155" s="177"/>
      <c r="FW155" s="177"/>
      <c r="FX155" s="77"/>
      <c r="FY155" s="77"/>
      <c r="FZ155" s="77"/>
      <c r="GA155" s="77"/>
      <c r="GB155" s="77"/>
      <c r="GO155" s="261"/>
    </row>
    <row r="156" spans="1:197" hidden="1">
      <c r="A156" s="8">
        <v>48</v>
      </c>
      <c r="B156" s="14"/>
      <c r="C156" s="268"/>
      <c r="D156" s="251"/>
      <c r="E156" s="251"/>
      <c r="F156" s="251"/>
      <c r="G156" s="251"/>
      <c r="H156" s="251"/>
      <c r="I156" s="251"/>
      <c r="J156" s="251"/>
      <c r="K156" s="251"/>
      <c r="L156" s="251"/>
      <c r="M156" s="16"/>
      <c r="N156" s="252"/>
      <c r="O156" s="253"/>
      <c r="P156" s="254">
        <v>0</v>
      </c>
      <c r="Q156" s="255"/>
      <c r="R156" s="147">
        <f t="shared" si="141"/>
        <v>0</v>
      </c>
      <c r="S156" s="14"/>
      <c r="T156" s="16"/>
      <c r="U156" s="15"/>
      <c r="V156" s="14"/>
      <c r="W156" s="14"/>
      <c r="X156" s="14"/>
      <c r="Y156" s="131"/>
      <c r="Z156" s="14"/>
      <c r="AA156" s="16"/>
      <c r="AB156" s="252"/>
      <c r="AC156" s="253"/>
      <c r="AD156" s="254">
        <v>0</v>
      </c>
      <c r="AE156" s="255"/>
      <c r="AF156" s="147">
        <f t="shared" si="144"/>
        <v>0</v>
      </c>
      <c r="AG156" s="14"/>
      <c r="AH156" s="16"/>
      <c r="AI156" s="15"/>
      <c r="AJ156" s="14"/>
      <c r="AK156" s="14"/>
      <c r="AL156" s="14"/>
      <c r="AM156" s="131"/>
      <c r="AN156" s="14"/>
      <c r="AO156" s="16"/>
      <c r="AP156" s="15"/>
      <c r="AQ156" s="253"/>
      <c r="AR156" s="256"/>
      <c r="AS156" s="14"/>
      <c r="AT156" s="131"/>
      <c r="AU156" s="14"/>
      <c r="AV156" s="23"/>
      <c r="AW156" s="252"/>
      <c r="AX156" s="253">
        <f t="shared" si="168"/>
        <v>0</v>
      </c>
      <c r="AY156" s="254">
        <v>0</v>
      </c>
      <c r="AZ156" s="255"/>
      <c r="BA156" s="147">
        <f t="shared" si="145"/>
        <v>0</v>
      </c>
      <c r="BB156" s="14"/>
      <c r="BC156" s="16"/>
      <c r="BD156" s="15"/>
      <c r="BE156" s="14"/>
      <c r="BF156" s="14"/>
      <c r="BG156" s="14"/>
      <c r="BH156" s="131"/>
      <c r="BI156" s="14"/>
      <c r="BJ156" s="16"/>
      <c r="BK156" s="252"/>
      <c r="BL156" s="253"/>
      <c r="BM156" s="254">
        <v>0</v>
      </c>
      <c r="BN156" s="255"/>
      <c r="BO156" s="147">
        <f t="shared" si="98"/>
        <v>0</v>
      </c>
      <c r="BP156" s="14"/>
      <c r="BQ156" s="16"/>
      <c r="BR156" s="252"/>
      <c r="BS156" s="253"/>
      <c r="BT156" s="254">
        <v>0</v>
      </c>
      <c r="BU156" s="255"/>
      <c r="BV156" s="147">
        <f t="shared" si="100"/>
        <v>0</v>
      </c>
      <c r="BW156" s="14"/>
      <c r="BX156" s="16"/>
      <c r="BY156" s="252"/>
      <c r="BZ156" s="253"/>
      <c r="CA156" s="254">
        <v>0</v>
      </c>
      <c r="CB156" s="255"/>
      <c r="CC156" s="147">
        <f t="shared" si="102"/>
        <v>0</v>
      </c>
      <c r="CD156" s="14"/>
      <c r="CE156" s="16"/>
      <c r="CF156" s="15"/>
      <c r="CG156" s="14"/>
      <c r="CH156" s="14"/>
      <c r="CI156" s="14"/>
      <c r="CJ156" s="131"/>
      <c r="CK156" s="14"/>
      <c r="CL156" s="16"/>
      <c r="CM156" s="15"/>
      <c r="CN156" s="253"/>
      <c r="CO156" s="256"/>
      <c r="CP156" s="14"/>
      <c r="CQ156" s="131"/>
      <c r="CR156" s="14"/>
      <c r="CS156" s="16"/>
      <c r="CT156" s="15"/>
      <c r="CU156" s="14"/>
      <c r="CV156" s="14"/>
      <c r="CW156" s="14"/>
      <c r="CX156" s="131"/>
      <c r="CY156" s="14"/>
      <c r="CZ156" s="16"/>
      <c r="DA156" s="252"/>
      <c r="DB156" s="253"/>
      <c r="DC156" s="254">
        <v>0</v>
      </c>
      <c r="DD156" s="255"/>
      <c r="DE156" s="147">
        <f t="shared" si="108"/>
        <v>0</v>
      </c>
      <c r="DF156" s="14"/>
      <c r="DG156" s="16"/>
      <c r="DH156" s="252"/>
      <c r="DI156" s="253"/>
      <c r="DJ156" s="254">
        <v>0</v>
      </c>
      <c r="DK156" s="255"/>
      <c r="DL156" s="147">
        <f t="shared" si="110"/>
        <v>0</v>
      </c>
      <c r="DM156" s="14"/>
      <c r="DN156" s="16"/>
      <c r="DO156" s="252"/>
      <c r="DP156" s="253"/>
      <c r="DQ156" s="254">
        <v>0</v>
      </c>
      <c r="DR156" s="255"/>
      <c r="DS156" s="147">
        <f t="shared" si="112"/>
        <v>0</v>
      </c>
      <c r="DT156" s="12"/>
      <c r="DU156" s="16"/>
      <c r="DV156" s="252"/>
      <c r="DW156" s="253"/>
      <c r="DX156" s="254">
        <v>0</v>
      </c>
      <c r="DY156" s="255"/>
      <c r="DZ156" s="147">
        <f t="shared" si="114"/>
        <v>0</v>
      </c>
      <c r="EA156" s="14"/>
      <c r="EB156" s="16"/>
      <c r="EC156" s="252"/>
      <c r="ED156" s="253"/>
      <c r="EE156" s="254">
        <v>0</v>
      </c>
      <c r="EF156" s="255"/>
      <c r="EG156" s="147">
        <f t="shared" si="116"/>
        <v>0</v>
      </c>
      <c r="EH156" s="14"/>
      <c r="EI156" s="16"/>
      <c r="EJ156" s="252"/>
      <c r="EK156" s="253"/>
      <c r="EL156" s="254">
        <v>0</v>
      </c>
      <c r="EM156" s="255"/>
      <c r="EN156" s="147">
        <f t="shared" si="118"/>
        <v>0</v>
      </c>
      <c r="EO156" s="14"/>
      <c r="EP156" s="16"/>
      <c r="EQ156" s="15"/>
      <c r="ER156" s="14"/>
      <c r="ES156" s="14"/>
      <c r="ET156" s="14"/>
      <c r="EU156" s="131"/>
      <c r="EV156" s="14"/>
      <c r="EW156" s="16"/>
      <c r="EX156" s="15"/>
      <c r="EY156" s="14"/>
      <c r="EZ156" s="14"/>
      <c r="FA156" s="14"/>
      <c r="FB156" s="131"/>
      <c r="FC156" s="14"/>
      <c r="FD156" s="23"/>
      <c r="FE156" s="259">
        <f t="shared" si="123"/>
        <v>0</v>
      </c>
      <c r="FF156" s="260">
        <f t="shared" si="157"/>
        <v>0</v>
      </c>
      <c r="FG156" s="260">
        <f t="shared" si="157"/>
        <v>0</v>
      </c>
      <c r="FH156" s="260">
        <f t="shared" si="157"/>
        <v>0</v>
      </c>
      <c r="FI156" s="131">
        <f t="shared" si="125"/>
        <v>0</v>
      </c>
      <c r="FJ156" s="14">
        <f t="shared" si="174"/>
        <v>0</v>
      </c>
      <c r="FK156" s="14"/>
      <c r="FL156" s="183">
        <f t="shared" si="173"/>
        <v>0</v>
      </c>
      <c r="FM156" s="177"/>
      <c r="FN156" s="177"/>
      <c r="FO156" s="177"/>
      <c r="FP156" s="177"/>
      <c r="FQ156" s="177"/>
      <c r="FR156" s="177"/>
      <c r="FS156" s="177"/>
      <c r="FT156" s="177"/>
      <c r="FU156" s="177"/>
      <c r="FV156" s="177"/>
      <c r="FW156" s="177"/>
      <c r="FX156" s="77"/>
      <c r="FY156" s="77"/>
      <c r="FZ156" s="77"/>
      <c r="GA156" s="77"/>
      <c r="GB156" s="77"/>
      <c r="GO156" s="261"/>
    </row>
    <row r="157" spans="1:197" hidden="1">
      <c r="A157" s="8">
        <v>49</v>
      </c>
      <c r="B157" s="14"/>
      <c r="C157" s="268"/>
      <c r="D157" s="251"/>
      <c r="E157" s="251"/>
      <c r="F157" s="251"/>
      <c r="G157" s="251"/>
      <c r="H157" s="251"/>
      <c r="I157" s="251"/>
      <c r="J157" s="251"/>
      <c r="K157" s="251"/>
      <c r="L157" s="251"/>
      <c r="M157" s="16"/>
      <c r="N157" s="252"/>
      <c r="O157" s="253"/>
      <c r="P157" s="254">
        <v>0</v>
      </c>
      <c r="Q157" s="255"/>
      <c r="R157" s="147">
        <f t="shared" si="141"/>
        <v>0</v>
      </c>
      <c r="S157" s="14"/>
      <c r="T157" s="16"/>
      <c r="U157" s="15"/>
      <c r="V157" s="14"/>
      <c r="W157" s="14"/>
      <c r="X157" s="14"/>
      <c r="Y157" s="131"/>
      <c r="Z157" s="14"/>
      <c r="AA157" s="16"/>
      <c r="AB157" s="252"/>
      <c r="AC157" s="253"/>
      <c r="AD157" s="254">
        <v>0</v>
      </c>
      <c r="AE157" s="255"/>
      <c r="AF157" s="147">
        <f t="shared" si="144"/>
        <v>0</v>
      </c>
      <c r="AG157" s="14"/>
      <c r="AH157" s="16"/>
      <c r="AI157" s="15"/>
      <c r="AJ157" s="14"/>
      <c r="AK157" s="14"/>
      <c r="AL157" s="14"/>
      <c r="AM157" s="131"/>
      <c r="AN157" s="14"/>
      <c r="AO157" s="16"/>
      <c r="AP157" s="15"/>
      <c r="AQ157" s="253"/>
      <c r="AR157" s="256"/>
      <c r="AS157" s="14"/>
      <c r="AT157" s="131"/>
      <c r="AU157" s="14"/>
      <c r="AV157" s="23"/>
      <c r="AW157" s="252"/>
      <c r="AX157" s="253">
        <f t="shared" si="168"/>
        <v>0</v>
      </c>
      <c r="AY157" s="254">
        <v>0</v>
      </c>
      <c r="AZ157" s="255"/>
      <c r="BA157" s="147">
        <f t="shared" si="145"/>
        <v>0</v>
      </c>
      <c r="BB157" s="14"/>
      <c r="BC157" s="16"/>
      <c r="BD157" s="15"/>
      <c r="BE157" s="14"/>
      <c r="BF157" s="14"/>
      <c r="BG157" s="14"/>
      <c r="BH157" s="131"/>
      <c r="BI157" s="14"/>
      <c r="BJ157" s="16"/>
      <c r="BK157" s="252"/>
      <c r="BL157" s="253"/>
      <c r="BM157" s="254">
        <v>0</v>
      </c>
      <c r="BN157" s="255"/>
      <c r="BO157" s="147">
        <f t="shared" si="98"/>
        <v>0</v>
      </c>
      <c r="BP157" s="14"/>
      <c r="BQ157" s="16"/>
      <c r="BR157" s="252"/>
      <c r="BS157" s="253"/>
      <c r="BT157" s="254">
        <v>0</v>
      </c>
      <c r="BU157" s="255"/>
      <c r="BV157" s="147">
        <f t="shared" si="100"/>
        <v>0</v>
      </c>
      <c r="BW157" s="14"/>
      <c r="BX157" s="16"/>
      <c r="BY157" s="252"/>
      <c r="BZ157" s="253"/>
      <c r="CA157" s="254">
        <v>0</v>
      </c>
      <c r="CB157" s="255"/>
      <c r="CC157" s="147">
        <f t="shared" si="102"/>
        <v>0</v>
      </c>
      <c r="CD157" s="14"/>
      <c r="CE157" s="16"/>
      <c r="CF157" s="15"/>
      <c r="CG157" s="14"/>
      <c r="CH157" s="14"/>
      <c r="CI157" s="14"/>
      <c r="CJ157" s="131"/>
      <c r="CK157" s="14"/>
      <c r="CL157" s="16"/>
      <c r="CM157" s="15"/>
      <c r="CN157" s="253"/>
      <c r="CO157" s="256"/>
      <c r="CP157" s="14"/>
      <c r="CQ157" s="131"/>
      <c r="CR157" s="14"/>
      <c r="CS157" s="16"/>
      <c r="CT157" s="15"/>
      <c r="CU157" s="14"/>
      <c r="CV157" s="14"/>
      <c r="CW157" s="14"/>
      <c r="CX157" s="131"/>
      <c r="CY157" s="14"/>
      <c r="CZ157" s="16"/>
      <c r="DA157" s="252"/>
      <c r="DB157" s="253"/>
      <c r="DC157" s="254">
        <v>0</v>
      </c>
      <c r="DD157" s="255"/>
      <c r="DE157" s="147">
        <f t="shared" si="108"/>
        <v>0</v>
      </c>
      <c r="DF157" s="14"/>
      <c r="DG157" s="16"/>
      <c r="DH157" s="252"/>
      <c r="DI157" s="253"/>
      <c r="DJ157" s="254">
        <v>0</v>
      </c>
      <c r="DK157" s="255"/>
      <c r="DL157" s="147">
        <f t="shared" si="110"/>
        <v>0</v>
      </c>
      <c r="DM157" s="14"/>
      <c r="DN157" s="16"/>
      <c r="DO157" s="252"/>
      <c r="DP157" s="253"/>
      <c r="DQ157" s="254">
        <v>0</v>
      </c>
      <c r="DR157" s="255"/>
      <c r="DS157" s="147">
        <f t="shared" si="112"/>
        <v>0</v>
      </c>
      <c r="DT157" s="12"/>
      <c r="DU157" s="16"/>
      <c r="DV157" s="252"/>
      <c r="DW157" s="253"/>
      <c r="DX157" s="254">
        <v>0</v>
      </c>
      <c r="DY157" s="255"/>
      <c r="DZ157" s="147">
        <f t="shared" si="114"/>
        <v>0</v>
      </c>
      <c r="EA157" s="14"/>
      <c r="EB157" s="16"/>
      <c r="EC157" s="252"/>
      <c r="ED157" s="253"/>
      <c r="EE157" s="254">
        <v>0</v>
      </c>
      <c r="EF157" s="255"/>
      <c r="EG157" s="147">
        <f t="shared" si="116"/>
        <v>0</v>
      </c>
      <c r="EH157" s="14"/>
      <c r="EI157" s="16"/>
      <c r="EJ157" s="252"/>
      <c r="EK157" s="253"/>
      <c r="EL157" s="254">
        <v>0</v>
      </c>
      <c r="EM157" s="255"/>
      <c r="EN157" s="147">
        <f t="shared" si="118"/>
        <v>0</v>
      </c>
      <c r="EO157" s="14"/>
      <c r="EP157" s="16"/>
      <c r="EQ157" s="15"/>
      <c r="ER157" s="14"/>
      <c r="ES157" s="14"/>
      <c r="ET157" s="14"/>
      <c r="EU157" s="131"/>
      <c r="EV157" s="14"/>
      <c r="EW157" s="16"/>
      <c r="EX157" s="15"/>
      <c r="EY157" s="14"/>
      <c r="EZ157" s="14"/>
      <c r="FA157" s="14"/>
      <c r="FB157" s="131"/>
      <c r="FC157" s="14"/>
      <c r="FD157" s="23"/>
      <c r="FE157" s="259">
        <f t="shared" si="123"/>
        <v>0</v>
      </c>
      <c r="FF157" s="260">
        <f t="shared" si="157"/>
        <v>0</v>
      </c>
      <c r="FG157" s="260">
        <f t="shared" si="157"/>
        <v>0</v>
      </c>
      <c r="FH157" s="260">
        <f t="shared" si="157"/>
        <v>0</v>
      </c>
      <c r="FI157" s="131">
        <f t="shared" si="125"/>
        <v>0</v>
      </c>
      <c r="FJ157" s="14">
        <f t="shared" si="174"/>
        <v>0</v>
      </c>
      <c r="FK157" s="14"/>
      <c r="FL157" s="183">
        <f t="shared" si="173"/>
        <v>0</v>
      </c>
      <c r="FM157" s="177"/>
      <c r="FN157" s="177"/>
      <c r="FO157" s="177"/>
      <c r="FP157" s="177"/>
      <c r="FQ157" s="177"/>
      <c r="FR157" s="177"/>
      <c r="FS157" s="177"/>
      <c r="FT157" s="177"/>
      <c r="FU157" s="177"/>
      <c r="FV157" s="177"/>
      <c r="FW157" s="177"/>
      <c r="FX157" s="77"/>
      <c r="FY157" s="77"/>
      <c r="FZ157" s="77"/>
      <c r="GA157" s="77"/>
      <c r="GB157" s="77"/>
      <c r="GO157" s="261"/>
    </row>
    <row r="158" spans="1:197" hidden="1">
      <c r="B158" s="14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16"/>
      <c r="N158" s="252"/>
      <c r="O158" s="253"/>
      <c r="P158" s="254"/>
      <c r="Q158" s="255"/>
      <c r="R158" s="147"/>
      <c r="S158" s="14"/>
      <c r="T158" s="16"/>
      <c r="U158" s="15"/>
      <c r="V158" s="14"/>
      <c r="W158" s="14"/>
      <c r="X158" s="14"/>
      <c r="Y158" s="131"/>
      <c r="Z158" s="14"/>
      <c r="AA158" s="16"/>
      <c r="AB158" s="252"/>
      <c r="AC158" s="253"/>
      <c r="AD158" s="254"/>
      <c r="AE158" s="255"/>
      <c r="AF158" s="147"/>
      <c r="AG158" s="14"/>
      <c r="AH158" s="16"/>
      <c r="AI158" s="15"/>
      <c r="AJ158" s="14"/>
      <c r="AK158" s="14"/>
      <c r="AL158" s="14"/>
      <c r="AM158" s="131"/>
      <c r="AN158" s="14"/>
      <c r="AO158" s="16"/>
      <c r="AP158" s="15"/>
      <c r="AQ158" s="253"/>
      <c r="AR158" s="256"/>
      <c r="AS158" s="14"/>
      <c r="AT158" s="131"/>
      <c r="AU158" s="14"/>
      <c r="AV158" s="23"/>
      <c r="AW158" s="252"/>
      <c r="AX158" s="253"/>
      <c r="AY158" s="254"/>
      <c r="AZ158" s="255"/>
      <c r="BA158" s="147"/>
      <c r="BB158" s="14"/>
      <c r="BC158" s="16"/>
      <c r="BD158" s="15"/>
      <c r="BE158" s="14"/>
      <c r="BF158" s="14"/>
      <c r="BG158" s="14"/>
      <c r="BH158" s="131"/>
      <c r="BI158" s="14"/>
      <c r="BJ158" s="16"/>
      <c r="BK158" s="252"/>
      <c r="BL158" s="253"/>
      <c r="BM158" s="254"/>
      <c r="BN158" s="255"/>
      <c r="BO158" s="147"/>
      <c r="BP158" s="14"/>
      <c r="BQ158" s="16"/>
      <c r="BR158" s="252"/>
      <c r="BS158" s="253"/>
      <c r="BT158" s="254"/>
      <c r="BU158" s="255"/>
      <c r="BV158" s="147"/>
      <c r="BW158" s="14"/>
      <c r="BX158" s="16"/>
      <c r="BY158" s="252"/>
      <c r="BZ158" s="253"/>
      <c r="CA158" s="254"/>
      <c r="CB158" s="255"/>
      <c r="CC158" s="147"/>
      <c r="CD158" s="14"/>
      <c r="CE158" s="16"/>
      <c r="CF158" s="15"/>
      <c r="CG158" s="14"/>
      <c r="CH158" s="14"/>
      <c r="CI158" s="14"/>
      <c r="CJ158" s="131"/>
      <c r="CK158" s="14"/>
      <c r="CL158" s="16"/>
      <c r="CM158" s="15"/>
      <c r="CN158" s="253"/>
      <c r="CO158" s="256"/>
      <c r="CP158" s="14"/>
      <c r="CQ158" s="131"/>
      <c r="CR158" s="14"/>
      <c r="CS158" s="16"/>
      <c r="CT158" s="15"/>
      <c r="CU158" s="14"/>
      <c r="CV158" s="14"/>
      <c r="CW158" s="14"/>
      <c r="CX158" s="131"/>
      <c r="CY158" s="14"/>
      <c r="CZ158" s="16"/>
      <c r="DA158" s="252"/>
      <c r="DB158" s="253"/>
      <c r="DC158" s="254"/>
      <c r="DD158" s="255"/>
      <c r="DE158" s="147"/>
      <c r="DF158" s="14"/>
      <c r="DG158" s="16"/>
      <c r="DH158" s="252"/>
      <c r="DI158" s="253"/>
      <c r="DJ158" s="254"/>
      <c r="DK158" s="255"/>
      <c r="DL158" s="147"/>
      <c r="DM158" s="14"/>
      <c r="DN158" s="16"/>
      <c r="DO158" s="252"/>
      <c r="DP158" s="253"/>
      <c r="DQ158" s="254"/>
      <c r="DR158" s="255"/>
      <c r="DS158" s="147"/>
      <c r="DT158" s="12"/>
      <c r="DU158" s="16"/>
      <c r="DV158" s="252"/>
      <c r="DW158" s="253"/>
      <c r="DX158" s="254"/>
      <c r="DY158" s="255"/>
      <c r="DZ158" s="147"/>
      <c r="EA158" s="14"/>
      <c r="EB158" s="16"/>
      <c r="EC158" s="252"/>
      <c r="ED158" s="253"/>
      <c r="EE158" s="254"/>
      <c r="EF158" s="255"/>
      <c r="EG158" s="147"/>
      <c r="EH158" s="14"/>
      <c r="EI158" s="16"/>
      <c r="EJ158" s="252"/>
      <c r="EK158" s="253"/>
      <c r="EL158" s="254"/>
      <c r="EM158" s="255"/>
      <c r="EN158" s="147"/>
      <c r="EO158" s="14"/>
      <c r="EP158" s="16"/>
      <c r="EQ158" s="15"/>
      <c r="ER158" s="14"/>
      <c r="ES158" s="14"/>
      <c r="ET158" s="14"/>
      <c r="EU158" s="131"/>
      <c r="EV158" s="14"/>
      <c r="EW158" s="16"/>
      <c r="EX158" s="15"/>
      <c r="EY158" s="14"/>
      <c r="EZ158" s="14"/>
      <c r="FA158" s="14"/>
      <c r="FB158" s="131"/>
      <c r="FC158" s="14"/>
      <c r="FD158" s="23"/>
      <c r="FE158" s="259"/>
      <c r="FF158" s="260"/>
      <c r="FG158" s="260"/>
      <c r="FH158" s="260"/>
      <c r="FI158" s="131"/>
      <c r="FJ158" s="14"/>
      <c r="FK158" s="14"/>
      <c r="FL158" s="174"/>
      <c r="FM158" s="177"/>
      <c r="FN158" s="177"/>
      <c r="FO158" s="177"/>
      <c r="FP158" s="177"/>
      <c r="FQ158" s="177"/>
      <c r="FR158" s="177"/>
      <c r="FS158" s="177"/>
      <c r="FT158" s="177"/>
      <c r="FU158" s="177"/>
      <c r="FV158" s="177"/>
      <c r="FW158" s="177"/>
      <c r="FX158" s="77"/>
      <c r="FY158" s="77"/>
      <c r="FZ158" s="77"/>
      <c r="GA158" s="77"/>
      <c r="GB158" s="77"/>
      <c r="GO158" s="261"/>
    </row>
    <row r="159" spans="1:197" hidden="1">
      <c r="B159" s="14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16"/>
      <c r="N159" s="252"/>
      <c r="O159" s="253"/>
      <c r="P159" s="254"/>
      <c r="Q159" s="255"/>
      <c r="R159" s="147"/>
      <c r="S159" s="14"/>
      <c r="T159" s="16"/>
      <c r="U159" s="15"/>
      <c r="V159" s="14"/>
      <c r="W159" s="14"/>
      <c r="X159" s="14"/>
      <c r="Y159" s="131"/>
      <c r="Z159" s="14"/>
      <c r="AA159" s="16"/>
      <c r="AB159" s="252"/>
      <c r="AC159" s="253"/>
      <c r="AD159" s="254"/>
      <c r="AE159" s="255"/>
      <c r="AF159" s="147"/>
      <c r="AG159" s="14"/>
      <c r="AH159" s="16"/>
      <c r="AI159" s="15"/>
      <c r="AJ159" s="14"/>
      <c r="AK159" s="14"/>
      <c r="AL159" s="14"/>
      <c r="AM159" s="131"/>
      <c r="AN159" s="14"/>
      <c r="AO159" s="16"/>
      <c r="AP159" s="15"/>
      <c r="AQ159" s="253"/>
      <c r="AR159" s="256"/>
      <c r="AS159" s="14"/>
      <c r="AT159" s="131"/>
      <c r="AU159" s="14"/>
      <c r="AV159" s="23"/>
      <c r="AW159" s="252"/>
      <c r="AX159" s="253"/>
      <c r="AY159" s="254"/>
      <c r="AZ159" s="255"/>
      <c r="BA159" s="147"/>
      <c r="BB159" s="14"/>
      <c r="BC159" s="16"/>
      <c r="BD159" s="15"/>
      <c r="BE159" s="14"/>
      <c r="BF159" s="14"/>
      <c r="BG159" s="14"/>
      <c r="BH159" s="131"/>
      <c r="BI159" s="14"/>
      <c r="BJ159" s="16"/>
      <c r="BK159" s="252"/>
      <c r="BL159" s="253"/>
      <c r="BM159" s="254"/>
      <c r="BN159" s="255"/>
      <c r="BO159" s="147"/>
      <c r="BP159" s="14"/>
      <c r="BQ159" s="16"/>
      <c r="BR159" s="252"/>
      <c r="BS159" s="253"/>
      <c r="BT159" s="254"/>
      <c r="BU159" s="255"/>
      <c r="BV159" s="147"/>
      <c r="BW159" s="14"/>
      <c r="BX159" s="16"/>
      <c r="BY159" s="252"/>
      <c r="BZ159" s="253"/>
      <c r="CA159" s="254"/>
      <c r="CB159" s="255"/>
      <c r="CC159" s="147"/>
      <c r="CD159" s="14"/>
      <c r="CE159" s="16"/>
      <c r="CF159" s="15"/>
      <c r="CG159" s="14"/>
      <c r="CH159" s="14"/>
      <c r="CI159" s="14"/>
      <c r="CJ159" s="131"/>
      <c r="CK159" s="14"/>
      <c r="CL159" s="16"/>
      <c r="CM159" s="15"/>
      <c r="CN159" s="253"/>
      <c r="CO159" s="256"/>
      <c r="CP159" s="14"/>
      <c r="CQ159" s="131"/>
      <c r="CR159" s="14"/>
      <c r="CS159" s="16"/>
      <c r="CT159" s="15"/>
      <c r="CU159" s="14"/>
      <c r="CV159" s="14"/>
      <c r="CW159" s="14"/>
      <c r="CX159" s="131"/>
      <c r="CY159" s="14"/>
      <c r="CZ159" s="16"/>
      <c r="DA159" s="252"/>
      <c r="DB159" s="253"/>
      <c r="DC159" s="254"/>
      <c r="DD159" s="255"/>
      <c r="DE159" s="147"/>
      <c r="DF159" s="14"/>
      <c r="DG159" s="16"/>
      <c r="DH159" s="252"/>
      <c r="DI159" s="253"/>
      <c r="DJ159" s="254"/>
      <c r="DK159" s="255"/>
      <c r="DL159" s="147"/>
      <c r="DM159" s="14"/>
      <c r="DN159" s="16"/>
      <c r="DO159" s="252"/>
      <c r="DP159" s="253"/>
      <c r="DQ159" s="254"/>
      <c r="DR159" s="255"/>
      <c r="DS159" s="147"/>
      <c r="DT159" s="12"/>
      <c r="DU159" s="16"/>
      <c r="DV159" s="252"/>
      <c r="DW159" s="253"/>
      <c r="DX159" s="254"/>
      <c r="DY159" s="255"/>
      <c r="DZ159" s="147"/>
      <c r="EA159" s="14"/>
      <c r="EB159" s="16"/>
      <c r="EC159" s="252"/>
      <c r="ED159" s="253"/>
      <c r="EE159" s="254"/>
      <c r="EF159" s="255"/>
      <c r="EG159" s="147"/>
      <c r="EH159" s="14"/>
      <c r="EI159" s="16"/>
      <c r="EJ159" s="252"/>
      <c r="EK159" s="253"/>
      <c r="EL159" s="254"/>
      <c r="EM159" s="255"/>
      <c r="EN159" s="147"/>
      <c r="EO159" s="14"/>
      <c r="EP159" s="16"/>
      <c r="EQ159" s="15"/>
      <c r="ER159" s="14"/>
      <c r="ES159" s="14"/>
      <c r="ET159" s="14"/>
      <c r="EU159" s="131"/>
      <c r="EV159" s="14"/>
      <c r="EW159" s="16"/>
      <c r="EX159" s="15"/>
      <c r="EY159" s="14"/>
      <c r="EZ159" s="14"/>
      <c r="FA159" s="14"/>
      <c r="FB159" s="131"/>
      <c r="FC159" s="14"/>
      <c r="FD159" s="23"/>
      <c r="FE159" s="259"/>
      <c r="FF159" s="260"/>
      <c r="FG159" s="260"/>
      <c r="FH159" s="260"/>
      <c r="FI159" s="131"/>
      <c r="FJ159" s="14"/>
      <c r="FK159" s="14"/>
      <c r="FL159" s="174"/>
      <c r="FM159" s="177"/>
      <c r="FN159" s="177"/>
      <c r="FO159" s="177"/>
      <c r="FP159" s="177"/>
      <c r="FQ159" s="177"/>
      <c r="FR159" s="177"/>
      <c r="FS159" s="177"/>
      <c r="FT159" s="177"/>
      <c r="FU159" s="177"/>
      <c r="FV159" s="177"/>
      <c r="FW159" s="177"/>
      <c r="FX159" s="77"/>
      <c r="FY159" s="77"/>
      <c r="FZ159" s="77"/>
      <c r="GA159" s="77"/>
      <c r="GB159" s="77"/>
      <c r="GO159" s="261"/>
    </row>
    <row r="160" spans="1:197" hidden="1">
      <c r="B160" s="14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16"/>
      <c r="N160" s="252"/>
      <c r="O160" s="253"/>
      <c r="P160" s="254"/>
      <c r="Q160" s="255"/>
      <c r="R160" s="147"/>
      <c r="S160" s="14"/>
      <c r="T160" s="16"/>
      <c r="U160" s="15"/>
      <c r="V160" s="14"/>
      <c r="W160" s="14"/>
      <c r="X160" s="14"/>
      <c r="Y160" s="131"/>
      <c r="Z160" s="14"/>
      <c r="AA160" s="16"/>
      <c r="AB160" s="252"/>
      <c r="AC160" s="253"/>
      <c r="AD160" s="254"/>
      <c r="AE160" s="255"/>
      <c r="AF160" s="147"/>
      <c r="AG160" s="14"/>
      <c r="AH160" s="16"/>
      <c r="AI160" s="15"/>
      <c r="AJ160" s="14"/>
      <c r="AK160" s="14"/>
      <c r="AL160" s="14"/>
      <c r="AM160" s="131"/>
      <c r="AN160" s="14"/>
      <c r="AO160" s="16"/>
      <c r="AP160" s="15"/>
      <c r="AQ160" s="253"/>
      <c r="AR160" s="256"/>
      <c r="AS160" s="14"/>
      <c r="AT160" s="131"/>
      <c r="AU160" s="14"/>
      <c r="AV160" s="23"/>
      <c r="AW160" s="252"/>
      <c r="AX160" s="253"/>
      <c r="AY160" s="254"/>
      <c r="AZ160" s="255"/>
      <c r="BA160" s="147"/>
      <c r="BB160" s="14"/>
      <c r="BC160" s="16"/>
      <c r="BD160" s="15"/>
      <c r="BE160" s="14"/>
      <c r="BF160" s="14"/>
      <c r="BG160" s="14"/>
      <c r="BH160" s="131"/>
      <c r="BI160" s="14"/>
      <c r="BJ160" s="16"/>
      <c r="BK160" s="252"/>
      <c r="BL160" s="253"/>
      <c r="BM160" s="254"/>
      <c r="BN160" s="255"/>
      <c r="BO160" s="147"/>
      <c r="BP160" s="14"/>
      <c r="BQ160" s="16"/>
      <c r="BR160" s="252"/>
      <c r="BS160" s="253"/>
      <c r="BT160" s="254"/>
      <c r="BU160" s="255"/>
      <c r="BV160" s="147"/>
      <c r="BW160" s="14"/>
      <c r="BX160" s="16"/>
      <c r="BY160" s="252"/>
      <c r="BZ160" s="253"/>
      <c r="CA160" s="254"/>
      <c r="CB160" s="255"/>
      <c r="CC160" s="147"/>
      <c r="CD160" s="14"/>
      <c r="CE160" s="16"/>
      <c r="CF160" s="15"/>
      <c r="CG160" s="14"/>
      <c r="CH160" s="14"/>
      <c r="CI160" s="14"/>
      <c r="CJ160" s="131"/>
      <c r="CK160" s="14"/>
      <c r="CL160" s="16"/>
      <c r="CM160" s="15"/>
      <c r="CN160" s="253"/>
      <c r="CO160" s="256"/>
      <c r="CP160" s="14"/>
      <c r="CQ160" s="131"/>
      <c r="CR160" s="14"/>
      <c r="CS160" s="16"/>
      <c r="CT160" s="15"/>
      <c r="CU160" s="14"/>
      <c r="CV160" s="14"/>
      <c r="CW160" s="14"/>
      <c r="CX160" s="131"/>
      <c r="CY160" s="14"/>
      <c r="CZ160" s="16"/>
      <c r="DA160" s="252"/>
      <c r="DB160" s="253"/>
      <c r="DC160" s="254"/>
      <c r="DD160" s="255"/>
      <c r="DE160" s="147"/>
      <c r="DF160" s="14"/>
      <c r="DG160" s="16"/>
      <c r="DH160" s="252"/>
      <c r="DI160" s="253"/>
      <c r="DJ160" s="254"/>
      <c r="DK160" s="255"/>
      <c r="DL160" s="147"/>
      <c r="DM160" s="14"/>
      <c r="DN160" s="16"/>
      <c r="DO160" s="252"/>
      <c r="DP160" s="253"/>
      <c r="DQ160" s="254"/>
      <c r="DR160" s="255"/>
      <c r="DS160" s="147"/>
      <c r="DT160" s="12"/>
      <c r="DU160" s="16"/>
      <c r="DV160" s="252"/>
      <c r="DW160" s="253"/>
      <c r="DX160" s="254"/>
      <c r="DY160" s="255"/>
      <c r="DZ160" s="147"/>
      <c r="EA160" s="14"/>
      <c r="EB160" s="16"/>
      <c r="EC160" s="252"/>
      <c r="ED160" s="253"/>
      <c r="EE160" s="254"/>
      <c r="EF160" s="255"/>
      <c r="EG160" s="147"/>
      <c r="EH160" s="14"/>
      <c r="EI160" s="16"/>
      <c r="EJ160" s="252"/>
      <c r="EK160" s="253"/>
      <c r="EL160" s="254"/>
      <c r="EM160" s="255"/>
      <c r="EN160" s="147"/>
      <c r="EO160" s="14"/>
      <c r="EP160" s="16"/>
      <c r="EQ160" s="15"/>
      <c r="ER160" s="14"/>
      <c r="ES160" s="14"/>
      <c r="ET160" s="14"/>
      <c r="EU160" s="131"/>
      <c r="EV160" s="14"/>
      <c r="EW160" s="16"/>
      <c r="EX160" s="15"/>
      <c r="EY160" s="14"/>
      <c r="EZ160" s="14"/>
      <c r="FA160" s="14"/>
      <c r="FB160" s="131"/>
      <c r="FC160" s="14"/>
      <c r="FD160" s="23"/>
      <c r="FE160" s="259"/>
      <c r="FF160" s="260"/>
      <c r="FG160" s="260"/>
      <c r="FH160" s="260"/>
      <c r="FI160" s="131"/>
      <c r="FJ160" s="14"/>
      <c r="FK160" s="14"/>
      <c r="FL160" s="174"/>
      <c r="FM160" s="177"/>
      <c r="FN160" s="177"/>
      <c r="FO160" s="177"/>
      <c r="FP160" s="177"/>
      <c r="FQ160" s="177"/>
      <c r="FR160" s="177"/>
      <c r="FS160" s="177"/>
      <c r="FT160" s="177"/>
      <c r="FU160" s="177"/>
      <c r="FV160" s="177"/>
      <c r="FW160" s="177"/>
      <c r="FX160" s="77"/>
      <c r="FY160" s="77"/>
      <c r="FZ160" s="77"/>
      <c r="GA160" s="77"/>
      <c r="GB160" s="77"/>
      <c r="GO160" s="261"/>
    </row>
    <row r="161" spans="2:184">
      <c r="B161" s="14"/>
      <c r="M161" s="16"/>
      <c r="N161" s="252"/>
      <c r="O161" s="253"/>
      <c r="P161" s="254"/>
      <c r="Q161" s="255"/>
      <c r="R161" s="147"/>
      <c r="S161" s="14"/>
      <c r="T161" s="16"/>
      <c r="U161" s="15"/>
      <c r="V161" s="14"/>
      <c r="W161" s="14"/>
      <c r="X161" s="14"/>
      <c r="Y161" s="131"/>
      <c r="Z161" s="14"/>
      <c r="AA161" s="16"/>
      <c r="AB161" s="252"/>
      <c r="AC161" s="253"/>
      <c r="AD161" s="254"/>
      <c r="AE161" s="255"/>
      <c r="AF161" s="147"/>
      <c r="AG161" s="14"/>
      <c r="AH161" s="16"/>
      <c r="AI161" s="15"/>
      <c r="AJ161" s="14"/>
      <c r="AK161" s="14"/>
      <c r="AL161" s="14"/>
      <c r="AM161" s="131"/>
      <c r="AN161" s="14"/>
      <c r="AO161" s="16"/>
      <c r="AP161" s="15"/>
      <c r="AQ161" s="253"/>
      <c r="AR161" s="256"/>
      <c r="AS161" s="14"/>
      <c r="AT161" s="131"/>
      <c r="AU161" s="14"/>
      <c r="AV161" s="16"/>
      <c r="AW161" s="252"/>
      <c r="AX161" s="253"/>
      <c r="AY161" s="254"/>
      <c r="AZ161" s="255"/>
      <c r="BA161" s="147"/>
      <c r="BB161" s="14"/>
      <c r="BC161" s="16"/>
      <c r="BD161" s="15"/>
      <c r="BE161" s="14"/>
      <c r="BF161" s="14"/>
      <c r="BG161" s="14"/>
      <c r="BH161" s="131"/>
      <c r="BI161" s="14"/>
      <c r="BJ161" s="16"/>
      <c r="BK161" s="252"/>
      <c r="BL161" s="253"/>
      <c r="BM161" s="254"/>
      <c r="BN161" s="255"/>
      <c r="BO161" s="147"/>
      <c r="BP161" s="14"/>
      <c r="BQ161" s="16"/>
      <c r="BR161" s="252"/>
      <c r="BS161" s="253"/>
      <c r="BT161" s="254"/>
      <c r="BU161" s="255"/>
      <c r="BV161" s="147"/>
      <c r="BW161" s="14"/>
      <c r="BX161" s="16"/>
      <c r="BY161" s="252"/>
      <c r="BZ161" s="253"/>
      <c r="CA161" s="254"/>
      <c r="CB161" s="255"/>
      <c r="CC161" s="147"/>
      <c r="CD161" s="14"/>
      <c r="CE161" s="16"/>
      <c r="CF161" s="15"/>
      <c r="CG161" s="14"/>
      <c r="CH161" s="14"/>
      <c r="CI161" s="14"/>
      <c r="CJ161" s="131"/>
      <c r="CK161" s="14"/>
      <c r="CL161" s="16"/>
      <c r="CM161" s="15"/>
      <c r="CN161" s="253"/>
      <c r="CO161" s="256"/>
      <c r="CP161" s="14"/>
      <c r="CQ161" s="131"/>
      <c r="CR161" s="14"/>
      <c r="CS161" s="16"/>
      <c r="CT161" s="15"/>
      <c r="CU161" s="14"/>
      <c r="CV161" s="14"/>
      <c r="CW161" s="14"/>
      <c r="CX161" s="131"/>
      <c r="CY161" s="14"/>
      <c r="CZ161" s="16"/>
      <c r="DA161" s="252"/>
      <c r="DB161" s="253"/>
      <c r="DC161" s="254"/>
      <c r="DD161" s="255"/>
      <c r="DE161" s="147"/>
      <c r="DF161" s="14"/>
      <c r="DG161" s="16"/>
      <c r="DH161" s="252"/>
      <c r="DI161" s="253"/>
      <c r="DJ161" s="254"/>
      <c r="DK161" s="255"/>
      <c r="DL161" s="147"/>
      <c r="DM161" s="14"/>
      <c r="DN161" s="16"/>
      <c r="DO161" s="252"/>
      <c r="DP161" s="253"/>
      <c r="DQ161" s="254"/>
      <c r="DR161" s="255"/>
      <c r="DS161" s="147"/>
      <c r="DT161" s="12"/>
      <c r="DU161" s="16"/>
      <c r="DV161" s="252"/>
      <c r="DW161" s="253"/>
      <c r="DX161" s="254"/>
      <c r="DY161" s="255"/>
      <c r="DZ161" s="147"/>
      <c r="EA161" s="14"/>
      <c r="EB161" s="16"/>
      <c r="EC161" s="252"/>
      <c r="ED161" s="253"/>
      <c r="EE161" s="254"/>
      <c r="EF161" s="255"/>
      <c r="EG161" s="147"/>
      <c r="EH161" s="14"/>
      <c r="EI161" s="16"/>
      <c r="EJ161" s="252"/>
      <c r="EK161" s="253"/>
      <c r="EL161" s="254"/>
      <c r="EM161" s="255"/>
      <c r="EN161" s="147"/>
      <c r="EO161" s="14"/>
      <c r="EP161" s="16"/>
      <c r="EQ161" s="15"/>
      <c r="ER161" s="14"/>
      <c r="ES161" s="14"/>
      <c r="ET161" s="14"/>
      <c r="EU161" s="131"/>
      <c r="EV161" s="14"/>
      <c r="EW161" s="16"/>
      <c r="EX161" s="15"/>
      <c r="EY161" s="14"/>
      <c r="EZ161" s="14"/>
      <c r="FA161" s="14"/>
      <c r="FB161" s="131"/>
      <c r="FC161" s="14"/>
      <c r="FD161" s="23"/>
      <c r="FE161" s="259"/>
      <c r="FF161" s="260"/>
      <c r="FG161" s="260"/>
      <c r="FH161" s="260"/>
      <c r="FI161" s="131"/>
      <c r="FJ161" s="14"/>
      <c r="FK161" s="14"/>
      <c r="FL161" s="183"/>
      <c r="FM161" s="177"/>
      <c r="FN161" s="177"/>
      <c r="FO161" s="177"/>
      <c r="FP161" s="177"/>
      <c r="FQ161" s="177"/>
      <c r="FR161" s="177"/>
      <c r="FS161" s="177"/>
      <c r="FT161" s="177"/>
      <c r="FU161" s="177"/>
      <c r="FV161" s="177"/>
      <c r="FW161" s="177"/>
      <c r="FX161" s="77"/>
      <c r="FY161" s="77"/>
      <c r="FZ161" s="77"/>
      <c r="GA161" s="77"/>
      <c r="GB161" s="77"/>
    </row>
    <row r="162" spans="2:184">
      <c r="B162" s="14"/>
      <c r="M162" s="16"/>
      <c r="N162" s="143" t="s">
        <v>776</v>
      </c>
      <c r="O162" s="136" t="s">
        <v>776</v>
      </c>
      <c r="P162" s="136"/>
      <c r="Q162" s="137" t="s">
        <v>777</v>
      </c>
      <c r="R162" s="131"/>
      <c r="S162" s="14"/>
      <c r="T162" s="16"/>
      <c r="U162" s="15"/>
      <c r="V162" s="14"/>
      <c r="W162" s="14"/>
      <c r="X162" s="14"/>
      <c r="Y162" s="131">
        <f t="shared" si="142"/>
        <v>0</v>
      </c>
      <c r="Z162" s="14"/>
      <c r="AA162" s="16"/>
      <c r="AB162" s="143" t="s">
        <v>776</v>
      </c>
      <c r="AC162" s="136" t="s">
        <v>776</v>
      </c>
      <c r="AD162" s="136"/>
      <c r="AE162" s="137" t="s">
        <v>777</v>
      </c>
      <c r="AF162" s="131"/>
      <c r="AG162" s="14"/>
      <c r="AH162" s="16"/>
      <c r="AI162" s="15"/>
      <c r="AJ162" s="14"/>
      <c r="AK162" s="14"/>
      <c r="AL162" s="14"/>
      <c r="AM162" s="131"/>
      <c r="AN162" s="14"/>
      <c r="AO162" s="16"/>
      <c r="AP162" s="15"/>
      <c r="AQ162" s="253"/>
      <c r="AR162" s="256"/>
      <c r="AS162" s="14"/>
      <c r="AT162" s="131"/>
      <c r="AU162" s="14"/>
      <c r="AV162" s="16"/>
      <c r="AW162" s="143" t="s">
        <v>776</v>
      </c>
      <c r="AX162" s="136" t="s">
        <v>776</v>
      </c>
      <c r="AY162" s="136"/>
      <c r="AZ162" s="137" t="s">
        <v>777</v>
      </c>
      <c r="BA162" s="131"/>
      <c r="BB162" s="14"/>
      <c r="BC162" s="16"/>
      <c r="BD162" s="15"/>
      <c r="BE162" s="14"/>
      <c r="BF162" s="14"/>
      <c r="BG162" s="14"/>
      <c r="BH162" s="131">
        <f t="shared" si="146"/>
        <v>0</v>
      </c>
      <c r="BI162" s="14"/>
      <c r="BJ162" s="16"/>
      <c r="BK162" s="143" t="s">
        <v>776</v>
      </c>
      <c r="BL162" s="136" t="s">
        <v>776</v>
      </c>
      <c r="BM162" s="136"/>
      <c r="BN162" s="137" t="s">
        <v>777</v>
      </c>
      <c r="BO162" s="131"/>
      <c r="BP162" s="14"/>
      <c r="BQ162" s="16"/>
      <c r="BR162" s="143" t="s">
        <v>776</v>
      </c>
      <c r="BS162" s="136" t="s">
        <v>776</v>
      </c>
      <c r="BT162" s="136"/>
      <c r="BU162" s="137" t="s">
        <v>777</v>
      </c>
      <c r="BV162" s="131"/>
      <c r="BW162" s="14"/>
      <c r="BX162" s="16"/>
      <c r="BY162" s="143" t="s">
        <v>776</v>
      </c>
      <c r="BZ162" s="136" t="s">
        <v>776</v>
      </c>
      <c r="CA162" s="136"/>
      <c r="CB162" s="137" t="s">
        <v>777</v>
      </c>
      <c r="CC162" s="131"/>
      <c r="CD162" s="14"/>
      <c r="CE162" s="16"/>
      <c r="CF162" s="15"/>
      <c r="CG162" s="14"/>
      <c r="CH162" s="14"/>
      <c r="CI162" s="14"/>
      <c r="CJ162" s="131">
        <f t="shared" si="103"/>
        <v>0</v>
      </c>
      <c r="CK162" s="14"/>
      <c r="CL162" s="16"/>
      <c r="CM162" s="15"/>
      <c r="CN162" s="253">
        <f>((CL$163)+10)-CM162</f>
        <v>0</v>
      </c>
      <c r="CO162" s="256">
        <v>0</v>
      </c>
      <c r="CP162" s="14"/>
      <c r="CQ162" s="131">
        <f t="shared" si="105"/>
        <v>0</v>
      </c>
      <c r="CR162" s="14"/>
      <c r="CS162" s="16"/>
      <c r="CT162" s="15"/>
      <c r="CU162" s="14"/>
      <c r="CV162" s="14"/>
      <c r="CW162" s="14"/>
      <c r="CX162" s="131">
        <f t="shared" si="106"/>
        <v>0</v>
      </c>
      <c r="CY162" s="14"/>
      <c r="CZ162" s="16"/>
      <c r="DA162" s="143" t="s">
        <v>776</v>
      </c>
      <c r="DB162" s="136" t="s">
        <v>776</v>
      </c>
      <c r="DC162" s="136"/>
      <c r="DD162" s="137" t="s">
        <v>777</v>
      </c>
      <c r="DE162" s="131"/>
      <c r="DF162" s="14"/>
      <c r="DG162" s="16"/>
      <c r="DH162" s="143" t="s">
        <v>776</v>
      </c>
      <c r="DI162" s="136" t="s">
        <v>776</v>
      </c>
      <c r="DJ162" s="136"/>
      <c r="DK162" s="137" t="s">
        <v>777</v>
      </c>
      <c r="DL162" s="131"/>
      <c r="DM162" s="14"/>
      <c r="DN162" s="16"/>
      <c r="DO162" s="143" t="s">
        <v>776</v>
      </c>
      <c r="DP162" s="136" t="s">
        <v>776</v>
      </c>
      <c r="DQ162" s="136"/>
      <c r="DR162" s="137" t="s">
        <v>777</v>
      </c>
      <c r="DS162" s="131"/>
      <c r="DT162" s="12"/>
      <c r="DU162" s="16"/>
      <c r="DV162" s="143" t="s">
        <v>776</v>
      </c>
      <c r="DW162" s="136" t="s">
        <v>776</v>
      </c>
      <c r="DX162" s="136"/>
      <c r="DY162" s="137" t="s">
        <v>777</v>
      </c>
      <c r="DZ162" s="131"/>
      <c r="EA162" s="14"/>
      <c r="EB162" s="16"/>
      <c r="EC162" s="143" t="s">
        <v>776</v>
      </c>
      <c r="ED162" s="136" t="s">
        <v>776</v>
      </c>
      <c r="EE162" s="136"/>
      <c r="EF162" s="137" t="s">
        <v>777</v>
      </c>
      <c r="EG162" s="131"/>
      <c r="EH162" s="14"/>
      <c r="EI162" s="16"/>
      <c r="EJ162" s="143" t="s">
        <v>776</v>
      </c>
      <c r="EK162" s="136" t="s">
        <v>776</v>
      </c>
      <c r="EL162" s="136"/>
      <c r="EM162" s="137" t="s">
        <v>777</v>
      </c>
      <c r="EN162" s="131"/>
      <c r="EO162" s="14"/>
      <c r="EP162" s="16"/>
      <c r="EQ162" s="15"/>
      <c r="ER162" s="14"/>
      <c r="ES162" s="14"/>
      <c r="ET162" s="14"/>
      <c r="EU162" s="131">
        <f t="shared" si="120"/>
        <v>0</v>
      </c>
      <c r="EV162" s="14"/>
      <c r="EW162" s="16"/>
      <c r="EX162" s="15"/>
      <c r="EY162" s="14"/>
      <c r="EZ162" s="14"/>
      <c r="FA162" s="14"/>
      <c r="FB162" s="131">
        <f t="shared" si="122"/>
        <v>0</v>
      </c>
      <c r="FC162" s="14"/>
      <c r="FD162" s="16"/>
      <c r="FE162" s="259"/>
      <c r="FF162" s="260"/>
      <c r="FG162" s="260"/>
      <c r="FH162" s="260"/>
      <c r="FI162" s="131"/>
      <c r="FJ162" s="14"/>
      <c r="FK162" s="14"/>
      <c r="FL162" s="191"/>
    </row>
    <row r="163" spans="2:184" ht="14.4" thickBot="1">
      <c r="B163" s="123" t="s">
        <v>62</v>
      </c>
      <c r="C163" s="265"/>
      <c r="D163" s="265"/>
      <c r="E163" s="265"/>
      <c r="F163" s="265"/>
      <c r="G163" s="265"/>
      <c r="H163" s="265"/>
      <c r="I163" s="265"/>
      <c r="J163" s="265"/>
      <c r="K163" s="265"/>
      <c r="L163" s="265"/>
      <c r="M163" s="26">
        <v>31</v>
      </c>
      <c r="N163" s="156">
        <f>SUM(N89:N161)/M163-(M163+1)/2</f>
        <v>0</v>
      </c>
      <c r="O163" s="157">
        <f>SUM(N85:N161)-SUM(O85:O161)+(M163*9)</f>
        <v>0</v>
      </c>
      <c r="P163" s="134"/>
      <c r="Q163" s="158">
        <f>SUM(Q83:Q162)/M163</f>
        <v>5</v>
      </c>
      <c r="R163" s="135">
        <f>SUM(R91:R162)</f>
        <v>930</v>
      </c>
      <c r="S163" s="14"/>
      <c r="T163" s="26">
        <v>-10</v>
      </c>
      <c r="U163" s="27"/>
      <c r="V163" s="134"/>
      <c r="W163" s="134"/>
      <c r="X163" s="134"/>
      <c r="Y163" s="135"/>
      <c r="Z163" s="14"/>
      <c r="AA163" s="26">
        <v>19</v>
      </c>
      <c r="AB163" s="156">
        <f>SUM(AB89:AB161)/AA163-(AA163+1)/2</f>
        <v>0</v>
      </c>
      <c r="AC163" s="157">
        <f>SUM(AB85:AB161)-SUM(AC85:AC161)+(AA163*9)</f>
        <v>0</v>
      </c>
      <c r="AD163" s="134"/>
      <c r="AE163" s="158">
        <f>SUM(AE83:AE162)/AA163</f>
        <v>5</v>
      </c>
      <c r="AF163" s="135">
        <f>SUM(AF91:AF162)</f>
        <v>576</v>
      </c>
      <c r="AG163" s="14"/>
      <c r="AH163" s="26"/>
      <c r="AI163" s="27"/>
      <c r="AJ163" s="134"/>
      <c r="AK163" s="134"/>
      <c r="AL163" s="134"/>
      <c r="AM163" s="135"/>
      <c r="AN163" s="14"/>
      <c r="AO163" s="26"/>
      <c r="AP163" s="27"/>
      <c r="AQ163" s="134"/>
      <c r="AR163" s="134"/>
      <c r="AS163" s="134"/>
      <c r="AT163" s="135"/>
      <c r="AU163" s="14"/>
      <c r="AV163" s="26">
        <v>-10</v>
      </c>
      <c r="AW163" s="156">
        <f>SUM(AW91:AW161)/AV163-(AV163+1)/2</f>
        <v>4.5</v>
      </c>
      <c r="AX163" s="157">
        <f>SUM(AW85:AW161)-SUM(AX85:AX161)+(AV163*9)</f>
        <v>-90</v>
      </c>
      <c r="AY163" s="134"/>
      <c r="AZ163" s="158">
        <f>SUM(AZ83:AZ162)/AV163</f>
        <v>0</v>
      </c>
      <c r="BA163" s="135"/>
      <c r="BB163" s="14"/>
      <c r="BC163" s="26">
        <v>-10</v>
      </c>
      <c r="BD163" s="27"/>
      <c r="BE163" s="134"/>
      <c r="BF163" s="134"/>
      <c r="BG163" s="134"/>
      <c r="BH163" s="135"/>
      <c r="BI163" s="14"/>
      <c r="BJ163" s="26">
        <v>16</v>
      </c>
      <c r="BK163" s="156">
        <f>SUM(BK89:BK161)/BJ163-(BJ163+1)/2</f>
        <v>0</v>
      </c>
      <c r="BL163" s="157">
        <f>SUM(BK85:BK161)-SUM(BL85:BL161)+(BJ163*9)</f>
        <v>0</v>
      </c>
      <c r="BM163" s="134"/>
      <c r="BN163" s="158">
        <f>SUM(BN83:BN162)/BJ163</f>
        <v>5</v>
      </c>
      <c r="BO163" s="135">
        <f>SUM(BO91:BO162)</f>
        <v>432</v>
      </c>
      <c r="BP163" s="14"/>
      <c r="BQ163" s="26">
        <v>17</v>
      </c>
      <c r="BR163" s="156">
        <f>SUM(BR89:BR161)/BQ163-(BQ163+1)/2</f>
        <v>0</v>
      </c>
      <c r="BS163" s="157">
        <f>SUM(BR85:BR161)-SUM(BS85:BS161)+(BQ163*9)</f>
        <v>0</v>
      </c>
      <c r="BT163" s="134"/>
      <c r="BU163" s="158">
        <f>SUM(BU83:BU162)/BQ163</f>
        <v>5</v>
      </c>
      <c r="BV163" s="135">
        <f>SUM(BV91:BV162)</f>
        <v>391</v>
      </c>
      <c r="BW163" s="14"/>
      <c r="BX163" s="26">
        <v>24</v>
      </c>
      <c r="BY163" s="156">
        <f>SUM(BY91:BY161)/BX163-(BX163+1)/2</f>
        <v>0</v>
      </c>
      <c r="BZ163" s="157">
        <f>SUM(BY85:BY161)-SUM(BZ85:BZ161)+(BX163*9)</f>
        <v>0</v>
      </c>
      <c r="CA163" s="134"/>
      <c r="CB163" s="158">
        <f>SUM(CB83:CB162)/BX163</f>
        <v>5</v>
      </c>
      <c r="CC163" s="135">
        <f>SUM(CC91:CC162)</f>
        <v>636</v>
      </c>
      <c r="CD163" s="14"/>
      <c r="CE163" s="26">
        <v>-1</v>
      </c>
      <c r="CF163" s="27"/>
      <c r="CG163" s="134"/>
      <c r="CH163" s="134"/>
      <c r="CI163" s="134"/>
      <c r="CJ163" s="135"/>
      <c r="CK163" s="14"/>
      <c r="CL163" s="26">
        <v>-10</v>
      </c>
      <c r="CM163" s="27"/>
      <c r="CN163" s="134"/>
      <c r="CO163" s="134"/>
      <c r="CP163" s="134"/>
      <c r="CQ163" s="135"/>
      <c r="CR163" s="14"/>
      <c r="CS163" s="26">
        <v>-1</v>
      </c>
      <c r="CT163" s="27"/>
      <c r="CU163" s="134"/>
      <c r="CV163" s="134"/>
      <c r="CW163" s="134"/>
      <c r="CX163" s="135"/>
      <c r="CY163" s="14"/>
      <c r="CZ163" s="26">
        <v>12</v>
      </c>
      <c r="DA163" s="156">
        <f>SUM(DA91:DA161)/CZ163-(CZ163+1)/2</f>
        <v>0</v>
      </c>
      <c r="DB163" s="157">
        <f>SUM(DA85:DA161)-SUM(DB85:DB161)+(CZ163*9)</f>
        <v>0</v>
      </c>
      <c r="DC163" s="134"/>
      <c r="DD163" s="158">
        <f>SUM(DD83:DD162)/CZ163</f>
        <v>5</v>
      </c>
      <c r="DE163" s="135">
        <f>SUM(DE91:DE162)</f>
        <v>246</v>
      </c>
      <c r="DF163" s="14"/>
      <c r="DG163" s="26">
        <v>14</v>
      </c>
      <c r="DH163" s="156">
        <f>SUM(DH91:DH161)/DG163-(DG163+1)/2</f>
        <v>0</v>
      </c>
      <c r="DI163" s="157">
        <f>SUM(DH85:DH161)-SUM(DI85:DI161)+(DG163*9)</f>
        <v>0</v>
      </c>
      <c r="DJ163" s="134"/>
      <c r="DK163" s="158">
        <f>SUM(DK83:DK162)/DG163</f>
        <v>5</v>
      </c>
      <c r="DL163" s="135">
        <f>SUM(DL91:DL162)</f>
        <v>331</v>
      </c>
      <c r="DM163" s="14"/>
      <c r="DN163" s="26">
        <v>8</v>
      </c>
      <c r="DO163" s="156">
        <f>SUM(DO91:DO161)/DN163-(DN163+1)/2</f>
        <v>0</v>
      </c>
      <c r="DP163" s="157">
        <f>SUM(DO85:DO161)-SUM(DP85:DP161)+(DN163*9)</f>
        <v>0</v>
      </c>
      <c r="DQ163" s="134"/>
      <c r="DR163" s="158">
        <f>SUM(DR83:DR162)/DN163</f>
        <v>5</v>
      </c>
      <c r="DS163" s="135">
        <f>SUM(DS91:DS162)</f>
        <v>163</v>
      </c>
      <c r="DT163" s="12"/>
      <c r="DU163" s="26">
        <v>2</v>
      </c>
      <c r="DV163" s="156">
        <f>SUM(DV91:DV161)/DU163-(DU163+1)/2</f>
        <v>0</v>
      </c>
      <c r="DW163" s="157">
        <f>SUM(DV85:DV161)-SUM(DW85:DW161)+(DU163*9)</f>
        <v>0</v>
      </c>
      <c r="DX163" s="134"/>
      <c r="DY163" s="158">
        <f>SUM(DY83:DY162)/DU163</f>
        <v>5</v>
      </c>
      <c r="DZ163" s="135">
        <f>SUM(DZ91:DZ162)</f>
        <v>31</v>
      </c>
      <c r="EA163" s="14"/>
      <c r="EB163" s="26">
        <v>11</v>
      </c>
      <c r="EC163" s="156">
        <f>SUM(EC91:EC161)/EB163-(EB163+1)/2</f>
        <v>0</v>
      </c>
      <c r="ED163" s="157">
        <f>SUM(EC85:EC161)-SUM(ED85:ED161)+(EB163*9)</f>
        <v>0</v>
      </c>
      <c r="EE163" s="134"/>
      <c r="EF163" s="158">
        <f>SUM(EF83:EF162)/EB163</f>
        <v>5</v>
      </c>
      <c r="EG163" s="135">
        <f>SUM(EG91:EG162)</f>
        <v>220</v>
      </c>
      <c r="EH163" s="14"/>
      <c r="EI163" s="26">
        <v>9</v>
      </c>
      <c r="EJ163" s="156">
        <f>SUM(EJ91:EJ161)/EI163-(EI163+1)/2</f>
        <v>0</v>
      </c>
      <c r="EK163" s="157">
        <f>SUM(EJ85:EJ161)-SUM(EK85:EK161)+(EI163*9)</f>
        <v>0</v>
      </c>
      <c r="EL163" s="134"/>
      <c r="EM163" s="158">
        <f>SUM(EM83:EM162)/EI163</f>
        <v>5</v>
      </c>
      <c r="EN163" s="135">
        <f>SUM(EN91:EN162)</f>
        <v>231</v>
      </c>
      <c r="EO163" s="14"/>
      <c r="EP163" s="26">
        <v>-10</v>
      </c>
      <c r="EQ163" s="27"/>
      <c r="ER163" s="134"/>
      <c r="ES163" s="134"/>
      <c r="ET163" s="134"/>
      <c r="EU163" s="135"/>
      <c r="EV163" s="14"/>
      <c r="EW163" s="26">
        <v>-10</v>
      </c>
      <c r="EX163" s="27"/>
      <c r="EY163" s="134"/>
      <c r="EZ163" s="134"/>
      <c r="FA163" s="134"/>
      <c r="FB163" s="135"/>
      <c r="FC163" s="14"/>
      <c r="FD163" s="266">
        <f>FJ163</f>
        <v>51</v>
      </c>
      <c r="FE163" s="27"/>
      <c r="FF163" s="27"/>
      <c r="FG163" s="134"/>
      <c r="FH163" s="134"/>
      <c r="FI163" s="135">
        <f>SUM(FI91:FI162)</f>
        <v>4187</v>
      </c>
      <c r="FJ163" s="107">
        <v>51</v>
      </c>
      <c r="FK163" s="14"/>
      <c r="FL163" s="191"/>
    </row>
    <row r="164" spans="2:184">
      <c r="B164" s="14"/>
      <c r="M164" s="14"/>
      <c r="N164" s="15"/>
      <c r="O164" s="14"/>
      <c r="P164" s="14"/>
      <c r="Q164" s="14"/>
      <c r="R164" s="12"/>
      <c r="S164" s="14"/>
      <c r="T164" s="14"/>
      <c r="U164" s="15"/>
      <c r="V164" s="14"/>
      <c r="W164" s="14"/>
      <c r="X164" s="14"/>
      <c r="Y164" s="12"/>
      <c r="Z164" s="14"/>
      <c r="AA164" s="14"/>
      <c r="AB164" s="15"/>
      <c r="AC164" s="14"/>
      <c r="AD164" s="14"/>
      <c r="AE164" s="14"/>
      <c r="AF164" s="12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 t="s">
        <v>927</v>
      </c>
      <c r="FI164" s="255">
        <f>R163+AF163+BO163+BV163+CC163+DE163+DL163+DS163+DZ163+EG163+EN163</f>
        <v>4187</v>
      </c>
      <c r="FJ164" s="14"/>
      <c r="FK164" s="14"/>
      <c r="FL164" s="191"/>
    </row>
    <row r="165" spans="2:184">
      <c r="B165" s="14"/>
      <c r="M165" s="14"/>
      <c r="N165" s="15"/>
      <c r="O165" s="14"/>
      <c r="P165" s="14"/>
      <c r="Q165" s="14"/>
      <c r="R165" s="12"/>
      <c r="S165" s="14"/>
      <c r="T165" s="14"/>
      <c r="U165" s="15"/>
      <c r="V165" s="14"/>
      <c r="W165" s="14"/>
      <c r="X165" s="14"/>
      <c r="Y165" s="12"/>
      <c r="Z165" s="14"/>
      <c r="AA165" s="14"/>
      <c r="AB165" s="15"/>
      <c r="AC165" s="14"/>
      <c r="AD165" s="14"/>
      <c r="AE165" s="14"/>
      <c r="AF165" s="12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91"/>
    </row>
    <row r="166" spans="2:184">
      <c r="B166" s="8" t="s">
        <v>877</v>
      </c>
      <c r="M166" s="159">
        <f>SUM(M80+M163)</f>
        <v>59</v>
      </c>
      <c r="R166" s="269"/>
      <c r="Y166" s="269"/>
      <c r="AA166" s="159">
        <f>SUM(AA80+AA163)</f>
        <v>38</v>
      </c>
      <c r="AF166" s="269"/>
      <c r="AV166" s="159">
        <f>SUM(AV80+AV163)</f>
        <v>-20</v>
      </c>
      <c r="BJ166" s="159">
        <f>SUM(BJ80+BJ163)</f>
        <v>30</v>
      </c>
      <c r="BQ166" s="159">
        <f>SUM(BQ80+BQ163)</f>
        <v>33</v>
      </c>
      <c r="BX166" s="159">
        <f>SUM(BX80+BX163)</f>
        <v>44</v>
      </c>
      <c r="CZ166" s="159">
        <f>SUM(CZ80+CZ163)</f>
        <v>28</v>
      </c>
      <c r="DG166" s="159">
        <f>SUM(DG80+DG163)</f>
        <v>35</v>
      </c>
      <c r="DN166" s="159">
        <f>SUM(DN80+DN163)</f>
        <v>16</v>
      </c>
      <c r="DU166" s="159">
        <f>SUM(DU80+DU163)</f>
        <v>8</v>
      </c>
      <c r="EB166" s="159">
        <f>SUM(EB80+EB163)</f>
        <v>27</v>
      </c>
      <c r="EI166" s="159">
        <f>SUM(EI80+EI163)</f>
        <v>17</v>
      </c>
      <c r="FD166" s="159">
        <f>SUM(FD80+FD163)</f>
        <v>104</v>
      </c>
      <c r="FJ166" s="159">
        <f>SUM(FJ80+FJ163)</f>
        <v>104</v>
      </c>
    </row>
    <row r="167" spans="2:184">
      <c r="R167" s="269"/>
      <c r="Y167" s="269"/>
      <c r="AF167" s="269"/>
    </row>
    <row r="168" spans="2:184">
      <c r="R168" s="269"/>
      <c r="Y168" s="269"/>
      <c r="AF168" s="269"/>
    </row>
    <row r="169" spans="2:184">
      <c r="R169" s="269"/>
      <c r="Y169" s="269"/>
      <c r="AF169" s="269"/>
    </row>
    <row r="170" spans="2:184">
      <c r="R170" s="269"/>
      <c r="Y170" s="269"/>
      <c r="AF170" s="269"/>
    </row>
    <row r="171" spans="2:184">
      <c r="R171" s="269"/>
      <c r="Y171" s="269"/>
      <c r="AF171" s="269"/>
    </row>
    <row r="172" spans="2:184">
      <c r="R172" s="269"/>
      <c r="Y172" s="269"/>
      <c r="AF172" s="269"/>
    </row>
    <row r="173" spans="2:184">
      <c r="R173" s="269"/>
      <c r="Y173" s="269"/>
      <c r="AF173" s="269"/>
    </row>
    <row r="174" spans="2:184">
      <c r="R174" s="269"/>
      <c r="Y174" s="269"/>
      <c r="AF174" s="269"/>
    </row>
    <row r="175" spans="2:184">
      <c r="R175" s="269"/>
      <c r="Y175" s="269"/>
      <c r="AF175" s="269"/>
    </row>
    <row r="176" spans="2:184">
      <c r="R176" s="269"/>
      <c r="Y176" s="269"/>
      <c r="AF176" s="269"/>
    </row>
    <row r="177" spans="18:32">
      <c r="R177" s="269"/>
      <c r="Y177" s="269"/>
      <c r="AF177" s="269"/>
    </row>
    <row r="178" spans="18:32">
      <c r="R178" s="269"/>
      <c r="Y178" s="269"/>
      <c r="AF178" s="269"/>
    </row>
    <row r="179" spans="18:32">
      <c r="R179" s="269"/>
      <c r="Y179" s="269"/>
      <c r="AF179" s="269"/>
    </row>
    <row r="180" spans="18:32">
      <c r="R180" s="269"/>
      <c r="Y180" s="269"/>
      <c r="AF180" s="269"/>
    </row>
    <row r="181" spans="18:32">
      <c r="R181" s="269"/>
      <c r="Y181" s="269"/>
      <c r="AF181" s="269"/>
    </row>
    <row r="182" spans="18:32">
      <c r="R182" s="269"/>
      <c r="Y182" s="269"/>
      <c r="AF182" s="269"/>
    </row>
    <row r="183" spans="18:32">
      <c r="R183" s="269"/>
      <c r="Y183" s="269"/>
      <c r="AF183" s="269"/>
    </row>
    <row r="184" spans="18:32">
      <c r="R184" s="269"/>
      <c r="Y184" s="269"/>
      <c r="AF184" s="269"/>
    </row>
    <row r="185" spans="18:32">
      <c r="R185" s="269"/>
      <c r="Y185" s="269"/>
      <c r="AF185" s="269"/>
    </row>
    <row r="186" spans="18:32">
      <c r="R186" s="269"/>
      <c r="Y186" s="269"/>
      <c r="AF186" s="269"/>
    </row>
    <row r="187" spans="18:32">
      <c r="R187" s="269"/>
      <c r="Y187" s="269"/>
      <c r="AF187" s="269"/>
    </row>
    <row r="188" spans="18:32">
      <c r="R188" s="269"/>
      <c r="Y188" s="269"/>
      <c r="AF188" s="269"/>
    </row>
    <row r="189" spans="18:32">
      <c r="R189" s="269"/>
      <c r="Y189" s="269"/>
      <c r="AF189" s="269"/>
    </row>
    <row r="190" spans="18:32">
      <c r="R190" s="269"/>
      <c r="Y190" s="269"/>
      <c r="AF190" s="269"/>
    </row>
    <row r="191" spans="18:32">
      <c r="R191" s="269"/>
      <c r="Y191" s="269"/>
      <c r="AF191" s="269"/>
    </row>
    <row r="192" spans="18:32">
      <c r="R192" s="269"/>
      <c r="Y192" s="269"/>
      <c r="AF192" s="269"/>
    </row>
    <row r="193" spans="18:32">
      <c r="R193" s="269"/>
      <c r="Y193" s="269"/>
      <c r="AF193" s="269"/>
    </row>
    <row r="194" spans="18:32">
      <c r="R194" s="269"/>
      <c r="Y194" s="269"/>
      <c r="AF194" s="269"/>
    </row>
    <row r="195" spans="18:32">
      <c r="R195" s="269"/>
      <c r="Y195" s="269"/>
      <c r="AF195" s="269"/>
    </row>
    <row r="196" spans="18:32">
      <c r="R196" s="269"/>
      <c r="Y196" s="269"/>
      <c r="AF196" s="269"/>
    </row>
    <row r="197" spans="18:32">
      <c r="R197" s="269"/>
      <c r="Y197" s="269"/>
      <c r="AF197" s="269"/>
    </row>
    <row r="198" spans="18:32">
      <c r="R198" s="269"/>
      <c r="Y198" s="269"/>
      <c r="AF198" s="269"/>
    </row>
    <row r="199" spans="18:32">
      <c r="R199" s="269"/>
      <c r="Y199" s="269"/>
      <c r="AF199" s="269"/>
    </row>
    <row r="200" spans="18:32">
      <c r="R200" s="269"/>
      <c r="Y200" s="269"/>
      <c r="AF200" s="269"/>
    </row>
    <row r="201" spans="18:32">
      <c r="R201" s="269"/>
      <c r="Y201" s="269"/>
      <c r="AF201" s="269"/>
    </row>
    <row r="202" spans="18:32">
      <c r="R202" s="269"/>
      <c r="Y202" s="269"/>
      <c r="AF202" s="269"/>
    </row>
    <row r="203" spans="18:32">
      <c r="R203" s="269"/>
      <c r="Y203" s="269"/>
      <c r="AF203" s="269"/>
    </row>
    <row r="204" spans="18:32">
      <c r="R204" s="269"/>
      <c r="Y204" s="269"/>
      <c r="AF204" s="269"/>
    </row>
    <row r="205" spans="18:32">
      <c r="R205" s="269"/>
      <c r="Y205" s="269"/>
      <c r="AF205" s="269"/>
    </row>
    <row r="206" spans="18:32">
      <c r="R206" s="269"/>
      <c r="Y206" s="269"/>
      <c r="AF206" s="269"/>
    </row>
    <row r="207" spans="18:32">
      <c r="R207" s="269"/>
      <c r="Y207" s="269"/>
      <c r="AF207" s="269"/>
    </row>
    <row r="208" spans="18:32">
      <c r="R208" s="269"/>
      <c r="Y208" s="269"/>
      <c r="AF208" s="269"/>
    </row>
    <row r="209" spans="18:32">
      <c r="R209" s="269"/>
      <c r="Y209" s="269"/>
      <c r="AF209" s="269"/>
    </row>
    <row r="210" spans="18:32">
      <c r="R210" s="269"/>
      <c r="Y210" s="269"/>
      <c r="AF210" s="269"/>
    </row>
    <row r="211" spans="18:32">
      <c r="R211" s="269"/>
      <c r="Y211" s="269"/>
      <c r="AF211" s="269"/>
    </row>
    <row r="212" spans="18:32">
      <c r="R212" s="269"/>
      <c r="Y212" s="269"/>
      <c r="AF212" s="269"/>
    </row>
    <row r="213" spans="18:32">
      <c r="R213" s="269"/>
      <c r="Y213" s="269"/>
      <c r="AF213" s="269"/>
    </row>
    <row r="214" spans="18:32">
      <c r="R214" s="269"/>
      <c r="Y214" s="269"/>
      <c r="AF214" s="269"/>
    </row>
    <row r="215" spans="18:32">
      <c r="R215" s="269"/>
      <c r="Y215" s="269"/>
      <c r="AF215" s="269"/>
    </row>
    <row r="216" spans="18:32">
      <c r="R216" s="269"/>
      <c r="Y216" s="269"/>
      <c r="AF216" s="269"/>
    </row>
    <row r="217" spans="18:32">
      <c r="R217" s="269"/>
      <c r="Y217" s="269"/>
      <c r="AF217" s="269"/>
    </row>
    <row r="218" spans="18:32">
      <c r="R218" s="269"/>
      <c r="Y218" s="269"/>
      <c r="AF218" s="269"/>
    </row>
    <row r="219" spans="18:32">
      <c r="R219" s="269"/>
      <c r="Y219" s="269"/>
      <c r="AF219" s="269"/>
    </row>
    <row r="220" spans="18:32">
      <c r="R220" s="269"/>
      <c r="Y220" s="269"/>
      <c r="AF220" s="269"/>
    </row>
    <row r="221" spans="18:32">
      <c r="R221" s="269"/>
      <c r="Y221" s="269"/>
      <c r="AF221" s="269"/>
    </row>
    <row r="222" spans="18:32">
      <c r="R222" s="269"/>
      <c r="Y222" s="269"/>
      <c r="AF222" s="269"/>
    </row>
    <row r="223" spans="18:32">
      <c r="R223" s="269"/>
      <c r="Y223" s="269"/>
      <c r="AF223" s="269"/>
    </row>
    <row r="224" spans="18:32">
      <c r="R224" s="269"/>
      <c r="Y224" s="269"/>
      <c r="AF224" s="269"/>
    </row>
    <row r="225" spans="18:32">
      <c r="R225" s="269"/>
      <c r="Y225" s="269"/>
      <c r="AF225" s="269"/>
    </row>
    <row r="226" spans="18:32">
      <c r="R226" s="269"/>
      <c r="Y226" s="269"/>
      <c r="AF226" s="269"/>
    </row>
    <row r="227" spans="18:32">
      <c r="R227" s="269"/>
      <c r="Y227" s="269"/>
      <c r="AF227" s="269"/>
    </row>
    <row r="228" spans="18:32">
      <c r="R228" s="269"/>
      <c r="Y228" s="269"/>
      <c r="AF228" s="269"/>
    </row>
    <row r="229" spans="18:32">
      <c r="R229" s="269"/>
      <c r="Y229" s="269"/>
      <c r="AF229" s="269"/>
    </row>
    <row r="230" spans="18:32">
      <c r="R230" s="269"/>
      <c r="Y230" s="269"/>
      <c r="AF230" s="269"/>
    </row>
    <row r="231" spans="18:32">
      <c r="R231" s="269"/>
      <c r="Y231" s="269"/>
      <c r="AF231" s="269"/>
    </row>
    <row r="232" spans="18:32">
      <c r="R232" s="269"/>
      <c r="Y232" s="269"/>
      <c r="AF232" s="269"/>
    </row>
    <row r="233" spans="18:32">
      <c r="R233" s="269"/>
      <c r="Y233" s="269"/>
      <c r="AF233" s="269"/>
    </row>
    <row r="234" spans="18:32">
      <c r="R234" s="269"/>
      <c r="Y234" s="269"/>
      <c r="AF234" s="269"/>
    </row>
    <row r="235" spans="18:32">
      <c r="R235" s="269"/>
      <c r="Y235" s="269"/>
      <c r="AF235" s="269"/>
    </row>
    <row r="236" spans="18:32">
      <c r="R236" s="269"/>
      <c r="Y236" s="269"/>
      <c r="AF236" s="269"/>
    </row>
    <row r="237" spans="18:32">
      <c r="R237" s="269"/>
      <c r="Y237" s="269"/>
      <c r="AF237" s="269"/>
    </row>
    <row r="238" spans="18:32">
      <c r="R238" s="269"/>
      <c r="Y238" s="269"/>
      <c r="AF238" s="269"/>
    </row>
    <row r="239" spans="18:32">
      <c r="R239" s="269"/>
      <c r="Y239" s="269"/>
      <c r="AF239" s="269"/>
    </row>
    <row r="240" spans="18:32">
      <c r="R240" s="269"/>
      <c r="Y240" s="269"/>
      <c r="AF240" s="269"/>
    </row>
    <row r="241" spans="18:32">
      <c r="R241" s="269"/>
      <c r="Y241" s="269"/>
      <c r="AF241" s="269"/>
    </row>
    <row r="242" spans="18:32">
      <c r="R242" s="269"/>
      <c r="Y242" s="269"/>
      <c r="AF242" s="269"/>
    </row>
    <row r="243" spans="18:32">
      <c r="R243" s="269"/>
      <c r="Y243" s="269"/>
      <c r="AF243" s="269"/>
    </row>
    <row r="244" spans="18:32">
      <c r="R244" s="269"/>
      <c r="Y244" s="269"/>
      <c r="AF244" s="269"/>
    </row>
    <row r="245" spans="18:32">
      <c r="R245" s="269"/>
      <c r="Y245" s="269"/>
      <c r="AF245" s="269"/>
    </row>
    <row r="246" spans="18:32">
      <c r="R246" s="269"/>
      <c r="Y246" s="269"/>
      <c r="AF246" s="269"/>
    </row>
    <row r="247" spans="18:32">
      <c r="R247" s="269"/>
      <c r="Y247" s="269"/>
      <c r="AF247" s="269"/>
    </row>
    <row r="248" spans="18:32">
      <c r="R248" s="269"/>
      <c r="Y248" s="269"/>
      <c r="AF248" s="269"/>
    </row>
    <row r="249" spans="18:32">
      <c r="R249" s="269"/>
      <c r="Y249" s="269"/>
      <c r="AF249" s="269"/>
    </row>
    <row r="250" spans="18:32">
      <c r="R250" s="269"/>
      <c r="Y250" s="269"/>
      <c r="AF250" s="269"/>
    </row>
    <row r="251" spans="18:32">
      <c r="R251" s="269"/>
      <c r="Y251" s="269"/>
      <c r="AF251" s="269"/>
    </row>
    <row r="252" spans="18:32">
      <c r="R252" s="269"/>
      <c r="Y252" s="269"/>
      <c r="AF252" s="269"/>
    </row>
    <row r="253" spans="18:32">
      <c r="R253" s="269"/>
      <c r="Y253" s="269"/>
      <c r="AF253" s="269"/>
    </row>
    <row r="254" spans="18:32">
      <c r="R254" s="269"/>
      <c r="Y254" s="269"/>
      <c r="AF254" s="269"/>
    </row>
    <row r="255" spans="18:32">
      <c r="R255" s="269"/>
      <c r="Y255" s="269"/>
      <c r="AF255" s="269"/>
    </row>
    <row r="256" spans="18:32">
      <c r="R256" s="269"/>
      <c r="Y256" s="269"/>
      <c r="AF256" s="269"/>
    </row>
    <row r="257" spans="18:32">
      <c r="R257" s="269"/>
      <c r="Y257" s="269"/>
      <c r="AF257" s="269"/>
    </row>
    <row r="258" spans="18:32">
      <c r="R258" s="269"/>
      <c r="Y258" s="269"/>
      <c r="AF258" s="269"/>
    </row>
    <row r="259" spans="18:32">
      <c r="R259" s="269"/>
      <c r="Y259" s="269"/>
      <c r="AF259" s="269"/>
    </row>
    <row r="260" spans="18:32">
      <c r="R260" s="269"/>
      <c r="Y260" s="269"/>
      <c r="AF260" s="269"/>
    </row>
    <row r="261" spans="18:32">
      <c r="R261" s="269"/>
      <c r="Y261" s="269"/>
      <c r="AF261" s="269"/>
    </row>
    <row r="262" spans="18:32">
      <c r="R262" s="269"/>
      <c r="Y262" s="269"/>
      <c r="AF262" s="269"/>
    </row>
    <row r="263" spans="18:32">
      <c r="R263" s="269"/>
      <c r="Y263" s="269"/>
      <c r="AF263" s="269"/>
    </row>
    <row r="264" spans="18:32">
      <c r="R264" s="269"/>
      <c r="Y264" s="269"/>
      <c r="AF264" s="269"/>
    </row>
    <row r="265" spans="18:32">
      <c r="R265" s="269"/>
      <c r="Y265" s="269"/>
      <c r="AF265" s="269"/>
    </row>
    <row r="266" spans="18:32">
      <c r="R266" s="269"/>
      <c r="Y266" s="269"/>
      <c r="AF266" s="269"/>
    </row>
    <row r="267" spans="18:32">
      <c r="R267" s="269"/>
      <c r="Y267" s="269"/>
      <c r="AF267" s="269"/>
    </row>
    <row r="268" spans="18:32">
      <c r="R268" s="269"/>
      <c r="Y268" s="269"/>
      <c r="AF268" s="269"/>
    </row>
    <row r="269" spans="18:32">
      <c r="R269" s="269"/>
      <c r="Y269" s="269"/>
      <c r="AF269" s="269"/>
    </row>
    <row r="270" spans="18:32">
      <c r="R270" s="269"/>
      <c r="Y270" s="269"/>
      <c r="AF270" s="269"/>
    </row>
    <row r="271" spans="18:32">
      <c r="R271" s="269"/>
      <c r="Y271" s="269"/>
      <c r="AF271" s="269"/>
    </row>
    <row r="272" spans="18:32">
      <c r="R272" s="269"/>
      <c r="Y272" s="269"/>
      <c r="AF272" s="269"/>
    </row>
    <row r="273" spans="18:32">
      <c r="R273" s="269"/>
      <c r="Y273" s="269"/>
      <c r="AF273" s="269"/>
    </row>
    <row r="274" spans="18:32">
      <c r="R274" s="269"/>
      <c r="Y274" s="269"/>
      <c r="AF274" s="269"/>
    </row>
    <row r="275" spans="18:32">
      <c r="R275" s="269"/>
      <c r="Y275" s="269"/>
      <c r="AF275" s="269"/>
    </row>
    <row r="276" spans="18:32">
      <c r="R276" s="269"/>
      <c r="Y276" s="269"/>
      <c r="AF276" s="269"/>
    </row>
    <row r="277" spans="18:32">
      <c r="R277" s="269"/>
      <c r="Y277" s="269"/>
      <c r="AF277" s="269"/>
    </row>
    <row r="278" spans="18:32">
      <c r="R278" s="269"/>
      <c r="Y278" s="269"/>
      <c r="AF278" s="269"/>
    </row>
    <row r="279" spans="18:32">
      <c r="R279" s="269"/>
      <c r="Y279" s="269"/>
      <c r="AF279" s="269"/>
    </row>
    <row r="280" spans="18:32">
      <c r="R280" s="269"/>
      <c r="Y280" s="269"/>
      <c r="AF280" s="269"/>
    </row>
    <row r="281" spans="18:32">
      <c r="R281" s="269"/>
      <c r="Y281" s="269"/>
      <c r="AF281" s="269"/>
    </row>
    <row r="282" spans="18:32">
      <c r="R282" s="269"/>
      <c r="Y282" s="269"/>
      <c r="AF282" s="269"/>
    </row>
    <row r="283" spans="18:32">
      <c r="R283" s="269"/>
      <c r="Y283" s="269"/>
      <c r="AF283" s="269"/>
    </row>
    <row r="284" spans="18:32">
      <c r="R284" s="269"/>
      <c r="Y284" s="269"/>
      <c r="AF284" s="269"/>
    </row>
    <row r="285" spans="18:32">
      <c r="R285" s="269"/>
      <c r="Y285" s="269"/>
      <c r="AF285" s="269"/>
    </row>
    <row r="286" spans="18:32">
      <c r="R286" s="269"/>
      <c r="Y286" s="269"/>
      <c r="AF286" s="269"/>
    </row>
    <row r="287" spans="18:32">
      <c r="R287" s="269"/>
      <c r="Y287" s="269"/>
      <c r="AF287" s="269"/>
    </row>
    <row r="288" spans="18:32">
      <c r="R288" s="269"/>
      <c r="Y288" s="269"/>
      <c r="AF288" s="269"/>
    </row>
    <row r="289" spans="18:32">
      <c r="R289" s="269"/>
      <c r="Y289" s="269"/>
      <c r="AF289" s="269"/>
    </row>
    <row r="290" spans="18:32">
      <c r="R290" s="269"/>
      <c r="Y290" s="269"/>
      <c r="AF290" s="269"/>
    </row>
    <row r="291" spans="18:32">
      <c r="R291" s="269"/>
      <c r="Y291" s="269"/>
      <c r="AF291" s="269"/>
    </row>
    <row r="292" spans="18:32">
      <c r="R292" s="269"/>
      <c r="Y292" s="269"/>
      <c r="AF292" s="269"/>
    </row>
    <row r="293" spans="18:32">
      <c r="R293" s="269"/>
      <c r="Y293" s="269"/>
      <c r="AF293" s="269"/>
    </row>
    <row r="294" spans="18:32">
      <c r="R294" s="269"/>
      <c r="Y294" s="269"/>
      <c r="AF294" s="269"/>
    </row>
    <row r="295" spans="18:32">
      <c r="R295" s="269"/>
      <c r="Y295" s="269"/>
      <c r="AF295" s="269"/>
    </row>
    <row r="296" spans="18:32">
      <c r="R296" s="269"/>
      <c r="Y296" s="269"/>
      <c r="AF296" s="269"/>
    </row>
    <row r="297" spans="18:32">
      <c r="R297" s="269"/>
      <c r="Y297" s="269"/>
      <c r="AF297" s="269"/>
    </row>
    <row r="298" spans="18:32">
      <c r="R298" s="269"/>
      <c r="Y298" s="269"/>
      <c r="AF298" s="269"/>
    </row>
    <row r="299" spans="18:32">
      <c r="R299" s="269"/>
      <c r="Y299" s="269"/>
      <c r="AF299" s="269"/>
    </row>
    <row r="300" spans="18:32">
      <c r="R300" s="269"/>
      <c r="Y300" s="269"/>
      <c r="AF300" s="269"/>
    </row>
    <row r="301" spans="18:32">
      <c r="R301" s="269"/>
      <c r="Y301" s="269"/>
      <c r="AF301" s="269"/>
    </row>
    <row r="302" spans="18:32">
      <c r="R302" s="269"/>
      <c r="Y302" s="269"/>
      <c r="AF302" s="269"/>
    </row>
    <row r="303" spans="18:32">
      <c r="R303" s="269"/>
      <c r="Y303" s="269"/>
      <c r="AF303" s="269"/>
    </row>
    <row r="304" spans="18:32">
      <c r="R304" s="269"/>
      <c r="Y304" s="269"/>
      <c r="AF304" s="269"/>
    </row>
    <row r="305" spans="18:32">
      <c r="R305" s="269"/>
      <c r="Y305" s="269"/>
      <c r="AF305" s="269"/>
    </row>
    <row r="306" spans="18:32">
      <c r="R306" s="269"/>
      <c r="Y306" s="269"/>
      <c r="AF306" s="269"/>
    </row>
    <row r="307" spans="18:32">
      <c r="R307" s="269"/>
      <c r="Y307" s="269"/>
      <c r="AF307" s="269"/>
    </row>
    <row r="308" spans="18:32">
      <c r="R308" s="269"/>
      <c r="Y308" s="269"/>
      <c r="AF308" s="269"/>
    </row>
    <row r="309" spans="18:32">
      <c r="R309" s="269"/>
      <c r="Y309" s="269"/>
      <c r="AF309" s="269"/>
    </row>
    <row r="310" spans="18:32">
      <c r="R310" s="269"/>
      <c r="Y310" s="269"/>
      <c r="AF310" s="269"/>
    </row>
    <row r="311" spans="18:32">
      <c r="R311" s="269"/>
      <c r="Y311" s="269"/>
      <c r="AF311" s="269"/>
    </row>
    <row r="312" spans="18:32">
      <c r="R312" s="269"/>
      <c r="Y312" s="269"/>
      <c r="AF312" s="269"/>
    </row>
    <row r="313" spans="18:32">
      <c r="R313" s="269"/>
      <c r="Y313" s="269"/>
      <c r="AF313" s="269"/>
    </row>
    <row r="314" spans="18:32">
      <c r="R314" s="269"/>
      <c r="Y314" s="269"/>
      <c r="AF314" s="269"/>
    </row>
    <row r="315" spans="18:32">
      <c r="R315" s="269"/>
      <c r="Y315" s="269"/>
      <c r="AF315" s="269"/>
    </row>
    <row r="316" spans="18:32">
      <c r="R316" s="269"/>
      <c r="Y316" s="269"/>
      <c r="AF316" s="269"/>
    </row>
    <row r="317" spans="18:32">
      <c r="R317" s="269"/>
      <c r="Y317" s="269"/>
      <c r="AF317" s="269"/>
    </row>
    <row r="318" spans="18:32">
      <c r="R318" s="269"/>
      <c r="Y318" s="269"/>
      <c r="AF318" s="269"/>
    </row>
    <row r="319" spans="18:32">
      <c r="R319" s="269"/>
      <c r="Y319" s="269"/>
      <c r="AF319" s="269"/>
    </row>
    <row r="320" spans="18:32">
      <c r="R320" s="269"/>
      <c r="Y320" s="269"/>
      <c r="AF320" s="269"/>
    </row>
    <row r="321" spans="18:32">
      <c r="R321" s="269"/>
      <c r="Y321" s="269"/>
      <c r="AF321" s="269"/>
    </row>
    <row r="322" spans="18:32">
      <c r="R322" s="269"/>
      <c r="Y322" s="269"/>
      <c r="AF322" s="269"/>
    </row>
    <row r="323" spans="18:32">
      <c r="R323" s="269"/>
      <c r="Y323" s="269"/>
      <c r="AF323" s="269"/>
    </row>
    <row r="324" spans="18:32">
      <c r="R324" s="269"/>
      <c r="Y324" s="269"/>
      <c r="AF324" s="269"/>
    </row>
    <row r="325" spans="18:32">
      <c r="R325" s="269"/>
      <c r="Y325" s="269"/>
      <c r="AF325" s="269"/>
    </row>
    <row r="326" spans="18:32">
      <c r="R326" s="269"/>
      <c r="Y326" s="269"/>
      <c r="AF326" s="269"/>
    </row>
    <row r="327" spans="18:32">
      <c r="R327" s="269"/>
      <c r="Y327" s="269"/>
      <c r="AF327" s="269"/>
    </row>
    <row r="328" spans="18:32">
      <c r="R328" s="269"/>
      <c r="Y328" s="269"/>
      <c r="AF328" s="269"/>
    </row>
    <row r="329" spans="18:32">
      <c r="R329" s="269"/>
      <c r="Y329" s="269"/>
      <c r="AF329" s="269"/>
    </row>
    <row r="330" spans="18:32">
      <c r="R330" s="269"/>
      <c r="Y330" s="269"/>
      <c r="AF330" s="269"/>
    </row>
    <row r="331" spans="18:32">
      <c r="R331" s="269"/>
      <c r="Y331" s="269"/>
      <c r="AF331" s="269"/>
    </row>
    <row r="332" spans="18:32">
      <c r="R332" s="269"/>
      <c r="Y332" s="269"/>
      <c r="AF332" s="269"/>
    </row>
    <row r="333" spans="18:32">
      <c r="R333" s="269"/>
      <c r="Y333" s="269"/>
      <c r="AF333" s="269"/>
    </row>
    <row r="334" spans="18:32">
      <c r="R334" s="269"/>
      <c r="Y334" s="269"/>
      <c r="AF334" s="269"/>
    </row>
    <row r="335" spans="18:32">
      <c r="R335" s="269"/>
      <c r="Y335" s="269"/>
      <c r="AF335" s="269"/>
    </row>
    <row r="336" spans="18:32">
      <c r="R336" s="269"/>
      <c r="Y336" s="269"/>
      <c r="AF336" s="269"/>
    </row>
    <row r="337" spans="18:32">
      <c r="R337" s="269"/>
      <c r="Y337" s="269"/>
      <c r="AF337" s="269"/>
    </row>
    <row r="338" spans="18:32">
      <c r="R338" s="269"/>
      <c r="Y338" s="269"/>
      <c r="AF338" s="269"/>
    </row>
    <row r="339" spans="18:32">
      <c r="R339" s="269"/>
      <c r="Y339" s="269"/>
      <c r="AF339" s="269"/>
    </row>
    <row r="340" spans="18:32">
      <c r="R340" s="269"/>
      <c r="Y340" s="269"/>
      <c r="AF340" s="269"/>
    </row>
    <row r="341" spans="18:32">
      <c r="R341" s="269"/>
      <c r="Y341" s="269"/>
      <c r="AF341" s="269"/>
    </row>
    <row r="342" spans="18:32">
      <c r="R342" s="269"/>
      <c r="Y342" s="269"/>
      <c r="AF342" s="269"/>
    </row>
    <row r="343" spans="18:32">
      <c r="R343" s="269"/>
      <c r="Y343" s="269"/>
      <c r="AF343" s="269"/>
    </row>
    <row r="344" spans="18:32">
      <c r="R344" s="269"/>
      <c r="Y344" s="269"/>
      <c r="AF344" s="269"/>
    </row>
    <row r="345" spans="18:32">
      <c r="R345" s="269"/>
      <c r="Y345" s="269"/>
      <c r="AF345" s="269"/>
    </row>
    <row r="346" spans="18:32">
      <c r="R346" s="269"/>
      <c r="Y346" s="269"/>
      <c r="AF346" s="269"/>
    </row>
    <row r="347" spans="18:32">
      <c r="R347" s="269"/>
      <c r="Y347" s="269"/>
      <c r="AF347" s="269"/>
    </row>
    <row r="348" spans="18:32">
      <c r="R348" s="269"/>
      <c r="Y348" s="269"/>
      <c r="AF348" s="269"/>
    </row>
    <row r="349" spans="18:32">
      <c r="R349" s="269"/>
      <c r="Y349" s="269"/>
      <c r="AF349" s="269"/>
    </row>
    <row r="350" spans="18:32">
      <c r="R350" s="269"/>
      <c r="Y350" s="269"/>
      <c r="AF350" s="269"/>
    </row>
    <row r="351" spans="18:32">
      <c r="R351" s="269"/>
      <c r="Y351" s="269"/>
      <c r="AF351" s="269"/>
    </row>
    <row r="352" spans="18:32">
      <c r="R352" s="269"/>
      <c r="Y352" s="269"/>
      <c r="AF352" s="269"/>
    </row>
    <row r="353" spans="18:32">
      <c r="R353" s="269"/>
      <c r="Y353" s="269"/>
      <c r="AF353" s="269"/>
    </row>
    <row r="354" spans="18:32">
      <c r="R354" s="269"/>
      <c r="Y354" s="269"/>
      <c r="AF354" s="269"/>
    </row>
    <row r="355" spans="18:32">
      <c r="R355" s="269"/>
      <c r="Y355" s="269"/>
      <c r="AF355" s="269"/>
    </row>
    <row r="356" spans="18:32">
      <c r="R356" s="269"/>
      <c r="Y356" s="269"/>
      <c r="AF356" s="269"/>
    </row>
    <row r="357" spans="18:32">
      <c r="R357" s="269"/>
      <c r="Y357" s="269"/>
      <c r="AF357" s="269"/>
    </row>
    <row r="358" spans="18:32">
      <c r="R358" s="269"/>
      <c r="Y358" s="269"/>
      <c r="AF358" s="269"/>
    </row>
    <row r="359" spans="18:32">
      <c r="R359" s="269"/>
      <c r="Y359" s="269"/>
      <c r="AF359" s="269"/>
    </row>
    <row r="360" spans="18:32">
      <c r="R360" s="269"/>
      <c r="Y360" s="269"/>
      <c r="AF360" s="269"/>
    </row>
    <row r="361" spans="18:32">
      <c r="R361" s="269"/>
      <c r="Y361" s="269"/>
      <c r="AF361" s="269"/>
    </row>
    <row r="362" spans="18:32">
      <c r="R362" s="269"/>
      <c r="Y362" s="269"/>
      <c r="AF362" s="269"/>
    </row>
    <row r="363" spans="18:32">
      <c r="R363" s="269"/>
      <c r="Y363" s="269"/>
      <c r="AF363" s="269"/>
    </row>
    <row r="364" spans="18:32">
      <c r="R364" s="269"/>
      <c r="Y364" s="269"/>
      <c r="AF364" s="269"/>
    </row>
    <row r="365" spans="18:32">
      <c r="R365" s="269"/>
      <c r="Y365" s="269"/>
      <c r="AF365" s="269"/>
    </row>
    <row r="366" spans="18:32">
      <c r="R366" s="269"/>
      <c r="Y366" s="269"/>
      <c r="AF366" s="269"/>
    </row>
    <row r="367" spans="18:32">
      <c r="R367" s="269"/>
      <c r="Y367" s="269"/>
      <c r="AF367" s="269"/>
    </row>
    <row r="368" spans="18:32">
      <c r="R368" s="269"/>
      <c r="Y368" s="269"/>
      <c r="AF368" s="269"/>
    </row>
    <row r="369" spans="18:32">
      <c r="R369" s="269"/>
      <c r="Y369" s="269"/>
      <c r="AF369" s="269"/>
    </row>
    <row r="370" spans="18:32">
      <c r="R370" s="269"/>
      <c r="Y370" s="269"/>
      <c r="AF370" s="269"/>
    </row>
    <row r="371" spans="18:32">
      <c r="R371" s="269"/>
      <c r="Y371" s="269"/>
      <c r="AF371" s="269"/>
    </row>
    <row r="372" spans="18:32">
      <c r="R372" s="269"/>
      <c r="Y372" s="269"/>
      <c r="AF372" s="269"/>
    </row>
    <row r="373" spans="18:32">
      <c r="R373" s="269"/>
      <c r="Y373" s="269"/>
      <c r="AF373" s="269"/>
    </row>
    <row r="374" spans="18:32">
      <c r="R374" s="269"/>
      <c r="Y374" s="269"/>
      <c r="AF374" s="269"/>
    </row>
    <row r="375" spans="18:32">
      <c r="R375" s="269"/>
      <c r="Y375" s="269"/>
      <c r="AF375" s="269"/>
    </row>
    <row r="376" spans="18:32">
      <c r="R376" s="269"/>
      <c r="Y376" s="269"/>
      <c r="AF376" s="269"/>
    </row>
    <row r="377" spans="18:32">
      <c r="R377" s="269"/>
      <c r="Y377" s="269"/>
      <c r="AF377" s="269"/>
    </row>
    <row r="378" spans="18:32">
      <c r="R378" s="269"/>
      <c r="Y378" s="269"/>
      <c r="AF378" s="269"/>
    </row>
    <row r="379" spans="18:32">
      <c r="R379" s="269"/>
      <c r="Y379" s="269"/>
      <c r="AF379" s="269"/>
    </row>
    <row r="380" spans="18:32">
      <c r="R380" s="269"/>
      <c r="Y380" s="269"/>
      <c r="AF380" s="269"/>
    </row>
    <row r="381" spans="18:32">
      <c r="R381" s="269"/>
      <c r="Y381" s="269"/>
      <c r="AF381" s="269"/>
    </row>
    <row r="382" spans="18:32">
      <c r="R382" s="269"/>
      <c r="Y382" s="269"/>
      <c r="AF382" s="269"/>
    </row>
    <row r="383" spans="18:32">
      <c r="R383" s="269"/>
      <c r="Y383" s="269"/>
      <c r="AF383" s="269"/>
    </row>
    <row r="384" spans="18:32">
      <c r="R384" s="269"/>
      <c r="Y384" s="269"/>
      <c r="AF384" s="269"/>
    </row>
    <row r="385" spans="18:32">
      <c r="R385" s="269"/>
      <c r="Y385" s="269"/>
      <c r="AF385" s="269"/>
    </row>
    <row r="386" spans="18:32">
      <c r="R386" s="269"/>
      <c r="Y386" s="269"/>
      <c r="AF386" s="269"/>
    </row>
    <row r="387" spans="18:32">
      <c r="R387" s="269"/>
      <c r="Y387" s="269"/>
      <c r="AF387" s="269"/>
    </row>
    <row r="388" spans="18:32">
      <c r="R388" s="269"/>
      <c r="Y388" s="269"/>
      <c r="AF388" s="269"/>
    </row>
    <row r="389" spans="18:32">
      <c r="R389" s="269"/>
      <c r="Y389" s="269"/>
      <c r="AF389" s="269"/>
    </row>
    <row r="390" spans="18:32">
      <c r="R390" s="269"/>
      <c r="Y390" s="269"/>
      <c r="AF390" s="269"/>
    </row>
    <row r="391" spans="18:32">
      <c r="R391" s="269"/>
      <c r="Y391" s="269"/>
      <c r="AF391" s="269"/>
    </row>
    <row r="392" spans="18:32">
      <c r="R392" s="269"/>
      <c r="Y392" s="269"/>
      <c r="AF392" s="269"/>
    </row>
    <row r="393" spans="18:32">
      <c r="R393" s="269"/>
      <c r="Y393" s="269"/>
      <c r="AF393" s="269"/>
    </row>
    <row r="394" spans="18:32">
      <c r="R394" s="269"/>
      <c r="Y394" s="269"/>
      <c r="AF394" s="269"/>
    </row>
    <row r="395" spans="18:32">
      <c r="R395" s="269"/>
      <c r="Y395" s="269"/>
      <c r="AF395" s="269"/>
    </row>
    <row r="396" spans="18:32">
      <c r="R396" s="269"/>
      <c r="Y396" s="269"/>
      <c r="AF396" s="269"/>
    </row>
    <row r="397" spans="18:32">
      <c r="R397" s="269"/>
      <c r="Y397" s="269"/>
      <c r="AF397" s="269"/>
    </row>
    <row r="398" spans="18:32">
      <c r="R398" s="269"/>
      <c r="Y398" s="269"/>
      <c r="AF398" s="269"/>
    </row>
    <row r="399" spans="18:32">
      <c r="R399" s="269"/>
      <c r="Y399" s="269"/>
      <c r="AF399" s="269"/>
    </row>
    <row r="400" spans="18:32">
      <c r="R400" s="269"/>
      <c r="Y400" s="269"/>
      <c r="AF400" s="269"/>
    </row>
    <row r="401" spans="18:32">
      <c r="R401" s="269"/>
      <c r="Y401" s="269"/>
      <c r="AF401" s="269"/>
    </row>
    <row r="402" spans="18:32">
      <c r="R402" s="269"/>
      <c r="Y402" s="269"/>
      <c r="AF402" s="269"/>
    </row>
    <row r="403" spans="18:32">
      <c r="R403" s="269"/>
      <c r="Y403" s="269"/>
      <c r="AF403" s="269"/>
    </row>
    <row r="404" spans="18:32">
      <c r="R404" s="269"/>
      <c r="Y404" s="269"/>
      <c r="AF404" s="269"/>
    </row>
    <row r="405" spans="18:32">
      <c r="R405" s="269"/>
      <c r="Y405" s="269"/>
      <c r="AF405" s="269"/>
    </row>
    <row r="406" spans="18:32">
      <c r="R406" s="269"/>
      <c r="Y406" s="269"/>
      <c r="AF406" s="269"/>
    </row>
    <row r="407" spans="18:32">
      <c r="R407" s="269"/>
      <c r="Y407" s="269"/>
      <c r="AF407" s="269"/>
    </row>
    <row r="408" spans="18:32">
      <c r="R408" s="269"/>
      <c r="Y408" s="269"/>
      <c r="AF408" s="269"/>
    </row>
    <row r="409" spans="18:32">
      <c r="R409" s="269"/>
      <c r="Y409" s="269"/>
      <c r="AF409" s="269"/>
    </row>
    <row r="410" spans="18:32">
      <c r="R410" s="269"/>
      <c r="Y410" s="269"/>
      <c r="AF410" s="269"/>
    </row>
    <row r="411" spans="18:32">
      <c r="R411" s="269"/>
      <c r="Y411" s="269"/>
      <c r="AF411" s="269"/>
    </row>
    <row r="412" spans="18:32">
      <c r="R412" s="269"/>
      <c r="Y412" s="269"/>
      <c r="AF412" s="269"/>
    </row>
    <row r="413" spans="18:32">
      <c r="R413" s="269"/>
      <c r="Y413" s="269"/>
      <c r="AF413" s="269"/>
    </row>
    <row r="414" spans="18:32">
      <c r="R414" s="269"/>
      <c r="Y414" s="269"/>
      <c r="AF414" s="269"/>
    </row>
    <row r="415" spans="18:32">
      <c r="R415" s="269"/>
      <c r="Y415" s="269"/>
      <c r="AF415" s="269"/>
    </row>
    <row r="416" spans="18:32">
      <c r="R416" s="269"/>
      <c r="Y416" s="269"/>
      <c r="AF416" s="269"/>
    </row>
    <row r="417" spans="18:32">
      <c r="R417" s="269"/>
      <c r="Y417" s="269"/>
      <c r="AF417" s="269"/>
    </row>
    <row r="418" spans="18:32">
      <c r="R418" s="269"/>
      <c r="Y418" s="269"/>
      <c r="AF418" s="269"/>
    </row>
    <row r="419" spans="18:32">
      <c r="R419" s="269"/>
      <c r="Y419" s="269"/>
      <c r="AF419" s="269"/>
    </row>
    <row r="420" spans="18:32">
      <c r="R420" s="269"/>
      <c r="Y420" s="269"/>
      <c r="AF420" s="269"/>
    </row>
    <row r="421" spans="18:32">
      <c r="R421" s="269"/>
      <c r="Y421" s="269"/>
      <c r="AF421" s="269"/>
    </row>
    <row r="422" spans="18:32">
      <c r="R422" s="269"/>
      <c r="Y422" s="269"/>
      <c r="AF422" s="269"/>
    </row>
    <row r="423" spans="18:32">
      <c r="R423" s="269"/>
      <c r="Y423" s="269"/>
      <c r="AF423" s="269"/>
    </row>
    <row r="424" spans="18:32">
      <c r="R424" s="269"/>
      <c r="Y424" s="269"/>
      <c r="AF424" s="269"/>
    </row>
    <row r="425" spans="18:32">
      <c r="R425" s="269"/>
      <c r="Y425" s="269"/>
      <c r="AF425" s="269"/>
    </row>
    <row r="426" spans="18:32">
      <c r="R426" s="269"/>
      <c r="Y426" s="269"/>
      <c r="AF426" s="269"/>
    </row>
    <row r="427" spans="18:32">
      <c r="R427" s="269"/>
      <c r="Y427" s="269"/>
      <c r="AF427" s="269"/>
    </row>
    <row r="428" spans="18:32">
      <c r="R428" s="269"/>
      <c r="Y428" s="269"/>
      <c r="AF428" s="269"/>
    </row>
    <row r="429" spans="18:32">
      <c r="R429" s="269"/>
      <c r="Y429" s="269"/>
      <c r="AF429" s="269"/>
    </row>
    <row r="430" spans="18:32">
      <c r="R430" s="269"/>
      <c r="Y430" s="269"/>
      <c r="AF430" s="269"/>
    </row>
    <row r="431" spans="18:32">
      <c r="R431" s="269"/>
      <c r="Y431" s="269"/>
      <c r="AF431" s="269"/>
    </row>
    <row r="432" spans="18:32">
      <c r="R432" s="269"/>
      <c r="Y432" s="269"/>
      <c r="AF432" s="269"/>
    </row>
    <row r="433" spans="18:32">
      <c r="R433" s="269"/>
      <c r="Y433" s="269"/>
      <c r="AF433" s="269"/>
    </row>
    <row r="434" spans="18:32">
      <c r="R434" s="269"/>
      <c r="Y434" s="269"/>
      <c r="AF434" s="269"/>
    </row>
    <row r="435" spans="18:32">
      <c r="R435" s="269"/>
      <c r="Y435" s="269"/>
      <c r="AF435" s="269"/>
    </row>
    <row r="436" spans="18:32">
      <c r="R436" s="269"/>
      <c r="Y436" s="269"/>
      <c r="AF436" s="269"/>
    </row>
    <row r="437" spans="18:32">
      <c r="R437" s="269"/>
      <c r="Y437" s="269"/>
      <c r="AF437" s="269"/>
    </row>
    <row r="438" spans="18:32">
      <c r="R438" s="269"/>
      <c r="Y438" s="269"/>
      <c r="AF438" s="269"/>
    </row>
    <row r="439" spans="18:32">
      <c r="R439" s="269"/>
      <c r="Y439" s="269"/>
      <c r="AF439" s="269"/>
    </row>
    <row r="440" spans="18:32">
      <c r="R440" s="269"/>
      <c r="Y440" s="269"/>
      <c r="AF440" s="269"/>
    </row>
    <row r="441" spans="18:32">
      <c r="R441" s="269"/>
      <c r="Y441" s="269"/>
      <c r="AF441" s="269"/>
    </row>
    <row r="442" spans="18:32">
      <c r="R442" s="269"/>
      <c r="Y442" s="269"/>
      <c r="AF442" s="269"/>
    </row>
    <row r="443" spans="18:32">
      <c r="R443" s="269"/>
      <c r="Y443" s="269"/>
      <c r="AF443" s="269"/>
    </row>
    <row r="444" spans="18:32">
      <c r="R444" s="269"/>
      <c r="Y444" s="269"/>
      <c r="AF444" s="269"/>
    </row>
    <row r="445" spans="18:32">
      <c r="R445" s="269"/>
      <c r="Y445" s="269"/>
      <c r="AF445" s="269"/>
    </row>
    <row r="446" spans="18:32">
      <c r="R446" s="269"/>
      <c r="Y446" s="269"/>
      <c r="AF446" s="269"/>
    </row>
    <row r="447" spans="18:32">
      <c r="R447" s="269"/>
      <c r="Y447" s="269"/>
      <c r="AF447" s="269"/>
    </row>
    <row r="448" spans="18:32">
      <c r="R448" s="269"/>
      <c r="Y448" s="269"/>
      <c r="AF448" s="269"/>
    </row>
    <row r="449" spans="18:32">
      <c r="R449" s="269"/>
      <c r="Y449" s="269"/>
      <c r="AF449" s="269"/>
    </row>
    <row r="450" spans="18:32">
      <c r="R450" s="269"/>
      <c r="Y450" s="269"/>
      <c r="AF450" s="269"/>
    </row>
    <row r="451" spans="18:32">
      <c r="R451" s="269"/>
      <c r="Y451" s="269"/>
      <c r="AF451" s="269"/>
    </row>
    <row r="452" spans="18:32">
      <c r="R452" s="269"/>
      <c r="Y452" s="269"/>
      <c r="AF452" s="269"/>
    </row>
    <row r="453" spans="18:32">
      <c r="R453" s="269"/>
      <c r="Y453" s="269"/>
      <c r="AF453" s="269"/>
    </row>
    <row r="454" spans="18:32">
      <c r="R454" s="269"/>
      <c r="Y454" s="269"/>
      <c r="AF454" s="269"/>
    </row>
    <row r="455" spans="18:32">
      <c r="R455" s="269"/>
      <c r="Y455" s="269"/>
      <c r="AF455" s="269"/>
    </row>
    <row r="456" spans="18:32">
      <c r="R456" s="269"/>
      <c r="Y456" s="269"/>
      <c r="AF456" s="269"/>
    </row>
    <row r="457" spans="18:32">
      <c r="R457" s="269"/>
      <c r="Y457" s="269"/>
      <c r="AF457" s="269"/>
    </row>
    <row r="458" spans="18:32">
      <c r="R458" s="269"/>
      <c r="Y458" s="269"/>
      <c r="AF458" s="269"/>
    </row>
    <row r="459" spans="18:32">
      <c r="R459" s="269"/>
      <c r="Y459" s="269"/>
      <c r="AF459" s="269"/>
    </row>
    <row r="460" spans="18:32">
      <c r="R460" s="269"/>
      <c r="Y460" s="269"/>
      <c r="AF460" s="269"/>
    </row>
    <row r="461" spans="18:32">
      <c r="R461" s="269"/>
      <c r="Y461" s="269"/>
      <c r="AF461" s="269"/>
    </row>
    <row r="462" spans="18:32">
      <c r="R462" s="269"/>
      <c r="Y462" s="269"/>
      <c r="AF462" s="269"/>
    </row>
    <row r="463" spans="18:32">
      <c r="R463" s="269"/>
      <c r="Y463" s="269"/>
      <c r="AF463" s="269"/>
    </row>
    <row r="464" spans="18:32">
      <c r="R464" s="269"/>
      <c r="Y464" s="269"/>
      <c r="AF464" s="269"/>
    </row>
    <row r="465" spans="18:32">
      <c r="R465" s="269"/>
      <c r="Y465" s="269"/>
      <c r="AF465" s="269"/>
    </row>
    <row r="466" spans="18:32">
      <c r="R466" s="269"/>
      <c r="Y466" s="269"/>
      <c r="AF466" s="269"/>
    </row>
    <row r="467" spans="18:32">
      <c r="R467" s="269"/>
      <c r="Y467" s="269"/>
      <c r="AF467" s="269"/>
    </row>
    <row r="468" spans="18:32">
      <c r="R468" s="269"/>
      <c r="Y468" s="269"/>
      <c r="AF468" s="269"/>
    </row>
    <row r="469" spans="18:32">
      <c r="R469" s="269"/>
      <c r="Y469" s="269"/>
      <c r="AF469" s="269"/>
    </row>
    <row r="470" spans="18:32">
      <c r="R470" s="269"/>
      <c r="Y470" s="269"/>
      <c r="AF470" s="269"/>
    </row>
    <row r="471" spans="18:32">
      <c r="R471" s="269"/>
      <c r="Y471" s="269"/>
      <c r="AF471" s="269"/>
    </row>
    <row r="472" spans="18:32">
      <c r="R472" s="269"/>
      <c r="Y472" s="269"/>
      <c r="AF472" s="269"/>
    </row>
    <row r="473" spans="18:32">
      <c r="R473" s="269"/>
      <c r="Y473" s="269"/>
      <c r="AF473" s="269"/>
    </row>
    <row r="474" spans="18:32">
      <c r="R474" s="269"/>
      <c r="Y474" s="269"/>
      <c r="AF474" s="269"/>
    </row>
    <row r="475" spans="18:32">
      <c r="R475" s="269"/>
      <c r="Y475" s="269"/>
      <c r="AF475" s="269"/>
    </row>
    <row r="476" spans="18:32">
      <c r="R476" s="269"/>
      <c r="Y476" s="269"/>
      <c r="AF476" s="269"/>
    </row>
    <row r="477" spans="18:32">
      <c r="R477" s="269"/>
      <c r="Y477" s="269"/>
      <c r="AF477" s="269"/>
    </row>
    <row r="478" spans="18:32">
      <c r="R478" s="269"/>
      <c r="Y478" s="269"/>
      <c r="AF478" s="269"/>
    </row>
    <row r="479" spans="18:32">
      <c r="R479" s="269"/>
      <c r="Y479" s="269"/>
      <c r="AF479" s="269"/>
    </row>
    <row r="480" spans="18:32">
      <c r="R480" s="269"/>
      <c r="Y480" s="269"/>
      <c r="AF480" s="269"/>
    </row>
    <row r="481" spans="18:32">
      <c r="R481" s="269"/>
      <c r="Y481" s="269"/>
      <c r="AF481" s="269"/>
    </row>
    <row r="482" spans="18:32">
      <c r="R482" s="269"/>
      <c r="Y482" s="269"/>
      <c r="AF482" s="269"/>
    </row>
    <row r="483" spans="18:32">
      <c r="R483" s="269"/>
      <c r="Y483" s="269"/>
      <c r="AF483" s="269"/>
    </row>
    <row r="484" spans="18:32">
      <c r="R484" s="269"/>
      <c r="Y484" s="269"/>
      <c r="AF484" s="269"/>
    </row>
    <row r="485" spans="18:32">
      <c r="R485" s="269"/>
      <c r="Y485" s="269"/>
      <c r="AF485" s="269"/>
    </row>
    <row r="486" spans="18:32">
      <c r="R486" s="269"/>
      <c r="Y486" s="269"/>
      <c r="AF486" s="269"/>
    </row>
    <row r="487" spans="18:32">
      <c r="R487" s="269"/>
      <c r="Y487" s="269"/>
      <c r="AF487" s="269"/>
    </row>
    <row r="488" spans="18:32">
      <c r="R488" s="269"/>
      <c r="Y488" s="269"/>
      <c r="AF488" s="269"/>
    </row>
    <row r="489" spans="18:32">
      <c r="R489" s="269"/>
      <c r="Y489" s="269"/>
      <c r="AF489" s="269"/>
    </row>
    <row r="490" spans="18:32">
      <c r="R490" s="269"/>
      <c r="Y490" s="269"/>
      <c r="AF490" s="269"/>
    </row>
    <row r="491" spans="18:32">
      <c r="R491" s="269"/>
      <c r="Y491" s="269"/>
      <c r="AF491" s="269"/>
    </row>
    <row r="492" spans="18:32">
      <c r="R492" s="269"/>
      <c r="Y492" s="269"/>
      <c r="AF492" s="269"/>
    </row>
    <row r="493" spans="18:32">
      <c r="R493" s="269"/>
      <c r="Y493" s="269"/>
      <c r="AF493" s="269"/>
    </row>
    <row r="494" spans="18:32">
      <c r="R494" s="269"/>
      <c r="Y494" s="269"/>
      <c r="AF494" s="269"/>
    </row>
    <row r="495" spans="18:32">
      <c r="R495" s="269"/>
      <c r="Y495" s="269"/>
      <c r="AF495" s="269"/>
    </row>
    <row r="496" spans="18:32">
      <c r="R496" s="269"/>
      <c r="Y496" s="269"/>
      <c r="AF496" s="269"/>
    </row>
    <row r="497" spans="18:32">
      <c r="R497" s="269"/>
      <c r="Y497" s="269"/>
      <c r="AF497" s="269"/>
    </row>
    <row r="498" spans="18:32">
      <c r="R498" s="269"/>
      <c r="Y498" s="269"/>
      <c r="AF498" s="269"/>
    </row>
    <row r="499" spans="18:32">
      <c r="R499" s="269"/>
      <c r="Y499" s="269"/>
      <c r="AF499" s="269"/>
    </row>
    <row r="500" spans="18:32">
      <c r="R500" s="269"/>
      <c r="Y500" s="269"/>
      <c r="AF500" s="269"/>
    </row>
    <row r="501" spans="18:32">
      <c r="R501" s="269"/>
      <c r="Y501" s="269"/>
      <c r="AF501" s="269"/>
    </row>
    <row r="502" spans="18:32">
      <c r="R502" s="269"/>
      <c r="Y502" s="269"/>
      <c r="AF502" s="269"/>
    </row>
    <row r="503" spans="18:32">
      <c r="R503" s="269"/>
      <c r="Y503" s="269"/>
      <c r="AF503" s="269"/>
    </row>
    <row r="504" spans="18:32">
      <c r="R504" s="269"/>
      <c r="Y504" s="269"/>
      <c r="AF504" s="269"/>
    </row>
    <row r="505" spans="18:32">
      <c r="R505" s="269"/>
      <c r="Y505" s="269"/>
      <c r="AF505" s="269"/>
    </row>
    <row r="506" spans="18:32">
      <c r="R506" s="269"/>
      <c r="Y506" s="269"/>
      <c r="AF506" s="269"/>
    </row>
    <row r="507" spans="18:32">
      <c r="R507" s="269"/>
      <c r="Y507" s="269"/>
      <c r="AF507" s="269"/>
    </row>
    <row r="508" spans="18:32">
      <c r="R508" s="269"/>
      <c r="Y508" s="269"/>
      <c r="AF508" s="269"/>
    </row>
    <row r="509" spans="18:32">
      <c r="R509" s="269"/>
      <c r="Y509" s="269"/>
      <c r="AF509" s="269"/>
    </row>
    <row r="510" spans="18:32">
      <c r="R510" s="269"/>
      <c r="Y510" s="269"/>
      <c r="AF510" s="269"/>
    </row>
    <row r="511" spans="18:32">
      <c r="R511" s="269"/>
      <c r="Y511" s="269"/>
      <c r="AF511" s="269"/>
    </row>
    <row r="512" spans="18:32">
      <c r="R512" s="269"/>
      <c r="Y512" s="269"/>
      <c r="AF512" s="269"/>
    </row>
    <row r="513" spans="18:32">
      <c r="R513" s="269"/>
      <c r="Y513" s="269"/>
      <c r="AF513" s="269"/>
    </row>
    <row r="514" spans="18:32">
      <c r="R514" s="269"/>
      <c r="Y514" s="269"/>
      <c r="AF514" s="269"/>
    </row>
    <row r="515" spans="18:32">
      <c r="R515" s="269"/>
      <c r="Y515" s="269"/>
      <c r="AF515" s="269"/>
    </row>
    <row r="516" spans="18:32">
      <c r="R516" s="269"/>
      <c r="Y516" s="269"/>
      <c r="AF516" s="269"/>
    </row>
    <row r="517" spans="18:32">
      <c r="R517" s="269"/>
      <c r="Y517" s="269"/>
      <c r="AF517" s="269"/>
    </row>
    <row r="518" spans="18:32">
      <c r="R518" s="269"/>
      <c r="Y518" s="269"/>
      <c r="AF518" s="269"/>
    </row>
    <row r="519" spans="18:32">
      <c r="R519" s="269"/>
      <c r="Y519" s="269"/>
      <c r="AF519" s="269"/>
    </row>
    <row r="520" spans="18:32">
      <c r="R520" s="269"/>
      <c r="Y520" s="269"/>
      <c r="AF520" s="269"/>
    </row>
    <row r="521" spans="18:32">
      <c r="R521" s="269"/>
      <c r="Y521" s="269"/>
      <c r="AF521" s="269"/>
    </row>
    <row r="522" spans="18:32">
      <c r="R522" s="269"/>
      <c r="Y522" s="269"/>
      <c r="AF522" s="269"/>
    </row>
    <row r="523" spans="18:32">
      <c r="R523" s="269"/>
      <c r="Y523" s="269"/>
      <c r="AF523" s="269"/>
    </row>
    <row r="524" spans="18:32">
      <c r="R524" s="269"/>
      <c r="Y524" s="269"/>
      <c r="AF524" s="269"/>
    </row>
    <row r="525" spans="18:32">
      <c r="R525" s="269"/>
      <c r="Y525" s="269"/>
      <c r="AF525" s="269"/>
    </row>
    <row r="526" spans="18:32">
      <c r="R526" s="269"/>
      <c r="Y526" s="269"/>
      <c r="AF526" s="269"/>
    </row>
    <row r="527" spans="18:32">
      <c r="R527" s="269"/>
      <c r="Y527" s="269"/>
      <c r="AF527" s="269"/>
    </row>
    <row r="528" spans="18:32">
      <c r="R528" s="269"/>
      <c r="Y528" s="269"/>
      <c r="AF528" s="269"/>
    </row>
    <row r="529" spans="18:32">
      <c r="R529" s="269"/>
      <c r="Y529" s="269"/>
      <c r="AF529" s="269"/>
    </row>
    <row r="530" spans="18:32">
      <c r="R530" s="269"/>
      <c r="Y530" s="269"/>
      <c r="AF530" s="269"/>
    </row>
    <row r="531" spans="18:32">
      <c r="R531" s="269"/>
      <c r="Y531" s="269"/>
      <c r="AF531" s="269"/>
    </row>
    <row r="532" spans="18:32">
      <c r="R532" s="269"/>
      <c r="Y532" s="269"/>
      <c r="AF532" s="269"/>
    </row>
    <row r="533" spans="18:32">
      <c r="R533" s="269"/>
      <c r="Y533" s="269"/>
      <c r="AF533" s="269"/>
    </row>
    <row r="534" spans="18:32">
      <c r="R534" s="269"/>
      <c r="Y534" s="269"/>
      <c r="AF534" s="269"/>
    </row>
    <row r="535" spans="18:32">
      <c r="R535" s="269"/>
      <c r="Y535" s="269"/>
      <c r="AF535" s="269"/>
    </row>
    <row r="536" spans="18:32">
      <c r="R536" s="269"/>
      <c r="Y536" s="269"/>
      <c r="AF536" s="269"/>
    </row>
    <row r="537" spans="18:32">
      <c r="R537" s="269"/>
      <c r="Y537" s="269"/>
      <c r="AF537" s="269"/>
    </row>
    <row r="538" spans="18:32">
      <c r="R538" s="269"/>
      <c r="Y538" s="269"/>
      <c r="AF538" s="269"/>
    </row>
    <row r="539" spans="18:32">
      <c r="R539" s="269"/>
      <c r="Y539" s="269"/>
      <c r="AF539" s="269"/>
    </row>
    <row r="540" spans="18:32">
      <c r="R540" s="269"/>
      <c r="Y540" s="269"/>
      <c r="AF540" s="269"/>
    </row>
    <row r="541" spans="18:32">
      <c r="R541" s="269"/>
      <c r="Y541" s="269"/>
      <c r="AF541" s="269"/>
    </row>
    <row r="542" spans="18:32">
      <c r="R542" s="269"/>
      <c r="Y542" s="269"/>
      <c r="AF542" s="269"/>
    </row>
    <row r="543" spans="18:32">
      <c r="R543" s="269"/>
      <c r="Y543" s="269"/>
      <c r="AF543" s="269"/>
    </row>
    <row r="544" spans="18:32">
      <c r="R544" s="269"/>
      <c r="Y544" s="269"/>
      <c r="AF544" s="269"/>
    </row>
    <row r="545" spans="18:32">
      <c r="R545" s="269"/>
      <c r="Y545" s="269"/>
      <c r="AF545" s="269"/>
    </row>
    <row r="546" spans="18:32">
      <c r="R546" s="269"/>
      <c r="Y546" s="269"/>
      <c r="AF546" s="269"/>
    </row>
    <row r="547" spans="18:32">
      <c r="R547" s="269"/>
      <c r="Y547" s="269"/>
      <c r="AF547" s="269"/>
    </row>
    <row r="548" spans="18:32">
      <c r="R548" s="269"/>
      <c r="Y548" s="269"/>
      <c r="AF548" s="269"/>
    </row>
    <row r="549" spans="18:32">
      <c r="R549" s="269"/>
      <c r="Y549" s="269"/>
      <c r="AF549" s="269"/>
    </row>
    <row r="550" spans="18:32">
      <c r="R550" s="269"/>
      <c r="Y550" s="269"/>
      <c r="AF550" s="269"/>
    </row>
    <row r="551" spans="18:32">
      <c r="R551" s="269"/>
      <c r="Y551" s="269"/>
      <c r="AF551" s="269"/>
    </row>
    <row r="552" spans="18:32">
      <c r="R552" s="269"/>
      <c r="Y552" s="269"/>
      <c r="AF552" s="269"/>
    </row>
    <row r="553" spans="18:32">
      <c r="R553" s="269"/>
      <c r="Y553" s="269"/>
      <c r="AF553" s="269"/>
    </row>
    <row r="554" spans="18:32">
      <c r="R554" s="269"/>
      <c r="Y554" s="269"/>
      <c r="AF554" s="269"/>
    </row>
    <row r="555" spans="18:32">
      <c r="R555" s="269"/>
      <c r="Y555" s="269"/>
      <c r="AF555" s="269"/>
    </row>
    <row r="556" spans="18:32">
      <c r="R556" s="269"/>
      <c r="Y556" s="269"/>
      <c r="AF556" s="269"/>
    </row>
    <row r="557" spans="18:32">
      <c r="R557" s="269"/>
      <c r="Y557" s="269"/>
      <c r="AF557" s="269"/>
    </row>
    <row r="558" spans="18:32">
      <c r="R558" s="269"/>
      <c r="Y558" s="269"/>
      <c r="AF558" s="269"/>
    </row>
    <row r="559" spans="18:32">
      <c r="R559" s="269"/>
      <c r="Y559" s="269"/>
      <c r="AF559" s="269"/>
    </row>
    <row r="560" spans="18:32">
      <c r="R560" s="269"/>
      <c r="Y560" s="269"/>
      <c r="AF560" s="269"/>
    </row>
    <row r="561" spans="18:32">
      <c r="R561" s="269"/>
      <c r="Y561" s="269"/>
      <c r="AF561" s="269"/>
    </row>
    <row r="562" spans="18:32">
      <c r="R562" s="269"/>
      <c r="Y562" s="269"/>
      <c r="AF562" s="269"/>
    </row>
    <row r="563" spans="18:32">
      <c r="R563" s="269"/>
      <c r="Y563" s="269"/>
      <c r="AF563" s="269"/>
    </row>
    <row r="564" spans="18:32">
      <c r="R564" s="269"/>
      <c r="Y564" s="269"/>
      <c r="AF564" s="269"/>
    </row>
    <row r="565" spans="18:32">
      <c r="R565" s="269"/>
      <c r="Y565" s="269"/>
      <c r="AF565" s="269"/>
    </row>
    <row r="566" spans="18:32">
      <c r="R566" s="269"/>
      <c r="Y566" s="269"/>
      <c r="AF566" s="269"/>
    </row>
    <row r="567" spans="18:32">
      <c r="R567" s="269"/>
      <c r="Y567" s="269"/>
      <c r="AF567" s="269"/>
    </row>
    <row r="568" spans="18:32">
      <c r="R568" s="269"/>
      <c r="Y568" s="269"/>
      <c r="AF568" s="269"/>
    </row>
    <row r="569" spans="18:32">
      <c r="R569" s="269"/>
      <c r="Y569" s="269"/>
      <c r="AF569" s="269"/>
    </row>
    <row r="570" spans="18:32">
      <c r="R570" s="269"/>
      <c r="Y570" s="269"/>
      <c r="AF570" s="269"/>
    </row>
    <row r="571" spans="18:32">
      <c r="R571" s="269"/>
      <c r="Y571" s="269"/>
      <c r="AF571" s="269"/>
    </row>
    <row r="572" spans="18:32">
      <c r="R572" s="269"/>
      <c r="Y572" s="269"/>
      <c r="AF572" s="269"/>
    </row>
    <row r="573" spans="18:32">
      <c r="R573" s="269"/>
      <c r="Y573" s="269"/>
      <c r="AF573" s="269"/>
    </row>
    <row r="574" spans="18:32">
      <c r="R574" s="269"/>
      <c r="Y574" s="269"/>
      <c r="AF574" s="269"/>
    </row>
    <row r="575" spans="18:32">
      <c r="R575" s="269"/>
      <c r="Y575" s="269"/>
      <c r="AF575" s="269"/>
    </row>
    <row r="576" spans="18:32">
      <c r="R576" s="269"/>
      <c r="Y576" s="269"/>
      <c r="AF576" s="269"/>
    </row>
    <row r="577" spans="18:32">
      <c r="R577" s="269"/>
      <c r="Y577" s="269"/>
      <c r="AF577" s="269"/>
    </row>
    <row r="578" spans="18:32">
      <c r="R578" s="269"/>
      <c r="Y578" s="269"/>
      <c r="AF578" s="269"/>
    </row>
    <row r="579" spans="18:32">
      <c r="R579" s="269"/>
      <c r="Y579" s="269"/>
      <c r="AF579" s="269"/>
    </row>
    <row r="580" spans="18:32">
      <c r="R580" s="269"/>
      <c r="Y580" s="269"/>
      <c r="AF580" s="269"/>
    </row>
    <row r="581" spans="18:32">
      <c r="R581" s="269"/>
      <c r="Y581" s="269"/>
      <c r="AF581" s="269"/>
    </row>
    <row r="582" spans="18:32">
      <c r="R582" s="269"/>
      <c r="Y582" s="269"/>
      <c r="AF582" s="269"/>
    </row>
    <row r="583" spans="18:32">
      <c r="R583" s="269"/>
      <c r="Y583" s="269"/>
      <c r="AF583" s="269"/>
    </row>
    <row r="584" spans="18:32">
      <c r="R584" s="269"/>
      <c r="Y584" s="269"/>
      <c r="AF584" s="269"/>
    </row>
    <row r="585" spans="18:32">
      <c r="R585" s="269"/>
      <c r="Y585" s="269"/>
      <c r="AF585" s="269"/>
    </row>
    <row r="586" spans="18:32">
      <c r="R586" s="269"/>
      <c r="Y586" s="269"/>
      <c r="AF586" s="269"/>
    </row>
    <row r="587" spans="18:32">
      <c r="R587" s="269"/>
      <c r="Y587" s="269"/>
      <c r="AF587" s="269"/>
    </row>
    <row r="588" spans="18:32">
      <c r="R588" s="269"/>
      <c r="Y588" s="269"/>
      <c r="AF588" s="269"/>
    </row>
    <row r="589" spans="18:32">
      <c r="R589" s="269"/>
      <c r="Y589" s="269"/>
      <c r="AF589" s="269"/>
    </row>
    <row r="590" spans="18:32">
      <c r="R590" s="269"/>
      <c r="Y590" s="269"/>
      <c r="AF590" s="269"/>
    </row>
    <row r="591" spans="18:32">
      <c r="R591" s="269"/>
      <c r="Y591" s="269"/>
      <c r="AF591" s="269"/>
    </row>
    <row r="592" spans="18:32">
      <c r="R592" s="269"/>
      <c r="Y592" s="269"/>
      <c r="AF592" s="269"/>
    </row>
    <row r="593" spans="18:32">
      <c r="R593" s="269"/>
      <c r="Y593" s="269"/>
      <c r="AF593" s="269"/>
    </row>
    <row r="594" spans="18:32">
      <c r="R594" s="269"/>
      <c r="Y594" s="269"/>
      <c r="AF594" s="269"/>
    </row>
    <row r="595" spans="18:32">
      <c r="R595" s="269"/>
      <c r="Y595" s="269"/>
      <c r="AF595" s="269"/>
    </row>
    <row r="596" spans="18:32">
      <c r="R596" s="269"/>
      <c r="Y596" s="269"/>
      <c r="AF596" s="269"/>
    </row>
    <row r="597" spans="18:32">
      <c r="R597" s="269"/>
      <c r="Y597" s="269"/>
      <c r="AF597" s="269"/>
    </row>
    <row r="598" spans="18:32">
      <c r="R598" s="269"/>
      <c r="Y598" s="269"/>
      <c r="AF598" s="269"/>
    </row>
    <row r="599" spans="18:32">
      <c r="R599" s="269"/>
      <c r="Y599" s="269"/>
      <c r="AF599" s="269"/>
    </row>
    <row r="600" spans="18:32">
      <c r="R600" s="269"/>
      <c r="Y600" s="269"/>
      <c r="AF600" s="269"/>
    </row>
    <row r="601" spans="18:32">
      <c r="R601" s="269"/>
      <c r="Y601" s="269"/>
      <c r="AF601" s="269"/>
    </row>
    <row r="602" spans="18:32">
      <c r="R602" s="269"/>
      <c r="Y602" s="269"/>
      <c r="AF602" s="269"/>
    </row>
    <row r="603" spans="18:32">
      <c r="R603" s="269"/>
      <c r="Y603" s="269"/>
      <c r="AF603" s="269"/>
    </row>
    <row r="604" spans="18:32">
      <c r="R604" s="269"/>
      <c r="Y604" s="269"/>
      <c r="AF604" s="269"/>
    </row>
    <row r="605" spans="18:32">
      <c r="R605" s="269"/>
      <c r="Y605" s="269"/>
      <c r="AF605" s="269"/>
    </row>
    <row r="606" spans="18:32">
      <c r="R606" s="269"/>
      <c r="Y606" s="269"/>
      <c r="AF606" s="269"/>
    </row>
    <row r="607" spans="18:32">
      <c r="R607" s="269"/>
      <c r="Y607" s="269"/>
      <c r="AF607" s="269"/>
    </row>
    <row r="608" spans="18:32">
      <c r="R608" s="269"/>
      <c r="Y608" s="269"/>
      <c r="AF608" s="269"/>
    </row>
    <row r="609" spans="18:32">
      <c r="R609" s="269"/>
      <c r="Y609" s="269"/>
      <c r="AF609" s="269"/>
    </row>
    <row r="610" spans="18:32">
      <c r="R610" s="269"/>
      <c r="Y610" s="269"/>
      <c r="AF610" s="269"/>
    </row>
    <row r="611" spans="18:32">
      <c r="R611" s="269"/>
      <c r="Y611" s="269"/>
      <c r="AF611" s="269"/>
    </row>
    <row r="612" spans="18:32">
      <c r="R612" s="269"/>
      <c r="Y612" s="269"/>
      <c r="AF612" s="269"/>
    </row>
    <row r="613" spans="18:32">
      <c r="R613" s="269"/>
      <c r="Y613" s="269"/>
      <c r="AF613" s="269"/>
    </row>
    <row r="614" spans="18:32">
      <c r="R614" s="269"/>
      <c r="Y614" s="269"/>
      <c r="AF614" s="269"/>
    </row>
    <row r="615" spans="18:32">
      <c r="R615" s="269"/>
      <c r="Y615" s="269"/>
      <c r="AF615" s="269"/>
    </row>
    <row r="616" spans="18:32">
      <c r="R616" s="269"/>
      <c r="Y616" s="269"/>
      <c r="AF616" s="269"/>
    </row>
    <row r="617" spans="18:32">
      <c r="R617" s="269"/>
      <c r="Y617" s="269"/>
      <c r="AF617" s="269"/>
    </row>
    <row r="618" spans="18:32">
      <c r="R618" s="269"/>
      <c r="Y618" s="269"/>
      <c r="AF618" s="269"/>
    </row>
    <row r="619" spans="18:32">
      <c r="R619" s="269"/>
      <c r="Y619" s="269"/>
      <c r="AF619" s="269"/>
    </row>
    <row r="620" spans="18:32">
      <c r="R620" s="269"/>
      <c r="Y620" s="269"/>
      <c r="AF620" s="269"/>
    </row>
    <row r="621" spans="18:32">
      <c r="R621" s="269"/>
      <c r="Y621" s="269"/>
      <c r="AF621" s="269"/>
    </row>
    <row r="622" spans="18:32">
      <c r="R622" s="269"/>
      <c r="Y622" s="269"/>
      <c r="AF622" s="269"/>
    </row>
    <row r="623" spans="18:32">
      <c r="R623" s="269"/>
      <c r="Y623" s="269"/>
      <c r="AF623" s="269"/>
    </row>
    <row r="624" spans="18:32">
      <c r="R624" s="269"/>
      <c r="Y624" s="269"/>
      <c r="AF624" s="269"/>
    </row>
    <row r="625" spans="18:32">
      <c r="R625" s="269"/>
      <c r="Y625" s="269"/>
      <c r="AF625" s="269"/>
    </row>
    <row r="626" spans="18:32">
      <c r="R626" s="269"/>
      <c r="Y626" s="269"/>
      <c r="AF626" s="269"/>
    </row>
    <row r="627" spans="18:32">
      <c r="R627" s="269"/>
      <c r="Y627" s="269"/>
      <c r="AF627" s="269"/>
    </row>
    <row r="628" spans="18:32">
      <c r="R628" s="269"/>
      <c r="Y628" s="269"/>
      <c r="AF628" s="269"/>
    </row>
    <row r="629" spans="18:32">
      <c r="R629" s="269"/>
      <c r="Y629" s="269"/>
      <c r="AF629" s="269"/>
    </row>
    <row r="630" spans="18:32">
      <c r="R630" s="269"/>
      <c r="Y630" s="269"/>
      <c r="AF630" s="269"/>
    </row>
    <row r="631" spans="18:32">
      <c r="R631" s="269"/>
      <c r="Y631" s="269"/>
      <c r="AF631" s="269"/>
    </row>
    <row r="632" spans="18:32">
      <c r="R632" s="269"/>
      <c r="Y632" s="269"/>
      <c r="AF632" s="269"/>
    </row>
    <row r="633" spans="18:32">
      <c r="R633" s="269"/>
      <c r="Y633" s="269"/>
      <c r="AF633" s="269"/>
    </row>
    <row r="634" spans="18:32">
      <c r="R634" s="269"/>
      <c r="Y634" s="269"/>
      <c r="AF634" s="269"/>
    </row>
    <row r="635" spans="18:32">
      <c r="R635" s="269"/>
      <c r="Y635" s="269"/>
      <c r="AF635" s="269"/>
    </row>
    <row r="636" spans="18:32">
      <c r="R636" s="269"/>
      <c r="Y636" s="269"/>
      <c r="AF636" s="269"/>
    </row>
    <row r="637" spans="18:32">
      <c r="R637" s="269"/>
      <c r="Y637" s="269"/>
      <c r="AF637" s="269"/>
    </row>
    <row r="638" spans="18:32">
      <c r="R638" s="269"/>
      <c r="Y638" s="269"/>
      <c r="AF638" s="269"/>
    </row>
    <row r="639" spans="18:32">
      <c r="R639" s="269"/>
      <c r="Y639" s="269"/>
      <c r="AF639" s="269"/>
    </row>
    <row r="640" spans="18:32">
      <c r="R640" s="269"/>
      <c r="Y640" s="269"/>
      <c r="AF640" s="269"/>
    </row>
    <row r="641" spans="18:32">
      <c r="R641" s="269"/>
      <c r="Y641" s="269"/>
      <c r="AF641" s="269"/>
    </row>
    <row r="642" spans="18:32">
      <c r="R642" s="269"/>
      <c r="Y642" s="269"/>
      <c r="AF642" s="269"/>
    </row>
    <row r="643" spans="18:32">
      <c r="R643" s="269"/>
      <c r="Y643" s="269"/>
      <c r="AF643" s="269"/>
    </row>
    <row r="644" spans="18:32">
      <c r="R644" s="269"/>
      <c r="Y644" s="269"/>
      <c r="AF644" s="269"/>
    </row>
    <row r="645" spans="18:32">
      <c r="R645" s="269"/>
      <c r="Y645" s="269"/>
      <c r="AF645" s="269"/>
    </row>
    <row r="646" spans="18:32">
      <c r="R646" s="269"/>
      <c r="Y646" s="269"/>
      <c r="AF646" s="269"/>
    </row>
    <row r="647" spans="18:32">
      <c r="R647" s="269"/>
      <c r="Y647" s="269"/>
      <c r="AF647" s="269"/>
    </row>
    <row r="648" spans="18:32">
      <c r="R648" s="269"/>
      <c r="Y648" s="269"/>
      <c r="AF648" s="269"/>
    </row>
    <row r="649" spans="18:32">
      <c r="R649" s="269"/>
      <c r="Y649" s="269"/>
      <c r="AF649" s="269"/>
    </row>
    <row r="650" spans="18:32">
      <c r="R650" s="269"/>
      <c r="Y650" s="269"/>
      <c r="AF650" s="269"/>
    </row>
    <row r="651" spans="18:32">
      <c r="R651" s="269"/>
      <c r="Y651" s="269"/>
      <c r="AF651" s="269"/>
    </row>
    <row r="652" spans="18:32">
      <c r="R652" s="269"/>
      <c r="Y652" s="269"/>
      <c r="AF652" s="269"/>
    </row>
    <row r="653" spans="18:32">
      <c r="R653" s="269"/>
      <c r="Y653" s="269"/>
      <c r="AF653" s="269"/>
    </row>
    <row r="654" spans="18:32">
      <c r="R654" s="269"/>
      <c r="Y654" s="269"/>
      <c r="AF654" s="269"/>
    </row>
    <row r="655" spans="18:32">
      <c r="R655" s="269"/>
      <c r="Y655" s="269"/>
      <c r="AF655" s="269"/>
    </row>
    <row r="656" spans="18:32">
      <c r="R656" s="269"/>
      <c r="Y656" s="269"/>
      <c r="AF656" s="269"/>
    </row>
    <row r="657" spans="18:32">
      <c r="R657" s="269"/>
      <c r="Y657" s="269"/>
      <c r="AF657" s="269"/>
    </row>
    <row r="658" spans="18:32">
      <c r="R658" s="269"/>
      <c r="Y658" s="269"/>
      <c r="AF658" s="269"/>
    </row>
    <row r="659" spans="18:32">
      <c r="R659" s="269"/>
      <c r="Y659" s="269"/>
      <c r="AF659" s="269"/>
    </row>
    <row r="660" spans="18:32">
      <c r="R660" s="269"/>
      <c r="Y660" s="269"/>
      <c r="AF660" s="269"/>
    </row>
    <row r="661" spans="18:32">
      <c r="R661" s="269"/>
      <c r="Y661" s="269"/>
      <c r="AF661" s="269"/>
    </row>
    <row r="662" spans="18:32">
      <c r="R662" s="269"/>
      <c r="Y662" s="269"/>
      <c r="AF662" s="269"/>
    </row>
    <row r="663" spans="18:32">
      <c r="R663" s="269"/>
      <c r="Y663" s="269"/>
      <c r="AF663" s="269"/>
    </row>
    <row r="664" spans="18:32">
      <c r="R664" s="269"/>
      <c r="Y664" s="269"/>
      <c r="AF664" s="269"/>
    </row>
    <row r="665" spans="18:32">
      <c r="R665" s="269"/>
      <c r="Y665" s="269"/>
      <c r="AF665" s="269"/>
    </row>
    <row r="666" spans="18:32">
      <c r="R666" s="269"/>
      <c r="Y666" s="269"/>
      <c r="AF666" s="269"/>
    </row>
    <row r="667" spans="18:32">
      <c r="R667" s="269"/>
      <c r="Y667" s="269"/>
      <c r="AF667" s="269"/>
    </row>
    <row r="668" spans="18:32">
      <c r="R668" s="269"/>
      <c r="Y668" s="269"/>
      <c r="AF668" s="269"/>
    </row>
    <row r="669" spans="18:32">
      <c r="R669" s="269"/>
      <c r="Y669" s="269"/>
      <c r="AF669" s="269"/>
    </row>
    <row r="670" spans="18:32">
      <c r="R670" s="269"/>
      <c r="Y670" s="269"/>
      <c r="AF670" s="269"/>
    </row>
    <row r="671" spans="18:32">
      <c r="R671" s="269"/>
      <c r="Y671" s="269"/>
      <c r="AF671" s="269"/>
    </row>
    <row r="672" spans="18:32">
      <c r="R672" s="269"/>
      <c r="Y672" s="269"/>
      <c r="AF672" s="269"/>
    </row>
    <row r="673" spans="18:32">
      <c r="R673" s="269"/>
      <c r="Y673" s="269"/>
      <c r="AF673" s="269"/>
    </row>
    <row r="674" spans="18:32">
      <c r="R674" s="269"/>
      <c r="Y674" s="269"/>
      <c r="AF674" s="269"/>
    </row>
    <row r="675" spans="18:32">
      <c r="R675" s="269"/>
      <c r="Y675" s="269"/>
      <c r="AF675" s="269"/>
    </row>
    <row r="676" spans="18:32">
      <c r="R676" s="269"/>
      <c r="Y676" s="269"/>
      <c r="AF676" s="269"/>
    </row>
    <row r="677" spans="18:32">
      <c r="R677" s="269"/>
      <c r="Y677" s="269"/>
      <c r="AF677" s="269"/>
    </row>
    <row r="678" spans="18:32">
      <c r="R678" s="269"/>
      <c r="Y678" s="269"/>
      <c r="AF678" s="269"/>
    </row>
    <row r="679" spans="18:32">
      <c r="R679" s="269"/>
      <c r="Y679" s="269"/>
      <c r="AF679" s="269"/>
    </row>
    <row r="680" spans="18:32">
      <c r="R680" s="269"/>
      <c r="Y680" s="269"/>
      <c r="AF680" s="269"/>
    </row>
    <row r="681" spans="18:32">
      <c r="R681" s="269"/>
      <c r="Y681" s="269"/>
      <c r="AF681" s="269"/>
    </row>
    <row r="682" spans="18:32">
      <c r="R682" s="269"/>
      <c r="Y682" s="269"/>
      <c r="AF682" s="269"/>
    </row>
    <row r="683" spans="18:32">
      <c r="R683" s="269"/>
      <c r="Y683" s="269"/>
      <c r="AF683" s="269"/>
    </row>
    <row r="684" spans="18:32">
      <c r="R684" s="269"/>
      <c r="Y684" s="269"/>
      <c r="AF684" s="269"/>
    </row>
    <row r="685" spans="18:32">
      <c r="R685" s="269"/>
      <c r="Y685" s="269"/>
      <c r="AF685" s="269"/>
    </row>
    <row r="686" spans="18:32">
      <c r="R686" s="269"/>
      <c r="Y686" s="269"/>
      <c r="AF686" s="269"/>
    </row>
    <row r="687" spans="18:32">
      <c r="R687" s="269"/>
      <c r="Y687" s="269"/>
      <c r="AF687" s="269"/>
    </row>
    <row r="688" spans="18:32">
      <c r="R688" s="269"/>
      <c r="Y688" s="269"/>
      <c r="AF688" s="269"/>
    </row>
    <row r="689" spans="18:32">
      <c r="R689" s="269"/>
      <c r="Y689" s="269"/>
      <c r="AF689" s="269"/>
    </row>
    <row r="690" spans="18:32">
      <c r="R690" s="269"/>
      <c r="Y690" s="269"/>
      <c r="AF690" s="269"/>
    </row>
    <row r="691" spans="18:32">
      <c r="R691" s="269"/>
      <c r="Y691" s="269"/>
      <c r="AF691" s="269"/>
    </row>
    <row r="692" spans="18:32">
      <c r="R692" s="269"/>
      <c r="Y692" s="269"/>
      <c r="AF692" s="269"/>
    </row>
    <row r="693" spans="18:32">
      <c r="R693" s="269"/>
      <c r="Y693" s="269"/>
      <c r="AF693" s="269"/>
    </row>
    <row r="694" spans="18:32">
      <c r="R694" s="269"/>
      <c r="Y694" s="269"/>
      <c r="AF694" s="269"/>
    </row>
    <row r="695" spans="18:32">
      <c r="R695" s="269"/>
      <c r="Y695" s="269"/>
      <c r="AF695" s="269"/>
    </row>
    <row r="696" spans="18:32">
      <c r="R696" s="269"/>
      <c r="Y696" s="269"/>
      <c r="AF696" s="269"/>
    </row>
    <row r="697" spans="18:32">
      <c r="R697" s="269"/>
      <c r="Y697" s="269"/>
      <c r="AF697" s="269"/>
    </row>
    <row r="698" spans="18:32">
      <c r="R698" s="269"/>
      <c r="Y698" s="269"/>
      <c r="AF698" s="269"/>
    </row>
    <row r="699" spans="18:32">
      <c r="R699" s="269"/>
      <c r="Y699" s="269"/>
      <c r="AF699" s="269"/>
    </row>
    <row r="700" spans="18:32">
      <c r="R700" s="269"/>
      <c r="Y700" s="269"/>
      <c r="AF700" s="269"/>
    </row>
    <row r="701" spans="18:32">
      <c r="R701" s="269"/>
      <c r="Y701" s="269"/>
      <c r="AF701" s="269"/>
    </row>
    <row r="702" spans="18:32">
      <c r="R702" s="269"/>
      <c r="Y702" s="269"/>
      <c r="AF702" s="269"/>
    </row>
    <row r="703" spans="18:32">
      <c r="R703" s="269"/>
      <c r="Y703" s="269"/>
      <c r="AF703" s="269"/>
    </row>
    <row r="704" spans="18:32">
      <c r="R704" s="269"/>
      <c r="Y704" s="269"/>
      <c r="AF704" s="269"/>
    </row>
    <row r="705" spans="18:32">
      <c r="R705" s="269"/>
      <c r="Y705" s="269"/>
      <c r="AF705" s="269"/>
    </row>
    <row r="706" spans="18:32">
      <c r="R706" s="269"/>
      <c r="Y706" s="269"/>
      <c r="AF706" s="269"/>
    </row>
    <row r="707" spans="18:32">
      <c r="R707" s="269"/>
      <c r="Y707" s="269"/>
      <c r="AF707" s="269"/>
    </row>
    <row r="708" spans="18:32">
      <c r="R708" s="269"/>
      <c r="Y708" s="269"/>
      <c r="AF708" s="269"/>
    </row>
    <row r="709" spans="18:32">
      <c r="R709" s="269"/>
      <c r="Y709" s="269"/>
      <c r="AF709" s="269"/>
    </row>
    <row r="710" spans="18:32">
      <c r="R710" s="269"/>
      <c r="Y710" s="269"/>
      <c r="AF710" s="269"/>
    </row>
    <row r="711" spans="18:32">
      <c r="R711" s="269"/>
      <c r="Y711" s="269"/>
      <c r="AF711" s="269"/>
    </row>
    <row r="712" spans="18:32">
      <c r="R712" s="269"/>
      <c r="Y712" s="269"/>
      <c r="AF712" s="269"/>
    </row>
    <row r="713" spans="18:32">
      <c r="R713" s="269"/>
      <c r="Y713" s="269"/>
      <c r="AF713" s="269"/>
    </row>
    <row r="714" spans="18:32">
      <c r="R714" s="269"/>
      <c r="Y714" s="269"/>
      <c r="AF714" s="269"/>
    </row>
    <row r="715" spans="18:32">
      <c r="R715" s="269"/>
      <c r="Y715" s="269"/>
      <c r="AF715" s="269"/>
    </row>
    <row r="716" spans="18:32">
      <c r="R716" s="269"/>
      <c r="Y716" s="269"/>
      <c r="AF716" s="269"/>
    </row>
    <row r="717" spans="18:32">
      <c r="R717" s="269"/>
      <c r="Y717" s="269"/>
      <c r="AF717" s="269"/>
    </row>
    <row r="718" spans="18:32">
      <c r="R718" s="269"/>
      <c r="Y718" s="269"/>
      <c r="AF718" s="269"/>
    </row>
    <row r="719" spans="18:32">
      <c r="R719" s="269"/>
      <c r="Y719" s="269"/>
      <c r="AF719" s="269"/>
    </row>
    <row r="720" spans="18:32">
      <c r="R720" s="269"/>
      <c r="Y720" s="269"/>
      <c r="AF720" s="269"/>
    </row>
    <row r="721" spans="18:32">
      <c r="R721" s="269"/>
      <c r="Y721" s="269"/>
      <c r="AF721" s="269"/>
    </row>
    <row r="722" spans="18:32">
      <c r="R722" s="269"/>
      <c r="Y722" s="269"/>
      <c r="AF722" s="269"/>
    </row>
    <row r="723" spans="18:32">
      <c r="R723" s="269"/>
      <c r="Y723" s="269"/>
      <c r="AF723" s="269"/>
    </row>
    <row r="724" spans="18:32">
      <c r="R724" s="269"/>
      <c r="Y724" s="269"/>
      <c r="AF724" s="269"/>
    </row>
    <row r="725" spans="18:32">
      <c r="R725" s="269"/>
      <c r="Y725" s="269"/>
      <c r="AF725" s="269"/>
    </row>
    <row r="726" spans="18:32">
      <c r="R726" s="269"/>
      <c r="Y726" s="269"/>
      <c r="AF726" s="269"/>
    </row>
    <row r="727" spans="18:32">
      <c r="R727" s="269"/>
      <c r="Y727" s="269"/>
      <c r="AF727" s="269"/>
    </row>
    <row r="728" spans="18:32">
      <c r="R728" s="269"/>
      <c r="Y728" s="269"/>
      <c r="AF728" s="269"/>
    </row>
    <row r="729" spans="18:32">
      <c r="R729" s="269"/>
      <c r="Y729" s="269"/>
      <c r="AF729" s="269"/>
    </row>
    <row r="730" spans="18:32">
      <c r="R730" s="269"/>
      <c r="Y730" s="269"/>
      <c r="AF730" s="269"/>
    </row>
    <row r="731" spans="18:32">
      <c r="R731" s="269"/>
      <c r="Y731" s="269"/>
      <c r="AF731" s="269"/>
    </row>
    <row r="732" spans="18:32">
      <c r="R732" s="269"/>
      <c r="Y732" s="269"/>
      <c r="AF732" s="269"/>
    </row>
    <row r="733" spans="18:32">
      <c r="R733" s="269"/>
      <c r="Y733" s="269"/>
      <c r="AF733" s="269"/>
    </row>
    <row r="734" spans="18:32">
      <c r="R734" s="269"/>
      <c r="Y734" s="269"/>
      <c r="AF734" s="269"/>
    </row>
    <row r="735" spans="18:32">
      <c r="R735" s="269"/>
      <c r="Y735" s="269"/>
      <c r="AF735" s="269"/>
    </row>
    <row r="736" spans="18:32">
      <c r="R736" s="269"/>
      <c r="Y736" s="269"/>
      <c r="AF736" s="269"/>
    </row>
    <row r="737" spans="18:32">
      <c r="R737" s="269"/>
      <c r="Y737" s="269"/>
      <c r="AF737" s="269"/>
    </row>
    <row r="738" spans="18:32">
      <c r="R738" s="269"/>
      <c r="Y738" s="269"/>
      <c r="AF738" s="269"/>
    </row>
    <row r="739" spans="18:32">
      <c r="R739" s="269"/>
      <c r="Y739" s="269"/>
      <c r="AF739" s="269"/>
    </row>
    <row r="740" spans="18:32">
      <c r="R740" s="269"/>
      <c r="Y740" s="269"/>
      <c r="AF740" s="269"/>
    </row>
    <row r="741" spans="18:32">
      <c r="R741" s="269"/>
      <c r="Y741" s="269"/>
      <c r="AF741" s="269"/>
    </row>
    <row r="742" spans="18:32">
      <c r="R742" s="269"/>
      <c r="Y742" s="269"/>
      <c r="AF742" s="269"/>
    </row>
    <row r="743" spans="18:32">
      <c r="R743" s="269"/>
      <c r="Y743" s="269"/>
      <c r="AF743" s="269"/>
    </row>
    <row r="744" spans="18:32">
      <c r="R744" s="269"/>
      <c r="Y744" s="269"/>
      <c r="AF744" s="269"/>
    </row>
    <row r="745" spans="18:32">
      <c r="R745" s="269"/>
      <c r="Y745" s="269"/>
      <c r="AF745" s="269"/>
    </row>
    <row r="746" spans="18:32">
      <c r="R746" s="269"/>
      <c r="Y746" s="269"/>
      <c r="AF746" s="269"/>
    </row>
    <row r="747" spans="18:32">
      <c r="R747" s="269"/>
      <c r="Y747" s="269"/>
      <c r="AF747" s="269"/>
    </row>
    <row r="748" spans="18:32">
      <c r="R748" s="269"/>
      <c r="Y748" s="269"/>
      <c r="AF748" s="269"/>
    </row>
    <row r="749" spans="18:32">
      <c r="R749" s="269"/>
      <c r="Y749" s="269"/>
      <c r="AF749" s="269"/>
    </row>
    <row r="750" spans="18:32">
      <c r="R750" s="269"/>
      <c r="Y750" s="269"/>
      <c r="AF750" s="269"/>
    </row>
    <row r="751" spans="18:32">
      <c r="R751" s="269"/>
      <c r="Y751" s="269"/>
      <c r="AF751" s="269"/>
    </row>
    <row r="752" spans="18:32">
      <c r="R752" s="269"/>
      <c r="Y752" s="269"/>
      <c r="AF752" s="269"/>
    </row>
    <row r="753" spans="18:32">
      <c r="R753" s="269"/>
      <c r="Y753" s="269"/>
      <c r="AF753" s="269"/>
    </row>
    <row r="754" spans="18:32">
      <c r="R754" s="269"/>
      <c r="Y754" s="269"/>
      <c r="AF754" s="269"/>
    </row>
    <row r="755" spans="18:32">
      <c r="R755" s="269"/>
      <c r="Y755" s="269"/>
      <c r="AF755" s="269"/>
    </row>
    <row r="756" spans="18:32">
      <c r="R756" s="269"/>
      <c r="Y756" s="269"/>
      <c r="AF756" s="269"/>
    </row>
    <row r="757" spans="18:32">
      <c r="R757" s="269"/>
      <c r="Y757" s="269"/>
      <c r="AF757" s="269"/>
    </row>
    <row r="758" spans="18:32">
      <c r="R758" s="269"/>
      <c r="Y758" s="269"/>
      <c r="AF758" s="269"/>
    </row>
    <row r="759" spans="18:32">
      <c r="R759" s="269"/>
      <c r="Y759" s="269"/>
      <c r="AF759" s="269"/>
    </row>
    <row r="760" spans="18:32">
      <c r="R760" s="269"/>
      <c r="Y760" s="269"/>
      <c r="AF760" s="269"/>
    </row>
    <row r="761" spans="18:32">
      <c r="R761" s="269"/>
      <c r="Y761" s="269"/>
      <c r="AF761" s="269"/>
    </row>
    <row r="762" spans="18:32">
      <c r="R762" s="269"/>
      <c r="Y762" s="269"/>
      <c r="AF762" s="269"/>
    </row>
    <row r="763" spans="18:32">
      <c r="R763" s="269"/>
      <c r="Y763" s="269"/>
      <c r="AF763" s="269"/>
    </row>
    <row r="764" spans="18:32">
      <c r="R764" s="269"/>
      <c r="Y764" s="269"/>
      <c r="AF764" s="269"/>
    </row>
    <row r="765" spans="18:32">
      <c r="R765" s="269"/>
      <c r="Y765" s="269"/>
      <c r="AF765" s="269"/>
    </row>
    <row r="766" spans="18:32">
      <c r="R766" s="269"/>
      <c r="Y766" s="269"/>
      <c r="AF766" s="269"/>
    </row>
    <row r="767" spans="18:32">
      <c r="R767" s="269"/>
      <c r="Y767" s="269"/>
      <c r="AF767" s="269"/>
    </row>
    <row r="768" spans="18:32">
      <c r="R768" s="269"/>
      <c r="Y768" s="269"/>
      <c r="AF768" s="269"/>
    </row>
    <row r="769" spans="18:32">
      <c r="R769" s="269"/>
      <c r="Y769" s="269"/>
      <c r="AF769" s="269"/>
    </row>
    <row r="770" spans="18:32">
      <c r="R770" s="269"/>
      <c r="Y770" s="269"/>
      <c r="AF770" s="269"/>
    </row>
    <row r="771" spans="18:32">
      <c r="R771" s="269"/>
      <c r="Y771" s="269"/>
      <c r="AF771" s="269"/>
    </row>
    <row r="772" spans="18:32">
      <c r="R772" s="269"/>
      <c r="Y772" s="269"/>
      <c r="AF772" s="269"/>
    </row>
    <row r="773" spans="18:32">
      <c r="R773" s="269"/>
      <c r="Y773" s="269"/>
      <c r="AF773" s="269"/>
    </row>
    <row r="774" spans="18:32">
      <c r="R774" s="269"/>
      <c r="Y774" s="269"/>
      <c r="AF774" s="269"/>
    </row>
    <row r="775" spans="18:32">
      <c r="R775" s="269"/>
      <c r="Y775" s="269"/>
      <c r="AF775" s="269"/>
    </row>
    <row r="776" spans="18:32">
      <c r="R776" s="269"/>
      <c r="Y776" s="269"/>
      <c r="AF776" s="269"/>
    </row>
    <row r="777" spans="18:32">
      <c r="R777" s="269"/>
      <c r="Y777" s="269"/>
      <c r="AF777" s="269"/>
    </row>
    <row r="778" spans="18:32">
      <c r="R778" s="269"/>
      <c r="Y778" s="269"/>
      <c r="AF778" s="269"/>
    </row>
    <row r="779" spans="18:32">
      <c r="R779" s="269"/>
      <c r="Y779" s="269"/>
      <c r="AF779" s="269"/>
    </row>
    <row r="780" spans="18:32">
      <c r="R780" s="269"/>
      <c r="Y780" s="269"/>
      <c r="AF780" s="269"/>
    </row>
    <row r="781" spans="18:32">
      <c r="R781" s="269"/>
      <c r="Y781" s="269"/>
      <c r="AF781" s="269"/>
    </row>
    <row r="782" spans="18:32">
      <c r="R782" s="269"/>
      <c r="Y782" s="269"/>
      <c r="AF782" s="269"/>
    </row>
    <row r="783" spans="18:32">
      <c r="R783" s="269"/>
      <c r="Y783" s="269"/>
      <c r="AF783" s="269"/>
    </row>
    <row r="784" spans="18:32">
      <c r="R784" s="269"/>
      <c r="Y784" s="269"/>
      <c r="AF784" s="269"/>
    </row>
    <row r="785" spans="18:32">
      <c r="R785" s="269"/>
      <c r="Y785" s="269"/>
      <c r="AF785" s="269"/>
    </row>
    <row r="786" spans="18:32">
      <c r="R786" s="269"/>
      <c r="Y786" s="269"/>
      <c r="AF786" s="269"/>
    </row>
    <row r="787" spans="18:32">
      <c r="R787" s="269"/>
      <c r="Y787" s="269"/>
      <c r="AF787" s="269"/>
    </row>
    <row r="788" spans="18:32">
      <c r="R788" s="269"/>
      <c r="Y788" s="269"/>
      <c r="AF788" s="269"/>
    </row>
    <row r="789" spans="18:32">
      <c r="R789" s="269"/>
      <c r="Y789" s="269"/>
      <c r="AF789" s="269"/>
    </row>
    <row r="790" spans="18:32">
      <c r="R790" s="269"/>
      <c r="Y790" s="269"/>
      <c r="AF790" s="269"/>
    </row>
    <row r="791" spans="18:32">
      <c r="R791" s="269"/>
      <c r="Y791" s="269"/>
      <c r="AF791" s="269"/>
    </row>
    <row r="792" spans="18:32">
      <c r="R792" s="269"/>
      <c r="Y792" s="269"/>
      <c r="AF792" s="269"/>
    </row>
    <row r="793" spans="18:32">
      <c r="R793" s="269"/>
      <c r="Y793" s="269"/>
      <c r="AF793" s="269"/>
    </row>
    <row r="794" spans="18:32">
      <c r="R794" s="269"/>
      <c r="Y794" s="269"/>
      <c r="AF794" s="269"/>
    </row>
    <row r="795" spans="18:32">
      <c r="R795" s="269"/>
      <c r="Y795" s="269"/>
      <c r="AF795" s="269"/>
    </row>
    <row r="796" spans="18:32">
      <c r="R796" s="269"/>
      <c r="Y796" s="269"/>
      <c r="AF796" s="269"/>
    </row>
    <row r="797" spans="18:32">
      <c r="R797" s="269"/>
      <c r="Y797" s="269"/>
      <c r="AF797" s="269"/>
    </row>
    <row r="798" spans="18:32">
      <c r="R798" s="269"/>
      <c r="Y798" s="269"/>
      <c r="AF798" s="269"/>
    </row>
    <row r="799" spans="18:32">
      <c r="R799" s="269"/>
      <c r="Y799" s="269"/>
      <c r="AF799" s="269"/>
    </row>
    <row r="800" spans="18:32">
      <c r="R800" s="269"/>
      <c r="Y800" s="269"/>
      <c r="AF800" s="269"/>
    </row>
    <row r="801" spans="18:32">
      <c r="R801" s="269"/>
      <c r="Y801" s="269"/>
      <c r="AF801" s="269"/>
    </row>
    <row r="802" spans="18:32">
      <c r="R802" s="269"/>
      <c r="Y802" s="269"/>
      <c r="AF802" s="269"/>
    </row>
    <row r="803" spans="18:32">
      <c r="R803" s="269"/>
      <c r="Y803" s="269"/>
      <c r="AF803" s="269"/>
    </row>
    <row r="804" spans="18:32">
      <c r="R804" s="269"/>
      <c r="Y804" s="269"/>
      <c r="AF804" s="269"/>
    </row>
    <row r="805" spans="18:32">
      <c r="R805" s="269"/>
      <c r="Y805" s="269"/>
      <c r="AF805" s="269"/>
    </row>
    <row r="806" spans="18:32">
      <c r="R806" s="269"/>
      <c r="Y806" s="269"/>
      <c r="AF806" s="269"/>
    </row>
    <row r="807" spans="18:32">
      <c r="R807" s="269"/>
      <c r="Y807" s="269"/>
      <c r="AF807" s="269"/>
    </row>
    <row r="808" spans="18:32">
      <c r="R808" s="269"/>
      <c r="Y808" s="269"/>
      <c r="AF808" s="269"/>
    </row>
    <row r="809" spans="18:32">
      <c r="R809" s="269"/>
      <c r="Y809" s="269"/>
      <c r="AF809" s="269"/>
    </row>
    <row r="810" spans="18:32">
      <c r="R810" s="269"/>
      <c r="Y810" s="269"/>
      <c r="AF810" s="269"/>
    </row>
    <row r="811" spans="18:32">
      <c r="R811" s="269"/>
      <c r="Y811" s="269"/>
      <c r="AF811" s="269"/>
    </row>
    <row r="812" spans="18:32">
      <c r="R812" s="269"/>
      <c r="Y812" s="269"/>
      <c r="AF812" s="269"/>
    </row>
    <row r="813" spans="18:32">
      <c r="R813" s="269"/>
      <c r="Y813" s="269"/>
      <c r="AF813" s="269"/>
    </row>
    <row r="814" spans="18:32">
      <c r="R814" s="269"/>
      <c r="Y814" s="269"/>
      <c r="AF814" s="269"/>
    </row>
    <row r="815" spans="18:32">
      <c r="R815" s="269"/>
      <c r="Y815" s="269"/>
      <c r="AF815" s="269"/>
    </row>
    <row r="816" spans="18:32">
      <c r="R816" s="269"/>
      <c r="Y816" s="269"/>
      <c r="AF816" s="269"/>
    </row>
    <row r="817" spans="18:32">
      <c r="R817" s="269"/>
      <c r="Y817" s="269"/>
      <c r="AF817" s="269"/>
    </row>
    <row r="818" spans="18:32">
      <c r="R818" s="269"/>
      <c r="Y818" s="269"/>
      <c r="AF818" s="269"/>
    </row>
    <row r="819" spans="18:32">
      <c r="R819" s="269"/>
      <c r="Y819" s="269"/>
      <c r="AF819" s="269"/>
    </row>
    <row r="820" spans="18:32">
      <c r="R820" s="269"/>
      <c r="Y820" s="269"/>
      <c r="AF820" s="269"/>
    </row>
    <row r="821" spans="18:32">
      <c r="R821" s="269"/>
      <c r="Y821" s="269"/>
      <c r="AF821" s="269"/>
    </row>
    <row r="822" spans="18:32">
      <c r="R822" s="269"/>
      <c r="Y822" s="269"/>
      <c r="AF822" s="269"/>
    </row>
    <row r="823" spans="18:32">
      <c r="R823" s="269"/>
      <c r="Y823" s="269"/>
      <c r="AF823" s="269"/>
    </row>
    <row r="824" spans="18:32">
      <c r="R824" s="269"/>
      <c r="Y824" s="269"/>
      <c r="AF824" s="269"/>
    </row>
    <row r="825" spans="18:32">
      <c r="R825" s="269"/>
      <c r="Y825" s="269"/>
      <c r="AF825" s="269"/>
    </row>
    <row r="826" spans="18:32">
      <c r="R826" s="269"/>
      <c r="Y826" s="269"/>
      <c r="AF826" s="269"/>
    </row>
    <row r="827" spans="18:32">
      <c r="R827" s="269"/>
      <c r="Y827" s="269"/>
      <c r="AF827" s="269"/>
    </row>
    <row r="828" spans="18:32">
      <c r="R828" s="269"/>
      <c r="Y828" s="269"/>
      <c r="AF828" s="269"/>
    </row>
    <row r="829" spans="18:32">
      <c r="R829" s="269"/>
      <c r="Y829" s="269"/>
      <c r="AF829" s="269"/>
    </row>
    <row r="830" spans="18:32">
      <c r="R830" s="269"/>
      <c r="Y830" s="269"/>
      <c r="AF830" s="269"/>
    </row>
    <row r="831" spans="18:32">
      <c r="R831" s="269"/>
      <c r="Y831" s="269"/>
      <c r="AF831" s="269"/>
    </row>
    <row r="832" spans="18:32">
      <c r="R832" s="269"/>
      <c r="Y832" s="269"/>
      <c r="AF832" s="269"/>
    </row>
    <row r="833" spans="18:32">
      <c r="R833" s="269"/>
      <c r="Y833" s="269"/>
      <c r="AF833" s="269"/>
    </row>
    <row r="834" spans="18:32">
      <c r="R834" s="269"/>
      <c r="Y834" s="269"/>
      <c r="AF834" s="269"/>
    </row>
    <row r="835" spans="18:32">
      <c r="R835" s="269"/>
      <c r="Y835" s="269"/>
      <c r="AF835" s="269"/>
    </row>
    <row r="836" spans="18:32">
      <c r="R836" s="269"/>
      <c r="Y836" s="269"/>
      <c r="AF836" s="269"/>
    </row>
    <row r="837" spans="18:32">
      <c r="R837" s="269"/>
      <c r="Y837" s="269"/>
      <c r="AF837" s="269"/>
    </row>
    <row r="838" spans="18:32">
      <c r="R838" s="269"/>
      <c r="Y838" s="269"/>
      <c r="AF838" s="269"/>
    </row>
    <row r="839" spans="18:32">
      <c r="R839" s="269"/>
      <c r="Y839" s="269"/>
      <c r="AF839" s="269"/>
    </row>
    <row r="840" spans="18:32">
      <c r="R840" s="269"/>
      <c r="Y840" s="269"/>
      <c r="AF840" s="269"/>
    </row>
    <row r="841" spans="18:32">
      <c r="R841" s="269"/>
      <c r="Y841" s="269"/>
      <c r="AF841" s="269"/>
    </row>
    <row r="842" spans="18:32">
      <c r="R842" s="269"/>
      <c r="Y842" s="269"/>
      <c r="AF842" s="269"/>
    </row>
    <row r="843" spans="18:32">
      <c r="R843" s="269"/>
      <c r="Y843" s="269"/>
      <c r="AF843" s="269"/>
    </row>
    <row r="844" spans="18:32">
      <c r="R844" s="269"/>
      <c r="Y844" s="269"/>
      <c r="AF844" s="269"/>
    </row>
    <row r="845" spans="18:32">
      <c r="R845" s="269"/>
      <c r="Y845" s="269"/>
      <c r="AF845" s="269"/>
    </row>
    <row r="846" spans="18:32">
      <c r="R846" s="269"/>
      <c r="Y846" s="269"/>
      <c r="AF846" s="269"/>
    </row>
    <row r="847" spans="18:32">
      <c r="R847" s="269"/>
      <c r="Y847" s="269"/>
      <c r="AF847" s="269"/>
    </row>
    <row r="848" spans="18:32">
      <c r="R848" s="269"/>
      <c r="Y848" s="269"/>
      <c r="AF848" s="269"/>
    </row>
    <row r="849" spans="18:32">
      <c r="R849" s="269"/>
      <c r="Y849" s="269"/>
      <c r="AF849" s="269"/>
    </row>
    <row r="850" spans="18:32">
      <c r="R850" s="269"/>
      <c r="Y850" s="269"/>
      <c r="AF850" s="269"/>
    </row>
    <row r="851" spans="18:32">
      <c r="R851" s="269"/>
      <c r="Y851" s="269"/>
      <c r="AF851" s="269"/>
    </row>
    <row r="852" spans="18:32">
      <c r="R852" s="269"/>
      <c r="Y852" s="269"/>
      <c r="AF852" s="269"/>
    </row>
    <row r="853" spans="18:32">
      <c r="R853" s="269"/>
      <c r="Y853" s="269"/>
      <c r="AF853" s="269"/>
    </row>
    <row r="854" spans="18:32">
      <c r="R854" s="269"/>
      <c r="Y854" s="269"/>
      <c r="AF854" s="269"/>
    </row>
    <row r="855" spans="18:32">
      <c r="R855" s="269"/>
      <c r="Y855" s="269"/>
      <c r="AF855" s="269"/>
    </row>
    <row r="856" spans="18:32">
      <c r="R856" s="269"/>
      <c r="Y856" s="269"/>
      <c r="AF856" s="269"/>
    </row>
    <row r="857" spans="18:32">
      <c r="R857" s="269"/>
      <c r="Y857" s="269"/>
      <c r="AF857" s="269"/>
    </row>
    <row r="858" spans="18:32">
      <c r="R858" s="269"/>
      <c r="Y858" s="269"/>
      <c r="AF858" s="269"/>
    </row>
    <row r="859" spans="18:32">
      <c r="R859" s="269"/>
      <c r="Y859" s="269"/>
      <c r="AF859" s="269"/>
    </row>
    <row r="860" spans="18:32">
      <c r="R860" s="269"/>
      <c r="Y860" s="269"/>
      <c r="AF860" s="269"/>
    </row>
    <row r="861" spans="18:32">
      <c r="R861" s="269"/>
      <c r="Y861" s="269"/>
      <c r="AF861" s="269"/>
    </row>
    <row r="862" spans="18:32">
      <c r="R862" s="269"/>
      <c r="Y862" s="269"/>
      <c r="AF862" s="269"/>
    </row>
    <row r="863" spans="18:32">
      <c r="R863" s="269"/>
      <c r="Y863" s="269"/>
      <c r="AF863" s="269"/>
    </row>
    <row r="864" spans="18:32">
      <c r="R864" s="269"/>
      <c r="Y864" s="269"/>
      <c r="AF864" s="269"/>
    </row>
    <row r="865" spans="18:32">
      <c r="R865" s="269"/>
      <c r="Y865" s="269"/>
      <c r="AF865" s="269"/>
    </row>
    <row r="866" spans="18:32">
      <c r="R866" s="269"/>
      <c r="Y866" s="269"/>
      <c r="AF866" s="269"/>
    </row>
    <row r="867" spans="18:32">
      <c r="R867" s="269"/>
      <c r="Y867" s="269"/>
      <c r="AF867" s="269"/>
    </row>
    <row r="868" spans="18:32">
      <c r="R868" s="269"/>
      <c r="Y868" s="269"/>
      <c r="AF868" s="269"/>
    </row>
    <row r="869" spans="18:32">
      <c r="R869" s="269"/>
      <c r="Y869" s="269"/>
      <c r="AF869" s="269"/>
    </row>
    <row r="870" spans="18:32">
      <c r="R870" s="269"/>
      <c r="Y870" s="269"/>
      <c r="AF870" s="269"/>
    </row>
    <row r="871" spans="18:32">
      <c r="R871" s="269"/>
      <c r="Y871" s="269"/>
      <c r="AF871" s="269"/>
    </row>
    <row r="872" spans="18:32">
      <c r="R872" s="269"/>
      <c r="Y872" s="269"/>
      <c r="AF872" s="269"/>
    </row>
    <row r="873" spans="18:32">
      <c r="R873" s="269"/>
      <c r="Y873" s="269"/>
      <c r="AF873" s="269"/>
    </row>
    <row r="874" spans="18:32">
      <c r="R874" s="269"/>
      <c r="Y874" s="269"/>
      <c r="AF874" s="269"/>
    </row>
    <row r="875" spans="18:32">
      <c r="R875" s="269"/>
      <c r="Y875" s="269"/>
      <c r="AF875" s="269"/>
    </row>
    <row r="876" spans="18:32">
      <c r="R876" s="269"/>
      <c r="Y876" s="269"/>
      <c r="AF876" s="269"/>
    </row>
    <row r="877" spans="18:32">
      <c r="R877" s="269"/>
      <c r="Y877" s="269"/>
      <c r="AF877" s="269"/>
    </row>
    <row r="878" spans="18:32">
      <c r="R878" s="269"/>
      <c r="Y878" s="269"/>
      <c r="AF878" s="269"/>
    </row>
    <row r="879" spans="18:32">
      <c r="R879" s="269"/>
      <c r="Y879" s="269"/>
      <c r="AF879" s="269"/>
    </row>
    <row r="880" spans="18:32">
      <c r="R880" s="269"/>
      <c r="Y880" s="269"/>
      <c r="AF880" s="269"/>
    </row>
    <row r="881" spans="18:32">
      <c r="R881" s="269"/>
      <c r="Y881" s="269"/>
      <c r="AF881" s="269"/>
    </row>
    <row r="882" spans="18:32">
      <c r="R882" s="269"/>
      <c r="Y882" s="269"/>
      <c r="AF882" s="269"/>
    </row>
    <row r="883" spans="18:32">
      <c r="R883" s="269"/>
      <c r="Y883" s="269"/>
      <c r="AF883" s="269"/>
    </row>
    <row r="884" spans="18:32">
      <c r="R884" s="269"/>
      <c r="Y884" s="269"/>
      <c r="AF884" s="269"/>
    </row>
    <row r="885" spans="18:32">
      <c r="R885" s="269"/>
      <c r="Y885" s="269"/>
      <c r="AF885" s="269"/>
    </row>
    <row r="886" spans="18:32">
      <c r="R886" s="269"/>
      <c r="Y886" s="269"/>
      <c r="AF886" s="269"/>
    </row>
    <row r="887" spans="18:32">
      <c r="R887" s="269"/>
      <c r="Y887" s="269"/>
      <c r="AF887" s="269"/>
    </row>
    <row r="888" spans="18:32">
      <c r="R888" s="269"/>
      <c r="Y888" s="269"/>
      <c r="AF888" s="269"/>
    </row>
    <row r="889" spans="18:32">
      <c r="R889" s="269"/>
      <c r="Y889" s="269"/>
      <c r="AF889" s="269"/>
    </row>
    <row r="890" spans="18:32">
      <c r="R890" s="269"/>
      <c r="Y890" s="269"/>
      <c r="AF890" s="269"/>
    </row>
    <row r="891" spans="18:32">
      <c r="R891" s="269"/>
      <c r="Y891" s="269"/>
      <c r="AF891" s="269"/>
    </row>
    <row r="892" spans="18:32">
      <c r="R892" s="269"/>
      <c r="Y892" s="269"/>
      <c r="AF892" s="269"/>
    </row>
    <row r="893" spans="18:32">
      <c r="R893" s="269"/>
      <c r="Y893" s="269"/>
      <c r="AF893" s="269"/>
    </row>
    <row r="894" spans="18:32">
      <c r="R894" s="269"/>
      <c r="Y894" s="269"/>
      <c r="AF894" s="269"/>
    </row>
    <row r="895" spans="18:32">
      <c r="R895" s="269"/>
      <c r="Y895" s="269"/>
      <c r="AF895" s="269"/>
    </row>
    <row r="896" spans="18:32">
      <c r="R896" s="269"/>
      <c r="Y896" s="269"/>
      <c r="AF896" s="269"/>
    </row>
    <row r="897" spans="18:32">
      <c r="R897" s="269"/>
      <c r="Y897" s="269"/>
      <c r="AF897" s="269"/>
    </row>
    <row r="898" spans="18:32">
      <c r="R898" s="269"/>
      <c r="Y898" s="269"/>
      <c r="AF898" s="269"/>
    </row>
    <row r="899" spans="18:32">
      <c r="R899" s="269"/>
      <c r="Y899" s="269"/>
      <c r="AF899" s="269"/>
    </row>
    <row r="900" spans="18:32">
      <c r="R900" s="269"/>
      <c r="Y900" s="269"/>
      <c r="AF900" s="269"/>
    </row>
    <row r="901" spans="18:32">
      <c r="R901" s="269"/>
      <c r="Y901" s="269"/>
      <c r="AF901" s="269"/>
    </row>
    <row r="902" spans="18:32">
      <c r="R902" s="269"/>
      <c r="Y902" s="269"/>
      <c r="AF902" s="269"/>
    </row>
    <row r="903" spans="18:32">
      <c r="R903" s="269"/>
      <c r="Y903" s="269"/>
      <c r="AF903" s="269"/>
    </row>
    <row r="904" spans="18:32">
      <c r="R904" s="269"/>
      <c r="Y904" s="269"/>
      <c r="AF904" s="269"/>
    </row>
    <row r="905" spans="18:32">
      <c r="R905" s="269"/>
      <c r="Y905" s="269"/>
      <c r="AF905" s="269"/>
    </row>
    <row r="906" spans="18:32">
      <c r="R906" s="269"/>
      <c r="Y906" s="269"/>
      <c r="AF906" s="269"/>
    </row>
    <row r="907" spans="18:32">
      <c r="R907" s="269"/>
      <c r="Y907" s="269"/>
      <c r="AF907" s="269"/>
    </row>
    <row r="908" spans="18:32">
      <c r="R908" s="269"/>
      <c r="Y908" s="269"/>
      <c r="AF908" s="269"/>
    </row>
    <row r="909" spans="18:32">
      <c r="R909" s="269"/>
      <c r="Y909" s="269"/>
      <c r="AF909" s="269"/>
    </row>
    <row r="910" spans="18:32">
      <c r="R910" s="269"/>
      <c r="Y910" s="269"/>
      <c r="AF910" s="269"/>
    </row>
    <row r="911" spans="18:32">
      <c r="R911" s="269"/>
      <c r="Y911" s="269"/>
      <c r="AF911" s="269"/>
    </row>
    <row r="912" spans="18:32">
      <c r="R912" s="269"/>
      <c r="Y912" s="269"/>
      <c r="AF912" s="269"/>
    </row>
    <row r="913" spans="18:32">
      <c r="R913" s="269"/>
      <c r="Y913" s="269"/>
      <c r="AF913" s="269"/>
    </row>
    <row r="914" spans="18:32">
      <c r="R914" s="269"/>
      <c r="Y914" s="269"/>
      <c r="AF914" s="269"/>
    </row>
    <row r="915" spans="18:32">
      <c r="R915" s="269"/>
      <c r="Y915" s="269"/>
      <c r="AF915" s="269"/>
    </row>
    <row r="916" spans="18:32">
      <c r="R916" s="269"/>
      <c r="Y916" s="269"/>
      <c r="AF916" s="269"/>
    </row>
    <row r="917" spans="18:32">
      <c r="R917" s="269"/>
      <c r="Y917" s="269"/>
      <c r="AF917" s="269"/>
    </row>
    <row r="918" spans="18:32">
      <c r="R918" s="269"/>
      <c r="Y918" s="269"/>
      <c r="AF918" s="269"/>
    </row>
    <row r="919" spans="18:32">
      <c r="R919" s="269"/>
      <c r="Y919" s="269"/>
      <c r="AF919" s="269"/>
    </row>
    <row r="920" spans="18:32">
      <c r="R920" s="269"/>
      <c r="Y920" s="269"/>
      <c r="AF920" s="269"/>
    </row>
    <row r="921" spans="18:32">
      <c r="R921" s="269"/>
      <c r="Y921" s="269"/>
      <c r="AF921" s="269"/>
    </row>
    <row r="922" spans="18:32">
      <c r="R922" s="269"/>
      <c r="Y922" s="269"/>
      <c r="AF922" s="269"/>
    </row>
    <row r="923" spans="18:32">
      <c r="R923" s="269"/>
      <c r="Y923" s="269"/>
      <c r="AF923" s="269"/>
    </row>
    <row r="924" spans="18:32">
      <c r="R924" s="269"/>
      <c r="Y924" s="269"/>
      <c r="AF924" s="269"/>
    </row>
    <row r="925" spans="18:32">
      <c r="R925" s="269"/>
      <c r="Y925" s="269"/>
      <c r="AF925" s="269"/>
    </row>
    <row r="926" spans="18:32">
      <c r="R926" s="269"/>
      <c r="Y926" s="269"/>
      <c r="AF926" s="269"/>
    </row>
    <row r="927" spans="18:32">
      <c r="R927" s="269"/>
      <c r="Y927" s="269"/>
      <c r="AF927" s="269"/>
    </row>
    <row r="928" spans="18:32">
      <c r="R928" s="269"/>
      <c r="Y928" s="269"/>
      <c r="AF928" s="269"/>
    </row>
    <row r="929" spans="18:32">
      <c r="R929" s="269"/>
      <c r="Y929" s="269"/>
      <c r="AF929" s="269"/>
    </row>
    <row r="930" spans="18:32">
      <c r="R930" s="269"/>
      <c r="Y930" s="269"/>
      <c r="AF930" s="269"/>
    </row>
    <row r="931" spans="18:32">
      <c r="R931" s="269"/>
      <c r="Y931" s="269"/>
      <c r="AF931" s="269"/>
    </row>
    <row r="932" spans="18:32">
      <c r="R932" s="269"/>
      <c r="Y932" s="269"/>
      <c r="AF932" s="269"/>
    </row>
    <row r="933" spans="18:32">
      <c r="R933" s="269"/>
      <c r="Y933" s="269"/>
      <c r="AF933" s="269"/>
    </row>
    <row r="934" spans="18:32">
      <c r="R934" s="269"/>
      <c r="Y934" s="269"/>
      <c r="AF934" s="269"/>
    </row>
    <row r="935" spans="18:32">
      <c r="R935" s="269"/>
      <c r="Y935" s="269"/>
      <c r="AF935" s="269"/>
    </row>
    <row r="936" spans="18:32">
      <c r="R936" s="269"/>
      <c r="Y936" s="269"/>
      <c r="AF936" s="269"/>
    </row>
    <row r="937" spans="18:32">
      <c r="R937" s="269"/>
      <c r="Y937" s="269"/>
      <c r="AF937" s="269"/>
    </row>
    <row r="938" spans="18:32">
      <c r="R938" s="269"/>
      <c r="Y938" s="269"/>
      <c r="AF938" s="269"/>
    </row>
    <row r="939" spans="18:32">
      <c r="R939" s="269"/>
      <c r="Y939" s="269"/>
      <c r="AF939" s="269"/>
    </row>
    <row r="940" spans="18:32">
      <c r="R940" s="269"/>
      <c r="Y940" s="269"/>
      <c r="AF940" s="269"/>
    </row>
    <row r="941" spans="18:32">
      <c r="R941" s="269"/>
      <c r="Y941" s="269"/>
      <c r="AF941" s="269"/>
    </row>
    <row r="942" spans="18:32">
      <c r="R942" s="269"/>
      <c r="Y942" s="269"/>
      <c r="AF942" s="269"/>
    </row>
    <row r="943" spans="18:32">
      <c r="R943" s="269"/>
      <c r="Y943" s="269"/>
      <c r="AF943" s="269"/>
    </row>
    <row r="944" spans="18:32">
      <c r="R944" s="269"/>
      <c r="Y944" s="269"/>
      <c r="AF944" s="269"/>
    </row>
    <row r="945" spans="18:32">
      <c r="R945" s="269"/>
      <c r="Y945" s="269"/>
      <c r="AF945" s="269"/>
    </row>
    <row r="946" spans="18:32">
      <c r="R946" s="269"/>
      <c r="Y946" s="269"/>
      <c r="AF946" s="269"/>
    </row>
    <row r="947" spans="18:32">
      <c r="R947" s="269"/>
      <c r="Y947" s="269"/>
      <c r="AF947" s="269"/>
    </row>
    <row r="948" spans="18:32">
      <c r="R948" s="269"/>
      <c r="Y948" s="269"/>
      <c r="AF948" s="269"/>
    </row>
    <row r="949" spans="18:32">
      <c r="R949" s="269"/>
      <c r="Y949" s="269"/>
      <c r="AF949" s="269"/>
    </row>
    <row r="950" spans="18:32">
      <c r="R950" s="269"/>
      <c r="Y950" s="269"/>
      <c r="AF950" s="269"/>
    </row>
    <row r="951" spans="18:32">
      <c r="R951" s="269"/>
      <c r="Y951" s="269"/>
      <c r="AF951" s="269"/>
    </row>
    <row r="952" spans="18:32">
      <c r="R952" s="269"/>
      <c r="Y952" s="269"/>
      <c r="AF952" s="269"/>
    </row>
    <row r="953" spans="18:32">
      <c r="R953" s="269"/>
      <c r="Y953" s="269"/>
      <c r="AF953" s="269"/>
    </row>
    <row r="954" spans="18:32">
      <c r="R954" s="269"/>
      <c r="Y954" s="269"/>
      <c r="AF954" s="269"/>
    </row>
    <row r="955" spans="18:32">
      <c r="R955" s="269"/>
      <c r="Y955" s="269"/>
      <c r="AF955" s="269"/>
    </row>
    <row r="956" spans="18:32">
      <c r="R956" s="269"/>
      <c r="Y956" s="269"/>
      <c r="AF956" s="269"/>
    </row>
    <row r="957" spans="18:32">
      <c r="R957" s="269"/>
      <c r="Y957" s="269"/>
      <c r="AF957" s="269"/>
    </row>
    <row r="958" spans="18:32">
      <c r="R958" s="269"/>
      <c r="Y958" s="269"/>
      <c r="AF958" s="269"/>
    </row>
    <row r="959" spans="18:32">
      <c r="R959" s="269"/>
      <c r="Y959" s="269"/>
      <c r="AF959" s="269"/>
    </row>
    <row r="960" spans="18:32">
      <c r="R960" s="269"/>
      <c r="Y960" s="269"/>
      <c r="AF960" s="269"/>
    </row>
    <row r="961" spans="18:32">
      <c r="R961" s="269"/>
      <c r="Y961" s="269"/>
      <c r="AF961" s="269"/>
    </row>
    <row r="962" spans="18:32">
      <c r="R962" s="269"/>
      <c r="Y962" s="269"/>
      <c r="AF962" s="269"/>
    </row>
    <row r="963" spans="18:32">
      <c r="R963" s="269"/>
      <c r="Y963" s="269"/>
      <c r="AF963" s="269"/>
    </row>
    <row r="964" spans="18:32">
      <c r="R964" s="269"/>
      <c r="Y964" s="269"/>
      <c r="AF964" s="269"/>
    </row>
    <row r="965" spans="18:32">
      <c r="R965" s="269"/>
      <c r="Y965" s="269"/>
      <c r="AF965" s="269"/>
    </row>
    <row r="966" spans="18:32">
      <c r="R966" s="269"/>
      <c r="Y966" s="269"/>
      <c r="AF966" s="269"/>
    </row>
    <row r="967" spans="18:32">
      <c r="R967" s="269"/>
      <c r="Y967" s="269"/>
      <c r="AF967" s="269"/>
    </row>
    <row r="968" spans="18:32">
      <c r="R968" s="269"/>
      <c r="Y968" s="269"/>
      <c r="AF968" s="269"/>
    </row>
    <row r="969" spans="18:32">
      <c r="R969" s="269"/>
      <c r="Y969" s="269"/>
      <c r="AF969" s="269"/>
    </row>
    <row r="970" spans="18:32">
      <c r="R970" s="269"/>
      <c r="Y970" s="269"/>
      <c r="AF970" s="269"/>
    </row>
    <row r="971" spans="18:32">
      <c r="R971" s="269"/>
      <c r="Y971" s="269"/>
      <c r="AF971" s="269"/>
    </row>
    <row r="972" spans="18:32">
      <c r="R972" s="269"/>
      <c r="Y972" s="269"/>
      <c r="AF972" s="269"/>
    </row>
    <row r="973" spans="18:32">
      <c r="R973" s="269"/>
      <c r="Y973" s="269"/>
      <c r="AF973" s="269"/>
    </row>
    <row r="974" spans="18:32">
      <c r="R974" s="269"/>
      <c r="Y974" s="269"/>
      <c r="AF974" s="269"/>
    </row>
    <row r="975" spans="18:32">
      <c r="R975" s="269"/>
      <c r="Y975" s="269"/>
      <c r="AF975" s="269"/>
    </row>
    <row r="976" spans="18:32">
      <c r="R976" s="269"/>
      <c r="Y976" s="269"/>
      <c r="AF976" s="269"/>
    </row>
    <row r="977" spans="18:32">
      <c r="R977" s="269"/>
      <c r="Y977" s="269"/>
      <c r="AF977" s="269"/>
    </row>
    <row r="978" spans="18:32">
      <c r="R978" s="269"/>
      <c r="Y978" s="269"/>
      <c r="AF978" s="269"/>
    </row>
    <row r="979" spans="18:32">
      <c r="R979" s="269"/>
      <c r="Y979" s="269"/>
      <c r="AF979" s="269"/>
    </row>
    <row r="980" spans="18:32">
      <c r="R980" s="269"/>
      <c r="Y980" s="269"/>
      <c r="AF980" s="269"/>
    </row>
    <row r="981" spans="18:32">
      <c r="R981" s="269"/>
      <c r="Y981" s="269"/>
      <c r="AF981" s="269"/>
    </row>
    <row r="982" spans="18:32">
      <c r="R982" s="269"/>
      <c r="Y982" s="269"/>
      <c r="AF982" s="269"/>
    </row>
    <row r="983" spans="18:32">
      <c r="R983" s="269"/>
      <c r="Y983" s="269"/>
      <c r="AF983" s="269"/>
    </row>
    <row r="984" spans="18:32">
      <c r="R984" s="269"/>
      <c r="Y984" s="269"/>
      <c r="AF984" s="269"/>
    </row>
    <row r="985" spans="18:32">
      <c r="R985" s="269"/>
      <c r="Y985" s="269"/>
      <c r="AF985" s="269"/>
    </row>
    <row r="986" spans="18:32">
      <c r="R986" s="269"/>
      <c r="Y986" s="269"/>
      <c r="AF986" s="269"/>
    </row>
    <row r="987" spans="18:32">
      <c r="R987" s="269"/>
      <c r="Y987" s="269"/>
      <c r="AF987" s="269"/>
    </row>
    <row r="988" spans="18:32">
      <c r="R988" s="269"/>
      <c r="Y988" s="269"/>
      <c r="AF988" s="269"/>
    </row>
    <row r="989" spans="18:32">
      <c r="R989" s="269"/>
      <c r="Y989" s="269"/>
      <c r="AF989" s="269"/>
    </row>
    <row r="990" spans="18:32">
      <c r="R990" s="269"/>
      <c r="Y990" s="269"/>
      <c r="AF990" s="269"/>
    </row>
    <row r="991" spans="18:32">
      <c r="R991" s="269"/>
      <c r="Y991" s="269"/>
      <c r="AF991" s="269"/>
    </row>
    <row r="992" spans="18:32">
      <c r="R992" s="269"/>
      <c r="Y992" s="269"/>
      <c r="AF992" s="269"/>
    </row>
    <row r="993" spans="18:32">
      <c r="R993" s="269"/>
      <c r="Y993" s="269"/>
      <c r="AF993" s="269"/>
    </row>
    <row r="994" spans="18:32">
      <c r="R994" s="269"/>
      <c r="Y994" s="269"/>
      <c r="AF994" s="269"/>
    </row>
    <row r="995" spans="18:32">
      <c r="R995" s="269"/>
      <c r="Y995" s="269"/>
      <c r="AF995" s="269"/>
    </row>
    <row r="996" spans="18:32">
      <c r="R996" s="269"/>
      <c r="Y996" s="269"/>
      <c r="AF996" s="269"/>
    </row>
    <row r="997" spans="18:32">
      <c r="R997" s="269"/>
      <c r="Y997" s="269"/>
      <c r="AF997" s="269"/>
    </row>
    <row r="998" spans="18:32">
      <c r="R998" s="269"/>
      <c r="Y998" s="269"/>
      <c r="AF998" s="269"/>
    </row>
    <row r="999" spans="18:32">
      <c r="R999" s="269"/>
      <c r="Y999" s="269"/>
      <c r="AF999" s="269"/>
    </row>
    <row r="1000" spans="18:32">
      <c r="R1000" s="269"/>
      <c r="Y1000" s="269"/>
      <c r="AF1000" s="269"/>
    </row>
    <row r="1001" spans="18:32">
      <c r="R1001" s="269"/>
      <c r="Y1001" s="269"/>
      <c r="AF1001" s="269"/>
    </row>
    <row r="1002" spans="18:32">
      <c r="R1002" s="269"/>
      <c r="Y1002" s="269"/>
      <c r="AF1002" s="269"/>
    </row>
    <row r="1003" spans="18:32">
      <c r="R1003" s="269"/>
      <c r="Y1003" s="269"/>
      <c r="AF1003" s="269"/>
    </row>
    <row r="1004" spans="18:32">
      <c r="R1004" s="269"/>
      <c r="Y1004" s="269"/>
      <c r="AF1004" s="269"/>
    </row>
    <row r="1005" spans="18:32">
      <c r="R1005" s="269"/>
      <c r="Y1005" s="269"/>
      <c r="AF1005" s="269"/>
    </row>
    <row r="1006" spans="18:32">
      <c r="R1006" s="269"/>
      <c r="Y1006" s="269"/>
      <c r="AF1006" s="269"/>
    </row>
    <row r="1007" spans="18:32">
      <c r="R1007" s="269"/>
      <c r="Y1007" s="269"/>
      <c r="AF1007" s="269"/>
    </row>
    <row r="1008" spans="18:32">
      <c r="R1008" s="269"/>
      <c r="Y1008" s="269"/>
      <c r="AF1008" s="269"/>
    </row>
    <row r="1009" spans="18:32">
      <c r="R1009" s="269"/>
      <c r="Y1009" s="269"/>
      <c r="AF1009" s="269"/>
    </row>
    <row r="1010" spans="18:32">
      <c r="R1010" s="269"/>
      <c r="Y1010" s="269"/>
      <c r="AF1010" s="269"/>
    </row>
    <row r="1011" spans="18:32">
      <c r="R1011" s="269"/>
      <c r="Y1011" s="269"/>
      <c r="AF1011" s="269"/>
    </row>
    <row r="1012" spans="18:32">
      <c r="R1012" s="269"/>
      <c r="Y1012" s="269"/>
      <c r="AF1012" s="269"/>
    </row>
    <row r="1013" spans="18:32">
      <c r="R1013" s="269"/>
      <c r="Y1013" s="269"/>
      <c r="AF1013" s="269"/>
    </row>
    <row r="1014" spans="18:32">
      <c r="R1014" s="269"/>
      <c r="Y1014" s="269"/>
      <c r="AF1014" s="269"/>
    </row>
    <row r="1015" spans="18:32">
      <c r="R1015" s="269"/>
      <c r="Y1015" s="269"/>
      <c r="AF1015" s="269"/>
    </row>
    <row r="1016" spans="18:32">
      <c r="R1016" s="269"/>
      <c r="Y1016" s="269"/>
      <c r="AF1016" s="269"/>
    </row>
    <row r="1017" spans="18:32">
      <c r="R1017" s="269"/>
      <c r="Y1017" s="269"/>
      <c r="AF1017" s="269"/>
    </row>
    <row r="1018" spans="18:32">
      <c r="R1018" s="269"/>
      <c r="Y1018" s="269"/>
      <c r="AF1018" s="269"/>
    </row>
    <row r="1019" spans="18:32">
      <c r="R1019" s="269"/>
      <c r="Y1019" s="269"/>
      <c r="AF1019" s="269"/>
    </row>
    <row r="1020" spans="18:32">
      <c r="R1020" s="269"/>
      <c r="Y1020" s="269"/>
      <c r="AF1020" s="269"/>
    </row>
    <row r="1021" spans="18:32">
      <c r="R1021" s="269"/>
      <c r="Y1021" s="269"/>
      <c r="AF1021" s="269"/>
    </row>
    <row r="1022" spans="18:32">
      <c r="R1022" s="269"/>
      <c r="Y1022" s="269"/>
      <c r="AF1022" s="269"/>
    </row>
    <row r="1023" spans="18:32">
      <c r="R1023" s="269"/>
      <c r="Y1023" s="269"/>
      <c r="AF1023" s="269"/>
    </row>
    <row r="1024" spans="18:32">
      <c r="R1024" s="269"/>
      <c r="Y1024" s="269"/>
      <c r="AF1024" s="269"/>
    </row>
    <row r="1025" spans="18:32">
      <c r="R1025" s="269"/>
      <c r="Y1025" s="269"/>
      <c r="AF1025" s="269"/>
    </row>
    <row r="1026" spans="18:32">
      <c r="R1026" s="269"/>
      <c r="Y1026" s="269"/>
      <c r="AF1026" s="269"/>
    </row>
    <row r="1027" spans="18:32">
      <c r="R1027" s="269"/>
      <c r="Y1027" s="269"/>
      <c r="AF1027" s="269"/>
    </row>
    <row r="1028" spans="18:32">
      <c r="R1028" s="269"/>
      <c r="Y1028" s="269"/>
      <c r="AF1028" s="269"/>
    </row>
    <row r="1029" spans="18:32">
      <c r="R1029" s="269"/>
      <c r="Y1029" s="269"/>
      <c r="AF1029" s="269"/>
    </row>
    <row r="1030" spans="18:32">
      <c r="R1030" s="269"/>
      <c r="Y1030" s="269"/>
      <c r="AF1030" s="269"/>
    </row>
    <row r="1031" spans="18:32">
      <c r="R1031" s="269"/>
      <c r="Y1031" s="269"/>
      <c r="AF1031" s="269"/>
    </row>
    <row r="1032" spans="18:32">
      <c r="R1032" s="269"/>
      <c r="Y1032" s="269"/>
      <c r="AF1032" s="269"/>
    </row>
    <row r="1033" spans="18:32">
      <c r="R1033" s="269"/>
      <c r="Y1033" s="269"/>
      <c r="AF1033" s="269"/>
    </row>
    <row r="1034" spans="18:32">
      <c r="R1034" s="269"/>
      <c r="Y1034" s="269"/>
      <c r="AF1034" s="269"/>
    </row>
    <row r="1035" spans="18:32">
      <c r="R1035" s="269"/>
      <c r="Y1035" s="269"/>
      <c r="AF1035" s="269"/>
    </row>
    <row r="1036" spans="18:32">
      <c r="R1036" s="269"/>
      <c r="Y1036" s="269"/>
      <c r="AF1036" s="269"/>
    </row>
    <row r="1037" spans="18:32">
      <c r="R1037" s="269"/>
      <c r="Y1037" s="269"/>
      <c r="AF1037" s="269"/>
    </row>
    <row r="1038" spans="18:32">
      <c r="R1038" s="269"/>
      <c r="Y1038" s="269"/>
      <c r="AF1038" s="269"/>
    </row>
    <row r="1039" spans="18:32">
      <c r="R1039" s="269"/>
      <c r="Y1039" s="269"/>
      <c r="AF1039" s="269"/>
    </row>
    <row r="1040" spans="18:32">
      <c r="R1040" s="269"/>
      <c r="Y1040" s="269"/>
      <c r="AF1040" s="269"/>
    </row>
    <row r="1041" spans="18:32">
      <c r="R1041" s="269"/>
      <c r="Y1041" s="269"/>
      <c r="AF1041" s="269"/>
    </row>
    <row r="1042" spans="18:32">
      <c r="R1042" s="269"/>
      <c r="Y1042" s="269"/>
      <c r="AF1042" s="269"/>
    </row>
    <row r="1043" spans="18:32">
      <c r="R1043" s="269"/>
      <c r="Y1043" s="269"/>
      <c r="AF1043" s="269"/>
    </row>
    <row r="1044" spans="18:32">
      <c r="R1044" s="269"/>
      <c r="Y1044" s="269"/>
      <c r="AF1044" s="269"/>
    </row>
    <row r="1045" spans="18:32">
      <c r="R1045" s="269"/>
      <c r="Y1045" s="269"/>
      <c r="AF1045" s="269"/>
    </row>
    <row r="1046" spans="18:32">
      <c r="R1046" s="269"/>
      <c r="Y1046" s="269"/>
      <c r="AF1046" s="269"/>
    </row>
    <row r="1047" spans="18:32">
      <c r="R1047" s="269"/>
      <c r="Y1047" s="269"/>
      <c r="AF1047" s="269"/>
    </row>
    <row r="1048" spans="18:32">
      <c r="R1048" s="269"/>
      <c r="Y1048" s="269"/>
      <c r="AF1048" s="269"/>
    </row>
    <row r="1049" spans="18:32">
      <c r="R1049" s="269"/>
      <c r="Y1049" s="269"/>
      <c r="AF1049" s="269"/>
    </row>
    <row r="1050" spans="18:32">
      <c r="R1050" s="269"/>
      <c r="Y1050" s="269"/>
      <c r="AF1050" s="269"/>
    </row>
    <row r="1051" spans="18:32">
      <c r="R1051" s="269"/>
      <c r="Y1051" s="269"/>
      <c r="AF1051" s="269"/>
    </row>
    <row r="1052" spans="18:32">
      <c r="R1052" s="269"/>
      <c r="Y1052" s="269"/>
      <c r="AF1052" s="269"/>
    </row>
    <row r="1053" spans="18:32">
      <c r="R1053" s="269"/>
      <c r="Y1053" s="269"/>
      <c r="AF1053" s="269"/>
    </row>
    <row r="1054" spans="18:32">
      <c r="R1054" s="269"/>
      <c r="Y1054" s="269"/>
      <c r="AF1054" s="269"/>
    </row>
    <row r="1055" spans="18:32">
      <c r="R1055" s="269"/>
      <c r="Y1055" s="269"/>
      <c r="AF1055" s="269"/>
    </row>
    <row r="1056" spans="18:32">
      <c r="R1056" s="269"/>
      <c r="Y1056" s="269"/>
      <c r="AF1056" s="269"/>
    </row>
    <row r="1057" spans="18:32">
      <c r="R1057" s="269"/>
      <c r="Y1057" s="269"/>
      <c r="AF1057" s="269"/>
    </row>
    <row r="1058" spans="18:32">
      <c r="R1058" s="269"/>
      <c r="Y1058" s="269"/>
      <c r="AF1058" s="269"/>
    </row>
    <row r="1059" spans="18:32">
      <c r="R1059" s="269"/>
      <c r="Y1059" s="269"/>
      <c r="AF1059" s="269"/>
    </row>
    <row r="1060" spans="18:32">
      <c r="R1060" s="269"/>
      <c r="Y1060" s="269"/>
      <c r="AF1060" s="269"/>
    </row>
    <row r="1061" spans="18:32">
      <c r="R1061" s="269"/>
      <c r="Y1061" s="269"/>
      <c r="AF1061" s="269"/>
    </row>
    <row r="1062" spans="18:32">
      <c r="R1062" s="269"/>
      <c r="Y1062" s="269"/>
      <c r="AF1062" s="269"/>
    </row>
    <row r="1063" spans="18:32">
      <c r="R1063" s="269"/>
      <c r="Y1063" s="269"/>
      <c r="AF1063" s="269"/>
    </row>
    <row r="1064" spans="18:32">
      <c r="R1064" s="269"/>
      <c r="Y1064" s="269"/>
      <c r="AF1064" s="269"/>
    </row>
    <row r="1065" spans="18:32">
      <c r="R1065" s="269"/>
      <c r="Y1065" s="269"/>
      <c r="AF1065" s="269"/>
    </row>
    <row r="1066" spans="18:32">
      <c r="R1066" s="269"/>
      <c r="Y1066" s="269"/>
      <c r="AF1066" s="269"/>
    </row>
    <row r="1067" spans="18:32">
      <c r="R1067" s="269"/>
      <c r="Y1067" s="269"/>
      <c r="AF1067" s="269"/>
    </row>
    <row r="1068" spans="18:32">
      <c r="R1068" s="269"/>
      <c r="Y1068" s="269"/>
      <c r="AF1068" s="269"/>
    </row>
    <row r="1069" spans="18:32">
      <c r="R1069" s="269"/>
      <c r="Y1069" s="269"/>
      <c r="AF1069" s="269"/>
    </row>
    <row r="1070" spans="18:32">
      <c r="R1070" s="269"/>
      <c r="Y1070" s="269"/>
      <c r="AF1070" s="269"/>
    </row>
    <row r="1071" spans="18:32">
      <c r="R1071" s="269"/>
      <c r="Y1071" s="269"/>
      <c r="AF1071" s="269"/>
    </row>
    <row r="1072" spans="18:32">
      <c r="R1072" s="269"/>
      <c r="Y1072" s="269"/>
      <c r="AF1072" s="269"/>
    </row>
    <row r="1073" spans="18:32">
      <c r="R1073" s="269"/>
      <c r="Y1073" s="269"/>
      <c r="AF1073" s="269"/>
    </row>
    <row r="1074" spans="18:32">
      <c r="R1074" s="269"/>
      <c r="Y1074" s="269"/>
      <c r="AF1074" s="269"/>
    </row>
    <row r="1075" spans="18:32">
      <c r="R1075" s="269"/>
      <c r="Y1075" s="269"/>
      <c r="AF1075" s="269"/>
    </row>
    <row r="1076" spans="18:32">
      <c r="R1076" s="269"/>
      <c r="Y1076" s="269"/>
      <c r="AF1076" s="269"/>
    </row>
    <row r="1077" spans="18:32">
      <c r="R1077" s="269"/>
      <c r="Y1077" s="269"/>
      <c r="AF1077" s="269"/>
    </row>
    <row r="1078" spans="18:32">
      <c r="R1078" s="269"/>
      <c r="Y1078" s="269"/>
      <c r="AF1078" s="269"/>
    </row>
    <row r="1079" spans="18:32">
      <c r="R1079" s="269"/>
      <c r="Y1079" s="269"/>
      <c r="AF1079" s="269"/>
    </row>
    <row r="1080" spans="18:32">
      <c r="R1080" s="269"/>
      <c r="Y1080" s="269"/>
      <c r="AF1080" s="269"/>
    </row>
    <row r="1081" spans="18:32">
      <c r="R1081" s="269"/>
      <c r="Y1081" s="269"/>
      <c r="AF1081" s="269"/>
    </row>
    <row r="1082" spans="18:32">
      <c r="R1082" s="269"/>
      <c r="Y1082" s="269"/>
      <c r="AF1082" s="269"/>
    </row>
    <row r="1083" spans="18:32">
      <c r="R1083" s="269"/>
      <c r="Y1083" s="269"/>
      <c r="AF1083" s="269"/>
    </row>
    <row r="1084" spans="18:32">
      <c r="R1084" s="269"/>
      <c r="Y1084" s="269"/>
      <c r="AF1084" s="269"/>
    </row>
    <row r="1085" spans="18:32">
      <c r="R1085" s="269"/>
      <c r="Y1085" s="269"/>
      <c r="AF1085" s="269"/>
    </row>
    <row r="1086" spans="18:32">
      <c r="R1086" s="269"/>
      <c r="Y1086" s="269"/>
      <c r="AF1086" s="269"/>
    </row>
    <row r="1087" spans="18:32">
      <c r="R1087" s="269"/>
      <c r="Y1087" s="269"/>
      <c r="AF1087" s="269"/>
    </row>
    <row r="1088" spans="18:32">
      <c r="R1088" s="269"/>
      <c r="Y1088" s="269"/>
      <c r="AF1088" s="269"/>
    </row>
    <row r="1089" spans="18:32">
      <c r="R1089" s="269"/>
      <c r="Y1089" s="269"/>
      <c r="AF1089" s="269"/>
    </row>
    <row r="1090" spans="18:32">
      <c r="R1090" s="269"/>
      <c r="Y1090" s="269"/>
      <c r="AF1090" s="269"/>
    </row>
    <row r="1091" spans="18:32">
      <c r="R1091" s="269"/>
      <c r="Y1091" s="269"/>
      <c r="AF1091" s="269"/>
    </row>
    <row r="1092" spans="18:32">
      <c r="R1092" s="269"/>
      <c r="Y1092" s="269"/>
      <c r="AF1092" s="269"/>
    </row>
    <row r="1093" spans="18:32">
      <c r="R1093" s="269"/>
      <c r="Y1093" s="269"/>
      <c r="AF1093" s="269"/>
    </row>
    <row r="1094" spans="18:32">
      <c r="R1094" s="269"/>
      <c r="Y1094" s="269"/>
      <c r="AF1094" s="269"/>
    </row>
    <row r="1095" spans="18:32">
      <c r="R1095" s="269"/>
      <c r="Y1095" s="269"/>
      <c r="AF1095" s="269"/>
    </row>
    <row r="1096" spans="18:32">
      <c r="R1096" s="269"/>
      <c r="Y1096" s="269"/>
      <c r="AF1096" s="269"/>
    </row>
    <row r="1097" spans="18:32">
      <c r="R1097" s="269"/>
      <c r="Y1097" s="269"/>
      <c r="AF1097" s="269"/>
    </row>
    <row r="1098" spans="18:32">
      <c r="R1098" s="269"/>
      <c r="Y1098" s="269"/>
      <c r="AF1098" s="269"/>
    </row>
    <row r="1099" spans="18:32">
      <c r="R1099" s="269"/>
      <c r="Y1099" s="269"/>
      <c r="AF1099" s="269"/>
    </row>
    <row r="1100" spans="18:32">
      <c r="R1100" s="269"/>
      <c r="Y1100" s="269"/>
      <c r="AF1100" s="269"/>
    </row>
    <row r="1101" spans="18:32">
      <c r="R1101" s="269"/>
      <c r="Y1101" s="269"/>
      <c r="AF1101" s="269"/>
    </row>
    <row r="1102" spans="18:32">
      <c r="R1102" s="269"/>
      <c r="Y1102" s="269"/>
      <c r="AF1102" s="269"/>
    </row>
    <row r="1103" spans="18:32">
      <c r="R1103" s="269"/>
      <c r="Y1103" s="269"/>
      <c r="AF1103" s="269"/>
    </row>
    <row r="1104" spans="18:32">
      <c r="R1104" s="269"/>
      <c r="Y1104" s="269"/>
      <c r="AF1104" s="269"/>
    </row>
    <row r="1105" spans="18:32">
      <c r="R1105" s="269"/>
      <c r="Y1105" s="269"/>
      <c r="AF1105" s="269"/>
    </row>
    <row r="1106" spans="18:32">
      <c r="R1106" s="269"/>
      <c r="Y1106" s="269"/>
      <c r="AF1106" s="269"/>
    </row>
    <row r="1107" spans="18:32">
      <c r="R1107" s="269"/>
      <c r="Y1107" s="269"/>
      <c r="AF1107" s="269"/>
    </row>
    <row r="1108" spans="18:32">
      <c r="R1108" s="269"/>
      <c r="Y1108" s="269"/>
      <c r="AF1108" s="269"/>
    </row>
    <row r="1109" spans="18:32">
      <c r="R1109" s="269"/>
      <c r="Y1109" s="269"/>
      <c r="AF1109" s="269"/>
    </row>
    <row r="1110" spans="18:32">
      <c r="R1110" s="269"/>
      <c r="Y1110" s="269"/>
      <c r="AF1110" s="269"/>
    </row>
    <row r="1111" spans="18:32">
      <c r="R1111" s="269"/>
      <c r="Y1111" s="269"/>
      <c r="AF1111" s="269"/>
    </row>
    <row r="1112" spans="18:32">
      <c r="R1112" s="269"/>
      <c r="Y1112" s="269"/>
      <c r="AF1112" s="269"/>
    </row>
    <row r="1113" spans="18:32">
      <c r="R1113" s="269"/>
      <c r="Y1113" s="269"/>
      <c r="AF1113" s="269"/>
    </row>
    <row r="1114" spans="18:32">
      <c r="R1114" s="269"/>
      <c r="Y1114" s="269"/>
      <c r="AF1114" s="269"/>
    </row>
    <row r="1115" spans="18:32">
      <c r="R1115" s="269"/>
      <c r="Y1115" s="269"/>
      <c r="AF1115" s="269"/>
    </row>
    <row r="1116" spans="18:32">
      <c r="R1116" s="269"/>
      <c r="Y1116" s="269"/>
      <c r="AF1116" s="269"/>
    </row>
    <row r="1117" spans="18:32">
      <c r="R1117" s="269"/>
      <c r="Y1117" s="269"/>
      <c r="AF1117" s="269"/>
    </row>
    <row r="1118" spans="18:32">
      <c r="R1118" s="269"/>
      <c r="Y1118" s="269"/>
      <c r="AF1118" s="269"/>
    </row>
    <row r="1119" spans="18:32">
      <c r="R1119" s="269"/>
      <c r="Y1119" s="269"/>
      <c r="AF1119" s="269"/>
    </row>
    <row r="1120" spans="18:32">
      <c r="R1120" s="269"/>
      <c r="Y1120" s="269"/>
      <c r="AF1120" s="269"/>
    </row>
    <row r="1121" spans="18:32">
      <c r="R1121" s="269"/>
      <c r="Y1121" s="269"/>
      <c r="AF1121" s="269"/>
    </row>
    <row r="1122" spans="18:32">
      <c r="R1122" s="269"/>
      <c r="Y1122" s="269"/>
      <c r="AF1122" s="269"/>
    </row>
    <row r="1123" spans="18:32">
      <c r="R1123" s="269"/>
      <c r="Y1123" s="269"/>
      <c r="AF1123" s="269"/>
    </row>
    <row r="1124" spans="18:32">
      <c r="R1124" s="269"/>
      <c r="Y1124" s="269"/>
      <c r="AF1124" s="269"/>
    </row>
    <row r="1125" spans="18:32">
      <c r="R1125" s="269"/>
      <c r="Y1125" s="269"/>
      <c r="AF1125" s="269"/>
    </row>
    <row r="1126" spans="18:32">
      <c r="R1126" s="269"/>
      <c r="Y1126" s="269"/>
      <c r="AF1126" s="269"/>
    </row>
    <row r="1127" spans="18:32">
      <c r="R1127" s="269"/>
      <c r="Y1127" s="269"/>
      <c r="AF1127" s="269"/>
    </row>
    <row r="1128" spans="18:32">
      <c r="R1128" s="269"/>
      <c r="Y1128" s="269"/>
      <c r="AF1128" s="269"/>
    </row>
    <row r="1129" spans="18:32">
      <c r="R1129" s="269"/>
      <c r="Y1129" s="269"/>
      <c r="AF1129" s="269"/>
    </row>
    <row r="1130" spans="18:32">
      <c r="R1130" s="269"/>
      <c r="Y1130" s="269"/>
      <c r="AF1130" s="269"/>
    </row>
    <row r="1131" spans="18:32">
      <c r="R1131" s="269"/>
      <c r="Y1131" s="269"/>
      <c r="AF1131" s="269"/>
    </row>
    <row r="1132" spans="18:32">
      <c r="R1132" s="269"/>
      <c r="Y1132" s="269"/>
      <c r="AF1132" s="269"/>
    </row>
    <row r="1133" spans="18:32">
      <c r="R1133" s="269"/>
      <c r="Y1133" s="269"/>
      <c r="AF1133" s="269"/>
    </row>
    <row r="1134" spans="18:32">
      <c r="R1134" s="269"/>
      <c r="Y1134" s="269"/>
      <c r="AF1134" s="269"/>
    </row>
    <row r="1135" spans="18:32">
      <c r="R1135" s="269"/>
      <c r="Y1135" s="269"/>
      <c r="AF1135" s="269"/>
    </row>
    <row r="1136" spans="18:32">
      <c r="R1136" s="269"/>
      <c r="Y1136" s="269"/>
      <c r="AF1136" s="269"/>
    </row>
    <row r="1137" spans="18:32">
      <c r="R1137" s="269"/>
      <c r="Y1137" s="269"/>
      <c r="AF1137" s="269"/>
    </row>
    <row r="1138" spans="18:32">
      <c r="R1138" s="269"/>
      <c r="Y1138" s="269"/>
      <c r="AF1138" s="269"/>
    </row>
    <row r="1139" spans="18:32">
      <c r="R1139" s="269"/>
      <c r="Y1139" s="269"/>
      <c r="AF1139" s="269"/>
    </row>
    <row r="1140" spans="18:32">
      <c r="R1140" s="269"/>
      <c r="Y1140" s="269"/>
      <c r="AF1140" s="269"/>
    </row>
    <row r="1141" spans="18:32">
      <c r="R1141" s="269"/>
      <c r="Y1141" s="269"/>
      <c r="AF1141" s="269"/>
    </row>
    <row r="1142" spans="18:32">
      <c r="R1142" s="269"/>
      <c r="Y1142" s="269"/>
      <c r="AF1142" s="269"/>
    </row>
    <row r="1143" spans="18:32">
      <c r="R1143" s="269"/>
      <c r="Y1143" s="269"/>
      <c r="AF1143" s="269"/>
    </row>
    <row r="1144" spans="18:32">
      <c r="R1144" s="269"/>
      <c r="Y1144" s="269"/>
      <c r="AF1144" s="269"/>
    </row>
    <row r="1145" spans="18:32">
      <c r="R1145" s="269"/>
      <c r="Y1145" s="269"/>
      <c r="AF1145" s="269"/>
    </row>
    <row r="1146" spans="18:32">
      <c r="R1146" s="269"/>
      <c r="Y1146" s="269"/>
      <c r="AF1146" s="269"/>
    </row>
    <row r="1147" spans="18:32">
      <c r="R1147" s="269"/>
      <c r="Y1147" s="269"/>
      <c r="AF1147" s="269"/>
    </row>
    <row r="1148" spans="18:32">
      <c r="R1148" s="269"/>
      <c r="Y1148" s="269"/>
      <c r="AF1148" s="269"/>
    </row>
    <row r="1149" spans="18:32">
      <c r="R1149" s="269"/>
      <c r="Y1149" s="269"/>
      <c r="AF1149" s="269"/>
    </row>
    <row r="1150" spans="18:32">
      <c r="R1150" s="269"/>
      <c r="Y1150" s="269"/>
      <c r="AF1150" s="269"/>
    </row>
    <row r="1151" spans="18:32">
      <c r="R1151" s="269"/>
      <c r="Y1151" s="269"/>
      <c r="AF1151" s="269"/>
    </row>
    <row r="1152" spans="18:32">
      <c r="R1152" s="269"/>
      <c r="Y1152" s="269"/>
      <c r="AF1152" s="269"/>
    </row>
    <row r="1153" spans="18:32">
      <c r="R1153" s="269"/>
      <c r="Y1153" s="269"/>
      <c r="AF1153" s="269"/>
    </row>
    <row r="1154" spans="18:32">
      <c r="R1154" s="269"/>
      <c r="Y1154" s="269"/>
      <c r="AF1154" s="269"/>
    </row>
    <row r="1155" spans="18:32">
      <c r="R1155" s="269"/>
      <c r="Y1155" s="269"/>
      <c r="AF1155" s="269"/>
    </row>
    <row r="1156" spans="18:32">
      <c r="R1156" s="269"/>
      <c r="Y1156" s="269"/>
      <c r="AF1156" s="269"/>
    </row>
    <row r="1157" spans="18:32">
      <c r="R1157" s="269"/>
      <c r="Y1157" s="269"/>
      <c r="AF1157" s="269"/>
    </row>
    <row r="1158" spans="18:32">
      <c r="R1158" s="269"/>
      <c r="Y1158" s="269"/>
      <c r="AF1158" s="269"/>
    </row>
    <row r="1159" spans="18:32">
      <c r="R1159" s="269"/>
      <c r="Y1159" s="269"/>
      <c r="AF1159" s="269"/>
    </row>
    <row r="1160" spans="18:32">
      <c r="R1160" s="269"/>
      <c r="Y1160" s="269"/>
      <c r="AF1160" s="269"/>
    </row>
    <row r="1161" spans="18:32">
      <c r="R1161" s="269"/>
      <c r="Y1161" s="269"/>
      <c r="AF1161" s="269"/>
    </row>
    <row r="1162" spans="18:32">
      <c r="R1162" s="269"/>
      <c r="Y1162" s="269"/>
      <c r="AF1162" s="269"/>
    </row>
    <row r="1163" spans="18:32">
      <c r="R1163" s="269"/>
      <c r="Y1163" s="269"/>
      <c r="AF1163" s="269"/>
    </row>
    <row r="1164" spans="18:32">
      <c r="R1164" s="269"/>
      <c r="Y1164" s="269"/>
      <c r="AF1164" s="269"/>
    </row>
    <row r="1165" spans="18:32">
      <c r="R1165" s="269"/>
      <c r="Y1165" s="269"/>
      <c r="AF1165" s="269"/>
    </row>
    <row r="1166" spans="18:32">
      <c r="R1166" s="269"/>
      <c r="Y1166" s="269"/>
      <c r="AF1166" s="269"/>
    </row>
    <row r="1167" spans="18:32">
      <c r="R1167" s="269"/>
      <c r="Y1167" s="269"/>
      <c r="AF1167" s="269"/>
    </row>
    <row r="1168" spans="18:32">
      <c r="R1168" s="269"/>
      <c r="Y1168" s="269"/>
      <c r="AF1168" s="269"/>
    </row>
    <row r="1169" spans="18:32">
      <c r="R1169" s="269"/>
      <c r="Y1169" s="269"/>
      <c r="AF1169" s="269"/>
    </row>
    <row r="1170" spans="18:32">
      <c r="R1170" s="269"/>
      <c r="Y1170" s="269"/>
      <c r="AF1170" s="269"/>
    </row>
    <row r="1171" spans="18:32">
      <c r="R1171" s="269"/>
      <c r="Y1171" s="269"/>
      <c r="AF1171" s="269"/>
    </row>
    <row r="1172" spans="18:32">
      <c r="R1172" s="269"/>
      <c r="Y1172" s="269"/>
      <c r="AF1172" s="269"/>
    </row>
    <row r="1173" spans="18:32">
      <c r="R1173" s="269"/>
      <c r="Y1173" s="269"/>
      <c r="AF1173" s="269"/>
    </row>
    <row r="1174" spans="18:32">
      <c r="R1174" s="269"/>
      <c r="Y1174" s="269"/>
      <c r="AF1174" s="269"/>
    </row>
    <row r="1175" spans="18:32">
      <c r="R1175" s="269"/>
      <c r="Y1175" s="269"/>
      <c r="AF1175" s="269"/>
    </row>
    <row r="1176" spans="18:32">
      <c r="R1176" s="269"/>
      <c r="Y1176" s="269"/>
      <c r="AF1176" s="269"/>
    </row>
    <row r="1177" spans="18:32">
      <c r="R1177" s="269"/>
      <c r="Y1177" s="269"/>
      <c r="AF1177" s="269"/>
    </row>
    <row r="1178" spans="18:32">
      <c r="R1178" s="269"/>
      <c r="Y1178" s="269"/>
      <c r="AF1178" s="269"/>
    </row>
    <row r="1179" spans="18:32">
      <c r="R1179" s="269"/>
      <c r="Y1179" s="269"/>
      <c r="AF1179" s="269"/>
    </row>
    <row r="1180" spans="18:32">
      <c r="R1180" s="269"/>
      <c r="Y1180" s="269"/>
      <c r="AF1180" s="269"/>
    </row>
    <row r="1181" spans="18:32">
      <c r="R1181" s="269"/>
      <c r="Y1181" s="269"/>
      <c r="AF1181" s="269"/>
    </row>
    <row r="1182" spans="18:32">
      <c r="R1182" s="269"/>
      <c r="Y1182" s="269"/>
      <c r="AF1182" s="269"/>
    </row>
    <row r="1183" spans="18:32">
      <c r="R1183" s="269"/>
      <c r="Y1183" s="269"/>
      <c r="AF1183" s="269"/>
    </row>
    <row r="1184" spans="18:32">
      <c r="R1184" s="269"/>
      <c r="Y1184" s="269"/>
      <c r="AF1184" s="269"/>
    </row>
    <row r="1185" spans="18:32">
      <c r="R1185" s="269"/>
      <c r="Y1185" s="269"/>
      <c r="AF1185" s="269"/>
    </row>
    <row r="1186" spans="18:32">
      <c r="R1186" s="269"/>
      <c r="Y1186" s="269"/>
      <c r="AF1186" s="269"/>
    </row>
    <row r="1187" spans="18:32">
      <c r="R1187" s="269"/>
      <c r="Y1187" s="269"/>
      <c r="AF1187" s="269"/>
    </row>
    <row r="1188" spans="18:32">
      <c r="R1188" s="269"/>
      <c r="Y1188" s="269"/>
      <c r="AF1188" s="269"/>
    </row>
    <row r="1189" spans="18:32">
      <c r="R1189" s="269"/>
      <c r="Y1189" s="269"/>
      <c r="AF1189" s="269"/>
    </row>
    <row r="1190" spans="18:32">
      <c r="R1190" s="269"/>
      <c r="Y1190" s="269"/>
      <c r="AF1190" s="269"/>
    </row>
    <row r="1191" spans="18:32">
      <c r="R1191" s="269"/>
      <c r="Y1191" s="269"/>
      <c r="AF1191" s="269"/>
    </row>
    <row r="1192" spans="18:32">
      <c r="R1192" s="269"/>
      <c r="Y1192" s="269"/>
      <c r="AF1192" s="269"/>
    </row>
    <row r="1193" spans="18:32">
      <c r="R1193" s="269"/>
      <c r="Y1193" s="269"/>
      <c r="AF1193" s="269"/>
    </row>
    <row r="1194" spans="18:32">
      <c r="R1194" s="269"/>
      <c r="Y1194" s="269"/>
      <c r="AF1194" s="269"/>
    </row>
    <row r="1195" spans="18:32">
      <c r="R1195" s="269"/>
      <c r="Y1195" s="269"/>
      <c r="AF1195" s="269"/>
    </row>
    <row r="1196" spans="18:32">
      <c r="R1196" s="269"/>
      <c r="Y1196" s="269"/>
      <c r="AF1196" s="269"/>
    </row>
    <row r="1197" spans="18:32">
      <c r="R1197" s="269"/>
      <c r="Y1197" s="269"/>
      <c r="AF1197" s="269"/>
    </row>
    <row r="1198" spans="18:32">
      <c r="R1198" s="269"/>
      <c r="Y1198" s="269"/>
      <c r="AF1198" s="269"/>
    </row>
    <row r="1199" spans="18:32">
      <c r="R1199" s="269"/>
      <c r="Y1199" s="269"/>
      <c r="AF1199" s="269"/>
    </row>
    <row r="1200" spans="18:32">
      <c r="R1200" s="269"/>
      <c r="Y1200" s="269"/>
      <c r="AF1200" s="269"/>
    </row>
    <row r="1201" spans="18:32">
      <c r="R1201" s="269"/>
      <c r="Y1201" s="269"/>
      <c r="AF1201" s="269"/>
    </row>
    <row r="1202" spans="18:32">
      <c r="R1202" s="269"/>
      <c r="Y1202" s="269"/>
      <c r="AF1202" s="269"/>
    </row>
    <row r="1203" spans="18:32">
      <c r="R1203" s="269"/>
      <c r="Y1203" s="269"/>
      <c r="AF1203" s="269"/>
    </row>
    <row r="1204" spans="18:32">
      <c r="R1204" s="269"/>
      <c r="Y1204" s="269"/>
      <c r="AF1204" s="269"/>
    </row>
    <row r="1205" spans="18:32">
      <c r="R1205" s="269"/>
      <c r="Y1205" s="269"/>
      <c r="AF1205" s="269"/>
    </row>
    <row r="1206" spans="18:32">
      <c r="R1206" s="269"/>
      <c r="Y1206" s="269"/>
      <c r="AF1206" s="269"/>
    </row>
    <row r="1207" spans="18:32">
      <c r="R1207" s="269"/>
      <c r="Y1207" s="269"/>
      <c r="AF1207" s="269"/>
    </row>
    <row r="1208" spans="18:32">
      <c r="R1208" s="269"/>
      <c r="Y1208" s="269"/>
      <c r="AF1208" s="269"/>
    </row>
    <row r="1209" spans="18:32">
      <c r="R1209" s="269"/>
      <c r="Y1209" s="269"/>
      <c r="AF1209" s="269"/>
    </row>
    <row r="1210" spans="18:32">
      <c r="R1210" s="269"/>
      <c r="Y1210" s="269"/>
      <c r="AF1210" s="269"/>
    </row>
    <row r="1211" spans="18:32">
      <c r="R1211" s="269"/>
      <c r="Y1211" s="269"/>
      <c r="AF1211" s="269"/>
    </row>
    <row r="1212" spans="18:32">
      <c r="R1212" s="269"/>
      <c r="Y1212" s="269"/>
      <c r="AF1212" s="269"/>
    </row>
    <row r="1213" spans="18:32">
      <c r="R1213" s="269"/>
      <c r="Y1213" s="269"/>
      <c r="AF1213" s="269"/>
    </row>
    <row r="1214" spans="18:32">
      <c r="R1214" s="269"/>
      <c r="Y1214" s="269"/>
      <c r="AF1214" s="269"/>
    </row>
    <row r="1215" spans="18:32">
      <c r="R1215" s="269"/>
      <c r="Y1215" s="269"/>
      <c r="AF1215" s="269"/>
    </row>
    <row r="1216" spans="18:32">
      <c r="R1216" s="269"/>
      <c r="Y1216" s="269"/>
      <c r="AF1216" s="269"/>
    </row>
    <row r="1217" spans="18:32">
      <c r="R1217" s="269"/>
      <c r="Y1217" s="269"/>
      <c r="AF1217" s="269"/>
    </row>
    <row r="1218" spans="18:32">
      <c r="R1218" s="269"/>
      <c r="Y1218" s="269"/>
      <c r="AF1218" s="269"/>
    </row>
    <row r="1219" spans="18:32">
      <c r="R1219" s="269"/>
      <c r="Y1219" s="269"/>
      <c r="AF1219" s="269"/>
    </row>
    <row r="1220" spans="18:32">
      <c r="R1220" s="269"/>
      <c r="Y1220" s="269"/>
      <c r="AF1220" s="269"/>
    </row>
    <row r="1221" spans="18:32">
      <c r="R1221" s="269"/>
      <c r="Y1221" s="269"/>
      <c r="AF1221" s="269"/>
    </row>
    <row r="1222" spans="18:32">
      <c r="R1222" s="269"/>
      <c r="Y1222" s="269"/>
      <c r="AF1222" s="269"/>
    </row>
    <row r="1223" spans="18:32">
      <c r="R1223" s="269"/>
      <c r="Y1223" s="269"/>
      <c r="AF1223" s="269"/>
    </row>
    <row r="1224" spans="18:32">
      <c r="R1224" s="269"/>
      <c r="Y1224" s="269"/>
      <c r="AF1224" s="269"/>
    </row>
    <row r="1225" spans="18:32">
      <c r="R1225" s="269"/>
      <c r="Y1225" s="269"/>
      <c r="AF1225" s="269"/>
    </row>
    <row r="1226" spans="18:32">
      <c r="R1226" s="269"/>
      <c r="Y1226" s="269"/>
      <c r="AF1226" s="269"/>
    </row>
    <row r="1227" spans="18:32">
      <c r="R1227" s="269"/>
      <c r="Y1227" s="269"/>
      <c r="AF1227" s="269"/>
    </row>
    <row r="1228" spans="18:32">
      <c r="R1228" s="269"/>
      <c r="Y1228" s="269"/>
      <c r="AF1228" s="269"/>
    </row>
    <row r="1229" spans="18:32">
      <c r="R1229" s="269"/>
      <c r="Y1229" s="269"/>
      <c r="AF1229" s="269"/>
    </row>
    <row r="1230" spans="18:32">
      <c r="R1230" s="269"/>
      <c r="Y1230" s="269"/>
      <c r="AF1230" s="269"/>
    </row>
    <row r="1231" spans="18:32">
      <c r="R1231" s="269"/>
      <c r="Y1231" s="269"/>
      <c r="AF1231" s="269"/>
    </row>
    <row r="1232" spans="18:32">
      <c r="R1232" s="269"/>
      <c r="Y1232" s="269"/>
      <c r="AF1232" s="269"/>
    </row>
    <row r="1233" spans="18:32">
      <c r="R1233" s="269"/>
      <c r="Y1233" s="269"/>
      <c r="AF1233" s="269"/>
    </row>
    <row r="1234" spans="18:32">
      <c r="R1234" s="269"/>
      <c r="Y1234" s="269"/>
      <c r="AF1234" s="269"/>
    </row>
    <row r="1235" spans="18:32">
      <c r="R1235" s="269"/>
      <c r="Y1235" s="269"/>
      <c r="AF1235" s="269"/>
    </row>
    <row r="1236" spans="18:32">
      <c r="R1236" s="269"/>
      <c r="Y1236" s="269"/>
      <c r="AF1236" s="269"/>
    </row>
    <row r="1237" spans="18:32">
      <c r="R1237" s="269"/>
      <c r="Y1237" s="269"/>
      <c r="AF1237" s="269"/>
    </row>
    <row r="1238" spans="18:32">
      <c r="R1238" s="269"/>
      <c r="Y1238" s="269"/>
      <c r="AF1238" s="269"/>
    </row>
    <row r="1239" spans="18:32">
      <c r="R1239" s="269"/>
      <c r="Y1239" s="269"/>
      <c r="AF1239" s="269"/>
    </row>
    <row r="1240" spans="18:32">
      <c r="R1240" s="269"/>
      <c r="Y1240" s="269"/>
      <c r="AF1240" s="269"/>
    </row>
    <row r="1241" spans="18:32">
      <c r="R1241" s="269"/>
      <c r="Y1241" s="269"/>
      <c r="AF1241" s="269"/>
    </row>
    <row r="1242" spans="18:32">
      <c r="R1242" s="269"/>
      <c r="Y1242" s="269"/>
      <c r="AF1242" s="269"/>
    </row>
    <row r="1243" spans="18:32">
      <c r="R1243" s="269"/>
      <c r="Y1243" s="269"/>
      <c r="AF1243" s="269"/>
    </row>
    <row r="1244" spans="18:32">
      <c r="R1244" s="269"/>
      <c r="Y1244" s="269"/>
      <c r="AF1244" s="269"/>
    </row>
    <row r="1245" spans="18:32">
      <c r="R1245" s="269"/>
      <c r="Y1245" s="269"/>
      <c r="AF1245" s="269"/>
    </row>
    <row r="1246" spans="18:32">
      <c r="R1246" s="269"/>
      <c r="Y1246" s="269"/>
      <c r="AF1246" s="269"/>
    </row>
    <row r="1247" spans="18:32">
      <c r="R1247" s="269"/>
      <c r="Y1247" s="269"/>
      <c r="AF1247" s="269"/>
    </row>
    <row r="1248" spans="18:32">
      <c r="R1248" s="269"/>
      <c r="Y1248" s="269"/>
      <c r="AF1248" s="269"/>
    </row>
    <row r="1249" spans="18:32">
      <c r="R1249" s="269"/>
      <c r="Y1249" s="269"/>
      <c r="AF1249" s="269"/>
    </row>
    <row r="1250" spans="18:32">
      <c r="R1250" s="269"/>
      <c r="Y1250" s="269"/>
      <c r="AF1250" s="269"/>
    </row>
    <row r="1251" spans="18:32">
      <c r="R1251" s="269"/>
      <c r="Y1251" s="269"/>
      <c r="AF1251" s="269"/>
    </row>
    <row r="1252" spans="18:32">
      <c r="R1252" s="269"/>
      <c r="Y1252" s="269"/>
      <c r="AF1252" s="269"/>
    </row>
    <row r="1253" spans="18:32">
      <c r="R1253" s="269"/>
      <c r="Y1253" s="269"/>
      <c r="AF1253" s="269"/>
    </row>
    <row r="1254" spans="18:32">
      <c r="R1254" s="269"/>
      <c r="Y1254" s="269"/>
      <c r="AF1254" s="269"/>
    </row>
    <row r="1255" spans="18:32">
      <c r="R1255" s="269"/>
      <c r="Y1255" s="269"/>
      <c r="AF1255" s="269"/>
    </row>
    <row r="1256" spans="18:32">
      <c r="R1256" s="269"/>
      <c r="Y1256" s="269"/>
      <c r="AF1256" s="269"/>
    </row>
    <row r="1257" spans="18:32">
      <c r="R1257" s="269"/>
      <c r="Y1257" s="269"/>
      <c r="AF1257" s="269"/>
    </row>
    <row r="1258" spans="18:32">
      <c r="R1258" s="269"/>
      <c r="Y1258" s="269"/>
      <c r="AF1258" s="269"/>
    </row>
    <row r="1259" spans="18:32">
      <c r="R1259" s="269"/>
      <c r="Y1259" s="269"/>
      <c r="AF1259" s="269"/>
    </row>
    <row r="1260" spans="18:32">
      <c r="R1260" s="269"/>
      <c r="Y1260" s="269"/>
      <c r="AF1260" s="269"/>
    </row>
    <row r="1261" spans="18:32">
      <c r="R1261" s="269"/>
      <c r="Y1261" s="269"/>
      <c r="AF1261" s="269"/>
    </row>
    <row r="1262" spans="18:32">
      <c r="R1262" s="269"/>
      <c r="Y1262" s="269"/>
      <c r="AF1262" s="269"/>
    </row>
    <row r="1263" spans="18:32">
      <c r="R1263" s="269"/>
      <c r="Y1263" s="269"/>
      <c r="AF1263" s="269"/>
    </row>
    <row r="1264" spans="18:32">
      <c r="R1264" s="269"/>
      <c r="Y1264" s="269"/>
      <c r="AF1264" s="269"/>
    </row>
    <row r="1265" spans="18:32">
      <c r="R1265" s="269"/>
      <c r="Y1265" s="269"/>
      <c r="AF1265" s="269"/>
    </row>
    <row r="1266" spans="18:32">
      <c r="R1266" s="269"/>
      <c r="Y1266" s="269"/>
      <c r="AF1266" s="269"/>
    </row>
    <row r="1267" spans="18:32">
      <c r="R1267" s="269"/>
      <c r="Y1267" s="269"/>
      <c r="AF1267" s="269"/>
    </row>
    <row r="1268" spans="18:32">
      <c r="R1268" s="269"/>
      <c r="Y1268" s="269"/>
      <c r="AF1268" s="269"/>
    </row>
    <row r="1269" spans="18:32">
      <c r="R1269" s="269"/>
      <c r="Y1269" s="269"/>
      <c r="AF1269" s="269"/>
    </row>
    <row r="1270" spans="18:32">
      <c r="R1270" s="269"/>
      <c r="Y1270" s="269"/>
      <c r="AF1270" s="269"/>
    </row>
    <row r="1271" spans="18:32">
      <c r="R1271" s="269"/>
      <c r="Y1271" s="269"/>
      <c r="AF1271" s="269"/>
    </row>
    <row r="1272" spans="18:32">
      <c r="R1272" s="269"/>
      <c r="Y1272" s="269"/>
      <c r="AF1272" s="269"/>
    </row>
    <row r="1273" spans="18:32">
      <c r="R1273" s="269"/>
      <c r="Y1273" s="269"/>
      <c r="AF1273" s="269"/>
    </row>
    <row r="1274" spans="18:32">
      <c r="R1274" s="269"/>
      <c r="Y1274" s="269"/>
      <c r="AF1274" s="269"/>
    </row>
    <row r="1275" spans="18:32">
      <c r="R1275" s="269"/>
      <c r="Y1275" s="269"/>
      <c r="AF1275" s="269"/>
    </row>
    <row r="1276" spans="18:32">
      <c r="R1276" s="269"/>
      <c r="Y1276" s="269"/>
      <c r="AF1276" s="269"/>
    </row>
    <row r="1277" spans="18:32">
      <c r="R1277" s="269"/>
      <c r="Y1277" s="269"/>
      <c r="AF1277" s="269"/>
    </row>
    <row r="1278" spans="18:32">
      <c r="R1278" s="269"/>
      <c r="Y1278" s="269"/>
      <c r="AF1278" s="269"/>
    </row>
    <row r="1279" spans="18:32">
      <c r="R1279" s="269"/>
      <c r="Y1279" s="269"/>
      <c r="AF1279" s="269"/>
    </row>
    <row r="1280" spans="18:32">
      <c r="R1280" s="269"/>
      <c r="Y1280" s="269"/>
      <c r="AF1280" s="269"/>
    </row>
    <row r="1281" spans="18:32">
      <c r="R1281" s="269"/>
      <c r="Y1281" s="269"/>
      <c r="AF1281" s="269"/>
    </row>
    <row r="1282" spans="18:32">
      <c r="R1282" s="269"/>
      <c r="Y1282" s="269"/>
      <c r="AF1282" s="269"/>
    </row>
    <row r="1283" spans="18:32">
      <c r="R1283" s="269"/>
      <c r="Y1283" s="269"/>
      <c r="AF1283" s="269"/>
    </row>
    <row r="1284" spans="18:32">
      <c r="R1284" s="269"/>
      <c r="Y1284" s="269"/>
      <c r="AF1284" s="269"/>
    </row>
    <row r="1285" spans="18:32">
      <c r="R1285" s="269"/>
      <c r="Y1285" s="269"/>
      <c r="AF1285" s="269"/>
    </row>
    <row r="1286" spans="18:32">
      <c r="R1286" s="269"/>
      <c r="Y1286" s="269"/>
      <c r="AF1286" s="269"/>
    </row>
    <row r="1287" spans="18:32">
      <c r="R1287" s="269"/>
      <c r="Y1287" s="269"/>
      <c r="AF1287" s="269"/>
    </row>
    <row r="1288" spans="18:32">
      <c r="R1288" s="269"/>
      <c r="Y1288" s="269"/>
      <c r="AF1288" s="269"/>
    </row>
    <row r="1289" spans="18:32">
      <c r="R1289" s="269"/>
      <c r="Y1289" s="269"/>
      <c r="AF1289" s="269"/>
    </row>
    <row r="1290" spans="18:32">
      <c r="R1290" s="269"/>
      <c r="Y1290" s="269"/>
      <c r="AF1290" s="269"/>
    </row>
    <row r="1291" spans="18:32">
      <c r="R1291" s="269"/>
      <c r="Y1291" s="269"/>
      <c r="AF1291" s="269"/>
    </row>
    <row r="1292" spans="18:32">
      <c r="R1292" s="269"/>
      <c r="Y1292" s="269"/>
      <c r="AF1292" s="269"/>
    </row>
    <row r="1293" spans="18:32">
      <c r="R1293" s="269"/>
      <c r="Y1293" s="269"/>
      <c r="AF1293" s="269"/>
    </row>
    <row r="1294" spans="18:32">
      <c r="R1294" s="269"/>
      <c r="Y1294" s="269"/>
      <c r="AF1294" s="269"/>
    </row>
    <row r="1295" spans="18:32">
      <c r="R1295" s="269"/>
      <c r="Y1295" s="269"/>
      <c r="AF1295" s="269"/>
    </row>
    <row r="1296" spans="18:32">
      <c r="R1296" s="269"/>
      <c r="Y1296" s="269"/>
      <c r="AF1296" s="269"/>
    </row>
    <row r="1297" spans="18:32">
      <c r="R1297" s="269"/>
      <c r="Y1297" s="269"/>
      <c r="AF1297" s="269"/>
    </row>
    <row r="1298" spans="18:32">
      <c r="R1298" s="269"/>
      <c r="Y1298" s="269"/>
      <c r="AF1298" s="269"/>
    </row>
    <row r="1299" spans="18:32">
      <c r="R1299" s="269"/>
      <c r="Y1299" s="269"/>
      <c r="AF1299" s="269"/>
    </row>
    <row r="1300" spans="18:32">
      <c r="R1300" s="269"/>
      <c r="Y1300" s="269"/>
      <c r="AF1300" s="269"/>
    </row>
    <row r="1301" spans="18:32">
      <c r="R1301" s="269"/>
      <c r="Y1301" s="269"/>
      <c r="AF1301" s="269"/>
    </row>
    <row r="1302" spans="18:32">
      <c r="R1302" s="269"/>
      <c r="Y1302" s="269"/>
      <c r="AF1302" s="269"/>
    </row>
    <row r="1303" spans="18:32">
      <c r="R1303" s="269"/>
      <c r="Y1303" s="269"/>
      <c r="AF1303" s="269"/>
    </row>
    <row r="1304" spans="18:32">
      <c r="R1304" s="269"/>
      <c r="Y1304" s="269"/>
      <c r="AF1304" s="269"/>
    </row>
    <row r="1305" spans="18:32">
      <c r="R1305" s="269"/>
      <c r="Y1305" s="269"/>
      <c r="AF1305" s="269"/>
    </row>
    <row r="1306" spans="18:32">
      <c r="R1306" s="269"/>
      <c r="Y1306" s="269"/>
      <c r="AF1306" s="269"/>
    </row>
    <row r="1307" spans="18:32">
      <c r="R1307" s="269"/>
      <c r="Y1307" s="269"/>
      <c r="AF1307" s="269"/>
    </row>
    <row r="1308" spans="18:32">
      <c r="R1308" s="269"/>
      <c r="Y1308" s="269"/>
      <c r="AF1308" s="269"/>
    </row>
    <row r="1309" spans="18:32">
      <c r="R1309" s="269"/>
      <c r="Y1309" s="269"/>
      <c r="AF1309" s="269"/>
    </row>
    <row r="1310" spans="18:32">
      <c r="R1310" s="269"/>
      <c r="Y1310" s="269"/>
      <c r="AF1310" s="269"/>
    </row>
    <row r="1311" spans="18:32">
      <c r="R1311" s="269"/>
      <c r="Y1311" s="269"/>
      <c r="AF1311" s="269"/>
    </row>
    <row r="1312" spans="18:32">
      <c r="R1312" s="269"/>
      <c r="Y1312" s="269"/>
      <c r="AF1312" s="269"/>
    </row>
    <row r="1313" spans="18:32">
      <c r="R1313" s="269"/>
      <c r="Y1313" s="269"/>
      <c r="AF1313" s="269"/>
    </row>
    <row r="1314" spans="18:32">
      <c r="R1314" s="269"/>
      <c r="Y1314" s="269"/>
      <c r="AF1314" s="269"/>
    </row>
    <row r="1315" spans="18:32">
      <c r="R1315" s="269"/>
      <c r="Y1315" s="269"/>
      <c r="AF1315" s="269"/>
    </row>
    <row r="1316" spans="18:32">
      <c r="R1316" s="269"/>
      <c r="Y1316" s="269"/>
      <c r="AF1316" s="269"/>
    </row>
    <row r="1317" spans="18:32">
      <c r="R1317" s="269"/>
      <c r="Y1317" s="269"/>
      <c r="AF1317" s="269"/>
    </row>
    <row r="1318" spans="18:32">
      <c r="R1318" s="269"/>
      <c r="Y1318" s="269"/>
      <c r="AF1318" s="269"/>
    </row>
    <row r="1319" spans="18:32">
      <c r="R1319" s="269"/>
      <c r="Y1319" s="269"/>
      <c r="AF1319" s="269"/>
    </row>
    <row r="1320" spans="18:32">
      <c r="R1320" s="269"/>
      <c r="Y1320" s="269"/>
      <c r="AF1320" s="269"/>
    </row>
    <row r="1321" spans="18:32">
      <c r="R1321" s="269"/>
      <c r="Y1321" s="269"/>
      <c r="AF1321" s="269"/>
    </row>
    <row r="1322" spans="18:32">
      <c r="R1322" s="269"/>
      <c r="Y1322" s="269"/>
      <c r="AF1322" s="269"/>
    </row>
    <row r="1323" spans="18:32">
      <c r="R1323" s="269"/>
      <c r="Y1323" s="269"/>
      <c r="AF1323" s="269"/>
    </row>
    <row r="1324" spans="18:32">
      <c r="R1324" s="269"/>
      <c r="Y1324" s="269"/>
      <c r="AF1324" s="269"/>
    </row>
    <row r="1325" spans="18:32">
      <c r="R1325" s="269"/>
      <c r="Y1325" s="269"/>
      <c r="AF1325" s="269"/>
    </row>
    <row r="1326" spans="18:32">
      <c r="R1326" s="269"/>
      <c r="Y1326" s="269"/>
      <c r="AF1326" s="269"/>
    </row>
    <row r="1327" spans="18:32">
      <c r="R1327" s="269"/>
      <c r="Y1327" s="269"/>
      <c r="AF1327" s="269"/>
    </row>
    <row r="1328" spans="18:32">
      <c r="R1328" s="269"/>
      <c r="Y1328" s="269"/>
      <c r="AF1328" s="269"/>
    </row>
    <row r="1329" spans="18:32">
      <c r="R1329" s="269"/>
      <c r="Y1329" s="269"/>
      <c r="AF1329" s="269"/>
    </row>
    <row r="1330" spans="18:32">
      <c r="R1330" s="269"/>
      <c r="Y1330" s="269"/>
      <c r="AF1330" s="269"/>
    </row>
    <row r="1331" spans="18:32">
      <c r="R1331" s="269"/>
      <c r="Y1331" s="269"/>
      <c r="AF1331" s="269"/>
    </row>
    <row r="1332" spans="18:32">
      <c r="R1332" s="269"/>
      <c r="Y1332" s="269"/>
      <c r="AF1332" s="269"/>
    </row>
    <row r="1333" spans="18:32">
      <c r="R1333" s="269"/>
      <c r="Y1333" s="269"/>
      <c r="AF1333" s="269"/>
    </row>
    <row r="1334" spans="18:32">
      <c r="R1334" s="269"/>
      <c r="Y1334" s="269"/>
      <c r="AF1334" s="269"/>
    </row>
    <row r="1335" spans="18:32">
      <c r="R1335" s="269"/>
      <c r="Y1335" s="269"/>
      <c r="AF1335" s="269"/>
    </row>
    <row r="1336" spans="18:32">
      <c r="R1336" s="269"/>
      <c r="Y1336" s="269"/>
      <c r="AF1336" s="269"/>
    </row>
    <row r="1337" spans="18:32">
      <c r="R1337" s="269"/>
      <c r="Y1337" s="269"/>
      <c r="AF1337" s="269"/>
    </row>
    <row r="1338" spans="18:32">
      <c r="R1338" s="269"/>
      <c r="Y1338" s="269"/>
      <c r="AF1338" s="269"/>
    </row>
    <row r="1339" spans="18:32">
      <c r="R1339" s="269"/>
      <c r="Y1339" s="269"/>
      <c r="AF1339" s="269"/>
    </row>
    <row r="1340" spans="18:32">
      <c r="R1340" s="269"/>
      <c r="Y1340" s="269"/>
      <c r="AF1340" s="269"/>
    </row>
    <row r="1341" spans="18:32">
      <c r="R1341" s="269"/>
      <c r="Y1341" s="269"/>
      <c r="AF1341" s="269"/>
    </row>
    <row r="1342" spans="18:32">
      <c r="R1342" s="269"/>
      <c r="Y1342" s="269"/>
      <c r="AF1342" s="269"/>
    </row>
    <row r="1343" spans="18:32">
      <c r="R1343" s="269"/>
      <c r="Y1343" s="269"/>
      <c r="AF1343" s="269"/>
    </row>
    <row r="1344" spans="18:32">
      <c r="R1344" s="269"/>
      <c r="Y1344" s="269"/>
      <c r="AF1344" s="269"/>
    </row>
    <row r="1345" spans="18:32">
      <c r="R1345" s="269"/>
      <c r="Y1345" s="269"/>
      <c r="AF1345" s="269"/>
    </row>
    <row r="1346" spans="18:32">
      <c r="R1346" s="269"/>
      <c r="Y1346" s="269"/>
      <c r="AF1346" s="269"/>
    </row>
    <row r="1347" spans="18:32">
      <c r="R1347" s="269"/>
      <c r="Y1347" s="269"/>
      <c r="AF1347" s="269"/>
    </row>
    <row r="1348" spans="18:32">
      <c r="R1348" s="269"/>
      <c r="Y1348" s="269"/>
      <c r="AF1348" s="269"/>
    </row>
    <row r="1349" spans="18:32">
      <c r="R1349" s="269"/>
      <c r="Y1349" s="269"/>
      <c r="AF1349" s="269"/>
    </row>
    <row r="1350" spans="18:32">
      <c r="R1350" s="269"/>
      <c r="Y1350" s="269"/>
      <c r="AF1350" s="269"/>
    </row>
    <row r="1351" spans="18:32">
      <c r="R1351" s="269"/>
      <c r="Y1351" s="269"/>
      <c r="AF1351" s="269"/>
    </row>
    <row r="1352" spans="18:32">
      <c r="R1352" s="269"/>
      <c r="Y1352" s="269"/>
      <c r="AF1352" s="269"/>
    </row>
    <row r="1353" spans="18:32">
      <c r="R1353" s="269"/>
      <c r="Y1353" s="269"/>
      <c r="AF1353" s="269"/>
    </row>
    <row r="1354" spans="18:32">
      <c r="R1354" s="269"/>
      <c r="Y1354" s="269"/>
      <c r="AF1354" s="269"/>
    </row>
    <row r="1355" spans="18:32">
      <c r="R1355" s="269"/>
      <c r="Y1355" s="269"/>
      <c r="AF1355" s="269"/>
    </row>
    <row r="1356" spans="18:32">
      <c r="R1356" s="269"/>
      <c r="Y1356" s="269"/>
      <c r="AF1356" s="269"/>
    </row>
    <row r="1357" spans="18:32">
      <c r="R1357" s="269"/>
      <c r="Y1357" s="269"/>
      <c r="AF1357" s="269"/>
    </row>
    <row r="1358" spans="18:32">
      <c r="R1358" s="269"/>
      <c r="Y1358" s="269"/>
      <c r="AF1358" s="269"/>
    </row>
    <row r="1359" spans="18:32">
      <c r="R1359" s="269"/>
      <c r="Y1359" s="269"/>
      <c r="AF1359" s="269"/>
    </row>
    <row r="1360" spans="18:32">
      <c r="R1360" s="269"/>
      <c r="Y1360" s="269"/>
      <c r="AF1360" s="269"/>
    </row>
    <row r="1361" spans="18:32">
      <c r="R1361" s="269"/>
      <c r="Y1361" s="269"/>
      <c r="AF1361" s="269"/>
    </row>
    <row r="1362" spans="18:32">
      <c r="R1362" s="269"/>
      <c r="Y1362" s="269"/>
      <c r="AF1362" s="269"/>
    </row>
    <row r="1363" spans="18:32">
      <c r="R1363" s="269"/>
      <c r="Y1363" s="269"/>
      <c r="AF1363" s="269"/>
    </row>
    <row r="1364" spans="18:32">
      <c r="R1364" s="269"/>
      <c r="Y1364" s="269"/>
      <c r="AF1364" s="269"/>
    </row>
    <row r="1365" spans="18:32">
      <c r="R1365" s="269"/>
      <c r="Y1365" s="269"/>
      <c r="AF1365" s="269"/>
    </row>
    <row r="1366" spans="18:32">
      <c r="R1366" s="269"/>
      <c r="Y1366" s="269"/>
      <c r="AF1366" s="269"/>
    </row>
    <row r="1367" spans="18:32">
      <c r="R1367" s="269"/>
      <c r="Y1367" s="269"/>
      <c r="AF1367" s="269"/>
    </row>
    <row r="1368" spans="18:32">
      <c r="R1368" s="269"/>
      <c r="Y1368" s="269"/>
      <c r="AF1368" s="269"/>
    </row>
    <row r="1369" spans="18:32">
      <c r="R1369" s="269"/>
      <c r="Y1369" s="269"/>
      <c r="AF1369" s="269"/>
    </row>
    <row r="1370" spans="18:32">
      <c r="R1370" s="269"/>
      <c r="Y1370" s="269"/>
      <c r="AF1370" s="269"/>
    </row>
    <row r="1371" spans="18:32">
      <c r="R1371" s="269"/>
      <c r="Y1371" s="269"/>
      <c r="AF1371" s="269"/>
    </row>
    <row r="1372" spans="18:32">
      <c r="R1372" s="269"/>
      <c r="Y1372" s="269"/>
      <c r="AF1372" s="269"/>
    </row>
    <row r="1373" spans="18:32">
      <c r="R1373" s="269"/>
      <c r="Y1373" s="269"/>
      <c r="AF1373" s="269"/>
    </row>
    <row r="1374" spans="18:32">
      <c r="R1374" s="269"/>
      <c r="Y1374" s="269"/>
      <c r="AF1374" s="269"/>
    </row>
    <row r="1375" spans="18:32">
      <c r="R1375" s="269"/>
      <c r="Y1375" s="269"/>
      <c r="AF1375" s="269"/>
    </row>
    <row r="1376" spans="18:32">
      <c r="R1376" s="269"/>
      <c r="Y1376" s="269"/>
      <c r="AF1376" s="269"/>
    </row>
    <row r="1377" spans="18:32">
      <c r="R1377" s="269"/>
      <c r="Y1377" s="269"/>
      <c r="AF1377" s="269"/>
    </row>
    <row r="1378" spans="18:32">
      <c r="R1378" s="269"/>
      <c r="Y1378" s="269"/>
      <c r="AF1378" s="269"/>
    </row>
    <row r="1379" spans="18:32">
      <c r="R1379" s="269"/>
      <c r="Y1379" s="269"/>
      <c r="AF1379" s="269"/>
    </row>
    <row r="1380" spans="18:32">
      <c r="R1380" s="269"/>
      <c r="Y1380" s="269"/>
      <c r="AF1380" s="269"/>
    </row>
    <row r="1381" spans="18:32">
      <c r="R1381" s="269"/>
      <c r="Y1381" s="269"/>
      <c r="AF1381" s="269"/>
    </row>
    <row r="1382" spans="18:32">
      <c r="R1382" s="269"/>
      <c r="Y1382" s="269"/>
      <c r="AF1382" s="269"/>
    </row>
    <row r="1383" spans="18:32">
      <c r="R1383" s="269"/>
      <c r="Y1383" s="269"/>
      <c r="AF1383" s="269"/>
    </row>
    <row r="1384" spans="18:32">
      <c r="R1384" s="269"/>
      <c r="Y1384" s="269"/>
      <c r="AF1384" s="269"/>
    </row>
    <row r="1385" spans="18:32">
      <c r="R1385" s="269"/>
      <c r="Y1385" s="269"/>
      <c r="AF1385" s="269"/>
    </row>
    <row r="1386" spans="18:32">
      <c r="R1386" s="269"/>
      <c r="Y1386" s="269"/>
      <c r="AF1386" s="269"/>
    </row>
    <row r="1387" spans="18:32">
      <c r="R1387" s="269"/>
      <c r="Y1387" s="269"/>
      <c r="AF1387" s="269"/>
    </row>
    <row r="1388" spans="18:32">
      <c r="R1388" s="269"/>
      <c r="Y1388" s="269"/>
      <c r="AF1388" s="269"/>
    </row>
    <row r="1389" spans="18:32">
      <c r="R1389" s="269"/>
      <c r="Y1389" s="269"/>
      <c r="AF1389" s="269"/>
    </row>
    <row r="1390" spans="18:32">
      <c r="R1390" s="269"/>
      <c r="Y1390" s="269"/>
      <c r="AF1390" s="269"/>
    </row>
    <row r="1391" spans="18:32">
      <c r="R1391" s="269"/>
      <c r="Y1391" s="269"/>
      <c r="AF1391" s="269"/>
    </row>
    <row r="1392" spans="18:32">
      <c r="R1392" s="269"/>
      <c r="Y1392" s="269"/>
      <c r="AF1392" s="269"/>
    </row>
    <row r="1393" spans="18:32">
      <c r="R1393" s="269"/>
      <c r="Y1393" s="269"/>
      <c r="AF1393" s="269"/>
    </row>
    <row r="1394" spans="18:32">
      <c r="R1394" s="269"/>
      <c r="Y1394" s="269"/>
      <c r="AF1394" s="269"/>
    </row>
    <row r="1395" spans="18:32">
      <c r="R1395" s="269"/>
      <c r="Y1395" s="269"/>
      <c r="AF1395" s="269"/>
    </row>
    <row r="1396" spans="18:32">
      <c r="R1396" s="269"/>
      <c r="Y1396" s="269"/>
      <c r="AF1396" s="269"/>
    </row>
    <row r="1397" spans="18:32">
      <c r="R1397" s="269"/>
      <c r="Y1397" s="269"/>
      <c r="AF1397" s="269"/>
    </row>
    <row r="1398" spans="18:32">
      <c r="R1398" s="269"/>
      <c r="Y1398" s="269"/>
      <c r="AF1398" s="269"/>
    </row>
    <row r="1399" spans="18:32">
      <c r="R1399" s="269"/>
      <c r="Y1399" s="269"/>
      <c r="AF1399" s="269"/>
    </row>
  </sheetData>
  <mergeCells count="178">
    <mergeCell ref="EW87:FB87"/>
    <mergeCell ref="FD87:FI87"/>
    <mergeCell ref="DG87:DL87"/>
    <mergeCell ref="DN87:DS87"/>
    <mergeCell ref="DU87:DZ87"/>
    <mergeCell ref="EB87:EG87"/>
    <mergeCell ref="EI87:EN87"/>
    <mergeCell ref="EP87:EU87"/>
    <mergeCell ref="BQ87:BV87"/>
    <mergeCell ref="BX87:CC87"/>
    <mergeCell ref="CE87:CJ87"/>
    <mergeCell ref="CL87:CQ87"/>
    <mergeCell ref="CS87:CX87"/>
    <mergeCell ref="CZ87:DE87"/>
    <mergeCell ref="EW86:FB86"/>
    <mergeCell ref="FD86:FI86"/>
    <mergeCell ref="M87:R87"/>
    <mergeCell ref="T87:Y87"/>
    <mergeCell ref="AA87:AF87"/>
    <mergeCell ref="AH87:AM87"/>
    <mergeCell ref="AO87:AT87"/>
    <mergeCell ref="AV87:BA87"/>
    <mergeCell ref="BC87:BH87"/>
    <mergeCell ref="BJ87:BO87"/>
    <mergeCell ref="DG86:DL86"/>
    <mergeCell ref="DN86:DS86"/>
    <mergeCell ref="DU86:DZ86"/>
    <mergeCell ref="EB86:EG86"/>
    <mergeCell ref="EI86:EN86"/>
    <mergeCell ref="EP86:EU86"/>
    <mergeCell ref="BQ86:BV86"/>
    <mergeCell ref="BX86:CC86"/>
    <mergeCell ref="CE86:CJ86"/>
    <mergeCell ref="CL86:CQ86"/>
    <mergeCell ref="CS86:CX86"/>
    <mergeCell ref="CZ86:DE86"/>
    <mergeCell ref="EW85:FB85"/>
    <mergeCell ref="FD85:FI85"/>
    <mergeCell ref="M86:R86"/>
    <mergeCell ref="T86:Y86"/>
    <mergeCell ref="AA86:AF86"/>
    <mergeCell ref="AH86:AM86"/>
    <mergeCell ref="AO86:AT86"/>
    <mergeCell ref="AV86:BA86"/>
    <mergeCell ref="BC86:BH86"/>
    <mergeCell ref="BJ86:BO86"/>
    <mergeCell ref="DG85:DL85"/>
    <mergeCell ref="DN85:DS85"/>
    <mergeCell ref="DU85:DZ85"/>
    <mergeCell ref="EB85:EG85"/>
    <mergeCell ref="EI85:EN85"/>
    <mergeCell ref="EP85:EU85"/>
    <mergeCell ref="BQ85:BV85"/>
    <mergeCell ref="BX85:CC85"/>
    <mergeCell ref="CE85:CJ85"/>
    <mergeCell ref="CL85:CQ85"/>
    <mergeCell ref="CS85:CX85"/>
    <mergeCell ref="CZ85:DE85"/>
    <mergeCell ref="EW84:FB84"/>
    <mergeCell ref="FD84:FI84"/>
    <mergeCell ref="M85:R85"/>
    <mergeCell ref="T85:Y85"/>
    <mergeCell ref="AA85:AF85"/>
    <mergeCell ref="AH85:AM85"/>
    <mergeCell ref="AO85:AT85"/>
    <mergeCell ref="AV85:BA85"/>
    <mergeCell ref="BC85:BH85"/>
    <mergeCell ref="BJ85:BO85"/>
    <mergeCell ref="DG84:DL84"/>
    <mergeCell ref="DN84:DS84"/>
    <mergeCell ref="DU84:DZ84"/>
    <mergeCell ref="EB84:EG84"/>
    <mergeCell ref="EI84:EN84"/>
    <mergeCell ref="EP84:EU84"/>
    <mergeCell ref="BQ84:BV84"/>
    <mergeCell ref="BX84:CC84"/>
    <mergeCell ref="CE84:CJ84"/>
    <mergeCell ref="CL84:CQ84"/>
    <mergeCell ref="CS84:CX84"/>
    <mergeCell ref="CZ84:DE84"/>
    <mergeCell ref="FD6:FI6"/>
    <mergeCell ref="FD82:FI82"/>
    <mergeCell ref="M84:R84"/>
    <mergeCell ref="T84:Y84"/>
    <mergeCell ref="AA84:AF84"/>
    <mergeCell ref="AH84:AM84"/>
    <mergeCell ref="AO84:AT84"/>
    <mergeCell ref="AV84:BA84"/>
    <mergeCell ref="BC84:BH84"/>
    <mergeCell ref="BJ84:BO84"/>
    <mergeCell ref="DN6:DS6"/>
    <mergeCell ref="DU6:DZ6"/>
    <mergeCell ref="EB6:EG6"/>
    <mergeCell ref="EI6:EN6"/>
    <mergeCell ref="EP6:EU6"/>
    <mergeCell ref="EW6:FB6"/>
    <mergeCell ref="BX6:CC6"/>
    <mergeCell ref="CE6:CJ6"/>
    <mergeCell ref="CL6:CQ6"/>
    <mergeCell ref="CS6:CX6"/>
    <mergeCell ref="CZ6:DE6"/>
    <mergeCell ref="DG6:DL6"/>
    <mergeCell ref="FD5:FI5"/>
    <mergeCell ref="M6:R6"/>
    <mergeCell ref="T6:Y6"/>
    <mergeCell ref="AA6:AF6"/>
    <mergeCell ref="AH6:AM6"/>
    <mergeCell ref="AO6:AT6"/>
    <mergeCell ref="AV6:BA6"/>
    <mergeCell ref="BC6:BH6"/>
    <mergeCell ref="BJ6:BO6"/>
    <mergeCell ref="BQ6:BV6"/>
    <mergeCell ref="DN5:DS5"/>
    <mergeCell ref="DU5:DZ5"/>
    <mergeCell ref="EB5:EG5"/>
    <mergeCell ref="EI5:EN5"/>
    <mergeCell ref="EP5:EU5"/>
    <mergeCell ref="EW5:FB5"/>
    <mergeCell ref="BX5:CC5"/>
    <mergeCell ref="CE5:CJ5"/>
    <mergeCell ref="CL5:CQ5"/>
    <mergeCell ref="CS5:CX5"/>
    <mergeCell ref="CZ5:DE5"/>
    <mergeCell ref="DG5:DL5"/>
    <mergeCell ref="FD4:FI4"/>
    <mergeCell ref="M5:R5"/>
    <mergeCell ref="T5:Y5"/>
    <mergeCell ref="AA5:AF5"/>
    <mergeCell ref="AH5:AM5"/>
    <mergeCell ref="AO5:AT5"/>
    <mergeCell ref="AV5:BA5"/>
    <mergeCell ref="BC5:BH5"/>
    <mergeCell ref="BJ5:BO5"/>
    <mergeCell ref="BQ5:BV5"/>
    <mergeCell ref="DN4:DS4"/>
    <mergeCell ref="DU4:DZ4"/>
    <mergeCell ref="EB4:EG4"/>
    <mergeCell ref="EI4:EN4"/>
    <mergeCell ref="EP4:EU4"/>
    <mergeCell ref="EW4:FB4"/>
    <mergeCell ref="BX4:CC4"/>
    <mergeCell ref="CE4:CJ4"/>
    <mergeCell ref="CL4:CQ4"/>
    <mergeCell ref="CS4:CX4"/>
    <mergeCell ref="CZ4:DE4"/>
    <mergeCell ref="DG4:DL4"/>
    <mergeCell ref="FD3:FI3"/>
    <mergeCell ref="M4:R4"/>
    <mergeCell ref="T4:Y4"/>
    <mergeCell ref="AA4:AF4"/>
    <mergeCell ref="AH4:AM4"/>
    <mergeCell ref="AO4:AT4"/>
    <mergeCell ref="AV4:BA4"/>
    <mergeCell ref="BC4:BH4"/>
    <mergeCell ref="BJ4:BO4"/>
    <mergeCell ref="BQ4:BV4"/>
    <mergeCell ref="DN3:DS3"/>
    <mergeCell ref="DU3:DZ3"/>
    <mergeCell ref="EB3:EG3"/>
    <mergeCell ref="EI3:EN3"/>
    <mergeCell ref="EP3:EU3"/>
    <mergeCell ref="EW3:FB3"/>
    <mergeCell ref="BX3:CC3"/>
    <mergeCell ref="CE3:CJ3"/>
    <mergeCell ref="CL3:CQ3"/>
    <mergeCell ref="CS3:CX3"/>
    <mergeCell ref="CZ3:DE3"/>
    <mergeCell ref="DG3:DL3"/>
    <mergeCell ref="FD1:FI1"/>
    <mergeCell ref="M3:R3"/>
    <mergeCell ref="T3:Y3"/>
    <mergeCell ref="AA3:AF3"/>
    <mergeCell ref="AH3:AM3"/>
    <mergeCell ref="AO3:AT3"/>
    <mergeCell ref="AV3:BA3"/>
    <mergeCell ref="BC3:BH3"/>
    <mergeCell ref="BJ3:BO3"/>
    <mergeCell ref="BQ3:BV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67" max="4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91937-CD02-48AD-A51E-2CC556EC7E27}">
  <dimension ref="A1:D41"/>
  <sheetViews>
    <sheetView workbookViewId="0">
      <selection activeCell="D2" sqref="D2:D41"/>
    </sheetView>
  </sheetViews>
  <sheetFormatPr defaultRowHeight="14.4"/>
  <cols>
    <col min="2" max="2" width="18.33203125" customWidth="1"/>
    <col min="4" max="4" width="9.109375" style="62"/>
  </cols>
  <sheetData>
    <row r="1" spans="1:4">
      <c r="A1" t="s">
        <v>975</v>
      </c>
      <c r="B1" t="s">
        <v>976</v>
      </c>
      <c r="D1" s="81" t="s">
        <v>984</v>
      </c>
    </row>
    <row r="2" spans="1:4">
      <c r="A2">
        <v>18</v>
      </c>
      <c r="B2" t="s">
        <v>907</v>
      </c>
      <c r="C2">
        <v>1</v>
      </c>
      <c r="D2" s="62">
        <v>37</v>
      </c>
    </row>
    <row r="3" spans="1:4">
      <c r="A3">
        <v>71</v>
      </c>
      <c r="B3" t="s">
        <v>430</v>
      </c>
      <c r="C3">
        <v>2</v>
      </c>
      <c r="D3" s="62">
        <v>12</v>
      </c>
    </row>
    <row r="4" spans="1:4">
      <c r="A4">
        <v>68</v>
      </c>
      <c r="B4" t="s">
        <v>330</v>
      </c>
      <c r="C4">
        <v>3</v>
      </c>
      <c r="D4" s="62">
        <v>15</v>
      </c>
    </row>
    <row r="5" spans="1:4">
      <c r="A5">
        <v>36</v>
      </c>
      <c r="B5" t="s">
        <v>922</v>
      </c>
      <c r="C5">
        <v>4</v>
      </c>
      <c r="D5" s="62">
        <v>25</v>
      </c>
    </row>
    <row r="6" spans="1:4">
      <c r="A6">
        <v>15</v>
      </c>
      <c r="B6" t="s">
        <v>739</v>
      </c>
      <c r="C6">
        <v>5</v>
      </c>
      <c r="D6" s="62">
        <v>40</v>
      </c>
    </row>
    <row r="7" spans="1:4">
      <c r="A7">
        <v>69</v>
      </c>
      <c r="B7" t="s">
        <v>898</v>
      </c>
      <c r="C7">
        <v>6</v>
      </c>
      <c r="D7" s="62" t="s">
        <v>368</v>
      </c>
    </row>
    <row r="8" spans="1:4">
      <c r="A8">
        <v>82</v>
      </c>
      <c r="B8" t="s">
        <v>967</v>
      </c>
      <c r="C8">
        <v>7</v>
      </c>
      <c r="D8" s="62">
        <v>10</v>
      </c>
    </row>
    <row r="9" spans="1:4">
      <c r="A9">
        <v>16</v>
      </c>
      <c r="B9" t="s">
        <v>676</v>
      </c>
      <c r="C9">
        <v>8</v>
      </c>
      <c r="D9" s="62">
        <v>39</v>
      </c>
    </row>
    <row r="10" spans="1:4">
      <c r="A10">
        <v>22</v>
      </c>
      <c r="B10" t="s">
        <v>978</v>
      </c>
      <c r="C10">
        <v>9</v>
      </c>
      <c r="D10" s="62" t="s">
        <v>812</v>
      </c>
    </row>
    <row r="11" spans="1:4">
      <c r="A11">
        <v>22</v>
      </c>
      <c r="B11" t="s">
        <v>326</v>
      </c>
      <c r="C11">
        <v>10</v>
      </c>
      <c r="D11" s="62" t="s">
        <v>812</v>
      </c>
    </row>
    <row r="12" spans="1:4">
      <c r="A12">
        <v>31</v>
      </c>
      <c r="B12" t="s">
        <v>742</v>
      </c>
      <c r="C12">
        <v>11</v>
      </c>
      <c r="D12" s="62">
        <v>27</v>
      </c>
    </row>
    <row r="13" spans="1:4">
      <c r="A13">
        <v>19</v>
      </c>
      <c r="B13" t="s">
        <v>811</v>
      </c>
      <c r="C13">
        <v>12</v>
      </c>
      <c r="D13" s="62">
        <v>36</v>
      </c>
    </row>
    <row r="14" spans="1:4">
      <c r="A14">
        <v>55</v>
      </c>
      <c r="B14" t="s">
        <v>923</v>
      </c>
      <c r="C14">
        <v>13</v>
      </c>
      <c r="D14" s="62">
        <v>19</v>
      </c>
    </row>
    <row r="15" spans="1:4">
      <c r="A15">
        <v>63</v>
      </c>
      <c r="B15" t="s">
        <v>380</v>
      </c>
      <c r="C15">
        <v>14</v>
      </c>
      <c r="D15" s="62">
        <v>17</v>
      </c>
    </row>
    <row r="16" spans="1:4">
      <c r="A16">
        <v>29</v>
      </c>
      <c r="B16" t="s">
        <v>418</v>
      </c>
      <c r="C16">
        <v>15</v>
      </c>
      <c r="D16" s="62">
        <v>29</v>
      </c>
    </row>
    <row r="17" spans="1:4">
      <c r="A17">
        <v>104</v>
      </c>
      <c r="B17" t="s">
        <v>971</v>
      </c>
      <c r="C17">
        <v>16</v>
      </c>
      <c r="D17" s="62">
        <v>8</v>
      </c>
    </row>
    <row r="18" spans="1:4">
      <c r="A18">
        <v>65</v>
      </c>
      <c r="B18" t="s">
        <v>903</v>
      </c>
      <c r="C18">
        <v>17</v>
      </c>
      <c r="D18" s="62">
        <v>16</v>
      </c>
    </row>
    <row r="19" spans="1:4">
      <c r="A19">
        <v>56</v>
      </c>
      <c r="B19" t="s">
        <v>846</v>
      </c>
      <c r="C19">
        <v>18</v>
      </c>
      <c r="D19" s="62">
        <v>18</v>
      </c>
    </row>
    <row r="20" spans="1:4">
      <c r="A20">
        <v>50</v>
      </c>
      <c r="B20" t="s">
        <v>26</v>
      </c>
      <c r="C20">
        <v>19</v>
      </c>
      <c r="D20" s="62">
        <v>20</v>
      </c>
    </row>
    <row r="21" spans="1:4">
      <c r="A21">
        <v>111</v>
      </c>
      <c r="B21" t="s">
        <v>970</v>
      </c>
      <c r="C21">
        <v>20</v>
      </c>
      <c r="D21" s="62">
        <v>6</v>
      </c>
    </row>
    <row r="22" spans="1:4">
      <c r="A22">
        <v>138</v>
      </c>
      <c r="B22" t="s">
        <v>231</v>
      </c>
      <c r="C22">
        <v>21</v>
      </c>
      <c r="D22" s="62">
        <v>2</v>
      </c>
    </row>
    <row r="23" spans="1:4">
      <c r="A23">
        <v>47</v>
      </c>
      <c r="B23" t="s">
        <v>972</v>
      </c>
      <c r="C23">
        <v>22</v>
      </c>
      <c r="D23" s="62">
        <v>21</v>
      </c>
    </row>
    <row r="24" spans="1:4">
      <c r="A24">
        <v>116</v>
      </c>
      <c r="B24" t="s">
        <v>901</v>
      </c>
      <c r="C24">
        <v>23</v>
      </c>
      <c r="D24" s="62">
        <v>5</v>
      </c>
    </row>
    <row r="25" spans="1:4">
      <c r="A25">
        <v>20</v>
      </c>
      <c r="B25" t="s">
        <v>607</v>
      </c>
      <c r="C25">
        <v>24</v>
      </c>
      <c r="D25" s="62">
        <v>35</v>
      </c>
    </row>
    <row r="26" spans="1:4">
      <c r="A26">
        <v>26</v>
      </c>
      <c r="B26" t="s">
        <v>791</v>
      </c>
      <c r="C26">
        <v>25</v>
      </c>
      <c r="D26" s="62">
        <v>30</v>
      </c>
    </row>
    <row r="27" spans="1:4">
      <c r="A27">
        <v>25</v>
      </c>
      <c r="B27" t="s">
        <v>685</v>
      </c>
      <c r="C27">
        <v>26</v>
      </c>
      <c r="D27" s="62">
        <v>31</v>
      </c>
    </row>
    <row r="28" spans="1:4">
      <c r="A28">
        <v>144</v>
      </c>
      <c r="B28" t="s">
        <v>669</v>
      </c>
      <c r="C28">
        <v>27</v>
      </c>
      <c r="D28" s="62">
        <v>1</v>
      </c>
    </row>
    <row r="29" spans="1:4">
      <c r="A29">
        <v>17</v>
      </c>
      <c r="B29" t="s">
        <v>606</v>
      </c>
      <c r="C29">
        <v>28</v>
      </c>
      <c r="D29" s="62">
        <v>38</v>
      </c>
    </row>
    <row r="30" spans="1:4">
      <c r="A30">
        <v>69</v>
      </c>
      <c r="B30" t="s">
        <v>433</v>
      </c>
      <c r="C30">
        <v>29</v>
      </c>
      <c r="D30" s="62" t="s">
        <v>368</v>
      </c>
    </row>
    <row r="31" spans="1:4">
      <c r="A31">
        <v>24</v>
      </c>
      <c r="B31" t="s">
        <v>977</v>
      </c>
      <c r="C31">
        <v>30</v>
      </c>
      <c r="D31" s="62">
        <v>32</v>
      </c>
    </row>
    <row r="32" spans="1:4">
      <c r="A32">
        <v>119</v>
      </c>
      <c r="B32" t="s">
        <v>968</v>
      </c>
      <c r="C32">
        <v>31</v>
      </c>
      <c r="D32" s="62">
        <v>4</v>
      </c>
    </row>
    <row r="33" spans="1:4">
      <c r="A33">
        <v>34</v>
      </c>
      <c r="B33" t="s">
        <v>969</v>
      </c>
      <c r="C33">
        <v>32</v>
      </c>
      <c r="D33" s="62">
        <v>26</v>
      </c>
    </row>
    <row r="34" spans="1:4">
      <c r="A34">
        <v>76</v>
      </c>
      <c r="B34" t="s">
        <v>559</v>
      </c>
      <c r="C34">
        <v>33</v>
      </c>
      <c r="D34" s="62">
        <v>11</v>
      </c>
    </row>
    <row r="35" spans="1:4">
      <c r="A35">
        <v>39</v>
      </c>
      <c r="B35" t="s">
        <v>966</v>
      </c>
      <c r="C35">
        <v>34</v>
      </c>
      <c r="D35" s="62">
        <v>24</v>
      </c>
    </row>
    <row r="36" spans="1:4">
      <c r="A36">
        <v>107</v>
      </c>
      <c r="B36" t="s">
        <v>675</v>
      </c>
      <c r="C36">
        <v>35</v>
      </c>
      <c r="D36" s="62">
        <v>7</v>
      </c>
    </row>
    <row r="37" spans="1:4">
      <c r="A37">
        <v>30</v>
      </c>
      <c r="B37" t="s">
        <v>908</v>
      </c>
      <c r="C37">
        <v>36</v>
      </c>
      <c r="D37" s="62">
        <v>28</v>
      </c>
    </row>
    <row r="38" spans="1:4">
      <c r="A38">
        <v>98</v>
      </c>
      <c r="B38" t="s">
        <v>794</v>
      </c>
      <c r="C38">
        <v>37</v>
      </c>
      <c r="D38" s="62">
        <v>9</v>
      </c>
    </row>
    <row r="39" spans="1:4">
      <c r="A39">
        <v>131</v>
      </c>
      <c r="B39" t="s">
        <v>847</v>
      </c>
      <c r="C39">
        <v>38</v>
      </c>
      <c r="D39" s="62">
        <v>3</v>
      </c>
    </row>
    <row r="40" spans="1:4">
      <c r="A40">
        <v>41</v>
      </c>
      <c r="B40" t="s">
        <v>912</v>
      </c>
      <c r="C40">
        <v>39</v>
      </c>
      <c r="D40" s="62">
        <v>23</v>
      </c>
    </row>
    <row r="41" spans="1:4">
      <c r="A41">
        <v>44</v>
      </c>
      <c r="B41" t="s">
        <v>273</v>
      </c>
      <c r="C41">
        <v>40</v>
      </c>
      <c r="D41" s="62">
        <v>22</v>
      </c>
    </row>
  </sheetData>
  <autoFilter ref="A1:D40" xr:uid="{CE920E41-C28E-48BC-A480-C7F0D2FA8F69}">
    <sortState xmlns:xlrd2="http://schemas.microsoft.com/office/spreadsheetml/2017/richdata2" ref="A2:D41">
      <sortCondition ref="C1:C40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1299"/>
  <sheetViews>
    <sheetView workbookViewId="0">
      <pane xSplit="1" ySplit="7" topLeftCell="AI8" activePane="bottomRight" state="frozen"/>
      <selection pane="topRight" activeCell="B1" sqref="B1"/>
      <selection pane="bottomLeft" activeCell="A8" sqref="A8"/>
      <selection pane="bottomRight" activeCell="CB8" sqref="CB8"/>
    </sheetView>
  </sheetViews>
  <sheetFormatPr defaultRowHeight="14.4"/>
  <cols>
    <col min="1" max="1" width="20.109375" customWidth="1"/>
    <col min="2" max="2" width="10.6640625" bestFit="1" customWidth="1"/>
    <col min="3" max="3" width="9.109375" style="40" customWidth="1"/>
    <col min="7" max="7" width="9.109375" style="51" customWidth="1"/>
    <col min="8" max="8" width="1.88671875" customWidth="1"/>
    <col min="15" max="15" width="1.88671875" customWidth="1"/>
    <col min="22" max="22" width="1.88671875" customWidth="1"/>
    <col min="29" max="29" width="1.88671875" customWidth="1"/>
    <col min="36" max="36" width="1.88671875" customWidth="1"/>
    <col min="43" max="43" width="1.88671875" customWidth="1"/>
    <col min="44" max="49" width="0" hidden="1" customWidth="1"/>
    <col min="50" max="50" width="1.88671875" hidden="1" customWidth="1"/>
    <col min="51" max="56" width="0" hidden="1" customWidth="1"/>
    <col min="57" max="57" width="1.88671875" hidden="1" customWidth="1"/>
    <col min="58" max="63" width="0" hidden="1" customWidth="1"/>
    <col min="64" max="64" width="1.88671875" hidden="1" customWidth="1"/>
    <col min="65" max="70" width="0" hidden="1" customWidth="1"/>
    <col min="71" max="71" width="1.88671875" style="39" customWidth="1"/>
  </cols>
  <sheetData>
    <row r="1" spans="1:80">
      <c r="A1" s="37" t="s">
        <v>0</v>
      </c>
      <c r="B1" s="37" t="s">
        <v>246</v>
      </c>
      <c r="C1" s="38"/>
      <c r="D1" s="37"/>
      <c r="E1" s="37" t="s">
        <v>12</v>
      </c>
      <c r="G1"/>
    </row>
    <row r="2" spans="1:80" ht="15" thickBot="1">
      <c r="G2"/>
    </row>
    <row r="3" spans="1:80">
      <c r="A3" t="s">
        <v>2</v>
      </c>
      <c r="B3" s="208" t="s">
        <v>97</v>
      </c>
      <c r="C3" s="209"/>
      <c r="D3" s="209"/>
      <c r="E3" s="209"/>
      <c r="F3" s="209"/>
      <c r="G3" s="210"/>
      <c r="I3" s="208" t="s">
        <v>205</v>
      </c>
      <c r="J3" s="209"/>
      <c r="K3" s="209"/>
      <c r="L3" s="209"/>
      <c r="M3" s="209"/>
      <c r="N3" s="210"/>
      <c r="P3" s="208" t="s">
        <v>211</v>
      </c>
      <c r="Q3" s="209"/>
      <c r="R3" s="209"/>
      <c r="S3" s="209"/>
      <c r="T3" s="209"/>
      <c r="U3" s="210"/>
      <c r="W3" s="208" t="s">
        <v>215</v>
      </c>
      <c r="X3" s="209"/>
      <c r="Y3" s="209"/>
      <c r="Z3" s="209"/>
      <c r="AA3" s="209"/>
      <c r="AB3" s="210"/>
      <c r="AD3" s="208" t="s">
        <v>228</v>
      </c>
      <c r="AE3" s="209"/>
      <c r="AF3" s="209"/>
      <c r="AG3" s="209"/>
      <c r="AH3" s="209"/>
      <c r="AI3" s="210"/>
      <c r="AK3" s="208" t="s">
        <v>247</v>
      </c>
      <c r="AL3" s="209"/>
      <c r="AM3" s="209"/>
      <c r="AN3" s="209"/>
      <c r="AO3" s="209"/>
      <c r="AP3" s="210"/>
      <c r="AR3" s="208"/>
      <c r="AS3" s="209"/>
      <c r="AT3" s="209"/>
      <c r="AU3" s="209"/>
      <c r="AV3" s="209"/>
      <c r="AW3" s="210"/>
      <c r="AY3" s="193"/>
      <c r="AZ3" s="194"/>
      <c r="BA3" s="194"/>
      <c r="BB3" s="194"/>
      <c r="BC3" s="194"/>
      <c r="BD3" s="195"/>
      <c r="BF3" s="208"/>
      <c r="BG3" s="209"/>
      <c r="BH3" s="209"/>
      <c r="BI3" s="209"/>
      <c r="BJ3" s="209"/>
      <c r="BK3" s="210"/>
      <c r="BM3" s="208"/>
      <c r="BN3" s="209"/>
      <c r="BO3" s="209"/>
      <c r="BP3" s="209"/>
      <c r="BQ3" s="209"/>
      <c r="BR3" s="210"/>
      <c r="BT3" s="208" t="s">
        <v>43</v>
      </c>
      <c r="BU3" s="209"/>
      <c r="BV3" s="209"/>
      <c r="BW3" s="209"/>
      <c r="BX3" s="209"/>
      <c r="BY3" s="210"/>
    </row>
    <row r="4" spans="1:80">
      <c r="A4" t="s">
        <v>7</v>
      </c>
      <c r="B4" s="205" t="s">
        <v>248</v>
      </c>
      <c r="C4" s="206"/>
      <c r="D4" s="206"/>
      <c r="E4" s="206"/>
      <c r="F4" s="206"/>
      <c r="G4" s="207"/>
      <c r="I4" s="205" t="s">
        <v>249</v>
      </c>
      <c r="J4" s="206"/>
      <c r="K4" s="206"/>
      <c r="L4" s="206"/>
      <c r="M4" s="206"/>
      <c r="N4" s="207"/>
      <c r="P4" s="205" t="s">
        <v>212</v>
      </c>
      <c r="Q4" s="206"/>
      <c r="R4" s="206"/>
      <c r="S4" s="206"/>
      <c r="T4" s="206"/>
      <c r="U4" s="207"/>
      <c r="W4" s="205" t="s">
        <v>53</v>
      </c>
      <c r="X4" s="206"/>
      <c r="Y4" s="206"/>
      <c r="Z4" s="206"/>
      <c r="AA4" s="206"/>
      <c r="AB4" s="207"/>
      <c r="AD4" s="205" t="s">
        <v>250</v>
      </c>
      <c r="AE4" s="206"/>
      <c r="AF4" s="206"/>
      <c r="AG4" s="206"/>
      <c r="AH4" s="206"/>
      <c r="AI4" s="207"/>
      <c r="AK4" s="205" t="s">
        <v>251</v>
      </c>
      <c r="AL4" s="206"/>
      <c r="AM4" s="206"/>
      <c r="AN4" s="206"/>
      <c r="AO4" s="206"/>
      <c r="AP4" s="207"/>
      <c r="AR4" s="205"/>
      <c r="AS4" s="206"/>
      <c r="AT4" s="206"/>
      <c r="AU4" s="206"/>
      <c r="AV4" s="206"/>
      <c r="AW4" s="207"/>
      <c r="AY4" s="196"/>
      <c r="AZ4" s="197"/>
      <c r="BA4" s="197"/>
      <c r="BB4" s="197"/>
      <c r="BC4" s="197"/>
      <c r="BD4" s="198"/>
      <c r="BF4" s="205"/>
      <c r="BG4" s="206"/>
      <c r="BH4" s="206"/>
      <c r="BI4" s="206"/>
      <c r="BJ4" s="206"/>
      <c r="BK4" s="207"/>
      <c r="BM4" s="205"/>
      <c r="BN4" s="206"/>
      <c r="BO4" s="206"/>
      <c r="BP4" s="206"/>
      <c r="BQ4" s="206"/>
      <c r="BR4" s="207"/>
      <c r="BT4" s="205"/>
      <c r="BU4" s="206"/>
      <c r="BV4" s="206"/>
      <c r="BW4" s="206"/>
      <c r="BX4" s="206"/>
      <c r="BY4" s="207"/>
    </row>
    <row r="5" spans="1:80">
      <c r="A5" t="s">
        <v>6</v>
      </c>
      <c r="B5" s="205" t="s">
        <v>98</v>
      </c>
      <c r="C5" s="206"/>
      <c r="D5" s="206"/>
      <c r="E5" s="206"/>
      <c r="F5" s="206"/>
      <c r="G5" s="207"/>
      <c r="I5" s="205" t="s">
        <v>206</v>
      </c>
      <c r="J5" s="206"/>
      <c r="K5" s="206"/>
      <c r="L5" s="206"/>
      <c r="M5" s="206"/>
      <c r="N5" s="207"/>
      <c r="P5" s="205" t="s">
        <v>48</v>
      </c>
      <c r="Q5" s="206"/>
      <c r="R5" s="206"/>
      <c r="S5" s="206"/>
      <c r="T5" s="206"/>
      <c r="U5" s="207"/>
      <c r="W5" s="205" t="s">
        <v>216</v>
      </c>
      <c r="X5" s="206"/>
      <c r="Y5" s="206"/>
      <c r="Z5" s="206"/>
      <c r="AA5" s="206"/>
      <c r="AB5" s="207"/>
      <c r="AD5" s="205" t="s">
        <v>252</v>
      </c>
      <c r="AE5" s="206"/>
      <c r="AF5" s="206"/>
      <c r="AG5" s="206"/>
      <c r="AH5" s="206"/>
      <c r="AI5" s="207"/>
      <c r="AK5" s="205" t="s">
        <v>253</v>
      </c>
      <c r="AL5" s="206"/>
      <c r="AM5" s="206"/>
      <c r="AN5" s="206"/>
      <c r="AO5" s="206"/>
      <c r="AP5" s="207"/>
      <c r="AR5" s="205"/>
      <c r="AS5" s="206"/>
      <c r="AT5" s="206"/>
      <c r="AU5" s="206"/>
      <c r="AV5" s="206"/>
      <c r="AW5" s="207"/>
      <c r="AY5" s="205"/>
      <c r="AZ5" s="206"/>
      <c r="BA5" s="206"/>
      <c r="BB5" s="206"/>
      <c r="BC5" s="206"/>
      <c r="BD5" s="207"/>
      <c r="BF5" s="205"/>
      <c r="BG5" s="206"/>
      <c r="BH5" s="206"/>
      <c r="BI5" s="206"/>
      <c r="BJ5" s="206"/>
      <c r="BK5" s="207"/>
      <c r="BM5" s="205"/>
      <c r="BN5" s="206"/>
      <c r="BO5" s="206"/>
      <c r="BP5" s="206"/>
      <c r="BQ5" s="206"/>
      <c r="BR5" s="207"/>
      <c r="BT5" s="205"/>
      <c r="BU5" s="206"/>
      <c r="BV5" s="206"/>
      <c r="BW5" s="206"/>
      <c r="BX5" s="206"/>
      <c r="BY5" s="207"/>
    </row>
    <row r="6" spans="1:80">
      <c r="A6" t="s">
        <v>5</v>
      </c>
      <c r="B6" s="211" t="s">
        <v>254</v>
      </c>
      <c r="C6" s="212"/>
      <c r="D6" s="212"/>
      <c r="E6" s="212"/>
      <c r="F6" s="212"/>
      <c r="G6" s="213"/>
      <c r="I6" s="211" t="s">
        <v>255</v>
      </c>
      <c r="J6" s="212"/>
      <c r="K6" s="212"/>
      <c r="L6" s="212"/>
      <c r="M6" s="212"/>
      <c r="N6" s="213"/>
      <c r="P6" s="211" t="s">
        <v>256</v>
      </c>
      <c r="Q6" s="212"/>
      <c r="R6" s="212"/>
      <c r="S6" s="212"/>
      <c r="T6" s="212"/>
      <c r="U6" s="213"/>
      <c r="W6" s="211" t="s">
        <v>257</v>
      </c>
      <c r="X6" s="212"/>
      <c r="Y6" s="212"/>
      <c r="Z6" s="212"/>
      <c r="AA6" s="212"/>
      <c r="AB6" s="213"/>
      <c r="AD6" s="211" t="s">
        <v>258</v>
      </c>
      <c r="AE6" s="212"/>
      <c r="AF6" s="212"/>
      <c r="AG6" s="212"/>
      <c r="AH6" s="212"/>
      <c r="AI6" s="213"/>
      <c r="AK6" s="211" t="s">
        <v>259</v>
      </c>
      <c r="AL6" s="212"/>
      <c r="AM6" s="212"/>
      <c r="AN6" s="212"/>
      <c r="AO6" s="212"/>
      <c r="AP6" s="213"/>
      <c r="AR6" s="211"/>
      <c r="AS6" s="212"/>
      <c r="AT6" s="212"/>
      <c r="AU6" s="212"/>
      <c r="AV6" s="212"/>
      <c r="AW6" s="213"/>
      <c r="AY6" s="205"/>
      <c r="AZ6" s="206"/>
      <c r="BA6" s="206"/>
      <c r="BB6" s="206"/>
      <c r="BC6" s="206"/>
      <c r="BD6" s="207"/>
      <c r="BF6" s="211"/>
      <c r="BG6" s="212"/>
      <c r="BH6" s="212"/>
      <c r="BI6" s="212"/>
      <c r="BJ6" s="212"/>
      <c r="BK6" s="213"/>
      <c r="BM6" s="211"/>
      <c r="BN6" s="212"/>
      <c r="BO6" s="212"/>
      <c r="BP6" s="212"/>
      <c r="BQ6" s="212"/>
      <c r="BR6" s="213"/>
      <c r="BT6" s="211"/>
      <c r="BU6" s="212"/>
      <c r="BV6" s="212"/>
      <c r="BW6" s="212"/>
      <c r="BX6" s="212"/>
      <c r="BY6" s="213"/>
    </row>
    <row r="7" spans="1:80" ht="30.75" customHeight="1">
      <c r="B7" s="41" t="s">
        <v>8</v>
      </c>
      <c r="C7" s="42" t="s">
        <v>13</v>
      </c>
      <c r="D7" s="43" t="s">
        <v>11</v>
      </c>
      <c r="E7" s="44" t="s">
        <v>9</v>
      </c>
      <c r="F7" s="43" t="s">
        <v>14</v>
      </c>
      <c r="G7" s="45" t="s">
        <v>15</v>
      </c>
      <c r="I7" s="41" t="s">
        <v>8</v>
      </c>
      <c r="J7" s="42" t="s">
        <v>13</v>
      </c>
      <c r="K7" s="43" t="s">
        <v>11</v>
      </c>
      <c r="L7" s="44" t="s">
        <v>9</v>
      </c>
      <c r="M7" s="43" t="s">
        <v>14</v>
      </c>
      <c r="N7" s="45" t="s">
        <v>15</v>
      </c>
      <c r="P7" s="41" t="s">
        <v>8</v>
      </c>
      <c r="Q7" s="42" t="s">
        <v>13</v>
      </c>
      <c r="R7" s="43" t="s">
        <v>11</v>
      </c>
      <c r="S7" s="44" t="s">
        <v>9</v>
      </c>
      <c r="T7" s="43" t="s">
        <v>14</v>
      </c>
      <c r="U7" s="45" t="s">
        <v>15</v>
      </c>
      <c r="W7" s="41" t="s">
        <v>8</v>
      </c>
      <c r="X7" s="42" t="s">
        <v>13</v>
      </c>
      <c r="Y7" s="43" t="s">
        <v>11</v>
      </c>
      <c r="Z7" s="44" t="s">
        <v>9</v>
      </c>
      <c r="AA7" s="43" t="s">
        <v>14</v>
      </c>
      <c r="AB7" s="45" t="s">
        <v>15</v>
      </c>
      <c r="AD7" s="41" t="s">
        <v>8</v>
      </c>
      <c r="AE7" s="42" t="s">
        <v>13</v>
      </c>
      <c r="AF7" s="43" t="s">
        <v>11</v>
      </c>
      <c r="AG7" s="44" t="s">
        <v>9</v>
      </c>
      <c r="AH7" s="43" t="s">
        <v>14</v>
      </c>
      <c r="AI7" s="45" t="s">
        <v>15</v>
      </c>
      <c r="AK7" s="41" t="s">
        <v>8</v>
      </c>
      <c r="AL7" s="42" t="s">
        <v>13</v>
      </c>
      <c r="AM7" s="43" t="s">
        <v>11</v>
      </c>
      <c r="AN7" s="44" t="s">
        <v>9</v>
      </c>
      <c r="AO7" s="43" t="s">
        <v>14</v>
      </c>
      <c r="AP7" s="45" t="s">
        <v>15</v>
      </c>
      <c r="AR7" s="41" t="s">
        <v>8</v>
      </c>
      <c r="AS7" s="42" t="s">
        <v>13</v>
      </c>
      <c r="AT7" s="43" t="s">
        <v>11</v>
      </c>
      <c r="AU7" s="44" t="s">
        <v>9</v>
      </c>
      <c r="AV7" s="43" t="s">
        <v>14</v>
      </c>
      <c r="AW7" s="45" t="s">
        <v>15</v>
      </c>
      <c r="AY7" s="41" t="s">
        <v>8</v>
      </c>
      <c r="AZ7" s="42" t="s">
        <v>13</v>
      </c>
      <c r="BA7" s="43" t="s">
        <v>11</v>
      </c>
      <c r="BB7" s="44" t="s">
        <v>9</v>
      </c>
      <c r="BC7" s="43" t="s">
        <v>14</v>
      </c>
      <c r="BD7" s="45" t="s">
        <v>15</v>
      </c>
      <c r="BF7" s="41" t="s">
        <v>8</v>
      </c>
      <c r="BG7" s="42" t="s">
        <v>13</v>
      </c>
      <c r="BH7" s="43" t="s">
        <v>11</v>
      </c>
      <c r="BI7" s="44" t="s">
        <v>9</v>
      </c>
      <c r="BJ7" s="43" t="s">
        <v>14</v>
      </c>
      <c r="BK7" s="45" t="s">
        <v>15</v>
      </c>
      <c r="BM7" s="41" t="s">
        <v>8</v>
      </c>
      <c r="BN7" s="42" t="s">
        <v>13</v>
      </c>
      <c r="BO7" s="43" t="s">
        <v>11</v>
      </c>
      <c r="BP7" s="44" t="s">
        <v>9</v>
      </c>
      <c r="BQ7" s="43" t="s">
        <v>14</v>
      </c>
      <c r="BR7" s="45" t="s">
        <v>15</v>
      </c>
      <c r="BT7" s="41" t="s">
        <v>8</v>
      </c>
      <c r="BU7" s="42" t="s">
        <v>13</v>
      </c>
      <c r="BV7" s="43" t="s">
        <v>11</v>
      </c>
      <c r="BW7" s="44" t="s">
        <v>9</v>
      </c>
      <c r="BX7" s="43" t="s">
        <v>14</v>
      </c>
      <c r="BY7" s="45" t="s">
        <v>44</v>
      </c>
    </row>
    <row r="8" spans="1:80">
      <c r="B8" s="1"/>
      <c r="C8" s="2"/>
      <c r="D8" s="3"/>
      <c r="E8" s="3"/>
      <c r="F8" s="3"/>
      <c r="G8" s="46"/>
      <c r="I8" s="1"/>
      <c r="J8" s="2"/>
      <c r="K8" s="3"/>
      <c r="L8" s="3"/>
      <c r="M8" s="3"/>
      <c r="N8" s="46"/>
      <c r="P8" s="1"/>
      <c r="Q8" s="2"/>
      <c r="R8" s="3"/>
      <c r="S8" s="3"/>
      <c r="T8" s="3"/>
      <c r="U8" s="46"/>
      <c r="W8" s="1"/>
      <c r="X8" s="2"/>
      <c r="Y8" s="3"/>
      <c r="Z8" s="3"/>
      <c r="AA8" s="3"/>
      <c r="AB8" s="46"/>
      <c r="AD8" s="1"/>
      <c r="AE8" s="2"/>
      <c r="AF8" s="3"/>
      <c r="AG8" s="3"/>
      <c r="AH8" s="3"/>
      <c r="AI8" s="46"/>
      <c r="AK8" s="1"/>
      <c r="AL8" s="2"/>
      <c r="AM8" s="3"/>
      <c r="AN8" s="3"/>
      <c r="AO8" s="3"/>
      <c r="AP8" s="46"/>
      <c r="AR8" s="1"/>
      <c r="AS8" s="2"/>
      <c r="AT8" s="3"/>
      <c r="AU8" s="3"/>
      <c r="AV8" s="3"/>
      <c r="AW8" s="46"/>
      <c r="AY8" s="1"/>
      <c r="AZ8" s="2"/>
      <c r="BA8" s="3"/>
      <c r="BB8" s="3"/>
      <c r="BC8" s="3"/>
      <c r="BD8" s="46"/>
      <c r="BF8" s="1"/>
      <c r="BG8" s="2"/>
      <c r="BH8" s="3"/>
      <c r="BI8" s="3"/>
      <c r="BJ8" s="3"/>
      <c r="BK8" s="46"/>
      <c r="BM8" s="1"/>
      <c r="BN8" s="2"/>
      <c r="BO8" s="3"/>
      <c r="BP8" s="3"/>
      <c r="BQ8" s="3"/>
      <c r="BR8" s="46"/>
      <c r="BT8" s="1"/>
      <c r="BU8" s="2"/>
      <c r="BV8" s="3"/>
      <c r="BW8" s="3"/>
      <c r="BX8" s="3"/>
      <c r="BY8" s="46"/>
      <c r="CB8" t="s">
        <v>364</v>
      </c>
    </row>
    <row r="9" spans="1:80">
      <c r="A9" t="s">
        <v>16</v>
      </c>
      <c r="B9" s="4">
        <v>1.3275462962962963E-2</v>
      </c>
      <c r="C9" s="2" t="s">
        <v>68</v>
      </c>
      <c r="D9" s="3">
        <v>6</v>
      </c>
      <c r="E9" s="47">
        <v>15</v>
      </c>
      <c r="F9" s="3">
        <v>5</v>
      </c>
      <c r="G9" s="46">
        <f t="shared" ref="G9:G19" si="0">D9+E9+F9</f>
        <v>26</v>
      </c>
      <c r="I9" s="4">
        <v>6.368055555555556E-2</v>
      </c>
      <c r="J9" s="2" t="s">
        <v>145</v>
      </c>
      <c r="K9" s="3">
        <v>6</v>
      </c>
      <c r="L9" s="47">
        <v>0</v>
      </c>
      <c r="M9" s="3">
        <v>5</v>
      </c>
      <c r="N9" s="46">
        <f t="shared" ref="N9:N19" si="1">K9+L9+M9</f>
        <v>11</v>
      </c>
      <c r="P9" s="4">
        <v>5.0219907407407414E-2</v>
      </c>
      <c r="Q9" s="2" t="s">
        <v>21</v>
      </c>
      <c r="R9" s="3">
        <v>8</v>
      </c>
      <c r="S9" s="47">
        <v>0</v>
      </c>
      <c r="T9" s="3">
        <v>5</v>
      </c>
      <c r="U9" s="46">
        <f t="shared" ref="U9:U21" si="2">R9+S9+T9</f>
        <v>13</v>
      </c>
      <c r="W9" s="4">
        <v>6.173611111111111E-2</v>
      </c>
      <c r="X9" s="2" t="s">
        <v>35</v>
      </c>
      <c r="Y9" s="3">
        <v>3</v>
      </c>
      <c r="Z9" s="47">
        <v>15</v>
      </c>
      <c r="AA9" s="3">
        <v>5</v>
      </c>
      <c r="AB9" s="46">
        <f t="shared" ref="AB9:AB21" si="3">Y9+Z9+AA9</f>
        <v>23</v>
      </c>
      <c r="AD9" s="4">
        <v>2.7696759259259258E-2</v>
      </c>
      <c r="AE9" s="2" t="s">
        <v>68</v>
      </c>
      <c r="AF9" s="3">
        <v>5</v>
      </c>
      <c r="AG9" s="47">
        <v>0</v>
      </c>
      <c r="AH9" s="3">
        <v>5</v>
      </c>
      <c r="AI9" s="46">
        <f t="shared" ref="AI9:AI18" si="4">AF9+AG9+AH9</f>
        <v>10</v>
      </c>
      <c r="AK9" s="4"/>
      <c r="AL9" s="2"/>
      <c r="AM9" s="3"/>
      <c r="AN9" s="3"/>
      <c r="AO9" s="3"/>
      <c r="AP9" s="46">
        <f t="shared" ref="AP9:AP21" si="5">AM9+AN9+AO9</f>
        <v>0</v>
      </c>
      <c r="AR9" s="4"/>
      <c r="AS9" s="2"/>
      <c r="AT9" s="3"/>
      <c r="AU9" s="3"/>
      <c r="AV9" s="3"/>
      <c r="AW9" s="46">
        <f t="shared" ref="AW9:AW18" si="6">AT9+AU9+AV9</f>
        <v>0</v>
      </c>
      <c r="AY9" s="4"/>
      <c r="AZ9" s="2"/>
      <c r="BA9" s="3"/>
      <c r="BB9" s="3"/>
      <c r="BC9" s="3"/>
      <c r="BD9" s="46">
        <f t="shared" ref="BD9:BD18" si="7">BA9+BB9+BC9</f>
        <v>0</v>
      </c>
      <c r="BF9" s="4"/>
      <c r="BG9" s="2"/>
      <c r="BH9" s="3"/>
      <c r="BI9" s="3"/>
      <c r="BJ9" s="3"/>
      <c r="BK9" s="46">
        <f t="shared" ref="BK9:BK18" si="8">BH9+BI9+BJ9</f>
        <v>0</v>
      </c>
      <c r="BM9" s="4"/>
      <c r="BN9" s="2"/>
      <c r="BO9" s="3"/>
      <c r="BP9" s="3"/>
      <c r="BQ9" s="3"/>
      <c r="BR9" s="46">
        <f t="shared" ref="BR9:BR18" si="9">BO9+BP9+BQ9</f>
        <v>0</v>
      </c>
      <c r="BT9" s="4"/>
      <c r="BU9" s="2"/>
      <c r="BV9" s="3">
        <f t="shared" ref="BV9:BX24" si="10">D9+K9+R9+Y9+AF9+AM9+AT9+BA9+BH9+BO9</f>
        <v>28</v>
      </c>
      <c r="BW9" s="3">
        <f t="shared" si="10"/>
        <v>30</v>
      </c>
      <c r="BX9" s="3">
        <f t="shared" si="10"/>
        <v>25</v>
      </c>
      <c r="BY9" s="46">
        <f t="shared" ref="BY9:BY22" si="11">BV9+BW9+BX9</f>
        <v>83</v>
      </c>
      <c r="BZ9" t="str">
        <f t="shared" ref="BZ9:BZ26" si="12">A9</f>
        <v>John Bridge</v>
      </c>
      <c r="CB9">
        <v>3</v>
      </c>
    </row>
    <row r="10" spans="1:80">
      <c r="A10" t="s">
        <v>10</v>
      </c>
      <c r="B10" s="4">
        <v>1.3715277777777778E-2</v>
      </c>
      <c r="C10" s="2" t="s">
        <v>73</v>
      </c>
      <c r="D10" s="3">
        <v>5</v>
      </c>
      <c r="E10" s="47">
        <v>0</v>
      </c>
      <c r="F10" s="3">
        <v>5</v>
      </c>
      <c r="G10" s="46">
        <f t="shared" si="0"/>
        <v>10</v>
      </c>
      <c r="I10" s="4"/>
      <c r="J10" s="2"/>
      <c r="K10" s="3"/>
      <c r="L10" s="47">
        <v>0</v>
      </c>
      <c r="M10" s="3"/>
      <c r="N10" s="46">
        <f t="shared" si="1"/>
        <v>0</v>
      </c>
      <c r="P10" s="4">
        <v>4.7916666666666663E-2</v>
      </c>
      <c r="Q10" s="2" t="s">
        <v>20</v>
      </c>
      <c r="R10" s="3">
        <v>9</v>
      </c>
      <c r="S10" s="47">
        <v>0</v>
      </c>
      <c r="T10" s="3">
        <v>5</v>
      </c>
      <c r="U10" s="46">
        <f t="shared" si="2"/>
        <v>14</v>
      </c>
      <c r="W10" s="4"/>
      <c r="X10" s="2"/>
      <c r="Y10" s="3"/>
      <c r="Z10" s="47"/>
      <c r="AA10" s="3"/>
      <c r="AB10" s="46">
        <f t="shared" si="3"/>
        <v>0</v>
      </c>
      <c r="AD10" s="4">
        <v>2.7696759259259258E-2</v>
      </c>
      <c r="AE10" s="2" t="s">
        <v>73</v>
      </c>
      <c r="AF10" s="3">
        <v>6</v>
      </c>
      <c r="AG10" s="47">
        <v>15</v>
      </c>
      <c r="AH10" s="3">
        <v>5</v>
      </c>
      <c r="AI10" s="46">
        <f t="shared" si="4"/>
        <v>26</v>
      </c>
      <c r="AK10" s="4">
        <v>2.8206018518518519E-2</v>
      </c>
      <c r="AL10" s="2" t="s">
        <v>86</v>
      </c>
      <c r="AM10" s="3">
        <v>22</v>
      </c>
      <c r="AN10" s="3">
        <v>0</v>
      </c>
      <c r="AO10" s="3">
        <v>10</v>
      </c>
      <c r="AP10" s="46">
        <f t="shared" si="5"/>
        <v>32</v>
      </c>
      <c r="AR10" s="4"/>
      <c r="AS10" s="2"/>
      <c r="AT10" s="3"/>
      <c r="AU10" s="3"/>
      <c r="AV10" s="3"/>
      <c r="AW10" s="46">
        <f t="shared" si="6"/>
        <v>0</v>
      </c>
      <c r="AY10" s="4"/>
      <c r="AZ10" s="2"/>
      <c r="BA10" s="3"/>
      <c r="BB10" s="3"/>
      <c r="BC10" s="3"/>
      <c r="BD10" s="46">
        <f t="shared" si="7"/>
        <v>0</v>
      </c>
      <c r="BF10" s="4"/>
      <c r="BG10" s="2"/>
      <c r="BH10" s="3"/>
      <c r="BI10" s="3"/>
      <c r="BJ10" s="3"/>
      <c r="BK10" s="46">
        <f t="shared" si="8"/>
        <v>0</v>
      </c>
      <c r="BM10" s="4"/>
      <c r="BN10" s="2"/>
      <c r="BO10" s="3"/>
      <c r="BP10" s="3"/>
      <c r="BQ10" s="3"/>
      <c r="BR10" s="46">
        <f t="shared" si="9"/>
        <v>0</v>
      </c>
      <c r="BT10" s="4"/>
      <c r="BU10" s="2"/>
      <c r="BV10" s="3">
        <f t="shared" si="10"/>
        <v>42</v>
      </c>
      <c r="BW10" s="3">
        <f t="shared" si="10"/>
        <v>15</v>
      </c>
      <c r="BX10" s="3">
        <f t="shared" si="10"/>
        <v>25</v>
      </c>
      <c r="BY10" s="46">
        <f t="shared" si="11"/>
        <v>82</v>
      </c>
      <c r="BZ10" t="str">
        <f t="shared" si="12"/>
        <v>Alan Marshall</v>
      </c>
      <c r="CB10">
        <v>4</v>
      </c>
    </row>
    <row r="11" spans="1:80">
      <c r="A11" t="s">
        <v>60</v>
      </c>
      <c r="B11" s="4">
        <v>1.486111111111111E-2</v>
      </c>
      <c r="C11" s="2" t="s">
        <v>69</v>
      </c>
      <c r="D11" s="3">
        <v>4</v>
      </c>
      <c r="E11" s="47">
        <v>0</v>
      </c>
      <c r="F11" s="3">
        <v>5</v>
      </c>
      <c r="G11" s="46">
        <f t="shared" si="0"/>
        <v>9</v>
      </c>
      <c r="I11" s="4"/>
      <c r="J11" s="2"/>
      <c r="K11" s="3"/>
      <c r="L11" s="47">
        <v>0</v>
      </c>
      <c r="M11" s="3"/>
      <c r="N11" s="46">
        <f t="shared" si="1"/>
        <v>0</v>
      </c>
      <c r="P11" s="4">
        <v>5.4571759259259257E-2</v>
      </c>
      <c r="Q11" s="2" t="s">
        <v>29</v>
      </c>
      <c r="R11" s="3">
        <v>5</v>
      </c>
      <c r="S11" s="47">
        <v>0</v>
      </c>
      <c r="T11" s="3">
        <v>5</v>
      </c>
      <c r="U11" s="46">
        <f t="shared" si="2"/>
        <v>10</v>
      </c>
      <c r="W11" s="4">
        <v>7.289351851851851E-2</v>
      </c>
      <c r="X11" s="2" t="s">
        <v>37</v>
      </c>
      <c r="Y11" s="3">
        <v>2</v>
      </c>
      <c r="Z11" s="47">
        <v>0</v>
      </c>
      <c r="AA11" s="3">
        <v>5</v>
      </c>
      <c r="AB11" s="46">
        <f t="shared" si="3"/>
        <v>7</v>
      </c>
      <c r="AD11" s="4">
        <v>3.2245370370370369E-2</v>
      </c>
      <c r="AE11" s="2" t="s">
        <v>70</v>
      </c>
      <c r="AF11" s="3">
        <v>3</v>
      </c>
      <c r="AG11" s="47">
        <v>15</v>
      </c>
      <c r="AH11" s="3">
        <v>5</v>
      </c>
      <c r="AI11" s="46">
        <f t="shared" si="4"/>
        <v>23</v>
      </c>
      <c r="AK11" s="4">
        <v>3.1898148148148148E-2</v>
      </c>
      <c r="AL11" s="2" t="s">
        <v>89</v>
      </c>
      <c r="AM11" s="3">
        <v>16</v>
      </c>
      <c r="AN11" s="47">
        <v>15</v>
      </c>
      <c r="AO11" s="3">
        <v>10</v>
      </c>
      <c r="AP11" s="46">
        <f t="shared" si="5"/>
        <v>41</v>
      </c>
      <c r="AR11" s="4"/>
      <c r="AS11" s="2"/>
      <c r="AT11" s="3"/>
      <c r="AU11" s="3"/>
      <c r="AV11" s="3"/>
      <c r="AW11" s="46">
        <f t="shared" si="6"/>
        <v>0</v>
      </c>
      <c r="AY11" s="4"/>
      <c r="AZ11" s="2"/>
      <c r="BA11" s="3"/>
      <c r="BB11" s="3"/>
      <c r="BC11" s="3"/>
      <c r="BD11" s="46">
        <f t="shared" si="7"/>
        <v>0</v>
      </c>
      <c r="BF11" s="4"/>
      <c r="BG11" s="2"/>
      <c r="BH11" s="3"/>
      <c r="BI11" s="3"/>
      <c r="BJ11" s="3"/>
      <c r="BK11" s="46">
        <f t="shared" si="8"/>
        <v>0</v>
      </c>
      <c r="BM11" s="4"/>
      <c r="BN11" s="2"/>
      <c r="BO11" s="3"/>
      <c r="BP11" s="3"/>
      <c r="BQ11" s="3"/>
      <c r="BR11" s="46">
        <f t="shared" si="9"/>
        <v>0</v>
      </c>
      <c r="BT11" s="4"/>
      <c r="BU11" s="2"/>
      <c r="BV11" s="3">
        <f t="shared" si="10"/>
        <v>30</v>
      </c>
      <c r="BW11" s="3">
        <f t="shared" si="10"/>
        <v>30</v>
      </c>
      <c r="BX11" s="3">
        <f t="shared" si="10"/>
        <v>30</v>
      </c>
      <c r="BY11" s="46">
        <f t="shared" si="11"/>
        <v>90</v>
      </c>
      <c r="BZ11" t="str">
        <f t="shared" si="12"/>
        <v>Paul Saager</v>
      </c>
      <c r="CB11" s="62" t="s">
        <v>365</v>
      </c>
    </row>
    <row r="12" spans="1:80">
      <c r="A12" t="s">
        <v>18</v>
      </c>
      <c r="B12" s="4">
        <v>1.5532407407407406E-2</v>
      </c>
      <c r="C12" s="2" t="s">
        <v>70</v>
      </c>
      <c r="D12" s="3">
        <v>3</v>
      </c>
      <c r="E12" s="47">
        <v>0</v>
      </c>
      <c r="F12" s="3">
        <v>5</v>
      </c>
      <c r="G12" s="46">
        <f t="shared" si="0"/>
        <v>8</v>
      </c>
      <c r="I12" s="4"/>
      <c r="J12" s="2"/>
      <c r="K12" s="3"/>
      <c r="L12" s="47">
        <v>0</v>
      </c>
      <c r="M12" s="3"/>
      <c r="N12" s="46">
        <f t="shared" si="1"/>
        <v>0</v>
      </c>
      <c r="P12" s="4">
        <v>5.7627314814814812E-2</v>
      </c>
      <c r="Q12" s="2" t="s">
        <v>33</v>
      </c>
      <c r="R12" s="48">
        <v>3</v>
      </c>
      <c r="S12" s="47">
        <v>0</v>
      </c>
      <c r="T12" s="48">
        <v>5</v>
      </c>
      <c r="U12" s="46">
        <f t="shared" si="2"/>
        <v>8</v>
      </c>
      <c r="W12" s="4"/>
      <c r="X12" s="2"/>
      <c r="Y12" s="3"/>
      <c r="Z12" s="47"/>
      <c r="AA12" s="3"/>
      <c r="AB12" s="46">
        <f t="shared" si="3"/>
        <v>0</v>
      </c>
      <c r="AD12" s="4">
        <v>3.1898148148148148E-2</v>
      </c>
      <c r="AE12" s="2" t="s">
        <v>69</v>
      </c>
      <c r="AF12" s="48">
        <v>4</v>
      </c>
      <c r="AG12" s="47">
        <v>0</v>
      </c>
      <c r="AH12" s="48">
        <v>5</v>
      </c>
      <c r="AI12" s="46">
        <f t="shared" si="4"/>
        <v>9</v>
      </c>
      <c r="AK12" s="4"/>
      <c r="AL12" s="2"/>
      <c r="AM12" s="3"/>
      <c r="AN12" s="3"/>
      <c r="AO12" s="3"/>
      <c r="AP12" s="46">
        <f t="shared" si="5"/>
        <v>0</v>
      </c>
      <c r="AR12" s="4"/>
      <c r="AS12" s="2"/>
      <c r="AT12" s="3"/>
      <c r="AU12" s="3"/>
      <c r="AV12" s="3"/>
      <c r="AW12" s="46">
        <f t="shared" si="6"/>
        <v>0</v>
      </c>
      <c r="AY12" s="4"/>
      <c r="AZ12" s="2"/>
      <c r="BA12" s="3"/>
      <c r="BB12" s="3"/>
      <c r="BC12" s="3"/>
      <c r="BD12" s="46">
        <f t="shared" si="7"/>
        <v>0</v>
      </c>
      <c r="BF12" s="4"/>
      <c r="BG12" s="2"/>
      <c r="BH12" s="3"/>
      <c r="BI12" s="3"/>
      <c r="BJ12" s="3"/>
      <c r="BK12" s="46">
        <f t="shared" si="8"/>
        <v>0</v>
      </c>
      <c r="BM12" s="4"/>
      <c r="BN12" s="2"/>
      <c r="BO12" s="3"/>
      <c r="BP12" s="3"/>
      <c r="BQ12" s="3"/>
      <c r="BR12" s="46">
        <f t="shared" si="9"/>
        <v>0</v>
      </c>
      <c r="BT12" s="4"/>
      <c r="BU12" s="2"/>
      <c r="BV12" s="3">
        <f t="shared" si="10"/>
        <v>10</v>
      </c>
      <c r="BW12" s="3">
        <f t="shared" si="10"/>
        <v>0</v>
      </c>
      <c r="BX12" s="3">
        <f t="shared" si="10"/>
        <v>15</v>
      </c>
      <c r="BY12" s="46">
        <f t="shared" si="11"/>
        <v>25</v>
      </c>
      <c r="BZ12" t="str">
        <f t="shared" si="12"/>
        <v>Andrew Walker</v>
      </c>
      <c r="CB12" s="62" t="s">
        <v>366</v>
      </c>
    </row>
    <row r="13" spans="1:80">
      <c r="A13" t="s">
        <v>28</v>
      </c>
      <c r="B13" s="4">
        <v>1.554398148148148E-2</v>
      </c>
      <c r="C13" s="2" t="s">
        <v>71</v>
      </c>
      <c r="D13" s="3">
        <v>2</v>
      </c>
      <c r="E13" s="47">
        <v>0</v>
      </c>
      <c r="F13" s="3">
        <v>5</v>
      </c>
      <c r="G13" s="46">
        <f t="shared" si="0"/>
        <v>7</v>
      </c>
      <c r="I13" s="4"/>
      <c r="J13" s="2"/>
      <c r="K13" s="3"/>
      <c r="L13" s="47">
        <v>0</v>
      </c>
      <c r="M13" s="3"/>
      <c r="N13" s="46">
        <f t="shared" si="1"/>
        <v>0</v>
      </c>
      <c r="P13" s="4"/>
      <c r="Q13" s="2"/>
      <c r="R13" s="3"/>
      <c r="S13" s="47">
        <v>0</v>
      </c>
      <c r="T13" s="3"/>
      <c r="U13" s="46">
        <f t="shared" si="2"/>
        <v>0</v>
      </c>
      <c r="W13" s="4"/>
      <c r="X13" s="2"/>
      <c r="Y13" s="3"/>
      <c r="Z13" s="47"/>
      <c r="AA13" s="3"/>
      <c r="AB13" s="46">
        <f t="shared" si="3"/>
        <v>0</v>
      </c>
      <c r="AD13" s="4"/>
      <c r="AE13" s="2"/>
      <c r="AF13" s="3"/>
      <c r="AG13" s="47">
        <v>0</v>
      </c>
      <c r="AH13" s="3"/>
      <c r="AI13" s="46">
        <f t="shared" si="4"/>
        <v>0</v>
      </c>
      <c r="AK13" s="4">
        <v>3.2997685185185185E-2</v>
      </c>
      <c r="AL13" s="2" t="s">
        <v>93</v>
      </c>
      <c r="AM13" s="3">
        <v>8</v>
      </c>
      <c r="AN13" s="3">
        <v>0</v>
      </c>
      <c r="AO13" s="3">
        <v>10</v>
      </c>
      <c r="AP13" s="46">
        <f t="shared" si="5"/>
        <v>18</v>
      </c>
      <c r="AR13" s="4"/>
      <c r="AS13" s="2"/>
      <c r="AT13" s="3"/>
      <c r="AU13" s="3"/>
      <c r="AV13" s="3"/>
      <c r="AW13" s="46">
        <f t="shared" si="6"/>
        <v>0</v>
      </c>
      <c r="AY13" s="4"/>
      <c r="AZ13" s="2"/>
      <c r="BA13" s="3"/>
      <c r="BB13" s="3"/>
      <c r="BC13" s="3"/>
      <c r="BD13" s="46">
        <f t="shared" si="7"/>
        <v>0</v>
      </c>
      <c r="BF13" s="4"/>
      <c r="BG13" s="2"/>
      <c r="BH13" s="3"/>
      <c r="BI13" s="3"/>
      <c r="BJ13" s="3"/>
      <c r="BK13" s="46">
        <f t="shared" si="8"/>
        <v>0</v>
      </c>
      <c r="BM13" s="4"/>
      <c r="BN13" s="2"/>
      <c r="BO13" s="3"/>
      <c r="BP13" s="3"/>
      <c r="BQ13" s="3"/>
      <c r="BR13" s="46">
        <f t="shared" si="9"/>
        <v>0</v>
      </c>
      <c r="BT13" s="4"/>
      <c r="BU13" s="2"/>
      <c r="BV13" s="3">
        <f t="shared" si="10"/>
        <v>10</v>
      </c>
      <c r="BW13" s="3">
        <f t="shared" si="10"/>
        <v>0</v>
      </c>
      <c r="BX13" s="3">
        <f t="shared" si="10"/>
        <v>15</v>
      </c>
      <c r="BY13" s="46">
        <f t="shared" si="11"/>
        <v>25</v>
      </c>
      <c r="BZ13" t="str">
        <f t="shared" si="12"/>
        <v>Andrew Sharples</v>
      </c>
      <c r="CB13" s="62" t="s">
        <v>366</v>
      </c>
    </row>
    <row r="14" spans="1:80">
      <c r="A14" t="s">
        <v>32</v>
      </c>
      <c r="B14" s="4">
        <v>1.6006944444444445E-2</v>
      </c>
      <c r="C14" s="2" t="s">
        <v>72</v>
      </c>
      <c r="D14" s="3">
        <v>1</v>
      </c>
      <c r="E14" s="47">
        <v>0</v>
      </c>
      <c r="F14" s="3">
        <v>5</v>
      </c>
      <c r="G14" s="46">
        <f t="shared" si="0"/>
        <v>6</v>
      </c>
      <c r="I14" s="4">
        <v>8.1504629629629635E-2</v>
      </c>
      <c r="J14" s="2" t="s">
        <v>149</v>
      </c>
      <c r="K14" s="3">
        <v>2</v>
      </c>
      <c r="L14" s="47">
        <v>15</v>
      </c>
      <c r="M14" s="3">
        <v>5</v>
      </c>
      <c r="N14" s="46">
        <f t="shared" si="1"/>
        <v>22</v>
      </c>
      <c r="P14" s="4">
        <v>6.3587962962962971E-2</v>
      </c>
      <c r="Q14" s="2" t="s">
        <v>40</v>
      </c>
      <c r="R14" s="48">
        <v>1</v>
      </c>
      <c r="S14" s="47">
        <v>0</v>
      </c>
      <c r="T14" s="48">
        <v>5</v>
      </c>
      <c r="U14" s="46">
        <f t="shared" si="2"/>
        <v>6</v>
      </c>
      <c r="W14" s="4">
        <v>7.9131944444444449E-2</v>
      </c>
      <c r="X14" s="2" t="s">
        <v>41</v>
      </c>
      <c r="Y14" s="3">
        <v>1</v>
      </c>
      <c r="Z14" s="47">
        <v>15</v>
      </c>
      <c r="AA14" s="3">
        <v>5</v>
      </c>
      <c r="AB14" s="46">
        <f t="shared" si="3"/>
        <v>21</v>
      </c>
      <c r="AD14" s="4">
        <v>3.4155092592592591E-2</v>
      </c>
      <c r="AE14" s="2" t="s">
        <v>72</v>
      </c>
      <c r="AF14" s="48">
        <v>1</v>
      </c>
      <c r="AG14" s="47">
        <v>15</v>
      </c>
      <c r="AH14" s="48">
        <v>5</v>
      </c>
      <c r="AI14" s="46">
        <f t="shared" si="4"/>
        <v>21</v>
      </c>
      <c r="AK14" s="4">
        <v>3.4270833333333334E-2</v>
      </c>
      <c r="AL14" s="2" t="s">
        <v>95</v>
      </c>
      <c r="AM14" s="48">
        <v>4</v>
      </c>
      <c r="AN14" s="3">
        <v>0</v>
      </c>
      <c r="AO14" s="48">
        <v>10</v>
      </c>
      <c r="AP14" s="46">
        <f t="shared" si="5"/>
        <v>14</v>
      </c>
      <c r="AR14" s="4"/>
      <c r="AS14" s="2"/>
      <c r="AT14" s="3"/>
      <c r="AU14" s="3"/>
      <c r="AV14" s="3"/>
      <c r="AW14" s="46">
        <f t="shared" si="6"/>
        <v>0</v>
      </c>
      <c r="AY14" s="4"/>
      <c r="AZ14" s="2"/>
      <c r="BA14" s="3"/>
      <c r="BB14" s="3"/>
      <c r="BC14" s="3"/>
      <c r="BD14" s="46">
        <f t="shared" si="7"/>
        <v>0</v>
      </c>
      <c r="BF14" s="4"/>
      <c r="BG14" s="2"/>
      <c r="BH14" s="3"/>
      <c r="BI14" s="3"/>
      <c r="BJ14" s="3"/>
      <c r="BK14" s="46">
        <f t="shared" si="8"/>
        <v>0</v>
      </c>
      <c r="BM14" s="4"/>
      <c r="BN14" s="2"/>
      <c r="BO14" s="3"/>
      <c r="BP14" s="3"/>
      <c r="BQ14" s="3"/>
      <c r="BR14" s="46">
        <f t="shared" si="9"/>
        <v>0</v>
      </c>
      <c r="BT14" s="4"/>
      <c r="BU14" s="2"/>
      <c r="BV14" s="3">
        <f t="shared" si="10"/>
        <v>10</v>
      </c>
      <c r="BW14" s="3">
        <f t="shared" si="10"/>
        <v>45</v>
      </c>
      <c r="BX14" s="3">
        <f t="shared" si="10"/>
        <v>35</v>
      </c>
      <c r="BY14" s="46">
        <f t="shared" si="11"/>
        <v>90</v>
      </c>
      <c r="BZ14" t="str">
        <f t="shared" si="12"/>
        <v>Kevin Whitemore</v>
      </c>
      <c r="CB14" s="62" t="s">
        <v>365</v>
      </c>
    </row>
    <row r="15" spans="1:80">
      <c r="A15" t="s">
        <v>61</v>
      </c>
      <c r="B15" s="4"/>
      <c r="C15" s="2"/>
      <c r="D15" s="3"/>
      <c r="E15" s="47">
        <v>0</v>
      </c>
      <c r="F15" s="3"/>
      <c r="G15" s="46">
        <f t="shared" si="0"/>
        <v>0</v>
      </c>
      <c r="I15" s="4">
        <v>5.8946759259259261E-2</v>
      </c>
      <c r="J15" s="2" t="s">
        <v>147</v>
      </c>
      <c r="K15" s="3">
        <v>7</v>
      </c>
      <c r="L15" s="47">
        <v>0</v>
      </c>
      <c r="M15" s="3">
        <v>5</v>
      </c>
      <c r="N15" s="46">
        <f t="shared" si="1"/>
        <v>12</v>
      </c>
      <c r="P15" s="4">
        <v>4.4733796296296292E-2</v>
      </c>
      <c r="Q15" s="2" t="s">
        <v>19</v>
      </c>
      <c r="R15" s="3">
        <v>10</v>
      </c>
      <c r="S15" s="47">
        <v>0</v>
      </c>
      <c r="T15" s="48">
        <v>5</v>
      </c>
      <c r="U15" s="46">
        <f t="shared" si="2"/>
        <v>15</v>
      </c>
      <c r="W15" s="4">
        <v>5.9004629629629629E-2</v>
      </c>
      <c r="X15" s="2" t="s">
        <v>27</v>
      </c>
      <c r="Y15" s="3">
        <v>4</v>
      </c>
      <c r="Z15" s="47">
        <v>0</v>
      </c>
      <c r="AA15" s="3">
        <v>5</v>
      </c>
      <c r="AB15" s="46">
        <f t="shared" si="3"/>
        <v>9</v>
      </c>
      <c r="AD15" s="4"/>
      <c r="AE15" s="2"/>
      <c r="AF15" s="3"/>
      <c r="AG15" s="47">
        <v>0</v>
      </c>
      <c r="AH15" s="3"/>
      <c r="AI15" s="46">
        <f t="shared" si="4"/>
        <v>0</v>
      </c>
      <c r="AK15" s="4"/>
      <c r="AL15" s="2"/>
      <c r="AM15" s="3"/>
      <c r="AN15" s="3"/>
      <c r="AO15" s="3"/>
      <c r="AP15" s="46">
        <f t="shared" si="5"/>
        <v>0</v>
      </c>
      <c r="AR15" s="4"/>
      <c r="AS15" s="2"/>
      <c r="AT15" s="3"/>
      <c r="AU15" s="3"/>
      <c r="AV15" s="3"/>
      <c r="AW15" s="46">
        <f t="shared" si="6"/>
        <v>0</v>
      </c>
      <c r="AY15" s="4"/>
      <c r="AZ15" s="2"/>
      <c r="BA15" s="3"/>
      <c r="BB15" s="3"/>
      <c r="BC15" s="3"/>
      <c r="BD15" s="46">
        <f t="shared" si="7"/>
        <v>0</v>
      </c>
      <c r="BF15" s="4"/>
      <c r="BG15" s="2"/>
      <c r="BH15" s="3"/>
      <c r="BI15" s="3"/>
      <c r="BJ15" s="3"/>
      <c r="BK15" s="46">
        <f t="shared" si="8"/>
        <v>0</v>
      </c>
      <c r="BM15" s="4"/>
      <c r="BN15" s="2"/>
      <c r="BO15" s="3"/>
      <c r="BP15" s="3"/>
      <c r="BQ15" s="3"/>
      <c r="BR15" s="46">
        <f t="shared" si="9"/>
        <v>0</v>
      </c>
      <c r="BT15" s="4"/>
      <c r="BU15" s="2"/>
      <c r="BV15" s="3">
        <f t="shared" si="10"/>
        <v>21</v>
      </c>
      <c r="BW15" s="3">
        <f t="shared" si="10"/>
        <v>0</v>
      </c>
      <c r="BX15" s="3">
        <f t="shared" si="10"/>
        <v>15</v>
      </c>
      <c r="BY15" s="46">
        <f t="shared" si="11"/>
        <v>36</v>
      </c>
      <c r="BZ15" t="str">
        <f t="shared" si="12"/>
        <v>Stuart Stoddart</v>
      </c>
      <c r="CB15">
        <v>6</v>
      </c>
    </row>
    <row r="16" spans="1:80">
      <c r="A16" t="s">
        <v>77</v>
      </c>
      <c r="B16" s="4"/>
      <c r="C16" s="2"/>
      <c r="D16" s="3"/>
      <c r="E16" s="47">
        <v>0</v>
      </c>
      <c r="F16" s="3"/>
      <c r="G16" s="46">
        <f t="shared" si="0"/>
        <v>0</v>
      </c>
      <c r="I16" s="4">
        <v>7.318287037037037E-2</v>
      </c>
      <c r="J16" s="2" t="s">
        <v>146</v>
      </c>
      <c r="K16" s="3">
        <v>5</v>
      </c>
      <c r="L16" s="47">
        <v>0</v>
      </c>
      <c r="M16" s="3">
        <v>5</v>
      </c>
      <c r="N16" s="46">
        <f t="shared" si="1"/>
        <v>10</v>
      </c>
      <c r="P16" s="4">
        <v>5.3530092592592594E-2</v>
      </c>
      <c r="Q16" s="2" t="s">
        <v>22</v>
      </c>
      <c r="R16" s="3">
        <v>7</v>
      </c>
      <c r="S16" s="47">
        <v>0</v>
      </c>
      <c r="T16" s="48">
        <v>5</v>
      </c>
      <c r="U16" s="46">
        <f t="shared" si="2"/>
        <v>12</v>
      </c>
      <c r="W16" s="4"/>
      <c r="X16" s="2"/>
      <c r="Y16" s="3"/>
      <c r="Z16" s="3"/>
      <c r="AA16" s="3"/>
      <c r="AB16" s="46">
        <f t="shared" si="3"/>
        <v>0</v>
      </c>
      <c r="AD16" s="4"/>
      <c r="AE16" s="2"/>
      <c r="AF16" s="3"/>
      <c r="AG16" s="47">
        <v>0</v>
      </c>
      <c r="AH16" s="3"/>
      <c r="AI16" s="46">
        <f t="shared" si="4"/>
        <v>0</v>
      </c>
      <c r="AK16" s="4">
        <v>3.2175925925925927E-2</v>
      </c>
      <c r="AL16" s="2" t="s">
        <v>92</v>
      </c>
      <c r="AM16" s="3">
        <v>10</v>
      </c>
      <c r="AN16" s="3">
        <v>0</v>
      </c>
      <c r="AO16" s="48">
        <v>10</v>
      </c>
      <c r="AP16" s="46">
        <f t="shared" si="5"/>
        <v>20</v>
      </c>
      <c r="AR16" s="4"/>
      <c r="AS16" s="2"/>
      <c r="AT16" s="3"/>
      <c r="AU16" s="3"/>
      <c r="AV16" s="3"/>
      <c r="AW16" s="46">
        <f t="shared" si="6"/>
        <v>0</v>
      </c>
      <c r="AY16" s="4"/>
      <c r="AZ16" s="2"/>
      <c r="BA16" s="3"/>
      <c r="BB16" s="3"/>
      <c r="BC16" s="3"/>
      <c r="BD16" s="46">
        <f t="shared" si="7"/>
        <v>0</v>
      </c>
      <c r="BF16" s="4"/>
      <c r="BG16" s="2"/>
      <c r="BH16" s="3"/>
      <c r="BI16" s="3"/>
      <c r="BJ16" s="3"/>
      <c r="BK16" s="46">
        <f t="shared" si="8"/>
        <v>0</v>
      </c>
      <c r="BM16" s="4"/>
      <c r="BN16" s="2"/>
      <c r="BO16" s="3"/>
      <c r="BP16" s="3"/>
      <c r="BQ16" s="3"/>
      <c r="BR16" s="46">
        <f t="shared" si="9"/>
        <v>0</v>
      </c>
      <c r="BT16" s="4"/>
      <c r="BU16" s="2"/>
      <c r="BV16" s="3">
        <f t="shared" si="10"/>
        <v>22</v>
      </c>
      <c r="BW16" s="3">
        <f t="shared" si="10"/>
        <v>0</v>
      </c>
      <c r="BX16" s="3">
        <f t="shared" si="10"/>
        <v>20</v>
      </c>
      <c r="BY16" s="46">
        <f t="shared" si="11"/>
        <v>42</v>
      </c>
      <c r="BZ16" t="str">
        <f t="shared" si="12"/>
        <v>Ian Horne</v>
      </c>
      <c r="CB16">
        <v>5</v>
      </c>
    </row>
    <row r="17" spans="1:80">
      <c r="A17" t="s">
        <v>78</v>
      </c>
      <c r="B17" s="4"/>
      <c r="C17" s="2"/>
      <c r="D17" s="3"/>
      <c r="E17" s="47">
        <v>0</v>
      </c>
      <c r="F17" s="3"/>
      <c r="G17" s="46">
        <f t="shared" si="0"/>
        <v>0</v>
      </c>
      <c r="I17" s="4">
        <v>7.3263888888888892E-2</v>
      </c>
      <c r="J17" s="2" t="s">
        <v>151</v>
      </c>
      <c r="K17" s="48">
        <v>4</v>
      </c>
      <c r="L17" s="47">
        <v>0</v>
      </c>
      <c r="M17" s="3">
        <v>5</v>
      </c>
      <c r="N17" s="46">
        <f t="shared" si="1"/>
        <v>9</v>
      </c>
      <c r="P17" s="4">
        <v>5.7974537037037033E-2</v>
      </c>
      <c r="Q17" s="2" t="s">
        <v>39</v>
      </c>
      <c r="R17" s="48">
        <v>2</v>
      </c>
      <c r="S17" s="47">
        <v>0</v>
      </c>
      <c r="T17" s="48">
        <v>5</v>
      </c>
      <c r="U17" s="46">
        <f t="shared" si="2"/>
        <v>7</v>
      </c>
      <c r="W17" s="4"/>
      <c r="X17" s="2"/>
      <c r="Y17" s="3"/>
      <c r="Z17" s="3"/>
      <c r="AA17" s="3"/>
      <c r="AB17" s="46">
        <f t="shared" si="3"/>
        <v>0</v>
      </c>
      <c r="AD17" s="4"/>
      <c r="AE17" s="2"/>
      <c r="AF17" s="3"/>
      <c r="AG17" s="47">
        <v>0</v>
      </c>
      <c r="AH17" s="3"/>
      <c r="AI17" s="46">
        <f t="shared" si="4"/>
        <v>0</v>
      </c>
      <c r="AK17" s="4"/>
      <c r="AL17" s="2"/>
      <c r="AM17" s="3"/>
      <c r="AN17" s="3"/>
      <c r="AO17" s="3"/>
      <c r="AP17" s="46">
        <f t="shared" si="5"/>
        <v>0</v>
      </c>
      <c r="AR17" s="4"/>
      <c r="AS17" s="2"/>
      <c r="AT17" s="3"/>
      <c r="AU17" s="3"/>
      <c r="AV17" s="3"/>
      <c r="AW17" s="46">
        <f t="shared" si="6"/>
        <v>0</v>
      </c>
      <c r="AY17" s="4"/>
      <c r="AZ17" s="2"/>
      <c r="BA17" s="3"/>
      <c r="BB17" s="3"/>
      <c r="BC17" s="3"/>
      <c r="BD17" s="46">
        <f t="shared" si="7"/>
        <v>0</v>
      </c>
      <c r="BF17" s="4"/>
      <c r="BG17" s="2"/>
      <c r="BH17" s="3"/>
      <c r="BI17" s="3"/>
      <c r="BJ17" s="3"/>
      <c r="BK17" s="46">
        <f t="shared" si="8"/>
        <v>0</v>
      </c>
      <c r="BM17" s="4"/>
      <c r="BN17" s="2"/>
      <c r="BO17" s="3"/>
      <c r="BP17" s="3"/>
      <c r="BQ17" s="3"/>
      <c r="BR17" s="46">
        <f t="shared" si="9"/>
        <v>0</v>
      </c>
      <c r="BT17" s="4"/>
      <c r="BU17" s="2"/>
      <c r="BV17" s="3">
        <f t="shared" si="10"/>
        <v>6</v>
      </c>
      <c r="BW17" s="3">
        <f t="shared" si="10"/>
        <v>0</v>
      </c>
      <c r="BX17" s="3">
        <f t="shared" si="10"/>
        <v>10</v>
      </c>
      <c r="BY17" s="46">
        <f t="shared" si="11"/>
        <v>16</v>
      </c>
      <c r="BZ17" t="str">
        <f t="shared" si="12"/>
        <v>John Nicholson</v>
      </c>
      <c r="CB17">
        <v>15</v>
      </c>
    </row>
    <row r="18" spans="1:80">
      <c r="A18" t="s">
        <v>23</v>
      </c>
      <c r="B18" s="4"/>
      <c r="C18" s="2"/>
      <c r="D18" s="3"/>
      <c r="E18" s="47">
        <v>0</v>
      </c>
      <c r="F18" s="3"/>
      <c r="G18" s="46">
        <f t="shared" si="0"/>
        <v>0</v>
      </c>
      <c r="I18" s="4">
        <v>7.9884259259259252E-2</v>
      </c>
      <c r="J18" s="2" t="s">
        <v>150</v>
      </c>
      <c r="K18" s="48">
        <v>3</v>
      </c>
      <c r="L18" s="47">
        <v>0</v>
      </c>
      <c r="M18" s="3">
        <v>5</v>
      </c>
      <c r="N18" s="46">
        <f t="shared" si="1"/>
        <v>8</v>
      </c>
      <c r="P18" s="4"/>
      <c r="Q18" s="2"/>
      <c r="R18" s="3"/>
      <c r="S18" s="47">
        <v>0</v>
      </c>
      <c r="T18" s="3"/>
      <c r="U18" s="46">
        <f t="shared" si="2"/>
        <v>0</v>
      </c>
      <c r="W18" s="4"/>
      <c r="X18" s="2"/>
      <c r="Y18" s="3"/>
      <c r="Z18" s="3"/>
      <c r="AA18" s="3"/>
      <c r="AB18" s="46">
        <f t="shared" si="3"/>
        <v>0</v>
      </c>
      <c r="AD18" s="4"/>
      <c r="AE18" s="2"/>
      <c r="AF18" s="3"/>
      <c r="AG18" s="47">
        <v>0</v>
      </c>
      <c r="AH18" s="3"/>
      <c r="AI18" s="46">
        <f t="shared" si="4"/>
        <v>0</v>
      </c>
      <c r="AK18" s="4">
        <v>3.6284722222222225E-2</v>
      </c>
      <c r="AL18" s="2" t="s">
        <v>96</v>
      </c>
      <c r="AM18" s="48">
        <v>2</v>
      </c>
      <c r="AN18" s="3">
        <v>0</v>
      </c>
      <c r="AO18" s="48">
        <v>10</v>
      </c>
      <c r="AP18" s="46">
        <f t="shared" si="5"/>
        <v>12</v>
      </c>
      <c r="AR18" s="4"/>
      <c r="AS18" s="2"/>
      <c r="AT18" s="3"/>
      <c r="AU18" s="3"/>
      <c r="AV18" s="3"/>
      <c r="AW18" s="46">
        <f t="shared" si="6"/>
        <v>0</v>
      </c>
      <c r="AY18" s="4"/>
      <c r="AZ18" s="2"/>
      <c r="BA18" s="3"/>
      <c r="BB18" s="3"/>
      <c r="BC18" s="3"/>
      <c r="BD18" s="46">
        <f t="shared" si="7"/>
        <v>0</v>
      </c>
      <c r="BF18" s="4"/>
      <c r="BG18" s="2"/>
      <c r="BH18" s="3"/>
      <c r="BI18" s="3"/>
      <c r="BJ18" s="3"/>
      <c r="BK18" s="46">
        <f t="shared" si="8"/>
        <v>0</v>
      </c>
      <c r="BM18" s="4"/>
      <c r="BN18" s="2"/>
      <c r="BO18" s="3"/>
      <c r="BP18" s="3"/>
      <c r="BQ18" s="3"/>
      <c r="BR18" s="46">
        <f t="shared" si="9"/>
        <v>0</v>
      </c>
      <c r="BT18" s="4"/>
      <c r="BU18" s="2"/>
      <c r="BV18" s="3">
        <f t="shared" si="10"/>
        <v>5</v>
      </c>
      <c r="BW18" s="3">
        <f t="shared" si="10"/>
        <v>0</v>
      </c>
      <c r="BX18" s="3">
        <f t="shared" si="10"/>
        <v>15</v>
      </c>
      <c r="BY18" s="46">
        <f t="shared" si="11"/>
        <v>20</v>
      </c>
      <c r="BZ18" t="str">
        <f t="shared" si="12"/>
        <v>Tony Lowery</v>
      </c>
      <c r="CB18">
        <v>14</v>
      </c>
    </row>
    <row r="19" spans="1:80">
      <c r="A19" t="s">
        <v>38</v>
      </c>
      <c r="B19" s="1"/>
      <c r="C19" s="2"/>
      <c r="D19" s="3"/>
      <c r="E19" s="3"/>
      <c r="F19" s="3"/>
      <c r="G19" s="46">
        <f t="shared" si="0"/>
        <v>0</v>
      </c>
      <c r="I19" s="4">
        <v>9.4884259259259252E-2</v>
      </c>
      <c r="J19" s="2" t="s">
        <v>148</v>
      </c>
      <c r="K19" s="48">
        <v>1</v>
      </c>
      <c r="L19" s="47">
        <v>0</v>
      </c>
      <c r="M19" s="3">
        <v>5</v>
      </c>
      <c r="N19" s="46">
        <f t="shared" si="1"/>
        <v>6</v>
      </c>
      <c r="P19" s="1"/>
      <c r="Q19" s="2"/>
      <c r="R19" s="3"/>
      <c r="S19" s="47">
        <v>0</v>
      </c>
      <c r="T19" s="3"/>
      <c r="U19" s="46">
        <f t="shared" si="2"/>
        <v>0</v>
      </c>
      <c r="W19" s="1"/>
      <c r="X19" s="2"/>
      <c r="Y19" s="3"/>
      <c r="Z19" s="3"/>
      <c r="AA19" s="3"/>
      <c r="AB19" s="46">
        <f t="shared" si="3"/>
        <v>0</v>
      </c>
      <c r="AD19" s="1"/>
      <c r="AE19" s="2"/>
      <c r="AF19" s="3"/>
      <c r="AG19" s="47">
        <v>0</v>
      </c>
      <c r="AH19" s="3"/>
      <c r="AI19" s="46">
        <v>0</v>
      </c>
      <c r="AK19" s="1"/>
      <c r="AL19" s="2"/>
      <c r="AM19" s="3"/>
      <c r="AN19" s="3"/>
      <c r="AO19" s="3"/>
      <c r="AP19" s="46">
        <f t="shared" si="5"/>
        <v>0</v>
      </c>
      <c r="AR19" s="1"/>
      <c r="AS19" s="2"/>
      <c r="AT19" s="3"/>
      <c r="AU19" s="3"/>
      <c r="AV19" s="3"/>
      <c r="AW19" s="46"/>
      <c r="AY19" s="1"/>
      <c r="AZ19" s="2"/>
      <c r="BA19" s="3"/>
      <c r="BB19" s="3"/>
      <c r="BC19" s="3"/>
      <c r="BD19" s="46">
        <f>BA19+BB19+BC19</f>
        <v>0</v>
      </c>
      <c r="BF19" s="1"/>
      <c r="BG19" s="2"/>
      <c r="BH19" s="3"/>
      <c r="BI19" s="3"/>
      <c r="BJ19" s="3"/>
      <c r="BK19" s="46"/>
      <c r="BM19" s="1"/>
      <c r="BN19" s="2"/>
      <c r="BO19" s="3"/>
      <c r="BP19" s="3"/>
      <c r="BQ19" s="3"/>
      <c r="BR19" s="46"/>
      <c r="BT19" s="1"/>
      <c r="BU19" s="2"/>
      <c r="BV19" s="48">
        <f t="shared" si="10"/>
        <v>1</v>
      </c>
      <c r="BW19" s="3">
        <f t="shared" si="10"/>
        <v>0</v>
      </c>
      <c r="BX19" s="3">
        <f t="shared" si="10"/>
        <v>5</v>
      </c>
      <c r="BY19" s="46">
        <f t="shared" si="11"/>
        <v>6</v>
      </c>
      <c r="BZ19" t="str">
        <f t="shared" si="12"/>
        <v>Vijay Patil</v>
      </c>
      <c r="CB19">
        <v>18</v>
      </c>
    </row>
    <row r="20" spans="1:80">
      <c r="A20" t="s">
        <v>76</v>
      </c>
      <c r="B20" s="1"/>
      <c r="C20" s="2"/>
      <c r="D20" s="3"/>
      <c r="E20" s="3"/>
      <c r="F20" s="3"/>
      <c r="G20" s="46">
        <v>0</v>
      </c>
      <c r="I20" s="1"/>
      <c r="J20" s="2"/>
      <c r="K20" s="3"/>
      <c r="L20" s="3"/>
      <c r="M20" s="3"/>
      <c r="N20" s="46">
        <v>0</v>
      </c>
      <c r="P20" s="4">
        <v>5.3553240740740742E-2</v>
      </c>
      <c r="Q20" s="2" t="s">
        <v>24</v>
      </c>
      <c r="R20" s="3">
        <v>6</v>
      </c>
      <c r="S20" s="47">
        <v>0</v>
      </c>
      <c r="T20" s="48">
        <v>5</v>
      </c>
      <c r="U20" s="46">
        <f t="shared" si="2"/>
        <v>11</v>
      </c>
      <c r="W20" s="1"/>
      <c r="X20" s="2"/>
      <c r="Y20" s="3"/>
      <c r="Z20" s="3"/>
      <c r="AA20" s="3"/>
      <c r="AB20" s="46">
        <f t="shared" si="3"/>
        <v>0</v>
      </c>
      <c r="AD20" s="1"/>
      <c r="AE20" s="2"/>
      <c r="AF20" s="3"/>
      <c r="AG20" s="47">
        <v>0</v>
      </c>
      <c r="AH20" s="3"/>
      <c r="AI20" s="46">
        <v>0</v>
      </c>
      <c r="AK20" s="1"/>
      <c r="AL20" s="2"/>
      <c r="AM20" s="3"/>
      <c r="AN20" s="3"/>
      <c r="AO20" s="3"/>
      <c r="AP20" s="46">
        <f t="shared" si="5"/>
        <v>0</v>
      </c>
      <c r="AR20" s="1"/>
      <c r="AS20" s="2"/>
      <c r="AT20" s="3"/>
      <c r="AU20" s="3"/>
      <c r="AV20" s="3"/>
      <c r="AW20" s="46"/>
      <c r="AY20" s="1"/>
      <c r="AZ20" s="2"/>
      <c r="BA20" s="3"/>
      <c r="BB20" s="3"/>
      <c r="BC20" s="3"/>
      <c r="BD20" s="46">
        <f>BA20+BB20+BC20</f>
        <v>0</v>
      </c>
      <c r="BF20" s="1"/>
      <c r="BG20" s="2"/>
      <c r="BH20" s="3"/>
      <c r="BI20" s="3"/>
      <c r="BJ20" s="3"/>
      <c r="BK20" s="46"/>
      <c r="BM20" s="1"/>
      <c r="BN20" s="2"/>
      <c r="BO20" s="3"/>
      <c r="BP20" s="3"/>
      <c r="BQ20" s="3"/>
      <c r="BR20" s="46"/>
      <c r="BT20" s="1"/>
      <c r="BU20" s="2"/>
      <c r="BV20" s="48">
        <f t="shared" si="10"/>
        <v>6</v>
      </c>
      <c r="BW20" s="3">
        <f t="shared" si="10"/>
        <v>0</v>
      </c>
      <c r="BX20" s="3">
        <f t="shared" si="10"/>
        <v>5</v>
      </c>
      <c r="BY20" s="46">
        <f t="shared" si="11"/>
        <v>11</v>
      </c>
      <c r="BZ20" t="str">
        <f t="shared" si="12"/>
        <v>Shaun Hardisty</v>
      </c>
      <c r="CB20">
        <v>16</v>
      </c>
    </row>
    <row r="21" spans="1:80">
      <c r="A21" t="s">
        <v>260</v>
      </c>
      <c r="B21" s="1"/>
      <c r="C21" s="2"/>
      <c r="D21" s="3"/>
      <c r="E21" s="3"/>
      <c r="F21" s="3"/>
      <c r="G21" s="46">
        <v>0</v>
      </c>
      <c r="I21" s="1"/>
      <c r="J21" s="2"/>
      <c r="K21" s="3"/>
      <c r="L21" s="3"/>
      <c r="M21" s="3"/>
      <c r="N21" s="46">
        <v>0</v>
      </c>
      <c r="P21" s="4">
        <v>5.5891203703703707E-2</v>
      </c>
      <c r="Q21" s="2" t="s">
        <v>31</v>
      </c>
      <c r="R21" s="3">
        <v>4</v>
      </c>
      <c r="S21" s="47">
        <v>0</v>
      </c>
      <c r="T21" s="48">
        <v>5</v>
      </c>
      <c r="U21" s="46">
        <f t="shared" si="2"/>
        <v>9</v>
      </c>
      <c r="W21" s="1"/>
      <c r="X21" s="2"/>
      <c r="Y21" s="3"/>
      <c r="Z21" s="3"/>
      <c r="AA21" s="3"/>
      <c r="AB21" s="46">
        <f t="shared" si="3"/>
        <v>0</v>
      </c>
      <c r="AD21" s="1"/>
      <c r="AE21" s="2"/>
      <c r="AF21" s="3"/>
      <c r="AG21" s="47">
        <v>0</v>
      </c>
      <c r="AH21" s="3"/>
      <c r="AI21" s="46">
        <v>0</v>
      </c>
      <c r="AK21" s="1"/>
      <c r="AL21" s="2"/>
      <c r="AM21" s="3"/>
      <c r="AN21" s="3"/>
      <c r="AO21" s="3"/>
      <c r="AP21" s="46">
        <f t="shared" si="5"/>
        <v>0</v>
      </c>
      <c r="AR21" s="1"/>
      <c r="AS21" s="2"/>
      <c r="AT21" s="3"/>
      <c r="AU21" s="3"/>
      <c r="AV21" s="3"/>
      <c r="AW21" s="46"/>
      <c r="AY21" s="1"/>
      <c r="AZ21" s="2"/>
      <c r="BA21" s="3"/>
      <c r="BB21" s="3"/>
      <c r="BC21" s="3"/>
      <c r="BD21" s="46">
        <f>BA21+BB21+BC21</f>
        <v>0</v>
      </c>
      <c r="BF21" s="1"/>
      <c r="BG21" s="2"/>
      <c r="BH21" s="3"/>
      <c r="BI21" s="3"/>
      <c r="BJ21" s="3"/>
      <c r="BK21" s="46"/>
      <c r="BM21" s="1"/>
      <c r="BN21" s="2"/>
      <c r="BO21" s="3"/>
      <c r="BP21" s="3"/>
      <c r="BQ21" s="3"/>
      <c r="BR21" s="46"/>
      <c r="BT21" s="1"/>
      <c r="BU21" s="2"/>
      <c r="BV21" s="48">
        <f t="shared" si="10"/>
        <v>4</v>
      </c>
      <c r="BW21" s="3">
        <f t="shared" si="10"/>
        <v>0</v>
      </c>
      <c r="BX21" s="3">
        <f t="shared" si="10"/>
        <v>5</v>
      </c>
      <c r="BY21" s="46">
        <f t="shared" si="11"/>
        <v>9</v>
      </c>
      <c r="BZ21" t="str">
        <f t="shared" si="12"/>
        <v>Alby Douglas</v>
      </c>
      <c r="CB21">
        <v>17</v>
      </c>
    </row>
    <row r="22" spans="1:80">
      <c r="A22" t="s">
        <v>143</v>
      </c>
      <c r="B22" s="1"/>
      <c r="C22" s="2"/>
      <c r="D22" s="3"/>
      <c r="E22" s="3"/>
      <c r="F22" s="3"/>
      <c r="G22" s="46"/>
      <c r="I22" s="1"/>
      <c r="J22" s="2"/>
      <c r="K22" s="3"/>
      <c r="L22" s="3"/>
      <c r="M22" s="3"/>
      <c r="N22" s="46"/>
      <c r="P22" s="1"/>
      <c r="Q22" s="2"/>
      <c r="R22" s="3"/>
      <c r="S22" s="3"/>
      <c r="T22" s="3"/>
      <c r="U22" s="46"/>
      <c r="W22" s="1"/>
      <c r="X22" s="2"/>
      <c r="Y22" s="3"/>
      <c r="Z22" s="3"/>
      <c r="AA22" s="3"/>
      <c r="AB22" s="46"/>
      <c r="AD22" s="4">
        <v>3.2743055555555553E-2</v>
      </c>
      <c r="AE22" s="2" t="s">
        <v>71</v>
      </c>
      <c r="AF22" s="3">
        <v>2</v>
      </c>
      <c r="AG22" s="47">
        <v>0</v>
      </c>
      <c r="AH22" s="3">
        <v>5</v>
      </c>
      <c r="AI22" s="46">
        <v>0</v>
      </c>
      <c r="AK22" s="4">
        <v>3.3148148148148149E-2</v>
      </c>
      <c r="AL22" s="2" t="s">
        <v>94</v>
      </c>
      <c r="AM22" s="3">
        <v>6</v>
      </c>
      <c r="AN22" s="3">
        <v>0</v>
      </c>
      <c r="AO22" s="3">
        <v>10</v>
      </c>
      <c r="AP22" s="46">
        <f>AM22+AN22+AO22</f>
        <v>16</v>
      </c>
      <c r="AR22" s="1"/>
      <c r="AS22" s="2"/>
      <c r="AT22" s="3"/>
      <c r="AU22" s="3"/>
      <c r="AV22" s="3"/>
      <c r="AW22" s="46"/>
      <c r="AY22" s="1"/>
      <c r="AZ22" s="2"/>
      <c r="BA22" s="3"/>
      <c r="BB22" s="3"/>
      <c r="BC22" s="3"/>
      <c r="BD22" s="46">
        <f>BA22+BB22+BC22</f>
        <v>0</v>
      </c>
      <c r="BF22" s="1"/>
      <c r="BG22" s="2"/>
      <c r="BH22" s="3"/>
      <c r="BI22" s="3"/>
      <c r="BJ22" s="3"/>
      <c r="BK22" s="46"/>
      <c r="BM22" s="1"/>
      <c r="BN22" s="2"/>
      <c r="BO22" s="3"/>
      <c r="BP22" s="3"/>
      <c r="BQ22" s="3"/>
      <c r="BR22" s="46"/>
      <c r="BT22" s="1"/>
      <c r="BU22" s="2"/>
      <c r="BV22" s="48">
        <f t="shared" si="10"/>
        <v>8</v>
      </c>
      <c r="BW22" s="3">
        <f t="shared" si="10"/>
        <v>0</v>
      </c>
      <c r="BX22" s="3">
        <f t="shared" si="10"/>
        <v>15</v>
      </c>
      <c r="BY22" s="46">
        <f t="shared" si="11"/>
        <v>23</v>
      </c>
      <c r="BZ22" t="str">
        <f t="shared" si="12"/>
        <v>Dave Peacock</v>
      </c>
      <c r="CB22">
        <v>12</v>
      </c>
    </row>
    <row r="23" spans="1:80">
      <c r="A23" t="s">
        <v>261</v>
      </c>
      <c r="B23" s="1"/>
      <c r="C23" s="2"/>
      <c r="D23" s="3"/>
      <c r="E23" s="3"/>
      <c r="F23" s="3"/>
      <c r="G23" s="46"/>
      <c r="I23" s="1"/>
      <c r="J23" s="2"/>
      <c r="K23" s="3"/>
      <c r="L23" s="3"/>
      <c r="M23" s="3"/>
      <c r="N23" s="46"/>
      <c r="P23" s="1"/>
      <c r="Q23" s="2"/>
      <c r="R23" s="3"/>
      <c r="S23" s="3"/>
      <c r="T23" s="3"/>
      <c r="U23" s="46"/>
      <c r="W23" s="1"/>
      <c r="X23" s="2"/>
      <c r="Y23" s="3"/>
      <c r="Z23" s="3"/>
      <c r="AA23" s="3"/>
      <c r="AB23" s="46"/>
      <c r="AD23" s="1"/>
      <c r="AE23" s="2"/>
      <c r="AF23" s="3"/>
      <c r="AG23" s="3"/>
      <c r="AH23" s="3"/>
      <c r="AI23" s="46"/>
      <c r="AK23" s="4">
        <v>2.9189814814814811E-2</v>
      </c>
      <c r="AL23" s="2" t="s">
        <v>87</v>
      </c>
      <c r="AM23" s="3">
        <v>20</v>
      </c>
      <c r="AN23" s="3">
        <v>0</v>
      </c>
      <c r="AO23" s="3">
        <v>10</v>
      </c>
      <c r="AP23" s="46">
        <f>AM23+AN23+AO23</f>
        <v>30</v>
      </c>
      <c r="AR23" s="1"/>
      <c r="AS23" s="2"/>
      <c r="AT23" s="3"/>
      <c r="AU23" s="3"/>
      <c r="AV23" s="3"/>
      <c r="AW23" s="46"/>
      <c r="AY23" s="1"/>
      <c r="AZ23" s="2"/>
      <c r="BA23" s="3"/>
      <c r="BB23" s="3"/>
      <c r="BC23" s="3"/>
      <c r="BD23" s="46"/>
      <c r="BF23" s="1"/>
      <c r="BG23" s="2"/>
      <c r="BH23" s="3"/>
      <c r="BI23" s="3"/>
      <c r="BJ23" s="3"/>
      <c r="BK23" s="46"/>
      <c r="BM23" s="1"/>
      <c r="BN23" s="2"/>
      <c r="BO23" s="3"/>
      <c r="BP23" s="3"/>
      <c r="BQ23" s="3"/>
      <c r="BR23" s="46"/>
      <c r="BT23" s="1"/>
      <c r="BU23" s="2"/>
      <c r="BV23" s="48">
        <f t="shared" si="10"/>
        <v>20</v>
      </c>
      <c r="BW23" s="3">
        <f t="shared" si="10"/>
        <v>0</v>
      </c>
      <c r="BX23" s="3">
        <f t="shared" si="10"/>
        <v>10</v>
      </c>
      <c r="BY23" s="46">
        <f>BV23+BW23+BX23</f>
        <v>30</v>
      </c>
      <c r="BZ23" t="str">
        <f t="shared" si="12"/>
        <v>Mark Nixon</v>
      </c>
      <c r="CB23">
        <v>7</v>
      </c>
    </row>
    <row r="24" spans="1:80">
      <c r="A24" t="s">
        <v>262</v>
      </c>
      <c r="B24" s="1"/>
      <c r="C24" s="2"/>
      <c r="D24" s="3"/>
      <c r="E24" s="3"/>
      <c r="F24" s="3"/>
      <c r="G24" s="46"/>
      <c r="I24" s="1"/>
      <c r="J24" s="2"/>
      <c r="K24" s="3"/>
      <c r="L24" s="3"/>
      <c r="M24" s="3"/>
      <c r="N24" s="46"/>
      <c r="P24" s="1"/>
      <c r="Q24" s="2"/>
      <c r="R24" s="3"/>
      <c r="S24" s="3"/>
      <c r="T24" s="3"/>
      <c r="U24" s="46"/>
      <c r="W24" s="1"/>
      <c r="X24" s="2"/>
      <c r="Y24" s="3"/>
      <c r="Z24" s="3"/>
      <c r="AA24" s="3"/>
      <c r="AB24" s="46"/>
      <c r="AD24" s="1"/>
      <c r="AE24" s="2"/>
      <c r="AF24" s="3"/>
      <c r="AG24" s="3"/>
      <c r="AH24" s="3"/>
      <c r="AI24" s="46"/>
      <c r="AK24" s="4">
        <v>2.9363425925925921E-2</v>
      </c>
      <c r="AL24" s="2" t="s">
        <v>88</v>
      </c>
      <c r="AM24" s="3">
        <v>18</v>
      </c>
      <c r="AN24" s="3">
        <v>0</v>
      </c>
      <c r="AO24" s="3">
        <v>10</v>
      </c>
      <c r="AP24" s="46">
        <f>AM24+AN24+AO24</f>
        <v>28</v>
      </c>
      <c r="AR24" s="1"/>
      <c r="AS24" s="2"/>
      <c r="AT24" s="3"/>
      <c r="AU24" s="3"/>
      <c r="AV24" s="3"/>
      <c r="AW24" s="46"/>
      <c r="AY24" s="1"/>
      <c r="AZ24" s="2"/>
      <c r="BA24" s="3"/>
      <c r="BB24" s="3"/>
      <c r="BC24" s="3"/>
      <c r="BD24" s="46"/>
      <c r="BF24" s="1"/>
      <c r="BG24" s="2"/>
      <c r="BH24" s="3"/>
      <c r="BI24" s="3"/>
      <c r="BJ24" s="3"/>
      <c r="BK24" s="46"/>
      <c r="BM24" s="1"/>
      <c r="BN24" s="2"/>
      <c r="BO24" s="3"/>
      <c r="BP24" s="3"/>
      <c r="BQ24" s="3"/>
      <c r="BR24" s="46"/>
      <c r="BT24" s="1"/>
      <c r="BU24" s="2"/>
      <c r="BV24" s="48">
        <f t="shared" si="10"/>
        <v>18</v>
      </c>
      <c r="BW24" s="3">
        <f t="shared" si="10"/>
        <v>0</v>
      </c>
      <c r="BX24" s="3">
        <f t="shared" si="10"/>
        <v>10</v>
      </c>
      <c r="BY24" s="46">
        <f>BV24+BW24+BX24</f>
        <v>28</v>
      </c>
      <c r="BZ24" t="str">
        <f t="shared" si="12"/>
        <v>Charlie Day</v>
      </c>
      <c r="CB24">
        <v>8</v>
      </c>
    </row>
    <row r="25" spans="1:80">
      <c r="A25" t="s">
        <v>134</v>
      </c>
      <c r="B25" s="1"/>
      <c r="C25" s="2"/>
      <c r="D25" s="3"/>
      <c r="E25" s="3"/>
      <c r="F25" s="3"/>
      <c r="G25" s="46"/>
      <c r="I25" s="1"/>
      <c r="J25" s="2"/>
      <c r="K25" s="3"/>
      <c r="L25" s="3"/>
      <c r="M25" s="3"/>
      <c r="N25" s="46"/>
      <c r="P25" s="1"/>
      <c r="Q25" s="2"/>
      <c r="R25" s="3"/>
      <c r="S25" s="3"/>
      <c r="T25" s="3"/>
      <c r="U25" s="46"/>
      <c r="W25" s="1"/>
      <c r="X25" s="2"/>
      <c r="Y25" s="3"/>
      <c r="Z25" s="3"/>
      <c r="AA25" s="3"/>
      <c r="AB25" s="46"/>
      <c r="AD25" s="1"/>
      <c r="AE25" s="2"/>
      <c r="AF25" s="3"/>
      <c r="AG25" s="3"/>
      <c r="AH25" s="3"/>
      <c r="AI25" s="46"/>
      <c r="AK25" s="4">
        <v>3.2037037037037037E-2</v>
      </c>
      <c r="AL25" s="2" t="s">
        <v>90</v>
      </c>
      <c r="AM25" s="3">
        <v>14</v>
      </c>
      <c r="AN25" s="48">
        <v>0</v>
      </c>
      <c r="AO25" s="48">
        <v>10</v>
      </c>
      <c r="AP25" s="46">
        <f>AM25+AN25+AO25</f>
        <v>24</v>
      </c>
      <c r="AR25" s="1"/>
      <c r="AS25" s="2"/>
      <c r="AT25" s="3"/>
      <c r="AU25" s="3"/>
      <c r="AV25" s="3"/>
      <c r="AW25" s="46"/>
      <c r="AY25" s="1"/>
      <c r="AZ25" s="2"/>
      <c r="BA25" s="3"/>
      <c r="BB25" s="3"/>
      <c r="BC25" s="3"/>
      <c r="BD25" s="46"/>
      <c r="BF25" s="1"/>
      <c r="BG25" s="2"/>
      <c r="BH25" s="3"/>
      <c r="BI25" s="3"/>
      <c r="BJ25" s="3"/>
      <c r="BK25" s="46"/>
      <c r="BM25" s="1"/>
      <c r="BN25" s="2"/>
      <c r="BO25" s="3"/>
      <c r="BP25" s="3"/>
      <c r="BQ25" s="3"/>
      <c r="BR25" s="46"/>
      <c r="BT25" s="1"/>
      <c r="BU25" s="2"/>
      <c r="BV25" s="48">
        <f t="shared" ref="BV25:BX26" si="13">D25+K25+R25+Y25+AF25+AM25+AT25+BA25+BH25+BO25</f>
        <v>14</v>
      </c>
      <c r="BW25" s="3">
        <f t="shared" si="13"/>
        <v>0</v>
      </c>
      <c r="BX25" s="3">
        <f t="shared" si="13"/>
        <v>10</v>
      </c>
      <c r="BY25" s="46">
        <f>BV25+BW25+BX25</f>
        <v>24</v>
      </c>
      <c r="BZ25" t="str">
        <f t="shared" si="12"/>
        <v>Craig Harding</v>
      </c>
      <c r="CB25">
        <v>11</v>
      </c>
    </row>
    <row r="26" spans="1:80">
      <c r="A26" t="s">
        <v>263</v>
      </c>
      <c r="B26" s="1"/>
      <c r="C26" s="2"/>
      <c r="D26" s="3"/>
      <c r="E26" s="3"/>
      <c r="F26" s="3"/>
      <c r="G26" s="46"/>
      <c r="I26" s="1"/>
      <c r="J26" s="2"/>
      <c r="K26" s="3"/>
      <c r="L26" s="3"/>
      <c r="M26" s="3"/>
      <c r="N26" s="46"/>
      <c r="P26" s="1"/>
      <c r="Q26" s="2"/>
      <c r="R26" s="3"/>
      <c r="S26" s="3"/>
      <c r="T26" s="3"/>
      <c r="U26" s="46"/>
      <c r="W26" s="1"/>
      <c r="X26" s="2"/>
      <c r="Y26" s="3"/>
      <c r="Z26" s="3"/>
      <c r="AA26" s="3"/>
      <c r="AB26" s="46"/>
      <c r="AD26" s="1"/>
      <c r="AE26" s="2"/>
      <c r="AF26" s="3"/>
      <c r="AG26" s="3"/>
      <c r="AH26" s="3"/>
      <c r="AI26" s="46"/>
      <c r="AK26" s="4">
        <v>3.2129629629629626E-2</v>
      </c>
      <c r="AL26" s="2" t="s">
        <v>91</v>
      </c>
      <c r="AM26" s="48">
        <v>12</v>
      </c>
      <c r="AN26" s="48">
        <v>0</v>
      </c>
      <c r="AO26" s="48">
        <v>10</v>
      </c>
      <c r="AP26" s="46">
        <f>AM26+AN26+AO26</f>
        <v>22</v>
      </c>
      <c r="AR26" s="1"/>
      <c r="AS26" s="2"/>
      <c r="AT26" s="3"/>
      <c r="AU26" s="3"/>
      <c r="AV26" s="3"/>
      <c r="AW26" s="46"/>
      <c r="AY26" s="1"/>
      <c r="AZ26" s="2"/>
      <c r="BA26" s="3"/>
      <c r="BB26" s="3"/>
      <c r="BC26" s="3"/>
      <c r="BD26" s="46"/>
      <c r="BF26" s="1"/>
      <c r="BG26" s="2"/>
      <c r="BH26" s="3"/>
      <c r="BI26" s="3"/>
      <c r="BJ26" s="3"/>
      <c r="BK26" s="46"/>
      <c r="BM26" s="1"/>
      <c r="BN26" s="2"/>
      <c r="BO26" s="3"/>
      <c r="BP26" s="3"/>
      <c r="BQ26" s="3"/>
      <c r="BR26" s="46"/>
      <c r="BT26" s="1"/>
      <c r="BU26" s="2"/>
      <c r="BV26" s="48">
        <f t="shared" si="13"/>
        <v>12</v>
      </c>
      <c r="BW26" s="3">
        <f t="shared" si="13"/>
        <v>0</v>
      </c>
      <c r="BX26" s="3">
        <f t="shared" si="13"/>
        <v>10</v>
      </c>
      <c r="BY26" s="46">
        <f>BV26+BW26+BX26</f>
        <v>22</v>
      </c>
      <c r="BZ26" t="str">
        <f t="shared" si="12"/>
        <v>Will Bashall</v>
      </c>
      <c r="CB26">
        <v>13</v>
      </c>
    </row>
    <row r="27" spans="1:80">
      <c r="B27" s="1"/>
      <c r="C27" s="2"/>
      <c r="D27" s="3"/>
      <c r="E27" s="3"/>
      <c r="F27" s="3"/>
      <c r="G27" s="46"/>
      <c r="I27" s="1"/>
      <c r="J27" s="2"/>
      <c r="K27" s="3"/>
      <c r="L27" s="3"/>
      <c r="M27" s="3"/>
      <c r="N27" s="46"/>
      <c r="P27" s="1"/>
      <c r="Q27" s="2"/>
      <c r="R27" s="3"/>
      <c r="S27" s="3"/>
      <c r="T27" s="3"/>
      <c r="U27" s="46"/>
      <c r="W27" s="1"/>
      <c r="X27" s="2"/>
      <c r="Y27" s="3"/>
      <c r="Z27" s="3"/>
      <c r="AA27" s="3"/>
      <c r="AB27" s="46"/>
      <c r="AD27" s="1"/>
      <c r="AE27" s="2"/>
      <c r="AF27" s="3"/>
      <c r="AG27" s="3"/>
      <c r="AH27" s="3"/>
      <c r="AI27" s="46"/>
      <c r="AK27" s="1"/>
      <c r="AL27" s="2"/>
      <c r="AM27" s="3"/>
      <c r="AN27" s="3"/>
      <c r="AO27" s="3"/>
      <c r="AP27" s="46"/>
      <c r="AR27" s="1"/>
      <c r="AS27" s="2"/>
      <c r="AT27" s="3"/>
      <c r="AU27" s="3"/>
      <c r="AV27" s="3"/>
      <c r="AW27" s="46"/>
      <c r="AY27" s="1"/>
      <c r="AZ27" s="2"/>
      <c r="BA27" s="3"/>
      <c r="BB27" s="3"/>
      <c r="BC27" s="3"/>
      <c r="BD27" s="46"/>
      <c r="BF27" s="1"/>
      <c r="BG27" s="2"/>
      <c r="BH27" s="3"/>
      <c r="BI27" s="3"/>
      <c r="BJ27" s="3"/>
      <c r="BK27" s="46"/>
      <c r="BM27" s="1"/>
      <c r="BN27" s="2"/>
      <c r="BO27" s="3"/>
      <c r="BP27" s="3"/>
      <c r="BQ27" s="3"/>
      <c r="BR27" s="46"/>
      <c r="BT27" s="1"/>
      <c r="BU27" s="2"/>
      <c r="BV27" s="3"/>
      <c r="BW27" s="3"/>
      <c r="BX27" s="3"/>
      <c r="BY27" s="46"/>
    </row>
    <row r="28" spans="1:80">
      <c r="B28" s="1"/>
      <c r="C28" s="2"/>
      <c r="D28" s="3"/>
      <c r="E28" s="3"/>
      <c r="F28" s="3"/>
      <c r="G28" s="46"/>
      <c r="I28" s="1"/>
      <c r="J28" s="2"/>
      <c r="K28" s="3"/>
      <c r="L28" s="3"/>
      <c r="M28" s="3"/>
      <c r="N28" s="46"/>
      <c r="P28" s="1"/>
      <c r="Q28" s="2"/>
      <c r="R28" s="3"/>
      <c r="S28" s="3"/>
      <c r="T28" s="3"/>
      <c r="U28" s="46"/>
      <c r="W28" s="1"/>
      <c r="X28" s="2"/>
      <c r="Y28" s="3"/>
      <c r="Z28" s="3"/>
      <c r="AA28" s="3"/>
      <c r="AB28" s="46"/>
      <c r="AD28" s="1"/>
      <c r="AE28" s="2"/>
      <c r="AF28" s="3"/>
      <c r="AG28" s="3"/>
      <c r="AH28" s="3"/>
      <c r="AI28" s="46"/>
      <c r="AK28" s="1"/>
      <c r="AL28" s="2"/>
      <c r="AM28" s="3"/>
      <c r="AN28" s="3"/>
      <c r="AO28" s="3"/>
      <c r="AP28" s="46"/>
      <c r="AR28" s="1"/>
      <c r="AS28" s="2"/>
      <c r="AT28" s="3"/>
      <c r="AU28" s="3"/>
      <c r="AV28" s="3"/>
      <c r="AW28" s="46"/>
      <c r="AY28" s="1"/>
      <c r="AZ28" s="2"/>
      <c r="BA28" s="3"/>
      <c r="BB28" s="3"/>
      <c r="BC28" s="3"/>
      <c r="BD28" s="46"/>
      <c r="BF28" s="1"/>
      <c r="BG28" s="2"/>
      <c r="BH28" s="3"/>
      <c r="BI28" s="3"/>
      <c r="BJ28" s="3"/>
      <c r="BK28" s="46"/>
      <c r="BM28" s="1"/>
      <c r="BN28" s="2"/>
      <c r="BO28" s="3"/>
      <c r="BP28" s="3"/>
      <c r="BQ28" s="3"/>
      <c r="BR28" s="46"/>
      <c r="BT28" s="1"/>
      <c r="BU28" s="2"/>
      <c r="BV28" s="3"/>
      <c r="BW28" s="3"/>
      <c r="BX28" s="3"/>
      <c r="BY28" s="46"/>
    </row>
    <row r="29" spans="1:80">
      <c r="B29" s="1"/>
      <c r="C29" s="2"/>
      <c r="D29" s="3"/>
      <c r="E29" s="3"/>
      <c r="F29" s="3"/>
      <c r="G29" s="46"/>
      <c r="I29" s="1"/>
      <c r="J29" s="2"/>
      <c r="K29" s="3"/>
      <c r="L29" s="3"/>
      <c r="M29" s="3"/>
      <c r="N29" s="46"/>
      <c r="P29" s="1"/>
      <c r="Q29" s="2"/>
      <c r="R29" s="3"/>
      <c r="S29" s="3"/>
      <c r="T29" s="3"/>
      <c r="U29" s="46"/>
      <c r="W29" s="1"/>
      <c r="X29" s="2"/>
      <c r="Y29" s="3"/>
      <c r="Z29" s="3"/>
      <c r="AA29" s="3"/>
      <c r="AB29" s="46"/>
      <c r="AD29" s="1"/>
      <c r="AE29" s="2"/>
      <c r="AF29" s="3"/>
      <c r="AG29" s="3"/>
      <c r="AH29" s="3"/>
      <c r="AI29" s="46"/>
      <c r="AK29" s="1"/>
      <c r="AL29" s="2"/>
      <c r="AM29" s="3"/>
      <c r="AN29" s="3"/>
      <c r="AO29" s="3"/>
      <c r="AP29" s="46"/>
      <c r="AR29" s="1"/>
      <c r="AS29" s="2"/>
      <c r="AT29" s="3"/>
      <c r="AU29" s="3"/>
      <c r="AV29" s="3"/>
      <c r="AW29" s="46"/>
      <c r="AY29" s="1"/>
      <c r="AZ29" s="2"/>
      <c r="BA29" s="3"/>
      <c r="BB29" s="3"/>
      <c r="BC29" s="3"/>
      <c r="BD29" s="46"/>
      <c r="BF29" s="1"/>
      <c r="BG29" s="2"/>
      <c r="BH29" s="3"/>
      <c r="BI29" s="3"/>
      <c r="BJ29" s="3"/>
      <c r="BK29" s="46"/>
      <c r="BM29" s="1"/>
      <c r="BN29" s="2"/>
      <c r="BO29" s="3"/>
      <c r="BP29" s="3"/>
      <c r="BQ29" s="3"/>
      <c r="BR29" s="46"/>
      <c r="BT29" s="1"/>
      <c r="BU29" s="2"/>
      <c r="BV29" s="3"/>
      <c r="BW29" s="3"/>
      <c r="BX29" s="3"/>
      <c r="BY29" s="46"/>
    </row>
    <row r="30" spans="1:80">
      <c r="B30" s="1"/>
      <c r="C30" s="2"/>
      <c r="D30" s="3"/>
      <c r="E30" s="3"/>
      <c r="F30" s="3"/>
      <c r="G30" s="46"/>
      <c r="I30" s="1"/>
      <c r="J30" s="2"/>
      <c r="K30" s="3"/>
      <c r="L30" s="3"/>
      <c r="M30" s="3"/>
      <c r="N30" s="46"/>
      <c r="P30" s="1"/>
      <c r="Q30" s="2"/>
      <c r="R30" s="3"/>
      <c r="S30" s="3"/>
      <c r="T30" s="3"/>
      <c r="U30" s="46"/>
      <c r="W30" s="1"/>
      <c r="X30" s="2"/>
      <c r="Y30" s="3"/>
      <c r="Z30" s="3"/>
      <c r="AA30" s="3"/>
      <c r="AB30" s="46"/>
      <c r="AD30" s="1"/>
      <c r="AE30" s="2"/>
      <c r="AF30" s="3"/>
      <c r="AG30" s="3"/>
      <c r="AH30" s="3"/>
      <c r="AI30" s="46"/>
      <c r="AK30" s="1"/>
      <c r="AL30" s="2"/>
      <c r="AM30" s="3"/>
      <c r="AN30" s="3"/>
      <c r="AO30" s="3"/>
      <c r="AP30" s="46"/>
      <c r="AR30" s="1"/>
      <c r="AS30" s="2"/>
      <c r="AT30" s="3"/>
      <c r="AU30" s="3"/>
      <c r="AV30" s="3"/>
      <c r="AW30" s="46"/>
      <c r="AY30" s="1"/>
      <c r="AZ30" s="2"/>
      <c r="BA30" s="3"/>
      <c r="BB30" s="3"/>
      <c r="BC30" s="3"/>
      <c r="BD30" s="46"/>
      <c r="BF30" s="1"/>
      <c r="BG30" s="2"/>
      <c r="BH30" s="3"/>
      <c r="BI30" s="3"/>
      <c r="BJ30" s="3"/>
      <c r="BK30" s="46"/>
      <c r="BM30" s="1"/>
      <c r="BN30" s="2"/>
      <c r="BO30" s="3"/>
      <c r="BP30" s="3"/>
      <c r="BQ30" s="3"/>
      <c r="BR30" s="46"/>
      <c r="BT30" s="1"/>
      <c r="BU30" s="2"/>
      <c r="BV30" s="3"/>
      <c r="BW30" s="3"/>
      <c r="BX30" s="3"/>
      <c r="BY30" s="46"/>
    </row>
    <row r="31" spans="1:80" ht="15" thickBot="1">
      <c r="B31" s="5"/>
      <c r="C31" s="6" t="s">
        <v>264</v>
      </c>
      <c r="D31" s="7"/>
      <c r="E31" s="7"/>
      <c r="F31" s="7"/>
      <c r="G31" s="49"/>
      <c r="I31" s="5"/>
      <c r="J31" s="6" t="s">
        <v>265</v>
      </c>
      <c r="K31" s="7"/>
      <c r="L31" s="7"/>
      <c r="M31" s="7"/>
      <c r="N31" s="49"/>
      <c r="P31" s="5"/>
      <c r="Q31" s="6" t="s">
        <v>266</v>
      </c>
      <c r="R31" s="7"/>
      <c r="S31" s="7"/>
      <c r="T31" s="7"/>
      <c r="U31" s="49"/>
      <c r="W31" s="5"/>
      <c r="X31" s="6" t="s">
        <v>267</v>
      </c>
      <c r="Y31" s="7"/>
      <c r="Z31" s="7"/>
      <c r="AA31" s="7"/>
      <c r="AB31" s="49"/>
      <c r="AD31" s="5"/>
      <c r="AE31" s="6" t="s">
        <v>264</v>
      </c>
      <c r="AF31" s="7"/>
      <c r="AG31" s="7"/>
      <c r="AH31" s="7"/>
      <c r="AI31" s="49"/>
      <c r="AK31" s="5"/>
      <c r="AL31" s="6" t="s">
        <v>268</v>
      </c>
      <c r="AM31" s="7"/>
      <c r="AN31" s="7"/>
      <c r="AO31" s="7"/>
      <c r="AP31" s="49"/>
      <c r="AR31" s="5"/>
      <c r="AS31" s="6"/>
      <c r="AT31" s="7"/>
      <c r="AU31" s="7"/>
      <c r="AV31" s="7"/>
      <c r="AW31" s="49"/>
      <c r="AY31" s="5"/>
      <c r="AZ31" s="6"/>
      <c r="BA31" s="7"/>
      <c r="BB31" s="7"/>
      <c r="BC31" s="7"/>
      <c r="BD31" s="49"/>
      <c r="BF31" s="5"/>
      <c r="BG31" s="6"/>
      <c r="BH31" s="7"/>
      <c r="BI31" s="7"/>
      <c r="BJ31" s="7"/>
      <c r="BK31" s="49"/>
      <c r="BM31" s="5"/>
      <c r="BN31" s="6"/>
      <c r="BO31" s="7"/>
      <c r="BP31" s="7"/>
      <c r="BQ31" s="7"/>
      <c r="BR31" s="49"/>
      <c r="BT31" s="5"/>
      <c r="BU31" s="6"/>
      <c r="BV31" s="7"/>
      <c r="BW31" s="7"/>
      <c r="BX31" s="7"/>
      <c r="BY31" s="49"/>
    </row>
    <row r="32" spans="1:80">
      <c r="G32"/>
    </row>
    <row r="33" spans="1:80">
      <c r="A33" s="37" t="s">
        <v>0</v>
      </c>
      <c r="B33" s="37" t="s">
        <v>1</v>
      </c>
      <c r="C33" s="38"/>
      <c r="D33" s="37"/>
      <c r="E33" s="37" t="s">
        <v>25</v>
      </c>
      <c r="G33"/>
    </row>
    <row r="34" spans="1:80" ht="15" thickBot="1">
      <c r="G34"/>
    </row>
    <row r="35" spans="1:80">
      <c r="B35" s="208" t="str">
        <f>B3</f>
        <v>Lancaster 5k</v>
      </c>
      <c r="C35" s="209"/>
      <c r="D35" s="209"/>
      <c r="E35" s="209"/>
      <c r="F35" s="209"/>
      <c r="G35" s="210"/>
      <c r="I35" s="208" t="str">
        <f>I3</f>
        <v>Great Cumbrian Run</v>
      </c>
      <c r="J35" s="209"/>
      <c r="K35" s="209"/>
      <c r="L35" s="209"/>
      <c r="M35" s="209"/>
      <c r="N35" s="210"/>
      <c r="P35" s="208" t="str">
        <f>P3</f>
        <v>Derwentwater 10</v>
      </c>
      <c r="Q35" s="209"/>
      <c r="R35" s="209"/>
      <c r="S35" s="209"/>
      <c r="T35" s="209"/>
      <c r="U35" s="210"/>
      <c r="W35" s="208" t="str">
        <f>W3</f>
        <v>Lancaster Half Marathon</v>
      </c>
      <c r="X35" s="209"/>
      <c r="Y35" s="209"/>
      <c r="Z35" s="209"/>
      <c r="AA35" s="209"/>
      <c r="AB35" s="210"/>
      <c r="AD35" s="208" t="str">
        <f>AD3</f>
        <v>Wesham 10k</v>
      </c>
      <c r="AE35" s="209"/>
      <c r="AF35" s="209"/>
      <c r="AG35" s="209"/>
      <c r="AH35" s="209"/>
      <c r="AI35" s="210"/>
      <c r="AK35" s="208" t="str">
        <f>AK3</f>
        <v>Langdale Christmas Pudding</v>
      </c>
      <c r="AL35" s="209"/>
      <c r="AM35" s="209"/>
      <c r="AN35" s="209"/>
      <c r="AO35" s="209"/>
      <c r="AP35" s="210"/>
      <c r="AR35" s="208">
        <f>AR3</f>
        <v>0</v>
      </c>
      <c r="AS35" s="209"/>
      <c r="AT35" s="209"/>
      <c r="AU35" s="209"/>
      <c r="AV35" s="209"/>
      <c r="AW35" s="210"/>
      <c r="AY35" s="208">
        <f>AY3</f>
        <v>0</v>
      </c>
      <c r="AZ35" s="209"/>
      <c r="BA35" s="209"/>
      <c r="BB35" s="209"/>
      <c r="BC35" s="209"/>
      <c r="BD35" s="210"/>
      <c r="BF35" s="208">
        <f>BF3</f>
        <v>0</v>
      </c>
      <c r="BG35" s="209"/>
      <c r="BH35" s="209"/>
      <c r="BI35" s="209"/>
      <c r="BJ35" s="209"/>
      <c r="BK35" s="210"/>
      <c r="BM35" s="208">
        <f>BM3</f>
        <v>0</v>
      </c>
      <c r="BN35" s="209"/>
      <c r="BO35" s="209"/>
      <c r="BP35" s="209"/>
      <c r="BQ35" s="209"/>
      <c r="BR35" s="210"/>
      <c r="BT35" s="208" t="s">
        <v>43</v>
      </c>
      <c r="BU35" s="209"/>
      <c r="BV35" s="209"/>
      <c r="BW35" s="209"/>
      <c r="BX35" s="209"/>
      <c r="BY35" s="210"/>
    </row>
    <row r="36" spans="1:80">
      <c r="B36" s="205" t="str">
        <f>B4</f>
        <v>5k</v>
      </c>
      <c r="C36" s="206"/>
      <c r="D36" s="206"/>
      <c r="E36" s="206"/>
      <c r="F36" s="206"/>
      <c r="G36" s="207"/>
      <c r="I36" s="205" t="str">
        <f>I4</f>
        <v>13.1m (1st of 2)</v>
      </c>
      <c r="J36" s="206"/>
      <c r="K36" s="206"/>
      <c r="L36" s="206"/>
      <c r="M36" s="206"/>
      <c r="N36" s="207"/>
      <c r="P36" s="205" t="str">
        <f>P4</f>
        <v>10m</v>
      </c>
      <c r="Q36" s="206"/>
      <c r="R36" s="206"/>
      <c r="S36" s="206"/>
      <c r="T36" s="206"/>
      <c r="U36" s="207"/>
      <c r="W36" s="205" t="str">
        <f>W4</f>
        <v>13.1m (2nd of 2)</v>
      </c>
      <c r="X36" s="206"/>
      <c r="Y36" s="206"/>
      <c r="Z36" s="206"/>
      <c r="AA36" s="206"/>
      <c r="AB36" s="207"/>
      <c r="AD36" s="205" t="str">
        <f>AD4</f>
        <v>10k (1st of 2)</v>
      </c>
      <c r="AE36" s="206"/>
      <c r="AF36" s="206"/>
      <c r="AG36" s="206"/>
      <c r="AH36" s="206"/>
      <c r="AI36" s="207"/>
      <c r="AK36" s="205" t="str">
        <f>AK4</f>
        <v>10k (2nd of 2)</v>
      </c>
      <c r="AL36" s="206"/>
      <c r="AM36" s="206"/>
      <c r="AN36" s="206"/>
      <c r="AO36" s="206"/>
      <c r="AP36" s="207"/>
      <c r="AR36" s="205">
        <f>AR4</f>
        <v>0</v>
      </c>
      <c r="AS36" s="206"/>
      <c r="AT36" s="206"/>
      <c r="AU36" s="206"/>
      <c r="AV36" s="206"/>
      <c r="AW36" s="207"/>
      <c r="AY36" s="205">
        <f>AY4</f>
        <v>0</v>
      </c>
      <c r="AZ36" s="206"/>
      <c r="BA36" s="206"/>
      <c r="BB36" s="206"/>
      <c r="BC36" s="206"/>
      <c r="BD36" s="207"/>
      <c r="BF36" s="205">
        <f>BF4</f>
        <v>0</v>
      </c>
      <c r="BG36" s="206"/>
      <c r="BH36" s="206"/>
      <c r="BI36" s="206"/>
      <c r="BJ36" s="206"/>
      <c r="BK36" s="207"/>
      <c r="BM36" s="205">
        <f>BM4</f>
        <v>0</v>
      </c>
      <c r="BN36" s="206"/>
      <c r="BO36" s="206"/>
      <c r="BP36" s="206"/>
      <c r="BQ36" s="206"/>
      <c r="BR36" s="207"/>
      <c r="BT36" s="205"/>
      <c r="BU36" s="206"/>
      <c r="BV36" s="206"/>
      <c r="BW36" s="206"/>
      <c r="BX36" s="206"/>
      <c r="BY36" s="207"/>
    </row>
    <row r="37" spans="1:80">
      <c r="B37" s="205" t="str">
        <f>B5</f>
        <v>Salt Ayre Stadium, Lancaster</v>
      </c>
      <c r="C37" s="206"/>
      <c r="D37" s="206"/>
      <c r="E37" s="206"/>
      <c r="F37" s="206"/>
      <c r="G37" s="207"/>
      <c r="I37" s="205" t="str">
        <f>I5</f>
        <v>Carlisle</v>
      </c>
      <c r="J37" s="206"/>
      <c r="K37" s="206"/>
      <c r="L37" s="206"/>
      <c r="M37" s="206"/>
      <c r="N37" s="207"/>
      <c r="P37" s="205" t="str">
        <f>P5</f>
        <v>Keswick</v>
      </c>
      <c r="Q37" s="206"/>
      <c r="R37" s="206"/>
      <c r="S37" s="206"/>
      <c r="T37" s="206"/>
      <c r="U37" s="207"/>
      <c r="W37" s="205" t="str">
        <f>W5</f>
        <v xml:space="preserve">Lancaster  </v>
      </c>
      <c r="X37" s="206"/>
      <c r="Y37" s="206"/>
      <c r="Z37" s="206"/>
      <c r="AA37" s="206"/>
      <c r="AB37" s="207"/>
      <c r="AD37" s="205" t="str">
        <f>AD5</f>
        <v>Salwick, Preston</v>
      </c>
      <c r="AE37" s="206"/>
      <c r="AF37" s="206"/>
      <c r="AG37" s="206"/>
      <c r="AH37" s="206"/>
      <c r="AI37" s="207"/>
      <c r="AK37" s="205" t="str">
        <f>AK5</f>
        <v>Dungeon Ghyll, Langdale</v>
      </c>
      <c r="AL37" s="206"/>
      <c r="AM37" s="206"/>
      <c r="AN37" s="206"/>
      <c r="AO37" s="206"/>
      <c r="AP37" s="207"/>
      <c r="AR37" s="205">
        <f>AR5</f>
        <v>0</v>
      </c>
      <c r="AS37" s="206"/>
      <c r="AT37" s="206"/>
      <c r="AU37" s="206"/>
      <c r="AV37" s="206"/>
      <c r="AW37" s="207"/>
      <c r="AY37" s="205">
        <f>AY5</f>
        <v>0</v>
      </c>
      <c r="AZ37" s="206"/>
      <c r="BA37" s="206"/>
      <c r="BB37" s="206"/>
      <c r="BC37" s="206"/>
      <c r="BD37" s="207"/>
      <c r="BF37" s="205">
        <f>BF5</f>
        <v>0</v>
      </c>
      <c r="BG37" s="206"/>
      <c r="BH37" s="206"/>
      <c r="BI37" s="206"/>
      <c r="BJ37" s="206"/>
      <c r="BK37" s="207"/>
      <c r="BM37" s="205">
        <f>BM5</f>
        <v>0</v>
      </c>
      <c r="BN37" s="206"/>
      <c r="BO37" s="206"/>
      <c r="BP37" s="206"/>
      <c r="BQ37" s="206"/>
      <c r="BR37" s="207"/>
      <c r="BT37" s="205"/>
      <c r="BU37" s="206"/>
      <c r="BV37" s="206"/>
      <c r="BW37" s="206"/>
      <c r="BX37" s="206"/>
      <c r="BY37" s="207"/>
    </row>
    <row r="38" spans="1:80">
      <c r="B38" s="211" t="str">
        <f>B6</f>
        <v>Sat 27-9-08</v>
      </c>
      <c r="C38" s="212"/>
      <c r="D38" s="212"/>
      <c r="E38" s="212"/>
      <c r="F38" s="212"/>
      <c r="G38" s="213"/>
      <c r="I38" s="211" t="str">
        <f>I6</f>
        <v>Sun 19-10-08</v>
      </c>
      <c r="J38" s="212"/>
      <c r="K38" s="212"/>
      <c r="L38" s="212"/>
      <c r="M38" s="212"/>
      <c r="N38" s="213"/>
      <c r="P38" s="211" t="str">
        <f>P6</f>
        <v>Sun 2-11-08</v>
      </c>
      <c r="Q38" s="212"/>
      <c r="R38" s="212"/>
      <c r="S38" s="212"/>
      <c r="T38" s="212"/>
      <c r="U38" s="213"/>
      <c r="W38" s="211" t="str">
        <f>W6</f>
        <v>Sun 9-11-08</v>
      </c>
      <c r="X38" s="212"/>
      <c r="Y38" s="212"/>
      <c r="Z38" s="212"/>
      <c r="AA38" s="212"/>
      <c r="AB38" s="213"/>
      <c r="AD38" s="211" t="str">
        <f>AD6</f>
        <v>Sat 29-11-08</v>
      </c>
      <c r="AE38" s="212"/>
      <c r="AF38" s="212"/>
      <c r="AG38" s="212"/>
      <c r="AH38" s="212"/>
      <c r="AI38" s="213"/>
      <c r="AK38" s="211" t="str">
        <f>AK6</f>
        <v>Sun 14-12-08</v>
      </c>
      <c r="AL38" s="212"/>
      <c r="AM38" s="212"/>
      <c r="AN38" s="212"/>
      <c r="AO38" s="212"/>
      <c r="AP38" s="213"/>
      <c r="AR38" s="211">
        <f>AR6</f>
        <v>0</v>
      </c>
      <c r="AS38" s="212"/>
      <c r="AT38" s="212"/>
      <c r="AU38" s="212"/>
      <c r="AV38" s="212"/>
      <c r="AW38" s="213"/>
      <c r="AY38" s="211">
        <f>AY6</f>
        <v>0</v>
      </c>
      <c r="AZ38" s="212"/>
      <c r="BA38" s="212"/>
      <c r="BB38" s="212"/>
      <c r="BC38" s="212"/>
      <c r="BD38" s="213"/>
      <c r="BF38" s="211">
        <f>BF6</f>
        <v>0</v>
      </c>
      <c r="BG38" s="212"/>
      <c r="BH38" s="212"/>
      <c r="BI38" s="212"/>
      <c r="BJ38" s="212"/>
      <c r="BK38" s="213"/>
      <c r="BM38" s="211">
        <f>BM6</f>
        <v>0</v>
      </c>
      <c r="BN38" s="212"/>
      <c r="BO38" s="212"/>
      <c r="BP38" s="212"/>
      <c r="BQ38" s="212"/>
      <c r="BR38" s="213"/>
      <c r="BT38" s="211"/>
      <c r="BU38" s="212"/>
      <c r="BV38" s="212"/>
      <c r="BW38" s="212"/>
      <c r="BX38" s="212"/>
      <c r="BY38" s="213"/>
    </row>
    <row r="39" spans="1:80" ht="21.6">
      <c r="B39" s="41" t="s">
        <v>8</v>
      </c>
      <c r="C39" s="42" t="s">
        <v>13</v>
      </c>
      <c r="D39" s="43" t="s">
        <v>11</v>
      </c>
      <c r="E39" s="44" t="s">
        <v>9</v>
      </c>
      <c r="F39" s="43" t="s">
        <v>14</v>
      </c>
      <c r="G39" s="45" t="s">
        <v>15</v>
      </c>
      <c r="I39" s="41" t="s">
        <v>8</v>
      </c>
      <c r="J39" s="42" t="s">
        <v>13</v>
      </c>
      <c r="K39" s="43" t="s">
        <v>11</v>
      </c>
      <c r="L39" s="44" t="s">
        <v>9</v>
      </c>
      <c r="M39" s="43" t="s">
        <v>14</v>
      </c>
      <c r="N39" s="45" t="s">
        <v>15</v>
      </c>
      <c r="P39" s="41" t="s">
        <v>8</v>
      </c>
      <c r="Q39" s="42" t="s">
        <v>13</v>
      </c>
      <c r="R39" s="43" t="s">
        <v>11</v>
      </c>
      <c r="S39" s="44" t="s">
        <v>9</v>
      </c>
      <c r="T39" s="43" t="s">
        <v>14</v>
      </c>
      <c r="U39" s="45" t="s">
        <v>15</v>
      </c>
      <c r="W39" s="41" t="s">
        <v>8</v>
      </c>
      <c r="X39" s="42" t="s">
        <v>13</v>
      </c>
      <c r="Y39" s="43" t="s">
        <v>11</v>
      </c>
      <c r="Z39" s="44" t="s">
        <v>9</v>
      </c>
      <c r="AA39" s="43" t="s">
        <v>14</v>
      </c>
      <c r="AB39" s="45" t="s">
        <v>15</v>
      </c>
      <c r="AD39" s="41" t="s">
        <v>8</v>
      </c>
      <c r="AE39" s="42" t="s">
        <v>13</v>
      </c>
      <c r="AF39" s="43" t="s">
        <v>11</v>
      </c>
      <c r="AG39" s="44" t="s">
        <v>9</v>
      </c>
      <c r="AH39" s="43" t="s">
        <v>14</v>
      </c>
      <c r="AI39" s="45" t="s">
        <v>15</v>
      </c>
      <c r="AK39" s="41" t="s">
        <v>8</v>
      </c>
      <c r="AL39" s="42" t="s">
        <v>13</v>
      </c>
      <c r="AM39" s="43" t="s">
        <v>11</v>
      </c>
      <c r="AN39" s="44" t="s">
        <v>9</v>
      </c>
      <c r="AO39" s="43" t="s">
        <v>14</v>
      </c>
      <c r="AP39" s="45" t="s">
        <v>15</v>
      </c>
      <c r="AR39" s="41" t="s">
        <v>8</v>
      </c>
      <c r="AS39" s="42" t="s">
        <v>13</v>
      </c>
      <c r="AT39" s="43" t="s">
        <v>11</v>
      </c>
      <c r="AU39" s="44" t="s">
        <v>9</v>
      </c>
      <c r="AV39" s="43" t="s">
        <v>14</v>
      </c>
      <c r="AW39" s="45" t="s">
        <v>15</v>
      </c>
      <c r="AY39" s="41" t="s">
        <v>8</v>
      </c>
      <c r="AZ39" s="42" t="s">
        <v>13</v>
      </c>
      <c r="BA39" s="43" t="s">
        <v>11</v>
      </c>
      <c r="BB39" s="44" t="s">
        <v>9</v>
      </c>
      <c r="BC39" s="43" t="s">
        <v>14</v>
      </c>
      <c r="BD39" s="45" t="s">
        <v>15</v>
      </c>
      <c r="BF39" s="41" t="s">
        <v>8</v>
      </c>
      <c r="BG39" s="42" t="s">
        <v>13</v>
      </c>
      <c r="BH39" s="43" t="s">
        <v>11</v>
      </c>
      <c r="BI39" s="44" t="s">
        <v>9</v>
      </c>
      <c r="BJ39" s="43" t="s">
        <v>14</v>
      </c>
      <c r="BK39" s="45" t="s">
        <v>15</v>
      </c>
      <c r="BM39" s="41" t="s">
        <v>8</v>
      </c>
      <c r="BN39" s="42" t="s">
        <v>13</v>
      </c>
      <c r="BO39" s="43" t="s">
        <v>11</v>
      </c>
      <c r="BP39" s="44" t="s">
        <v>9</v>
      </c>
      <c r="BQ39" s="43" t="s">
        <v>14</v>
      </c>
      <c r="BR39" s="45" t="s">
        <v>15</v>
      </c>
      <c r="BT39" s="41" t="s">
        <v>8</v>
      </c>
      <c r="BU39" s="42" t="s">
        <v>13</v>
      </c>
      <c r="BV39" s="43" t="s">
        <v>11</v>
      </c>
      <c r="BW39" s="44" t="s">
        <v>9</v>
      </c>
      <c r="BX39" s="43" t="s">
        <v>14</v>
      </c>
      <c r="BY39" s="45" t="s">
        <v>44</v>
      </c>
    </row>
    <row r="40" spans="1:80">
      <c r="B40" s="1"/>
      <c r="C40" s="2"/>
      <c r="D40" s="3"/>
      <c r="E40" s="3"/>
      <c r="F40" s="3"/>
      <c r="G40" s="46"/>
      <c r="I40" s="1"/>
      <c r="J40" s="2"/>
      <c r="K40" s="3"/>
      <c r="L40" s="3"/>
      <c r="M40" s="3"/>
      <c r="N40" s="46"/>
      <c r="P40" s="1"/>
      <c r="Q40" s="2"/>
      <c r="R40" s="3"/>
      <c r="S40" s="3"/>
      <c r="T40" s="3"/>
      <c r="U40" s="46"/>
      <c r="W40" s="1"/>
      <c r="X40" s="2"/>
      <c r="Y40" s="3"/>
      <c r="Z40" s="3"/>
      <c r="AA40" s="3"/>
      <c r="AB40" s="46"/>
      <c r="AD40" s="1"/>
      <c r="AE40" s="2"/>
      <c r="AF40" s="3"/>
      <c r="AG40" s="3"/>
      <c r="AH40" s="3"/>
      <c r="AI40" s="46"/>
      <c r="AK40" s="1"/>
      <c r="AL40" s="2"/>
      <c r="AM40" s="3"/>
      <c r="AN40" s="3"/>
      <c r="AO40" s="3"/>
      <c r="AP40" s="46"/>
      <c r="AR40" s="1"/>
      <c r="AS40" s="2"/>
      <c r="AT40" s="3"/>
      <c r="AU40" s="3"/>
      <c r="AV40" s="3"/>
      <c r="AW40" s="46"/>
      <c r="AY40" s="1"/>
      <c r="AZ40" s="2"/>
      <c r="BA40" s="3"/>
      <c r="BB40" s="3"/>
      <c r="BC40" s="3"/>
      <c r="BD40" s="46"/>
      <c r="BF40" s="1"/>
      <c r="BG40" s="2"/>
      <c r="BH40" s="3"/>
      <c r="BI40" s="3"/>
      <c r="BJ40" s="3"/>
      <c r="BK40" s="46"/>
      <c r="BM40" s="1"/>
      <c r="BN40" s="2"/>
      <c r="BO40" s="3"/>
      <c r="BP40" s="3"/>
      <c r="BQ40" s="3"/>
      <c r="BR40" s="46"/>
      <c r="BT40" s="1"/>
      <c r="BU40" s="2"/>
      <c r="BV40" s="3">
        <f t="shared" ref="BV40:BX52" si="14">D40+K40+R40+Y40+AF40+AM40+AT40+BA40+BH40+BO40</f>
        <v>0</v>
      </c>
      <c r="BW40" s="3">
        <f t="shared" si="14"/>
        <v>0</v>
      </c>
      <c r="BX40" s="3">
        <f t="shared" si="14"/>
        <v>0</v>
      </c>
      <c r="BY40" s="46"/>
      <c r="CB40" t="s">
        <v>364</v>
      </c>
    </row>
    <row r="41" spans="1:80">
      <c r="A41" t="s">
        <v>111</v>
      </c>
      <c r="B41" s="4">
        <v>1.3125E-2</v>
      </c>
      <c r="C41" s="2" t="s">
        <v>27</v>
      </c>
      <c r="D41" s="3">
        <v>4</v>
      </c>
      <c r="E41" s="47">
        <v>15</v>
      </c>
      <c r="F41" s="3">
        <v>5</v>
      </c>
      <c r="G41" s="46">
        <f>D41+E41+F41</f>
        <v>24</v>
      </c>
      <c r="I41" s="4">
        <v>6.1643518518518514E-2</v>
      </c>
      <c r="J41" s="2" t="s">
        <v>27</v>
      </c>
      <c r="K41" s="3">
        <v>4</v>
      </c>
      <c r="L41" s="47">
        <v>0</v>
      </c>
      <c r="M41" s="3">
        <v>5</v>
      </c>
      <c r="N41" s="46">
        <f t="shared" ref="N41:N50" si="15">K41+L41+M41</f>
        <v>9</v>
      </c>
      <c r="P41" s="4"/>
      <c r="Q41" s="2"/>
      <c r="R41" s="3"/>
      <c r="S41" s="47">
        <v>0</v>
      </c>
      <c r="T41" s="3"/>
      <c r="U41" s="46">
        <f t="shared" ref="U41:U50" si="16">R41+S41+T41</f>
        <v>0</v>
      </c>
      <c r="W41" s="4"/>
      <c r="X41" s="2"/>
      <c r="Y41" s="3"/>
      <c r="Z41" s="3"/>
      <c r="AA41" s="3"/>
      <c r="AB41" s="46">
        <f t="shared" ref="AB41:AB50" si="17">Y41+Z41+AA41</f>
        <v>0</v>
      </c>
      <c r="AD41" s="4"/>
      <c r="AE41" s="2"/>
      <c r="AF41" s="3"/>
      <c r="AG41" s="47">
        <v>0</v>
      </c>
      <c r="AH41" s="3"/>
      <c r="AI41" s="46">
        <f t="shared" ref="AI41:AI50" si="18">AF41+AG41+AH41</f>
        <v>0</v>
      </c>
      <c r="AK41" s="4">
        <v>2.8506944444444442E-2</v>
      </c>
      <c r="AL41" s="2" t="s">
        <v>19</v>
      </c>
      <c r="AM41" s="3">
        <f>10*2</f>
        <v>20</v>
      </c>
      <c r="AN41" s="3">
        <v>0</v>
      </c>
      <c r="AO41" s="3">
        <v>10</v>
      </c>
      <c r="AP41" s="46">
        <f t="shared" ref="AP41:AP54" si="19">AM41+AN41+AO41</f>
        <v>30</v>
      </c>
      <c r="AR41" s="4"/>
      <c r="AS41" s="2"/>
      <c r="AT41" s="3"/>
      <c r="AU41" s="3"/>
      <c r="AV41" s="3"/>
      <c r="AW41" s="46">
        <f t="shared" ref="AW41:AW50" si="20">AT41+AU41+AV41</f>
        <v>0</v>
      </c>
      <c r="AY41" s="4"/>
      <c r="AZ41" s="2"/>
      <c r="BA41" s="3"/>
      <c r="BB41" s="3"/>
      <c r="BC41" s="3"/>
      <c r="BD41" s="46">
        <f t="shared" ref="BD41:BD50" si="21">BA41+BB41+BC41</f>
        <v>0</v>
      </c>
      <c r="BF41" s="4"/>
      <c r="BG41" s="2"/>
      <c r="BH41" s="3"/>
      <c r="BI41" s="3"/>
      <c r="BJ41" s="3"/>
      <c r="BK41" s="46">
        <f t="shared" ref="BK41:BK50" si="22">BH41+BI41+BJ41</f>
        <v>0</v>
      </c>
      <c r="BM41" s="4"/>
      <c r="BN41" s="2"/>
      <c r="BO41" s="3"/>
      <c r="BP41" s="3"/>
      <c r="BQ41" s="3"/>
      <c r="BR41" s="46">
        <f t="shared" ref="BR41:BR50" si="23">BO41+BP41+BQ41</f>
        <v>0</v>
      </c>
      <c r="BT41" s="4"/>
      <c r="BU41" s="2"/>
      <c r="BV41" s="3">
        <f t="shared" si="14"/>
        <v>28</v>
      </c>
      <c r="BW41" s="3">
        <f t="shared" si="14"/>
        <v>15</v>
      </c>
      <c r="BX41" s="3">
        <f t="shared" si="14"/>
        <v>20</v>
      </c>
      <c r="BY41" s="46">
        <f t="shared" ref="BY41:BY50" si="24">BV41+BW41+BX41</f>
        <v>63</v>
      </c>
      <c r="BZ41" t="str">
        <f t="shared" ref="BZ41:BZ54" si="25">A41</f>
        <v>Karen Heaviside</v>
      </c>
      <c r="CB41" s="62">
        <v>1</v>
      </c>
    </row>
    <row r="42" spans="1:80">
      <c r="A42" t="s">
        <v>269</v>
      </c>
      <c r="B42" s="4">
        <v>1.7141203703703704E-2</v>
      </c>
      <c r="C42" s="2" t="s">
        <v>35</v>
      </c>
      <c r="D42" s="3">
        <v>3</v>
      </c>
      <c r="E42" s="47">
        <v>0</v>
      </c>
      <c r="F42" s="3">
        <v>5</v>
      </c>
      <c r="G42" s="46">
        <f>D42+E42+F42</f>
        <v>8</v>
      </c>
      <c r="I42" s="4"/>
      <c r="J42" s="2"/>
      <c r="K42" s="3"/>
      <c r="L42" s="47">
        <v>0</v>
      </c>
      <c r="M42" s="3"/>
      <c r="N42" s="46">
        <f t="shared" si="15"/>
        <v>0</v>
      </c>
      <c r="P42" s="4"/>
      <c r="Q42" s="2"/>
      <c r="R42" s="3"/>
      <c r="S42" s="47">
        <v>0</v>
      </c>
      <c r="T42" s="3"/>
      <c r="U42" s="46">
        <f t="shared" si="16"/>
        <v>0</v>
      </c>
      <c r="W42" s="4"/>
      <c r="X42" s="2"/>
      <c r="Y42" s="3"/>
      <c r="Z42" s="3"/>
      <c r="AA42" s="3"/>
      <c r="AB42" s="46">
        <f t="shared" si="17"/>
        <v>0</v>
      </c>
      <c r="AD42" s="4"/>
      <c r="AE42" s="2"/>
      <c r="AF42" s="3"/>
      <c r="AG42" s="47">
        <v>0</v>
      </c>
      <c r="AH42" s="3"/>
      <c r="AI42" s="46">
        <f t="shared" si="18"/>
        <v>0</v>
      </c>
      <c r="AK42" s="4">
        <v>3.6921296296296292E-2</v>
      </c>
      <c r="AL42" s="2" t="s">
        <v>24</v>
      </c>
      <c r="AM42" s="3">
        <v>12</v>
      </c>
      <c r="AN42" s="3">
        <v>0</v>
      </c>
      <c r="AO42" s="3">
        <v>10</v>
      </c>
      <c r="AP42" s="46">
        <f t="shared" si="19"/>
        <v>22</v>
      </c>
      <c r="AR42" s="4"/>
      <c r="AS42" s="2"/>
      <c r="AT42" s="3"/>
      <c r="AU42" s="3"/>
      <c r="AV42" s="3"/>
      <c r="AW42" s="46">
        <f t="shared" si="20"/>
        <v>0</v>
      </c>
      <c r="AY42" s="4"/>
      <c r="AZ42" s="2"/>
      <c r="BA42" s="3"/>
      <c r="BB42" s="3"/>
      <c r="BC42" s="3"/>
      <c r="BD42" s="46">
        <f t="shared" si="21"/>
        <v>0</v>
      </c>
      <c r="BF42" s="4"/>
      <c r="BG42" s="2"/>
      <c r="BH42" s="3"/>
      <c r="BI42" s="3"/>
      <c r="BJ42" s="3"/>
      <c r="BK42" s="46">
        <f t="shared" si="22"/>
        <v>0</v>
      </c>
      <c r="BM42" s="4"/>
      <c r="BN42" s="2"/>
      <c r="BO42" s="3"/>
      <c r="BP42" s="3"/>
      <c r="BQ42" s="3"/>
      <c r="BR42" s="46">
        <f t="shared" si="23"/>
        <v>0</v>
      </c>
      <c r="BT42" s="4"/>
      <c r="BU42" s="2"/>
      <c r="BV42" s="3">
        <f t="shared" si="14"/>
        <v>15</v>
      </c>
      <c r="BW42" s="3">
        <f t="shared" si="14"/>
        <v>0</v>
      </c>
      <c r="BX42" s="3">
        <f t="shared" si="14"/>
        <v>15</v>
      </c>
      <c r="BY42" s="46">
        <f t="shared" si="24"/>
        <v>30</v>
      </c>
      <c r="BZ42" t="str">
        <f t="shared" si="25"/>
        <v>Gill Dean-Sharples</v>
      </c>
      <c r="CB42" s="62" t="s">
        <v>367</v>
      </c>
    </row>
    <row r="43" spans="1:80">
      <c r="A43" t="s">
        <v>136</v>
      </c>
      <c r="B43" s="4">
        <v>1.7303240740740741E-2</v>
      </c>
      <c r="C43" s="2" t="s">
        <v>37</v>
      </c>
      <c r="D43" s="3">
        <v>2</v>
      </c>
      <c r="E43" s="47">
        <v>0</v>
      </c>
      <c r="F43" s="3">
        <v>5</v>
      </c>
      <c r="G43" s="46">
        <f>D43+E43+F43</f>
        <v>7</v>
      </c>
      <c r="I43" s="4">
        <v>8.3865740740740755E-2</v>
      </c>
      <c r="J43" s="2" t="s">
        <v>37</v>
      </c>
      <c r="K43" s="3">
        <v>2</v>
      </c>
      <c r="L43" s="47">
        <v>0</v>
      </c>
      <c r="M43" s="3">
        <v>5</v>
      </c>
      <c r="N43" s="46">
        <f t="shared" si="15"/>
        <v>7</v>
      </c>
      <c r="P43" s="4"/>
      <c r="Q43" s="2"/>
      <c r="R43" s="3"/>
      <c r="S43" s="47">
        <v>0</v>
      </c>
      <c r="T43" s="3"/>
      <c r="U43" s="46">
        <f t="shared" si="16"/>
        <v>0</v>
      </c>
      <c r="W43" s="4"/>
      <c r="X43" s="2"/>
      <c r="Y43" s="3"/>
      <c r="Z43" s="3"/>
      <c r="AA43" s="3"/>
      <c r="AB43" s="46">
        <f t="shared" si="17"/>
        <v>0</v>
      </c>
      <c r="AD43" s="4"/>
      <c r="AE43" s="2"/>
      <c r="AF43" s="3"/>
      <c r="AG43" s="47">
        <v>0</v>
      </c>
      <c r="AH43" s="3"/>
      <c r="AI43" s="46">
        <f t="shared" si="18"/>
        <v>0</v>
      </c>
      <c r="AK43" s="4"/>
      <c r="AL43" s="2"/>
      <c r="AM43" s="3"/>
      <c r="AN43" s="3"/>
      <c r="AO43" s="3"/>
      <c r="AP43" s="46">
        <f t="shared" si="19"/>
        <v>0</v>
      </c>
      <c r="AR43" s="4"/>
      <c r="AS43" s="2"/>
      <c r="AT43" s="3"/>
      <c r="AU43" s="3"/>
      <c r="AV43" s="3"/>
      <c r="AW43" s="46">
        <f t="shared" si="20"/>
        <v>0</v>
      </c>
      <c r="AY43" s="4"/>
      <c r="AZ43" s="2"/>
      <c r="BA43" s="3"/>
      <c r="BB43" s="3"/>
      <c r="BC43" s="3"/>
      <c r="BD43" s="46">
        <f t="shared" si="21"/>
        <v>0</v>
      </c>
      <c r="BF43" s="4"/>
      <c r="BG43" s="2"/>
      <c r="BH43" s="3"/>
      <c r="BI43" s="3"/>
      <c r="BJ43" s="3"/>
      <c r="BK43" s="46">
        <f t="shared" si="22"/>
        <v>0</v>
      </c>
      <c r="BM43" s="4"/>
      <c r="BN43" s="2"/>
      <c r="BO43" s="3"/>
      <c r="BP43" s="3"/>
      <c r="BQ43" s="3"/>
      <c r="BR43" s="46">
        <f t="shared" si="23"/>
        <v>0</v>
      </c>
      <c r="BT43" s="4"/>
      <c r="BU43" s="2"/>
      <c r="BV43" s="3">
        <f t="shared" si="14"/>
        <v>4</v>
      </c>
      <c r="BW43" s="3">
        <f t="shared" si="14"/>
        <v>0</v>
      </c>
      <c r="BX43" s="3">
        <f t="shared" si="14"/>
        <v>10</v>
      </c>
      <c r="BY43" s="46">
        <f t="shared" si="24"/>
        <v>14</v>
      </c>
      <c r="BZ43" t="str">
        <f t="shared" si="25"/>
        <v>Lisa Waistell</v>
      </c>
      <c r="CB43" s="62">
        <v>9</v>
      </c>
    </row>
    <row r="44" spans="1:80">
      <c r="A44" t="s">
        <v>270</v>
      </c>
      <c r="B44" s="4">
        <v>1.7349537037037038E-2</v>
      </c>
      <c r="C44" s="2" t="s">
        <v>41</v>
      </c>
      <c r="D44" s="48">
        <v>1</v>
      </c>
      <c r="E44" s="47">
        <v>0</v>
      </c>
      <c r="F44" s="48">
        <v>5</v>
      </c>
      <c r="G44" s="46">
        <f>D44+E44+F44</f>
        <v>6</v>
      </c>
      <c r="I44" s="4"/>
      <c r="J44" s="2"/>
      <c r="K44" s="3"/>
      <c r="L44" s="47">
        <v>0</v>
      </c>
      <c r="M44" s="3"/>
      <c r="N44" s="46">
        <f t="shared" si="15"/>
        <v>0</v>
      </c>
      <c r="P44" s="4"/>
      <c r="Q44" s="2"/>
      <c r="R44" s="3"/>
      <c r="S44" s="47">
        <v>0</v>
      </c>
      <c r="T44" s="3"/>
      <c r="U44" s="46">
        <f t="shared" si="16"/>
        <v>0</v>
      </c>
      <c r="W44" s="4"/>
      <c r="X44" s="2"/>
      <c r="Y44" s="3"/>
      <c r="Z44" s="3"/>
      <c r="AA44" s="3"/>
      <c r="AB44" s="46">
        <f t="shared" si="17"/>
        <v>0</v>
      </c>
      <c r="AD44" s="4"/>
      <c r="AE44" s="2"/>
      <c r="AF44" s="3"/>
      <c r="AG44" s="47">
        <v>0</v>
      </c>
      <c r="AH44" s="3"/>
      <c r="AI44" s="46">
        <f t="shared" si="18"/>
        <v>0</v>
      </c>
      <c r="AK44" s="4">
        <v>3.6388888888888887E-2</v>
      </c>
      <c r="AL44" s="2" t="s">
        <v>22</v>
      </c>
      <c r="AM44" s="3">
        <v>14</v>
      </c>
      <c r="AN44" s="3">
        <v>0</v>
      </c>
      <c r="AO44" s="3">
        <v>10</v>
      </c>
      <c r="AP44" s="46">
        <f t="shared" si="19"/>
        <v>24</v>
      </c>
      <c r="AR44" s="4"/>
      <c r="AS44" s="2"/>
      <c r="AT44" s="3"/>
      <c r="AU44" s="3"/>
      <c r="AV44" s="3"/>
      <c r="AW44" s="46">
        <f t="shared" si="20"/>
        <v>0</v>
      </c>
      <c r="AY44" s="4"/>
      <c r="AZ44" s="2"/>
      <c r="BA44" s="3"/>
      <c r="BB44" s="3"/>
      <c r="BC44" s="3"/>
      <c r="BD44" s="46">
        <f t="shared" si="21"/>
        <v>0</v>
      </c>
      <c r="BF44" s="4"/>
      <c r="BG44" s="2"/>
      <c r="BH44" s="3"/>
      <c r="BI44" s="3"/>
      <c r="BJ44" s="3"/>
      <c r="BK44" s="46">
        <f t="shared" si="22"/>
        <v>0</v>
      </c>
      <c r="BM44" s="4"/>
      <c r="BN44" s="2"/>
      <c r="BO44" s="3"/>
      <c r="BP44" s="3"/>
      <c r="BQ44" s="3"/>
      <c r="BR44" s="46">
        <f t="shared" si="23"/>
        <v>0</v>
      </c>
      <c r="BT44" s="4"/>
      <c r="BU44" s="2"/>
      <c r="BV44" s="3">
        <f t="shared" si="14"/>
        <v>15</v>
      </c>
      <c r="BW44" s="3">
        <f t="shared" si="14"/>
        <v>0</v>
      </c>
      <c r="BX44" s="3">
        <f t="shared" si="14"/>
        <v>15</v>
      </c>
      <c r="BY44" s="46">
        <f t="shared" si="24"/>
        <v>30</v>
      </c>
      <c r="BZ44" t="str">
        <f t="shared" si="25"/>
        <v>Anne-Marie Ramsay</v>
      </c>
      <c r="CB44" s="62" t="s">
        <v>367</v>
      </c>
    </row>
    <row r="45" spans="1:80">
      <c r="A45" t="s">
        <v>271</v>
      </c>
      <c r="B45" s="1"/>
      <c r="C45" s="2"/>
      <c r="D45" s="3"/>
      <c r="E45" s="3"/>
      <c r="F45" s="3"/>
      <c r="G45" s="46"/>
      <c r="I45" s="4">
        <v>7.8113425925925919E-2</v>
      </c>
      <c r="J45" s="2" t="s">
        <v>35</v>
      </c>
      <c r="K45" s="3">
        <v>3</v>
      </c>
      <c r="L45" s="47">
        <v>0</v>
      </c>
      <c r="M45" s="3">
        <v>5</v>
      </c>
      <c r="N45" s="46">
        <f t="shared" si="15"/>
        <v>8</v>
      </c>
      <c r="P45" s="4"/>
      <c r="Q45" s="2"/>
      <c r="R45" s="3"/>
      <c r="S45" s="3"/>
      <c r="T45" s="3"/>
      <c r="U45" s="46">
        <f t="shared" si="16"/>
        <v>0</v>
      </c>
      <c r="W45" s="4"/>
      <c r="X45" s="2"/>
      <c r="Y45" s="3"/>
      <c r="Z45" s="3"/>
      <c r="AA45" s="3"/>
      <c r="AB45" s="46">
        <f t="shared" si="17"/>
        <v>0</v>
      </c>
      <c r="AD45" s="4"/>
      <c r="AE45" s="2"/>
      <c r="AF45" s="3"/>
      <c r="AG45" s="47">
        <v>0</v>
      </c>
      <c r="AH45" s="3"/>
      <c r="AI45" s="46">
        <f t="shared" si="18"/>
        <v>0</v>
      </c>
      <c r="AK45" s="4"/>
      <c r="AL45" s="2"/>
      <c r="AM45" s="3"/>
      <c r="AN45" s="3"/>
      <c r="AO45" s="3"/>
      <c r="AP45" s="46">
        <f t="shared" si="19"/>
        <v>0</v>
      </c>
      <c r="AR45" s="4"/>
      <c r="AS45" s="2"/>
      <c r="AT45" s="3"/>
      <c r="AU45" s="3"/>
      <c r="AV45" s="3"/>
      <c r="AW45" s="46">
        <f t="shared" si="20"/>
        <v>0</v>
      </c>
      <c r="AY45" s="4"/>
      <c r="AZ45" s="2"/>
      <c r="BA45" s="3"/>
      <c r="BB45" s="3"/>
      <c r="BC45" s="3"/>
      <c r="BD45" s="46">
        <f t="shared" si="21"/>
        <v>0</v>
      </c>
      <c r="BF45" s="4"/>
      <c r="BG45" s="2"/>
      <c r="BH45" s="3"/>
      <c r="BI45" s="3"/>
      <c r="BJ45" s="3"/>
      <c r="BK45" s="46">
        <f t="shared" si="22"/>
        <v>0</v>
      </c>
      <c r="BM45" s="4"/>
      <c r="BN45" s="2"/>
      <c r="BO45" s="3"/>
      <c r="BP45" s="3"/>
      <c r="BQ45" s="3"/>
      <c r="BR45" s="46">
        <f t="shared" si="23"/>
        <v>0</v>
      </c>
      <c r="BT45" s="4"/>
      <c r="BU45" s="2"/>
      <c r="BV45" s="3">
        <f t="shared" si="14"/>
        <v>3</v>
      </c>
      <c r="BW45" s="3">
        <f t="shared" si="14"/>
        <v>0</v>
      </c>
      <c r="BX45" s="3">
        <f t="shared" si="14"/>
        <v>5</v>
      </c>
      <c r="BY45" s="46">
        <f t="shared" si="24"/>
        <v>8</v>
      </c>
      <c r="BZ45" t="str">
        <f t="shared" si="25"/>
        <v>Stephanie Marshall</v>
      </c>
      <c r="CB45" s="62">
        <v>13</v>
      </c>
    </row>
    <row r="46" spans="1:80">
      <c r="A46" t="s">
        <v>272</v>
      </c>
      <c r="B46" s="1"/>
      <c r="C46" s="2"/>
      <c r="D46" s="3"/>
      <c r="E46" s="3"/>
      <c r="F46" s="3"/>
      <c r="G46" s="46"/>
      <c r="I46" s="4">
        <v>9.0092592592592599E-2</v>
      </c>
      <c r="J46" s="2" t="s">
        <v>41</v>
      </c>
      <c r="K46" s="48">
        <v>1</v>
      </c>
      <c r="L46" s="47">
        <v>0</v>
      </c>
      <c r="M46" s="48">
        <v>5</v>
      </c>
      <c r="N46" s="46">
        <f t="shared" si="15"/>
        <v>6</v>
      </c>
      <c r="P46" s="4"/>
      <c r="Q46" s="2"/>
      <c r="R46" s="3"/>
      <c r="S46" s="3"/>
      <c r="T46" s="3"/>
      <c r="U46" s="46">
        <f t="shared" si="16"/>
        <v>0</v>
      </c>
      <c r="W46" s="4"/>
      <c r="X46" s="2"/>
      <c r="Y46" s="3"/>
      <c r="Z46" s="3"/>
      <c r="AA46" s="3"/>
      <c r="AB46" s="46">
        <f t="shared" si="17"/>
        <v>0</v>
      </c>
      <c r="AD46" s="4"/>
      <c r="AE46" s="2"/>
      <c r="AF46" s="3"/>
      <c r="AG46" s="47">
        <v>0</v>
      </c>
      <c r="AH46" s="3"/>
      <c r="AI46" s="46">
        <f t="shared" si="18"/>
        <v>0</v>
      </c>
      <c r="AK46" s="4">
        <v>4.1226851851851855E-2</v>
      </c>
      <c r="AL46" s="2" t="s">
        <v>39</v>
      </c>
      <c r="AM46" s="48">
        <v>4</v>
      </c>
      <c r="AN46" s="48">
        <v>0</v>
      </c>
      <c r="AO46" s="3">
        <v>10</v>
      </c>
      <c r="AP46" s="46">
        <f t="shared" si="19"/>
        <v>14</v>
      </c>
      <c r="AR46" s="4"/>
      <c r="AS46" s="2"/>
      <c r="AT46" s="3"/>
      <c r="AU46" s="3"/>
      <c r="AV46" s="3"/>
      <c r="AW46" s="46">
        <f t="shared" si="20"/>
        <v>0</v>
      </c>
      <c r="AY46" s="4"/>
      <c r="AZ46" s="2"/>
      <c r="BA46" s="3"/>
      <c r="BB46" s="3"/>
      <c r="BC46" s="3"/>
      <c r="BD46" s="46">
        <f t="shared" si="21"/>
        <v>0</v>
      </c>
      <c r="BF46" s="4"/>
      <c r="BG46" s="2"/>
      <c r="BH46" s="3"/>
      <c r="BI46" s="3"/>
      <c r="BJ46" s="3"/>
      <c r="BK46" s="46">
        <f t="shared" si="22"/>
        <v>0</v>
      </c>
      <c r="BM46" s="4"/>
      <c r="BN46" s="2"/>
      <c r="BO46" s="3"/>
      <c r="BP46" s="3"/>
      <c r="BQ46" s="3"/>
      <c r="BR46" s="46">
        <f t="shared" si="23"/>
        <v>0</v>
      </c>
      <c r="BT46" s="4"/>
      <c r="BU46" s="2"/>
      <c r="BV46" s="3">
        <f t="shared" si="14"/>
        <v>5</v>
      </c>
      <c r="BW46" s="3">
        <f t="shared" si="14"/>
        <v>0</v>
      </c>
      <c r="BX46" s="3">
        <f t="shared" si="14"/>
        <v>15</v>
      </c>
      <c r="BY46" s="46">
        <f t="shared" si="24"/>
        <v>20</v>
      </c>
      <c r="BZ46" t="str">
        <f t="shared" si="25"/>
        <v>Lisa Dixon</v>
      </c>
      <c r="CB46" s="62" t="s">
        <v>132</v>
      </c>
    </row>
    <row r="47" spans="1:80">
      <c r="A47" t="s">
        <v>273</v>
      </c>
      <c r="B47" s="1"/>
      <c r="C47" s="2"/>
      <c r="D47" s="3"/>
      <c r="E47" s="3"/>
      <c r="F47" s="3"/>
      <c r="G47" s="46"/>
      <c r="I47" s="4"/>
      <c r="J47" s="2"/>
      <c r="K47" s="3"/>
      <c r="L47" s="3"/>
      <c r="M47" s="3"/>
      <c r="N47" s="46">
        <f t="shared" si="15"/>
        <v>0</v>
      </c>
      <c r="P47" s="4">
        <v>5.6006944444444449E-2</v>
      </c>
      <c r="Q47" s="2" t="s">
        <v>27</v>
      </c>
      <c r="R47" s="3">
        <v>4</v>
      </c>
      <c r="S47" s="47">
        <v>0</v>
      </c>
      <c r="T47" s="3">
        <v>5</v>
      </c>
      <c r="U47" s="46">
        <f t="shared" si="16"/>
        <v>9</v>
      </c>
      <c r="W47" s="4"/>
      <c r="X47" s="2"/>
      <c r="Y47" s="3"/>
      <c r="Z47" s="3"/>
      <c r="AA47" s="3"/>
      <c r="AB47" s="46">
        <f t="shared" si="17"/>
        <v>0</v>
      </c>
      <c r="AD47" s="4"/>
      <c r="AE47" s="2"/>
      <c r="AF47" s="3"/>
      <c r="AG47" s="47">
        <v>0</v>
      </c>
      <c r="AH47" s="3"/>
      <c r="AI47" s="46">
        <f t="shared" si="18"/>
        <v>0</v>
      </c>
      <c r="AK47" s="4"/>
      <c r="AL47" s="2"/>
      <c r="AM47" s="3"/>
      <c r="AN47" s="3"/>
      <c r="AO47" s="3"/>
      <c r="AP47" s="46">
        <f t="shared" si="19"/>
        <v>0</v>
      </c>
      <c r="AR47" s="4"/>
      <c r="AS47" s="2"/>
      <c r="AT47" s="3"/>
      <c r="AU47" s="3"/>
      <c r="AV47" s="3"/>
      <c r="AW47" s="46">
        <f t="shared" si="20"/>
        <v>0</v>
      </c>
      <c r="AY47" s="4"/>
      <c r="AZ47" s="2"/>
      <c r="BA47" s="3"/>
      <c r="BB47" s="3"/>
      <c r="BC47" s="3"/>
      <c r="BD47" s="46">
        <f t="shared" si="21"/>
        <v>0</v>
      </c>
      <c r="BF47" s="4"/>
      <c r="BG47" s="2"/>
      <c r="BH47" s="3"/>
      <c r="BI47" s="3"/>
      <c r="BJ47" s="3"/>
      <c r="BK47" s="46">
        <f t="shared" si="22"/>
        <v>0</v>
      </c>
      <c r="BM47" s="4"/>
      <c r="BN47" s="2"/>
      <c r="BO47" s="3"/>
      <c r="BP47" s="3"/>
      <c r="BQ47" s="3"/>
      <c r="BR47" s="46">
        <f t="shared" si="23"/>
        <v>0</v>
      </c>
      <c r="BT47" s="4"/>
      <c r="BU47" s="2"/>
      <c r="BV47" s="3">
        <f t="shared" si="14"/>
        <v>4</v>
      </c>
      <c r="BW47" s="3">
        <f t="shared" si="14"/>
        <v>0</v>
      </c>
      <c r="BX47" s="3">
        <f t="shared" si="14"/>
        <v>5</v>
      </c>
      <c r="BY47" s="46">
        <f t="shared" si="24"/>
        <v>9</v>
      </c>
      <c r="BZ47" t="str">
        <f t="shared" si="25"/>
        <v>Teresa Douglas</v>
      </c>
      <c r="CB47" s="62">
        <v>12</v>
      </c>
    </row>
    <row r="48" spans="1:80">
      <c r="A48" t="s">
        <v>26</v>
      </c>
      <c r="B48" s="1"/>
      <c r="C48" s="2"/>
      <c r="D48" s="3"/>
      <c r="E48" s="3"/>
      <c r="F48" s="3"/>
      <c r="G48" s="46"/>
      <c r="I48" s="4"/>
      <c r="J48" s="2"/>
      <c r="K48" s="3"/>
      <c r="L48" s="3"/>
      <c r="M48" s="3"/>
      <c r="N48" s="46">
        <f t="shared" si="15"/>
        <v>0</v>
      </c>
      <c r="P48" s="4">
        <v>5.9259259259259262E-2</v>
      </c>
      <c r="Q48" s="2" t="s">
        <v>35</v>
      </c>
      <c r="R48" s="3">
        <v>3</v>
      </c>
      <c r="S48" s="47">
        <v>0</v>
      </c>
      <c r="T48" s="3">
        <v>5</v>
      </c>
      <c r="U48" s="46">
        <f t="shared" si="16"/>
        <v>8</v>
      </c>
      <c r="W48" s="4"/>
      <c r="X48" s="2"/>
      <c r="Y48" s="3"/>
      <c r="Z48" s="3"/>
      <c r="AA48" s="3"/>
      <c r="AB48" s="46">
        <f t="shared" si="17"/>
        <v>0</v>
      </c>
      <c r="AD48" s="4">
        <v>3.3993055555555561E-2</v>
      </c>
      <c r="AE48" s="2" t="s">
        <v>79</v>
      </c>
      <c r="AF48" s="3">
        <v>2</v>
      </c>
      <c r="AG48" s="47">
        <v>0</v>
      </c>
      <c r="AH48" s="3">
        <v>5</v>
      </c>
      <c r="AI48" s="46">
        <f t="shared" si="18"/>
        <v>7</v>
      </c>
      <c r="AK48" s="4">
        <v>3.3726851851851855E-2</v>
      </c>
      <c r="AL48" s="2" t="s">
        <v>20</v>
      </c>
      <c r="AM48" s="3">
        <v>18</v>
      </c>
      <c r="AN48" s="47">
        <v>0</v>
      </c>
      <c r="AO48" s="3">
        <v>10</v>
      </c>
      <c r="AP48" s="46">
        <f t="shared" si="19"/>
        <v>28</v>
      </c>
      <c r="AR48" s="4"/>
      <c r="AS48" s="2"/>
      <c r="AT48" s="3"/>
      <c r="AU48" s="3"/>
      <c r="AV48" s="3"/>
      <c r="AW48" s="46">
        <f t="shared" si="20"/>
        <v>0</v>
      </c>
      <c r="AY48" s="4"/>
      <c r="AZ48" s="2"/>
      <c r="BA48" s="3"/>
      <c r="BB48" s="3"/>
      <c r="BC48" s="3"/>
      <c r="BD48" s="46">
        <f t="shared" si="21"/>
        <v>0</v>
      </c>
      <c r="BF48" s="4"/>
      <c r="BG48" s="2"/>
      <c r="BH48" s="3"/>
      <c r="BI48" s="3"/>
      <c r="BJ48" s="3"/>
      <c r="BK48" s="46">
        <f t="shared" si="22"/>
        <v>0</v>
      </c>
      <c r="BM48" s="4"/>
      <c r="BN48" s="2"/>
      <c r="BO48" s="3"/>
      <c r="BP48" s="3"/>
      <c r="BQ48" s="3"/>
      <c r="BR48" s="46">
        <f t="shared" si="23"/>
        <v>0</v>
      </c>
      <c r="BT48" s="4"/>
      <c r="BU48" s="2"/>
      <c r="BV48" s="3">
        <f t="shared" si="14"/>
        <v>23</v>
      </c>
      <c r="BW48" s="3">
        <f t="shared" si="14"/>
        <v>0</v>
      </c>
      <c r="BX48" s="3">
        <f t="shared" si="14"/>
        <v>20</v>
      </c>
      <c r="BY48" s="46">
        <f t="shared" si="24"/>
        <v>43</v>
      </c>
      <c r="BZ48" t="str">
        <f t="shared" si="25"/>
        <v>Julia King</v>
      </c>
      <c r="CB48" s="62">
        <v>2</v>
      </c>
    </row>
    <row r="49" spans="1:80">
      <c r="A49" t="s">
        <v>130</v>
      </c>
      <c r="B49" s="1"/>
      <c r="C49" s="2"/>
      <c r="D49" s="3"/>
      <c r="E49" s="3"/>
      <c r="F49" s="3"/>
      <c r="G49" s="46"/>
      <c r="I49" s="4"/>
      <c r="J49" s="2"/>
      <c r="K49" s="3"/>
      <c r="L49" s="3"/>
      <c r="M49" s="3"/>
      <c r="N49" s="46">
        <f t="shared" si="15"/>
        <v>0</v>
      </c>
      <c r="P49" s="4">
        <v>5.9872685185185182E-2</v>
      </c>
      <c r="Q49" s="2" t="s">
        <v>37</v>
      </c>
      <c r="R49" s="3">
        <v>2</v>
      </c>
      <c r="S49" s="47">
        <v>0</v>
      </c>
      <c r="T49" s="3">
        <v>5</v>
      </c>
      <c r="U49" s="46">
        <f t="shared" si="16"/>
        <v>7</v>
      </c>
      <c r="W49" s="4"/>
      <c r="X49" s="2"/>
      <c r="Y49" s="3"/>
      <c r="Z49" s="3"/>
      <c r="AA49" s="3"/>
      <c r="AB49" s="46">
        <f t="shared" si="17"/>
        <v>0</v>
      </c>
      <c r="AD49" s="4"/>
      <c r="AE49" s="2"/>
      <c r="AF49" s="3"/>
      <c r="AG49" s="47">
        <v>0</v>
      </c>
      <c r="AH49" s="3"/>
      <c r="AI49" s="46">
        <f t="shared" si="18"/>
        <v>0</v>
      </c>
      <c r="AK49" s="4"/>
      <c r="AL49" s="2"/>
      <c r="AM49" s="3"/>
      <c r="AN49" s="3"/>
      <c r="AO49" s="3"/>
      <c r="AP49" s="46">
        <f t="shared" si="19"/>
        <v>0</v>
      </c>
      <c r="AR49" s="4"/>
      <c r="AS49" s="2"/>
      <c r="AT49" s="3"/>
      <c r="AU49" s="3"/>
      <c r="AV49" s="3"/>
      <c r="AW49" s="46">
        <f t="shared" si="20"/>
        <v>0</v>
      </c>
      <c r="AY49" s="4"/>
      <c r="AZ49" s="2"/>
      <c r="BA49" s="3"/>
      <c r="BB49" s="3"/>
      <c r="BC49" s="3"/>
      <c r="BD49" s="46">
        <f t="shared" si="21"/>
        <v>0</v>
      </c>
      <c r="BF49" s="4"/>
      <c r="BG49" s="2"/>
      <c r="BH49" s="3"/>
      <c r="BI49" s="3"/>
      <c r="BJ49" s="3"/>
      <c r="BK49" s="46">
        <f t="shared" si="22"/>
        <v>0</v>
      </c>
      <c r="BM49" s="4"/>
      <c r="BN49" s="2"/>
      <c r="BO49" s="3"/>
      <c r="BP49" s="3"/>
      <c r="BQ49" s="3"/>
      <c r="BR49" s="46">
        <f t="shared" si="23"/>
        <v>0</v>
      </c>
      <c r="BT49" s="4"/>
      <c r="BU49" s="2"/>
      <c r="BV49" s="3">
        <f t="shared" si="14"/>
        <v>2</v>
      </c>
      <c r="BW49" s="3">
        <f t="shared" si="14"/>
        <v>0</v>
      </c>
      <c r="BX49" s="3">
        <f t="shared" si="14"/>
        <v>5</v>
      </c>
      <c r="BY49" s="46">
        <f t="shared" si="24"/>
        <v>7</v>
      </c>
      <c r="BZ49" t="str">
        <f t="shared" si="25"/>
        <v>Sally Spence</v>
      </c>
      <c r="CB49" s="62">
        <v>14</v>
      </c>
    </row>
    <row r="50" spans="1:80">
      <c r="A50" t="s">
        <v>36</v>
      </c>
      <c r="B50" s="1"/>
      <c r="C50" s="2"/>
      <c r="D50" s="3"/>
      <c r="E50" s="3"/>
      <c r="F50" s="3"/>
      <c r="G50" s="46"/>
      <c r="I50" s="4"/>
      <c r="J50" s="2"/>
      <c r="K50" s="3"/>
      <c r="L50" s="3"/>
      <c r="M50" s="3"/>
      <c r="N50" s="46">
        <f t="shared" si="15"/>
        <v>0</v>
      </c>
      <c r="P50" s="4">
        <v>6.7719907407407409E-2</v>
      </c>
      <c r="Q50" s="2" t="s">
        <v>41</v>
      </c>
      <c r="R50" s="48">
        <v>1</v>
      </c>
      <c r="S50" s="47">
        <v>0</v>
      </c>
      <c r="T50" s="48">
        <v>5</v>
      </c>
      <c r="U50" s="46">
        <f t="shared" si="16"/>
        <v>6</v>
      </c>
      <c r="W50" s="4"/>
      <c r="X50" s="2"/>
      <c r="Y50" s="3"/>
      <c r="Z50" s="3"/>
      <c r="AA50" s="3"/>
      <c r="AB50" s="46">
        <f t="shared" si="17"/>
        <v>0</v>
      </c>
      <c r="AD50" s="4">
        <v>3.784722222222222E-2</v>
      </c>
      <c r="AE50" s="2" t="s">
        <v>80</v>
      </c>
      <c r="AF50" s="3">
        <v>1</v>
      </c>
      <c r="AG50" s="47">
        <v>0</v>
      </c>
      <c r="AH50" s="3">
        <v>5</v>
      </c>
      <c r="AI50" s="46">
        <f t="shared" si="18"/>
        <v>6</v>
      </c>
      <c r="AK50" s="4">
        <v>3.8842592592592588E-2</v>
      </c>
      <c r="AL50" s="2" t="s">
        <v>31</v>
      </c>
      <c r="AM50" s="3">
        <v>8</v>
      </c>
      <c r="AN50" s="3">
        <v>0</v>
      </c>
      <c r="AO50" s="3">
        <v>10</v>
      </c>
      <c r="AP50" s="46">
        <f t="shared" si="19"/>
        <v>18</v>
      </c>
      <c r="AR50" s="4"/>
      <c r="AS50" s="2"/>
      <c r="AT50" s="3"/>
      <c r="AU50" s="3"/>
      <c r="AV50" s="3"/>
      <c r="AW50" s="46">
        <f t="shared" si="20"/>
        <v>0</v>
      </c>
      <c r="AY50" s="4"/>
      <c r="AZ50" s="2"/>
      <c r="BA50" s="3"/>
      <c r="BB50" s="3"/>
      <c r="BC50" s="3"/>
      <c r="BD50" s="46">
        <f t="shared" si="21"/>
        <v>0</v>
      </c>
      <c r="BF50" s="4"/>
      <c r="BG50" s="2"/>
      <c r="BH50" s="3"/>
      <c r="BI50" s="3"/>
      <c r="BJ50" s="3"/>
      <c r="BK50" s="46">
        <f t="shared" si="22"/>
        <v>0</v>
      </c>
      <c r="BM50" s="4"/>
      <c r="BN50" s="2"/>
      <c r="BO50" s="3"/>
      <c r="BP50" s="3"/>
      <c r="BQ50" s="3"/>
      <c r="BR50" s="46">
        <f t="shared" si="23"/>
        <v>0</v>
      </c>
      <c r="BT50" s="4"/>
      <c r="BU50" s="2"/>
      <c r="BV50" s="48">
        <f t="shared" si="14"/>
        <v>10</v>
      </c>
      <c r="BW50" s="3">
        <f t="shared" si="14"/>
        <v>0</v>
      </c>
      <c r="BX50" s="48">
        <f t="shared" si="14"/>
        <v>20</v>
      </c>
      <c r="BY50" s="46">
        <f t="shared" si="24"/>
        <v>30</v>
      </c>
      <c r="BZ50" t="str">
        <f t="shared" si="25"/>
        <v>Karen Cummins</v>
      </c>
      <c r="CB50" s="62" t="s">
        <v>367</v>
      </c>
    </row>
    <row r="51" spans="1:80">
      <c r="A51" t="s">
        <v>274</v>
      </c>
      <c r="B51" s="1"/>
      <c r="C51" s="2"/>
      <c r="D51" s="3"/>
      <c r="E51" s="3"/>
      <c r="F51" s="3"/>
      <c r="G51" s="46"/>
      <c r="I51" s="1"/>
      <c r="J51" s="2"/>
      <c r="K51" s="3"/>
      <c r="L51" s="3"/>
      <c r="M51" s="3"/>
      <c r="N51" s="46"/>
      <c r="P51" s="1"/>
      <c r="Q51" s="2"/>
      <c r="R51" s="3"/>
      <c r="S51" s="3"/>
      <c r="T51" s="3"/>
      <c r="U51" s="46"/>
      <c r="W51" s="1"/>
      <c r="X51" s="2"/>
      <c r="Y51" s="3"/>
      <c r="Z51" s="3"/>
      <c r="AA51" s="3"/>
      <c r="AB51" s="46"/>
      <c r="AD51" s="1"/>
      <c r="AE51" s="2"/>
      <c r="AF51" s="3"/>
      <c r="AG51" s="3"/>
      <c r="AH51" s="3"/>
      <c r="AI51" s="46"/>
      <c r="AK51" s="4">
        <v>4.0763888888888891E-2</v>
      </c>
      <c r="AL51" s="2" t="s">
        <v>33</v>
      </c>
      <c r="AM51" s="48">
        <v>6</v>
      </c>
      <c r="AN51" s="48">
        <v>0</v>
      </c>
      <c r="AO51" s="3">
        <v>10</v>
      </c>
      <c r="AP51" s="46">
        <f t="shared" si="19"/>
        <v>16</v>
      </c>
      <c r="AR51" s="1"/>
      <c r="AS51" s="2"/>
      <c r="AT51" s="3"/>
      <c r="AU51" s="3"/>
      <c r="AV51" s="3"/>
      <c r="AW51" s="46"/>
      <c r="AY51" s="1"/>
      <c r="AZ51" s="2"/>
      <c r="BA51" s="3"/>
      <c r="BB51" s="3"/>
      <c r="BC51" s="3"/>
      <c r="BD51" s="46"/>
      <c r="BF51" s="1"/>
      <c r="BG51" s="2"/>
      <c r="BH51" s="3"/>
      <c r="BI51" s="3"/>
      <c r="BJ51" s="3"/>
      <c r="BK51" s="46"/>
      <c r="BM51" s="1"/>
      <c r="BN51" s="2"/>
      <c r="BO51" s="3"/>
      <c r="BP51" s="3"/>
      <c r="BQ51" s="3"/>
      <c r="BR51" s="46"/>
      <c r="BT51" s="1"/>
      <c r="BU51" s="2"/>
      <c r="BV51" s="48">
        <f>D51+K51+R51+Y51+AF51+AM51+AT51+BA51+BH51+BO51</f>
        <v>6</v>
      </c>
      <c r="BW51" s="3">
        <f t="shared" si="14"/>
        <v>0</v>
      </c>
      <c r="BX51" s="48">
        <f>F51+M51+T51+AA51+AH51+AO51+AV51+BC51+BJ51+BQ51</f>
        <v>10</v>
      </c>
      <c r="BY51" s="46">
        <f>BV51+BW51+BX51</f>
        <v>16</v>
      </c>
      <c r="BZ51" t="str">
        <f t="shared" si="25"/>
        <v>Janet King</v>
      </c>
      <c r="CB51" s="62">
        <v>10</v>
      </c>
    </row>
    <row r="52" spans="1:80">
      <c r="A52" t="s">
        <v>144</v>
      </c>
      <c r="B52" s="1"/>
      <c r="C52" s="2"/>
      <c r="D52" s="3"/>
      <c r="E52" s="3"/>
      <c r="F52" s="3"/>
      <c r="G52" s="46"/>
      <c r="I52" s="1"/>
      <c r="J52" s="2"/>
      <c r="K52" s="3"/>
      <c r="L52" s="3"/>
      <c r="M52" s="3"/>
      <c r="N52" s="46"/>
      <c r="P52" s="1"/>
      <c r="Q52" s="2"/>
      <c r="R52" s="3"/>
      <c r="S52" s="3"/>
      <c r="T52" s="3"/>
      <c r="U52" s="46"/>
      <c r="W52" s="1"/>
      <c r="X52" s="2"/>
      <c r="Y52" s="3"/>
      <c r="Z52" s="3"/>
      <c r="AA52" s="3"/>
      <c r="AB52" s="46"/>
      <c r="AD52" s="1"/>
      <c r="AE52" s="2"/>
      <c r="AF52" s="3"/>
      <c r="AG52" s="3"/>
      <c r="AH52" s="3"/>
      <c r="AI52" s="46"/>
      <c r="AK52" s="4">
        <v>4.4884259259259263E-2</v>
      </c>
      <c r="AL52" s="2" t="s">
        <v>40</v>
      </c>
      <c r="AM52" s="48">
        <v>2</v>
      </c>
      <c r="AN52" s="48">
        <v>0</v>
      </c>
      <c r="AO52" s="3">
        <v>10</v>
      </c>
      <c r="AP52" s="46">
        <f t="shared" si="19"/>
        <v>12</v>
      </c>
      <c r="AR52" s="1"/>
      <c r="AS52" s="2"/>
      <c r="AT52" s="3"/>
      <c r="AU52" s="3"/>
      <c r="AV52" s="3"/>
      <c r="AW52" s="46"/>
      <c r="AY52" s="1"/>
      <c r="AZ52" s="2"/>
      <c r="BA52" s="3"/>
      <c r="BB52" s="3"/>
      <c r="BC52" s="3"/>
      <c r="BD52" s="46"/>
      <c r="BF52" s="1"/>
      <c r="BG52" s="2"/>
      <c r="BH52" s="3"/>
      <c r="BI52" s="3"/>
      <c r="BJ52" s="3"/>
      <c r="BK52" s="46"/>
      <c r="BM52" s="1"/>
      <c r="BN52" s="2"/>
      <c r="BO52" s="3"/>
      <c r="BP52" s="3"/>
      <c r="BQ52" s="3"/>
      <c r="BR52" s="46"/>
      <c r="BT52" s="1"/>
      <c r="BU52" s="2"/>
      <c r="BV52" s="48">
        <f>D52+K52+R52+Y52+AF52+AM52+AT52+BA52+BH52+BO52</f>
        <v>2</v>
      </c>
      <c r="BW52" s="3">
        <f t="shared" si="14"/>
        <v>0</v>
      </c>
      <c r="BX52" s="48">
        <f>F52+M52+T52+AA52+AH52+AO52+AV52+BC52+BJ52+BQ52</f>
        <v>10</v>
      </c>
      <c r="BY52" s="46">
        <f>BV52+BW52+BX52</f>
        <v>12</v>
      </c>
      <c r="BZ52" t="str">
        <f t="shared" si="25"/>
        <v>Jan Ireland</v>
      </c>
      <c r="CB52" s="62">
        <v>11</v>
      </c>
    </row>
    <row r="53" spans="1:80">
      <c r="A53" t="s">
        <v>129</v>
      </c>
      <c r="B53" s="1"/>
      <c r="C53" s="2"/>
      <c r="D53" s="3"/>
      <c r="E53" s="3"/>
      <c r="F53" s="3"/>
      <c r="G53" s="46"/>
      <c r="I53" s="1"/>
      <c r="J53" s="2"/>
      <c r="K53" s="3"/>
      <c r="L53" s="3"/>
      <c r="M53" s="3"/>
      <c r="N53" s="46"/>
      <c r="P53" s="1"/>
      <c r="Q53" s="2"/>
      <c r="R53" s="3"/>
      <c r="S53" s="3"/>
      <c r="T53" s="3"/>
      <c r="U53" s="46"/>
      <c r="W53" s="1"/>
      <c r="X53" s="2"/>
      <c r="Y53" s="3"/>
      <c r="Z53" s="3"/>
      <c r="AA53" s="3"/>
      <c r="AB53" s="46"/>
      <c r="AD53" s="1"/>
      <c r="AE53" s="2"/>
      <c r="AF53" s="3"/>
      <c r="AG53" s="3"/>
      <c r="AH53" s="3"/>
      <c r="AI53" s="46"/>
      <c r="AK53" s="4">
        <v>3.4108796296296297E-2</v>
      </c>
      <c r="AL53" s="2" t="s">
        <v>21</v>
      </c>
      <c r="AM53" s="48">
        <v>16</v>
      </c>
      <c r="AN53" s="48">
        <v>0</v>
      </c>
      <c r="AO53" s="3">
        <v>10</v>
      </c>
      <c r="AP53" s="46">
        <f t="shared" si="19"/>
        <v>26</v>
      </c>
      <c r="AR53" s="1"/>
      <c r="AS53" s="2"/>
      <c r="AT53" s="3"/>
      <c r="AU53" s="3"/>
      <c r="AV53" s="3"/>
      <c r="AW53" s="46"/>
      <c r="AY53" s="1"/>
      <c r="AZ53" s="2"/>
      <c r="BA53" s="3"/>
      <c r="BB53" s="3"/>
      <c r="BC53" s="3"/>
      <c r="BD53" s="46"/>
      <c r="BF53" s="1"/>
      <c r="BG53" s="2"/>
      <c r="BH53" s="3"/>
      <c r="BI53" s="3"/>
      <c r="BJ53" s="3"/>
      <c r="BK53" s="46"/>
      <c r="BM53" s="1"/>
      <c r="BN53" s="2"/>
      <c r="BO53" s="3"/>
      <c r="BP53" s="3"/>
      <c r="BQ53" s="3"/>
      <c r="BR53" s="46"/>
      <c r="BT53" s="1"/>
      <c r="BU53" s="2"/>
      <c r="BV53" s="48">
        <f>D53+K53+R53+Y53+AF53+AM53+AT53+BA53+BH53+BO53</f>
        <v>16</v>
      </c>
      <c r="BW53" s="3">
        <f>E53+L53+S53+Z53+AG53+AN53+AU53+BB53+BI53+BP53</f>
        <v>0</v>
      </c>
      <c r="BX53" s="48">
        <f>F53+M53+T53+AA53+AH53+AO53+AV53+BC53+BJ53+BQ53</f>
        <v>10</v>
      </c>
      <c r="BY53" s="46">
        <f>BV53+BW53+BX53</f>
        <v>26</v>
      </c>
      <c r="BZ53" t="str">
        <f t="shared" si="25"/>
        <v>Gill Douglas</v>
      </c>
      <c r="CB53" s="62">
        <v>6</v>
      </c>
    </row>
    <row r="54" spans="1:80">
      <c r="A54" t="s">
        <v>135</v>
      </c>
      <c r="B54" s="1"/>
      <c r="C54" s="2"/>
      <c r="D54" s="3"/>
      <c r="E54" s="3"/>
      <c r="F54" s="3"/>
      <c r="G54" s="46"/>
      <c r="I54" s="1"/>
      <c r="J54" s="2"/>
      <c r="K54" s="3"/>
      <c r="L54" s="3"/>
      <c r="M54" s="3"/>
      <c r="N54" s="46"/>
      <c r="P54" s="1"/>
      <c r="Q54" s="2"/>
      <c r="R54" s="3"/>
      <c r="S54" s="3"/>
      <c r="T54" s="3"/>
      <c r="U54" s="46"/>
      <c r="W54" s="1"/>
      <c r="X54" s="2"/>
      <c r="Y54" s="3"/>
      <c r="Z54" s="3"/>
      <c r="AA54" s="3"/>
      <c r="AB54" s="46"/>
      <c r="AD54" s="1"/>
      <c r="AE54" s="2"/>
      <c r="AF54" s="3"/>
      <c r="AG54" s="3"/>
      <c r="AH54" s="3"/>
      <c r="AI54" s="46"/>
      <c r="AK54" s="4">
        <v>3.8055555555555558E-2</v>
      </c>
      <c r="AL54" s="2" t="s">
        <v>29</v>
      </c>
      <c r="AM54" s="48">
        <v>10</v>
      </c>
      <c r="AN54" s="48">
        <v>0</v>
      </c>
      <c r="AO54" s="3">
        <v>10</v>
      </c>
      <c r="AP54" s="46">
        <f t="shared" si="19"/>
        <v>20</v>
      </c>
      <c r="AR54" s="1"/>
      <c r="AS54" s="2"/>
      <c r="AT54" s="3"/>
      <c r="AU54" s="3"/>
      <c r="AV54" s="3"/>
      <c r="AW54" s="46"/>
      <c r="AY54" s="1"/>
      <c r="AZ54" s="2"/>
      <c r="BA54" s="3"/>
      <c r="BB54" s="3"/>
      <c r="BC54" s="3"/>
      <c r="BD54" s="46"/>
      <c r="BF54" s="1"/>
      <c r="BG54" s="2"/>
      <c r="BH54" s="3"/>
      <c r="BI54" s="3"/>
      <c r="BJ54" s="3"/>
      <c r="BK54" s="46"/>
      <c r="BM54" s="1"/>
      <c r="BN54" s="2"/>
      <c r="BO54" s="3"/>
      <c r="BP54" s="3"/>
      <c r="BQ54" s="3"/>
      <c r="BR54" s="46"/>
      <c r="BT54" s="1"/>
      <c r="BU54" s="2"/>
      <c r="BV54" s="48">
        <f>D54+K54+R54+Y54+AF54+AM54+AT54+BA54+BH54+BO54</f>
        <v>10</v>
      </c>
      <c r="BW54" s="3">
        <f>E54+L54+S54+Z54+AG54+AN54+AU54+BB54+BI54+BP54</f>
        <v>0</v>
      </c>
      <c r="BX54" s="48">
        <f>F54+M54+T54+AA54+AH54+AO54+AV54+BC54+BJ54+BQ54</f>
        <v>10</v>
      </c>
      <c r="BY54" s="46">
        <f>BV54+BW54+BX54</f>
        <v>20</v>
      </c>
      <c r="BZ54" t="str">
        <f t="shared" si="25"/>
        <v>Joanne Briggs</v>
      </c>
      <c r="CB54" s="62" t="s">
        <v>132</v>
      </c>
    </row>
    <row r="55" spans="1:80">
      <c r="B55" s="1"/>
      <c r="C55" s="2"/>
      <c r="D55" s="3"/>
      <c r="E55" s="3"/>
      <c r="F55" s="3"/>
      <c r="G55" s="46"/>
      <c r="I55" s="1"/>
      <c r="J55" s="2"/>
      <c r="K55" s="3"/>
      <c r="L55" s="3"/>
      <c r="M55" s="3"/>
      <c r="N55" s="46"/>
      <c r="P55" s="1"/>
      <c r="Q55" s="2"/>
      <c r="R55" s="3"/>
      <c r="S55" s="3"/>
      <c r="T55" s="3"/>
      <c r="U55" s="46"/>
      <c r="W55" s="1"/>
      <c r="X55" s="2"/>
      <c r="Y55" s="3"/>
      <c r="Z55" s="3"/>
      <c r="AA55" s="3"/>
      <c r="AB55" s="46"/>
      <c r="AD55" s="1"/>
      <c r="AE55" s="2"/>
      <c r="AF55" s="3"/>
      <c r="AG55" s="3"/>
      <c r="AH55" s="3"/>
      <c r="AI55" s="46"/>
      <c r="AK55" s="1"/>
      <c r="AL55" s="2"/>
      <c r="AM55" s="3"/>
      <c r="AN55" s="3"/>
      <c r="AO55" s="3"/>
      <c r="AP55" s="46"/>
      <c r="AR55" s="1"/>
      <c r="AS55" s="2"/>
      <c r="AT55" s="3"/>
      <c r="AU55" s="3"/>
      <c r="AV55" s="3"/>
      <c r="AW55" s="46"/>
      <c r="AY55" s="1"/>
      <c r="AZ55" s="2"/>
      <c r="BA55" s="3"/>
      <c r="BB55" s="3"/>
      <c r="BC55" s="3"/>
      <c r="BD55" s="46"/>
      <c r="BF55" s="1"/>
      <c r="BG55" s="2"/>
      <c r="BH55" s="3"/>
      <c r="BI55" s="3"/>
      <c r="BJ55" s="3"/>
      <c r="BK55" s="46"/>
      <c r="BM55" s="1"/>
      <c r="BN55" s="2"/>
      <c r="BO55" s="3"/>
      <c r="BP55" s="3"/>
      <c r="BQ55" s="3"/>
      <c r="BR55" s="46"/>
      <c r="BT55" s="1"/>
      <c r="BU55" s="2"/>
      <c r="BV55" s="3"/>
      <c r="BW55" s="3"/>
      <c r="BX55" s="3"/>
      <c r="BY55" s="46"/>
    </row>
    <row r="56" spans="1:80">
      <c r="B56" s="1"/>
      <c r="C56" s="2"/>
      <c r="D56" s="3"/>
      <c r="E56" s="3"/>
      <c r="F56" s="3"/>
      <c r="G56" s="46"/>
      <c r="I56" s="1"/>
      <c r="J56" s="2"/>
      <c r="K56" s="3"/>
      <c r="L56" s="3"/>
      <c r="M56" s="3"/>
      <c r="N56" s="46"/>
      <c r="P56" s="1"/>
      <c r="Q56" s="2"/>
      <c r="R56" s="3"/>
      <c r="S56" s="3"/>
      <c r="T56" s="3"/>
      <c r="U56" s="46"/>
      <c r="W56" s="1"/>
      <c r="X56" s="2"/>
      <c r="Y56" s="3"/>
      <c r="Z56" s="3"/>
      <c r="AA56" s="3"/>
      <c r="AB56" s="46"/>
      <c r="AD56" s="1"/>
      <c r="AE56" s="2"/>
      <c r="AF56" s="3"/>
      <c r="AG56" s="3"/>
      <c r="AH56" s="3"/>
      <c r="AI56" s="46"/>
      <c r="AK56" s="1"/>
      <c r="AL56" s="2"/>
      <c r="AM56" s="3"/>
      <c r="AN56" s="3"/>
      <c r="AO56" s="3"/>
      <c r="AP56" s="46"/>
      <c r="AR56" s="1"/>
      <c r="AS56" s="2"/>
      <c r="AT56" s="3"/>
      <c r="AU56" s="3"/>
      <c r="AV56" s="3"/>
      <c r="AW56" s="46"/>
      <c r="AY56" s="1"/>
      <c r="AZ56" s="2"/>
      <c r="BA56" s="3"/>
      <c r="BB56" s="3"/>
      <c r="BC56" s="3"/>
      <c r="BD56" s="46"/>
      <c r="BF56" s="1"/>
      <c r="BG56" s="2"/>
      <c r="BH56" s="3"/>
      <c r="BI56" s="3"/>
      <c r="BJ56" s="3"/>
      <c r="BK56" s="46"/>
      <c r="BM56" s="1"/>
      <c r="BN56" s="2"/>
      <c r="BO56" s="3"/>
      <c r="BP56" s="3"/>
      <c r="BQ56" s="3"/>
      <c r="BR56" s="46"/>
      <c r="BT56" s="1"/>
      <c r="BU56" s="2"/>
      <c r="BV56" s="3"/>
      <c r="BW56" s="3"/>
      <c r="BX56" s="3"/>
      <c r="BY56" s="46"/>
    </row>
    <row r="57" spans="1:80">
      <c r="B57" s="1"/>
      <c r="C57" s="2"/>
      <c r="D57" s="3"/>
      <c r="E57" s="3"/>
      <c r="F57" s="3"/>
      <c r="G57" s="46"/>
      <c r="I57" s="1"/>
      <c r="J57" s="2"/>
      <c r="K57" s="3"/>
      <c r="L57" s="3"/>
      <c r="M57" s="3"/>
      <c r="N57" s="46"/>
      <c r="P57" s="1"/>
      <c r="Q57" s="2"/>
      <c r="R57" s="3"/>
      <c r="S57" s="3"/>
      <c r="T57" s="3"/>
      <c r="U57" s="46"/>
      <c r="W57" s="1"/>
      <c r="X57" s="2"/>
      <c r="Y57" s="3"/>
      <c r="Z57" s="3"/>
      <c r="AA57" s="3"/>
      <c r="AB57" s="46"/>
      <c r="AD57" s="1"/>
      <c r="AE57" s="2"/>
      <c r="AF57" s="3"/>
      <c r="AG57" s="3"/>
      <c r="AH57" s="3"/>
      <c r="AI57" s="46"/>
      <c r="AK57" s="1"/>
      <c r="AL57" s="2"/>
      <c r="AM57" s="3"/>
      <c r="AN57" s="3"/>
      <c r="AO57" s="3"/>
      <c r="AP57" s="46"/>
      <c r="AR57" s="1"/>
      <c r="AS57" s="2"/>
      <c r="AT57" s="3"/>
      <c r="AU57" s="3"/>
      <c r="AV57" s="3"/>
      <c r="AW57" s="46"/>
      <c r="AY57" s="1"/>
      <c r="AZ57" s="2"/>
      <c r="BA57" s="3"/>
      <c r="BB57" s="3"/>
      <c r="BC57" s="3"/>
      <c r="BD57" s="46"/>
      <c r="BF57" s="1"/>
      <c r="BG57" s="2"/>
      <c r="BH57" s="3"/>
      <c r="BI57" s="3"/>
      <c r="BJ57" s="3"/>
      <c r="BK57" s="46"/>
      <c r="BM57" s="1"/>
      <c r="BN57" s="2"/>
      <c r="BO57" s="3"/>
      <c r="BP57" s="3"/>
      <c r="BQ57" s="3"/>
      <c r="BR57" s="46"/>
      <c r="BT57" s="1"/>
      <c r="BU57" s="2"/>
      <c r="BV57" s="3"/>
      <c r="BW57" s="3"/>
      <c r="BX57" s="3"/>
      <c r="BY57" s="46"/>
    </row>
    <row r="58" spans="1:80">
      <c r="B58" s="1"/>
      <c r="C58" s="2"/>
      <c r="D58" s="3"/>
      <c r="E58" s="3"/>
      <c r="F58" s="3"/>
      <c r="G58" s="46"/>
      <c r="I58" s="1"/>
      <c r="J58" s="2"/>
      <c r="K58" s="3"/>
      <c r="L58" s="3"/>
      <c r="M58" s="3"/>
      <c r="N58" s="46"/>
      <c r="P58" s="1"/>
      <c r="Q58" s="2"/>
      <c r="R58" s="3"/>
      <c r="S58" s="3"/>
      <c r="T58" s="3"/>
      <c r="U58" s="46"/>
      <c r="W58" s="1"/>
      <c r="X58" s="2"/>
      <c r="Y58" s="3"/>
      <c r="Z58" s="3"/>
      <c r="AA58" s="3"/>
      <c r="AB58" s="46"/>
      <c r="AD58" s="1"/>
      <c r="AE58" s="2"/>
      <c r="AF58" s="3"/>
      <c r="AG58" s="3"/>
      <c r="AH58" s="3"/>
      <c r="AI58" s="46"/>
      <c r="AK58" s="1"/>
      <c r="AL58" s="2"/>
      <c r="AM58" s="3"/>
      <c r="AN58" s="3"/>
      <c r="AO58" s="3"/>
      <c r="AP58" s="46"/>
      <c r="AR58" s="1"/>
      <c r="AS58" s="2"/>
      <c r="AT58" s="3"/>
      <c r="AU58" s="3"/>
      <c r="AV58" s="3"/>
      <c r="AW58" s="46"/>
      <c r="AY58" s="1"/>
      <c r="AZ58" s="2"/>
      <c r="BA58" s="3"/>
      <c r="BB58" s="3"/>
      <c r="BC58" s="3"/>
      <c r="BD58" s="46"/>
      <c r="BF58" s="1"/>
      <c r="BG58" s="2"/>
      <c r="BH58" s="3"/>
      <c r="BI58" s="3"/>
      <c r="BJ58" s="3"/>
      <c r="BK58" s="46"/>
      <c r="BM58" s="1"/>
      <c r="BN58" s="2"/>
      <c r="BO58" s="3"/>
      <c r="BP58" s="3"/>
      <c r="BQ58" s="3"/>
      <c r="BR58" s="46"/>
      <c r="BT58" s="1"/>
      <c r="BU58" s="2"/>
      <c r="BV58" s="3"/>
      <c r="BW58" s="3"/>
      <c r="BX58" s="3"/>
      <c r="BY58" s="46"/>
    </row>
    <row r="59" spans="1:80">
      <c r="B59" s="1"/>
      <c r="C59" s="2"/>
      <c r="D59" s="3"/>
      <c r="E59" s="3"/>
      <c r="F59" s="3"/>
      <c r="G59" s="46"/>
      <c r="I59" s="1"/>
      <c r="J59" s="2"/>
      <c r="K59" s="3"/>
      <c r="L59" s="3"/>
      <c r="M59" s="3"/>
      <c r="N59" s="46"/>
      <c r="P59" s="1"/>
      <c r="Q59" s="2"/>
      <c r="R59" s="3"/>
      <c r="S59" s="3"/>
      <c r="T59" s="3"/>
      <c r="U59" s="46"/>
      <c r="W59" s="1"/>
      <c r="X59" s="2"/>
      <c r="Y59" s="3"/>
      <c r="Z59" s="3"/>
      <c r="AA59" s="3"/>
      <c r="AB59" s="46"/>
      <c r="AD59" s="1"/>
      <c r="AE59" s="2"/>
      <c r="AF59" s="3"/>
      <c r="AG59" s="3"/>
      <c r="AH59" s="3"/>
      <c r="AI59" s="46"/>
      <c r="AK59" s="1"/>
      <c r="AL59" s="2"/>
      <c r="AM59" s="3"/>
      <c r="AN59" s="3"/>
      <c r="AO59" s="3"/>
      <c r="AP59" s="46"/>
      <c r="AR59" s="1"/>
      <c r="AS59" s="2"/>
      <c r="AT59" s="3"/>
      <c r="AU59" s="3"/>
      <c r="AV59" s="3"/>
      <c r="AW59" s="46"/>
      <c r="AY59" s="1"/>
      <c r="AZ59" s="2"/>
      <c r="BA59" s="3"/>
      <c r="BB59" s="3"/>
      <c r="BC59" s="3"/>
      <c r="BD59" s="46"/>
      <c r="BF59" s="1"/>
      <c r="BG59" s="2"/>
      <c r="BH59" s="3"/>
      <c r="BI59" s="3"/>
      <c r="BJ59" s="3"/>
      <c r="BK59" s="46"/>
      <c r="BM59" s="1"/>
      <c r="BN59" s="2"/>
      <c r="BO59" s="3"/>
      <c r="BP59" s="3"/>
      <c r="BQ59" s="3"/>
      <c r="BR59" s="46"/>
      <c r="BT59" s="1"/>
      <c r="BU59" s="2"/>
      <c r="BV59" s="3"/>
      <c r="BW59" s="3"/>
      <c r="BX59" s="3"/>
      <c r="BY59" s="46"/>
    </row>
    <row r="60" spans="1:80">
      <c r="B60" s="1"/>
      <c r="C60" s="2"/>
      <c r="D60" s="3"/>
      <c r="E60" s="3"/>
      <c r="F60" s="3"/>
      <c r="G60" s="46"/>
      <c r="I60" s="1"/>
      <c r="J60" s="2"/>
      <c r="K60" s="3"/>
      <c r="L60" s="3"/>
      <c r="M60" s="3"/>
      <c r="N60" s="46"/>
      <c r="P60" s="1"/>
      <c r="Q60" s="2"/>
      <c r="R60" s="3"/>
      <c r="S60" s="3"/>
      <c r="T60" s="3"/>
      <c r="U60" s="46"/>
      <c r="W60" s="1"/>
      <c r="X60" s="2"/>
      <c r="Y60" s="3"/>
      <c r="Z60" s="3"/>
      <c r="AA60" s="3"/>
      <c r="AB60" s="46"/>
      <c r="AD60" s="1"/>
      <c r="AE60" s="2"/>
      <c r="AF60" s="3"/>
      <c r="AG60" s="3"/>
      <c r="AH60" s="3"/>
      <c r="AI60" s="46"/>
      <c r="AK60" s="1"/>
      <c r="AL60" s="2"/>
      <c r="AM60" s="3"/>
      <c r="AN60" s="3"/>
      <c r="AO60" s="3"/>
      <c r="AP60" s="46"/>
      <c r="AR60" s="1"/>
      <c r="AS60" s="2"/>
      <c r="AT60" s="3"/>
      <c r="AU60" s="3"/>
      <c r="AV60" s="3"/>
      <c r="AW60" s="46"/>
      <c r="AY60" s="1"/>
      <c r="AZ60" s="2"/>
      <c r="BA60" s="3"/>
      <c r="BB60" s="3"/>
      <c r="BC60" s="3"/>
      <c r="BD60" s="46"/>
      <c r="BF60" s="1"/>
      <c r="BG60" s="2"/>
      <c r="BH60" s="3"/>
      <c r="BI60" s="3"/>
      <c r="BJ60" s="3"/>
      <c r="BK60" s="46"/>
      <c r="BM60" s="1"/>
      <c r="BN60" s="2"/>
      <c r="BO60" s="3"/>
      <c r="BP60" s="3"/>
      <c r="BQ60" s="3"/>
      <c r="BR60" s="46"/>
      <c r="BT60" s="1"/>
      <c r="BU60" s="2"/>
      <c r="BV60" s="3"/>
      <c r="BW60" s="3"/>
      <c r="BX60" s="3"/>
      <c r="BY60" s="46"/>
    </row>
    <row r="61" spans="1:80">
      <c r="B61" s="1"/>
      <c r="C61" s="2"/>
      <c r="D61" s="3"/>
      <c r="E61" s="3"/>
      <c r="F61" s="3"/>
      <c r="G61" s="46"/>
      <c r="I61" s="1"/>
      <c r="J61" s="2"/>
      <c r="K61" s="3"/>
      <c r="L61" s="3"/>
      <c r="M61" s="3"/>
      <c r="N61" s="46"/>
      <c r="P61" s="1"/>
      <c r="Q61" s="2"/>
      <c r="R61" s="3"/>
      <c r="S61" s="3"/>
      <c r="T61" s="3"/>
      <c r="U61" s="46"/>
      <c r="W61" s="1"/>
      <c r="X61" s="2"/>
      <c r="Y61" s="3"/>
      <c r="Z61" s="3"/>
      <c r="AA61" s="3"/>
      <c r="AB61" s="46"/>
      <c r="AD61" s="1"/>
      <c r="AE61" s="2"/>
      <c r="AF61" s="3"/>
      <c r="AG61" s="3"/>
      <c r="AH61" s="3"/>
      <c r="AI61" s="46"/>
      <c r="AK61" s="1"/>
      <c r="AL61" s="2"/>
      <c r="AM61" s="3"/>
      <c r="AN61" s="3"/>
      <c r="AO61" s="3"/>
      <c r="AP61" s="46"/>
      <c r="AR61" s="1"/>
      <c r="AS61" s="2"/>
      <c r="AT61" s="3"/>
      <c r="AU61" s="3"/>
      <c r="AV61" s="3"/>
      <c r="AW61" s="46"/>
      <c r="AY61" s="1"/>
      <c r="AZ61" s="2"/>
      <c r="BA61" s="3"/>
      <c r="BB61" s="3"/>
      <c r="BC61" s="3"/>
      <c r="BD61" s="46"/>
      <c r="BF61" s="1"/>
      <c r="BG61" s="2"/>
      <c r="BH61" s="3"/>
      <c r="BI61" s="3"/>
      <c r="BJ61" s="3"/>
      <c r="BK61" s="46"/>
      <c r="BM61" s="1"/>
      <c r="BN61" s="2"/>
      <c r="BO61" s="3"/>
      <c r="BP61" s="3"/>
      <c r="BQ61" s="3"/>
      <c r="BR61" s="46"/>
      <c r="BT61" s="1"/>
      <c r="BU61" s="2"/>
      <c r="BV61" s="3"/>
      <c r="BW61" s="3"/>
      <c r="BX61" s="3"/>
      <c r="BY61" s="46"/>
    </row>
    <row r="62" spans="1:80">
      <c r="B62" s="1"/>
      <c r="C62" s="2"/>
      <c r="D62" s="3"/>
      <c r="E62" s="3"/>
      <c r="F62" s="3"/>
      <c r="G62" s="46"/>
      <c r="I62" s="1"/>
      <c r="J62" s="2"/>
      <c r="K62" s="3"/>
      <c r="L62" s="3"/>
      <c r="M62" s="3"/>
      <c r="N62" s="46"/>
      <c r="P62" s="1"/>
      <c r="Q62" s="2"/>
      <c r="R62" s="3"/>
      <c r="S62" s="3"/>
      <c r="T62" s="3"/>
      <c r="U62" s="46"/>
      <c r="W62" s="1"/>
      <c r="X62" s="2"/>
      <c r="Y62" s="3"/>
      <c r="Z62" s="3"/>
      <c r="AA62" s="3"/>
      <c r="AB62" s="46"/>
      <c r="AD62" s="1"/>
      <c r="AE62" s="2"/>
      <c r="AF62" s="3"/>
      <c r="AG62" s="3"/>
      <c r="AH62" s="3"/>
      <c r="AI62" s="46"/>
      <c r="AK62" s="1"/>
      <c r="AL62" s="2"/>
      <c r="AM62" s="3"/>
      <c r="AN62" s="3"/>
      <c r="AO62" s="3"/>
      <c r="AP62" s="46"/>
      <c r="AR62" s="1"/>
      <c r="AS62" s="2"/>
      <c r="AT62" s="3"/>
      <c r="AU62" s="3"/>
      <c r="AV62" s="3"/>
      <c r="AW62" s="46"/>
      <c r="AY62" s="1"/>
      <c r="AZ62" s="2"/>
      <c r="BA62" s="3"/>
      <c r="BB62" s="3"/>
      <c r="BC62" s="3"/>
      <c r="BD62" s="46"/>
      <c r="BF62" s="1"/>
      <c r="BG62" s="2"/>
      <c r="BH62" s="3"/>
      <c r="BI62" s="3"/>
      <c r="BJ62" s="3"/>
      <c r="BK62" s="46"/>
      <c r="BM62" s="1"/>
      <c r="BN62" s="2"/>
      <c r="BO62" s="3"/>
      <c r="BP62" s="3"/>
      <c r="BQ62" s="3"/>
      <c r="BR62" s="46"/>
      <c r="BT62" s="1"/>
      <c r="BU62" s="2"/>
      <c r="BV62" s="3"/>
      <c r="BW62" s="3"/>
      <c r="BX62" s="3"/>
      <c r="BY62" s="46"/>
    </row>
    <row r="63" spans="1:80" ht="15" thickBot="1">
      <c r="B63" s="5"/>
      <c r="C63" s="6" t="s">
        <v>267</v>
      </c>
      <c r="D63" s="7"/>
      <c r="E63" s="7"/>
      <c r="F63" s="7"/>
      <c r="G63" s="49"/>
      <c r="I63" s="5">
        <v>4</v>
      </c>
      <c r="J63" s="6"/>
      <c r="K63" s="7"/>
      <c r="L63" s="7"/>
      <c r="M63" s="7"/>
      <c r="N63" s="49"/>
      <c r="P63" s="5"/>
      <c r="Q63" s="6" t="s">
        <v>267</v>
      </c>
      <c r="R63" s="7"/>
      <c r="S63" s="7"/>
      <c r="T63" s="7"/>
      <c r="U63" s="49"/>
      <c r="W63" s="5"/>
      <c r="X63" s="6"/>
      <c r="Y63" s="7"/>
      <c r="Z63" s="7"/>
      <c r="AA63" s="7"/>
      <c r="AB63" s="49"/>
      <c r="AD63" s="5"/>
      <c r="AE63" s="6" t="s">
        <v>232</v>
      </c>
      <c r="AF63" s="7"/>
      <c r="AG63" s="7"/>
      <c r="AH63" s="7"/>
      <c r="AI63" s="49"/>
      <c r="AK63" s="5"/>
      <c r="AL63" s="6" t="s">
        <v>266</v>
      </c>
      <c r="AM63" s="7"/>
      <c r="AN63" s="7"/>
      <c r="AO63" s="7"/>
      <c r="AP63" s="49"/>
      <c r="AR63" s="5"/>
      <c r="AS63" s="6"/>
      <c r="AT63" s="7"/>
      <c r="AU63" s="7"/>
      <c r="AV63" s="7"/>
      <c r="AW63" s="49"/>
      <c r="AY63" s="5"/>
      <c r="AZ63" s="6"/>
      <c r="BA63" s="7"/>
      <c r="BB63" s="7"/>
      <c r="BC63" s="7"/>
      <c r="BD63" s="49"/>
      <c r="BF63" s="5"/>
      <c r="BG63" s="6"/>
      <c r="BH63" s="7"/>
      <c r="BI63" s="7"/>
      <c r="BJ63" s="7"/>
      <c r="BK63" s="49"/>
      <c r="BM63" s="5"/>
      <c r="BN63" s="6"/>
      <c r="BO63" s="7"/>
      <c r="BP63" s="7"/>
      <c r="BQ63" s="7"/>
      <c r="BR63" s="49"/>
      <c r="BT63" s="5"/>
      <c r="BU63" s="6"/>
      <c r="BV63" s="7"/>
      <c r="BW63" s="7"/>
      <c r="BX63" s="7"/>
      <c r="BY63" s="49"/>
    </row>
    <row r="64" spans="1:80">
      <c r="G64" s="50"/>
    </row>
    <row r="65" spans="7:7">
      <c r="G65" s="50"/>
    </row>
    <row r="66" spans="7:7">
      <c r="G66" s="50"/>
    </row>
    <row r="67" spans="7:7">
      <c r="G67" s="50"/>
    </row>
    <row r="68" spans="7:7">
      <c r="G68" s="50"/>
    </row>
    <row r="69" spans="7:7">
      <c r="G69" s="50"/>
    </row>
    <row r="70" spans="7:7">
      <c r="G70" s="50"/>
    </row>
    <row r="71" spans="7:7">
      <c r="G71" s="50"/>
    </row>
    <row r="72" spans="7:7">
      <c r="G72" s="50"/>
    </row>
    <row r="73" spans="7:7">
      <c r="G73" s="50"/>
    </row>
    <row r="74" spans="7:7">
      <c r="G74" s="50"/>
    </row>
    <row r="75" spans="7:7">
      <c r="G75" s="50"/>
    </row>
    <row r="76" spans="7:7">
      <c r="G76" s="50"/>
    </row>
    <row r="77" spans="7:7">
      <c r="G77" s="50"/>
    </row>
    <row r="78" spans="7:7">
      <c r="G78" s="50"/>
    </row>
    <row r="79" spans="7:7">
      <c r="G79" s="50"/>
    </row>
    <row r="80" spans="7:7">
      <c r="G80" s="50"/>
    </row>
    <row r="81" spans="7:7">
      <c r="G81" s="50"/>
    </row>
    <row r="82" spans="7:7">
      <c r="G82" s="50"/>
    </row>
    <row r="83" spans="7:7">
      <c r="G83" s="50"/>
    </row>
    <row r="84" spans="7:7">
      <c r="G84" s="50"/>
    </row>
    <row r="85" spans="7:7">
      <c r="G85" s="50"/>
    </row>
    <row r="86" spans="7:7">
      <c r="G86" s="50"/>
    </row>
    <row r="87" spans="7:7">
      <c r="G87" s="50"/>
    </row>
    <row r="88" spans="7:7">
      <c r="G88" s="50"/>
    </row>
    <row r="89" spans="7:7">
      <c r="G89" s="50"/>
    </row>
    <row r="90" spans="7:7">
      <c r="G90" s="50"/>
    </row>
    <row r="91" spans="7:7">
      <c r="G91" s="50"/>
    </row>
    <row r="92" spans="7:7">
      <c r="G92" s="50"/>
    </row>
    <row r="93" spans="7:7">
      <c r="G93" s="50"/>
    </row>
    <row r="94" spans="7:7">
      <c r="G94" s="50"/>
    </row>
    <row r="95" spans="7:7">
      <c r="G95" s="50"/>
    </row>
    <row r="96" spans="7:7">
      <c r="G96" s="50"/>
    </row>
    <row r="97" spans="7:7">
      <c r="G97" s="50"/>
    </row>
    <row r="98" spans="7:7">
      <c r="G98" s="50"/>
    </row>
    <row r="99" spans="7:7">
      <c r="G99" s="50"/>
    </row>
    <row r="100" spans="7:7">
      <c r="G100" s="50"/>
    </row>
    <row r="101" spans="7:7">
      <c r="G101" s="50"/>
    </row>
    <row r="102" spans="7:7">
      <c r="G102" s="50"/>
    </row>
    <row r="103" spans="7:7">
      <c r="G103" s="50"/>
    </row>
    <row r="104" spans="7:7">
      <c r="G104" s="50"/>
    </row>
    <row r="105" spans="7:7">
      <c r="G105" s="50"/>
    </row>
    <row r="106" spans="7:7">
      <c r="G106" s="50"/>
    </row>
    <row r="107" spans="7:7">
      <c r="G107" s="50"/>
    </row>
    <row r="108" spans="7:7">
      <c r="G108" s="50"/>
    </row>
    <row r="109" spans="7:7">
      <c r="G109" s="50"/>
    </row>
    <row r="110" spans="7:7">
      <c r="G110" s="50"/>
    </row>
    <row r="111" spans="7:7">
      <c r="G111" s="50"/>
    </row>
    <row r="112" spans="7:7">
      <c r="G112" s="50"/>
    </row>
    <row r="113" spans="7:7">
      <c r="G113" s="50"/>
    </row>
    <row r="114" spans="7:7">
      <c r="G114" s="50"/>
    </row>
    <row r="115" spans="7:7">
      <c r="G115" s="50"/>
    </row>
    <row r="116" spans="7:7">
      <c r="G116" s="50"/>
    </row>
    <row r="117" spans="7:7">
      <c r="G117" s="50"/>
    </row>
    <row r="118" spans="7:7">
      <c r="G118" s="50"/>
    </row>
    <row r="119" spans="7:7">
      <c r="G119" s="50"/>
    </row>
    <row r="120" spans="7:7">
      <c r="G120" s="50"/>
    </row>
    <row r="121" spans="7:7">
      <c r="G121" s="50"/>
    </row>
    <row r="122" spans="7:7">
      <c r="G122" s="50"/>
    </row>
    <row r="123" spans="7:7">
      <c r="G123" s="50"/>
    </row>
    <row r="124" spans="7:7">
      <c r="G124" s="50"/>
    </row>
    <row r="125" spans="7:7">
      <c r="G125" s="50"/>
    </row>
    <row r="126" spans="7:7">
      <c r="G126" s="50"/>
    </row>
    <row r="127" spans="7:7">
      <c r="G127" s="50"/>
    </row>
    <row r="128" spans="7:7">
      <c r="G128" s="50"/>
    </row>
    <row r="129" spans="7:7">
      <c r="G129" s="50"/>
    </row>
    <row r="130" spans="7:7">
      <c r="G130" s="50"/>
    </row>
    <row r="131" spans="7:7">
      <c r="G131" s="50"/>
    </row>
    <row r="132" spans="7:7">
      <c r="G132" s="50"/>
    </row>
    <row r="133" spans="7:7">
      <c r="G133" s="50"/>
    </row>
    <row r="134" spans="7:7">
      <c r="G134" s="50"/>
    </row>
    <row r="135" spans="7:7">
      <c r="G135" s="50"/>
    </row>
    <row r="136" spans="7:7">
      <c r="G136" s="50"/>
    </row>
    <row r="137" spans="7:7">
      <c r="G137" s="50"/>
    </row>
    <row r="138" spans="7:7">
      <c r="G138" s="50"/>
    </row>
    <row r="139" spans="7:7">
      <c r="G139" s="50"/>
    </row>
    <row r="140" spans="7:7">
      <c r="G140" s="50"/>
    </row>
    <row r="141" spans="7:7">
      <c r="G141" s="50"/>
    </row>
    <row r="142" spans="7:7">
      <c r="G142" s="50"/>
    </row>
    <row r="143" spans="7:7">
      <c r="G143" s="50"/>
    </row>
    <row r="144" spans="7:7">
      <c r="G144" s="50"/>
    </row>
    <row r="145" spans="7:7">
      <c r="G145" s="50"/>
    </row>
    <row r="146" spans="7:7">
      <c r="G146" s="50"/>
    </row>
    <row r="147" spans="7:7">
      <c r="G147" s="50"/>
    </row>
    <row r="148" spans="7:7">
      <c r="G148" s="50"/>
    </row>
    <row r="149" spans="7:7">
      <c r="G149" s="50"/>
    </row>
    <row r="150" spans="7:7">
      <c r="G150" s="50"/>
    </row>
    <row r="151" spans="7:7">
      <c r="G151" s="50"/>
    </row>
    <row r="152" spans="7:7">
      <c r="G152" s="50"/>
    </row>
    <row r="153" spans="7:7">
      <c r="G153" s="50"/>
    </row>
    <row r="154" spans="7:7">
      <c r="G154" s="50"/>
    </row>
    <row r="155" spans="7:7">
      <c r="G155" s="50"/>
    </row>
    <row r="156" spans="7:7">
      <c r="G156" s="50"/>
    </row>
    <row r="157" spans="7:7">
      <c r="G157" s="50"/>
    </row>
    <row r="158" spans="7:7">
      <c r="G158" s="50"/>
    </row>
    <row r="159" spans="7:7">
      <c r="G159" s="50"/>
    </row>
    <row r="160" spans="7:7">
      <c r="G160" s="50"/>
    </row>
    <row r="161" spans="7:7">
      <c r="G161" s="50"/>
    </row>
    <row r="162" spans="7:7">
      <c r="G162" s="50"/>
    </row>
    <row r="163" spans="7:7">
      <c r="G163" s="50"/>
    </row>
    <row r="164" spans="7:7">
      <c r="G164" s="50"/>
    </row>
    <row r="165" spans="7:7">
      <c r="G165" s="50"/>
    </row>
    <row r="166" spans="7:7">
      <c r="G166" s="50"/>
    </row>
    <row r="167" spans="7:7">
      <c r="G167" s="50"/>
    </row>
    <row r="168" spans="7:7">
      <c r="G168" s="50"/>
    </row>
    <row r="169" spans="7:7">
      <c r="G169" s="50"/>
    </row>
    <row r="170" spans="7:7">
      <c r="G170" s="50"/>
    </row>
    <row r="171" spans="7:7">
      <c r="G171" s="50"/>
    </row>
    <row r="172" spans="7:7">
      <c r="G172" s="50"/>
    </row>
    <row r="173" spans="7:7">
      <c r="G173" s="50"/>
    </row>
    <row r="174" spans="7:7">
      <c r="G174" s="50"/>
    </row>
    <row r="175" spans="7:7">
      <c r="G175" s="50"/>
    </row>
    <row r="176" spans="7:7">
      <c r="G176" s="50"/>
    </row>
    <row r="177" spans="7:7">
      <c r="G177" s="50"/>
    </row>
    <row r="178" spans="7:7">
      <c r="G178" s="50"/>
    </row>
    <row r="179" spans="7:7">
      <c r="G179" s="50"/>
    </row>
    <row r="180" spans="7:7">
      <c r="G180" s="50"/>
    </row>
    <row r="181" spans="7:7">
      <c r="G181" s="50"/>
    </row>
    <row r="182" spans="7:7">
      <c r="G182" s="50"/>
    </row>
    <row r="183" spans="7:7">
      <c r="G183" s="50"/>
    </row>
    <row r="184" spans="7:7">
      <c r="G184" s="50"/>
    </row>
    <row r="185" spans="7:7">
      <c r="G185" s="50"/>
    </row>
    <row r="186" spans="7:7">
      <c r="G186" s="50"/>
    </row>
    <row r="187" spans="7:7">
      <c r="G187" s="50"/>
    </row>
    <row r="188" spans="7:7">
      <c r="G188" s="50"/>
    </row>
    <row r="189" spans="7:7">
      <c r="G189" s="50"/>
    </row>
    <row r="190" spans="7:7">
      <c r="G190" s="50"/>
    </row>
    <row r="191" spans="7:7">
      <c r="G191" s="50"/>
    </row>
    <row r="192" spans="7:7">
      <c r="G192" s="50"/>
    </row>
    <row r="193" spans="7:7">
      <c r="G193" s="50"/>
    </row>
    <row r="194" spans="7:7">
      <c r="G194" s="50"/>
    </row>
    <row r="195" spans="7:7">
      <c r="G195" s="50"/>
    </row>
    <row r="196" spans="7:7">
      <c r="G196" s="50"/>
    </row>
    <row r="197" spans="7:7">
      <c r="G197" s="50"/>
    </row>
    <row r="198" spans="7:7">
      <c r="G198" s="50"/>
    </row>
    <row r="199" spans="7:7">
      <c r="G199" s="50"/>
    </row>
    <row r="200" spans="7:7">
      <c r="G200" s="50"/>
    </row>
    <row r="201" spans="7:7">
      <c r="G201" s="50"/>
    </row>
    <row r="202" spans="7:7">
      <c r="G202" s="50"/>
    </row>
    <row r="203" spans="7:7">
      <c r="G203" s="50"/>
    </row>
    <row r="204" spans="7:7">
      <c r="G204" s="50"/>
    </row>
    <row r="205" spans="7:7">
      <c r="G205" s="50"/>
    </row>
    <row r="206" spans="7:7">
      <c r="G206" s="50"/>
    </row>
    <row r="207" spans="7:7">
      <c r="G207" s="50"/>
    </row>
    <row r="208" spans="7:7">
      <c r="G208" s="50"/>
    </row>
    <row r="209" spans="7:7">
      <c r="G209" s="50"/>
    </row>
    <row r="210" spans="7:7">
      <c r="G210" s="50"/>
    </row>
    <row r="211" spans="7:7">
      <c r="G211" s="50"/>
    </row>
    <row r="212" spans="7:7">
      <c r="G212" s="50"/>
    </row>
    <row r="213" spans="7:7">
      <c r="G213" s="50"/>
    </row>
    <row r="214" spans="7:7">
      <c r="G214" s="50"/>
    </row>
    <row r="215" spans="7:7">
      <c r="G215" s="50"/>
    </row>
    <row r="216" spans="7:7">
      <c r="G216" s="50"/>
    </row>
    <row r="217" spans="7:7">
      <c r="G217" s="50"/>
    </row>
    <row r="218" spans="7:7">
      <c r="G218" s="50"/>
    </row>
    <row r="219" spans="7:7">
      <c r="G219" s="50"/>
    </row>
    <row r="220" spans="7:7">
      <c r="G220" s="50"/>
    </row>
    <row r="221" spans="7:7">
      <c r="G221" s="50"/>
    </row>
    <row r="222" spans="7:7">
      <c r="G222" s="50"/>
    </row>
    <row r="223" spans="7:7">
      <c r="G223" s="50"/>
    </row>
    <row r="224" spans="7:7">
      <c r="G224" s="50"/>
    </row>
    <row r="225" spans="7:7">
      <c r="G225" s="50"/>
    </row>
    <row r="226" spans="7:7">
      <c r="G226" s="50"/>
    </row>
    <row r="227" spans="7:7">
      <c r="G227" s="50"/>
    </row>
    <row r="228" spans="7:7">
      <c r="G228" s="50"/>
    </row>
    <row r="229" spans="7:7">
      <c r="G229" s="50"/>
    </row>
    <row r="230" spans="7:7">
      <c r="G230" s="50"/>
    </row>
    <row r="231" spans="7:7">
      <c r="G231" s="50"/>
    </row>
    <row r="232" spans="7:7">
      <c r="G232" s="50"/>
    </row>
    <row r="233" spans="7:7">
      <c r="G233" s="50"/>
    </row>
    <row r="234" spans="7:7">
      <c r="G234" s="50"/>
    </row>
    <row r="235" spans="7:7">
      <c r="G235" s="50"/>
    </row>
    <row r="236" spans="7:7">
      <c r="G236" s="50"/>
    </row>
    <row r="237" spans="7:7">
      <c r="G237" s="50"/>
    </row>
    <row r="238" spans="7:7">
      <c r="G238" s="50"/>
    </row>
    <row r="239" spans="7:7">
      <c r="G239" s="50"/>
    </row>
    <row r="240" spans="7:7">
      <c r="G240" s="50"/>
    </row>
    <row r="241" spans="7:7">
      <c r="G241" s="50"/>
    </row>
    <row r="242" spans="7:7">
      <c r="G242" s="50"/>
    </row>
    <row r="243" spans="7:7">
      <c r="G243" s="50"/>
    </row>
    <row r="244" spans="7:7">
      <c r="G244" s="50"/>
    </row>
    <row r="245" spans="7:7">
      <c r="G245" s="50"/>
    </row>
    <row r="246" spans="7:7">
      <c r="G246" s="50"/>
    </row>
    <row r="247" spans="7:7">
      <c r="G247" s="50"/>
    </row>
    <row r="248" spans="7:7">
      <c r="G248" s="50"/>
    </row>
    <row r="249" spans="7:7">
      <c r="G249" s="50"/>
    </row>
    <row r="250" spans="7:7">
      <c r="G250" s="50"/>
    </row>
    <row r="251" spans="7:7">
      <c r="G251" s="50"/>
    </row>
    <row r="252" spans="7:7">
      <c r="G252" s="50"/>
    </row>
    <row r="253" spans="7:7">
      <c r="G253" s="50"/>
    </row>
    <row r="254" spans="7:7">
      <c r="G254" s="50"/>
    </row>
    <row r="255" spans="7:7">
      <c r="G255" s="50"/>
    </row>
    <row r="256" spans="7:7">
      <c r="G256" s="50"/>
    </row>
    <row r="257" spans="7:7">
      <c r="G257" s="50"/>
    </row>
    <row r="258" spans="7:7">
      <c r="G258" s="50"/>
    </row>
    <row r="259" spans="7:7">
      <c r="G259" s="50"/>
    </row>
    <row r="260" spans="7:7">
      <c r="G260" s="50"/>
    </row>
    <row r="261" spans="7:7">
      <c r="G261" s="50"/>
    </row>
    <row r="262" spans="7:7">
      <c r="G262" s="50"/>
    </row>
    <row r="263" spans="7:7">
      <c r="G263" s="50"/>
    </row>
    <row r="264" spans="7:7">
      <c r="G264" s="50"/>
    </row>
    <row r="265" spans="7:7">
      <c r="G265" s="50"/>
    </row>
    <row r="266" spans="7:7">
      <c r="G266" s="50"/>
    </row>
    <row r="267" spans="7:7">
      <c r="G267" s="50"/>
    </row>
    <row r="268" spans="7:7">
      <c r="G268" s="50"/>
    </row>
    <row r="269" spans="7:7">
      <c r="G269" s="50"/>
    </row>
    <row r="270" spans="7:7">
      <c r="G270" s="50"/>
    </row>
    <row r="271" spans="7:7">
      <c r="G271" s="50"/>
    </row>
    <row r="272" spans="7:7">
      <c r="G272" s="50"/>
    </row>
    <row r="273" spans="7:7">
      <c r="G273" s="50"/>
    </row>
    <row r="274" spans="7:7">
      <c r="G274" s="50"/>
    </row>
    <row r="275" spans="7:7">
      <c r="G275" s="50"/>
    </row>
    <row r="276" spans="7:7">
      <c r="G276" s="50"/>
    </row>
    <row r="277" spans="7:7">
      <c r="G277" s="50"/>
    </row>
    <row r="278" spans="7:7">
      <c r="G278" s="50"/>
    </row>
    <row r="279" spans="7:7">
      <c r="G279" s="50"/>
    </row>
    <row r="280" spans="7:7">
      <c r="G280" s="50"/>
    </row>
    <row r="281" spans="7:7">
      <c r="G281" s="50"/>
    </row>
    <row r="282" spans="7:7">
      <c r="G282" s="50"/>
    </row>
    <row r="283" spans="7:7">
      <c r="G283" s="50"/>
    </row>
    <row r="284" spans="7:7">
      <c r="G284" s="50"/>
    </row>
    <row r="285" spans="7:7">
      <c r="G285" s="50"/>
    </row>
    <row r="286" spans="7:7">
      <c r="G286" s="50"/>
    </row>
    <row r="287" spans="7:7">
      <c r="G287" s="50"/>
    </row>
    <row r="288" spans="7:7">
      <c r="G288" s="50"/>
    </row>
    <row r="289" spans="7:7">
      <c r="G289" s="50"/>
    </row>
    <row r="290" spans="7:7">
      <c r="G290" s="50"/>
    </row>
    <row r="291" spans="7:7">
      <c r="G291" s="50"/>
    </row>
    <row r="292" spans="7:7">
      <c r="G292" s="50"/>
    </row>
    <row r="293" spans="7:7">
      <c r="G293" s="50"/>
    </row>
    <row r="294" spans="7:7">
      <c r="G294" s="50"/>
    </row>
    <row r="295" spans="7:7">
      <c r="G295" s="50"/>
    </row>
    <row r="296" spans="7:7">
      <c r="G296" s="50"/>
    </row>
    <row r="297" spans="7:7">
      <c r="G297" s="50"/>
    </row>
    <row r="298" spans="7:7">
      <c r="G298" s="50"/>
    </row>
    <row r="299" spans="7:7">
      <c r="G299" s="50"/>
    </row>
    <row r="300" spans="7:7">
      <c r="G300" s="50"/>
    </row>
    <row r="301" spans="7:7">
      <c r="G301" s="50"/>
    </row>
    <row r="302" spans="7:7">
      <c r="G302" s="50"/>
    </row>
    <row r="303" spans="7:7">
      <c r="G303" s="50"/>
    </row>
    <row r="304" spans="7:7">
      <c r="G304" s="50"/>
    </row>
    <row r="305" spans="7:7">
      <c r="G305" s="50"/>
    </row>
    <row r="306" spans="7:7">
      <c r="G306" s="50"/>
    </row>
    <row r="307" spans="7:7">
      <c r="G307" s="50"/>
    </row>
    <row r="308" spans="7:7">
      <c r="G308" s="50"/>
    </row>
    <row r="309" spans="7:7">
      <c r="G309" s="50"/>
    </row>
    <row r="310" spans="7:7">
      <c r="G310" s="50"/>
    </row>
    <row r="311" spans="7:7">
      <c r="G311" s="50"/>
    </row>
    <row r="312" spans="7:7">
      <c r="G312" s="50"/>
    </row>
    <row r="313" spans="7:7">
      <c r="G313" s="50"/>
    </row>
    <row r="314" spans="7:7">
      <c r="G314" s="50"/>
    </row>
    <row r="315" spans="7:7">
      <c r="G315" s="50"/>
    </row>
    <row r="316" spans="7:7">
      <c r="G316" s="50"/>
    </row>
    <row r="317" spans="7:7">
      <c r="G317" s="50"/>
    </row>
    <row r="318" spans="7:7">
      <c r="G318" s="50"/>
    </row>
    <row r="319" spans="7:7">
      <c r="G319" s="50"/>
    </row>
    <row r="320" spans="7:7">
      <c r="G320" s="50"/>
    </row>
    <row r="321" spans="7:7">
      <c r="G321" s="50"/>
    </row>
    <row r="322" spans="7:7">
      <c r="G322" s="50"/>
    </row>
    <row r="323" spans="7:7">
      <c r="G323" s="50"/>
    </row>
    <row r="324" spans="7:7">
      <c r="G324" s="50"/>
    </row>
    <row r="325" spans="7:7">
      <c r="G325" s="50"/>
    </row>
    <row r="326" spans="7:7">
      <c r="G326" s="50"/>
    </row>
    <row r="327" spans="7:7">
      <c r="G327" s="50"/>
    </row>
    <row r="328" spans="7:7">
      <c r="G328" s="50"/>
    </row>
    <row r="329" spans="7:7">
      <c r="G329" s="50"/>
    </row>
    <row r="330" spans="7:7">
      <c r="G330" s="50"/>
    </row>
    <row r="331" spans="7:7">
      <c r="G331" s="50"/>
    </row>
    <row r="332" spans="7:7">
      <c r="G332" s="50"/>
    </row>
    <row r="333" spans="7:7">
      <c r="G333" s="50"/>
    </row>
    <row r="334" spans="7:7">
      <c r="G334" s="50"/>
    </row>
    <row r="335" spans="7:7">
      <c r="G335" s="50"/>
    </row>
    <row r="336" spans="7:7">
      <c r="G336" s="50"/>
    </row>
    <row r="337" spans="7:7">
      <c r="G337" s="50"/>
    </row>
    <row r="338" spans="7:7">
      <c r="G338" s="50"/>
    </row>
    <row r="339" spans="7:7">
      <c r="G339" s="50"/>
    </row>
    <row r="340" spans="7:7">
      <c r="G340" s="50"/>
    </row>
    <row r="341" spans="7:7">
      <c r="G341" s="50"/>
    </row>
    <row r="342" spans="7:7">
      <c r="G342" s="50"/>
    </row>
    <row r="343" spans="7:7">
      <c r="G343" s="50"/>
    </row>
    <row r="344" spans="7:7">
      <c r="G344" s="50"/>
    </row>
    <row r="345" spans="7:7">
      <c r="G345" s="50"/>
    </row>
    <row r="346" spans="7:7">
      <c r="G346" s="50"/>
    </row>
    <row r="347" spans="7:7">
      <c r="G347" s="50"/>
    </row>
    <row r="348" spans="7:7">
      <c r="G348" s="50"/>
    </row>
    <row r="349" spans="7:7">
      <c r="G349" s="50"/>
    </row>
    <row r="350" spans="7:7">
      <c r="G350" s="50"/>
    </row>
    <row r="351" spans="7:7">
      <c r="G351" s="50"/>
    </row>
    <row r="352" spans="7:7">
      <c r="G352" s="50"/>
    </row>
    <row r="353" spans="7:7">
      <c r="G353" s="50"/>
    </row>
    <row r="354" spans="7:7">
      <c r="G354" s="50"/>
    </row>
    <row r="355" spans="7:7">
      <c r="G355" s="50"/>
    </row>
    <row r="356" spans="7:7">
      <c r="G356" s="50"/>
    </row>
    <row r="357" spans="7:7">
      <c r="G357" s="50"/>
    </row>
    <row r="358" spans="7:7">
      <c r="G358" s="50"/>
    </row>
    <row r="359" spans="7:7">
      <c r="G359" s="50"/>
    </row>
    <row r="360" spans="7:7">
      <c r="G360" s="50"/>
    </row>
    <row r="361" spans="7:7">
      <c r="G361" s="50"/>
    </row>
    <row r="362" spans="7:7">
      <c r="G362" s="50"/>
    </row>
    <row r="363" spans="7:7">
      <c r="G363" s="50"/>
    </row>
    <row r="364" spans="7:7">
      <c r="G364" s="50"/>
    </row>
    <row r="365" spans="7:7">
      <c r="G365" s="50"/>
    </row>
    <row r="366" spans="7:7">
      <c r="G366" s="50"/>
    </row>
    <row r="367" spans="7:7">
      <c r="G367" s="50"/>
    </row>
    <row r="368" spans="7:7">
      <c r="G368" s="50"/>
    </row>
    <row r="369" spans="7:7">
      <c r="G369" s="50"/>
    </row>
    <row r="370" spans="7:7">
      <c r="G370" s="50"/>
    </row>
    <row r="371" spans="7:7">
      <c r="G371" s="50"/>
    </row>
    <row r="372" spans="7:7">
      <c r="G372" s="50"/>
    </row>
    <row r="373" spans="7:7">
      <c r="G373" s="50"/>
    </row>
    <row r="374" spans="7:7">
      <c r="G374" s="50"/>
    </row>
    <row r="375" spans="7:7">
      <c r="G375" s="50"/>
    </row>
    <row r="376" spans="7:7">
      <c r="G376" s="50"/>
    </row>
    <row r="377" spans="7:7">
      <c r="G377" s="50"/>
    </row>
    <row r="378" spans="7:7">
      <c r="G378" s="50"/>
    </row>
    <row r="379" spans="7:7">
      <c r="G379" s="50"/>
    </row>
    <row r="380" spans="7:7">
      <c r="G380" s="50"/>
    </row>
    <row r="381" spans="7:7">
      <c r="G381" s="50"/>
    </row>
    <row r="382" spans="7:7">
      <c r="G382" s="50"/>
    </row>
    <row r="383" spans="7:7">
      <c r="G383" s="50"/>
    </row>
    <row r="384" spans="7:7">
      <c r="G384" s="50"/>
    </row>
    <row r="385" spans="7:7">
      <c r="G385" s="50"/>
    </row>
    <row r="386" spans="7:7">
      <c r="G386" s="50"/>
    </row>
    <row r="387" spans="7:7">
      <c r="G387" s="50"/>
    </row>
    <row r="388" spans="7:7">
      <c r="G388" s="50"/>
    </row>
    <row r="389" spans="7:7">
      <c r="G389" s="50"/>
    </row>
    <row r="390" spans="7:7">
      <c r="G390" s="50"/>
    </row>
    <row r="391" spans="7:7">
      <c r="G391" s="50"/>
    </row>
    <row r="392" spans="7:7">
      <c r="G392" s="50"/>
    </row>
    <row r="393" spans="7:7">
      <c r="G393" s="50"/>
    </row>
    <row r="394" spans="7:7">
      <c r="G394" s="50"/>
    </row>
    <row r="395" spans="7:7">
      <c r="G395" s="50"/>
    </row>
    <row r="396" spans="7:7">
      <c r="G396" s="50"/>
    </row>
    <row r="397" spans="7:7">
      <c r="G397" s="50"/>
    </row>
    <row r="398" spans="7:7">
      <c r="G398" s="50"/>
    </row>
    <row r="399" spans="7:7">
      <c r="G399" s="50"/>
    </row>
    <row r="400" spans="7:7">
      <c r="G400" s="50"/>
    </row>
    <row r="401" spans="7:7">
      <c r="G401" s="50"/>
    </row>
    <row r="402" spans="7:7">
      <c r="G402" s="50"/>
    </row>
    <row r="403" spans="7:7">
      <c r="G403" s="50"/>
    </row>
    <row r="404" spans="7:7">
      <c r="G404" s="50"/>
    </row>
    <row r="405" spans="7:7">
      <c r="G405" s="50"/>
    </row>
    <row r="406" spans="7:7">
      <c r="G406" s="50"/>
    </row>
    <row r="407" spans="7:7">
      <c r="G407" s="50"/>
    </row>
    <row r="408" spans="7:7">
      <c r="G408" s="50"/>
    </row>
    <row r="409" spans="7:7">
      <c r="G409" s="50"/>
    </row>
    <row r="410" spans="7:7">
      <c r="G410" s="50"/>
    </row>
    <row r="411" spans="7:7">
      <c r="G411" s="50"/>
    </row>
    <row r="412" spans="7:7">
      <c r="G412" s="50"/>
    </row>
    <row r="413" spans="7:7">
      <c r="G413" s="50"/>
    </row>
    <row r="414" spans="7:7">
      <c r="G414" s="50"/>
    </row>
    <row r="415" spans="7:7">
      <c r="G415" s="50"/>
    </row>
    <row r="416" spans="7:7">
      <c r="G416" s="50"/>
    </row>
    <row r="417" spans="7:7">
      <c r="G417" s="50"/>
    </row>
    <row r="418" spans="7:7">
      <c r="G418" s="50"/>
    </row>
    <row r="419" spans="7:7">
      <c r="G419" s="50"/>
    </row>
    <row r="420" spans="7:7">
      <c r="G420" s="50"/>
    </row>
    <row r="421" spans="7:7">
      <c r="G421" s="50"/>
    </row>
    <row r="422" spans="7:7">
      <c r="G422" s="50"/>
    </row>
    <row r="423" spans="7:7">
      <c r="G423" s="50"/>
    </row>
    <row r="424" spans="7:7">
      <c r="G424" s="50"/>
    </row>
    <row r="425" spans="7:7">
      <c r="G425" s="50"/>
    </row>
    <row r="426" spans="7:7">
      <c r="G426" s="50"/>
    </row>
    <row r="427" spans="7:7">
      <c r="G427" s="50"/>
    </row>
    <row r="428" spans="7:7">
      <c r="G428" s="50"/>
    </row>
    <row r="429" spans="7:7">
      <c r="G429" s="50"/>
    </row>
    <row r="430" spans="7:7">
      <c r="G430" s="50"/>
    </row>
    <row r="431" spans="7:7">
      <c r="G431" s="50"/>
    </row>
    <row r="432" spans="7:7">
      <c r="G432" s="50"/>
    </row>
    <row r="433" spans="7:7">
      <c r="G433" s="50"/>
    </row>
    <row r="434" spans="7:7">
      <c r="G434" s="50"/>
    </row>
    <row r="435" spans="7:7">
      <c r="G435" s="50"/>
    </row>
    <row r="436" spans="7:7">
      <c r="G436" s="50"/>
    </row>
    <row r="437" spans="7:7">
      <c r="G437" s="50"/>
    </row>
    <row r="438" spans="7:7">
      <c r="G438" s="50"/>
    </row>
    <row r="439" spans="7:7">
      <c r="G439" s="50"/>
    </row>
    <row r="440" spans="7:7">
      <c r="G440" s="50"/>
    </row>
    <row r="441" spans="7:7">
      <c r="G441" s="50"/>
    </row>
    <row r="442" spans="7:7">
      <c r="G442" s="50"/>
    </row>
    <row r="443" spans="7:7">
      <c r="G443" s="50"/>
    </row>
    <row r="444" spans="7:7">
      <c r="G444" s="50"/>
    </row>
    <row r="445" spans="7:7">
      <c r="G445" s="50"/>
    </row>
    <row r="446" spans="7:7">
      <c r="G446" s="50"/>
    </row>
    <row r="447" spans="7:7">
      <c r="G447" s="50"/>
    </row>
    <row r="448" spans="7:7">
      <c r="G448" s="50"/>
    </row>
    <row r="449" spans="7:7">
      <c r="G449" s="50"/>
    </row>
    <row r="450" spans="7:7">
      <c r="G450" s="50"/>
    </row>
    <row r="451" spans="7:7">
      <c r="G451" s="50"/>
    </row>
    <row r="452" spans="7:7">
      <c r="G452" s="50"/>
    </row>
    <row r="453" spans="7:7">
      <c r="G453" s="50"/>
    </row>
    <row r="454" spans="7:7">
      <c r="G454" s="50"/>
    </row>
    <row r="455" spans="7:7">
      <c r="G455" s="50"/>
    </row>
    <row r="456" spans="7:7">
      <c r="G456" s="50"/>
    </row>
    <row r="457" spans="7:7">
      <c r="G457" s="50"/>
    </row>
    <row r="458" spans="7:7">
      <c r="G458" s="50"/>
    </row>
    <row r="459" spans="7:7">
      <c r="G459" s="50"/>
    </row>
    <row r="460" spans="7:7">
      <c r="G460" s="50"/>
    </row>
    <row r="461" spans="7:7">
      <c r="G461" s="50"/>
    </row>
    <row r="462" spans="7:7">
      <c r="G462" s="50"/>
    </row>
    <row r="463" spans="7:7">
      <c r="G463" s="50"/>
    </row>
    <row r="464" spans="7:7">
      <c r="G464" s="50"/>
    </row>
    <row r="465" spans="7:7">
      <c r="G465" s="50"/>
    </row>
    <row r="466" spans="7:7">
      <c r="G466" s="50"/>
    </row>
    <row r="467" spans="7:7">
      <c r="G467" s="50"/>
    </row>
    <row r="468" spans="7:7">
      <c r="G468" s="50"/>
    </row>
    <row r="469" spans="7:7">
      <c r="G469" s="50"/>
    </row>
    <row r="470" spans="7:7">
      <c r="G470" s="50"/>
    </row>
    <row r="471" spans="7:7">
      <c r="G471" s="50"/>
    </row>
    <row r="472" spans="7:7">
      <c r="G472" s="50"/>
    </row>
    <row r="473" spans="7:7">
      <c r="G473" s="50"/>
    </row>
    <row r="474" spans="7:7">
      <c r="G474" s="50"/>
    </row>
    <row r="475" spans="7:7">
      <c r="G475" s="50"/>
    </row>
    <row r="476" spans="7:7">
      <c r="G476" s="50"/>
    </row>
    <row r="477" spans="7:7">
      <c r="G477" s="50"/>
    </row>
    <row r="478" spans="7:7">
      <c r="G478" s="50"/>
    </row>
    <row r="479" spans="7:7">
      <c r="G479" s="50"/>
    </row>
    <row r="480" spans="7:7">
      <c r="G480" s="50"/>
    </row>
    <row r="481" spans="7:7">
      <c r="G481" s="50"/>
    </row>
    <row r="482" spans="7:7">
      <c r="G482" s="50"/>
    </row>
    <row r="483" spans="7:7">
      <c r="G483" s="50"/>
    </row>
    <row r="484" spans="7:7">
      <c r="G484" s="50"/>
    </row>
    <row r="485" spans="7:7">
      <c r="G485" s="50"/>
    </row>
    <row r="486" spans="7:7">
      <c r="G486" s="50"/>
    </row>
    <row r="487" spans="7:7">
      <c r="G487" s="50"/>
    </row>
    <row r="488" spans="7:7">
      <c r="G488" s="50"/>
    </row>
    <row r="489" spans="7:7">
      <c r="G489" s="50"/>
    </row>
    <row r="490" spans="7:7">
      <c r="G490" s="50"/>
    </row>
    <row r="491" spans="7:7">
      <c r="G491" s="50"/>
    </row>
    <row r="492" spans="7:7">
      <c r="G492" s="50"/>
    </row>
    <row r="493" spans="7:7">
      <c r="G493" s="50"/>
    </row>
    <row r="494" spans="7:7">
      <c r="G494" s="50"/>
    </row>
    <row r="495" spans="7:7">
      <c r="G495" s="50"/>
    </row>
    <row r="496" spans="7:7">
      <c r="G496" s="50"/>
    </row>
    <row r="497" spans="7:7">
      <c r="G497" s="50"/>
    </row>
    <row r="498" spans="7:7">
      <c r="G498" s="50"/>
    </row>
    <row r="499" spans="7:7">
      <c r="G499" s="50"/>
    </row>
    <row r="500" spans="7:7">
      <c r="G500" s="50"/>
    </row>
    <row r="501" spans="7:7">
      <c r="G501" s="50"/>
    </row>
    <row r="502" spans="7:7">
      <c r="G502" s="50"/>
    </row>
    <row r="503" spans="7:7">
      <c r="G503" s="50"/>
    </row>
    <row r="504" spans="7:7">
      <c r="G504" s="50"/>
    </row>
    <row r="505" spans="7:7">
      <c r="G505" s="50"/>
    </row>
    <row r="506" spans="7:7">
      <c r="G506" s="50"/>
    </row>
    <row r="507" spans="7:7">
      <c r="G507" s="50"/>
    </row>
    <row r="508" spans="7:7">
      <c r="G508" s="50"/>
    </row>
    <row r="509" spans="7:7">
      <c r="G509" s="50"/>
    </row>
    <row r="510" spans="7:7">
      <c r="G510" s="50"/>
    </row>
    <row r="511" spans="7:7">
      <c r="G511" s="50"/>
    </row>
    <row r="512" spans="7:7">
      <c r="G512" s="50"/>
    </row>
    <row r="513" spans="7:7">
      <c r="G513" s="50"/>
    </row>
    <row r="514" spans="7:7">
      <c r="G514" s="50"/>
    </row>
    <row r="515" spans="7:7">
      <c r="G515" s="50"/>
    </row>
    <row r="516" spans="7:7">
      <c r="G516" s="50"/>
    </row>
    <row r="517" spans="7:7">
      <c r="G517" s="50"/>
    </row>
    <row r="518" spans="7:7">
      <c r="G518" s="50"/>
    </row>
    <row r="519" spans="7:7">
      <c r="G519" s="50"/>
    </row>
    <row r="520" spans="7:7">
      <c r="G520" s="50"/>
    </row>
    <row r="521" spans="7:7">
      <c r="G521" s="50"/>
    </row>
    <row r="522" spans="7:7">
      <c r="G522" s="50"/>
    </row>
    <row r="523" spans="7:7">
      <c r="G523" s="50"/>
    </row>
    <row r="524" spans="7:7">
      <c r="G524" s="50"/>
    </row>
    <row r="525" spans="7:7">
      <c r="G525" s="50"/>
    </row>
    <row r="526" spans="7:7">
      <c r="G526" s="50"/>
    </row>
    <row r="527" spans="7:7">
      <c r="G527" s="50"/>
    </row>
    <row r="528" spans="7:7">
      <c r="G528" s="50"/>
    </row>
    <row r="529" spans="7:7">
      <c r="G529" s="50"/>
    </row>
    <row r="530" spans="7:7">
      <c r="G530" s="50"/>
    </row>
    <row r="531" spans="7:7">
      <c r="G531" s="50"/>
    </row>
    <row r="532" spans="7:7">
      <c r="G532" s="50"/>
    </row>
    <row r="533" spans="7:7">
      <c r="G533" s="50"/>
    </row>
    <row r="534" spans="7:7">
      <c r="G534" s="50"/>
    </row>
    <row r="535" spans="7:7">
      <c r="G535" s="50"/>
    </row>
    <row r="536" spans="7:7">
      <c r="G536" s="50"/>
    </row>
    <row r="537" spans="7:7">
      <c r="G537" s="50"/>
    </row>
    <row r="538" spans="7:7">
      <c r="G538" s="50"/>
    </row>
    <row r="539" spans="7:7">
      <c r="G539" s="50"/>
    </row>
    <row r="540" spans="7:7">
      <c r="G540" s="50"/>
    </row>
    <row r="541" spans="7:7">
      <c r="G541" s="50"/>
    </row>
    <row r="542" spans="7:7">
      <c r="G542" s="50"/>
    </row>
    <row r="543" spans="7:7">
      <c r="G543" s="50"/>
    </row>
    <row r="544" spans="7:7">
      <c r="G544" s="50"/>
    </row>
    <row r="545" spans="7:7">
      <c r="G545" s="50"/>
    </row>
    <row r="546" spans="7:7">
      <c r="G546" s="50"/>
    </row>
    <row r="547" spans="7:7">
      <c r="G547" s="50"/>
    </row>
    <row r="548" spans="7:7">
      <c r="G548" s="50"/>
    </row>
    <row r="549" spans="7:7">
      <c r="G549" s="50"/>
    </row>
    <row r="550" spans="7:7">
      <c r="G550" s="50"/>
    </row>
    <row r="551" spans="7:7">
      <c r="G551" s="50"/>
    </row>
    <row r="552" spans="7:7">
      <c r="G552" s="50"/>
    </row>
    <row r="553" spans="7:7">
      <c r="G553" s="50"/>
    </row>
    <row r="554" spans="7:7">
      <c r="G554" s="50"/>
    </row>
    <row r="555" spans="7:7">
      <c r="G555" s="50"/>
    </row>
    <row r="556" spans="7:7">
      <c r="G556" s="50"/>
    </row>
    <row r="557" spans="7:7">
      <c r="G557" s="50"/>
    </row>
    <row r="558" spans="7:7">
      <c r="G558" s="50"/>
    </row>
    <row r="559" spans="7:7">
      <c r="G559" s="50"/>
    </row>
    <row r="560" spans="7:7">
      <c r="G560" s="50"/>
    </row>
    <row r="561" spans="7:7">
      <c r="G561" s="50"/>
    </row>
    <row r="562" spans="7:7">
      <c r="G562" s="50"/>
    </row>
    <row r="563" spans="7:7">
      <c r="G563" s="50"/>
    </row>
    <row r="564" spans="7:7">
      <c r="G564" s="50"/>
    </row>
    <row r="565" spans="7:7">
      <c r="G565" s="50"/>
    </row>
    <row r="566" spans="7:7">
      <c r="G566" s="50"/>
    </row>
    <row r="567" spans="7:7">
      <c r="G567" s="50"/>
    </row>
    <row r="568" spans="7:7">
      <c r="G568" s="50"/>
    </row>
    <row r="569" spans="7:7">
      <c r="G569" s="50"/>
    </row>
    <row r="570" spans="7:7">
      <c r="G570" s="50"/>
    </row>
    <row r="571" spans="7:7">
      <c r="G571" s="50"/>
    </row>
    <row r="572" spans="7:7">
      <c r="G572" s="50"/>
    </row>
    <row r="573" spans="7:7">
      <c r="G573" s="50"/>
    </row>
    <row r="574" spans="7:7">
      <c r="G574" s="50"/>
    </row>
    <row r="575" spans="7:7">
      <c r="G575" s="50"/>
    </row>
    <row r="576" spans="7:7">
      <c r="G576" s="50"/>
    </row>
    <row r="577" spans="7:7">
      <c r="G577" s="50"/>
    </row>
    <row r="578" spans="7:7">
      <c r="G578" s="50"/>
    </row>
    <row r="579" spans="7:7">
      <c r="G579" s="50"/>
    </row>
    <row r="580" spans="7:7">
      <c r="G580" s="50"/>
    </row>
    <row r="581" spans="7:7">
      <c r="G581" s="50"/>
    </row>
    <row r="582" spans="7:7">
      <c r="G582" s="50"/>
    </row>
    <row r="583" spans="7:7">
      <c r="G583" s="50"/>
    </row>
    <row r="584" spans="7:7">
      <c r="G584" s="50"/>
    </row>
    <row r="585" spans="7:7">
      <c r="G585" s="50"/>
    </row>
    <row r="586" spans="7:7">
      <c r="G586" s="50"/>
    </row>
    <row r="587" spans="7:7">
      <c r="G587" s="50"/>
    </row>
    <row r="588" spans="7:7">
      <c r="G588" s="50"/>
    </row>
    <row r="589" spans="7:7">
      <c r="G589" s="50"/>
    </row>
    <row r="590" spans="7:7">
      <c r="G590" s="50"/>
    </row>
    <row r="591" spans="7:7">
      <c r="G591" s="50"/>
    </row>
    <row r="592" spans="7:7">
      <c r="G592" s="50"/>
    </row>
    <row r="593" spans="7:7">
      <c r="G593" s="50"/>
    </row>
    <row r="594" spans="7:7">
      <c r="G594" s="50"/>
    </row>
    <row r="595" spans="7:7">
      <c r="G595" s="50"/>
    </row>
    <row r="596" spans="7:7">
      <c r="G596" s="50"/>
    </row>
    <row r="597" spans="7:7">
      <c r="G597" s="50"/>
    </row>
    <row r="598" spans="7:7">
      <c r="G598" s="50"/>
    </row>
    <row r="599" spans="7:7">
      <c r="G599" s="50"/>
    </row>
    <row r="600" spans="7:7">
      <c r="G600" s="50"/>
    </row>
    <row r="601" spans="7:7">
      <c r="G601" s="50"/>
    </row>
    <row r="602" spans="7:7">
      <c r="G602" s="50"/>
    </row>
    <row r="603" spans="7:7">
      <c r="G603" s="50"/>
    </row>
    <row r="604" spans="7:7">
      <c r="G604" s="50"/>
    </row>
    <row r="605" spans="7:7">
      <c r="G605" s="50"/>
    </row>
    <row r="606" spans="7:7">
      <c r="G606" s="50"/>
    </row>
    <row r="607" spans="7:7">
      <c r="G607" s="50"/>
    </row>
    <row r="608" spans="7:7">
      <c r="G608" s="50"/>
    </row>
    <row r="609" spans="7:7">
      <c r="G609" s="50"/>
    </row>
    <row r="610" spans="7:7">
      <c r="G610" s="50"/>
    </row>
    <row r="611" spans="7:7">
      <c r="G611" s="50"/>
    </row>
    <row r="612" spans="7:7">
      <c r="G612" s="50"/>
    </row>
    <row r="613" spans="7:7">
      <c r="G613" s="50"/>
    </row>
    <row r="614" spans="7:7">
      <c r="G614" s="50"/>
    </row>
    <row r="615" spans="7:7">
      <c r="G615" s="50"/>
    </row>
    <row r="616" spans="7:7">
      <c r="G616" s="50"/>
    </row>
    <row r="617" spans="7:7">
      <c r="G617" s="50"/>
    </row>
    <row r="618" spans="7:7">
      <c r="G618" s="50"/>
    </row>
    <row r="619" spans="7:7">
      <c r="G619" s="50"/>
    </row>
    <row r="620" spans="7:7">
      <c r="G620" s="50"/>
    </row>
    <row r="621" spans="7:7">
      <c r="G621" s="50"/>
    </row>
    <row r="622" spans="7:7">
      <c r="G622" s="50"/>
    </row>
    <row r="623" spans="7:7">
      <c r="G623" s="50"/>
    </row>
    <row r="624" spans="7:7">
      <c r="G624" s="50"/>
    </row>
    <row r="625" spans="7:7">
      <c r="G625" s="50"/>
    </row>
    <row r="626" spans="7:7">
      <c r="G626" s="50"/>
    </row>
    <row r="627" spans="7:7">
      <c r="G627" s="50"/>
    </row>
    <row r="628" spans="7:7">
      <c r="G628" s="50"/>
    </row>
    <row r="629" spans="7:7">
      <c r="G629" s="50"/>
    </row>
    <row r="630" spans="7:7">
      <c r="G630" s="50"/>
    </row>
    <row r="631" spans="7:7">
      <c r="G631" s="50"/>
    </row>
    <row r="632" spans="7:7">
      <c r="G632" s="50"/>
    </row>
    <row r="633" spans="7:7">
      <c r="G633" s="50"/>
    </row>
    <row r="634" spans="7:7">
      <c r="G634" s="50"/>
    </row>
    <row r="635" spans="7:7">
      <c r="G635" s="50"/>
    </row>
    <row r="636" spans="7:7">
      <c r="G636" s="50"/>
    </row>
    <row r="637" spans="7:7">
      <c r="G637" s="50"/>
    </row>
    <row r="638" spans="7:7">
      <c r="G638" s="50"/>
    </row>
    <row r="639" spans="7:7">
      <c r="G639" s="50"/>
    </row>
    <row r="640" spans="7:7">
      <c r="G640" s="50"/>
    </row>
    <row r="641" spans="7:7">
      <c r="G641" s="50"/>
    </row>
    <row r="642" spans="7:7">
      <c r="G642" s="50"/>
    </row>
    <row r="643" spans="7:7">
      <c r="G643" s="50"/>
    </row>
    <row r="644" spans="7:7">
      <c r="G644" s="50"/>
    </row>
    <row r="645" spans="7:7">
      <c r="G645" s="50"/>
    </row>
    <row r="646" spans="7:7">
      <c r="G646" s="50"/>
    </row>
    <row r="647" spans="7:7">
      <c r="G647" s="50"/>
    </row>
    <row r="648" spans="7:7">
      <c r="G648" s="50"/>
    </row>
    <row r="649" spans="7:7">
      <c r="G649" s="50"/>
    </row>
    <row r="650" spans="7:7">
      <c r="G650" s="50"/>
    </row>
    <row r="651" spans="7:7">
      <c r="G651" s="50"/>
    </row>
    <row r="652" spans="7:7">
      <c r="G652" s="50"/>
    </row>
    <row r="653" spans="7:7">
      <c r="G653" s="50"/>
    </row>
    <row r="654" spans="7:7">
      <c r="G654" s="50"/>
    </row>
    <row r="655" spans="7:7">
      <c r="G655" s="50"/>
    </row>
    <row r="656" spans="7:7">
      <c r="G656" s="50"/>
    </row>
    <row r="657" spans="7:7">
      <c r="G657" s="50"/>
    </row>
    <row r="658" spans="7:7">
      <c r="G658" s="50"/>
    </row>
    <row r="659" spans="7:7">
      <c r="G659" s="50"/>
    </row>
    <row r="660" spans="7:7">
      <c r="G660" s="50"/>
    </row>
    <row r="661" spans="7:7">
      <c r="G661" s="50"/>
    </row>
    <row r="662" spans="7:7">
      <c r="G662" s="50"/>
    </row>
    <row r="663" spans="7:7">
      <c r="G663" s="50"/>
    </row>
    <row r="664" spans="7:7">
      <c r="G664" s="50"/>
    </row>
    <row r="665" spans="7:7">
      <c r="G665" s="50"/>
    </row>
    <row r="666" spans="7:7">
      <c r="G666" s="50"/>
    </row>
    <row r="667" spans="7:7">
      <c r="G667" s="50"/>
    </row>
    <row r="668" spans="7:7">
      <c r="G668" s="50"/>
    </row>
    <row r="669" spans="7:7">
      <c r="G669" s="50"/>
    </row>
    <row r="670" spans="7:7">
      <c r="G670" s="50"/>
    </row>
    <row r="671" spans="7:7">
      <c r="G671" s="50"/>
    </row>
    <row r="672" spans="7:7">
      <c r="G672" s="50"/>
    </row>
    <row r="673" spans="7:7">
      <c r="G673" s="50"/>
    </row>
    <row r="674" spans="7:7">
      <c r="G674" s="50"/>
    </row>
    <row r="675" spans="7:7">
      <c r="G675" s="50"/>
    </row>
    <row r="676" spans="7:7">
      <c r="G676" s="50"/>
    </row>
    <row r="677" spans="7:7">
      <c r="G677" s="50"/>
    </row>
    <row r="678" spans="7:7">
      <c r="G678" s="50"/>
    </row>
    <row r="679" spans="7:7">
      <c r="G679" s="50"/>
    </row>
    <row r="680" spans="7:7">
      <c r="G680" s="50"/>
    </row>
    <row r="681" spans="7:7">
      <c r="G681" s="50"/>
    </row>
    <row r="682" spans="7:7">
      <c r="G682" s="50"/>
    </row>
    <row r="683" spans="7:7">
      <c r="G683" s="50"/>
    </row>
    <row r="684" spans="7:7">
      <c r="G684" s="50"/>
    </row>
    <row r="685" spans="7:7">
      <c r="G685" s="50"/>
    </row>
    <row r="686" spans="7:7">
      <c r="G686" s="50"/>
    </row>
    <row r="687" spans="7:7">
      <c r="G687" s="50"/>
    </row>
    <row r="688" spans="7:7">
      <c r="G688" s="50"/>
    </row>
    <row r="689" spans="7:7">
      <c r="G689" s="50"/>
    </row>
    <row r="690" spans="7:7">
      <c r="G690" s="50"/>
    </row>
    <row r="691" spans="7:7">
      <c r="G691" s="50"/>
    </row>
    <row r="692" spans="7:7">
      <c r="G692" s="50"/>
    </row>
    <row r="693" spans="7:7">
      <c r="G693" s="50"/>
    </row>
    <row r="694" spans="7:7">
      <c r="G694" s="50"/>
    </row>
    <row r="695" spans="7:7">
      <c r="G695" s="50"/>
    </row>
    <row r="696" spans="7:7">
      <c r="G696" s="50"/>
    </row>
    <row r="697" spans="7:7">
      <c r="G697" s="50"/>
    </row>
    <row r="698" spans="7:7">
      <c r="G698" s="50"/>
    </row>
    <row r="699" spans="7:7">
      <c r="G699" s="50"/>
    </row>
    <row r="700" spans="7:7">
      <c r="G700" s="50"/>
    </row>
    <row r="701" spans="7:7">
      <c r="G701" s="50"/>
    </row>
    <row r="702" spans="7:7">
      <c r="G702" s="50"/>
    </row>
    <row r="703" spans="7:7">
      <c r="G703" s="50"/>
    </row>
    <row r="704" spans="7:7">
      <c r="G704" s="50"/>
    </row>
    <row r="705" spans="7:7">
      <c r="G705" s="50"/>
    </row>
    <row r="706" spans="7:7">
      <c r="G706" s="50"/>
    </row>
    <row r="707" spans="7:7">
      <c r="G707" s="50"/>
    </row>
    <row r="708" spans="7:7">
      <c r="G708" s="50"/>
    </row>
    <row r="709" spans="7:7">
      <c r="G709" s="50"/>
    </row>
    <row r="710" spans="7:7">
      <c r="G710" s="50"/>
    </row>
    <row r="711" spans="7:7">
      <c r="G711" s="50"/>
    </row>
    <row r="712" spans="7:7">
      <c r="G712" s="50"/>
    </row>
    <row r="713" spans="7:7">
      <c r="G713" s="50"/>
    </row>
    <row r="714" spans="7:7">
      <c r="G714" s="50"/>
    </row>
    <row r="715" spans="7:7">
      <c r="G715" s="50"/>
    </row>
    <row r="716" spans="7:7">
      <c r="G716" s="50"/>
    </row>
    <row r="717" spans="7:7">
      <c r="G717" s="50"/>
    </row>
    <row r="718" spans="7:7">
      <c r="G718" s="50"/>
    </row>
    <row r="719" spans="7:7">
      <c r="G719" s="50"/>
    </row>
    <row r="720" spans="7:7">
      <c r="G720" s="50"/>
    </row>
    <row r="721" spans="7:7">
      <c r="G721" s="50"/>
    </row>
    <row r="722" spans="7:7">
      <c r="G722" s="50"/>
    </row>
    <row r="723" spans="7:7">
      <c r="G723" s="50"/>
    </row>
    <row r="724" spans="7:7">
      <c r="G724" s="50"/>
    </row>
    <row r="725" spans="7:7">
      <c r="G725" s="50"/>
    </row>
    <row r="726" spans="7:7">
      <c r="G726" s="50"/>
    </row>
    <row r="727" spans="7:7">
      <c r="G727" s="50"/>
    </row>
    <row r="728" spans="7:7">
      <c r="G728" s="50"/>
    </row>
    <row r="729" spans="7:7">
      <c r="G729" s="50"/>
    </row>
    <row r="730" spans="7:7">
      <c r="G730" s="50"/>
    </row>
    <row r="731" spans="7:7">
      <c r="G731" s="50"/>
    </row>
    <row r="732" spans="7:7">
      <c r="G732" s="50"/>
    </row>
    <row r="733" spans="7:7">
      <c r="G733" s="50"/>
    </row>
    <row r="734" spans="7:7">
      <c r="G734" s="50"/>
    </row>
    <row r="735" spans="7:7">
      <c r="G735" s="50"/>
    </row>
    <row r="736" spans="7:7">
      <c r="G736" s="50"/>
    </row>
    <row r="737" spans="7:7">
      <c r="G737" s="50"/>
    </row>
    <row r="738" spans="7:7">
      <c r="G738" s="50"/>
    </row>
    <row r="739" spans="7:7">
      <c r="G739" s="50"/>
    </row>
    <row r="740" spans="7:7">
      <c r="G740" s="50"/>
    </row>
    <row r="741" spans="7:7">
      <c r="G741" s="50"/>
    </row>
    <row r="742" spans="7:7">
      <c r="G742" s="50"/>
    </row>
    <row r="743" spans="7:7">
      <c r="G743" s="50"/>
    </row>
    <row r="744" spans="7:7">
      <c r="G744" s="50"/>
    </row>
    <row r="745" spans="7:7">
      <c r="G745" s="50"/>
    </row>
    <row r="746" spans="7:7">
      <c r="G746" s="50"/>
    </row>
    <row r="747" spans="7:7">
      <c r="G747" s="50"/>
    </row>
    <row r="748" spans="7:7">
      <c r="G748" s="50"/>
    </row>
    <row r="749" spans="7:7">
      <c r="G749" s="50"/>
    </row>
    <row r="750" spans="7:7">
      <c r="G750" s="50"/>
    </row>
    <row r="751" spans="7:7">
      <c r="G751" s="50"/>
    </row>
    <row r="752" spans="7:7">
      <c r="G752" s="50"/>
    </row>
    <row r="753" spans="7:7">
      <c r="G753" s="50"/>
    </row>
    <row r="754" spans="7:7">
      <c r="G754" s="50"/>
    </row>
    <row r="755" spans="7:7">
      <c r="G755" s="50"/>
    </row>
    <row r="756" spans="7:7">
      <c r="G756" s="50"/>
    </row>
    <row r="757" spans="7:7">
      <c r="G757" s="50"/>
    </row>
    <row r="758" spans="7:7">
      <c r="G758" s="50"/>
    </row>
    <row r="759" spans="7:7">
      <c r="G759" s="50"/>
    </row>
    <row r="760" spans="7:7">
      <c r="G760" s="50"/>
    </row>
    <row r="761" spans="7:7">
      <c r="G761" s="50"/>
    </row>
    <row r="762" spans="7:7">
      <c r="G762" s="50"/>
    </row>
    <row r="763" spans="7:7">
      <c r="G763" s="50"/>
    </row>
    <row r="764" spans="7:7">
      <c r="G764" s="50"/>
    </row>
    <row r="765" spans="7:7">
      <c r="G765" s="50"/>
    </row>
    <row r="766" spans="7:7">
      <c r="G766" s="50"/>
    </row>
    <row r="767" spans="7:7">
      <c r="G767" s="50"/>
    </row>
    <row r="768" spans="7:7">
      <c r="G768" s="50"/>
    </row>
    <row r="769" spans="7:7">
      <c r="G769" s="50"/>
    </row>
    <row r="770" spans="7:7">
      <c r="G770" s="50"/>
    </row>
    <row r="771" spans="7:7">
      <c r="G771" s="50"/>
    </row>
    <row r="772" spans="7:7">
      <c r="G772" s="50"/>
    </row>
    <row r="773" spans="7:7">
      <c r="G773" s="50"/>
    </row>
    <row r="774" spans="7:7">
      <c r="G774" s="50"/>
    </row>
    <row r="775" spans="7:7">
      <c r="G775" s="50"/>
    </row>
    <row r="776" spans="7:7">
      <c r="G776" s="50"/>
    </row>
    <row r="777" spans="7:7">
      <c r="G777" s="50"/>
    </row>
    <row r="778" spans="7:7">
      <c r="G778" s="50"/>
    </row>
    <row r="779" spans="7:7">
      <c r="G779" s="50"/>
    </row>
    <row r="780" spans="7:7">
      <c r="G780" s="50"/>
    </row>
    <row r="781" spans="7:7">
      <c r="G781" s="50"/>
    </row>
    <row r="782" spans="7:7">
      <c r="G782" s="50"/>
    </row>
    <row r="783" spans="7:7">
      <c r="G783" s="50"/>
    </row>
    <row r="784" spans="7:7">
      <c r="G784" s="50"/>
    </row>
    <row r="785" spans="7:7">
      <c r="G785" s="50"/>
    </row>
    <row r="786" spans="7:7">
      <c r="G786" s="50"/>
    </row>
    <row r="787" spans="7:7">
      <c r="G787" s="50"/>
    </row>
    <row r="788" spans="7:7">
      <c r="G788" s="50"/>
    </row>
    <row r="789" spans="7:7">
      <c r="G789" s="50"/>
    </row>
    <row r="790" spans="7:7">
      <c r="G790" s="50"/>
    </row>
    <row r="791" spans="7:7">
      <c r="G791" s="50"/>
    </row>
    <row r="792" spans="7:7">
      <c r="G792" s="50"/>
    </row>
    <row r="793" spans="7:7">
      <c r="G793" s="50"/>
    </row>
    <row r="794" spans="7:7">
      <c r="G794" s="50"/>
    </row>
    <row r="795" spans="7:7">
      <c r="G795" s="50"/>
    </row>
    <row r="796" spans="7:7">
      <c r="G796" s="50"/>
    </row>
    <row r="797" spans="7:7">
      <c r="G797" s="50"/>
    </row>
    <row r="798" spans="7:7">
      <c r="G798" s="50"/>
    </row>
    <row r="799" spans="7:7">
      <c r="G799" s="50"/>
    </row>
    <row r="800" spans="7:7">
      <c r="G800" s="50"/>
    </row>
    <row r="801" spans="7:7">
      <c r="G801" s="50"/>
    </row>
    <row r="802" spans="7:7">
      <c r="G802" s="50"/>
    </row>
    <row r="803" spans="7:7">
      <c r="G803" s="50"/>
    </row>
    <row r="804" spans="7:7">
      <c r="G804" s="50"/>
    </row>
    <row r="805" spans="7:7">
      <c r="G805" s="50"/>
    </row>
    <row r="806" spans="7:7">
      <c r="G806" s="50"/>
    </row>
    <row r="807" spans="7:7">
      <c r="G807" s="50"/>
    </row>
    <row r="808" spans="7:7">
      <c r="G808" s="50"/>
    </row>
    <row r="809" spans="7:7">
      <c r="G809" s="50"/>
    </row>
    <row r="810" spans="7:7">
      <c r="G810" s="50"/>
    </row>
    <row r="811" spans="7:7">
      <c r="G811" s="50"/>
    </row>
    <row r="812" spans="7:7">
      <c r="G812" s="50"/>
    </row>
    <row r="813" spans="7:7">
      <c r="G813" s="50"/>
    </row>
    <row r="814" spans="7:7">
      <c r="G814" s="50"/>
    </row>
    <row r="815" spans="7:7">
      <c r="G815" s="50"/>
    </row>
    <row r="816" spans="7:7">
      <c r="G816" s="50"/>
    </row>
    <row r="817" spans="7:7">
      <c r="G817" s="50"/>
    </row>
    <row r="818" spans="7:7">
      <c r="G818" s="50"/>
    </row>
    <row r="819" spans="7:7">
      <c r="G819" s="50"/>
    </row>
    <row r="820" spans="7:7">
      <c r="G820" s="50"/>
    </row>
    <row r="821" spans="7:7">
      <c r="G821" s="50"/>
    </row>
    <row r="822" spans="7:7">
      <c r="G822" s="50"/>
    </row>
    <row r="823" spans="7:7">
      <c r="G823" s="50"/>
    </row>
    <row r="824" spans="7:7">
      <c r="G824" s="50"/>
    </row>
    <row r="825" spans="7:7">
      <c r="G825" s="50"/>
    </row>
    <row r="826" spans="7:7">
      <c r="G826" s="50"/>
    </row>
    <row r="827" spans="7:7">
      <c r="G827" s="50"/>
    </row>
    <row r="828" spans="7:7">
      <c r="G828" s="50"/>
    </row>
    <row r="829" spans="7:7">
      <c r="G829" s="50"/>
    </row>
    <row r="830" spans="7:7">
      <c r="G830" s="50"/>
    </row>
    <row r="831" spans="7:7">
      <c r="G831" s="50"/>
    </row>
    <row r="832" spans="7:7">
      <c r="G832" s="50"/>
    </row>
    <row r="833" spans="7:7">
      <c r="G833" s="50"/>
    </row>
    <row r="834" spans="7:7">
      <c r="G834" s="50"/>
    </row>
    <row r="835" spans="7:7">
      <c r="G835" s="50"/>
    </row>
    <row r="836" spans="7:7">
      <c r="G836" s="50"/>
    </row>
    <row r="837" spans="7:7">
      <c r="G837" s="50"/>
    </row>
    <row r="838" spans="7:7">
      <c r="G838" s="50"/>
    </row>
    <row r="839" spans="7:7">
      <c r="G839" s="50"/>
    </row>
    <row r="840" spans="7:7">
      <c r="G840" s="50"/>
    </row>
    <row r="841" spans="7:7">
      <c r="G841" s="50"/>
    </row>
    <row r="842" spans="7:7">
      <c r="G842" s="50"/>
    </row>
    <row r="843" spans="7:7">
      <c r="G843" s="50"/>
    </row>
    <row r="844" spans="7:7">
      <c r="G844" s="50"/>
    </row>
    <row r="845" spans="7:7">
      <c r="G845" s="50"/>
    </row>
    <row r="846" spans="7:7">
      <c r="G846" s="50"/>
    </row>
    <row r="847" spans="7:7">
      <c r="G847" s="50"/>
    </row>
    <row r="848" spans="7:7">
      <c r="G848" s="50"/>
    </row>
    <row r="849" spans="7:7">
      <c r="G849" s="50"/>
    </row>
    <row r="850" spans="7:7">
      <c r="G850" s="50"/>
    </row>
    <row r="851" spans="7:7">
      <c r="G851" s="50"/>
    </row>
    <row r="852" spans="7:7">
      <c r="G852" s="50"/>
    </row>
    <row r="853" spans="7:7">
      <c r="G853" s="50"/>
    </row>
    <row r="854" spans="7:7">
      <c r="G854" s="50"/>
    </row>
    <row r="855" spans="7:7">
      <c r="G855" s="50"/>
    </row>
    <row r="856" spans="7:7">
      <c r="G856" s="50"/>
    </row>
    <row r="857" spans="7:7">
      <c r="G857" s="50"/>
    </row>
    <row r="858" spans="7:7">
      <c r="G858" s="50"/>
    </row>
    <row r="859" spans="7:7">
      <c r="G859" s="50"/>
    </row>
    <row r="860" spans="7:7">
      <c r="G860" s="50"/>
    </row>
    <row r="861" spans="7:7">
      <c r="G861" s="50"/>
    </row>
    <row r="862" spans="7:7">
      <c r="G862" s="50"/>
    </row>
    <row r="863" spans="7:7">
      <c r="G863" s="50"/>
    </row>
    <row r="864" spans="7:7">
      <c r="G864" s="50"/>
    </row>
    <row r="865" spans="7:7">
      <c r="G865" s="50"/>
    </row>
    <row r="866" spans="7:7">
      <c r="G866" s="50"/>
    </row>
    <row r="867" spans="7:7">
      <c r="G867" s="50"/>
    </row>
    <row r="868" spans="7:7">
      <c r="G868" s="50"/>
    </row>
    <row r="869" spans="7:7">
      <c r="G869" s="50"/>
    </row>
    <row r="870" spans="7:7">
      <c r="G870" s="50"/>
    </row>
    <row r="871" spans="7:7">
      <c r="G871" s="50"/>
    </row>
    <row r="872" spans="7:7">
      <c r="G872" s="50"/>
    </row>
    <row r="873" spans="7:7">
      <c r="G873" s="50"/>
    </row>
    <row r="874" spans="7:7">
      <c r="G874" s="50"/>
    </row>
    <row r="875" spans="7:7">
      <c r="G875" s="50"/>
    </row>
    <row r="876" spans="7:7">
      <c r="G876" s="50"/>
    </row>
    <row r="877" spans="7:7">
      <c r="G877" s="50"/>
    </row>
    <row r="878" spans="7:7">
      <c r="G878" s="50"/>
    </row>
    <row r="879" spans="7:7">
      <c r="G879" s="50"/>
    </row>
    <row r="880" spans="7:7">
      <c r="G880" s="50"/>
    </row>
    <row r="881" spans="7:7">
      <c r="G881" s="50"/>
    </row>
    <row r="882" spans="7:7">
      <c r="G882" s="50"/>
    </row>
    <row r="883" spans="7:7">
      <c r="G883" s="50"/>
    </row>
    <row r="884" spans="7:7">
      <c r="G884" s="50"/>
    </row>
    <row r="885" spans="7:7">
      <c r="G885" s="50"/>
    </row>
    <row r="886" spans="7:7">
      <c r="G886" s="50"/>
    </row>
    <row r="887" spans="7:7">
      <c r="G887" s="50"/>
    </row>
    <row r="888" spans="7:7">
      <c r="G888" s="50"/>
    </row>
    <row r="889" spans="7:7">
      <c r="G889" s="50"/>
    </row>
    <row r="890" spans="7:7">
      <c r="G890" s="50"/>
    </row>
    <row r="891" spans="7:7">
      <c r="G891" s="50"/>
    </row>
    <row r="892" spans="7:7">
      <c r="G892" s="50"/>
    </row>
    <row r="893" spans="7:7">
      <c r="G893" s="50"/>
    </row>
    <row r="894" spans="7:7">
      <c r="G894" s="50"/>
    </row>
    <row r="895" spans="7:7">
      <c r="G895" s="50"/>
    </row>
    <row r="896" spans="7:7">
      <c r="G896" s="50"/>
    </row>
    <row r="897" spans="7:7">
      <c r="G897" s="50"/>
    </row>
    <row r="898" spans="7:7">
      <c r="G898" s="50"/>
    </row>
    <row r="899" spans="7:7">
      <c r="G899" s="50"/>
    </row>
    <row r="900" spans="7:7">
      <c r="G900" s="50"/>
    </row>
    <row r="901" spans="7:7">
      <c r="G901" s="50"/>
    </row>
    <row r="902" spans="7:7">
      <c r="G902" s="50"/>
    </row>
    <row r="903" spans="7:7">
      <c r="G903" s="50"/>
    </row>
    <row r="904" spans="7:7">
      <c r="G904" s="50"/>
    </row>
    <row r="905" spans="7:7">
      <c r="G905" s="50"/>
    </row>
    <row r="906" spans="7:7">
      <c r="G906" s="50"/>
    </row>
    <row r="907" spans="7:7">
      <c r="G907" s="50"/>
    </row>
    <row r="908" spans="7:7">
      <c r="G908" s="50"/>
    </row>
    <row r="909" spans="7:7">
      <c r="G909" s="50"/>
    </row>
    <row r="910" spans="7:7">
      <c r="G910" s="50"/>
    </row>
    <row r="911" spans="7:7">
      <c r="G911" s="50"/>
    </row>
    <row r="912" spans="7:7">
      <c r="G912" s="50"/>
    </row>
    <row r="913" spans="7:7">
      <c r="G913" s="50"/>
    </row>
    <row r="914" spans="7:7">
      <c r="G914" s="50"/>
    </row>
    <row r="915" spans="7:7">
      <c r="G915" s="50"/>
    </row>
    <row r="916" spans="7:7">
      <c r="G916" s="50"/>
    </row>
    <row r="917" spans="7:7">
      <c r="G917" s="50"/>
    </row>
    <row r="918" spans="7:7">
      <c r="G918" s="50"/>
    </row>
    <row r="919" spans="7:7">
      <c r="G919" s="50"/>
    </row>
    <row r="920" spans="7:7">
      <c r="G920" s="50"/>
    </row>
    <row r="921" spans="7:7">
      <c r="G921" s="50"/>
    </row>
    <row r="922" spans="7:7">
      <c r="G922" s="50"/>
    </row>
    <row r="923" spans="7:7">
      <c r="G923" s="50"/>
    </row>
    <row r="924" spans="7:7">
      <c r="G924" s="50"/>
    </row>
    <row r="925" spans="7:7">
      <c r="G925" s="50"/>
    </row>
    <row r="926" spans="7:7">
      <c r="G926" s="50"/>
    </row>
    <row r="927" spans="7:7">
      <c r="G927" s="50"/>
    </row>
    <row r="928" spans="7:7">
      <c r="G928" s="50"/>
    </row>
    <row r="929" spans="7:7">
      <c r="G929" s="50"/>
    </row>
    <row r="930" spans="7:7">
      <c r="G930" s="50"/>
    </row>
    <row r="931" spans="7:7">
      <c r="G931" s="50"/>
    </row>
    <row r="932" spans="7:7">
      <c r="G932" s="50"/>
    </row>
    <row r="933" spans="7:7">
      <c r="G933" s="50"/>
    </row>
    <row r="934" spans="7:7">
      <c r="G934" s="50"/>
    </row>
    <row r="935" spans="7:7">
      <c r="G935" s="50"/>
    </row>
    <row r="936" spans="7:7">
      <c r="G936" s="50"/>
    </row>
    <row r="937" spans="7:7">
      <c r="G937" s="50"/>
    </row>
    <row r="938" spans="7:7">
      <c r="G938" s="50"/>
    </row>
    <row r="939" spans="7:7">
      <c r="G939" s="50"/>
    </row>
    <row r="940" spans="7:7">
      <c r="G940" s="50"/>
    </row>
    <row r="941" spans="7:7">
      <c r="G941" s="50"/>
    </row>
    <row r="942" spans="7:7">
      <c r="G942" s="50"/>
    </row>
    <row r="943" spans="7:7">
      <c r="G943" s="50"/>
    </row>
    <row r="944" spans="7:7">
      <c r="G944" s="50"/>
    </row>
    <row r="945" spans="7:7">
      <c r="G945" s="50"/>
    </row>
    <row r="946" spans="7:7">
      <c r="G946" s="50"/>
    </row>
    <row r="947" spans="7:7">
      <c r="G947" s="50"/>
    </row>
    <row r="948" spans="7:7">
      <c r="G948" s="50"/>
    </row>
    <row r="949" spans="7:7">
      <c r="G949" s="50"/>
    </row>
    <row r="950" spans="7:7">
      <c r="G950" s="50"/>
    </row>
    <row r="951" spans="7:7">
      <c r="G951" s="50"/>
    </row>
    <row r="952" spans="7:7">
      <c r="G952" s="50"/>
    </row>
    <row r="953" spans="7:7">
      <c r="G953" s="50"/>
    </row>
    <row r="954" spans="7:7">
      <c r="G954" s="50"/>
    </row>
    <row r="955" spans="7:7">
      <c r="G955" s="50"/>
    </row>
    <row r="956" spans="7:7">
      <c r="G956" s="50"/>
    </row>
    <row r="957" spans="7:7">
      <c r="G957" s="50"/>
    </row>
    <row r="958" spans="7:7">
      <c r="G958" s="50"/>
    </row>
    <row r="959" spans="7:7">
      <c r="G959" s="50"/>
    </row>
    <row r="960" spans="7:7">
      <c r="G960" s="50"/>
    </row>
    <row r="961" spans="7:7">
      <c r="G961" s="50"/>
    </row>
    <row r="962" spans="7:7">
      <c r="G962" s="50"/>
    </row>
    <row r="963" spans="7:7">
      <c r="G963" s="50"/>
    </row>
    <row r="964" spans="7:7">
      <c r="G964" s="50"/>
    </row>
    <row r="965" spans="7:7">
      <c r="G965" s="50"/>
    </row>
    <row r="966" spans="7:7">
      <c r="G966" s="50"/>
    </row>
    <row r="967" spans="7:7">
      <c r="G967" s="50"/>
    </row>
    <row r="968" spans="7:7">
      <c r="G968" s="50"/>
    </row>
    <row r="969" spans="7:7">
      <c r="G969" s="50"/>
    </row>
    <row r="970" spans="7:7">
      <c r="G970" s="50"/>
    </row>
    <row r="971" spans="7:7">
      <c r="G971" s="50"/>
    </row>
    <row r="972" spans="7:7">
      <c r="G972" s="50"/>
    </row>
    <row r="973" spans="7:7">
      <c r="G973" s="50"/>
    </row>
    <row r="974" spans="7:7">
      <c r="G974" s="50"/>
    </row>
    <row r="975" spans="7:7">
      <c r="G975" s="50"/>
    </row>
    <row r="976" spans="7:7">
      <c r="G976" s="50"/>
    </row>
    <row r="977" spans="7:7">
      <c r="G977" s="50"/>
    </row>
    <row r="978" spans="7:7">
      <c r="G978" s="50"/>
    </row>
    <row r="979" spans="7:7">
      <c r="G979" s="50"/>
    </row>
    <row r="980" spans="7:7">
      <c r="G980" s="50"/>
    </row>
    <row r="981" spans="7:7">
      <c r="G981" s="50"/>
    </row>
    <row r="982" spans="7:7">
      <c r="G982" s="50"/>
    </row>
    <row r="983" spans="7:7">
      <c r="G983" s="50"/>
    </row>
    <row r="984" spans="7:7">
      <c r="G984" s="50"/>
    </row>
    <row r="985" spans="7:7">
      <c r="G985" s="50"/>
    </row>
    <row r="986" spans="7:7">
      <c r="G986" s="50"/>
    </row>
    <row r="987" spans="7:7">
      <c r="G987" s="50"/>
    </row>
    <row r="988" spans="7:7">
      <c r="G988" s="50"/>
    </row>
    <row r="989" spans="7:7">
      <c r="G989" s="50"/>
    </row>
    <row r="990" spans="7:7">
      <c r="G990" s="50"/>
    </row>
    <row r="991" spans="7:7">
      <c r="G991" s="50"/>
    </row>
    <row r="992" spans="7:7">
      <c r="G992" s="50"/>
    </row>
    <row r="993" spans="7:7">
      <c r="G993" s="50"/>
    </row>
    <row r="994" spans="7:7">
      <c r="G994" s="50"/>
    </row>
    <row r="995" spans="7:7">
      <c r="G995" s="50"/>
    </row>
    <row r="996" spans="7:7">
      <c r="G996" s="50"/>
    </row>
    <row r="997" spans="7:7">
      <c r="G997" s="50"/>
    </row>
    <row r="998" spans="7:7">
      <c r="G998" s="50"/>
    </row>
    <row r="999" spans="7:7">
      <c r="G999" s="50"/>
    </row>
    <row r="1000" spans="7:7">
      <c r="G1000" s="50"/>
    </row>
    <row r="1001" spans="7:7">
      <c r="G1001" s="50"/>
    </row>
    <row r="1002" spans="7:7">
      <c r="G1002" s="50"/>
    </row>
    <row r="1003" spans="7:7">
      <c r="G1003" s="50"/>
    </row>
    <row r="1004" spans="7:7">
      <c r="G1004" s="50"/>
    </row>
    <row r="1005" spans="7:7">
      <c r="G1005" s="50"/>
    </row>
    <row r="1006" spans="7:7">
      <c r="G1006" s="50"/>
    </row>
    <row r="1007" spans="7:7">
      <c r="G1007" s="50"/>
    </row>
    <row r="1008" spans="7:7">
      <c r="G1008" s="50"/>
    </row>
    <row r="1009" spans="7:7">
      <c r="G1009" s="50"/>
    </row>
    <row r="1010" spans="7:7">
      <c r="G1010" s="50"/>
    </row>
    <row r="1011" spans="7:7">
      <c r="G1011" s="50"/>
    </row>
    <row r="1012" spans="7:7">
      <c r="G1012" s="50"/>
    </row>
    <row r="1013" spans="7:7">
      <c r="G1013" s="50"/>
    </row>
    <row r="1014" spans="7:7">
      <c r="G1014" s="50"/>
    </row>
    <row r="1015" spans="7:7">
      <c r="G1015" s="50"/>
    </row>
    <row r="1016" spans="7:7">
      <c r="G1016" s="50"/>
    </row>
    <row r="1017" spans="7:7">
      <c r="G1017" s="50"/>
    </row>
    <row r="1018" spans="7:7">
      <c r="G1018" s="50"/>
    </row>
    <row r="1019" spans="7:7">
      <c r="G1019" s="50"/>
    </row>
    <row r="1020" spans="7:7">
      <c r="G1020" s="50"/>
    </row>
    <row r="1021" spans="7:7">
      <c r="G1021" s="50"/>
    </row>
    <row r="1022" spans="7:7">
      <c r="G1022" s="50"/>
    </row>
    <row r="1023" spans="7:7">
      <c r="G1023" s="50"/>
    </row>
    <row r="1024" spans="7:7">
      <c r="G1024" s="50"/>
    </row>
    <row r="1025" spans="7:7">
      <c r="G1025" s="50"/>
    </row>
    <row r="1026" spans="7:7">
      <c r="G1026" s="50"/>
    </row>
    <row r="1027" spans="7:7">
      <c r="G1027" s="50"/>
    </row>
    <row r="1028" spans="7:7">
      <c r="G1028" s="50"/>
    </row>
    <row r="1029" spans="7:7">
      <c r="G1029" s="50"/>
    </row>
    <row r="1030" spans="7:7">
      <c r="G1030" s="50"/>
    </row>
    <row r="1031" spans="7:7">
      <c r="G1031" s="50"/>
    </row>
    <row r="1032" spans="7:7">
      <c r="G1032" s="50"/>
    </row>
    <row r="1033" spans="7:7">
      <c r="G1033" s="50"/>
    </row>
    <row r="1034" spans="7:7">
      <c r="G1034" s="50"/>
    </row>
    <row r="1035" spans="7:7">
      <c r="G1035" s="50"/>
    </row>
    <row r="1036" spans="7:7">
      <c r="G1036" s="50"/>
    </row>
    <row r="1037" spans="7:7">
      <c r="G1037" s="50"/>
    </row>
    <row r="1038" spans="7:7">
      <c r="G1038" s="50"/>
    </row>
    <row r="1039" spans="7:7">
      <c r="G1039" s="50"/>
    </row>
    <row r="1040" spans="7:7">
      <c r="G1040" s="50"/>
    </row>
    <row r="1041" spans="7:7">
      <c r="G1041" s="50"/>
    </row>
    <row r="1042" spans="7:7">
      <c r="G1042" s="50"/>
    </row>
    <row r="1043" spans="7:7">
      <c r="G1043" s="50"/>
    </row>
    <row r="1044" spans="7:7">
      <c r="G1044" s="50"/>
    </row>
    <row r="1045" spans="7:7">
      <c r="G1045" s="50"/>
    </row>
    <row r="1046" spans="7:7">
      <c r="G1046" s="50"/>
    </row>
    <row r="1047" spans="7:7">
      <c r="G1047" s="50"/>
    </row>
    <row r="1048" spans="7:7">
      <c r="G1048" s="50"/>
    </row>
    <row r="1049" spans="7:7">
      <c r="G1049" s="50"/>
    </row>
    <row r="1050" spans="7:7">
      <c r="G1050" s="50"/>
    </row>
    <row r="1051" spans="7:7">
      <c r="G1051" s="50"/>
    </row>
    <row r="1052" spans="7:7">
      <c r="G1052" s="50"/>
    </row>
    <row r="1053" spans="7:7">
      <c r="G1053" s="50"/>
    </row>
    <row r="1054" spans="7:7">
      <c r="G1054" s="50"/>
    </row>
    <row r="1055" spans="7:7">
      <c r="G1055" s="50"/>
    </row>
    <row r="1056" spans="7:7">
      <c r="G1056" s="50"/>
    </row>
    <row r="1057" spans="7:7">
      <c r="G1057" s="50"/>
    </row>
    <row r="1058" spans="7:7">
      <c r="G1058" s="50"/>
    </row>
    <row r="1059" spans="7:7">
      <c r="G1059" s="50"/>
    </row>
    <row r="1060" spans="7:7">
      <c r="G1060" s="50"/>
    </row>
    <row r="1061" spans="7:7">
      <c r="G1061" s="50"/>
    </row>
    <row r="1062" spans="7:7">
      <c r="G1062" s="50"/>
    </row>
    <row r="1063" spans="7:7">
      <c r="G1063" s="50"/>
    </row>
    <row r="1064" spans="7:7">
      <c r="G1064" s="50"/>
    </row>
    <row r="1065" spans="7:7">
      <c r="G1065" s="50"/>
    </row>
    <row r="1066" spans="7:7">
      <c r="G1066" s="50"/>
    </row>
    <row r="1067" spans="7:7">
      <c r="G1067" s="50"/>
    </row>
    <row r="1068" spans="7:7">
      <c r="G1068" s="50"/>
    </row>
    <row r="1069" spans="7:7">
      <c r="G1069" s="50"/>
    </row>
    <row r="1070" spans="7:7">
      <c r="G1070" s="50"/>
    </row>
    <row r="1071" spans="7:7">
      <c r="G1071" s="50"/>
    </row>
    <row r="1072" spans="7:7">
      <c r="G1072" s="50"/>
    </row>
    <row r="1073" spans="7:7">
      <c r="G1073" s="50"/>
    </row>
    <row r="1074" spans="7:7">
      <c r="G1074" s="50"/>
    </row>
    <row r="1075" spans="7:7">
      <c r="G1075" s="50"/>
    </row>
    <row r="1076" spans="7:7">
      <c r="G1076" s="50"/>
    </row>
    <row r="1077" spans="7:7">
      <c r="G1077" s="50"/>
    </row>
    <row r="1078" spans="7:7">
      <c r="G1078" s="50"/>
    </row>
    <row r="1079" spans="7:7">
      <c r="G1079" s="50"/>
    </row>
    <row r="1080" spans="7:7">
      <c r="G1080" s="50"/>
    </row>
    <row r="1081" spans="7:7">
      <c r="G1081" s="50"/>
    </row>
    <row r="1082" spans="7:7">
      <c r="G1082" s="50"/>
    </row>
    <row r="1083" spans="7:7">
      <c r="G1083" s="50"/>
    </row>
    <row r="1084" spans="7:7">
      <c r="G1084" s="50"/>
    </row>
    <row r="1085" spans="7:7">
      <c r="G1085" s="50"/>
    </row>
    <row r="1086" spans="7:7">
      <c r="G1086" s="50"/>
    </row>
    <row r="1087" spans="7:7">
      <c r="G1087" s="50"/>
    </row>
    <row r="1088" spans="7:7">
      <c r="G1088" s="50"/>
    </row>
    <row r="1089" spans="7:7">
      <c r="G1089" s="50"/>
    </row>
    <row r="1090" spans="7:7">
      <c r="G1090" s="50"/>
    </row>
    <row r="1091" spans="7:7">
      <c r="G1091" s="50"/>
    </row>
    <row r="1092" spans="7:7">
      <c r="G1092" s="50"/>
    </row>
    <row r="1093" spans="7:7">
      <c r="G1093" s="50"/>
    </row>
    <row r="1094" spans="7:7">
      <c r="G1094" s="50"/>
    </row>
    <row r="1095" spans="7:7">
      <c r="G1095" s="50"/>
    </row>
    <row r="1096" spans="7:7">
      <c r="G1096" s="50"/>
    </row>
    <row r="1097" spans="7:7">
      <c r="G1097" s="50"/>
    </row>
    <row r="1098" spans="7:7">
      <c r="G1098" s="50"/>
    </row>
    <row r="1099" spans="7:7">
      <c r="G1099" s="50"/>
    </row>
    <row r="1100" spans="7:7">
      <c r="G1100" s="50"/>
    </row>
    <row r="1101" spans="7:7">
      <c r="G1101" s="50"/>
    </row>
    <row r="1102" spans="7:7">
      <c r="G1102" s="50"/>
    </row>
    <row r="1103" spans="7:7">
      <c r="G1103" s="50"/>
    </row>
    <row r="1104" spans="7:7">
      <c r="G1104" s="50"/>
    </row>
    <row r="1105" spans="7:7">
      <c r="G1105" s="50"/>
    </row>
    <row r="1106" spans="7:7">
      <c r="G1106" s="50"/>
    </row>
    <row r="1107" spans="7:7">
      <c r="G1107" s="50"/>
    </row>
    <row r="1108" spans="7:7">
      <c r="G1108" s="50"/>
    </row>
    <row r="1109" spans="7:7">
      <c r="G1109" s="50"/>
    </row>
    <row r="1110" spans="7:7">
      <c r="G1110" s="50"/>
    </row>
    <row r="1111" spans="7:7">
      <c r="G1111" s="50"/>
    </row>
    <row r="1112" spans="7:7">
      <c r="G1112" s="50"/>
    </row>
    <row r="1113" spans="7:7">
      <c r="G1113" s="50"/>
    </row>
    <row r="1114" spans="7:7">
      <c r="G1114" s="50"/>
    </row>
    <row r="1115" spans="7:7">
      <c r="G1115" s="50"/>
    </row>
    <row r="1116" spans="7:7">
      <c r="G1116" s="50"/>
    </row>
    <row r="1117" spans="7:7">
      <c r="G1117" s="50"/>
    </row>
    <row r="1118" spans="7:7">
      <c r="G1118" s="50"/>
    </row>
    <row r="1119" spans="7:7">
      <c r="G1119" s="50"/>
    </row>
    <row r="1120" spans="7:7">
      <c r="G1120" s="50"/>
    </row>
    <row r="1121" spans="7:7">
      <c r="G1121" s="50"/>
    </row>
    <row r="1122" spans="7:7">
      <c r="G1122" s="50"/>
    </row>
    <row r="1123" spans="7:7">
      <c r="G1123" s="50"/>
    </row>
    <row r="1124" spans="7:7">
      <c r="G1124" s="50"/>
    </row>
    <row r="1125" spans="7:7">
      <c r="G1125" s="50"/>
    </row>
    <row r="1126" spans="7:7">
      <c r="G1126" s="50"/>
    </row>
    <row r="1127" spans="7:7">
      <c r="G1127" s="50"/>
    </row>
    <row r="1128" spans="7:7">
      <c r="G1128" s="50"/>
    </row>
    <row r="1129" spans="7:7">
      <c r="G1129" s="50"/>
    </row>
    <row r="1130" spans="7:7">
      <c r="G1130" s="50"/>
    </row>
    <row r="1131" spans="7:7">
      <c r="G1131" s="50"/>
    </row>
    <row r="1132" spans="7:7">
      <c r="G1132" s="50"/>
    </row>
    <row r="1133" spans="7:7">
      <c r="G1133" s="50"/>
    </row>
    <row r="1134" spans="7:7">
      <c r="G1134" s="50"/>
    </row>
    <row r="1135" spans="7:7">
      <c r="G1135" s="50"/>
    </row>
    <row r="1136" spans="7:7">
      <c r="G1136" s="50"/>
    </row>
    <row r="1137" spans="7:7">
      <c r="G1137" s="50"/>
    </row>
    <row r="1138" spans="7:7">
      <c r="G1138" s="50"/>
    </row>
    <row r="1139" spans="7:7">
      <c r="G1139" s="50"/>
    </row>
    <row r="1140" spans="7:7">
      <c r="G1140" s="50"/>
    </row>
    <row r="1141" spans="7:7">
      <c r="G1141" s="50"/>
    </row>
    <row r="1142" spans="7:7">
      <c r="G1142" s="50"/>
    </row>
    <row r="1143" spans="7:7">
      <c r="G1143" s="50"/>
    </row>
    <row r="1144" spans="7:7">
      <c r="G1144" s="50"/>
    </row>
    <row r="1145" spans="7:7">
      <c r="G1145" s="50"/>
    </row>
    <row r="1146" spans="7:7">
      <c r="G1146" s="50"/>
    </row>
    <row r="1147" spans="7:7">
      <c r="G1147" s="50"/>
    </row>
    <row r="1148" spans="7:7">
      <c r="G1148" s="50"/>
    </row>
    <row r="1149" spans="7:7">
      <c r="G1149" s="50"/>
    </row>
    <row r="1150" spans="7:7">
      <c r="G1150" s="50"/>
    </row>
    <row r="1151" spans="7:7">
      <c r="G1151" s="50"/>
    </row>
    <row r="1152" spans="7:7">
      <c r="G1152" s="50"/>
    </row>
    <row r="1153" spans="7:7">
      <c r="G1153" s="50"/>
    </row>
    <row r="1154" spans="7:7">
      <c r="G1154" s="50"/>
    </row>
    <row r="1155" spans="7:7">
      <c r="G1155" s="50"/>
    </row>
    <row r="1156" spans="7:7">
      <c r="G1156" s="50"/>
    </row>
    <row r="1157" spans="7:7">
      <c r="G1157" s="50"/>
    </row>
    <row r="1158" spans="7:7">
      <c r="G1158" s="50"/>
    </row>
    <row r="1159" spans="7:7">
      <c r="G1159" s="50"/>
    </row>
    <row r="1160" spans="7:7">
      <c r="G1160" s="50"/>
    </row>
    <row r="1161" spans="7:7">
      <c r="G1161" s="50"/>
    </row>
    <row r="1162" spans="7:7">
      <c r="G1162" s="50"/>
    </row>
    <row r="1163" spans="7:7">
      <c r="G1163" s="50"/>
    </row>
    <row r="1164" spans="7:7">
      <c r="G1164" s="50"/>
    </row>
    <row r="1165" spans="7:7">
      <c r="G1165" s="50"/>
    </row>
    <row r="1166" spans="7:7">
      <c r="G1166" s="50"/>
    </row>
    <row r="1167" spans="7:7">
      <c r="G1167" s="50"/>
    </row>
    <row r="1168" spans="7:7">
      <c r="G1168" s="50"/>
    </row>
    <row r="1169" spans="7:7">
      <c r="G1169" s="50"/>
    </row>
    <row r="1170" spans="7:7">
      <c r="G1170" s="50"/>
    </row>
    <row r="1171" spans="7:7">
      <c r="G1171" s="50"/>
    </row>
    <row r="1172" spans="7:7">
      <c r="G1172" s="50"/>
    </row>
    <row r="1173" spans="7:7">
      <c r="G1173" s="50"/>
    </row>
    <row r="1174" spans="7:7">
      <c r="G1174" s="50"/>
    </row>
    <row r="1175" spans="7:7">
      <c r="G1175" s="50"/>
    </row>
    <row r="1176" spans="7:7">
      <c r="G1176" s="50"/>
    </row>
    <row r="1177" spans="7:7">
      <c r="G1177" s="50"/>
    </row>
    <row r="1178" spans="7:7">
      <c r="G1178" s="50"/>
    </row>
    <row r="1179" spans="7:7">
      <c r="G1179" s="50"/>
    </row>
    <row r="1180" spans="7:7">
      <c r="G1180" s="50"/>
    </row>
    <row r="1181" spans="7:7">
      <c r="G1181" s="50"/>
    </row>
    <row r="1182" spans="7:7">
      <c r="G1182" s="50"/>
    </row>
    <row r="1183" spans="7:7">
      <c r="G1183" s="50"/>
    </row>
    <row r="1184" spans="7:7">
      <c r="G1184" s="50"/>
    </row>
    <row r="1185" spans="7:7">
      <c r="G1185" s="50"/>
    </row>
    <row r="1186" spans="7:7">
      <c r="G1186" s="50"/>
    </row>
    <row r="1187" spans="7:7">
      <c r="G1187" s="50"/>
    </row>
    <row r="1188" spans="7:7">
      <c r="G1188" s="50"/>
    </row>
    <row r="1189" spans="7:7">
      <c r="G1189" s="50"/>
    </row>
    <row r="1190" spans="7:7">
      <c r="G1190" s="50"/>
    </row>
    <row r="1191" spans="7:7">
      <c r="G1191" s="50"/>
    </row>
    <row r="1192" spans="7:7">
      <c r="G1192" s="50"/>
    </row>
    <row r="1193" spans="7:7">
      <c r="G1193" s="50"/>
    </row>
    <row r="1194" spans="7:7">
      <c r="G1194" s="50"/>
    </row>
    <row r="1195" spans="7:7">
      <c r="G1195" s="50"/>
    </row>
    <row r="1196" spans="7:7">
      <c r="G1196" s="50"/>
    </row>
    <row r="1197" spans="7:7">
      <c r="G1197" s="50"/>
    </row>
    <row r="1198" spans="7:7">
      <c r="G1198" s="50"/>
    </row>
    <row r="1199" spans="7:7">
      <c r="G1199" s="50"/>
    </row>
    <row r="1200" spans="7:7">
      <c r="G1200" s="50"/>
    </row>
    <row r="1201" spans="7:7">
      <c r="G1201" s="50"/>
    </row>
    <row r="1202" spans="7:7">
      <c r="G1202" s="50"/>
    </row>
    <row r="1203" spans="7:7">
      <c r="G1203" s="50"/>
    </row>
    <row r="1204" spans="7:7">
      <c r="G1204" s="50"/>
    </row>
    <row r="1205" spans="7:7">
      <c r="G1205" s="50"/>
    </row>
    <row r="1206" spans="7:7">
      <c r="G1206" s="50"/>
    </row>
    <row r="1207" spans="7:7">
      <c r="G1207" s="50"/>
    </row>
    <row r="1208" spans="7:7">
      <c r="G1208" s="50"/>
    </row>
    <row r="1209" spans="7:7">
      <c r="G1209" s="50"/>
    </row>
    <row r="1210" spans="7:7">
      <c r="G1210" s="50"/>
    </row>
    <row r="1211" spans="7:7">
      <c r="G1211" s="50"/>
    </row>
    <row r="1212" spans="7:7">
      <c r="G1212" s="50"/>
    </row>
    <row r="1213" spans="7:7">
      <c r="G1213" s="50"/>
    </row>
    <row r="1214" spans="7:7">
      <c r="G1214" s="50"/>
    </row>
    <row r="1215" spans="7:7">
      <c r="G1215" s="50"/>
    </row>
    <row r="1216" spans="7:7">
      <c r="G1216" s="50"/>
    </row>
    <row r="1217" spans="7:7">
      <c r="G1217" s="50"/>
    </row>
    <row r="1218" spans="7:7">
      <c r="G1218" s="50"/>
    </row>
    <row r="1219" spans="7:7">
      <c r="G1219" s="50"/>
    </row>
    <row r="1220" spans="7:7">
      <c r="G1220" s="50"/>
    </row>
    <row r="1221" spans="7:7">
      <c r="G1221" s="50"/>
    </row>
    <row r="1222" spans="7:7">
      <c r="G1222" s="50"/>
    </row>
    <row r="1223" spans="7:7">
      <c r="G1223" s="50"/>
    </row>
    <row r="1224" spans="7:7">
      <c r="G1224" s="50"/>
    </row>
    <row r="1225" spans="7:7">
      <c r="G1225" s="50"/>
    </row>
    <row r="1226" spans="7:7">
      <c r="G1226" s="50"/>
    </row>
    <row r="1227" spans="7:7">
      <c r="G1227" s="50"/>
    </row>
    <row r="1228" spans="7:7">
      <c r="G1228" s="50"/>
    </row>
    <row r="1229" spans="7:7">
      <c r="G1229" s="50"/>
    </row>
    <row r="1230" spans="7:7">
      <c r="G1230" s="50"/>
    </row>
    <row r="1231" spans="7:7">
      <c r="G1231" s="50"/>
    </row>
    <row r="1232" spans="7:7">
      <c r="G1232" s="50"/>
    </row>
    <row r="1233" spans="7:7">
      <c r="G1233" s="50"/>
    </row>
    <row r="1234" spans="7:7">
      <c r="G1234" s="50"/>
    </row>
    <row r="1235" spans="7:7">
      <c r="G1235" s="50"/>
    </row>
    <row r="1236" spans="7:7">
      <c r="G1236" s="50"/>
    </row>
    <row r="1237" spans="7:7">
      <c r="G1237" s="50"/>
    </row>
    <row r="1238" spans="7:7">
      <c r="G1238" s="50"/>
    </row>
    <row r="1239" spans="7:7">
      <c r="G1239" s="50"/>
    </row>
    <row r="1240" spans="7:7">
      <c r="G1240" s="50"/>
    </row>
    <row r="1241" spans="7:7">
      <c r="G1241" s="50"/>
    </row>
    <row r="1242" spans="7:7">
      <c r="G1242" s="50"/>
    </row>
    <row r="1243" spans="7:7">
      <c r="G1243" s="50"/>
    </row>
    <row r="1244" spans="7:7">
      <c r="G1244" s="50"/>
    </row>
    <row r="1245" spans="7:7">
      <c r="G1245" s="50"/>
    </row>
    <row r="1246" spans="7:7">
      <c r="G1246" s="50"/>
    </row>
    <row r="1247" spans="7:7">
      <c r="G1247" s="50"/>
    </row>
    <row r="1248" spans="7:7">
      <c r="G1248" s="50"/>
    </row>
    <row r="1249" spans="7:7">
      <c r="G1249" s="50"/>
    </row>
    <row r="1250" spans="7:7">
      <c r="G1250" s="50"/>
    </row>
    <row r="1251" spans="7:7">
      <c r="G1251" s="50"/>
    </row>
    <row r="1252" spans="7:7">
      <c r="G1252" s="50"/>
    </row>
    <row r="1253" spans="7:7">
      <c r="G1253" s="50"/>
    </row>
    <row r="1254" spans="7:7">
      <c r="G1254" s="50"/>
    </row>
    <row r="1255" spans="7:7">
      <c r="G1255" s="50"/>
    </row>
    <row r="1256" spans="7:7">
      <c r="G1256" s="50"/>
    </row>
    <row r="1257" spans="7:7">
      <c r="G1257" s="50"/>
    </row>
    <row r="1258" spans="7:7">
      <c r="G1258" s="50"/>
    </row>
    <row r="1259" spans="7:7">
      <c r="G1259" s="50"/>
    </row>
    <row r="1260" spans="7:7">
      <c r="G1260" s="50"/>
    </row>
    <row r="1261" spans="7:7">
      <c r="G1261" s="50"/>
    </row>
    <row r="1262" spans="7:7">
      <c r="G1262" s="50"/>
    </row>
    <row r="1263" spans="7:7">
      <c r="G1263" s="50"/>
    </row>
    <row r="1264" spans="7:7">
      <c r="G1264" s="50"/>
    </row>
    <row r="1265" spans="7:7">
      <c r="G1265" s="50"/>
    </row>
    <row r="1266" spans="7:7">
      <c r="G1266" s="50"/>
    </row>
    <row r="1267" spans="7:7">
      <c r="G1267" s="50"/>
    </row>
    <row r="1268" spans="7:7">
      <c r="G1268" s="50"/>
    </row>
    <row r="1269" spans="7:7">
      <c r="G1269" s="50"/>
    </row>
    <row r="1270" spans="7:7">
      <c r="G1270" s="50"/>
    </row>
    <row r="1271" spans="7:7">
      <c r="G1271" s="50"/>
    </row>
    <row r="1272" spans="7:7">
      <c r="G1272" s="50"/>
    </row>
    <row r="1273" spans="7:7">
      <c r="G1273" s="50"/>
    </row>
    <row r="1274" spans="7:7">
      <c r="G1274" s="50"/>
    </row>
    <row r="1275" spans="7:7">
      <c r="G1275" s="50"/>
    </row>
    <row r="1276" spans="7:7">
      <c r="G1276" s="50"/>
    </row>
    <row r="1277" spans="7:7">
      <c r="G1277" s="50"/>
    </row>
    <row r="1278" spans="7:7">
      <c r="G1278" s="50"/>
    </row>
    <row r="1279" spans="7:7">
      <c r="G1279" s="50"/>
    </row>
    <row r="1280" spans="7:7">
      <c r="G1280" s="50"/>
    </row>
    <row r="1281" spans="7:7">
      <c r="G1281" s="50"/>
    </row>
    <row r="1282" spans="7:7">
      <c r="G1282" s="50"/>
    </row>
    <row r="1283" spans="7:7">
      <c r="G1283" s="50"/>
    </row>
    <row r="1284" spans="7:7">
      <c r="G1284" s="50"/>
    </row>
    <row r="1285" spans="7:7">
      <c r="G1285" s="50"/>
    </row>
    <row r="1286" spans="7:7">
      <c r="G1286" s="50"/>
    </row>
    <row r="1287" spans="7:7">
      <c r="G1287" s="50"/>
    </row>
    <row r="1288" spans="7:7">
      <c r="G1288" s="50"/>
    </row>
    <row r="1289" spans="7:7">
      <c r="G1289" s="50"/>
    </row>
    <row r="1290" spans="7:7">
      <c r="G1290" s="50"/>
    </row>
    <row r="1291" spans="7:7">
      <c r="G1291" s="50"/>
    </row>
    <row r="1292" spans="7:7">
      <c r="G1292" s="50"/>
    </row>
    <row r="1293" spans="7:7">
      <c r="G1293" s="50"/>
    </row>
    <row r="1294" spans="7:7">
      <c r="G1294" s="50"/>
    </row>
    <row r="1295" spans="7:7">
      <c r="G1295" s="50"/>
    </row>
    <row r="1296" spans="7:7">
      <c r="G1296" s="50"/>
    </row>
    <row r="1297" spans="7:7">
      <c r="G1297" s="50"/>
    </row>
    <row r="1298" spans="7:7">
      <c r="G1298" s="50"/>
    </row>
    <row r="1299" spans="7:7">
      <c r="G1299" s="50"/>
    </row>
  </sheetData>
  <mergeCells count="88">
    <mergeCell ref="AD37:AI37"/>
    <mergeCell ref="AK37:AP37"/>
    <mergeCell ref="AR37:AW37"/>
    <mergeCell ref="P38:U38"/>
    <mergeCell ref="W38:AB38"/>
    <mergeCell ref="AD38:AI38"/>
    <mergeCell ref="BF38:BK38"/>
    <mergeCell ref="BM38:BR38"/>
    <mergeCell ref="AK38:AP38"/>
    <mergeCell ref="AY38:BD38"/>
    <mergeCell ref="AR38:AW38"/>
    <mergeCell ref="AY37:BD37"/>
    <mergeCell ref="B38:G38"/>
    <mergeCell ref="BF36:BK36"/>
    <mergeCell ref="BM36:BR36"/>
    <mergeCell ref="BT36:BY36"/>
    <mergeCell ref="B36:G36"/>
    <mergeCell ref="AD36:AI36"/>
    <mergeCell ref="B37:G37"/>
    <mergeCell ref="I37:N37"/>
    <mergeCell ref="P37:U37"/>
    <mergeCell ref="W37:AB37"/>
    <mergeCell ref="BT38:BY38"/>
    <mergeCell ref="BF37:BK37"/>
    <mergeCell ref="BM37:BR37"/>
    <mergeCell ref="BT37:BY37"/>
    <mergeCell ref="I38:N38"/>
    <mergeCell ref="BF35:BK35"/>
    <mergeCell ref="BM35:BR35"/>
    <mergeCell ref="BT35:BY35"/>
    <mergeCell ref="I36:N36"/>
    <mergeCell ref="P36:U36"/>
    <mergeCell ref="W36:AB36"/>
    <mergeCell ref="AK36:AP36"/>
    <mergeCell ref="AY36:BD36"/>
    <mergeCell ref="AR36:AW36"/>
    <mergeCell ref="AD35:AI35"/>
    <mergeCell ref="AK35:AP35"/>
    <mergeCell ref="AR35:AW35"/>
    <mergeCell ref="AY35:BD35"/>
    <mergeCell ref="B35:G35"/>
    <mergeCell ref="I35:N35"/>
    <mergeCell ref="P35:U35"/>
    <mergeCell ref="W35:AB35"/>
    <mergeCell ref="B6:G6"/>
    <mergeCell ref="I6:N6"/>
    <mergeCell ref="P6:U6"/>
    <mergeCell ref="W6:AB6"/>
    <mergeCell ref="AD6:AI6"/>
    <mergeCell ref="AK6:AP6"/>
    <mergeCell ref="AR5:AW5"/>
    <mergeCell ref="AY5:BD5"/>
    <mergeCell ref="BM6:BR6"/>
    <mergeCell ref="AY6:BD6"/>
    <mergeCell ref="AR6:AW6"/>
    <mergeCell ref="AK5:AP5"/>
    <mergeCell ref="BT6:BY6"/>
    <mergeCell ref="BF5:BK5"/>
    <mergeCell ref="BM5:BR5"/>
    <mergeCell ref="BT5:BY5"/>
    <mergeCell ref="BF6:BK6"/>
    <mergeCell ref="B5:G5"/>
    <mergeCell ref="I5:N5"/>
    <mergeCell ref="P5:U5"/>
    <mergeCell ref="W5:AB5"/>
    <mergeCell ref="AD5:AI5"/>
    <mergeCell ref="BF4:BK4"/>
    <mergeCell ref="BM4:BR4"/>
    <mergeCell ref="BT4:BY4"/>
    <mergeCell ref="BF3:BK3"/>
    <mergeCell ref="BM3:BR3"/>
    <mergeCell ref="BT3:BY3"/>
    <mergeCell ref="AY4:BD4"/>
    <mergeCell ref="AR4:AW4"/>
    <mergeCell ref="AY3:BD3"/>
    <mergeCell ref="AK4:AP4"/>
    <mergeCell ref="B4:G4"/>
    <mergeCell ref="AD3:AI3"/>
    <mergeCell ref="AK3:AP3"/>
    <mergeCell ref="AR3:AW3"/>
    <mergeCell ref="B3:G3"/>
    <mergeCell ref="I3:N3"/>
    <mergeCell ref="P3:U3"/>
    <mergeCell ref="P4:U4"/>
    <mergeCell ref="W4:AB4"/>
    <mergeCell ref="AD4:AI4"/>
    <mergeCell ref="W3:AB3"/>
    <mergeCell ref="I4:N4"/>
  </mergeCells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P1304"/>
  <sheetViews>
    <sheetView topLeftCell="A23" zoomScaleNormal="100" workbookViewId="0">
      <pane xSplit="1" topLeftCell="CF1" activePane="topRight" state="frozen"/>
      <selection pane="topRight" activeCell="CM49" sqref="CM49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customWidth="1"/>
    <col min="10" max="10" width="5" style="9" customWidth="1"/>
    <col min="11" max="13" width="5" style="8" customWidth="1"/>
    <col min="14" max="14" width="9.109375" style="1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customWidth="1"/>
    <col min="38" max="41" width="5" style="8" customWidth="1"/>
    <col min="42" max="42" width="9.109375" style="8" customWidth="1"/>
    <col min="43" max="43" width="1.88671875" style="8" customWidth="1"/>
    <col min="44" max="44" width="9.109375" style="8" customWidth="1"/>
    <col min="45" max="48" width="5" style="8" customWidth="1"/>
    <col min="49" max="49" width="9.109375" style="8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customWidth="1"/>
    <col min="58" max="58" width="9.109375" style="8" customWidth="1"/>
    <col min="59" max="62" width="5" style="8" customWidth="1"/>
    <col min="63" max="63" width="9.109375" style="8" customWidth="1"/>
    <col min="64" max="64" width="1.88671875" style="8" customWidth="1"/>
    <col min="65" max="65" width="9.109375" style="8" customWidth="1"/>
    <col min="66" max="69" width="5" style="8" customWidth="1"/>
    <col min="70" max="70" width="9.109375" style="8" customWidth="1"/>
    <col min="71" max="71" width="1.88671875" style="8" customWidth="1"/>
    <col min="72" max="72" width="10.109375" style="8" customWidth="1"/>
    <col min="73" max="76" width="5" style="8" customWidth="1"/>
    <col min="77" max="77" width="9.109375" style="8" customWidth="1"/>
    <col min="78" max="78" width="1.88671875" style="8" customWidth="1"/>
    <col min="79" max="79" width="10.109375" style="8" customWidth="1"/>
    <col min="80" max="83" width="5" style="8" customWidth="1"/>
    <col min="84" max="84" width="9.109375" style="8" customWidth="1"/>
    <col min="85" max="85" width="1.88671875" style="8" customWidth="1"/>
    <col min="86" max="89" width="9.109375" style="8" customWidth="1"/>
    <col min="90" max="90" width="11.33203125" style="8" customWidth="1"/>
    <col min="91" max="16384" width="9.109375" style="8"/>
  </cols>
  <sheetData>
    <row r="1" spans="1:94">
      <c r="A1" s="12" t="s">
        <v>0</v>
      </c>
      <c r="B1" s="12" t="s">
        <v>133</v>
      </c>
      <c r="C1" s="13"/>
      <c r="D1" s="12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92" t="s">
        <v>154</v>
      </c>
      <c r="CI1" s="192"/>
      <c r="CJ1" s="192"/>
      <c r="CK1" s="192"/>
      <c r="CL1" s="192"/>
      <c r="CM1" s="192"/>
      <c r="CN1" s="14"/>
      <c r="CO1" s="14"/>
      <c r="CP1" s="14"/>
    </row>
    <row r="2" spans="1:94" ht="14.4" thickBot="1">
      <c r="A2" s="14"/>
      <c r="B2" s="14"/>
      <c r="C2" s="15"/>
      <c r="D2" s="14"/>
      <c r="E2" s="14"/>
      <c r="F2" s="14"/>
      <c r="G2" s="14"/>
      <c r="H2" s="14"/>
      <c r="I2" s="14"/>
      <c r="J2" s="15"/>
      <c r="K2" s="14"/>
      <c r="L2" s="14"/>
      <c r="M2" s="14"/>
      <c r="N2" s="14"/>
      <c r="O2" s="14"/>
      <c r="P2" s="14"/>
      <c r="Q2" s="15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</row>
    <row r="3" spans="1:94">
      <c r="A3" s="14" t="s">
        <v>2</v>
      </c>
      <c r="B3" s="193" t="s">
        <v>137</v>
      </c>
      <c r="C3" s="194"/>
      <c r="D3" s="194"/>
      <c r="E3" s="194"/>
      <c r="F3" s="194"/>
      <c r="G3" s="195"/>
      <c r="H3" s="14"/>
      <c r="I3" s="193" t="s">
        <v>140</v>
      </c>
      <c r="J3" s="194"/>
      <c r="K3" s="194"/>
      <c r="L3" s="194"/>
      <c r="M3" s="194"/>
      <c r="N3" s="195"/>
      <c r="O3" s="14"/>
      <c r="P3" s="193" t="s">
        <v>3</v>
      </c>
      <c r="Q3" s="194"/>
      <c r="R3" s="194"/>
      <c r="S3" s="194"/>
      <c r="T3" s="194"/>
      <c r="U3" s="195"/>
      <c r="V3" s="14"/>
      <c r="W3" s="193" t="s">
        <v>155</v>
      </c>
      <c r="X3" s="194"/>
      <c r="Y3" s="194"/>
      <c r="Z3" s="194"/>
      <c r="AA3" s="194"/>
      <c r="AB3" s="195"/>
      <c r="AC3" s="14"/>
      <c r="AD3" s="193" t="s">
        <v>46</v>
      </c>
      <c r="AE3" s="194"/>
      <c r="AF3" s="194"/>
      <c r="AG3" s="194"/>
      <c r="AH3" s="194"/>
      <c r="AI3" s="195"/>
      <c r="AJ3" s="14"/>
      <c r="AK3" s="193" t="s">
        <v>52</v>
      </c>
      <c r="AL3" s="194"/>
      <c r="AM3" s="194"/>
      <c r="AN3" s="194"/>
      <c r="AO3" s="194"/>
      <c r="AP3" s="195"/>
      <c r="AQ3" s="14"/>
      <c r="AR3" s="193" t="s">
        <v>56</v>
      </c>
      <c r="AS3" s="194"/>
      <c r="AT3" s="194"/>
      <c r="AU3" s="194"/>
      <c r="AV3" s="194"/>
      <c r="AW3" s="195"/>
      <c r="AX3" s="14"/>
      <c r="AY3" s="193" t="s">
        <v>81</v>
      </c>
      <c r="AZ3" s="194"/>
      <c r="BA3" s="194"/>
      <c r="BB3" s="194"/>
      <c r="BC3" s="194"/>
      <c r="BD3" s="195"/>
      <c r="BE3" s="14"/>
      <c r="BF3" s="193" t="s">
        <v>97</v>
      </c>
      <c r="BG3" s="194"/>
      <c r="BH3" s="194"/>
      <c r="BI3" s="194"/>
      <c r="BJ3" s="194"/>
      <c r="BK3" s="195"/>
      <c r="BL3" s="14"/>
      <c r="BM3" s="193" t="s">
        <v>170</v>
      </c>
      <c r="BN3" s="194"/>
      <c r="BO3" s="194"/>
      <c r="BP3" s="194"/>
      <c r="BQ3" s="194"/>
      <c r="BR3" s="195"/>
      <c r="BS3" s="14"/>
      <c r="BT3" s="193" t="s">
        <v>97</v>
      </c>
      <c r="BU3" s="194"/>
      <c r="BV3" s="194"/>
      <c r="BW3" s="194"/>
      <c r="BX3" s="194"/>
      <c r="BY3" s="195"/>
      <c r="BZ3" s="14"/>
      <c r="CA3" s="193" t="s">
        <v>107</v>
      </c>
      <c r="CB3" s="194"/>
      <c r="CC3" s="194"/>
      <c r="CD3" s="194"/>
      <c r="CE3" s="194"/>
      <c r="CF3" s="195"/>
      <c r="CG3" s="14"/>
      <c r="CH3" s="193" t="s">
        <v>43</v>
      </c>
      <c r="CI3" s="194"/>
      <c r="CJ3" s="194"/>
      <c r="CK3" s="194"/>
      <c r="CL3" s="194"/>
      <c r="CM3" s="195"/>
      <c r="CN3" s="14"/>
      <c r="CO3" s="14"/>
      <c r="CP3" s="14"/>
    </row>
    <row r="4" spans="1:94">
      <c r="A4" s="14" t="s">
        <v>7</v>
      </c>
      <c r="B4" s="196" t="s">
        <v>158</v>
      </c>
      <c r="C4" s="197"/>
      <c r="D4" s="197"/>
      <c r="E4" s="197"/>
      <c r="F4" s="197"/>
      <c r="G4" s="198"/>
      <c r="H4" s="14"/>
      <c r="I4" s="196" t="s">
        <v>157</v>
      </c>
      <c r="J4" s="197"/>
      <c r="K4" s="197"/>
      <c r="L4" s="197"/>
      <c r="M4" s="197"/>
      <c r="N4" s="198"/>
      <c r="O4" s="14"/>
      <c r="P4" s="196" t="s">
        <v>152</v>
      </c>
      <c r="Q4" s="197"/>
      <c r="R4" s="197"/>
      <c r="S4" s="197"/>
      <c r="T4" s="197"/>
      <c r="U4" s="198"/>
      <c r="V4" s="14"/>
      <c r="W4" s="196" t="s">
        <v>156</v>
      </c>
      <c r="X4" s="197"/>
      <c r="Y4" s="197"/>
      <c r="Z4" s="197"/>
      <c r="AA4" s="197"/>
      <c r="AB4" s="198"/>
      <c r="AC4" s="14"/>
      <c r="AD4" s="196" t="s">
        <v>47</v>
      </c>
      <c r="AE4" s="197"/>
      <c r="AF4" s="197"/>
      <c r="AG4" s="197"/>
      <c r="AH4" s="197"/>
      <c r="AI4" s="198"/>
      <c r="AJ4" s="14"/>
      <c r="AK4" s="196" t="s">
        <v>161</v>
      </c>
      <c r="AL4" s="197"/>
      <c r="AM4" s="197"/>
      <c r="AN4" s="197"/>
      <c r="AO4" s="197"/>
      <c r="AP4" s="198"/>
      <c r="AQ4" s="14"/>
      <c r="AR4" s="196" t="s">
        <v>57</v>
      </c>
      <c r="AS4" s="197"/>
      <c r="AT4" s="197"/>
      <c r="AU4" s="197"/>
      <c r="AV4" s="197"/>
      <c r="AW4" s="198"/>
      <c r="AX4" s="14"/>
      <c r="AY4" s="196" t="s">
        <v>165</v>
      </c>
      <c r="AZ4" s="197"/>
      <c r="BA4" s="197"/>
      <c r="BB4" s="197"/>
      <c r="BC4" s="197"/>
      <c r="BD4" s="198"/>
      <c r="BE4" s="14"/>
      <c r="BF4" s="196" t="s">
        <v>104</v>
      </c>
      <c r="BG4" s="197"/>
      <c r="BH4" s="197"/>
      <c r="BI4" s="197"/>
      <c r="BJ4" s="197"/>
      <c r="BK4" s="198"/>
      <c r="BL4" s="14"/>
      <c r="BM4" s="196" t="s">
        <v>168</v>
      </c>
      <c r="BN4" s="197"/>
      <c r="BO4" s="197"/>
      <c r="BP4" s="197"/>
      <c r="BQ4" s="197"/>
      <c r="BR4" s="198"/>
      <c r="BS4" s="14"/>
      <c r="BT4" s="196" t="s">
        <v>105</v>
      </c>
      <c r="BU4" s="197"/>
      <c r="BV4" s="197"/>
      <c r="BW4" s="197"/>
      <c r="BX4" s="197"/>
      <c r="BY4" s="198"/>
      <c r="BZ4" s="14"/>
      <c r="CA4" s="196" t="s">
        <v>108</v>
      </c>
      <c r="CB4" s="197"/>
      <c r="CC4" s="197"/>
      <c r="CD4" s="197"/>
      <c r="CE4" s="197"/>
      <c r="CF4" s="198"/>
      <c r="CG4" s="14"/>
      <c r="CH4" s="196" t="s">
        <v>120</v>
      </c>
      <c r="CI4" s="197"/>
      <c r="CJ4" s="197"/>
      <c r="CK4" s="197"/>
      <c r="CL4" s="197"/>
      <c r="CM4" s="198"/>
      <c r="CN4" s="14"/>
      <c r="CO4" s="14"/>
      <c r="CP4" s="14"/>
    </row>
    <row r="5" spans="1:94">
      <c r="A5" s="14" t="s">
        <v>6</v>
      </c>
      <c r="B5" s="196" t="s">
        <v>138</v>
      </c>
      <c r="C5" s="197"/>
      <c r="D5" s="197"/>
      <c r="E5" s="197"/>
      <c r="F5" s="197"/>
      <c r="G5" s="198"/>
      <c r="H5" s="14"/>
      <c r="I5" s="196" t="s">
        <v>141</v>
      </c>
      <c r="J5" s="197"/>
      <c r="K5" s="197"/>
      <c r="L5" s="197"/>
      <c r="M5" s="197"/>
      <c r="N5" s="198"/>
      <c r="O5" s="14"/>
      <c r="P5" s="196" t="s">
        <v>4</v>
      </c>
      <c r="Q5" s="197"/>
      <c r="R5" s="197"/>
      <c r="S5" s="197"/>
      <c r="T5" s="197"/>
      <c r="U5" s="198"/>
      <c r="V5" s="14"/>
      <c r="W5" s="196" t="s">
        <v>4</v>
      </c>
      <c r="X5" s="197"/>
      <c r="Y5" s="197"/>
      <c r="Z5" s="197"/>
      <c r="AA5" s="197"/>
      <c r="AB5" s="198"/>
      <c r="AC5" s="14"/>
      <c r="AD5" s="196" t="s">
        <v>48</v>
      </c>
      <c r="AE5" s="197"/>
      <c r="AF5" s="197"/>
      <c r="AG5" s="197"/>
      <c r="AH5" s="197"/>
      <c r="AI5" s="198"/>
      <c r="AJ5" s="14"/>
      <c r="AK5" s="196" t="s">
        <v>54</v>
      </c>
      <c r="AL5" s="197"/>
      <c r="AM5" s="197"/>
      <c r="AN5" s="197"/>
      <c r="AO5" s="197"/>
      <c r="AP5" s="198"/>
      <c r="AQ5" s="14"/>
      <c r="AR5" s="196" t="s">
        <v>58</v>
      </c>
      <c r="AS5" s="197"/>
      <c r="AT5" s="197"/>
      <c r="AU5" s="197"/>
      <c r="AV5" s="197"/>
      <c r="AW5" s="198"/>
      <c r="AX5" s="14"/>
      <c r="AY5" s="196" t="s">
        <v>83</v>
      </c>
      <c r="AZ5" s="197"/>
      <c r="BA5" s="197"/>
      <c r="BB5" s="197"/>
      <c r="BC5" s="197"/>
      <c r="BD5" s="198"/>
      <c r="BE5" s="14"/>
      <c r="BF5" s="196" t="s">
        <v>98</v>
      </c>
      <c r="BG5" s="197"/>
      <c r="BH5" s="197"/>
      <c r="BI5" s="197"/>
      <c r="BJ5" s="197"/>
      <c r="BK5" s="198"/>
      <c r="BL5" s="14"/>
      <c r="BM5" s="196" t="s">
        <v>169</v>
      </c>
      <c r="BN5" s="197"/>
      <c r="BO5" s="197"/>
      <c r="BP5" s="197"/>
      <c r="BQ5" s="197"/>
      <c r="BR5" s="198"/>
      <c r="BS5" s="14"/>
      <c r="BT5" s="196" t="s">
        <v>98</v>
      </c>
      <c r="BU5" s="197"/>
      <c r="BV5" s="197"/>
      <c r="BW5" s="197"/>
      <c r="BX5" s="197"/>
      <c r="BY5" s="198"/>
      <c r="BZ5" s="14"/>
      <c r="CA5" s="196" t="s">
        <v>109</v>
      </c>
      <c r="CB5" s="197"/>
      <c r="CC5" s="197"/>
      <c r="CD5" s="197"/>
      <c r="CE5" s="197"/>
      <c r="CF5" s="198"/>
      <c r="CG5" s="14"/>
      <c r="CH5" s="202">
        <v>12</v>
      </c>
      <c r="CI5" s="203"/>
      <c r="CJ5" s="203"/>
      <c r="CK5" s="203"/>
      <c r="CL5" s="203"/>
      <c r="CM5" s="204"/>
      <c r="CN5" s="14"/>
      <c r="CO5" s="14"/>
      <c r="CP5" s="14"/>
    </row>
    <row r="6" spans="1:94">
      <c r="A6" s="14" t="s">
        <v>5</v>
      </c>
      <c r="B6" s="199" t="s">
        <v>139</v>
      </c>
      <c r="C6" s="200"/>
      <c r="D6" s="200"/>
      <c r="E6" s="200"/>
      <c r="F6" s="200"/>
      <c r="G6" s="201"/>
      <c r="H6" s="14"/>
      <c r="I6" s="199" t="s">
        <v>142</v>
      </c>
      <c r="J6" s="200"/>
      <c r="K6" s="200"/>
      <c r="L6" s="200"/>
      <c r="M6" s="200"/>
      <c r="N6" s="201"/>
      <c r="O6" s="14"/>
      <c r="P6" s="199" t="s">
        <v>153</v>
      </c>
      <c r="Q6" s="200"/>
      <c r="R6" s="200"/>
      <c r="S6" s="200"/>
      <c r="T6" s="200"/>
      <c r="U6" s="201"/>
      <c r="V6" s="14"/>
      <c r="W6" s="199" t="s">
        <v>159</v>
      </c>
      <c r="X6" s="200"/>
      <c r="Y6" s="200"/>
      <c r="Z6" s="200"/>
      <c r="AA6" s="200"/>
      <c r="AB6" s="201"/>
      <c r="AC6" s="14"/>
      <c r="AD6" s="199" t="s">
        <v>160</v>
      </c>
      <c r="AE6" s="200"/>
      <c r="AF6" s="200"/>
      <c r="AG6" s="200"/>
      <c r="AH6" s="200"/>
      <c r="AI6" s="201"/>
      <c r="AJ6" s="14"/>
      <c r="AK6" s="199" t="s">
        <v>162</v>
      </c>
      <c r="AL6" s="200"/>
      <c r="AM6" s="200"/>
      <c r="AN6" s="200"/>
      <c r="AO6" s="200"/>
      <c r="AP6" s="201"/>
      <c r="AQ6" s="14"/>
      <c r="AR6" s="199" t="s">
        <v>163</v>
      </c>
      <c r="AS6" s="200"/>
      <c r="AT6" s="200"/>
      <c r="AU6" s="200"/>
      <c r="AV6" s="200"/>
      <c r="AW6" s="201"/>
      <c r="AX6" s="14"/>
      <c r="AY6" s="199" t="s">
        <v>164</v>
      </c>
      <c r="AZ6" s="200"/>
      <c r="BA6" s="200"/>
      <c r="BB6" s="200"/>
      <c r="BC6" s="200"/>
      <c r="BD6" s="201"/>
      <c r="BE6" s="14"/>
      <c r="BF6" s="199" t="s">
        <v>166</v>
      </c>
      <c r="BG6" s="200"/>
      <c r="BH6" s="200"/>
      <c r="BI6" s="200"/>
      <c r="BJ6" s="200"/>
      <c r="BK6" s="201"/>
      <c r="BL6" s="14"/>
      <c r="BM6" s="199" t="s">
        <v>167</v>
      </c>
      <c r="BN6" s="200"/>
      <c r="BO6" s="200"/>
      <c r="BP6" s="200"/>
      <c r="BQ6" s="200"/>
      <c r="BR6" s="201"/>
      <c r="BS6" s="14"/>
      <c r="BT6" s="199" t="s">
        <v>171</v>
      </c>
      <c r="BU6" s="200"/>
      <c r="BV6" s="200"/>
      <c r="BW6" s="200"/>
      <c r="BX6" s="200"/>
      <c r="BY6" s="201"/>
      <c r="BZ6" s="14"/>
      <c r="CA6" s="199" t="s">
        <v>172</v>
      </c>
      <c r="CB6" s="200"/>
      <c r="CC6" s="200"/>
      <c r="CD6" s="200"/>
      <c r="CE6" s="200"/>
      <c r="CF6" s="201"/>
      <c r="CG6" s="14"/>
      <c r="CH6" s="199" t="s">
        <v>121</v>
      </c>
      <c r="CI6" s="200"/>
      <c r="CJ6" s="200"/>
      <c r="CK6" s="200"/>
      <c r="CL6" s="200"/>
      <c r="CM6" s="201"/>
      <c r="CN6" s="14"/>
      <c r="CO6" s="14"/>
      <c r="CP6" s="14"/>
    </row>
    <row r="7" spans="1:94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44</v>
      </c>
      <c r="CN7" s="14"/>
      <c r="CO7" s="14"/>
      <c r="CP7" s="14"/>
    </row>
    <row r="8" spans="1:94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4"/>
      <c r="CP8" s="14"/>
    </row>
    <row r="9" spans="1:94">
      <c r="A9" s="14" t="s">
        <v>16</v>
      </c>
      <c r="B9" s="23">
        <v>2.9178240740740741E-2</v>
      </c>
      <c r="C9" s="21" t="s">
        <v>113</v>
      </c>
      <c r="D9" s="19">
        <v>7</v>
      </c>
      <c r="E9" s="24">
        <v>0</v>
      </c>
      <c r="F9" s="19">
        <v>5</v>
      </c>
      <c r="G9" s="22">
        <f t="shared" ref="G9:G21" si="0">D9+E9+F9</f>
        <v>12</v>
      </c>
      <c r="H9" s="14"/>
      <c r="I9" s="23">
        <v>2.8749999999999998E-2</v>
      </c>
      <c r="J9" s="21" t="s">
        <v>145</v>
      </c>
      <c r="K9" s="19">
        <v>6</v>
      </c>
      <c r="L9" s="35">
        <v>15</v>
      </c>
      <c r="M9" s="19">
        <v>5</v>
      </c>
      <c r="N9" s="22">
        <f t="shared" ref="N9:N21" si="1">K9+L9+M9</f>
        <v>26</v>
      </c>
      <c r="O9" s="14"/>
      <c r="P9" s="23">
        <v>6.1377314814814815E-2</v>
      </c>
      <c r="Q9" s="21" t="s">
        <v>145</v>
      </c>
      <c r="R9" s="19">
        <v>6</v>
      </c>
      <c r="S9" s="24">
        <v>0</v>
      </c>
      <c r="T9" s="19">
        <v>5</v>
      </c>
      <c r="U9" s="22">
        <f t="shared" ref="U9:U21" si="2">R9+S9+T9</f>
        <v>11</v>
      </c>
      <c r="V9" s="14"/>
      <c r="W9" s="23"/>
      <c r="X9" s="21"/>
      <c r="Y9" s="19"/>
      <c r="Z9" s="25">
        <v>0</v>
      </c>
      <c r="AA9" s="19"/>
      <c r="AB9" s="22">
        <f t="shared" ref="AB9:AB21" si="3">Y9+Z9+AA9</f>
        <v>0</v>
      </c>
      <c r="AC9" s="14"/>
      <c r="AD9" s="23">
        <v>2.4594907407407409E-2</v>
      </c>
      <c r="AE9" s="21" t="s">
        <v>182</v>
      </c>
      <c r="AF9" s="19">
        <v>8</v>
      </c>
      <c r="AG9" s="24">
        <v>0</v>
      </c>
      <c r="AH9" s="19">
        <v>5</v>
      </c>
      <c r="AI9" s="22">
        <f t="shared" ref="AI9:AI22" si="4">AF9+AG9+AH9</f>
        <v>13</v>
      </c>
      <c r="AJ9" s="14"/>
      <c r="AK9" s="23"/>
      <c r="AL9" s="21"/>
      <c r="AM9" s="19"/>
      <c r="AN9" s="25">
        <v>0</v>
      </c>
      <c r="AO9" s="19"/>
      <c r="AP9" s="22">
        <f t="shared" ref="AP9:AP21" si="5">AM9+AN9+AO9</f>
        <v>0</v>
      </c>
      <c r="AQ9" s="14"/>
      <c r="AR9" s="23">
        <v>1.3518518518518518E-2</v>
      </c>
      <c r="AS9" s="21" t="s">
        <v>73</v>
      </c>
      <c r="AT9" s="19">
        <v>5</v>
      </c>
      <c r="AU9" s="24">
        <v>0</v>
      </c>
      <c r="AV9" s="19">
        <v>5</v>
      </c>
      <c r="AW9" s="22">
        <f t="shared" ref="AW9:AW21" si="6">AT9+AU9+AV9</f>
        <v>10</v>
      </c>
      <c r="AX9" s="14"/>
      <c r="AY9" s="23"/>
      <c r="AZ9" s="21"/>
      <c r="BA9" s="19"/>
      <c r="BB9" s="25">
        <v>0</v>
      </c>
      <c r="BC9" s="19"/>
      <c r="BD9" s="22">
        <f t="shared" ref="BD9:BD21" si="7">BA9+BB9+BC9</f>
        <v>0</v>
      </c>
      <c r="BE9" s="14"/>
      <c r="BF9" s="23"/>
      <c r="BG9" s="21"/>
      <c r="BH9" s="19"/>
      <c r="BI9" s="25">
        <v>0</v>
      </c>
      <c r="BJ9" s="19"/>
      <c r="BK9" s="22">
        <f t="shared" ref="BK9:BK21" si="8">BH9+BI9+BJ9</f>
        <v>0</v>
      </c>
      <c r="BL9" s="14"/>
      <c r="BM9" s="23">
        <v>6.8819444444444447E-2</v>
      </c>
      <c r="BN9" s="21" t="s">
        <v>35</v>
      </c>
      <c r="BO9" s="19">
        <v>3</v>
      </c>
      <c r="BP9" s="25">
        <v>0</v>
      </c>
      <c r="BQ9" s="19">
        <v>5</v>
      </c>
      <c r="BR9" s="22">
        <f t="shared" ref="BR9:BR21" si="9">BO9+BP9+BQ9</f>
        <v>8</v>
      </c>
      <c r="BS9" s="14"/>
      <c r="BT9" s="23">
        <v>1.3379629629629628E-2</v>
      </c>
      <c r="BU9" s="21" t="s">
        <v>73</v>
      </c>
      <c r="BV9" s="19">
        <v>5</v>
      </c>
      <c r="BW9" s="35">
        <v>15</v>
      </c>
      <c r="BX9" s="19">
        <v>5</v>
      </c>
      <c r="BY9" s="22">
        <f t="shared" ref="BY9:BY21" si="10">BV9+BW9+BX9</f>
        <v>25</v>
      </c>
      <c r="BZ9" s="14"/>
      <c r="CA9" s="23">
        <v>7.4016203703703709E-2</v>
      </c>
      <c r="CB9" s="21" t="s">
        <v>73</v>
      </c>
      <c r="CC9" s="19">
        <v>10</v>
      </c>
      <c r="CD9" s="24">
        <v>0</v>
      </c>
      <c r="CE9" s="19">
        <v>10</v>
      </c>
      <c r="CF9" s="22">
        <f t="shared" ref="CF9:CF21" si="11">CC9+CD9+CE9</f>
        <v>20</v>
      </c>
      <c r="CG9" s="14"/>
      <c r="CH9" s="16"/>
      <c r="CI9" s="21"/>
      <c r="CJ9" s="19">
        <f>D9+K9+R9+Y9+AF9+AM9+AT9+BA9+BH9+BO9+BV9+CC9</f>
        <v>50</v>
      </c>
      <c r="CK9" s="19">
        <f>E9+L9+S9+Z9+AG9+AN9+AU9+BB9+BI9+BP9+BW9+CD9</f>
        <v>30</v>
      </c>
      <c r="CL9" s="19">
        <f>F9+M9+T9+AA9+AH9+AO9+AV9+BC9+BJ9+BQ9+BX9+CE9</f>
        <v>45</v>
      </c>
      <c r="CM9" s="22">
        <f t="shared" ref="CM9:CM33" si="12">CJ9+CK9+CL9</f>
        <v>125</v>
      </c>
      <c r="CN9" s="14" t="str">
        <f t="shared" ref="CN9:CN27" si="13">A9</f>
        <v>John Bridge</v>
      </c>
      <c r="CO9" s="14"/>
      <c r="CP9" s="8">
        <v>3</v>
      </c>
    </row>
    <row r="10" spans="1:94">
      <c r="A10" s="14" t="s">
        <v>134</v>
      </c>
      <c r="B10" s="23">
        <v>3.0358796296296297E-2</v>
      </c>
      <c r="C10" s="21" t="s">
        <v>114</v>
      </c>
      <c r="D10" s="19">
        <v>6</v>
      </c>
      <c r="E10" s="24">
        <v>0</v>
      </c>
      <c r="F10" s="19">
        <v>5</v>
      </c>
      <c r="G10" s="22">
        <f t="shared" si="0"/>
        <v>11</v>
      </c>
      <c r="H10" s="14"/>
      <c r="I10" s="23">
        <v>3.0046296296296297E-2</v>
      </c>
      <c r="J10" s="21" t="s">
        <v>146</v>
      </c>
      <c r="K10" s="19">
        <v>5</v>
      </c>
      <c r="L10" s="35">
        <v>15</v>
      </c>
      <c r="M10" s="19">
        <v>5</v>
      </c>
      <c r="N10" s="22">
        <f t="shared" si="1"/>
        <v>25</v>
      </c>
      <c r="O10" s="14"/>
      <c r="P10" s="23"/>
      <c r="Q10" s="21"/>
      <c r="R10" s="19"/>
      <c r="S10" s="24">
        <v>0</v>
      </c>
      <c r="T10" s="19"/>
      <c r="U10" s="22">
        <f t="shared" si="2"/>
        <v>0</v>
      </c>
      <c r="V10" s="14"/>
      <c r="W10" s="23"/>
      <c r="X10" s="21"/>
      <c r="Y10" s="19"/>
      <c r="Z10" s="25">
        <v>0</v>
      </c>
      <c r="AA10" s="19"/>
      <c r="AB10" s="22">
        <f t="shared" si="3"/>
        <v>0</v>
      </c>
      <c r="AC10" s="14"/>
      <c r="AD10" s="23">
        <v>2.5902777777777775E-2</v>
      </c>
      <c r="AE10" s="21" t="s">
        <v>183</v>
      </c>
      <c r="AF10" s="19">
        <v>7</v>
      </c>
      <c r="AG10" s="24">
        <v>0</v>
      </c>
      <c r="AH10" s="19">
        <v>5</v>
      </c>
      <c r="AI10" s="22">
        <f t="shared" si="4"/>
        <v>12</v>
      </c>
      <c r="AJ10" s="14"/>
      <c r="AK10" s="23">
        <v>6.3321759259259258E-2</v>
      </c>
      <c r="AL10" s="21" t="s">
        <v>35</v>
      </c>
      <c r="AM10" s="19">
        <v>3</v>
      </c>
      <c r="AN10" s="25">
        <v>0</v>
      </c>
      <c r="AO10" s="19">
        <v>5</v>
      </c>
      <c r="AP10" s="22">
        <f t="shared" si="5"/>
        <v>8</v>
      </c>
      <c r="AQ10" s="14"/>
      <c r="AR10" s="23"/>
      <c r="AS10" s="21"/>
      <c r="AT10" s="19"/>
      <c r="AU10" s="24">
        <v>0</v>
      </c>
      <c r="AV10" s="19"/>
      <c r="AW10" s="22">
        <f t="shared" si="6"/>
        <v>0</v>
      </c>
      <c r="AX10" s="14"/>
      <c r="AY10" s="23"/>
      <c r="AZ10" s="21"/>
      <c r="BA10" s="19"/>
      <c r="BB10" s="25">
        <v>0</v>
      </c>
      <c r="BC10" s="19"/>
      <c r="BD10" s="22">
        <f t="shared" si="7"/>
        <v>0</v>
      </c>
      <c r="BE10" s="14"/>
      <c r="BF10" s="23"/>
      <c r="BG10" s="21"/>
      <c r="BH10" s="19"/>
      <c r="BI10" s="25">
        <v>0</v>
      </c>
      <c r="BJ10" s="19"/>
      <c r="BK10" s="22">
        <f t="shared" si="8"/>
        <v>0</v>
      </c>
      <c r="BL10" s="14"/>
      <c r="BM10" s="23"/>
      <c r="BN10" s="21"/>
      <c r="BO10" s="19"/>
      <c r="BP10" s="25">
        <v>0</v>
      </c>
      <c r="BQ10" s="19"/>
      <c r="BR10" s="22">
        <f t="shared" si="9"/>
        <v>0</v>
      </c>
      <c r="BS10" s="14"/>
      <c r="BT10" s="23"/>
      <c r="BU10" s="21"/>
      <c r="BV10" s="19"/>
      <c r="BW10" s="25">
        <v>0</v>
      </c>
      <c r="BX10" s="19"/>
      <c r="BY10" s="22">
        <f t="shared" si="10"/>
        <v>0</v>
      </c>
      <c r="BZ10" s="14"/>
      <c r="CA10" s="23">
        <v>7.4768518518518512E-2</v>
      </c>
      <c r="CB10" s="21" t="s">
        <v>69</v>
      </c>
      <c r="CC10" s="19">
        <v>8</v>
      </c>
      <c r="CD10" s="24">
        <v>0</v>
      </c>
      <c r="CE10" s="19">
        <v>10</v>
      </c>
      <c r="CF10" s="22">
        <f t="shared" si="11"/>
        <v>18</v>
      </c>
      <c r="CG10" s="14"/>
      <c r="CH10" s="16"/>
      <c r="CI10" s="21"/>
      <c r="CJ10" s="19">
        <f t="shared" ref="CJ10:CJ33" si="14">D10+K10+R10+Y10+AF10+AM10+AT10+BA10+BH10+BO10+BV10+CC10</f>
        <v>29</v>
      </c>
      <c r="CK10" s="19">
        <f t="shared" ref="CK10:CK33" si="15">E10+L10+S10+Z10+AG10+AN10+AU10+BB10+BI10+BP10+BW10+CD10</f>
        <v>15</v>
      </c>
      <c r="CL10" s="19">
        <f t="shared" ref="CL10:CL33" si="16">F10+M10+T10+AA10+AH10+AO10+AV10+BC10+BJ10+BQ10+BX10+CE10</f>
        <v>30</v>
      </c>
      <c r="CM10" s="22">
        <f t="shared" si="12"/>
        <v>74</v>
      </c>
      <c r="CN10" s="14" t="str">
        <f t="shared" si="13"/>
        <v>Craig Harding</v>
      </c>
      <c r="CO10" s="14"/>
      <c r="CP10" s="8">
        <v>6</v>
      </c>
    </row>
    <row r="11" spans="1:94">
      <c r="A11" s="14" t="s">
        <v>23</v>
      </c>
      <c r="B11" s="23">
        <v>3.7453703703703704E-2</v>
      </c>
      <c r="C11" s="21" t="s">
        <v>119</v>
      </c>
      <c r="D11" s="19">
        <v>1</v>
      </c>
      <c r="E11" s="24">
        <v>0</v>
      </c>
      <c r="F11" s="19">
        <v>5</v>
      </c>
      <c r="G11" s="22">
        <f>D11+E11+F11</f>
        <v>6</v>
      </c>
      <c r="H11" s="14"/>
      <c r="I11" s="23">
        <v>3.8981481481481485E-2</v>
      </c>
      <c r="J11" s="21" t="s">
        <v>148</v>
      </c>
      <c r="K11" s="19">
        <v>1</v>
      </c>
      <c r="L11" s="25">
        <v>0</v>
      </c>
      <c r="M11" s="19">
        <v>5</v>
      </c>
      <c r="N11" s="22">
        <f>K11+L11+M11</f>
        <v>6</v>
      </c>
      <c r="O11" s="14"/>
      <c r="P11" s="23">
        <v>8.5092592592592595E-2</v>
      </c>
      <c r="Q11" s="21" t="s">
        <v>148</v>
      </c>
      <c r="R11" s="19">
        <v>1</v>
      </c>
      <c r="S11" s="24">
        <v>0</v>
      </c>
      <c r="T11" s="19">
        <v>5</v>
      </c>
      <c r="U11" s="22">
        <f>R11+S11+T11</f>
        <v>6</v>
      </c>
      <c r="V11" s="14"/>
      <c r="W11" s="23"/>
      <c r="X11" s="21"/>
      <c r="Y11" s="19"/>
      <c r="Z11" s="25">
        <v>0</v>
      </c>
      <c r="AA11" s="19"/>
      <c r="AB11" s="22">
        <f>Y11+Z11+AA11</f>
        <v>0</v>
      </c>
      <c r="AC11" s="14"/>
      <c r="AD11" s="23">
        <v>2.9687500000000002E-2</v>
      </c>
      <c r="AE11" s="21" t="s">
        <v>187</v>
      </c>
      <c r="AF11" s="19">
        <v>3</v>
      </c>
      <c r="AG11" s="24">
        <v>0</v>
      </c>
      <c r="AH11" s="19">
        <v>5</v>
      </c>
      <c r="AI11" s="22">
        <f>AF11+AG11+AH11</f>
        <v>8</v>
      </c>
      <c r="AJ11" s="14"/>
      <c r="AK11" s="23"/>
      <c r="AL11" s="21"/>
      <c r="AM11" s="19"/>
      <c r="AN11" s="25">
        <v>0</v>
      </c>
      <c r="AO11" s="19"/>
      <c r="AP11" s="22">
        <f>AM11+AN11+AO11</f>
        <v>0</v>
      </c>
      <c r="AQ11" s="14"/>
      <c r="AR11" s="23">
        <v>1.5995370370370372E-2</v>
      </c>
      <c r="AS11" s="21" t="s">
        <v>70</v>
      </c>
      <c r="AT11" s="19">
        <v>3</v>
      </c>
      <c r="AU11" s="24">
        <v>0</v>
      </c>
      <c r="AV11" s="19">
        <v>5</v>
      </c>
      <c r="AW11" s="22">
        <f>AT11+AU11+AV11</f>
        <v>8</v>
      </c>
      <c r="AX11" s="14"/>
      <c r="AY11" s="23"/>
      <c r="AZ11" s="21"/>
      <c r="BA11" s="19"/>
      <c r="BB11" s="25">
        <v>0</v>
      </c>
      <c r="BC11" s="19"/>
      <c r="BD11" s="22">
        <f>BA11+BB11+BC11</f>
        <v>0</v>
      </c>
      <c r="BE11" s="14"/>
      <c r="BF11" s="23"/>
      <c r="BG11" s="21"/>
      <c r="BH11" s="19"/>
      <c r="BI11" s="25">
        <v>0</v>
      </c>
      <c r="BJ11" s="19"/>
      <c r="BK11" s="22">
        <f>BH11+BI11+BJ11</f>
        <v>0</v>
      </c>
      <c r="BL11" s="14"/>
      <c r="BM11" s="23">
        <v>8.0578703703703694E-2</v>
      </c>
      <c r="BN11" s="21" t="s">
        <v>37</v>
      </c>
      <c r="BO11" s="19">
        <v>2</v>
      </c>
      <c r="BP11" s="35">
        <v>15</v>
      </c>
      <c r="BQ11" s="19">
        <v>5</v>
      </c>
      <c r="BR11" s="22">
        <f>BO11+BP11+BQ11</f>
        <v>22</v>
      </c>
      <c r="BS11" s="14"/>
      <c r="BT11" s="23">
        <v>1.5648148148148151E-2</v>
      </c>
      <c r="BU11" s="21" t="s">
        <v>71</v>
      </c>
      <c r="BV11" s="19">
        <v>2</v>
      </c>
      <c r="BW11" s="35">
        <v>15</v>
      </c>
      <c r="BX11" s="19">
        <v>5</v>
      </c>
      <c r="BY11" s="22">
        <f>BV11+BW11+BX11</f>
        <v>22</v>
      </c>
      <c r="BZ11" s="14"/>
      <c r="CA11" s="23">
        <v>8.3865740740740755E-2</v>
      </c>
      <c r="CB11" s="21" t="s">
        <v>71</v>
      </c>
      <c r="CC11" s="19">
        <v>4</v>
      </c>
      <c r="CD11" s="24">
        <v>0</v>
      </c>
      <c r="CE11" s="19">
        <v>10</v>
      </c>
      <c r="CF11" s="22">
        <f>CC11+CD11+CE11</f>
        <v>14</v>
      </c>
      <c r="CG11" s="14"/>
      <c r="CH11" s="16"/>
      <c r="CI11" s="21"/>
      <c r="CJ11" s="19">
        <f t="shared" si="14"/>
        <v>17</v>
      </c>
      <c r="CK11" s="19">
        <f t="shared" si="15"/>
        <v>30</v>
      </c>
      <c r="CL11" s="19">
        <f t="shared" si="16"/>
        <v>45</v>
      </c>
      <c r="CM11" s="22">
        <f>CJ11+CK11+CL11</f>
        <v>92</v>
      </c>
      <c r="CN11" s="14" t="str">
        <f>A11</f>
        <v>Tony Lowery</v>
      </c>
      <c r="CO11" s="14"/>
      <c r="CP11" s="8">
        <v>4</v>
      </c>
    </row>
    <row r="12" spans="1:94">
      <c r="A12" s="14" t="s">
        <v>10</v>
      </c>
      <c r="B12" s="23">
        <v>2.8101851851851854E-2</v>
      </c>
      <c r="C12" s="21" t="s">
        <v>112</v>
      </c>
      <c r="D12" s="19">
        <v>8</v>
      </c>
      <c r="E12" s="24">
        <v>0</v>
      </c>
      <c r="F12" s="19">
        <v>5</v>
      </c>
      <c r="G12" s="22">
        <f t="shared" si="0"/>
        <v>13</v>
      </c>
      <c r="H12" s="14"/>
      <c r="I12" s="23">
        <v>2.8194444444444442E-2</v>
      </c>
      <c r="J12" s="21" t="s">
        <v>147</v>
      </c>
      <c r="K12" s="19">
        <v>7</v>
      </c>
      <c r="L12" s="25">
        <v>0</v>
      </c>
      <c r="M12" s="19">
        <v>5</v>
      </c>
      <c r="N12" s="22">
        <f t="shared" si="1"/>
        <v>12</v>
      </c>
      <c r="O12" s="14"/>
      <c r="P12" s="23">
        <v>5.9814814814814814E-2</v>
      </c>
      <c r="Q12" s="21" t="s">
        <v>147</v>
      </c>
      <c r="R12" s="19">
        <v>7</v>
      </c>
      <c r="S12" s="24">
        <v>0</v>
      </c>
      <c r="T12" s="19">
        <v>5</v>
      </c>
      <c r="U12" s="22">
        <f t="shared" si="2"/>
        <v>12</v>
      </c>
      <c r="V12" s="14"/>
      <c r="W12" s="23">
        <v>2.732638888888889E-2</v>
      </c>
      <c r="X12" s="21" t="s">
        <v>27</v>
      </c>
      <c r="Y12" s="19">
        <v>4</v>
      </c>
      <c r="Z12" s="35">
        <v>15</v>
      </c>
      <c r="AA12" s="19">
        <v>5</v>
      </c>
      <c r="AB12" s="22">
        <f t="shared" si="3"/>
        <v>24</v>
      </c>
      <c r="AC12" s="14"/>
      <c r="AD12" s="23">
        <v>2.4212962962962964E-2</v>
      </c>
      <c r="AE12" s="21" t="s">
        <v>181</v>
      </c>
      <c r="AF12" s="19">
        <v>9</v>
      </c>
      <c r="AG12" s="24">
        <v>0</v>
      </c>
      <c r="AH12" s="19">
        <v>5</v>
      </c>
      <c r="AI12" s="22">
        <f t="shared" si="4"/>
        <v>14</v>
      </c>
      <c r="AJ12" s="14"/>
      <c r="AK12" s="23">
        <v>6.0358796296296292E-2</v>
      </c>
      <c r="AL12" s="21" t="s">
        <v>27</v>
      </c>
      <c r="AM12" s="19">
        <v>4</v>
      </c>
      <c r="AN12" s="25">
        <v>0</v>
      </c>
      <c r="AO12" s="19">
        <v>5</v>
      </c>
      <c r="AP12" s="22">
        <f t="shared" si="5"/>
        <v>9</v>
      </c>
      <c r="AQ12" s="14"/>
      <c r="AR12" s="23">
        <v>1.2800925925925926E-2</v>
      </c>
      <c r="AS12" s="21" t="s">
        <v>68</v>
      </c>
      <c r="AT12" s="19">
        <v>6</v>
      </c>
      <c r="AU12" s="24">
        <v>0</v>
      </c>
      <c r="AV12" s="19">
        <v>5</v>
      </c>
      <c r="AW12" s="22">
        <f t="shared" si="6"/>
        <v>11</v>
      </c>
      <c r="AX12" s="14"/>
      <c r="AY12" s="23">
        <v>2.7291666666666662E-2</v>
      </c>
      <c r="AZ12" s="21" t="s">
        <v>35</v>
      </c>
      <c r="BA12" s="19">
        <v>3</v>
      </c>
      <c r="BB12" s="35">
        <v>15</v>
      </c>
      <c r="BC12" s="19">
        <v>5</v>
      </c>
      <c r="BD12" s="22">
        <f t="shared" si="7"/>
        <v>23</v>
      </c>
      <c r="BE12" s="14"/>
      <c r="BF12" s="23">
        <v>1.298611111111111E-2</v>
      </c>
      <c r="BG12" s="21" t="s">
        <v>79</v>
      </c>
      <c r="BH12" s="19">
        <v>2</v>
      </c>
      <c r="BI12" s="25">
        <v>0</v>
      </c>
      <c r="BJ12" s="19">
        <v>5</v>
      </c>
      <c r="BK12" s="22">
        <f t="shared" si="8"/>
        <v>7</v>
      </c>
      <c r="BL12" s="14"/>
      <c r="BM12" s="23">
        <v>6.1145833333333337E-2</v>
      </c>
      <c r="BN12" s="21" t="s">
        <v>27</v>
      </c>
      <c r="BO12" s="19">
        <v>4</v>
      </c>
      <c r="BP12" s="25">
        <v>0</v>
      </c>
      <c r="BQ12" s="19">
        <v>5</v>
      </c>
      <c r="BR12" s="22">
        <f t="shared" si="9"/>
        <v>9</v>
      </c>
      <c r="BS12" s="14"/>
      <c r="BT12" s="23">
        <v>1.2962962962962963E-2</v>
      </c>
      <c r="BU12" s="21" t="s">
        <v>68</v>
      </c>
      <c r="BV12" s="19">
        <v>6</v>
      </c>
      <c r="BW12" s="25">
        <v>0</v>
      </c>
      <c r="BX12" s="19">
        <v>5</v>
      </c>
      <c r="BY12" s="22">
        <f t="shared" si="10"/>
        <v>11</v>
      </c>
      <c r="BZ12" s="14"/>
      <c r="CA12" s="23">
        <v>7.0879629629629626E-2</v>
      </c>
      <c r="CB12" s="21" t="s">
        <v>68</v>
      </c>
      <c r="CC12" s="19">
        <v>12</v>
      </c>
      <c r="CD12" s="24">
        <v>0</v>
      </c>
      <c r="CE12" s="19">
        <v>10</v>
      </c>
      <c r="CF12" s="22">
        <f t="shared" si="11"/>
        <v>22</v>
      </c>
      <c r="CG12" s="14"/>
      <c r="CH12" s="16"/>
      <c r="CI12" s="21"/>
      <c r="CJ12" s="19">
        <f t="shared" si="14"/>
        <v>72</v>
      </c>
      <c r="CK12" s="19">
        <f t="shared" si="15"/>
        <v>30</v>
      </c>
      <c r="CL12" s="19">
        <f t="shared" si="16"/>
        <v>65</v>
      </c>
      <c r="CM12" s="22">
        <f t="shared" si="12"/>
        <v>167</v>
      </c>
      <c r="CN12" s="14" t="str">
        <f t="shared" si="13"/>
        <v>Alan Marshall</v>
      </c>
      <c r="CO12" s="14"/>
      <c r="CP12" s="8">
        <v>1</v>
      </c>
    </row>
    <row r="13" spans="1:94">
      <c r="A13" s="14" t="s">
        <v>78</v>
      </c>
      <c r="B13" s="23">
        <v>3.4502314814814812E-2</v>
      </c>
      <c r="C13" s="21" t="s">
        <v>117</v>
      </c>
      <c r="D13" s="19">
        <v>3</v>
      </c>
      <c r="E13" s="24">
        <v>0</v>
      </c>
      <c r="F13" s="19">
        <v>5</v>
      </c>
      <c r="G13" s="22">
        <f t="shared" si="0"/>
        <v>8</v>
      </c>
      <c r="H13" s="14"/>
      <c r="I13" s="23"/>
      <c r="J13" s="21"/>
      <c r="K13" s="19"/>
      <c r="L13" s="25">
        <v>0</v>
      </c>
      <c r="M13" s="19"/>
      <c r="N13" s="22">
        <f t="shared" si="1"/>
        <v>0</v>
      </c>
      <c r="O13" s="14"/>
      <c r="P13" s="23"/>
      <c r="Q13" s="21"/>
      <c r="R13" s="19"/>
      <c r="S13" s="24">
        <v>0</v>
      </c>
      <c r="T13" s="19"/>
      <c r="U13" s="22">
        <f t="shared" si="2"/>
        <v>0</v>
      </c>
      <c r="V13" s="14"/>
      <c r="W13" s="23"/>
      <c r="X13" s="21"/>
      <c r="Y13" s="19"/>
      <c r="Z13" s="25">
        <v>0</v>
      </c>
      <c r="AA13" s="19"/>
      <c r="AB13" s="22">
        <f t="shared" si="3"/>
        <v>0</v>
      </c>
      <c r="AC13" s="14"/>
      <c r="AD13" s="23"/>
      <c r="AE13" s="21"/>
      <c r="AF13" s="19"/>
      <c r="AG13" s="24">
        <v>0</v>
      </c>
      <c r="AH13" s="19"/>
      <c r="AI13" s="22">
        <f t="shared" si="4"/>
        <v>0</v>
      </c>
      <c r="AJ13" s="14"/>
      <c r="AK13" s="23"/>
      <c r="AL13" s="21"/>
      <c r="AM13" s="19"/>
      <c r="AN13" s="25">
        <v>0</v>
      </c>
      <c r="AO13" s="19"/>
      <c r="AP13" s="22">
        <f t="shared" si="5"/>
        <v>0</v>
      </c>
      <c r="AQ13" s="14"/>
      <c r="AR13" s="23"/>
      <c r="AS13" s="21"/>
      <c r="AT13" s="19"/>
      <c r="AU13" s="24">
        <v>0</v>
      </c>
      <c r="AV13" s="19"/>
      <c r="AW13" s="22">
        <f t="shared" si="6"/>
        <v>0</v>
      </c>
      <c r="AX13" s="14"/>
      <c r="AY13" s="23"/>
      <c r="AZ13" s="21"/>
      <c r="BA13" s="19"/>
      <c r="BB13" s="25">
        <v>0</v>
      </c>
      <c r="BC13" s="19"/>
      <c r="BD13" s="22">
        <f t="shared" si="7"/>
        <v>0</v>
      </c>
      <c r="BE13" s="14"/>
      <c r="BF13" s="23"/>
      <c r="BG13" s="21"/>
      <c r="BH13" s="19"/>
      <c r="BI13" s="25">
        <v>0</v>
      </c>
      <c r="BJ13" s="19"/>
      <c r="BK13" s="22">
        <f t="shared" si="8"/>
        <v>0</v>
      </c>
      <c r="BL13" s="14"/>
      <c r="BM13" s="23"/>
      <c r="BN13" s="21"/>
      <c r="BO13" s="19"/>
      <c r="BP13" s="25">
        <v>0</v>
      </c>
      <c r="BQ13" s="19"/>
      <c r="BR13" s="22">
        <f t="shared" si="9"/>
        <v>0</v>
      </c>
      <c r="BS13" s="14"/>
      <c r="BT13" s="23"/>
      <c r="BU13" s="21"/>
      <c r="BV13" s="19"/>
      <c r="BW13" s="25">
        <v>0</v>
      </c>
      <c r="BX13" s="19"/>
      <c r="BY13" s="22">
        <f t="shared" si="10"/>
        <v>0</v>
      </c>
      <c r="BZ13" s="14"/>
      <c r="CA13" s="23"/>
      <c r="CB13" s="21"/>
      <c r="CC13" s="19"/>
      <c r="CD13" s="24">
        <v>0</v>
      </c>
      <c r="CE13" s="19"/>
      <c r="CF13" s="22">
        <f t="shared" si="11"/>
        <v>0</v>
      </c>
      <c r="CG13" s="14"/>
      <c r="CH13" s="16"/>
      <c r="CI13" s="21"/>
      <c r="CJ13" s="19">
        <f t="shared" si="14"/>
        <v>3</v>
      </c>
      <c r="CK13" s="19">
        <f t="shared" si="15"/>
        <v>0</v>
      </c>
      <c r="CL13" s="19">
        <f t="shared" si="16"/>
        <v>5</v>
      </c>
      <c r="CM13" s="22">
        <f t="shared" si="12"/>
        <v>8</v>
      </c>
      <c r="CN13" s="14" t="str">
        <f t="shared" si="13"/>
        <v>John Nicholson</v>
      </c>
      <c r="CO13" s="14"/>
      <c r="CP13" s="8">
        <v>15</v>
      </c>
    </row>
    <row r="14" spans="1:94">
      <c r="A14" s="14" t="s">
        <v>60</v>
      </c>
      <c r="B14" s="23">
        <v>3.290509259259259E-2</v>
      </c>
      <c r="C14" s="21" t="s">
        <v>116</v>
      </c>
      <c r="D14" s="19">
        <v>4</v>
      </c>
      <c r="E14" s="24">
        <v>0</v>
      </c>
      <c r="F14" s="19">
        <v>5</v>
      </c>
      <c r="G14" s="22">
        <f>D14+E14+F14</f>
        <v>9</v>
      </c>
      <c r="H14" s="14"/>
      <c r="I14" s="23"/>
      <c r="J14" s="21"/>
      <c r="K14" s="19"/>
      <c r="L14" s="25">
        <v>0</v>
      </c>
      <c r="M14" s="19"/>
      <c r="N14" s="22">
        <f>K14+L14+M14</f>
        <v>0</v>
      </c>
      <c r="O14" s="14"/>
      <c r="P14" s="23">
        <v>7.4317129629629622E-2</v>
      </c>
      <c r="Q14" s="21" t="s">
        <v>151</v>
      </c>
      <c r="R14" s="19">
        <v>4</v>
      </c>
      <c r="S14" s="24">
        <v>0</v>
      </c>
      <c r="T14" s="19">
        <v>5</v>
      </c>
      <c r="U14" s="22">
        <f>R14+S14+T14</f>
        <v>9</v>
      </c>
      <c r="V14" s="14"/>
      <c r="W14" s="23"/>
      <c r="X14" s="21"/>
      <c r="Y14" s="19"/>
      <c r="Z14" s="25">
        <v>0</v>
      </c>
      <c r="AA14" s="19"/>
      <c r="AB14" s="22">
        <f>Y14+Z14+AA14</f>
        <v>0</v>
      </c>
      <c r="AC14" s="14"/>
      <c r="AD14" s="23"/>
      <c r="AE14" s="21"/>
      <c r="AF14" s="19"/>
      <c r="AG14" s="24">
        <v>0</v>
      </c>
      <c r="AH14" s="19"/>
      <c r="AI14" s="22">
        <f>AF14+AG14+AH14</f>
        <v>0</v>
      </c>
      <c r="AJ14" s="14"/>
      <c r="AK14" s="23"/>
      <c r="AL14" s="21"/>
      <c r="AM14" s="19"/>
      <c r="AN14" s="25">
        <v>0</v>
      </c>
      <c r="AO14" s="19"/>
      <c r="AP14" s="22">
        <f>AM14+AN14+AO14</f>
        <v>0</v>
      </c>
      <c r="AQ14" s="14"/>
      <c r="AR14" s="23"/>
      <c r="AS14" s="21"/>
      <c r="AT14" s="19"/>
      <c r="AU14" s="24">
        <v>0</v>
      </c>
      <c r="AV14" s="19"/>
      <c r="AW14" s="22">
        <f>AT14+AU14+AV14</f>
        <v>0</v>
      </c>
      <c r="AX14" s="14"/>
      <c r="AY14" s="23"/>
      <c r="AZ14" s="21"/>
      <c r="BA14" s="19"/>
      <c r="BB14" s="25">
        <v>0</v>
      </c>
      <c r="BC14" s="19"/>
      <c r="BD14" s="22">
        <f>BA14+BB14+BC14</f>
        <v>0</v>
      </c>
      <c r="BE14" s="14"/>
      <c r="BF14" s="23"/>
      <c r="BG14" s="21"/>
      <c r="BH14" s="19"/>
      <c r="BI14" s="25">
        <v>0</v>
      </c>
      <c r="BJ14" s="19"/>
      <c r="BK14" s="22">
        <f>BH14+BI14+BJ14</f>
        <v>0</v>
      </c>
      <c r="BL14" s="14"/>
      <c r="BM14" s="23"/>
      <c r="BN14" s="21"/>
      <c r="BO14" s="19"/>
      <c r="BP14" s="25">
        <v>0</v>
      </c>
      <c r="BQ14" s="19"/>
      <c r="BR14" s="22">
        <f>BO14+BP14+BQ14</f>
        <v>0</v>
      </c>
      <c r="BS14" s="14"/>
      <c r="BT14" s="23">
        <v>1.4988425925925926E-2</v>
      </c>
      <c r="BU14" s="21" t="s">
        <v>70</v>
      </c>
      <c r="BV14" s="19">
        <v>3</v>
      </c>
      <c r="BW14" s="25">
        <v>0</v>
      </c>
      <c r="BX14" s="19">
        <v>5</v>
      </c>
      <c r="BY14" s="22">
        <f>BV14+BW14+BX14</f>
        <v>8</v>
      </c>
      <c r="BZ14" s="14"/>
      <c r="CA14" s="23"/>
      <c r="CB14" s="21"/>
      <c r="CC14" s="19"/>
      <c r="CD14" s="24">
        <v>0</v>
      </c>
      <c r="CE14" s="19"/>
      <c r="CF14" s="22">
        <f>CC14+CD14+CE14</f>
        <v>0</v>
      </c>
      <c r="CG14" s="14"/>
      <c r="CH14" s="16"/>
      <c r="CI14" s="21"/>
      <c r="CJ14" s="19">
        <f t="shared" si="14"/>
        <v>11</v>
      </c>
      <c r="CK14" s="19">
        <f t="shared" si="15"/>
        <v>0</v>
      </c>
      <c r="CL14" s="19">
        <f t="shared" si="16"/>
        <v>15</v>
      </c>
      <c r="CM14" s="22">
        <f>CJ14+CK14+CL14</f>
        <v>26</v>
      </c>
      <c r="CN14" s="14" t="str">
        <f>A14</f>
        <v>Paul Saager</v>
      </c>
      <c r="CO14" s="14"/>
      <c r="CP14" s="8">
        <v>8</v>
      </c>
    </row>
    <row r="15" spans="1:94">
      <c r="A15" s="14" t="s">
        <v>18</v>
      </c>
      <c r="B15" s="23">
        <v>3.2638888888888891E-2</v>
      </c>
      <c r="C15" s="21" t="s">
        <v>115</v>
      </c>
      <c r="D15" s="19">
        <v>5</v>
      </c>
      <c r="E15" s="24">
        <v>0</v>
      </c>
      <c r="F15" s="19">
        <v>5</v>
      </c>
      <c r="G15" s="22">
        <f t="shared" si="0"/>
        <v>10</v>
      </c>
      <c r="H15" s="14"/>
      <c r="I15" s="23">
        <v>3.260416666666667E-2</v>
      </c>
      <c r="J15" s="21" t="s">
        <v>151</v>
      </c>
      <c r="K15" s="19">
        <v>4</v>
      </c>
      <c r="L15" s="35">
        <v>15</v>
      </c>
      <c r="M15" s="19">
        <v>5</v>
      </c>
      <c r="N15" s="22">
        <f t="shared" si="1"/>
        <v>24</v>
      </c>
      <c r="O15" s="14"/>
      <c r="P15" s="23">
        <v>7.1643518518518523E-2</v>
      </c>
      <c r="Q15" s="21" t="s">
        <v>146</v>
      </c>
      <c r="R15" s="19">
        <v>5</v>
      </c>
      <c r="S15" s="24">
        <v>0</v>
      </c>
      <c r="T15" s="19">
        <v>5</v>
      </c>
      <c r="U15" s="22">
        <f t="shared" si="2"/>
        <v>10</v>
      </c>
      <c r="V15" s="14"/>
      <c r="W15" s="23">
        <v>3.1041666666666665E-2</v>
      </c>
      <c r="X15" s="21" t="s">
        <v>35</v>
      </c>
      <c r="Y15" s="19">
        <v>3</v>
      </c>
      <c r="Z15" s="35">
        <v>15</v>
      </c>
      <c r="AA15" s="19">
        <v>5</v>
      </c>
      <c r="AB15" s="22">
        <f t="shared" si="3"/>
        <v>23</v>
      </c>
      <c r="AC15" s="14"/>
      <c r="AD15" s="23">
        <v>2.78125E-2</v>
      </c>
      <c r="AE15" s="21" t="s">
        <v>186</v>
      </c>
      <c r="AF15" s="19">
        <v>4</v>
      </c>
      <c r="AG15" s="24">
        <v>0</v>
      </c>
      <c r="AH15" s="19">
        <v>5</v>
      </c>
      <c r="AI15" s="22">
        <f t="shared" si="4"/>
        <v>9</v>
      </c>
      <c r="AJ15" s="14"/>
      <c r="AK15" s="23">
        <v>7.1319444444444449E-2</v>
      </c>
      <c r="AL15" s="21" t="s">
        <v>37</v>
      </c>
      <c r="AM15" s="19">
        <v>2</v>
      </c>
      <c r="AN15" s="35">
        <v>15</v>
      </c>
      <c r="AO15" s="19">
        <v>5</v>
      </c>
      <c r="AP15" s="22">
        <f t="shared" si="5"/>
        <v>22</v>
      </c>
      <c r="AQ15" s="14"/>
      <c r="AR15" s="23">
        <v>1.494212962962963E-2</v>
      </c>
      <c r="AS15" s="21" t="s">
        <v>69</v>
      </c>
      <c r="AT15" s="19">
        <v>4</v>
      </c>
      <c r="AU15" s="24">
        <v>0</v>
      </c>
      <c r="AV15" s="19">
        <v>5</v>
      </c>
      <c r="AW15" s="22">
        <f t="shared" si="6"/>
        <v>9</v>
      </c>
      <c r="AX15" s="14"/>
      <c r="AY15" s="23">
        <v>3.1527777777777773E-2</v>
      </c>
      <c r="AZ15" s="21" t="s">
        <v>37</v>
      </c>
      <c r="BA15" s="19">
        <v>2</v>
      </c>
      <c r="BB15" s="25">
        <v>0</v>
      </c>
      <c r="BC15" s="19">
        <v>5</v>
      </c>
      <c r="BD15" s="22">
        <f t="shared" si="7"/>
        <v>7</v>
      </c>
      <c r="BE15" s="14"/>
      <c r="BF15" s="23">
        <v>1.5104166666666667E-2</v>
      </c>
      <c r="BG15" s="21" t="s">
        <v>80</v>
      </c>
      <c r="BH15" s="19">
        <v>1</v>
      </c>
      <c r="BI15" s="25">
        <v>0</v>
      </c>
      <c r="BJ15" s="19">
        <v>5</v>
      </c>
      <c r="BK15" s="22">
        <f t="shared" si="8"/>
        <v>6</v>
      </c>
      <c r="BL15" s="14"/>
      <c r="BM15" s="23"/>
      <c r="BN15" s="21"/>
      <c r="BO15" s="19"/>
      <c r="BP15" s="25">
        <v>0</v>
      </c>
      <c r="BQ15" s="19"/>
      <c r="BR15" s="22">
        <f t="shared" si="9"/>
        <v>0</v>
      </c>
      <c r="BS15" s="14"/>
      <c r="BT15" s="23">
        <v>1.4560185185185183E-2</v>
      </c>
      <c r="BU15" s="21" t="s">
        <v>69</v>
      </c>
      <c r="BV15" s="19">
        <v>4</v>
      </c>
      <c r="BW15" s="35">
        <v>15</v>
      </c>
      <c r="BX15" s="19">
        <v>5</v>
      </c>
      <c r="BY15" s="22">
        <f t="shared" si="10"/>
        <v>24</v>
      </c>
      <c r="BZ15" s="14"/>
      <c r="CA15" s="23">
        <v>8.2534722222222232E-2</v>
      </c>
      <c r="CB15" s="21" t="s">
        <v>70</v>
      </c>
      <c r="CC15" s="19">
        <v>6</v>
      </c>
      <c r="CD15" s="24">
        <v>0</v>
      </c>
      <c r="CE15" s="19">
        <v>10</v>
      </c>
      <c r="CF15" s="22">
        <f t="shared" si="11"/>
        <v>16</v>
      </c>
      <c r="CG15" s="14"/>
      <c r="CH15" s="16"/>
      <c r="CI15" s="21"/>
      <c r="CJ15" s="19">
        <f t="shared" si="14"/>
        <v>40</v>
      </c>
      <c r="CK15" s="19">
        <f t="shared" si="15"/>
        <v>60</v>
      </c>
      <c r="CL15" s="19">
        <f t="shared" si="16"/>
        <v>60</v>
      </c>
      <c r="CM15" s="22">
        <f t="shared" si="12"/>
        <v>160</v>
      </c>
      <c r="CN15" s="14" t="str">
        <f t="shared" si="13"/>
        <v>Andrew Walker</v>
      </c>
      <c r="CO15" s="14"/>
      <c r="CP15" s="8">
        <v>2</v>
      </c>
    </row>
    <row r="16" spans="1:94">
      <c r="A16" s="14" t="s">
        <v>32</v>
      </c>
      <c r="B16" s="23">
        <v>3.5844907407407409E-2</v>
      </c>
      <c r="C16" s="21" t="s">
        <v>118</v>
      </c>
      <c r="D16" s="19">
        <v>2</v>
      </c>
      <c r="E16" s="24">
        <v>0</v>
      </c>
      <c r="F16" s="19">
        <v>5</v>
      </c>
      <c r="G16" s="22">
        <f t="shared" si="0"/>
        <v>7</v>
      </c>
      <c r="H16" s="14"/>
      <c r="I16" s="23">
        <v>3.6180555555555556E-2</v>
      </c>
      <c r="J16" s="21" t="s">
        <v>149</v>
      </c>
      <c r="K16" s="19">
        <v>2</v>
      </c>
      <c r="L16" s="25">
        <v>0</v>
      </c>
      <c r="M16" s="19">
        <v>5</v>
      </c>
      <c r="N16" s="22">
        <f t="shared" si="1"/>
        <v>7</v>
      </c>
      <c r="O16" s="14"/>
      <c r="P16" s="23">
        <v>8.0949074074074076E-2</v>
      </c>
      <c r="Q16" s="21" t="s">
        <v>149</v>
      </c>
      <c r="R16" s="19">
        <v>2</v>
      </c>
      <c r="S16" s="24">
        <v>0</v>
      </c>
      <c r="T16" s="19">
        <v>5</v>
      </c>
      <c r="U16" s="22">
        <f t="shared" si="2"/>
        <v>7</v>
      </c>
      <c r="V16" s="14"/>
      <c r="W16" s="23">
        <v>3.3993055555555561E-2</v>
      </c>
      <c r="X16" s="21" t="s">
        <v>41</v>
      </c>
      <c r="Y16" s="19">
        <v>1</v>
      </c>
      <c r="Z16" s="35">
        <v>15</v>
      </c>
      <c r="AA16" s="19">
        <v>5</v>
      </c>
      <c r="AB16" s="22">
        <f t="shared" si="3"/>
        <v>21</v>
      </c>
      <c r="AC16" s="14"/>
      <c r="AD16" s="23">
        <v>3.0127314814814815E-2</v>
      </c>
      <c r="AE16" s="21" t="s">
        <v>188</v>
      </c>
      <c r="AF16" s="19">
        <v>2</v>
      </c>
      <c r="AG16" s="24">
        <v>0</v>
      </c>
      <c r="AH16" s="19">
        <v>5</v>
      </c>
      <c r="AI16" s="22">
        <f t="shared" si="4"/>
        <v>7</v>
      </c>
      <c r="AJ16" s="14"/>
      <c r="AK16" s="23"/>
      <c r="AL16" s="21"/>
      <c r="AM16" s="19"/>
      <c r="AN16" s="25">
        <v>0</v>
      </c>
      <c r="AO16" s="19"/>
      <c r="AP16" s="22">
        <f t="shared" si="5"/>
        <v>0</v>
      </c>
      <c r="AQ16" s="14"/>
      <c r="AR16" s="23">
        <v>1.6238425925925924E-2</v>
      </c>
      <c r="AS16" s="21" t="s">
        <v>72</v>
      </c>
      <c r="AT16" s="19">
        <v>1</v>
      </c>
      <c r="AU16" s="24">
        <v>0</v>
      </c>
      <c r="AV16" s="19">
        <v>5</v>
      </c>
      <c r="AW16" s="22">
        <f t="shared" si="6"/>
        <v>6</v>
      </c>
      <c r="AX16" s="14"/>
      <c r="AY16" s="23">
        <v>3.4861111111111114E-2</v>
      </c>
      <c r="AZ16" s="21" t="s">
        <v>41</v>
      </c>
      <c r="BA16" s="19">
        <v>1</v>
      </c>
      <c r="BB16" s="25">
        <v>0</v>
      </c>
      <c r="BC16" s="19">
        <v>5</v>
      </c>
      <c r="BD16" s="22">
        <f t="shared" si="7"/>
        <v>6</v>
      </c>
      <c r="BE16" s="14"/>
      <c r="BF16" s="23"/>
      <c r="BG16" s="21"/>
      <c r="BH16" s="19"/>
      <c r="BI16" s="25">
        <v>0</v>
      </c>
      <c r="BJ16" s="19"/>
      <c r="BK16" s="22">
        <f t="shared" si="8"/>
        <v>0</v>
      </c>
      <c r="BL16" s="14"/>
      <c r="BM16" s="23">
        <v>9.4016203703703713E-2</v>
      </c>
      <c r="BN16" s="21" t="s">
        <v>41</v>
      </c>
      <c r="BO16" s="19">
        <v>1</v>
      </c>
      <c r="BP16" s="25">
        <v>0</v>
      </c>
      <c r="BQ16" s="19">
        <v>5</v>
      </c>
      <c r="BR16" s="22">
        <f t="shared" si="9"/>
        <v>6</v>
      </c>
      <c r="BS16" s="14"/>
      <c r="BT16" s="23">
        <v>1.6400462962962964E-2</v>
      </c>
      <c r="BU16" s="21" t="s">
        <v>72</v>
      </c>
      <c r="BV16" s="19">
        <v>1</v>
      </c>
      <c r="BW16" s="25">
        <v>0</v>
      </c>
      <c r="BX16" s="19">
        <v>5</v>
      </c>
      <c r="BY16" s="22">
        <f t="shared" si="10"/>
        <v>6</v>
      </c>
      <c r="BZ16" s="14"/>
      <c r="CA16" s="23">
        <v>0.10059027777777778</v>
      </c>
      <c r="CB16" s="21" t="s">
        <v>72</v>
      </c>
      <c r="CC16" s="19">
        <v>2</v>
      </c>
      <c r="CD16" s="24">
        <v>0</v>
      </c>
      <c r="CE16" s="19">
        <v>10</v>
      </c>
      <c r="CF16" s="22">
        <f t="shared" si="11"/>
        <v>12</v>
      </c>
      <c r="CG16" s="14"/>
      <c r="CH16" s="16"/>
      <c r="CI16" s="21"/>
      <c r="CJ16" s="19">
        <f t="shared" si="14"/>
        <v>15</v>
      </c>
      <c r="CK16" s="19">
        <f t="shared" si="15"/>
        <v>15</v>
      </c>
      <c r="CL16" s="19">
        <f t="shared" si="16"/>
        <v>55</v>
      </c>
      <c r="CM16" s="22">
        <f t="shared" si="12"/>
        <v>85</v>
      </c>
      <c r="CN16" s="14" t="str">
        <f t="shared" si="13"/>
        <v>Kevin Whitemore</v>
      </c>
      <c r="CO16" s="14"/>
      <c r="CP16" s="8">
        <v>5</v>
      </c>
    </row>
    <row r="17" spans="1:94">
      <c r="A17" s="14" t="s">
        <v>143</v>
      </c>
      <c r="B17" s="23"/>
      <c r="C17" s="21"/>
      <c r="D17" s="19"/>
      <c r="E17" s="24">
        <v>0</v>
      </c>
      <c r="F17" s="19"/>
      <c r="G17" s="22">
        <f t="shared" si="0"/>
        <v>0</v>
      </c>
      <c r="H17" s="14"/>
      <c r="I17" s="23">
        <v>3.5787037037037034E-2</v>
      </c>
      <c r="J17" s="21" t="s">
        <v>150</v>
      </c>
      <c r="K17" s="19">
        <v>3</v>
      </c>
      <c r="L17" s="25">
        <v>0</v>
      </c>
      <c r="M17" s="19">
        <v>5</v>
      </c>
      <c r="N17" s="22">
        <f t="shared" si="1"/>
        <v>8</v>
      </c>
      <c r="O17" s="14"/>
      <c r="P17" s="23">
        <v>7.8310185185185191E-2</v>
      </c>
      <c r="Q17" s="21" t="s">
        <v>150</v>
      </c>
      <c r="R17" s="19">
        <v>3</v>
      </c>
      <c r="S17" s="24">
        <v>0</v>
      </c>
      <c r="T17" s="19">
        <v>5</v>
      </c>
      <c r="U17" s="22">
        <f t="shared" si="2"/>
        <v>8</v>
      </c>
      <c r="V17" s="14"/>
      <c r="W17" s="23">
        <v>3.3263888888888891E-2</v>
      </c>
      <c r="X17" s="21" t="s">
        <v>37</v>
      </c>
      <c r="Y17" s="19">
        <v>2</v>
      </c>
      <c r="Z17" s="35">
        <v>15</v>
      </c>
      <c r="AA17" s="19">
        <v>5</v>
      </c>
      <c r="AB17" s="22">
        <f t="shared" si="3"/>
        <v>22</v>
      </c>
      <c r="AC17" s="14"/>
      <c r="AD17" s="23">
        <v>3.0405092592592591E-2</v>
      </c>
      <c r="AE17" s="21" t="s">
        <v>189</v>
      </c>
      <c r="AF17" s="19">
        <v>1</v>
      </c>
      <c r="AG17" s="24">
        <v>0</v>
      </c>
      <c r="AH17" s="19">
        <v>5</v>
      </c>
      <c r="AI17" s="22">
        <f t="shared" si="4"/>
        <v>6</v>
      </c>
      <c r="AJ17" s="14"/>
      <c r="AK17" s="23">
        <v>7.6145833333333343E-2</v>
      </c>
      <c r="AL17" s="21" t="s">
        <v>41</v>
      </c>
      <c r="AM17" s="19">
        <v>1</v>
      </c>
      <c r="AN17" s="35">
        <v>15</v>
      </c>
      <c r="AO17" s="19">
        <v>5</v>
      </c>
      <c r="AP17" s="22">
        <f t="shared" si="5"/>
        <v>21</v>
      </c>
      <c r="AQ17" s="14"/>
      <c r="AR17" s="23">
        <v>1.6203703703703703E-2</v>
      </c>
      <c r="AS17" s="21" t="s">
        <v>71</v>
      </c>
      <c r="AT17" s="19">
        <v>2</v>
      </c>
      <c r="AU17" s="24">
        <v>0</v>
      </c>
      <c r="AV17" s="19">
        <v>5</v>
      </c>
      <c r="AW17" s="22">
        <f t="shared" si="6"/>
        <v>7</v>
      </c>
      <c r="AX17" s="14"/>
      <c r="AY17" s="23"/>
      <c r="AZ17" s="21"/>
      <c r="BA17" s="19"/>
      <c r="BB17" s="25">
        <v>0</v>
      </c>
      <c r="BC17" s="19"/>
      <c r="BD17" s="22">
        <f t="shared" si="7"/>
        <v>0</v>
      </c>
      <c r="BE17" s="14"/>
      <c r="BF17" s="23"/>
      <c r="BG17" s="21"/>
      <c r="BH17" s="19"/>
      <c r="BI17" s="25">
        <v>0</v>
      </c>
      <c r="BJ17" s="19"/>
      <c r="BK17" s="22">
        <f t="shared" si="8"/>
        <v>0</v>
      </c>
      <c r="BL17" s="14"/>
      <c r="BM17" s="23"/>
      <c r="BN17" s="21"/>
      <c r="BO17" s="19"/>
      <c r="BP17" s="25">
        <v>0</v>
      </c>
      <c r="BQ17" s="19"/>
      <c r="BR17" s="22">
        <f t="shared" si="9"/>
        <v>0</v>
      </c>
      <c r="BS17" s="14"/>
      <c r="BT17" s="23"/>
      <c r="BU17" s="21"/>
      <c r="BV17" s="19"/>
      <c r="BW17" s="25">
        <v>0</v>
      </c>
      <c r="BX17" s="19"/>
      <c r="BY17" s="22">
        <f t="shared" si="10"/>
        <v>0</v>
      </c>
      <c r="BZ17" s="14"/>
      <c r="CA17" s="23"/>
      <c r="CB17" s="21"/>
      <c r="CC17" s="19"/>
      <c r="CD17" s="24">
        <v>0</v>
      </c>
      <c r="CE17" s="19"/>
      <c r="CF17" s="22">
        <f t="shared" si="11"/>
        <v>0</v>
      </c>
      <c r="CG17" s="14"/>
      <c r="CH17" s="16"/>
      <c r="CI17" s="21"/>
      <c r="CJ17" s="19">
        <f t="shared" si="14"/>
        <v>12</v>
      </c>
      <c r="CK17" s="19">
        <f t="shared" si="15"/>
        <v>30</v>
      </c>
      <c r="CL17" s="19">
        <f t="shared" si="16"/>
        <v>30</v>
      </c>
      <c r="CM17" s="22">
        <f t="shared" si="12"/>
        <v>72</v>
      </c>
      <c r="CN17" s="14" t="str">
        <f t="shared" si="13"/>
        <v>Dave Peacock</v>
      </c>
      <c r="CO17" s="14"/>
      <c r="CP17" s="8">
        <v>7</v>
      </c>
    </row>
    <row r="18" spans="1:94">
      <c r="A18" s="14" t="s">
        <v>173</v>
      </c>
      <c r="B18" s="23"/>
      <c r="C18" s="21"/>
      <c r="D18" s="19"/>
      <c r="E18" s="24">
        <v>0</v>
      </c>
      <c r="F18" s="19"/>
      <c r="G18" s="22">
        <f t="shared" si="0"/>
        <v>0</v>
      </c>
      <c r="H18" s="14"/>
      <c r="I18" s="23"/>
      <c r="J18" s="21"/>
      <c r="K18" s="19"/>
      <c r="L18" s="25">
        <v>0</v>
      </c>
      <c r="M18" s="19"/>
      <c r="N18" s="22">
        <f t="shared" si="1"/>
        <v>0</v>
      </c>
      <c r="O18" s="14"/>
      <c r="P18" s="23"/>
      <c r="Q18" s="21"/>
      <c r="R18" s="19"/>
      <c r="S18" s="24">
        <v>0</v>
      </c>
      <c r="T18" s="19"/>
      <c r="U18" s="22">
        <f t="shared" si="2"/>
        <v>0</v>
      </c>
      <c r="V18" s="14"/>
      <c r="W18" s="23"/>
      <c r="X18" s="21"/>
      <c r="Y18" s="19"/>
      <c r="Z18" s="25">
        <v>0</v>
      </c>
      <c r="AA18" s="19"/>
      <c r="AB18" s="22">
        <f t="shared" si="3"/>
        <v>0</v>
      </c>
      <c r="AC18" s="14"/>
      <c r="AD18" s="23">
        <v>2.1701388888888892E-2</v>
      </c>
      <c r="AE18" s="21" t="s">
        <v>178</v>
      </c>
      <c r="AF18" s="19">
        <v>12</v>
      </c>
      <c r="AG18" s="24">
        <v>0</v>
      </c>
      <c r="AH18" s="19">
        <v>5</v>
      </c>
      <c r="AI18" s="22">
        <f t="shared" si="4"/>
        <v>17</v>
      </c>
      <c r="AJ18" s="14"/>
      <c r="AK18" s="23"/>
      <c r="AL18" s="21"/>
      <c r="AM18" s="19"/>
      <c r="AN18" s="25">
        <v>0</v>
      </c>
      <c r="AO18" s="19"/>
      <c r="AP18" s="22">
        <f t="shared" si="5"/>
        <v>0</v>
      </c>
      <c r="AQ18" s="14"/>
      <c r="AR18" s="23"/>
      <c r="AS18" s="21"/>
      <c r="AT18" s="19"/>
      <c r="AU18" s="24">
        <v>0</v>
      </c>
      <c r="AV18" s="19"/>
      <c r="AW18" s="22">
        <f t="shared" si="6"/>
        <v>0</v>
      </c>
      <c r="AX18" s="14"/>
      <c r="AY18" s="23"/>
      <c r="AZ18" s="21"/>
      <c r="BA18" s="19"/>
      <c r="BB18" s="25">
        <v>0</v>
      </c>
      <c r="BC18" s="19"/>
      <c r="BD18" s="22">
        <f t="shared" si="7"/>
        <v>0</v>
      </c>
      <c r="BE18" s="14"/>
      <c r="BF18" s="23"/>
      <c r="BG18" s="21"/>
      <c r="BH18" s="19"/>
      <c r="BI18" s="25">
        <v>0</v>
      </c>
      <c r="BJ18" s="19"/>
      <c r="BK18" s="22">
        <f t="shared" si="8"/>
        <v>0</v>
      </c>
      <c r="BL18" s="14"/>
      <c r="BM18" s="23"/>
      <c r="BN18" s="21"/>
      <c r="BO18" s="19"/>
      <c r="BP18" s="25">
        <v>0</v>
      </c>
      <c r="BQ18" s="19"/>
      <c r="BR18" s="22">
        <f t="shared" si="9"/>
        <v>0</v>
      </c>
      <c r="BS18" s="14"/>
      <c r="BT18" s="23"/>
      <c r="BU18" s="21"/>
      <c r="BV18" s="19"/>
      <c r="BW18" s="25">
        <v>0</v>
      </c>
      <c r="BX18" s="19"/>
      <c r="BY18" s="22">
        <f t="shared" si="10"/>
        <v>0</v>
      </c>
      <c r="BZ18" s="14"/>
      <c r="CA18" s="23"/>
      <c r="CB18" s="21"/>
      <c r="CC18" s="19"/>
      <c r="CD18" s="24">
        <v>0</v>
      </c>
      <c r="CE18" s="19"/>
      <c r="CF18" s="22">
        <f t="shared" si="11"/>
        <v>0</v>
      </c>
      <c r="CG18" s="14"/>
      <c r="CH18" s="23"/>
      <c r="CI18" s="21"/>
      <c r="CJ18" s="19">
        <f t="shared" si="14"/>
        <v>12</v>
      </c>
      <c r="CK18" s="19">
        <f t="shared" si="15"/>
        <v>0</v>
      </c>
      <c r="CL18" s="19">
        <f t="shared" si="16"/>
        <v>5</v>
      </c>
      <c r="CM18" s="22">
        <f t="shared" si="12"/>
        <v>17</v>
      </c>
      <c r="CN18" s="14" t="str">
        <f t="shared" si="13"/>
        <v>Alex Davies</v>
      </c>
      <c r="CO18" s="14"/>
      <c r="CP18" s="14">
        <v>9</v>
      </c>
    </row>
    <row r="19" spans="1:94">
      <c r="A19" s="14" t="s">
        <v>174</v>
      </c>
      <c r="B19" s="23"/>
      <c r="C19" s="21"/>
      <c r="D19" s="19"/>
      <c r="E19" s="24">
        <v>0</v>
      </c>
      <c r="F19" s="19"/>
      <c r="G19" s="22">
        <f t="shared" si="0"/>
        <v>0</v>
      </c>
      <c r="H19" s="14"/>
      <c r="I19" s="23"/>
      <c r="J19" s="21"/>
      <c r="K19" s="19"/>
      <c r="L19" s="25">
        <v>0</v>
      </c>
      <c r="M19" s="19"/>
      <c r="N19" s="22">
        <f t="shared" si="1"/>
        <v>0</v>
      </c>
      <c r="O19" s="14"/>
      <c r="P19" s="23"/>
      <c r="Q19" s="21"/>
      <c r="R19" s="19"/>
      <c r="S19" s="24">
        <v>0</v>
      </c>
      <c r="T19" s="19"/>
      <c r="U19" s="22">
        <f t="shared" si="2"/>
        <v>0</v>
      </c>
      <c r="V19" s="14"/>
      <c r="W19" s="23"/>
      <c r="X19" s="21"/>
      <c r="Y19" s="19"/>
      <c r="Z19" s="25">
        <v>0</v>
      </c>
      <c r="AA19" s="19"/>
      <c r="AB19" s="22">
        <f t="shared" si="3"/>
        <v>0</v>
      </c>
      <c r="AC19" s="14"/>
      <c r="AD19" s="23">
        <v>2.2569444444444444E-2</v>
      </c>
      <c r="AE19" s="21" t="s">
        <v>179</v>
      </c>
      <c r="AF19" s="19">
        <v>11</v>
      </c>
      <c r="AG19" s="24">
        <v>0</v>
      </c>
      <c r="AH19" s="19">
        <v>5</v>
      </c>
      <c r="AI19" s="22">
        <f t="shared" si="4"/>
        <v>16</v>
      </c>
      <c r="AJ19" s="14"/>
      <c r="AK19" s="23"/>
      <c r="AL19" s="21"/>
      <c r="AM19" s="19"/>
      <c r="AN19" s="25">
        <v>0</v>
      </c>
      <c r="AO19" s="19"/>
      <c r="AP19" s="22">
        <f t="shared" si="5"/>
        <v>0</v>
      </c>
      <c r="AQ19" s="14"/>
      <c r="AR19" s="23"/>
      <c r="AS19" s="21"/>
      <c r="AT19" s="19"/>
      <c r="AU19" s="24">
        <v>0</v>
      </c>
      <c r="AV19" s="19"/>
      <c r="AW19" s="22">
        <f t="shared" si="6"/>
        <v>0</v>
      </c>
      <c r="AX19" s="14"/>
      <c r="AY19" s="23"/>
      <c r="AZ19" s="21"/>
      <c r="BA19" s="19"/>
      <c r="BB19" s="25">
        <v>0</v>
      </c>
      <c r="BC19" s="19"/>
      <c r="BD19" s="22">
        <f t="shared" si="7"/>
        <v>0</v>
      </c>
      <c r="BE19" s="14"/>
      <c r="BF19" s="23"/>
      <c r="BG19" s="21"/>
      <c r="BH19" s="19"/>
      <c r="BI19" s="25">
        <v>0</v>
      </c>
      <c r="BJ19" s="19"/>
      <c r="BK19" s="22">
        <f t="shared" si="8"/>
        <v>0</v>
      </c>
      <c r="BL19" s="14"/>
      <c r="BM19" s="23"/>
      <c r="BN19" s="21"/>
      <c r="BO19" s="19"/>
      <c r="BP19" s="25">
        <v>0</v>
      </c>
      <c r="BQ19" s="19"/>
      <c r="BR19" s="22">
        <f t="shared" si="9"/>
        <v>0</v>
      </c>
      <c r="BS19" s="14"/>
      <c r="BT19" s="23"/>
      <c r="BU19" s="21"/>
      <c r="BV19" s="19"/>
      <c r="BW19" s="25">
        <v>0</v>
      </c>
      <c r="BX19" s="19"/>
      <c r="BY19" s="22">
        <f t="shared" si="10"/>
        <v>0</v>
      </c>
      <c r="BZ19" s="14"/>
      <c r="CA19" s="23"/>
      <c r="CB19" s="21"/>
      <c r="CC19" s="19"/>
      <c r="CD19" s="24">
        <v>0</v>
      </c>
      <c r="CE19" s="19"/>
      <c r="CF19" s="22">
        <f t="shared" si="11"/>
        <v>0</v>
      </c>
      <c r="CG19" s="14"/>
      <c r="CH19" s="23"/>
      <c r="CI19" s="21"/>
      <c r="CJ19" s="19">
        <f t="shared" si="14"/>
        <v>11</v>
      </c>
      <c r="CK19" s="19">
        <f t="shared" si="15"/>
        <v>0</v>
      </c>
      <c r="CL19" s="19">
        <f t="shared" si="16"/>
        <v>5</v>
      </c>
      <c r="CM19" s="22">
        <f t="shared" si="12"/>
        <v>16</v>
      </c>
      <c r="CN19" s="14" t="str">
        <f t="shared" si="13"/>
        <v>Steve Bennett</v>
      </c>
      <c r="CO19" s="14"/>
      <c r="CP19" s="14">
        <v>10</v>
      </c>
    </row>
    <row r="20" spans="1:94">
      <c r="A20" s="14" t="s">
        <v>61</v>
      </c>
      <c r="B20" s="23"/>
      <c r="C20" s="21"/>
      <c r="D20" s="19"/>
      <c r="E20" s="24">
        <v>0</v>
      </c>
      <c r="F20" s="19"/>
      <c r="G20" s="22">
        <f t="shared" si="0"/>
        <v>0</v>
      </c>
      <c r="H20" s="14"/>
      <c r="I20" s="23"/>
      <c r="J20" s="21"/>
      <c r="K20" s="19"/>
      <c r="L20" s="25">
        <v>0</v>
      </c>
      <c r="M20" s="19"/>
      <c r="N20" s="22">
        <f t="shared" si="1"/>
        <v>0</v>
      </c>
      <c r="O20" s="14"/>
      <c r="P20" s="23"/>
      <c r="Q20" s="21"/>
      <c r="R20" s="19"/>
      <c r="S20" s="24">
        <v>0</v>
      </c>
      <c r="T20" s="19"/>
      <c r="U20" s="22">
        <f t="shared" si="2"/>
        <v>0</v>
      </c>
      <c r="V20" s="14"/>
      <c r="W20" s="23"/>
      <c r="X20" s="21"/>
      <c r="Y20" s="19"/>
      <c r="Z20" s="25">
        <v>0</v>
      </c>
      <c r="AA20" s="19"/>
      <c r="AB20" s="22">
        <f t="shared" si="3"/>
        <v>0</v>
      </c>
      <c r="AC20" s="14"/>
      <c r="AD20" s="23">
        <v>2.2800925925925929E-2</v>
      </c>
      <c r="AE20" s="21" t="s">
        <v>180</v>
      </c>
      <c r="AF20" s="19">
        <v>10</v>
      </c>
      <c r="AG20" s="24">
        <v>0</v>
      </c>
      <c r="AH20" s="19">
        <v>5</v>
      </c>
      <c r="AI20" s="22">
        <f t="shared" si="4"/>
        <v>15</v>
      </c>
      <c r="AJ20" s="14"/>
      <c r="AK20" s="23"/>
      <c r="AL20" s="21"/>
      <c r="AM20" s="19"/>
      <c r="AN20" s="25">
        <v>0</v>
      </c>
      <c r="AO20" s="19"/>
      <c r="AP20" s="22">
        <f t="shared" si="5"/>
        <v>0</v>
      </c>
      <c r="AQ20" s="14"/>
      <c r="AR20" s="23"/>
      <c r="AS20" s="21"/>
      <c r="AT20" s="19"/>
      <c r="AU20" s="24">
        <v>0</v>
      </c>
      <c r="AV20" s="19"/>
      <c r="AW20" s="22">
        <f t="shared" si="6"/>
        <v>0</v>
      </c>
      <c r="AX20" s="14"/>
      <c r="AY20" s="23"/>
      <c r="AZ20" s="21"/>
      <c r="BA20" s="19"/>
      <c r="BB20" s="25">
        <v>0</v>
      </c>
      <c r="BC20" s="19"/>
      <c r="BD20" s="22">
        <f t="shared" si="7"/>
        <v>0</v>
      </c>
      <c r="BE20" s="14"/>
      <c r="BF20" s="23"/>
      <c r="BG20" s="21"/>
      <c r="BH20" s="19"/>
      <c r="BI20" s="25">
        <v>0</v>
      </c>
      <c r="BJ20" s="19"/>
      <c r="BK20" s="22">
        <f t="shared" si="8"/>
        <v>0</v>
      </c>
      <c r="BL20" s="14"/>
      <c r="BM20" s="23"/>
      <c r="BN20" s="21"/>
      <c r="BO20" s="19"/>
      <c r="BP20" s="25">
        <v>0</v>
      </c>
      <c r="BQ20" s="19"/>
      <c r="BR20" s="22">
        <f t="shared" si="9"/>
        <v>0</v>
      </c>
      <c r="BS20" s="14"/>
      <c r="BT20" s="23"/>
      <c r="BU20" s="21"/>
      <c r="BV20" s="19"/>
      <c r="BW20" s="25">
        <v>0</v>
      </c>
      <c r="BX20" s="19"/>
      <c r="BY20" s="22">
        <f t="shared" si="10"/>
        <v>0</v>
      </c>
      <c r="BZ20" s="14"/>
      <c r="CA20" s="23"/>
      <c r="CB20" s="21"/>
      <c r="CC20" s="19"/>
      <c r="CD20" s="24">
        <v>0</v>
      </c>
      <c r="CE20" s="19"/>
      <c r="CF20" s="22">
        <f t="shared" si="11"/>
        <v>0</v>
      </c>
      <c r="CG20" s="14"/>
      <c r="CH20" s="23"/>
      <c r="CI20" s="21"/>
      <c r="CJ20" s="19">
        <f t="shared" si="14"/>
        <v>10</v>
      </c>
      <c r="CK20" s="19">
        <f t="shared" si="15"/>
        <v>0</v>
      </c>
      <c r="CL20" s="19">
        <f t="shared" si="16"/>
        <v>5</v>
      </c>
      <c r="CM20" s="22">
        <f t="shared" si="12"/>
        <v>15</v>
      </c>
      <c r="CN20" s="14" t="str">
        <f t="shared" si="13"/>
        <v>Stuart Stoddart</v>
      </c>
      <c r="CO20" s="14"/>
      <c r="CP20" s="14">
        <v>11</v>
      </c>
    </row>
    <row r="21" spans="1:94">
      <c r="A21" s="14" t="s">
        <v>175</v>
      </c>
      <c r="B21" s="23"/>
      <c r="C21" s="21"/>
      <c r="D21" s="19"/>
      <c r="E21" s="24">
        <v>0</v>
      </c>
      <c r="F21" s="19"/>
      <c r="G21" s="22">
        <f t="shared" si="0"/>
        <v>0</v>
      </c>
      <c r="H21" s="14"/>
      <c r="I21" s="23"/>
      <c r="J21" s="21"/>
      <c r="K21" s="19"/>
      <c r="L21" s="25">
        <v>0</v>
      </c>
      <c r="M21" s="19"/>
      <c r="N21" s="22">
        <f t="shared" si="1"/>
        <v>0</v>
      </c>
      <c r="O21" s="14"/>
      <c r="P21" s="23"/>
      <c r="Q21" s="21"/>
      <c r="R21" s="19"/>
      <c r="S21" s="24">
        <v>0</v>
      </c>
      <c r="T21" s="19"/>
      <c r="U21" s="22">
        <f t="shared" si="2"/>
        <v>0</v>
      </c>
      <c r="V21" s="14"/>
      <c r="W21" s="23"/>
      <c r="X21" s="21"/>
      <c r="Y21" s="19"/>
      <c r="Z21" s="25">
        <v>0</v>
      </c>
      <c r="AA21" s="19"/>
      <c r="AB21" s="22">
        <f t="shared" si="3"/>
        <v>0</v>
      </c>
      <c r="AC21" s="14"/>
      <c r="AD21" s="23">
        <v>2.7372685185185184E-2</v>
      </c>
      <c r="AE21" s="21" t="s">
        <v>184</v>
      </c>
      <c r="AF21" s="19">
        <v>6</v>
      </c>
      <c r="AG21" s="24">
        <v>0</v>
      </c>
      <c r="AH21" s="19">
        <v>5</v>
      </c>
      <c r="AI21" s="22">
        <f t="shared" si="4"/>
        <v>11</v>
      </c>
      <c r="AJ21" s="14"/>
      <c r="AK21" s="23"/>
      <c r="AL21" s="21"/>
      <c r="AM21" s="19"/>
      <c r="AN21" s="25">
        <v>0</v>
      </c>
      <c r="AO21" s="19"/>
      <c r="AP21" s="22">
        <f t="shared" si="5"/>
        <v>0</v>
      </c>
      <c r="AQ21" s="14"/>
      <c r="AR21" s="23"/>
      <c r="AS21" s="21"/>
      <c r="AT21" s="19"/>
      <c r="AU21" s="24">
        <v>0</v>
      </c>
      <c r="AV21" s="19"/>
      <c r="AW21" s="22">
        <f t="shared" si="6"/>
        <v>0</v>
      </c>
      <c r="AX21" s="14"/>
      <c r="AY21" s="23"/>
      <c r="AZ21" s="21"/>
      <c r="BA21" s="19"/>
      <c r="BB21" s="25">
        <v>0</v>
      </c>
      <c r="BC21" s="19"/>
      <c r="BD21" s="22">
        <f t="shared" si="7"/>
        <v>0</v>
      </c>
      <c r="BE21" s="14"/>
      <c r="BF21" s="23"/>
      <c r="BG21" s="21"/>
      <c r="BH21" s="19"/>
      <c r="BI21" s="25">
        <v>0</v>
      </c>
      <c r="BJ21" s="19"/>
      <c r="BK21" s="22">
        <f t="shared" si="8"/>
        <v>0</v>
      </c>
      <c r="BL21" s="14"/>
      <c r="BM21" s="23"/>
      <c r="BN21" s="21"/>
      <c r="BO21" s="19"/>
      <c r="BP21" s="25">
        <v>0</v>
      </c>
      <c r="BQ21" s="19"/>
      <c r="BR21" s="22">
        <f t="shared" si="9"/>
        <v>0</v>
      </c>
      <c r="BS21" s="14"/>
      <c r="BT21" s="23"/>
      <c r="BU21" s="21"/>
      <c r="BV21" s="19"/>
      <c r="BW21" s="25">
        <v>0</v>
      </c>
      <c r="BX21" s="19"/>
      <c r="BY21" s="22">
        <f t="shared" si="10"/>
        <v>0</v>
      </c>
      <c r="BZ21" s="14"/>
      <c r="CA21" s="23"/>
      <c r="CB21" s="21"/>
      <c r="CC21" s="19"/>
      <c r="CD21" s="24">
        <v>0</v>
      </c>
      <c r="CE21" s="19"/>
      <c r="CF21" s="22">
        <f t="shared" si="11"/>
        <v>0</v>
      </c>
      <c r="CG21" s="14"/>
      <c r="CH21" s="23"/>
      <c r="CI21" s="21"/>
      <c r="CJ21" s="19">
        <f t="shared" si="14"/>
        <v>6</v>
      </c>
      <c r="CK21" s="19">
        <f t="shared" si="15"/>
        <v>0</v>
      </c>
      <c r="CL21" s="19">
        <f t="shared" si="16"/>
        <v>5</v>
      </c>
      <c r="CM21" s="22">
        <f t="shared" si="12"/>
        <v>11</v>
      </c>
      <c r="CN21" s="14" t="str">
        <f t="shared" si="13"/>
        <v>Shaun Graham</v>
      </c>
      <c r="CO21" s="14"/>
      <c r="CP21" s="14">
        <v>12</v>
      </c>
    </row>
    <row r="22" spans="1:94">
      <c r="A22" s="14" t="s">
        <v>28</v>
      </c>
      <c r="B22" s="16"/>
      <c r="C22" s="21"/>
      <c r="D22" s="19"/>
      <c r="E22" s="19"/>
      <c r="F22" s="19"/>
      <c r="G22" s="22"/>
      <c r="H22" s="14"/>
      <c r="I22" s="16"/>
      <c r="J22" s="21"/>
      <c r="K22" s="19"/>
      <c r="L22" s="19"/>
      <c r="M22" s="19"/>
      <c r="N22" s="22"/>
      <c r="O22" s="14"/>
      <c r="P22" s="16"/>
      <c r="Q22" s="21"/>
      <c r="R22" s="19"/>
      <c r="S22" s="19"/>
      <c r="T22" s="19"/>
      <c r="U22" s="22"/>
      <c r="V22" s="14"/>
      <c r="W22" s="16"/>
      <c r="X22" s="21"/>
      <c r="Y22" s="19"/>
      <c r="Z22" s="19"/>
      <c r="AA22" s="19"/>
      <c r="AB22" s="22"/>
      <c r="AC22" s="14"/>
      <c r="AD22" s="23">
        <v>2.7777777777777776E-2</v>
      </c>
      <c r="AE22" s="21" t="s">
        <v>185</v>
      </c>
      <c r="AF22" s="19">
        <v>5</v>
      </c>
      <c r="AG22" s="24">
        <v>0</v>
      </c>
      <c r="AH22" s="19">
        <v>5</v>
      </c>
      <c r="AI22" s="22">
        <f t="shared" si="4"/>
        <v>10</v>
      </c>
      <c r="AJ22" s="14"/>
      <c r="AK22" s="16"/>
      <c r="AL22" s="21"/>
      <c r="AM22" s="19"/>
      <c r="AN22" s="19"/>
      <c r="AO22" s="19"/>
      <c r="AP22" s="22"/>
      <c r="AQ22" s="14"/>
      <c r="AR22" s="16"/>
      <c r="AS22" s="21"/>
      <c r="AT22" s="19"/>
      <c r="AU22" s="19"/>
      <c r="AV22" s="19"/>
      <c r="AW22" s="22"/>
      <c r="AX22" s="14"/>
      <c r="AY22" s="16"/>
      <c r="AZ22" s="21"/>
      <c r="BA22" s="19"/>
      <c r="BB22" s="25">
        <v>0</v>
      </c>
      <c r="BC22" s="19"/>
      <c r="BD22" s="22">
        <f>BA22+BB22+BC22</f>
        <v>0</v>
      </c>
      <c r="BE22" s="14"/>
      <c r="BF22" s="16"/>
      <c r="BG22" s="21"/>
      <c r="BH22" s="19"/>
      <c r="BI22" s="19"/>
      <c r="BJ22" s="19"/>
      <c r="BK22" s="22"/>
      <c r="BL22" s="14"/>
      <c r="BM22" s="16"/>
      <c r="BN22" s="21"/>
      <c r="BO22" s="19"/>
      <c r="BP22" s="19"/>
      <c r="BQ22" s="19"/>
      <c r="BR22" s="22"/>
      <c r="BS22" s="14"/>
      <c r="BT22" s="16"/>
      <c r="BU22" s="21"/>
      <c r="BV22" s="19"/>
      <c r="BW22" s="19"/>
      <c r="BX22" s="19"/>
      <c r="BY22" s="22"/>
      <c r="BZ22" s="14"/>
      <c r="CA22" s="16"/>
      <c r="CB22" s="21"/>
      <c r="CC22" s="19"/>
      <c r="CD22" s="19"/>
      <c r="CE22" s="19"/>
      <c r="CF22" s="22"/>
      <c r="CG22" s="14"/>
      <c r="CH22" s="23"/>
      <c r="CI22" s="21"/>
      <c r="CJ22" s="19">
        <f t="shared" si="14"/>
        <v>5</v>
      </c>
      <c r="CK22" s="19">
        <f t="shared" si="15"/>
        <v>0</v>
      </c>
      <c r="CL22" s="19">
        <f t="shared" si="16"/>
        <v>5</v>
      </c>
      <c r="CM22" s="22">
        <f t="shared" si="12"/>
        <v>10</v>
      </c>
      <c r="CN22" s="14" t="str">
        <f t="shared" si="13"/>
        <v>Andrew Sharples</v>
      </c>
      <c r="CO22" s="14"/>
      <c r="CP22" s="14">
        <v>13</v>
      </c>
    </row>
    <row r="23" spans="1:94">
      <c r="A23" s="14" t="s">
        <v>190</v>
      </c>
      <c r="B23" s="16"/>
      <c r="C23" s="21"/>
      <c r="D23" s="19"/>
      <c r="E23" s="19"/>
      <c r="F23" s="19"/>
      <c r="G23" s="22"/>
      <c r="H23" s="14"/>
      <c r="I23" s="16"/>
      <c r="J23" s="21"/>
      <c r="K23" s="19"/>
      <c r="L23" s="19"/>
      <c r="M23" s="19"/>
      <c r="N23" s="22"/>
      <c r="O23" s="14"/>
      <c r="P23" s="16"/>
      <c r="Q23" s="21"/>
      <c r="R23" s="19"/>
      <c r="S23" s="19"/>
      <c r="T23" s="19"/>
      <c r="U23" s="22"/>
      <c r="V23" s="14"/>
      <c r="W23" s="16"/>
      <c r="X23" s="21"/>
      <c r="Y23" s="19"/>
      <c r="Z23" s="19"/>
      <c r="AA23" s="19"/>
      <c r="AB23" s="22"/>
      <c r="AC23" s="14"/>
      <c r="AD23" s="16"/>
      <c r="AE23" s="21"/>
      <c r="AF23" s="19"/>
      <c r="AG23" s="19"/>
      <c r="AH23" s="19"/>
      <c r="AI23" s="22"/>
      <c r="AJ23" s="14"/>
      <c r="AK23" s="16"/>
      <c r="AL23" s="21"/>
      <c r="AM23" s="19"/>
      <c r="AN23" s="19"/>
      <c r="AO23" s="19"/>
      <c r="AP23" s="22"/>
      <c r="AQ23" s="14"/>
      <c r="AR23" s="16"/>
      <c r="AS23" s="21"/>
      <c r="AT23" s="19"/>
      <c r="AU23" s="19"/>
      <c r="AV23" s="19"/>
      <c r="AW23" s="22"/>
      <c r="AX23" s="14"/>
      <c r="AY23" s="23">
        <v>2.3368055555555555E-2</v>
      </c>
      <c r="AZ23" s="21" t="s">
        <v>27</v>
      </c>
      <c r="BA23" s="19">
        <v>4</v>
      </c>
      <c r="BB23" s="25">
        <v>0</v>
      </c>
      <c r="BC23" s="19">
        <v>5</v>
      </c>
      <c r="BD23" s="22">
        <f>BA23+BB23+BC23</f>
        <v>9</v>
      </c>
      <c r="BE23" s="14"/>
      <c r="BF23" s="16"/>
      <c r="BG23" s="21"/>
      <c r="BH23" s="19"/>
      <c r="BI23" s="19"/>
      <c r="BJ23" s="19"/>
      <c r="BK23" s="22"/>
      <c r="BL23" s="14"/>
      <c r="BM23" s="16"/>
      <c r="BN23" s="21"/>
      <c r="BO23" s="19"/>
      <c r="BP23" s="19"/>
      <c r="BQ23" s="19"/>
      <c r="BR23" s="22"/>
      <c r="BS23" s="14"/>
      <c r="BT23" s="16"/>
      <c r="BU23" s="21"/>
      <c r="BV23" s="19"/>
      <c r="BW23" s="19"/>
      <c r="BX23" s="19"/>
      <c r="BY23" s="22"/>
      <c r="BZ23" s="14"/>
      <c r="CA23" s="16"/>
      <c r="CB23" s="21"/>
      <c r="CC23" s="19"/>
      <c r="CD23" s="19"/>
      <c r="CE23" s="19"/>
      <c r="CF23" s="22"/>
      <c r="CG23" s="14"/>
      <c r="CH23" s="23"/>
      <c r="CI23" s="21"/>
      <c r="CJ23" s="19">
        <f t="shared" si="14"/>
        <v>4</v>
      </c>
      <c r="CK23" s="19">
        <f t="shared" si="15"/>
        <v>0</v>
      </c>
      <c r="CL23" s="19">
        <f t="shared" si="16"/>
        <v>5</v>
      </c>
      <c r="CM23" s="22">
        <f t="shared" si="12"/>
        <v>9</v>
      </c>
      <c r="CN23" s="14" t="str">
        <f t="shared" si="13"/>
        <v>Phil Winskill</v>
      </c>
      <c r="CO23" s="14"/>
      <c r="CP23" s="14">
        <v>14</v>
      </c>
    </row>
    <row r="24" spans="1:94">
      <c r="A24" s="14"/>
      <c r="B24" s="16"/>
      <c r="C24" s="21"/>
      <c r="D24" s="19"/>
      <c r="E24" s="19"/>
      <c r="F24" s="19"/>
      <c r="G24" s="22"/>
      <c r="H24" s="14"/>
      <c r="I24" s="16"/>
      <c r="J24" s="21"/>
      <c r="K24" s="19"/>
      <c r="L24" s="19"/>
      <c r="M24" s="19"/>
      <c r="N24" s="22"/>
      <c r="O24" s="14"/>
      <c r="P24" s="16"/>
      <c r="Q24" s="21"/>
      <c r="R24" s="19"/>
      <c r="S24" s="19"/>
      <c r="T24" s="19"/>
      <c r="U24" s="22"/>
      <c r="V24" s="14"/>
      <c r="W24" s="16"/>
      <c r="X24" s="21"/>
      <c r="Y24" s="19"/>
      <c r="Z24" s="19"/>
      <c r="AA24" s="19"/>
      <c r="AB24" s="22"/>
      <c r="AC24" s="14"/>
      <c r="AD24" s="16"/>
      <c r="AE24" s="21"/>
      <c r="AF24" s="19"/>
      <c r="AG24" s="19"/>
      <c r="AH24" s="19"/>
      <c r="AI24" s="22"/>
      <c r="AJ24" s="14"/>
      <c r="AK24" s="16"/>
      <c r="AL24" s="21"/>
      <c r="AM24" s="19"/>
      <c r="AN24" s="19"/>
      <c r="AO24" s="19"/>
      <c r="AP24" s="22"/>
      <c r="AQ24" s="14"/>
      <c r="AR24" s="16"/>
      <c r="AS24" s="21"/>
      <c r="AT24" s="19"/>
      <c r="AU24" s="19"/>
      <c r="AV24" s="19"/>
      <c r="AW24" s="22"/>
      <c r="AX24" s="14"/>
      <c r="AY24" s="16"/>
      <c r="AZ24" s="21"/>
      <c r="BA24" s="19"/>
      <c r="BB24" s="19"/>
      <c r="BC24" s="19"/>
      <c r="BD24" s="22"/>
      <c r="BE24" s="14"/>
      <c r="BF24" s="16"/>
      <c r="BG24" s="21"/>
      <c r="BH24" s="19"/>
      <c r="BI24" s="19"/>
      <c r="BJ24" s="19"/>
      <c r="BK24" s="22"/>
      <c r="BL24" s="14"/>
      <c r="BM24" s="16"/>
      <c r="BN24" s="21"/>
      <c r="BO24" s="19"/>
      <c r="BP24" s="19"/>
      <c r="BQ24" s="19"/>
      <c r="BR24" s="22"/>
      <c r="BS24" s="14"/>
      <c r="BT24" s="16"/>
      <c r="BU24" s="21"/>
      <c r="BV24" s="19"/>
      <c r="BW24" s="19"/>
      <c r="BX24" s="19"/>
      <c r="BY24" s="22"/>
      <c r="BZ24" s="14"/>
      <c r="CA24" s="16"/>
      <c r="CB24" s="21"/>
      <c r="CC24" s="19"/>
      <c r="CD24" s="19"/>
      <c r="CE24" s="19"/>
      <c r="CF24" s="22"/>
      <c r="CG24" s="14"/>
      <c r="CH24" s="23"/>
      <c r="CI24" s="21"/>
      <c r="CJ24" s="19">
        <f t="shared" si="14"/>
        <v>0</v>
      </c>
      <c r="CK24" s="19">
        <f t="shared" si="15"/>
        <v>0</v>
      </c>
      <c r="CL24" s="19">
        <f t="shared" si="16"/>
        <v>0</v>
      </c>
      <c r="CM24" s="22">
        <f t="shared" si="12"/>
        <v>0</v>
      </c>
      <c r="CN24" s="14">
        <f t="shared" si="13"/>
        <v>0</v>
      </c>
      <c r="CO24" s="14"/>
      <c r="CP24" s="14"/>
    </row>
    <row r="25" spans="1:94">
      <c r="A25" s="14"/>
      <c r="B25" s="16"/>
      <c r="C25" s="21"/>
      <c r="D25" s="19"/>
      <c r="E25" s="19"/>
      <c r="F25" s="19"/>
      <c r="G25" s="22"/>
      <c r="H25" s="14"/>
      <c r="I25" s="16"/>
      <c r="J25" s="21"/>
      <c r="K25" s="19"/>
      <c r="L25" s="19"/>
      <c r="M25" s="19"/>
      <c r="N25" s="22"/>
      <c r="O25" s="14"/>
      <c r="P25" s="16"/>
      <c r="Q25" s="21"/>
      <c r="R25" s="19"/>
      <c r="S25" s="19"/>
      <c r="T25" s="19"/>
      <c r="U25" s="22"/>
      <c r="V25" s="14"/>
      <c r="W25" s="16"/>
      <c r="X25" s="21"/>
      <c r="Y25" s="19"/>
      <c r="Z25" s="19"/>
      <c r="AA25" s="19"/>
      <c r="AB25" s="22"/>
      <c r="AC25" s="14"/>
      <c r="AD25" s="16"/>
      <c r="AE25" s="21"/>
      <c r="AF25" s="19"/>
      <c r="AG25" s="19"/>
      <c r="AH25" s="19"/>
      <c r="AI25" s="22"/>
      <c r="AJ25" s="14"/>
      <c r="AK25" s="16"/>
      <c r="AL25" s="21"/>
      <c r="AM25" s="19"/>
      <c r="AN25" s="19"/>
      <c r="AO25" s="19"/>
      <c r="AP25" s="22"/>
      <c r="AQ25" s="14"/>
      <c r="AR25" s="16"/>
      <c r="AS25" s="21"/>
      <c r="AT25" s="19"/>
      <c r="AU25" s="19"/>
      <c r="AV25" s="19"/>
      <c r="AW25" s="22"/>
      <c r="AX25" s="14"/>
      <c r="AY25" s="16"/>
      <c r="AZ25" s="21"/>
      <c r="BA25" s="19"/>
      <c r="BB25" s="19"/>
      <c r="BC25" s="19"/>
      <c r="BD25" s="22"/>
      <c r="BE25" s="14"/>
      <c r="BF25" s="16"/>
      <c r="BG25" s="21"/>
      <c r="BH25" s="19"/>
      <c r="BI25" s="19"/>
      <c r="BJ25" s="19"/>
      <c r="BK25" s="22"/>
      <c r="BL25" s="14"/>
      <c r="BM25" s="16"/>
      <c r="BN25" s="21"/>
      <c r="BO25" s="19"/>
      <c r="BP25" s="19"/>
      <c r="BQ25" s="19"/>
      <c r="BR25" s="22"/>
      <c r="BS25" s="14"/>
      <c r="BT25" s="16"/>
      <c r="BU25" s="21"/>
      <c r="BV25" s="19"/>
      <c r="BW25" s="19"/>
      <c r="BX25" s="19"/>
      <c r="BY25" s="22"/>
      <c r="BZ25" s="14"/>
      <c r="CA25" s="16"/>
      <c r="CB25" s="21"/>
      <c r="CC25" s="19"/>
      <c r="CD25" s="19"/>
      <c r="CE25" s="19"/>
      <c r="CF25" s="22"/>
      <c r="CG25" s="14"/>
      <c r="CH25" s="23"/>
      <c r="CI25" s="21"/>
      <c r="CJ25" s="19">
        <f t="shared" si="14"/>
        <v>0</v>
      </c>
      <c r="CK25" s="19">
        <f t="shared" si="15"/>
        <v>0</v>
      </c>
      <c r="CL25" s="19">
        <f t="shared" si="16"/>
        <v>0</v>
      </c>
      <c r="CM25" s="22">
        <f t="shared" si="12"/>
        <v>0</v>
      </c>
      <c r="CN25" s="14">
        <f t="shared" si="13"/>
        <v>0</v>
      </c>
      <c r="CO25" s="14"/>
      <c r="CP25" s="14"/>
    </row>
    <row r="26" spans="1:94">
      <c r="A26" s="14"/>
      <c r="B26" s="16"/>
      <c r="C26" s="21"/>
      <c r="D26" s="19"/>
      <c r="E26" s="19"/>
      <c r="F26" s="19"/>
      <c r="G26" s="22"/>
      <c r="H26" s="14"/>
      <c r="I26" s="16"/>
      <c r="J26" s="21"/>
      <c r="K26" s="19"/>
      <c r="L26" s="19"/>
      <c r="M26" s="19"/>
      <c r="N26" s="22"/>
      <c r="O26" s="14"/>
      <c r="P26" s="16"/>
      <c r="Q26" s="21"/>
      <c r="R26" s="19"/>
      <c r="S26" s="19"/>
      <c r="T26" s="19"/>
      <c r="U26" s="22"/>
      <c r="V26" s="14"/>
      <c r="W26" s="16"/>
      <c r="X26" s="21"/>
      <c r="Y26" s="19"/>
      <c r="Z26" s="19"/>
      <c r="AA26" s="19"/>
      <c r="AB26" s="22"/>
      <c r="AC26" s="14"/>
      <c r="AD26" s="16"/>
      <c r="AE26" s="21"/>
      <c r="AF26" s="19"/>
      <c r="AG26" s="19"/>
      <c r="AH26" s="19"/>
      <c r="AI26" s="22"/>
      <c r="AJ26" s="14"/>
      <c r="AK26" s="16"/>
      <c r="AL26" s="21"/>
      <c r="AM26" s="19"/>
      <c r="AN26" s="19"/>
      <c r="AO26" s="19"/>
      <c r="AP26" s="22"/>
      <c r="AQ26" s="14"/>
      <c r="AR26" s="16"/>
      <c r="AS26" s="21"/>
      <c r="AT26" s="19"/>
      <c r="AU26" s="19"/>
      <c r="AV26" s="19"/>
      <c r="AW26" s="22"/>
      <c r="AX26" s="14"/>
      <c r="AY26" s="16"/>
      <c r="AZ26" s="21"/>
      <c r="BA26" s="19"/>
      <c r="BB26" s="19"/>
      <c r="BC26" s="19"/>
      <c r="BD26" s="22"/>
      <c r="BE26" s="14"/>
      <c r="BF26" s="16"/>
      <c r="BG26" s="21"/>
      <c r="BH26" s="19"/>
      <c r="BI26" s="19"/>
      <c r="BJ26" s="19"/>
      <c r="BK26" s="22"/>
      <c r="BL26" s="14"/>
      <c r="BM26" s="16"/>
      <c r="BN26" s="21"/>
      <c r="BO26" s="19"/>
      <c r="BP26" s="19"/>
      <c r="BQ26" s="19"/>
      <c r="BR26" s="22"/>
      <c r="BS26" s="14"/>
      <c r="BT26" s="16"/>
      <c r="BU26" s="21"/>
      <c r="BV26" s="19"/>
      <c r="BW26" s="19"/>
      <c r="BX26" s="19"/>
      <c r="BY26" s="22"/>
      <c r="BZ26" s="14"/>
      <c r="CA26" s="16"/>
      <c r="CB26" s="21"/>
      <c r="CC26" s="19"/>
      <c r="CD26" s="19"/>
      <c r="CE26" s="19"/>
      <c r="CF26" s="22"/>
      <c r="CG26" s="14"/>
      <c r="CH26" s="23"/>
      <c r="CI26" s="21"/>
      <c r="CJ26" s="19">
        <f t="shared" si="14"/>
        <v>0</v>
      </c>
      <c r="CK26" s="19">
        <f t="shared" si="15"/>
        <v>0</v>
      </c>
      <c r="CL26" s="19">
        <f t="shared" si="16"/>
        <v>0</v>
      </c>
      <c r="CM26" s="22">
        <f t="shared" si="12"/>
        <v>0</v>
      </c>
      <c r="CN26" s="14">
        <f t="shared" si="13"/>
        <v>0</v>
      </c>
      <c r="CO26" s="14"/>
      <c r="CP26" s="14"/>
    </row>
    <row r="27" spans="1:94">
      <c r="A27" s="14"/>
      <c r="B27" s="16"/>
      <c r="C27" s="21"/>
      <c r="D27" s="19"/>
      <c r="E27" s="19"/>
      <c r="F27" s="19"/>
      <c r="G27" s="22"/>
      <c r="H27" s="14"/>
      <c r="I27" s="16"/>
      <c r="J27" s="21"/>
      <c r="K27" s="19"/>
      <c r="L27" s="19"/>
      <c r="M27" s="19"/>
      <c r="N27" s="22"/>
      <c r="O27" s="14"/>
      <c r="P27" s="16"/>
      <c r="Q27" s="21"/>
      <c r="R27" s="19"/>
      <c r="S27" s="19"/>
      <c r="T27" s="19"/>
      <c r="U27" s="22"/>
      <c r="V27" s="14"/>
      <c r="W27" s="16"/>
      <c r="X27" s="21"/>
      <c r="Y27" s="19"/>
      <c r="Z27" s="19"/>
      <c r="AA27" s="19"/>
      <c r="AB27" s="22"/>
      <c r="AC27" s="14"/>
      <c r="AD27" s="16"/>
      <c r="AE27" s="21"/>
      <c r="AF27" s="19"/>
      <c r="AG27" s="19"/>
      <c r="AH27" s="19"/>
      <c r="AI27" s="22"/>
      <c r="AJ27" s="14"/>
      <c r="AK27" s="16"/>
      <c r="AL27" s="21"/>
      <c r="AM27" s="19"/>
      <c r="AN27" s="19"/>
      <c r="AO27" s="19"/>
      <c r="AP27" s="22"/>
      <c r="AQ27" s="14"/>
      <c r="AR27" s="16"/>
      <c r="AS27" s="21"/>
      <c r="AT27" s="19"/>
      <c r="AU27" s="19"/>
      <c r="AV27" s="19"/>
      <c r="AW27" s="22"/>
      <c r="AX27" s="14"/>
      <c r="AY27" s="16"/>
      <c r="AZ27" s="21"/>
      <c r="BA27" s="19"/>
      <c r="BB27" s="19"/>
      <c r="BC27" s="19"/>
      <c r="BD27" s="22"/>
      <c r="BE27" s="14"/>
      <c r="BF27" s="16"/>
      <c r="BG27" s="21"/>
      <c r="BH27" s="19"/>
      <c r="BI27" s="19"/>
      <c r="BJ27" s="19"/>
      <c r="BK27" s="22"/>
      <c r="BL27" s="14"/>
      <c r="BM27" s="16"/>
      <c r="BN27" s="21"/>
      <c r="BO27" s="19"/>
      <c r="BP27" s="19"/>
      <c r="BQ27" s="19"/>
      <c r="BR27" s="22"/>
      <c r="BS27" s="14"/>
      <c r="BT27" s="16"/>
      <c r="BU27" s="21"/>
      <c r="BV27" s="19"/>
      <c r="BW27" s="19"/>
      <c r="BX27" s="19"/>
      <c r="BY27" s="22"/>
      <c r="BZ27" s="14"/>
      <c r="CA27" s="16"/>
      <c r="CB27" s="21"/>
      <c r="CC27" s="19"/>
      <c r="CD27" s="19"/>
      <c r="CE27" s="19"/>
      <c r="CF27" s="22"/>
      <c r="CG27" s="14"/>
      <c r="CH27" s="23"/>
      <c r="CI27" s="21"/>
      <c r="CJ27" s="19">
        <f t="shared" si="14"/>
        <v>0</v>
      </c>
      <c r="CK27" s="19">
        <f t="shared" si="15"/>
        <v>0</v>
      </c>
      <c r="CL27" s="19">
        <f t="shared" si="16"/>
        <v>0</v>
      </c>
      <c r="CM27" s="22">
        <f t="shared" si="12"/>
        <v>0</v>
      </c>
      <c r="CN27" s="14">
        <f t="shared" si="13"/>
        <v>0</v>
      </c>
      <c r="CO27" s="14"/>
      <c r="CP27" s="14"/>
    </row>
    <row r="28" spans="1:94">
      <c r="A28" s="14"/>
      <c r="B28" s="16"/>
      <c r="C28" s="21"/>
      <c r="D28" s="19"/>
      <c r="E28" s="19"/>
      <c r="F28" s="19"/>
      <c r="G28" s="22"/>
      <c r="H28" s="14"/>
      <c r="I28" s="16"/>
      <c r="J28" s="21"/>
      <c r="K28" s="19"/>
      <c r="L28" s="19"/>
      <c r="M28" s="19"/>
      <c r="N28" s="22"/>
      <c r="O28" s="14"/>
      <c r="P28" s="16"/>
      <c r="Q28" s="21"/>
      <c r="R28" s="19"/>
      <c r="S28" s="19"/>
      <c r="T28" s="19"/>
      <c r="U28" s="22"/>
      <c r="V28" s="14"/>
      <c r="W28" s="16"/>
      <c r="X28" s="21"/>
      <c r="Y28" s="19"/>
      <c r="Z28" s="19"/>
      <c r="AA28" s="19"/>
      <c r="AB28" s="22"/>
      <c r="AC28" s="14"/>
      <c r="AD28" s="16"/>
      <c r="AE28" s="21"/>
      <c r="AF28" s="19"/>
      <c r="AG28" s="19"/>
      <c r="AH28" s="19"/>
      <c r="AI28" s="22"/>
      <c r="AJ28" s="14"/>
      <c r="AK28" s="16"/>
      <c r="AL28" s="21"/>
      <c r="AM28" s="19"/>
      <c r="AN28" s="19"/>
      <c r="AO28" s="19"/>
      <c r="AP28" s="22"/>
      <c r="AQ28" s="14"/>
      <c r="AR28" s="16"/>
      <c r="AS28" s="21"/>
      <c r="AT28" s="19"/>
      <c r="AU28" s="19"/>
      <c r="AV28" s="19"/>
      <c r="AW28" s="22"/>
      <c r="AX28" s="14"/>
      <c r="AY28" s="16"/>
      <c r="AZ28" s="21"/>
      <c r="BA28" s="19"/>
      <c r="BB28" s="19"/>
      <c r="BC28" s="19"/>
      <c r="BD28" s="22"/>
      <c r="BE28" s="14"/>
      <c r="BF28" s="16"/>
      <c r="BG28" s="21"/>
      <c r="BH28" s="19"/>
      <c r="BI28" s="19"/>
      <c r="BJ28" s="19"/>
      <c r="BK28" s="22"/>
      <c r="BL28" s="14"/>
      <c r="BM28" s="16"/>
      <c r="BN28" s="21"/>
      <c r="BO28" s="19"/>
      <c r="BP28" s="19"/>
      <c r="BQ28" s="19"/>
      <c r="BR28" s="22"/>
      <c r="BS28" s="14"/>
      <c r="BT28" s="16"/>
      <c r="BU28" s="21"/>
      <c r="BV28" s="19"/>
      <c r="BW28" s="19"/>
      <c r="BX28" s="19"/>
      <c r="BY28" s="22"/>
      <c r="BZ28" s="14"/>
      <c r="CA28" s="16"/>
      <c r="CB28" s="21"/>
      <c r="CC28" s="19"/>
      <c r="CD28" s="19"/>
      <c r="CE28" s="19"/>
      <c r="CF28" s="22"/>
      <c r="CG28" s="14"/>
      <c r="CH28" s="23"/>
      <c r="CI28" s="21"/>
      <c r="CJ28" s="19">
        <f t="shared" si="14"/>
        <v>0</v>
      </c>
      <c r="CK28" s="19">
        <f t="shared" si="15"/>
        <v>0</v>
      </c>
      <c r="CL28" s="19">
        <f t="shared" si="16"/>
        <v>0</v>
      </c>
      <c r="CM28" s="22">
        <f t="shared" si="12"/>
        <v>0</v>
      </c>
      <c r="CN28" s="14"/>
      <c r="CO28" s="14"/>
      <c r="CP28" s="14"/>
    </row>
    <row r="29" spans="1:94">
      <c r="A29" s="14"/>
      <c r="B29" s="16"/>
      <c r="C29" s="21"/>
      <c r="D29" s="19"/>
      <c r="E29" s="19"/>
      <c r="F29" s="19"/>
      <c r="G29" s="22"/>
      <c r="H29" s="14"/>
      <c r="I29" s="16"/>
      <c r="J29" s="21"/>
      <c r="K29" s="19"/>
      <c r="L29" s="19"/>
      <c r="M29" s="19"/>
      <c r="N29" s="22"/>
      <c r="O29" s="14"/>
      <c r="P29" s="16"/>
      <c r="Q29" s="21"/>
      <c r="R29" s="19"/>
      <c r="S29" s="19"/>
      <c r="T29" s="19"/>
      <c r="U29" s="22"/>
      <c r="V29" s="14"/>
      <c r="W29" s="16"/>
      <c r="X29" s="21"/>
      <c r="Y29" s="19"/>
      <c r="Z29" s="19"/>
      <c r="AA29" s="19"/>
      <c r="AB29" s="22"/>
      <c r="AC29" s="14"/>
      <c r="AD29" s="16"/>
      <c r="AE29" s="21"/>
      <c r="AF29" s="19"/>
      <c r="AG29" s="19"/>
      <c r="AH29" s="19"/>
      <c r="AI29" s="22"/>
      <c r="AJ29" s="14"/>
      <c r="AK29" s="16"/>
      <c r="AL29" s="21"/>
      <c r="AM29" s="19"/>
      <c r="AN29" s="19"/>
      <c r="AO29" s="19"/>
      <c r="AP29" s="22"/>
      <c r="AQ29" s="14"/>
      <c r="AR29" s="16"/>
      <c r="AS29" s="21"/>
      <c r="AT29" s="19"/>
      <c r="AU29" s="19"/>
      <c r="AV29" s="19"/>
      <c r="AW29" s="22"/>
      <c r="AX29" s="14"/>
      <c r="AY29" s="16"/>
      <c r="AZ29" s="21"/>
      <c r="BA29" s="19"/>
      <c r="BB29" s="19"/>
      <c r="BC29" s="19"/>
      <c r="BD29" s="22"/>
      <c r="BE29" s="14"/>
      <c r="BF29" s="16"/>
      <c r="BG29" s="21"/>
      <c r="BH29" s="19"/>
      <c r="BI29" s="19"/>
      <c r="BJ29" s="19"/>
      <c r="BK29" s="22"/>
      <c r="BL29" s="14"/>
      <c r="BM29" s="16"/>
      <c r="BN29" s="21"/>
      <c r="BO29" s="19"/>
      <c r="BP29" s="19"/>
      <c r="BQ29" s="19"/>
      <c r="BR29" s="22"/>
      <c r="BS29" s="14"/>
      <c r="BT29" s="16"/>
      <c r="BU29" s="21"/>
      <c r="BV29" s="19"/>
      <c r="BW29" s="19"/>
      <c r="BX29" s="19"/>
      <c r="BY29" s="22"/>
      <c r="BZ29" s="14"/>
      <c r="CA29" s="16"/>
      <c r="CB29" s="21"/>
      <c r="CC29" s="19"/>
      <c r="CD29" s="19"/>
      <c r="CE29" s="19"/>
      <c r="CF29" s="22"/>
      <c r="CG29" s="14"/>
      <c r="CH29" s="23"/>
      <c r="CI29" s="21"/>
      <c r="CJ29" s="19">
        <f t="shared" si="14"/>
        <v>0</v>
      </c>
      <c r="CK29" s="19">
        <f t="shared" si="15"/>
        <v>0</v>
      </c>
      <c r="CL29" s="19">
        <f t="shared" si="16"/>
        <v>0</v>
      </c>
      <c r="CM29" s="22">
        <f t="shared" si="12"/>
        <v>0</v>
      </c>
      <c r="CN29" s="14"/>
      <c r="CO29" s="14"/>
      <c r="CP29" s="14"/>
    </row>
    <row r="30" spans="1:94">
      <c r="A30" s="14"/>
      <c r="B30" s="16"/>
      <c r="C30" s="21"/>
      <c r="D30" s="19"/>
      <c r="E30" s="19"/>
      <c r="F30" s="19"/>
      <c r="G30" s="22"/>
      <c r="H30" s="14"/>
      <c r="I30" s="16"/>
      <c r="J30" s="21"/>
      <c r="K30" s="19"/>
      <c r="L30" s="19"/>
      <c r="M30" s="19"/>
      <c r="N30" s="22"/>
      <c r="O30" s="14"/>
      <c r="P30" s="16"/>
      <c r="Q30" s="21"/>
      <c r="R30" s="19"/>
      <c r="S30" s="19"/>
      <c r="T30" s="19"/>
      <c r="U30" s="22"/>
      <c r="V30" s="14"/>
      <c r="W30" s="16"/>
      <c r="X30" s="21"/>
      <c r="Y30" s="19"/>
      <c r="Z30" s="19"/>
      <c r="AA30" s="19"/>
      <c r="AB30" s="22"/>
      <c r="AC30" s="14"/>
      <c r="AD30" s="16"/>
      <c r="AE30" s="21"/>
      <c r="AF30" s="19"/>
      <c r="AG30" s="19"/>
      <c r="AH30" s="19"/>
      <c r="AI30" s="22"/>
      <c r="AJ30" s="14"/>
      <c r="AK30" s="16"/>
      <c r="AL30" s="21"/>
      <c r="AM30" s="19"/>
      <c r="AN30" s="19"/>
      <c r="AO30" s="19"/>
      <c r="AP30" s="22"/>
      <c r="AQ30" s="14"/>
      <c r="AR30" s="16"/>
      <c r="AS30" s="21"/>
      <c r="AT30" s="19"/>
      <c r="AU30" s="19"/>
      <c r="AV30" s="19"/>
      <c r="AW30" s="22"/>
      <c r="AX30" s="14"/>
      <c r="AY30" s="16"/>
      <c r="AZ30" s="21"/>
      <c r="BA30" s="19"/>
      <c r="BB30" s="19"/>
      <c r="BC30" s="19"/>
      <c r="BD30" s="22"/>
      <c r="BE30" s="14"/>
      <c r="BF30" s="16"/>
      <c r="BG30" s="21"/>
      <c r="BH30" s="19"/>
      <c r="BI30" s="19"/>
      <c r="BJ30" s="19"/>
      <c r="BK30" s="22"/>
      <c r="BL30" s="14"/>
      <c r="BM30" s="16"/>
      <c r="BN30" s="21"/>
      <c r="BO30" s="19"/>
      <c r="BP30" s="19"/>
      <c r="BQ30" s="19"/>
      <c r="BR30" s="22"/>
      <c r="BS30" s="14"/>
      <c r="BT30" s="16"/>
      <c r="BU30" s="21"/>
      <c r="BV30" s="19"/>
      <c r="BW30" s="19"/>
      <c r="BX30" s="19"/>
      <c r="BY30" s="22"/>
      <c r="BZ30" s="14"/>
      <c r="CA30" s="16"/>
      <c r="CB30" s="21"/>
      <c r="CC30" s="19"/>
      <c r="CD30" s="19"/>
      <c r="CE30" s="19"/>
      <c r="CF30" s="22"/>
      <c r="CG30" s="14"/>
      <c r="CH30" s="23"/>
      <c r="CI30" s="21"/>
      <c r="CJ30" s="19">
        <f t="shared" si="14"/>
        <v>0</v>
      </c>
      <c r="CK30" s="19">
        <f t="shared" si="15"/>
        <v>0</v>
      </c>
      <c r="CL30" s="19">
        <f t="shared" si="16"/>
        <v>0</v>
      </c>
      <c r="CM30" s="22">
        <f t="shared" si="12"/>
        <v>0</v>
      </c>
      <c r="CN30" s="14"/>
      <c r="CO30" s="14"/>
      <c r="CP30" s="14"/>
    </row>
    <row r="31" spans="1:94">
      <c r="A31" s="14"/>
      <c r="B31" s="16"/>
      <c r="C31" s="21"/>
      <c r="D31" s="19"/>
      <c r="E31" s="19"/>
      <c r="F31" s="19"/>
      <c r="G31" s="22"/>
      <c r="H31" s="14"/>
      <c r="I31" s="16"/>
      <c r="J31" s="21"/>
      <c r="K31" s="19"/>
      <c r="L31" s="19"/>
      <c r="M31" s="19"/>
      <c r="N31" s="22"/>
      <c r="O31" s="14"/>
      <c r="P31" s="16"/>
      <c r="Q31" s="21"/>
      <c r="R31" s="19"/>
      <c r="S31" s="19"/>
      <c r="T31" s="19"/>
      <c r="U31" s="22"/>
      <c r="V31" s="14"/>
      <c r="W31" s="16"/>
      <c r="X31" s="21"/>
      <c r="Y31" s="19"/>
      <c r="Z31" s="19"/>
      <c r="AA31" s="19"/>
      <c r="AB31" s="22"/>
      <c r="AC31" s="14"/>
      <c r="AD31" s="16"/>
      <c r="AE31" s="21"/>
      <c r="AF31" s="19"/>
      <c r="AG31" s="19"/>
      <c r="AH31" s="19"/>
      <c r="AI31" s="22"/>
      <c r="AJ31" s="14"/>
      <c r="AK31" s="16"/>
      <c r="AL31" s="21"/>
      <c r="AM31" s="19"/>
      <c r="AN31" s="19"/>
      <c r="AO31" s="19"/>
      <c r="AP31" s="22"/>
      <c r="AQ31" s="14"/>
      <c r="AR31" s="16"/>
      <c r="AS31" s="21"/>
      <c r="AT31" s="19"/>
      <c r="AU31" s="19"/>
      <c r="AV31" s="19"/>
      <c r="AW31" s="22"/>
      <c r="AX31" s="14"/>
      <c r="AY31" s="16"/>
      <c r="AZ31" s="21"/>
      <c r="BA31" s="19"/>
      <c r="BB31" s="19"/>
      <c r="BC31" s="19"/>
      <c r="BD31" s="22"/>
      <c r="BE31" s="14"/>
      <c r="BF31" s="16"/>
      <c r="BG31" s="21"/>
      <c r="BH31" s="19"/>
      <c r="BI31" s="19"/>
      <c r="BJ31" s="19"/>
      <c r="BK31" s="22"/>
      <c r="BL31" s="14"/>
      <c r="BM31" s="16"/>
      <c r="BN31" s="21"/>
      <c r="BO31" s="19"/>
      <c r="BP31" s="19"/>
      <c r="BQ31" s="19"/>
      <c r="BR31" s="22"/>
      <c r="BS31" s="14"/>
      <c r="BT31" s="16"/>
      <c r="BU31" s="21"/>
      <c r="BV31" s="19"/>
      <c r="BW31" s="19"/>
      <c r="BX31" s="19"/>
      <c r="BY31" s="22"/>
      <c r="BZ31" s="14"/>
      <c r="CA31" s="16"/>
      <c r="CB31" s="21"/>
      <c r="CC31" s="19"/>
      <c r="CD31" s="19"/>
      <c r="CE31" s="19"/>
      <c r="CF31" s="22"/>
      <c r="CG31" s="14"/>
      <c r="CH31" s="23"/>
      <c r="CI31" s="21"/>
      <c r="CJ31" s="19">
        <f t="shared" si="14"/>
        <v>0</v>
      </c>
      <c r="CK31" s="19">
        <f t="shared" si="15"/>
        <v>0</v>
      </c>
      <c r="CL31" s="19">
        <f t="shared" si="16"/>
        <v>0</v>
      </c>
      <c r="CM31" s="22">
        <f t="shared" si="12"/>
        <v>0</v>
      </c>
      <c r="CN31" s="14"/>
      <c r="CO31" s="14"/>
      <c r="CP31" s="14"/>
    </row>
    <row r="32" spans="1:94">
      <c r="A32" s="14"/>
      <c r="B32" s="16"/>
      <c r="C32" s="21"/>
      <c r="D32" s="19"/>
      <c r="E32" s="19"/>
      <c r="F32" s="19"/>
      <c r="G32" s="22"/>
      <c r="H32" s="14"/>
      <c r="I32" s="16"/>
      <c r="J32" s="21"/>
      <c r="K32" s="19"/>
      <c r="L32" s="19"/>
      <c r="M32" s="19"/>
      <c r="N32" s="22"/>
      <c r="O32" s="14"/>
      <c r="P32" s="16"/>
      <c r="Q32" s="21"/>
      <c r="R32" s="19"/>
      <c r="S32" s="19"/>
      <c r="T32" s="19"/>
      <c r="U32" s="22"/>
      <c r="V32" s="14"/>
      <c r="W32" s="16"/>
      <c r="X32" s="21"/>
      <c r="Y32" s="19"/>
      <c r="Z32" s="19"/>
      <c r="AA32" s="19"/>
      <c r="AB32" s="22"/>
      <c r="AC32" s="14"/>
      <c r="AD32" s="16"/>
      <c r="AE32" s="21"/>
      <c r="AF32" s="19"/>
      <c r="AG32" s="19"/>
      <c r="AH32" s="19"/>
      <c r="AI32" s="22"/>
      <c r="AJ32" s="14"/>
      <c r="AK32" s="16"/>
      <c r="AL32" s="21"/>
      <c r="AM32" s="19"/>
      <c r="AN32" s="19"/>
      <c r="AO32" s="19"/>
      <c r="AP32" s="22"/>
      <c r="AQ32" s="14"/>
      <c r="AR32" s="16"/>
      <c r="AS32" s="21"/>
      <c r="AT32" s="19"/>
      <c r="AU32" s="19"/>
      <c r="AV32" s="19"/>
      <c r="AW32" s="22"/>
      <c r="AX32" s="14"/>
      <c r="AY32" s="16"/>
      <c r="AZ32" s="21"/>
      <c r="BA32" s="19"/>
      <c r="BB32" s="19"/>
      <c r="BC32" s="19"/>
      <c r="BD32" s="22"/>
      <c r="BE32" s="14"/>
      <c r="BF32" s="16"/>
      <c r="BG32" s="21"/>
      <c r="BH32" s="19"/>
      <c r="BI32" s="19"/>
      <c r="BJ32" s="19"/>
      <c r="BK32" s="22"/>
      <c r="BL32" s="14"/>
      <c r="BM32" s="16"/>
      <c r="BN32" s="21"/>
      <c r="BO32" s="19"/>
      <c r="BP32" s="19"/>
      <c r="BQ32" s="19"/>
      <c r="BR32" s="22"/>
      <c r="BS32" s="14"/>
      <c r="BT32" s="16"/>
      <c r="BU32" s="21"/>
      <c r="BV32" s="19"/>
      <c r="BW32" s="19"/>
      <c r="BX32" s="19"/>
      <c r="BY32" s="22"/>
      <c r="BZ32" s="14"/>
      <c r="CA32" s="16"/>
      <c r="CB32" s="21"/>
      <c r="CC32" s="19"/>
      <c r="CD32" s="19"/>
      <c r="CE32" s="19"/>
      <c r="CF32" s="22"/>
      <c r="CG32" s="14"/>
      <c r="CH32" s="23"/>
      <c r="CI32" s="21"/>
      <c r="CJ32" s="19">
        <f t="shared" si="14"/>
        <v>0</v>
      </c>
      <c r="CK32" s="19">
        <f t="shared" si="15"/>
        <v>0</v>
      </c>
      <c r="CL32" s="19">
        <f t="shared" si="16"/>
        <v>0</v>
      </c>
      <c r="CM32" s="22">
        <f t="shared" si="12"/>
        <v>0</v>
      </c>
      <c r="CN32" s="14"/>
      <c r="CO32" s="14"/>
      <c r="CP32" s="14"/>
    </row>
    <row r="33" spans="1:94">
      <c r="A33" s="14"/>
      <c r="B33" s="16"/>
      <c r="C33" s="21"/>
      <c r="D33" s="19"/>
      <c r="E33" s="19"/>
      <c r="F33" s="19"/>
      <c r="G33" s="22"/>
      <c r="H33" s="14"/>
      <c r="I33" s="16"/>
      <c r="J33" s="21"/>
      <c r="K33" s="19"/>
      <c r="L33" s="19"/>
      <c r="M33" s="19"/>
      <c r="N33" s="22"/>
      <c r="O33" s="14"/>
      <c r="P33" s="16"/>
      <c r="Q33" s="21"/>
      <c r="R33" s="19"/>
      <c r="S33" s="19"/>
      <c r="T33" s="19"/>
      <c r="U33" s="22"/>
      <c r="V33" s="14"/>
      <c r="W33" s="16"/>
      <c r="X33" s="21"/>
      <c r="Y33" s="19"/>
      <c r="Z33" s="19"/>
      <c r="AA33" s="19"/>
      <c r="AB33" s="22"/>
      <c r="AC33" s="14"/>
      <c r="AD33" s="16"/>
      <c r="AE33" s="21"/>
      <c r="AF33" s="19"/>
      <c r="AG33" s="19"/>
      <c r="AH33" s="19"/>
      <c r="AI33" s="22"/>
      <c r="AJ33" s="14"/>
      <c r="AK33" s="16"/>
      <c r="AL33" s="21"/>
      <c r="AM33" s="19"/>
      <c r="AN33" s="19"/>
      <c r="AO33" s="19"/>
      <c r="AP33" s="22"/>
      <c r="AQ33" s="14"/>
      <c r="AR33" s="16"/>
      <c r="AS33" s="21"/>
      <c r="AT33" s="19"/>
      <c r="AU33" s="19"/>
      <c r="AV33" s="19"/>
      <c r="AW33" s="22"/>
      <c r="AX33" s="14"/>
      <c r="AY33" s="16"/>
      <c r="AZ33" s="21"/>
      <c r="BA33" s="19"/>
      <c r="BB33" s="19"/>
      <c r="BC33" s="19"/>
      <c r="BD33" s="22"/>
      <c r="BE33" s="14"/>
      <c r="BF33" s="16"/>
      <c r="BG33" s="21"/>
      <c r="BH33" s="19"/>
      <c r="BI33" s="19"/>
      <c r="BJ33" s="19"/>
      <c r="BK33" s="22"/>
      <c r="BL33" s="14"/>
      <c r="BM33" s="16"/>
      <c r="BN33" s="21"/>
      <c r="BO33" s="19"/>
      <c r="BP33" s="19"/>
      <c r="BQ33" s="19"/>
      <c r="BR33" s="22"/>
      <c r="BS33" s="14"/>
      <c r="BT33" s="16"/>
      <c r="BU33" s="21"/>
      <c r="BV33" s="19"/>
      <c r="BW33" s="19"/>
      <c r="BX33" s="19"/>
      <c r="BY33" s="22"/>
      <c r="BZ33" s="14"/>
      <c r="CA33" s="16"/>
      <c r="CB33" s="21"/>
      <c r="CC33" s="19"/>
      <c r="CD33" s="19"/>
      <c r="CE33" s="19"/>
      <c r="CF33" s="22"/>
      <c r="CG33" s="14"/>
      <c r="CH33" s="23"/>
      <c r="CI33" s="21"/>
      <c r="CJ33" s="19">
        <f t="shared" si="14"/>
        <v>0</v>
      </c>
      <c r="CK33" s="19">
        <f t="shared" si="15"/>
        <v>0</v>
      </c>
      <c r="CL33" s="19">
        <f t="shared" si="16"/>
        <v>0</v>
      </c>
      <c r="CM33" s="22">
        <f t="shared" si="12"/>
        <v>0</v>
      </c>
      <c r="CN33" s="14"/>
      <c r="CO33" s="14"/>
      <c r="CP33" s="14"/>
    </row>
    <row r="34" spans="1:94" ht="14.4" thickBot="1">
      <c r="A34" s="14" t="s">
        <v>62</v>
      </c>
      <c r="B34" s="26">
        <v>8</v>
      </c>
      <c r="C34" s="27"/>
      <c r="D34" s="28"/>
      <c r="E34" s="28"/>
      <c r="F34" s="28"/>
      <c r="G34" s="29"/>
      <c r="H34" s="14"/>
      <c r="I34" s="26">
        <v>7</v>
      </c>
      <c r="J34" s="27"/>
      <c r="K34" s="28"/>
      <c r="L34" s="28"/>
      <c r="M34" s="28"/>
      <c r="N34" s="29"/>
      <c r="O34" s="14"/>
      <c r="P34" s="26">
        <v>7</v>
      </c>
      <c r="Q34" s="27"/>
      <c r="R34" s="28"/>
      <c r="S34" s="28"/>
      <c r="T34" s="28"/>
      <c r="U34" s="29"/>
      <c r="V34" s="14"/>
      <c r="W34" s="26">
        <v>4</v>
      </c>
      <c r="X34" s="27"/>
      <c r="Y34" s="28"/>
      <c r="Z34" s="28"/>
      <c r="AA34" s="28"/>
      <c r="AB34" s="29"/>
      <c r="AC34" s="14"/>
      <c r="AD34" s="26">
        <v>12</v>
      </c>
      <c r="AE34" s="27"/>
      <c r="AF34" s="28"/>
      <c r="AG34" s="28"/>
      <c r="AH34" s="28"/>
      <c r="AI34" s="29"/>
      <c r="AJ34" s="14"/>
      <c r="AK34" s="26">
        <v>4</v>
      </c>
      <c r="AL34" s="27"/>
      <c r="AM34" s="28"/>
      <c r="AN34" s="28"/>
      <c r="AO34" s="28"/>
      <c r="AP34" s="29"/>
      <c r="AQ34" s="14"/>
      <c r="AR34" s="26">
        <v>6</v>
      </c>
      <c r="AS34" s="27"/>
      <c r="AT34" s="28"/>
      <c r="AU34" s="28"/>
      <c r="AV34" s="28"/>
      <c r="AW34" s="29"/>
      <c r="AX34" s="14"/>
      <c r="AY34" s="26">
        <v>4</v>
      </c>
      <c r="AZ34" s="27"/>
      <c r="BA34" s="28"/>
      <c r="BB34" s="28"/>
      <c r="BC34" s="28"/>
      <c r="BD34" s="29"/>
      <c r="BE34" s="14"/>
      <c r="BF34" s="26">
        <v>2</v>
      </c>
      <c r="BG34" s="27"/>
      <c r="BH34" s="28"/>
      <c r="BI34" s="28"/>
      <c r="BJ34" s="28"/>
      <c r="BK34" s="29"/>
      <c r="BL34" s="14"/>
      <c r="BM34" s="26">
        <v>4</v>
      </c>
      <c r="BN34" s="27"/>
      <c r="BO34" s="28"/>
      <c r="BP34" s="28"/>
      <c r="BQ34" s="28"/>
      <c r="BR34" s="29"/>
      <c r="BS34" s="14"/>
      <c r="BT34" s="26">
        <v>6</v>
      </c>
      <c r="BU34" s="27"/>
      <c r="BV34" s="28"/>
      <c r="BW34" s="28"/>
      <c r="BX34" s="28"/>
      <c r="BY34" s="29"/>
      <c r="BZ34" s="14"/>
      <c r="CA34" s="26">
        <v>6</v>
      </c>
      <c r="CB34" s="27"/>
      <c r="CC34" s="28"/>
      <c r="CD34" s="28"/>
      <c r="CE34" s="28"/>
      <c r="CF34" s="29"/>
      <c r="CG34" s="14"/>
      <c r="CH34" s="26">
        <v>15</v>
      </c>
      <c r="CI34" s="27"/>
      <c r="CJ34" s="28"/>
      <c r="CK34" s="28"/>
      <c r="CL34" s="28"/>
      <c r="CM34" s="29"/>
      <c r="CN34" s="14"/>
      <c r="CO34" s="14"/>
      <c r="CP34" s="14"/>
    </row>
    <row r="35" spans="1:94">
      <c r="A35" s="14"/>
      <c r="B35" s="14"/>
      <c r="C35" s="15"/>
      <c r="D35" s="14"/>
      <c r="E35" s="14"/>
      <c r="F35" s="14"/>
      <c r="G35" s="14"/>
      <c r="H35" s="14"/>
      <c r="I35" s="14"/>
      <c r="J35" s="15"/>
      <c r="K35" s="14"/>
      <c r="L35" s="14"/>
      <c r="M35" s="14"/>
      <c r="N35" s="14"/>
      <c r="O35" s="14"/>
      <c r="P35" s="14"/>
      <c r="Q35" s="1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</row>
    <row r="36" spans="1:94">
      <c r="A36" s="12" t="s">
        <v>0</v>
      </c>
      <c r="B36" s="12" t="s">
        <v>133</v>
      </c>
      <c r="C36" s="13"/>
      <c r="D36" s="12"/>
      <c r="F36" s="14"/>
      <c r="G36" s="12" t="s">
        <v>25</v>
      </c>
      <c r="H36" s="14"/>
      <c r="I36" s="12"/>
      <c r="J36" s="13"/>
      <c r="K36" s="12"/>
      <c r="L36" s="12"/>
      <c r="M36" s="14"/>
      <c r="N36" s="14"/>
      <c r="O36" s="14"/>
      <c r="P36" s="12"/>
      <c r="Q36" s="13"/>
      <c r="R36" s="12"/>
      <c r="S36" s="12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92" t="str">
        <f>CH1</f>
        <v>2009 Road Championships</v>
      </c>
      <c r="CI36" s="192"/>
      <c r="CJ36" s="192"/>
      <c r="CK36" s="192"/>
      <c r="CL36" s="192"/>
      <c r="CM36" s="192"/>
      <c r="CN36" s="14"/>
      <c r="CO36" s="14"/>
      <c r="CP36" s="14"/>
    </row>
    <row r="37" spans="1:94" ht="14.4" thickBot="1">
      <c r="A37" s="14"/>
      <c r="B37" s="14"/>
      <c r="C37" s="15"/>
      <c r="D37" s="14"/>
      <c r="E37" s="14"/>
      <c r="F37" s="14"/>
      <c r="G37" s="14"/>
      <c r="H37" s="14"/>
      <c r="I37" s="14"/>
      <c r="J37" s="15"/>
      <c r="K37" s="14"/>
      <c r="L37" s="14"/>
      <c r="M37" s="14"/>
      <c r="N37" s="14"/>
      <c r="O37" s="14"/>
      <c r="P37" s="14"/>
      <c r="Q37" s="1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</row>
    <row r="38" spans="1:94">
      <c r="A38" s="14" t="s">
        <v>2</v>
      </c>
      <c r="B38" s="193" t="str">
        <f>B3</f>
        <v>Chernobyl 10k</v>
      </c>
      <c r="C38" s="194"/>
      <c r="D38" s="194"/>
      <c r="E38" s="194"/>
      <c r="F38" s="194"/>
      <c r="G38" s="195"/>
      <c r="H38" s="14"/>
      <c r="I38" s="193" t="str">
        <f>I3</f>
        <v xml:space="preserve">Winter Warmer </v>
      </c>
      <c r="J38" s="194"/>
      <c r="K38" s="194"/>
      <c r="L38" s="194"/>
      <c r="M38" s="194"/>
      <c r="N38" s="195"/>
      <c r="O38" s="14"/>
      <c r="P38" s="193" t="str">
        <f>P3</f>
        <v>GNW 1/2 Marathon</v>
      </c>
      <c r="Q38" s="194"/>
      <c r="R38" s="194"/>
      <c r="S38" s="194"/>
      <c r="T38" s="194"/>
      <c r="U38" s="195"/>
      <c r="V38" s="14"/>
      <c r="W38" s="193" t="str">
        <f>W3</f>
        <v>Stanley Park 10k</v>
      </c>
      <c r="X38" s="194"/>
      <c r="Y38" s="194"/>
      <c r="Z38" s="194"/>
      <c r="AA38" s="194"/>
      <c r="AB38" s="195"/>
      <c r="AC38" s="14"/>
      <c r="AD38" s="193" t="str">
        <f>AD3</f>
        <v>Round The Houses</v>
      </c>
      <c r="AE38" s="194"/>
      <c r="AF38" s="194"/>
      <c r="AG38" s="194"/>
      <c r="AH38" s="194"/>
      <c r="AI38" s="195"/>
      <c r="AJ38" s="14"/>
      <c r="AK38" s="193" t="str">
        <f>AK3</f>
        <v>Tees Valley Half Marathon</v>
      </c>
      <c r="AL38" s="194"/>
      <c r="AM38" s="194"/>
      <c r="AN38" s="194"/>
      <c r="AO38" s="194"/>
      <c r="AP38" s="195"/>
      <c r="AQ38" s="14"/>
      <c r="AR38" s="193" t="str">
        <f>AR3</f>
        <v>Golden Ball 5k</v>
      </c>
      <c r="AS38" s="194"/>
      <c r="AT38" s="194"/>
      <c r="AU38" s="194"/>
      <c r="AV38" s="194"/>
      <c r="AW38" s="195"/>
      <c r="AX38" s="14"/>
      <c r="AY38" s="193" t="str">
        <f>AY3</f>
        <v>Moorclose 10k</v>
      </c>
      <c r="AZ38" s="194"/>
      <c r="BA38" s="194"/>
      <c r="BB38" s="194"/>
      <c r="BC38" s="194"/>
      <c r="BD38" s="195"/>
      <c r="BE38" s="14"/>
      <c r="BF38" s="193" t="str">
        <f>BF3</f>
        <v>Lancaster 5k</v>
      </c>
      <c r="BG38" s="194"/>
      <c r="BH38" s="194"/>
      <c r="BI38" s="194"/>
      <c r="BJ38" s="194"/>
      <c r="BK38" s="195"/>
      <c r="BL38" s="14"/>
      <c r="BM38" s="193" t="str">
        <f>BM3</f>
        <v>Freckleton Half Marathon</v>
      </c>
      <c r="BN38" s="194"/>
      <c r="BO38" s="194"/>
      <c r="BP38" s="194"/>
      <c r="BQ38" s="194"/>
      <c r="BR38" s="195"/>
      <c r="BS38" s="14"/>
      <c r="BT38" s="193" t="str">
        <f>BT3</f>
        <v>Lancaster 5k</v>
      </c>
      <c r="BU38" s="194"/>
      <c r="BV38" s="194"/>
      <c r="BW38" s="194"/>
      <c r="BX38" s="194"/>
      <c r="BY38" s="195"/>
      <c r="BZ38" s="14"/>
      <c r="CA38" s="193" t="str">
        <f>CA3</f>
        <v>Coastal Run</v>
      </c>
      <c r="CB38" s="194"/>
      <c r="CC38" s="194"/>
      <c r="CD38" s="194"/>
      <c r="CE38" s="194"/>
      <c r="CF38" s="195"/>
      <c r="CG38" s="14"/>
      <c r="CH38" s="193" t="s">
        <v>43</v>
      </c>
      <c r="CI38" s="194"/>
      <c r="CJ38" s="194"/>
      <c r="CK38" s="194"/>
      <c r="CL38" s="194"/>
      <c r="CM38" s="195"/>
      <c r="CN38" s="14"/>
      <c r="CO38" s="14"/>
      <c r="CP38" s="14"/>
    </row>
    <row r="39" spans="1:94">
      <c r="A39" s="14" t="s">
        <v>7</v>
      </c>
      <c r="B39" s="196" t="str">
        <f>B4</f>
        <v>10k (1st of 4)</v>
      </c>
      <c r="C39" s="197"/>
      <c r="D39" s="197"/>
      <c r="E39" s="197"/>
      <c r="F39" s="197"/>
      <c r="G39" s="198"/>
      <c r="H39" s="14"/>
      <c r="I39" s="196" t="str">
        <f>I4</f>
        <v>10k (2nd of 4)</v>
      </c>
      <c r="J39" s="197"/>
      <c r="K39" s="197"/>
      <c r="L39" s="197"/>
      <c r="M39" s="197"/>
      <c r="N39" s="198"/>
      <c r="O39" s="14"/>
      <c r="P39" s="196" t="str">
        <f>P4</f>
        <v>13.1m, (1st of 3)</v>
      </c>
      <c r="Q39" s="197"/>
      <c r="R39" s="197"/>
      <c r="S39" s="197"/>
      <c r="T39" s="197"/>
      <c r="U39" s="198"/>
      <c r="V39" s="14"/>
      <c r="W39" s="196" t="str">
        <f>W4</f>
        <v>10k (3rd of 4)</v>
      </c>
      <c r="X39" s="197"/>
      <c r="Y39" s="197"/>
      <c r="Z39" s="197"/>
      <c r="AA39" s="197"/>
      <c r="AB39" s="198"/>
      <c r="AC39" s="14"/>
      <c r="AD39" s="196" t="str">
        <f>AD4</f>
        <v>5.3m approx</v>
      </c>
      <c r="AE39" s="197"/>
      <c r="AF39" s="197"/>
      <c r="AG39" s="197"/>
      <c r="AH39" s="197"/>
      <c r="AI39" s="198"/>
      <c r="AJ39" s="14"/>
      <c r="AK39" s="196" t="str">
        <f>AK4</f>
        <v>13.1m (2nd of 3)</v>
      </c>
      <c r="AL39" s="197"/>
      <c r="AM39" s="197"/>
      <c r="AN39" s="197"/>
      <c r="AO39" s="197"/>
      <c r="AP39" s="198"/>
      <c r="AQ39" s="14"/>
      <c r="AR39" s="196" t="str">
        <f>AR4</f>
        <v>5km (1st of 3)</v>
      </c>
      <c r="AS39" s="197"/>
      <c r="AT39" s="197"/>
      <c r="AU39" s="197"/>
      <c r="AV39" s="197"/>
      <c r="AW39" s="198"/>
      <c r="AX39" s="14"/>
      <c r="AY39" s="196" t="str">
        <f>AY4</f>
        <v>10km (4th of 4)</v>
      </c>
      <c r="AZ39" s="197"/>
      <c r="BA39" s="197"/>
      <c r="BB39" s="197"/>
      <c r="BC39" s="197"/>
      <c r="BD39" s="198"/>
      <c r="BE39" s="14"/>
      <c r="BF39" s="196" t="str">
        <f>BF4</f>
        <v>5km (2nd of 3)</v>
      </c>
      <c r="BG39" s="197"/>
      <c r="BH39" s="197"/>
      <c r="BI39" s="197"/>
      <c r="BJ39" s="197"/>
      <c r="BK39" s="198"/>
      <c r="BL39" s="14"/>
      <c r="BM39" s="196" t="str">
        <f>BM4</f>
        <v>13.1m (3rd of 3)</v>
      </c>
      <c r="BN39" s="197"/>
      <c r="BO39" s="197"/>
      <c r="BP39" s="197"/>
      <c r="BQ39" s="197"/>
      <c r="BR39" s="198"/>
      <c r="BS39" s="14"/>
      <c r="BT39" s="196" t="str">
        <f>BT4</f>
        <v>5km (3rd of 3)</v>
      </c>
      <c r="BU39" s="197"/>
      <c r="BV39" s="197"/>
      <c r="BW39" s="197"/>
      <c r="BX39" s="197"/>
      <c r="BY39" s="198"/>
      <c r="BZ39" s="14"/>
      <c r="CA39" s="196" t="str">
        <f>CA4</f>
        <v>13-14m</v>
      </c>
      <c r="CB39" s="197"/>
      <c r="CC39" s="197"/>
      <c r="CD39" s="197"/>
      <c r="CE39" s="197"/>
      <c r="CF39" s="198"/>
      <c r="CG39" s="14"/>
      <c r="CH39" s="196" t="str">
        <f>CH4</f>
        <v>after</v>
      </c>
      <c r="CI39" s="197"/>
      <c r="CJ39" s="197"/>
      <c r="CK39" s="197"/>
      <c r="CL39" s="197"/>
      <c r="CM39" s="198"/>
      <c r="CN39" s="14"/>
      <c r="CO39" s="14"/>
      <c r="CP39" s="14"/>
    </row>
    <row r="40" spans="1:94">
      <c r="A40" s="14" t="s">
        <v>6</v>
      </c>
      <c r="B40" s="196" t="str">
        <f>B5</f>
        <v>Preston, Lancashire</v>
      </c>
      <c r="C40" s="197"/>
      <c r="D40" s="197"/>
      <c r="E40" s="197"/>
      <c r="F40" s="197"/>
      <c r="G40" s="198"/>
      <c r="H40" s="14"/>
      <c r="I40" s="196" t="str">
        <f>I5</f>
        <v>Blackburn, Lancashire</v>
      </c>
      <c r="J40" s="197"/>
      <c r="K40" s="197"/>
      <c r="L40" s="197"/>
      <c r="M40" s="197"/>
      <c r="N40" s="198"/>
      <c r="O40" s="14"/>
      <c r="P40" s="196" t="str">
        <f>P5</f>
        <v>Blackpool</v>
      </c>
      <c r="Q40" s="197"/>
      <c r="R40" s="197"/>
      <c r="S40" s="197"/>
      <c r="T40" s="197"/>
      <c r="U40" s="198"/>
      <c r="V40" s="14"/>
      <c r="W40" s="196" t="str">
        <f>W5</f>
        <v>Blackpool</v>
      </c>
      <c r="X40" s="197"/>
      <c r="Y40" s="197"/>
      <c r="Z40" s="197"/>
      <c r="AA40" s="197"/>
      <c r="AB40" s="198"/>
      <c r="AC40" s="14"/>
      <c r="AD40" s="196" t="str">
        <f>AD5</f>
        <v>Keswick</v>
      </c>
      <c r="AE40" s="197"/>
      <c r="AF40" s="197"/>
      <c r="AG40" s="197"/>
      <c r="AH40" s="197"/>
      <c r="AI40" s="198"/>
      <c r="AJ40" s="14"/>
      <c r="AK40" s="196" t="str">
        <f>AK5</f>
        <v>Redcar</v>
      </c>
      <c r="AL40" s="197"/>
      <c r="AM40" s="197"/>
      <c r="AN40" s="197"/>
      <c r="AO40" s="197"/>
      <c r="AP40" s="198"/>
      <c r="AQ40" s="14"/>
      <c r="AR40" s="196" t="str">
        <f>AR5</f>
        <v>Snatchems, Morecambe</v>
      </c>
      <c r="AS40" s="197"/>
      <c r="AT40" s="197"/>
      <c r="AU40" s="197"/>
      <c r="AV40" s="197"/>
      <c r="AW40" s="198"/>
      <c r="AX40" s="14"/>
      <c r="AY40" s="196" t="str">
        <f>AY5</f>
        <v>Moorclose Leisure Centre, Workington</v>
      </c>
      <c r="AZ40" s="197"/>
      <c r="BA40" s="197"/>
      <c r="BB40" s="197"/>
      <c r="BC40" s="197"/>
      <c r="BD40" s="198"/>
      <c r="BE40" s="14"/>
      <c r="BF40" s="196" t="str">
        <f>BF5</f>
        <v>Salt Ayre Stadium, Lancaster</v>
      </c>
      <c r="BG40" s="197"/>
      <c r="BH40" s="197"/>
      <c r="BI40" s="197"/>
      <c r="BJ40" s="197"/>
      <c r="BK40" s="198"/>
      <c r="BL40" s="14"/>
      <c r="BM40" s="196" t="str">
        <f>BM5</f>
        <v>Freckleton, Lancashire</v>
      </c>
      <c r="BN40" s="197"/>
      <c r="BO40" s="197"/>
      <c r="BP40" s="197"/>
      <c r="BQ40" s="197"/>
      <c r="BR40" s="198"/>
      <c r="BS40" s="14"/>
      <c r="BT40" s="196" t="str">
        <f>BT5</f>
        <v>Salt Ayre Stadium, Lancaster</v>
      </c>
      <c r="BU40" s="197"/>
      <c r="BV40" s="197"/>
      <c r="BW40" s="197"/>
      <c r="BX40" s="197"/>
      <c r="BY40" s="198"/>
      <c r="BZ40" s="14"/>
      <c r="CA40" s="196" t="str">
        <f>CA5</f>
        <v>Beadnell-Alnmouth</v>
      </c>
      <c r="CB40" s="197"/>
      <c r="CC40" s="197"/>
      <c r="CD40" s="197"/>
      <c r="CE40" s="197"/>
      <c r="CF40" s="198"/>
      <c r="CG40" s="14"/>
      <c r="CH40" s="202">
        <f>CH5</f>
        <v>12</v>
      </c>
      <c r="CI40" s="203"/>
      <c r="CJ40" s="203"/>
      <c r="CK40" s="203"/>
      <c r="CL40" s="203"/>
      <c r="CM40" s="204"/>
      <c r="CN40" s="14"/>
      <c r="CO40" s="14"/>
      <c r="CP40" s="14"/>
    </row>
    <row r="41" spans="1:94">
      <c r="A41" s="14" t="s">
        <v>5</v>
      </c>
      <c r="B41" s="199" t="str">
        <f>B6</f>
        <v>Sun 25-1-09</v>
      </c>
      <c r="C41" s="200"/>
      <c r="D41" s="200"/>
      <c r="E41" s="200"/>
      <c r="F41" s="200"/>
      <c r="G41" s="201"/>
      <c r="H41" s="14"/>
      <c r="I41" s="199" t="str">
        <f>I6</f>
        <v>Sun 8-2-09</v>
      </c>
      <c r="J41" s="200"/>
      <c r="K41" s="200"/>
      <c r="L41" s="200"/>
      <c r="M41" s="200"/>
      <c r="N41" s="201"/>
      <c r="O41" s="14"/>
      <c r="P41" s="199" t="str">
        <f>P6</f>
        <v>Sun 22-2-09</v>
      </c>
      <c r="Q41" s="200"/>
      <c r="R41" s="200"/>
      <c r="S41" s="200"/>
      <c r="T41" s="200"/>
      <c r="U41" s="201"/>
      <c r="V41" s="14"/>
      <c r="W41" s="199" t="str">
        <f>W6</f>
        <v>Sun 8-3-09</v>
      </c>
      <c r="X41" s="200"/>
      <c r="Y41" s="200"/>
      <c r="Z41" s="200"/>
      <c r="AA41" s="200"/>
      <c r="AB41" s="201"/>
      <c r="AC41" s="14"/>
      <c r="AD41" s="199" t="str">
        <f>AD6</f>
        <v>Wed 15-4-09</v>
      </c>
      <c r="AE41" s="200"/>
      <c r="AF41" s="200"/>
      <c r="AG41" s="200"/>
      <c r="AH41" s="200"/>
      <c r="AI41" s="201"/>
      <c r="AJ41" s="14"/>
      <c r="AK41" s="199" t="str">
        <f>AK6</f>
        <v>Sun 19-4-09</v>
      </c>
      <c r="AL41" s="200"/>
      <c r="AM41" s="200"/>
      <c r="AN41" s="200"/>
      <c r="AO41" s="200"/>
      <c r="AP41" s="201"/>
      <c r="AQ41" s="14"/>
      <c r="AR41" s="199" t="str">
        <f>AR6</f>
        <v>Sun 10-5-09</v>
      </c>
      <c r="AS41" s="200"/>
      <c r="AT41" s="200"/>
      <c r="AU41" s="200"/>
      <c r="AV41" s="200"/>
      <c r="AW41" s="201"/>
      <c r="AX41" s="14"/>
      <c r="AY41" s="199" t="str">
        <f>AY6</f>
        <v>Tuesday 19-5-09</v>
      </c>
      <c r="AZ41" s="200"/>
      <c r="BA41" s="200"/>
      <c r="BB41" s="200"/>
      <c r="BC41" s="200"/>
      <c r="BD41" s="201"/>
      <c r="BE41" s="14"/>
      <c r="BF41" s="199" t="str">
        <f>BF6</f>
        <v>Saturday 30-5-09</v>
      </c>
      <c r="BG41" s="200"/>
      <c r="BH41" s="200"/>
      <c r="BI41" s="200"/>
      <c r="BJ41" s="200"/>
      <c r="BK41" s="201"/>
      <c r="BL41" s="14"/>
      <c r="BM41" s="199" t="str">
        <f>BM6</f>
        <v>Sun 21-6-09</v>
      </c>
      <c r="BN41" s="200"/>
      <c r="BO41" s="200"/>
      <c r="BP41" s="200"/>
      <c r="BQ41" s="200"/>
      <c r="BR41" s="201"/>
      <c r="BS41" s="14"/>
      <c r="BT41" s="199" t="str">
        <f>BT6</f>
        <v>Saturday 27-6-09</v>
      </c>
      <c r="BU41" s="200"/>
      <c r="BV41" s="200"/>
      <c r="BW41" s="200"/>
      <c r="BX41" s="200"/>
      <c r="BY41" s="201"/>
      <c r="BZ41" s="14"/>
      <c r="CA41" s="199" t="str">
        <f>CA6</f>
        <v>Sunday 12-7-09</v>
      </c>
      <c r="CB41" s="200"/>
      <c r="CC41" s="200"/>
      <c r="CD41" s="200"/>
      <c r="CE41" s="200"/>
      <c r="CF41" s="201"/>
      <c r="CG41" s="14"/>
      <c r="CH41" s="196" t="str">
        <f>CH6</f>
        <v>events</v>
      </c>
      <c r="CI41" s="197"/>
      <c r="CJ41" s="197"/>
      <c r="CK41" s="197"/>
      <c r="CL41" s="197"/>
      <c r="CM41" s="198"/>
      <c r="CN41" s="14"/>
      <c r="CO41" s="14"/>
      <c r="CP41" s="14"/>
    </row>
    <row r="42" spans="1:94" ht="53.25" customHeight="1">
      <c r="A42" s="14"/>
      <c r="B42" s="16" t="s">
        <v>8</v>
      </c>
      <c r="C42" s="34" t="s">
        <v>13</v>
      </c>
      <c r="D42" s="32" t="s">
        <v>11</v>
      </c>
      <c r="E42" s="33" t="s">
        <v>9</v>
      </c>
      <c r="F42" s="32" t="s">
        <v>14</v>
      </c>
      <c r="G42" s="20" t="s">
        <v>15</v>
      </c>
      <c r="H42" s="14"/>
      <c r="I42" s="16" t="s">
        <v>8</v>
      </c>
      <c r="J42" s="34" t="s">
        <v>13</v>
      </c>
      <c r="K42" s="32" t="s">
        <v>11</v>
      </c>
      <c r="L42" s="33" t="s">
        <v>9</v>
      </c>
      <c r="M42" s="32" t="s">
        <v>14</v>
      </c>
      <c r="N42" s="20" t="s">
        <v>15</v>
      </c>
      <c r="O42" s="14"/>
      <c r="P42" s="16" t="s">
        <v>8</v>
      </c>
      <c r="Q42" s="34" t="s">
        <v>13</v>
      </c>
      <c r="R42" s="32" t="s">
        <v>11</v>
      </c>
      <c r="S42" s="33" t="s">
        <v>9</v>
      </c>
      <c r="T42" s="32" t="s">
        <v>14</v>
      </c>
      <c r="U42" s="20" t="s">
        <v>15</v>
      </c>
      <c r="V42" s="14"/>
      <c r="W42" s="16" t="s">
        <v>8</v>
      </c>
      <c r="X42" s="34" t="s">
        <v>13</v>
      </c>
      <c r="Y42" s="32" t="s">
        <v>11</v>
      </c>
      <c r="Z42" s="33" t="s">
        <v>9</v>
      </c>
      <c r="AA42" s="32" t="s">
        <v>14</v>
      </c>
      <c r="AB42" s="20" t="s">
        <v>15</v>
      </c>
      <c r="AC42" s="14"/>
      <c r="AD42" s="16" t="s">
        <v>8</v>
      </c>
      <c r="AE42" s="34" t="s">
        <v>13</v>
      </c>
      <c r="AF42" s="32" t="s">
        <v>11</v>
      </c>
      <c r="AG42" s="33" t="s">
        <v>9</v>
      </c>
      <c r="AH42" s="32" t="s">
        <v>14</v>
      </c>
      <c r="AI42" s="20" t="s">
        <v>15</v>
      </c>
      <c r="AJ42" s="14"/>
      <c r="AK42" s="16" t="s">
        <v>8</v>
      </c>
      <c r="AL42" s="34" t="s">
        <v>13</v>
      </c>
      <c r="AM42" s="32" t="s">
        <v>11</v>
      </c>
      <c r="AN42" s="33" t="s">
        <v>9</v>
      </c>
      <c r="AO42" s="32" t="s">
        <v>14</v>
      </c>
      <c r="AP42" s="20" t="s">
        <v>15</v>
      </c>
      <c r="AQ42" s="14"/>
      <c r="AR42" s="16" t="s">
        <v>8</v>
      </c>
      <c r="AS42" s="34" t="s">
        <v>13</v>
      </c>
      <c r="AT42" s="32" t="s">
        <v>11</v>
      </c>
      <c r="AU42" s="33" t="s">
        <v>9</v>
      </c>
      <c r="AV42" s="32" t="s">
        <v>14</v>
      </c>
      <c r="AW42" s="20" t="s">
        <v>15</v>
      </c>
      <c r="AX42" s="14"/>
      <c r="AY42" s="16" t="s">
        <v>8</v>
      </c>
      <c r="AZ42" s="34" t="s">
        <v>13</v>
      </c>
      <c r="BA42" s="32" t="s">
        <v>11</v>
      </c>
      <c r="BB42" s="33" t="s">
        <v>9</v>
      </c>
      <c r="BC42" s="32" t="s">
        <v>14</v>
      </c>
      <c r="BD42" s="20" t="s">
        <v>15</v>
      </c>
      <c r="BE42" s="14"/>
      <c r="BF42" s="16" t="s">
        <v>8</v>
      </c>
      <c r="BG42" s="34" t="s">
        <v>13</v>
      </c>
      <c r="BH42" s="32" t="s">
        <v>11</v>
      </c>
      <c r="BI42" s="33" t="s">
        <v>9</v>
      </c>
      <c r="BJ42" s="32" t="s">
        <v>14</v>
      </c>
      <c r="BK42" s="20" t="s">
        <v>15</v>
      </c>
      <c r="BL42" s="14"/>
      <c r="BM42" s="16" t="s">
        <v>8</v>
      </c>
      <c r="BN42" s="34" t="s">
        <v>13</v>
      </c>
      <c r="BO42" s="32" t="s">
        <v>11</v>
      </c>
      <c r="BP42" s="33" t="s">
        <v>9</v>
      </c>
      <c r="BQ42" s="32" t="s">
        <v>14</v>
      </c>
      <c r="BR42" s="20" t="s">
        <v>15</v>
      </c>
      <c r="BS42" s="14"/>
      <c r="BT42" s="16" t="s">
        <v>8</v>
      </c>
      <c r="BU42" s="34" t="s">
        <v>13</v>
      </c>
      <c r="BV42" s="32" t="s">
        <v>11</v>
      </c>
      <c r="BW42" s="33" t="s">
        <v>9</v>
      </c>
      <c r="BX42" s="32" t="s">
        <v>14</v>
      </c>
      <c r="BY42" s="20" t="s">
        <v>15</v>
      </c>
      <c r="BZ42" s="14"/>
      <c r="CA42" s="16" t="s">
        <v>8</v>
      </c>
      <c r="CB42" s="34" t="s">
        <v>13</v>
      </c>
      <c r="CC42" s="32" t="s">
        <v>11</v>
      </c>
      <c r="CD42" s="33" t="s">
        <v>9</v>
      </c>
      <c r="CE42" s="32" t="s">
        <v>14</v>
      </c>
      <c r="CF42" s="20" t="s">
        <v>15</v>
      </c>
      <c r="CG42" s="14"/>
      <c r="CH42" s="16" t="s">
        <v>8</v>
      </c>
      <c r="CI42" s="34" t="s">
        <v>13</v>
      </c>
      <c r="CJ42" s="32" t="s">
        <v>11</v>
      </c>
      <c r="CK42" s="33" t="s">
        <v>9</v>
      </c>
      <c r="CL42" s="32" t="s">
        <v>14</v>
      </c>
      <c r="CM42" s="20" t="s">
        <v>44</v>
      </c>
      <c r="CN42" s="14"/>
      <c r="CO42" s="14"/>
      <c r="CP42" s="14"/>
    </row>
    <row r="43" spans="1:94">
      <c r="A43" s="14"/>
      <c r="B43" s="16"/>
      <c r="C43" s="21"/>
      <c r="D43" s="19"/>
      <c r="E43" s="19"/>
      <c r="F43" s="19"/>
      <c r="G43" s="22"/>
      <c r="H43" s="14"/>
      <c r="I43" s="16"/>
      <c r="J43" s="21"/>
      <c r="K43" s="19"/>
      <c r="L43" s="19"/>
      <c r="M43" s="19"/>
      <c r="N43" s="22"/>
      <c r="O43" s="14"/>
      <c r="P43" s="16"/>
      <c r="Q43" s="21"/>
      <c r="R43" s="19"/>
      <c r="S43" s="19"/>
      <c r="T43" s="19"/>
      <c r="U43" s="22"/>
      <c r="V43" s="14"/>
      <c r="W43" s="16"/>
      <c r="X43" s="21"/>
      <c r="Y43" s="19"/>
      <c r="Z43" s="19"/>
      <c r="AA43" s="19"/>
      <c r="AB43" s="22"/>
      <c r="AC43" s="14"/>
      <c r="AD43" s="16"/>
      <c r="AE43" s="21"/>
      <c r="AF43" s="19"/>
      <c r="AG43" s="19"/>
      <c r="AH43" s="19"/>
      <c r="AI43" s="22"/>
      <c r="AJ43" s="14"/>
      <c r="AK43" s="16"/>
      <c r="AL43" s="21"/>
      <c r="AM43" s="19"/>
      <c r="AN43" s="19"/>
      <c r="AO43" s="19"/>
      <c r="AP43" s="22"/>
      <c r="AQ43" s="14"/>
      <c r="AR43" s="16"/>
      <c r="AS43" s="21"/>
      <c r="AT43" s="19"/>
      <c r="AU43" s="19"/>
      <c r="AV43" s="19"/>
      <c r="AW43" s="22"/>
      <c r="AX43" s="14"/>
      <c r="AY43" s="16"/>
      <c r="AZ43" s="21"/>
      <c r="BA43" s="19"/>
      <c r="BB43" s="19"/>
      <c r="BC43" s="19"/>
      <c r="BD43" s="22"/>
      <c r="BE43" s="14"/>
      <c r="BF43" s="16"/>
      <c r="BG43" s="21"/>
      <c r="BH43" s="19"/>
      <c r="BI43" s="19"/>
      <c r="BJ43" s="19"/>
      <c r="BK43" s="22"/>
      <c r="BL43" s="14"/>
      <c r="BM43" s="16"/>
      <c r="BN43" s="21"/>
      <c r="BO43" s="19"/>
      <c r="BP43" s="19"/>
      <c r="BQ43" s="19"/>
      <c r="BR43" s="22"/>
      <c r="BS43" s="14"/>
      <c r="BT43" s="16"/>
      <c r="BU43" s="21"/>
      <c r="BV43" s="19"/>
      <c r="BW43" s="19"/>
      <c r="BX43" s="19"/>
      <c r="BY43" s="22"/>
      <c r="BZ43" s="14"/>
      <c r="CA43" s="16"/>
      <c r="CB43" s="21"/>
      <c r="CC43" s="19"/>
      <c r="CD43" s="19"/>
      <c r="CE43" s="19"/>
      <c r="CF43" s="22"/>
      <c r="CG43" s="14"/>
      <c r="CH43" s="16"/>
      <c r="CI43" s="21"/>
      <c r="CJ43" s="19"/>
      <c r="CK43" s="19"/>
      <c r="CL43" s="19"/>
      <c r="CM43" s="22"/>
      <c r="CN43" s="14"/>
      <c r="CO43" s="14"/>
      <c r="CP43" s="14"/>
    </row>
    <row r="44" spans="1:94">
      <c r="A44" s="14" t="s">
        <v>135</v>
      </c>
      <c r="B44" s="23">
        <v>3.7384259259259263E-2</v>
      </c>
      <c r="C44" s="21" t="s">
        <v>35</v>
      </c>
      <c r="D44" s="19">
        <v>3</v>
      </c>
      <c r="E44" s="24"/>
      <c r="F44" s="19">
        <v>5</v>
      </c>
      <c r="G44" s="22">
        <f t="shared" ref="G44:G49" si="17">D44+E44+F44</f>
        <v>8</v>
      </c>
      <c r="H44" s="14"/>
      <c r="I44" s="23">
        <v>3.8113425925925926E-2</v>
      </c>
      <c r="J44" s="21" t="s">
        <v>65</v>
      </c>
      <c r="K44" s="19">
        <v>2</v>
      </c>
      <c r="L44" s="25"/>
      <c r="M44" s="19">
        <v>5</v>
      </c>
      <c r="N44" s="22">
        <f t="shared" ref="N44:N49" si="18">K44+L44+M44</f>
        <v>7</v>
      </c>
      <c r="O44" s="14"/>
      <c r="P44" s="23"/>
      <c r="Q44" s="21"/>
      <c r="R44" s="19"/>
      <c r="S44" s="24"/>
      <c r="T44" s="19"/>
      <c r="U44" s="22">
        <f t="shared" ref="U44:U49" si="19">R44+S44+T44</f>
        <v>0</v>
      </c>
      <c r="V44" s="14"/>
      <c r="W44" s="23"/>
      <c r="X44" s="21"/>
      <c r="Y44" s="19"/>
      <c r="Z44" s="25"/>
      <c r="AA44" s="19"/>
      <c r="AB44" s="22">
        <f t="shared" ref="AB44:AB49" si="20">Y44+Z44+AA44</f>
        <v>0</v>
      </c>
      <c r="AC44" s="14"/>
      <c r="AD44" s="23"/>
      <c r="AE44" s="21"/>
      <c r="AF44" s="19"/>
      <c r="AG44" s="24"/>
      <c r="AH44" s="19"/>
      <c r="AI44" s="22">
        <f t="shared" ref="AI44:AI52" si="21">AF44+AG44+AH44</f>
        <v>0</v>
      </c>
      <c r="AJ44" s="14"/>
      <c r="AK44" s="23">
        <v>8.0590277777777775E-2</v>
      </c>
      <c r="AL44" s="21" t="s">
        <v>80</v>
      </c>
      <c r="AM44" s="19">
        <v>1</v>
      </c>
      <c r="AN44" s="25"/>
      <c r="AO44" s="19">
        <v>5</v>
      </c>
      <c r="AP44" s="22">
        <f t="shared" ref="AP44:AP49" si="22">AM44+AN44+AO44</f>
        <v>6</v>
      </c>
      <c r="AQ44" s="14"/>
      <c r="AR44" s="23"/>
      <c r="AS44" s="21"/>
      <c r="AT44" s="19"/>
      <c r="AU44" s="24"/>
      <c r="AV44" s="19"/>
      <c r="AW44" s="22">
        <f t="shared" ref="AW44:AW49" si="23">AT44+AU44+AV44</f>
        <v>0</v>
      </c>
      <c r="AX44" s="14"/>
      <c r="AY44" s="23"/>
      <c r="AZ44" s="21"/>
      <c r="BA44" s="19"/>
      <c r="BB44" s="25"/>
      <c r="BC44" s="19"/>
      <c r="BD44" s="22">
        <f t="shared" ref="BD44:BD49" si="24">BA44+BB44+BC44</f>
        <v>0</v>
      </c>
      <c r="BE44" s="14"/>
      <c r="BF44" s="23"/>
      <c r="BG44" s="21"/>
      <c r="BH44" s="19"/>
      <c r="BI44" s="25"/>
      <c r="BJ44" s="19"/>
      <c r="BK44" s="22">
        <f t="shared" ref="BK44:BK49" si="25">BH44+BI44+BJ44</f>
        <v>0</v>
      </c>
      <c r="BL44" s="14"/>
      <c r="BM44" s="23"/>
      <c r="BN44" s="21"/>
      <c r="BO44" s="19"/>
      <c r="BP44" s="25"/>
      <c r="BQ44" s="19"/>
      <c r="BR44" s="22">
        <f t="shared" ref="BR44:BR49" si="26">BO44+BP44+BQ44</f>
        <v>0</v>
      </c>
      <c r="BS44" s="14"/>
      <c r="BT44" s="23"/>
      <c r="BU44" s="21"/>
      <c r="BV44" s="19"/>
      <c r="BW44" s="25"/>
      <c r="BX44" s="19"/>
      <c r="BY44" s="22">
        <f t="shared" ref="BY44:BY49" si="27">BV44+BW44+BX44</f>
        <v>0</v>
      </c>
      <c r="BZ44" s="14"/>
      <c r="CA44" s="23">
        <v>9.677083333333332E-2</v>
      </c>
      <c r="CB44" s="21" t="s">
        <v>72</v>
      </c>
      <c r="CC44" s="19">
        <v>2</v>
      </c>
      <c r="CD44" s="24">
        <v>0</v>
      </c>
      <c r="CE44" s="19">
        <v>10</v>
      </c>
      <c r="CF44" s="22">
        <f t="shared" ref="CF44:CF53" si="28">CC44+CD44+CE44</f>
        <v>12</v>
      </c>
      <c r="CG44" s="14"/>
      <c r="CH44" s="23"/>
      <c r="CI44" s="21"/>
      <c r="CJ44" s="19">
        <f>D44+K44+R44+Y44+AF44+AM44+AT44+BA44+BH44+BO44+BV44+CC44</f>
        <v>8</v>
      </c>
      <c r="CK44" s="19">
        <f>E44+L44+S44+Z44+AG44+AN44+AU44+BB44+BI44+BP44+BW44+CD44</f>
        <v>0</v>
      </c>
      <c r="CL44" s="19">
        <f>F44+M44+T44+AA44+AH44+AO44+AV44+BC44+BJ44+BQ44+BX44+CE44</f>
        <v>25</v>
      </c>
      <c r="CM44" s="22">
        <f>CJ44+CK44+CL44</f>
        <v>33</v>
      </c>
      <c r="CN44" s="14" t="str">
        <f>A44</f>
        <v>Joanne Briggs</v>
      </c>
      <c r="CO44" s="14"/>
      <c r="CP44" s="65">
        <v>4</v>
      </c>
    </row>
    <row r="45" spans="1:94">
      <c r="A45" s="14" t="s">
        <v>36</v>
      </c>
      <c r="B45" s="23">
        <v>3.8287037037037036E-2</v>
      </c>
      <c r="C45" s="21" t="s">
        <v>41</v>
      </c>
      <c r="D45" s="19">
        <v>1</v>
      </c>
      <c r="E45" s="24"/>
      <c r="F45" s="19">
        <v>5</v>
      </c>
      <c r="G45" s="22">
        <f t="shared" si="17"/>
        <v>6</v>
      </c>
      <c r="H45" s="14"/>
      <c r="I45" s="23"/>
      <c r="J45" s="21"/>
      <c r="K45" s="19"/>
      <c r="L45" s="25"/>
      <c r="M45" s="19"/>
      <c r="N45" s="22">
        <f t="shared" si="18"/>
        <v>0</v>
      </c>
      <c r="O45" s="14"/>
      <c r="P45" s="23">
        <v>8.2488425925925923E-2</v>
      </c>
      <c r="Q45" s="21" t="s">
        <v>37</v>
      </c>
      <c r="R45" s="19">
        <v>2</v>
      </c>
      <c r="S45" s="24"/>
      <c r="T45" s="19">
        <v>5</v>
      </c>
      <c r="U45" s="22">
        <f t="shared" si="19"/>
        <v>7</v>
      </c>
      <c r="V45" s="14"/>
      <c r="W45" s="23"/>
      <c r="X45" s="21"/>
      <c r="Y45" s="19"/>
      <c r="Z45" s="25"/>
      <c r="AA45" s="19"/>
      <c r="AB45" s="22">
        <f t="shared" si="20"/>
        <v>0</v>
      </c>
      <c r="AC45" s="14"/>
      <c r="AD45" s="23"/>
      <c r="AE45" s="21"/>
      <c r="AF45" s="19"/>
      <c r="AG45" s="24"/>
      <c r="AH45" s="19"/>
      <c r="AI45" s="22">
        <f t="shared" si="21"/>
        <v>0</v>
      </c>
      <c r="AJ45" s="14"/>
      <c r="AK45" s="23"/>
      <c r="AL45" s="21"/>
      <c r="AM45" s="19"/>
      <c r="AN45" s="25"/>
      <c r="AO45" s="19"/>
      <c r="AP45" s="22">
        <f t="shared" si="22"/>
        <v>0</v>
      </c>
      <c r="AQ45" s="14"/>
      <c r="AR45" s="23"/>
      <c r="AS45" s="21"/>
      <c r="AT45" s="19"/>
      <c r="AU45" s="24"/>
      <c r="AV45" s="19"/>
      <c r="AW45" s="22">
        <f t="shared" si="23"/>
        <v>0</v>
      </c>
      <c r="AX45" s="14"/>
      <c r="AY45" s="23"/>
      <c r="AZ45" s="21"/>
      <c r="BA45" s="19"/>
      <c r="BB45" s="25"/>
      <c r="BC45" s="19"/>
      <c r="BD45" s="22">
        <f t="shared" si="24"/>
        <v>0</v>
      </c>
      <c r="BE45" s="14"/>
      <c r="BF45" s="23"/>
      <c r="BG45" s="21"/>
      <c r="BH45" s="19"/>
      <c r="BI45" s="25"/>
      <c r="BJ45" s="19"/>
      <c r="BK45" s="22">
        <f t="shared" si="25"/>
        <v>0</v>
      </c>
      <c r="BL45" s="14"/>
      <c r="BM45" s="23"/>
      <c r="BN45" s="21"/>
      <c r="BO45" s="19"/>
      <c r="BP45" s="25"/>
      <c r="BQ45" s="19"/>
      <c r="BR45" s="22">
        <f t="shared" si="26"/>
        <v>0</v>
      </c>
      <c r="BS45" s="14"/>
      <c r="BT45" s="23"/>
      <c r="BU45" s="21"/>
      <c r="BV45" s="19"/>
      <c r="BW45" s="25"/>
      <c r="BX45" s="19"/>
      <c r="BY45" s="22">
        <f t="shared" si="27"/>
        <v>0</v>
      </c>
      <c r="BZ45" s="14"/>
      <c r="CA45" s="23">
        <v>9.6655092592592598E-2</v>
      </c>
      <c r="CB45" s="21" t="s">
        <v>71</v>
      </c>
      <c r="CC45" s="19">
        <v>4</v>
      </c>
      <c r="CD45" s="24">
        <v>0</v>
      </c>
      <c r="CE45" s="19">
        <v>10</v>
      </c>
      <c r="CF45" s="22">
        <f t="shared" si="28"/>
        <v>14</v>
      </c>
      <c r="CG45" s="14"/>
      <c r="CH45" s="23"/>
      <c r="CI45" s="21"/>
      <c r="CJ45" s="19">
        <f t="shared" ref="CJ45:CJ58" si="29">D45+K45+R45+Y45+AF45+AM45+AT45+BA45+BH45+BO45+BV45+CC45</f>
        <v>7</v>
      </c>
      <c r="CK45" s="19">
        <f t="shared" ref="CK45:CK58" si="30">E45+L45+S45+Z45+AG45+AN45+AU45+BB45+BI45+BP45+BW45+CD45</f>
        <v>0</v>
      </c>
      <c r="CL45" s="19">
        <f t="shared" ref="CL45:CL58" si="31">F45+M45+T45+AA45+AH45+AO45+AV45+BC45+BJ45+BQ45+BX45+CE45</f>
        <v>20</v>
      </c>
      <c r="CM45" s="22">
        <f>CJ45+CK45+CL45</f>
        <v>27</v>
      </c>
      <c r="CN45" s="14" t="str">
        <f>A45</f>
        <v>Karen Cummins</v>
      </c>
      <c r="CO45" s="14"/>
      <c r="CP45" s="65">
        <v>6</v>
      </c>
    </row>
    <row r="46" spans="1:94">
      <c r="A46" s="14" t="s">
        <v>111</v>
      </c>
      <c r="B46" s="23">
        <v>2.8749999999999998E-2</v>
      </c>
      <c r="C46" s="21" t="s">
        <v>27</v>
      </c>
      <c r="D46" s="19">
        <v>4</v>
      </c>
      <c r="E46" s="24"/>
      <c r="F46" s="19">
        <v>5</v>
      </c>
      <c r="G46" s="22">
        <f t="shared" si="17"/>
        <v>9</v>
      </c>
      <c r="H46" s="14"/>
      <c r="I46" s="23">
        <v>2.8495370370370369E-2</v>
      </c>
      <c r="J46" s="21" t="s">
        <v>64</v>
      </c>
      <c r="K46" s="19">
        <v>3</v>
      </c>
      <c r="L46" s="35">
        <v>15</v>
      </c>
      <c r="M46" s="19">
        <v>5</v>
      </c>
      <c r="N46" s="22">
        <f t="shared" si="18"/>
        <v>23</v>
      </c>
      <c r="O46" s="14"/>
      <c r="P46" s="23">
        <v>6.0185185185185182E-2</v>
      </c>
      <c r="Q46" s="21" t="s">
        <v>27</v>
      </c>
      <c r="R46" s="19">
        <v>4</v>
      </c>
      <c r="S46" s="24"/>
      <c r="T46" s="19">
        <v>5</v>
      </c>
      <c r="U46" s="22">
        <f t="shared" si="19"/>
        <v>9</v>
      </c>
      <c r="V46" s="14"/>
      <c r="W46" s="23"/>
      <c r="X46" s="21"/>
      <c r="Y46" s="19"/>
      <c r="Z46" s="25"/>
      <c r="AA46" s="19"/>
      <c r="AB46" s="22">
        <f t="shared" si="20"/>
        <v>0</v>
      </c>
      <c r="AC46" s="14"/>
      <c r="AD46" s="23">
        <v>2.4363425925925927E-2</v>
      </c>
      <c r="AE46" s="21" t="s">
        <v>147</v>
      </c>
      <c r="AF46" s="19">
        <v>7</v>
      </c>
      <c r="AG46" s="24"/>
      <c r="AH46" s="19">
        <v>5</v>
      </c>
      <c r="AI46" s="22">
        <f t="shared" si="21"/>
        <v>12</v>
      </c>
      <c r="AJ46" s="14"/>
      <c r="AK46" s="23"/>
      <c r="AL46" s="21"/>
      <c r="AM46" s="19"/>
      <c r="AN46" s="25"/>
      <c r="AO46" s="19"/>
      <c r="AP46" s="22">
        <f t="shared" si="22"/>
        <v>0</v>
      </c>
      <c r="AQ46" s="14"/>
      <c r="AR46" s="23">
        <v>1.3321759259259261E-2</v>
      </c>
      <c r="AS46" s="21" t="s">
        <v>67</v>
      </c>
      <c r="AT46" s="19">
        <v>1</v>
      </c>
      <c r="AU46" s="24"/>
      <c r="AV46" s="19">
        <v>5</v>
      </c>
      <c r="AW46" s="22">
        <f t="shared" si="23"/>
        <v>6</v>
      </c>
      <c r="AX46" s="14"/>
      <c r="AY46" s="23"/>
      <c r="AZ46" s="21"/>
      <c r="BA46" s="19"/>
      <c r="BB46" s="25"/>
      <c r="BC46" s="19"/>
      <c r="BD46" s="22">
        <f t="shared" si="24"/>
        <v>0</v>
      </c>
      <c r="BE46" s="14"/>
      <c r="BF46" s="23">
        <v>1.3680555555555555E-2</v>
      </c>
      <c r="BG46" s="21" t="s">
        <v>79</v>
      </c>
      <c r="BH46" s="19">
        <v>2</v>
      </c>
      <c r="BI46" s="25">
        <v>0</v>
      </c>
      <c r="BJ46" s="19">
        <v>5</v>
      </c>
      <c r="BK46" s="22">
        <f t="shared" si="25"/>
        <v>7</v>
      </c>
      <c r="BL46" s="14"/>
      <c r="BM46" s="23">
        <v>6.4340277777777774E-2</v>
      </c>
      <c r="BN46" s="21" t="s">
        <v>79</v>
      </c>
      <c r="BO46" s="19">
        <v>2</v>
      </c>
      <c r="BP46" s="25">
        <v>0</v>
      </c>
      <c r="BQ46" s="19">
        <v>5</v>
      </c>
      <c r="BR46" s="22">
        <f t="shared" si="26"/>
        <v>7</v>
      </c>
      <c r="BS46" s="14"/>
      <c r="BT46" s="23">
        <v>1.4687499999999999E-2</v>
      </c>
      <c r="BU46" s="21" t="s">
        <v>79</v>
      </c>
      <c r="BV46" s="19">
        <v>2</v>
      </c>
      <c r="BW46" s="25">
        <v>0</v>
      </c>
      <c r="BX46" s="19">
        <v>5</v>
      </c>
      <c r="BY46" s="22">
        <f t="shared" si="27"/>
        <v>7</v>
      </c>
      <c r="BZ46" s="14"/>
      <c r="CA46" s="23"/>
      <c r="CB46" s="21"/>
      <c r="CC46" s="19"/>
      <c r="CD46" s="24">
        <v>0</v>
      </c>
      <c r="CE46" s="19"/>
      <c r="CF46" s="22">
        <f t="shared" si="28"/>
        <v>0</v>
      </c>
      <c r="CG46" s="14"/>
      <c r="CH46" s="23"/>
      <c r="CI46" s="21"/>
      <c r="CJ46" s="19">
        <f t="shared" si="29"/>
        <v>25</v>
      </c>
      <c r="CK46" s="19">
        <f t="shared" si="30"/>
        <v>15</v>
      </c>
      <c r="CL46" s="19">
        <f t="shared" si="31"/>
        <v>40</v>
      </c>
      <c r="CM46" s="22">
        <f t="shared" ref="CM46:CM55" si="32">CJ46+CK46+CL46</f>
        <v>80</v>
      </c>
      <c r="CN46" s="14" t="str">
        <f t="shared" ref="CN46:CN53" si="33">A46</f>
        <v>Karen Heaviside</v>
      </c>
      <c r="CO46" s="14"/>
      <c r="CP46" s="65">
        <v>2</v>
      </c>
    </row>
    <row r="47" spans="1:94">
      <c r="A47" s="14" t="s">
        <v>136</v>
      </c>
      <c r="B47" s="23">
        <v>3.7777777777777778E-2</v>
      </c>
      <c r="C47" s="21" t="s">
        <v>37</v>
      </c>
      <c r="D47" s="19">
        <v>2</v>
      </c>
      <c r="E47" s="24"/>
      <c r="F47" s="19">
        <v>5</v>
      </c>
      <c r="G47" s="22">
        <f t="shared" si="17"/>
        <v>7</v>
      </c>
      <c r="H47" s="14"/>
      <c r="I47" s="23"/>
      <c r="J47" s="21"/>
      <c r="K47" s="19"/>
      <c r="L47" s="25"/>
      <c r="M47" s="19"/>
      <c r="N47" s="22">
        <f t="shared" si="18"/>
        <v>0</v>
      </c>
      <c r="O47" s="14"/>
      <c r="P47" s="23"/>
      <c r="Q47" s="21"/>
      <c r="R47" s="19"/>
      <c r="S47" s="24"/>
      <c r="T47" s="19"/>
      <c r="U47" s="22">
        <f t="shared" si="19"/>
        <v>0</v>
      </c>
      <c r="V47" s="14"/>
      <c r="W47" s="23">
        <v>3.5011574074074077E-2</v>
      </c>
      <c r="X47" s="21" t="s">
        <v>67</v>
      </c>
      <c r="Y47" s="19">
        <v>1</v>
      </c>
      <c r="Z47" s="35">
        <v>15</v>
      </c>
      <c r="AA47" s="19">
        <v>5</v>
      </c>
      <c r="AB47" s="22">
        <f t="shared" si="20"/>
        <v>21</v>
      </c>
      <c r="AC47" s="14"/>
      <c r="AD47" s="23">
        <v>3.1458333333333331E-2</v>
      </c>
      <c r="AE47" s="21" t="s">
        <v>150</v>
      </c>
      <c r="AF47" s="19">
        <v>3</v>
      </c>
      <c r="AG47" s="24"/>
      <c r="AH47" s="19">
        <v>5</v>
      </c>
      <c r="AI47" s="22">
        <f t="shared" si="21"/>
        <v>8</v>
      </c>
      <c r="AJ47" s="14"/>
      <c r="AK47" s="23"/>
      <c r="AL47" s="21"/>
      <c r="AM47" s="19"/>
      <c r="AN47" s="25"/>
      <c r="AO47" s="19"/>
      <c r="AP47" s="22">
        <f t="shared" si="22"/>
        <v>0</v>
      </c>
      <c r="AQ47" s="14"/>
      <c r="AR47" s="23"/>
      <c r="AS47" s="21"/>
      <c r="AT47" s="19"/>
      <c r="AU47" s="24"/>
      <c r="AV47" s="19"/>
      <c r="AW47" s="22">
        <f t="shared" si="23"/>
        <v>0</v>
      </c>
      <c r="AX47" s="14"/>
      <c r="AY47" s="23">
        <v>3.6203703703703703E-2</v>
      </c>
      <c r="AZ47" s="21" t="s">
        <v>80</v>
      </c>
      <c r="BA47" s="19">
        <v>1</v>
      </c>
      <c r="BB47" s="25"/>
      <c r="BC47" s="19">
        <v>5</v>
      </c>
      <c r="BD47" s="22">
        <f t="shared" si="24"/>
        <v>6</v>
      </c>
      <c r="BE47" s="14"/>
      <c r="BF47" s="23"/>
      <c r="BG47" s="21"/>
      <c r="BH47" s="19"/>
      <c r="BI47" s="25"/>
      <c r="BJ47" s="19"/>
      <c r="BK47" s="22">
        <f t="shared" si="25"/>
        <v>0</v>
      </c>
      <c r="BL47" s="14"/>
      <c r="BM47" s="23"/>
      <c r="BN47" s="21"/>
      <c r="BO47" s="19"/>
      <c r="BP47" s="25"/>
      <c r="BQ47" s="19"/>
      <c r="BR47" s="22">
        <f t="shared" si="26"/>
        <v>0</v>
      </c>
      <c r="BS47" s="14"/>
      <c r="BT47" s="23"/>
      <c r="BU47" s="21"/>
      <c r="BV47" s="19"/>
      <c r="BW47" s="25"/>
      <c r="BX47" s="19"/>
      <c r="BY47" s="22">
        <f t="shared" si="27"/>
        <v>0</v>
      </c>
      <c r="BZ47" s="14"/>
      <c r="CA47" s="23"/>
      <c r="CB47" s="21"/>
      <c r="CC47" s="19"/>
      <c r="CD47" s="24">
        <v>0</v>
      </c>
      <c r="CE47" s="19"/>
      <c r="CF47" s="22">
        <f t="shared" si="28"/>
        <v>0</v>
      </c>
      <c r="CG47" s="14"/>
      <c r="CH47" s="23"/>
      <c r="CI47" s="21"/>
      <c r="CJ47" s="19">
        <f t="shared" si="29"/>
        <v>7</v>
      </c>
      <c r="CK47" s="19">
        <f t="shared" si="30"/>
        <v>15</v>
      </c>
      <c r="CL47" s="19">
        <f t="shared" si="31"/>
        <v>20</v>
      </c>
      <c r="CM47" s="22">
        <f t="shared" si="32"/>
        <v>42</v>
      </c>
      <c r="CN47" s="14" t="str">
        <f t="shared" si="33"/>
        <v>Lisa Waistell</v>
      </c>
      <c r="CO47" s="14"/>
      <c r="CP47" s="65">
        <v>3</v>
      </c>
    </row>
    <row r="48" spans="1:94">
      <c r="A48" s="14" t="s">
        <v>144</v>
      </c>
      <c r="B48" s="23"/>
      <c r="C48" s="21"/>
      <c r="D48" s="19"/>
      <c r="E48" s="24"/>
      <c r="F48" s="19"/>
      <c r="G48" s="22">
        <f t="shared" si="17"/>
        <v>0</v>
      </c>
      <c r="H48" s="14"/>
      <c r="I48" s="23">
        <v>4.3356481481481475E-2</v>
      </c>
      <c r="J48" s="21" t="s">
        <v>66</v>
      </c>
      <c r="K48" s="19">
        <v>1</v>
      </c>
      <c r="L48" s="25"/>
      <c r="M48" s="19">
        <v>5</v>
      </c>
      <c r="N48" s="22">
        <f t="shared" si="18"/>
        <v>6</v>
      </c>
      <c r="O48" s="14"/>
      <c r="P48" s="23">
        <v>0.10215277777777777</v>
      </c>
      <c r="Q48" s="21" t="s">
        <v>41</v>
      </c>
      <c r="R48" s="19">
        <v>1</v>
      </c>
      <c r="S48" s="24"/>
      <c r="T48" s="19">
        <v>5</v>
      </c>
      <c r="U48" s="22">
        <f t="shared" si="19"/>
        <v>6</v>
      </c>
      <c r="V48" s="14"/>
      <c r="W48" s="23"/>
      <c r="X48" s="21"/>
      <c r="Y48" s="19"/>
      <c r="Z48" s="25"/>
      <c r="AA48" s="19"/>
      <c r="AB48" s="22">
        <f t="shared" si="20"/>
        <v>0</v>
      </c>
      <c r="AC48" s="14"/>
      <c r="AD48" s="23">
        <v>3.3923611111111113E-2</v>
      </c>
      <c r="AE48" s="21" t="s">
        <v>148</v>
      </c>
      <c r="AF48" s="19">
        <v>1</v>
      </c>
      <c r="AG48" s="24"/>
      <c r="AH48" s="19">
        <v>5</v>
      </c>
      <c r="AI48" s="22">
        <f t="shared" si="21"/>
        <v>6</v>
      </c>
      <c r="AJ48" s="14"/>
      <c r="AK48" s="23"/>
      <c r="AL48" s="21"/>
      <c r="AM48" s="19"/>
      <c r="AN48" s="25"/>
      <c r="AO48" s="19"/>
      <c r="AP48" s="22">
        <f t="shared" si="22"/>
        <v>0</v>
      </c>
      <c r="AQ48" s="14"/>
      <c r="AR48" s="23"/>
      <c r="AS48" s="21"/>
      <c r="AT48" s="19"/>
      <c r="AU48" s="24"/>
      <c r="AV48" s="19"/>
      <c r="AW48" s="22">
        <f t="shared" si="23"/>
        <v>0</v>
      </c>
      <c r="AX48" s="14"/>
      <c r="AY48" s="23"/>
      <c r="AZ48" s="21"/>
      <c r="BA48" s="19"/>
      <c r="BB48" s="25"/>
      <c r="BC48" s="19"/>
      <c r="BD48" s="22">
        <f t="shared" si="24"/>
        <v>0</v>
      </c>
      <c r="BE48" s="14"/>
      <c r="BF48" s="23"/>
      <c r="BG48" s="21"/>
      <c r="BH48" s="19"/>
      <c r="BI48" s="25"/>
      <c r="BJ48" s="19"/>
      <c r="BK48" s="22">
        <f t="shared" si="25"/>
        <v>0</v>
      </c>
      <c r="BL48" s="14"/>
      <c r="BM48" s="23"/>
      <c r="BN48" s="21"/>
      <c r="BO48" s="19"/>
      <c r="BP48" s="25"/>
      <c r="BQ48" s="19"/>
      <c r="BR48" s="22">
        <f t="shared" si="26"/>
        <v>0</v>
      </c>
      <c r="BS48" s="14"/>
      <c r="BT48" s="23"/>
      <c r="BU48" s="21"/>
      <c r="BV48" s="19"/>
      <c r="BW48" s="25"/>
      <c r="BX48" s="19"/>
      <c r="BY48" s="22">
        <f t="shared" si="27"/>
        <v>0</v>
      </c>
      <c r="BZ48" s="14"/>
      <c r="CA48" s="23"/>
      <c r="CB48" s="21"/>
      <c r="CC48" s="19"/>
      <c r="CD48" s="24">
        <v>0</v>
      </c>
      <c r="CE48" s="19"/>
      <c r="CF48" s="22">
        <f t="shared" si="28"/>
        <v>0</v>
      </c>
      <c r="CG48" s="14"/>
      <c r="CH48" s="23"/>
      <c r="CI48" s="21"/>
      <c r="CJ48" s="19">
        <f t="shared" si="29"/>
        <v>3</v>
      </c>
      <c r="CK48" s="19">
        <f t="shared" si="30"/>
        <v>0</v>
      </c>
      <c r="CL48" s="19">
        <f t="shared" si="31"/>
        <v>15</v>
      </c>
      <c r="CM48" s="22">
        <f t="shared" si="32"/>
        <v>18</v>
      </c>
      <c r="CN48" s="14" t="str">
        <f t="shared" si="33"/>
        <v>Jan Ireland</v>
      </c>
      <c r="CO48" s="14"/>
      <c r="CP48" s="65">
        <v>7</v>
      </c>
    </row>
    <row r="49" spans="1:94">
      <c r="A49" s="14" t="s">
        <v>26</v>
      </c>
      <c r="B49" s="23"/>
      <c r="C49" s="21"/>
      <c r="D49" s="25"/>
      <c r="E49" s="24"/>
      <c r="F49" s="25"/>
      <c r="G49" s="22">
        <f t="shared" si="17"/>
        <v>0</v>
      </c>
      <c r="H49" s="14"/>
      <c r="I49" s="23"/>
      <c r="J49" s="21"/>
      <c r="K49" s="25"/>
      <c r="L49" s="25"/>
      <c r="M49" s="25"/>
      <c r="N49" s="22">
        <f t="shared" si="18"/>
        <v>0</v>
      </c>
      <c r="O49" s="14"/>
      <c r="P49" s="23">
        <v>7.0543981481481485E-2</v>
      </c>
      <c r="Q49" s="21" t="s">
        <v>35</v>
      </c>
      <c r="R49" s="25">
        <v>3</v>
      </c>
      <c r="S49" s="24"/>
      <c r="T49" s="25">
        <v>5</v>
      </c>
      <c r="U49" s="22">
        <f t="shared" si="19"/>
        <v>8</v>
      </c>
      <c r="V49" s="14"/>
      <c r="W49" s="23"/>
      <c r="X49" s="21"/>
      <c r="Y49" s="25"/>
      <c r="Z49" s="25"/>
      <c r="AA49" s="25"/>
      <c r="AB49" s="22">
        <f t="shared" si="20"/>
        <v>0</v>
      </c>
      <c r="AC49" s="14"/>
      <c r="AD49" s="23">
        <v>2.8310185185185185E-2</v>
      </c>
      <c r="AE49" s="21" t="s">
        <v>146</v>
      </c>
      <c r="AF49" s="25">
        <v>5</v>
      </c>
      <c r="AG49" s="24"/>
      <c r="AH49" s="25">
        <v>5</v>
      </c>
      <c r="AI49" s="22">
        <f t="shared" si="21"/>
        <v>10</v>
      </c>
      <c r="AJ49" s="14"/>
      <c r="AK49" s="23">
        <v>6.9629629629629639E-2</v>
      </c>
      <c r="AL49" s="21" t="s">
        <v>79</v>
      </c>
      <c r="AM49" s="25">
        <v>2</v>
      </c>
      <c r="AN49" s="35">
        <v>15</v>
      </c>
      <c r="AO49" s="25">
        <v>5</v>
      </c>
      <c r="AP49" s="22">
        <f t="shared" si="22"/>
        <v>22</v>
      </c>
      <c r="AQ49" s="14"/>
      <c r="AR49" s="23"/>
      <c r="AS49" s="21"/>
      <c r="AT49" s="25"/>
      <c r="AU49" s="24"/>
      <c r="AV49" s="25"/>
      <c r="AW49" s="22">
        <f t="shared" si="23"/>
        <v>0</v>
      </c>
      <c r="AX49" s="14"/>
      <c r="AY49" s="23">
        <v>3.318287037037037E-2</v>
      </c>
      <c r="AZ49" s="21" t="s">
        <v>79</v>
      </c>
      <c r="BA49" s="25">
        <v>2</v>
      </c>
      <c r="BB49" s="25"/>
      <c r="BC49" s="25">
        <v>5</v>
      </c>
      <c r="BD49" s="22">
        <f t="shared" si="24"/>
        <v>7</v>
      </c>
      <c r="BE49" s="14"/>
      <c r="BF49" s="23">
        <v>1.5972222222222224E-2</v>
      </c>
      <c r="BG49" s="21" t="s">
        <v>80</v>
      </c>
      <c r="BH49" s="25">
        <v>1</v>
      </c>
      <c r="BI49" s="25">
        <v>0</v>
      </c>
      <c r="BJ49" s="25">
        <v>5</v>
      </c>
      <c r="BK49" s="22">
        <f t="shared" si="25"/>
        <v>6</v>
      </c>
      <c r="BL49" s="14"/>
      <c r="BM49" s="23">
        <v>7.2754629629629627E-2</v>
      </c>
      <c r="BN49" s="21" t="s">
        <v>80</v>
      </c>
      <c r="BO49" s="25">
        <v>1</v>
      </c>
      <c r="BP49" s="25">
        <v>0</v>
      </c>
      <c r="BQ49" s="25">
        <v>5</v>
      </c>
      <c r="BR49" s="22">
        <f t="shared" si="26"/>
        <v>6</v>
      </c>
      <c r="BS49" s="14"/>
      <c r="BT49" s="23">
        <v>1.5335648148148147E-2</v>
      </c>
      <c r="BU49" s="21" t="s">
        <v>80</v>
      </c>
      <c r="BV49" s="25">
        <v>1</v>
      </c>
      <c r="BW49" s="35">
        <v>15</v>
      </c>
      <c r="BX49" s="25">
        <v>5</v>
      </c>
      <c r="BY49" s="22">
        <f t="shared" si="27"/>
        <v>21</v>
      </c>
      <c r="BZ49" s="14"/>
      <c r="CA49" s="23">
        <v>8.0451388888888892E-2</v>
      </c>
      <c r="CB49" s="21" t="s">
        <v>68</v>
      </c>
      <c r="CC49" s="25">
        <v>12</v>
      </c>
      <c r="CD49" s="24">
        <v>0</v>
      </c>
      <c r="CE49" s="25">
        <v>10</v>
      </c>
      <c r="CF49" s="22">
        <f t="shared" si="28"/>
        <v>22</v>
      </c>
      <c r="CG49" s="14"/>
      <c r="CH49" s="23"/>
      <c r="CI49" s="21"/>
      <c r="CJ49" s="19">
        <f t="shared" si="29"/>
        <v>27</v>
      </c>
      <c r="CK49" s="19">
        <f t="shared" si="30"/>
        <v>30</v>
      </c>
      <c r="CL49" s="19">
        <f t="shared" si="31"/>
        <v>45</v>
      </c>
      <c r="CM49" s="22">
        <f>CJ49+CK49+CL49</f>
        <v>102</v>
      </c>
      <c r="CN49" s="14" t="str">
        <f t="shared" si="33"/>
        <v>Julia King</v>
      </c>
      <c r="CO49" s="14"/>
      <c r="CP49" s="65">
        <v>1</v>
      </c>
    </row>
    <row r="50" spans="1:94">
      <c r="A50" s="14" t="s">
        <v>176</v>
      </c>
      <c r="B50" s="16"/>
      <c r="C50" s="21"/>
      <c r="D50" s="19"/>
      <c r="E50" s="19"/>
      <c r="F50" s="19"/>
      <c r="G50" s="22"/>
      <c r="H50" s="14"/>
      <c r="I50" s="16"/>
      <c r="J50" s="21"/>
      <c r="K50" s="19"/>
      <c r="L50" s="19"/>
      <c r="M50" s="19"/>
      <c r="N50" s="22"/>
      <c r="O50" s="14"/>
      <c r="P50" s="16"/>
      <c r="Q50" s="21"/>
      <c r="R50" s="19"/>
      <c r="S50" s="19"/>
      <c r="T50" s="19"/>
      <c r="U50" s="22"/>
      <c r="V50" s="14"/>
      <c r="W50" s="16"/>
      <c r="X50" s="21"/>
      <c r="Y50" s="19"/>
      <c r="Z50" s="19"/>
      <c r="AA50" s="19"/>
      <c r="AB50" s="22"/>
      <c r="AC50" s="14"/>
      <c r="AD50" s="23">
        <v>2.7013888888888889E-2</v>
      </c>
      <c r="AE50" s="21" t="s">
        <v>145</v>
      </c>
      <c r="AF50" s="19">
        <v>6</v>
      </c>
      <c r="AG50" s="24"/>
      <c r="AH50" s="19">
        <v>5</v>
      </c>
      <c r="AI50" s="22">
        <f t="shared" si="21"/>
        <v>11</v>
      </c>
      <c r="AJ50" s="14"/>
      <c r="AK50" s="16"/>
      <c r="AL50" s="21"/>
      <c r="AM50" s="19"/>
      <c r="AN50" s="19"/>
      <c r="AO50" s="19"/>
      <c r="AP50" s="22"/>
      <c r="AQ50" s="14"/>
      <c r="AR50" s="16"/>
      <c r="AS50" s="21"/>
      <c r="AT50" s="19"/>
      <c r="AU50" s="19"/>
      <c r="AV50" s="19"/>
      <c r="AW50" s="22"/>
      <c r="AX50" s="14"/>
      <c r="AY50" s="16"/>
      <c r="AZ50" s="21"/>
      <c r="BA50" s="19"/>
      <c r="BB50" s="19"/>
      <c r="BC50" s="19"/>
      <c r="BD50" s="22"/>
      <c r="BE50" s="14"/>
      <c r="BF50" s="16"/>
      <c r="BG50" s="21"/>
      <c r="BH50" s="19"/>
      <c r="BI50" s="19"/>
      <c r="BJ50" s="19"/>
      <c r="BK50" s="22"/>
      <c r="BL50" s="14"/>
      <c r="BM50" s="16"/>
      <c r="BN50" s="21"/>
      <c r="BO50" s="19"/>
      <c r="BP50" s="19"/>
      <c r="BQ50" s="19"/>
      <c r="BR50" s="22"/>
      <c r="BS50" s="14"/>
      <c r="BT50" s="16"/>
      <c r="BU50" s="21"/>
      <c r="BV50" s="19"/>
      <c r="BW50" s="19"/>
      <c r="BX50" s="19"/>
      <c r="BY50" s="22"/>
      <c r="BZ50" s="14"/>
      <c r="CA50" s="16"/>
      <c r="CB50" s="21"/>
      <c r="CC50" s="19"/>
      <c r="CD50" s="24">
        <v>0</v>
      </c>
      <c r="CE50" s="19"/>
      <c r="CF50" s="22">
        <f t="shared" si="28"/>
        <v>0</v>
      </c>
      <c r="CG50" s="14"/>
      <c r="CH50" s="23"/>
      <c r="CI50" s="21"/>
      <c r="CJ50" s="19">
        <f t="shared" si="29"/>
        <v>6</v>
      </c>
      <c r="CK50" s="19">
        <f t="shared" si="30"/>
        <v>0</v>
      </c>
      <c r="CL50" s="19">
        <f t="shared" si="31"/>
        <v>5</v>
      </c>
      <c r="CM50" s="22">
        <f t="shared" si="32"/>
        <v>11</v>
      </c>
      <c r="CN50" s="14" t="str">
        <f t="shared" si="33"/>
        <v>Mary Ballantyne</v>
      </c>
      <c r="CO50" s="14"/>
      <c r="CP50" s="14">
        <v>9</v>
      </c>
    </row>
    <row r="51" spans="1:94">
      <c r="A51" s="14" t="s">
        <v>129</v>
      </c>
      <c r="B51" s="16"/>
      <c r="C51" s="21"/>
      <c r="D51" s="19"/>
      <c r="E51" s="19"/>
      <c r="F51" s="19"/>
      <c r="G51" s="22"/>
      <c r="H51" s="14"/>
      <c r="I51" s="16"/>
      <c r="J51" s="21"/>
      <c r="K51" s="19"/>
      <c r="L51" s="19"/>
      <c r="M51" s="19"/>
      <c r="N51" s="22"/>
      <c r="O51" s="14"/>
      <c r="P51" s="16"/>
      <c r="Q51" s="21"/>
      <c r="R51" s="19"/>
      <c r="S51" s="19"/>
      <c r="T51" s="19"/>
      <c r="U51" s="22"/>
      <c r="V51" s="14"/>
      <c r="W51" s="16"/>
      <c r="X51" s="21"/>
      <c r="Y51" s="19"/>
      <c r="Z51" s="19"/>
      <c r="AA51" s="19"/>
      <c r="AB51" s="22"/>
      <c r="AC51" s="14"/>
      <c r="AD51" s="23">
        <v>2.929398148148148E-2</v>
      </c>
      <c r="AE51" s="21" t="s">
        <v>151</v>
      </c>
      <c r="AF51" s="19">
        <v>4</v>
      </c>
      <c r="AG51" s="24"/>
      <c r="AH51" s="19">
        <v>5</v>
      </c>
      <c r="AI51" s="22">
        <f t="shared" si="21"/>
        <v>9</v>
      </c>
      <c r="AJ51" s="14"/>
      <c r="AK51" s="16"/>
      <c r="AL51" s="21"/>
      <c r="AM51" s="19"/>
      <c r="AN51" s="19"/>
      <c r="AO51" s="19"/>
      <c r="AP51" s="22"/>
      <c r="AQ51" s="14"/>
      <c r="AR51" s="16"/>
      <c r="AS51" s="21"/>
      <c r="AT51" s="19"/>
      <c r="AU51" s="19"/>
      <c r="AV51" s="19"/>
      <c r="AW51" s="22"/>
      <c r="AX51" s="14"/>
      <c r="AY51" s="16"/>
      <c r="AZ51" s="21"/>
      <c r="BA51" s="19"/>
      <c r="BB51" s="19"/>
      <c r="BC51" s="19"/>
      <c r="BD51" s="22"/>
      <c r="BE51" s="14"/>
      <c r="BF51" s="16"/>
      <c r="BG51" s="21"/>
      <c r="BH51" s="19"/>
      <c r="BI51" s="19"/>
      <c r="BJ51" s="19"/>
      <c r="BK51" s="22"/>
      <c r="BL51" s="14"/>
      <c r="BM51" s="16"/>
      <c r="BN51" s="21"/>
      <c r="BO51" s="19"/>
      <c r="BP51" s="19"/>
      <c r="BQ51" s="19"/>
      <c r="BR51" s="22"/>
      <c r="BS51" s="14"/>
      <c r="BT51" s="16"/>
      <c r="BU51" s="21"/>
      <c r="BV51" s="19"/>
      <c r="BW51" s="19"/>
      <c r="BX51" s="19"/>
      <c r="BY51" s="22"/>
      <c r="BZ51" s="14"/>
      <c r="CA51" s="23">
        <v>8.1643518518518518E-2</v>
      </c>
      <c r="CB51" s="21" t="s">
        <v>73</v>
      </c>
      <c r="CC51" s="19">
        <v>10</v>
      </c>
      <c r="CD51" s="24">
        <v>0</v>
      </c>
      <c r="CE51" s="19">
        <v>10</v>
      </c>
      <c r="CF51" s="22">
        <f t="shared" si="28"/>
        <v>20</v>
      </c>
      <c r="CG51" s="14"/>
      <c r="CH51" s="23"/>
      <c r="CI51" s="21"/>
      <c r="CJ51" s="19">
        <f t="shared" si="29"/>
        <v>14</v>
      </c>
      <c r="CK51" s="19">
        <f t="shared" si="30"/>
        <v>0</v>
      </c>
      <c r="CL51" s="19">
        <f t="shared" si="31"/>
        <v>15</v>
      </c>
      <c r="CM51" s="22">
        <f t="shared" si="32"/>
        <v>29</v>
      </c>
      <c r="CN51" s="14" t="str">
        <f t="shared" si="33"/>
        <v>Gill Douglas</v>
      </c>
      <c r="CO51" s="14"/>
      <c r="CP51" s="14">
        <v>5</v>
      </c>
    </row>
    <row r="52" spans="1:94">
      <c r="A52" s="14" t="s">
        <v>177</v>
      </c>
      <c r="B52" s="16"/>
      <c r="C52" s="21"/>
      <c r="D52" s="19"/>
      <c r="E52" s="19"/>
      <c r="F52" s="19"/>
      <c r="G52" s="22"/>
      <c r="H52" s="14"/>
      <c r="I52" s="16"/>
      <c r="J52" s="21"/>
      <c r="K52" s="19"/>
      <c r="L52" s="19"/>
      <c r="M52" s="19"/>
      <c r="N52" s="22"/>
      <c r="O52" s="14"/>
      <c r="P52" s="16"/>
      <c r="Q52" s="21"/>
      <c r="R52" s="19"/>
      <c r="S52" s="19"/>
      <c r="T52" s="19"/>
      <c r="U52" s="22"/>
      <c r="V52" s="14"/>
      <c r="W52" s="16"/>
      <c r="X52" s="21"/>
      <c r="Y52" s="19"/>
      <c r="Z52" s="19"/>
      <c r="AA52" s="19"/>
      <c r="AB52" s="22"/>
      <c r="AC52" s="14"/>
      <c r="AD52" s="23">
        <v>3.2824074074074075E-2</v>
      </c>
      <c r="AE52" s="21" t="s">
        <v>149</v>
      </c>
      <c r="AF52" s="19">
        <v>2</v>
      </c>
      <c r="AG52" s="24"/>
      <c r="AH52" s="19">
        <v>5</v>
      </c>
      <c r="AI52" s="22">
        <f t="shared" si="21"/>
        <v>7</v>
      </c>
      <c r="AJ52" s="14"/>
      <c r="AK52" s="16"/>
      <c r="AL52" s="21"/>
      <c r="AM52" s="19"/>
      <c r="AN52" s="19"/>
      <c r="AO52" s="19"/>
      <c r="AP52" s="22"/>
      <c r="AQ52" s="14"/>
      <c r="AR52" s="16"/>
      <c r="AS52" s="21"/>
      <c r="AT52" s="19"/>
      <c r="AU52" s="19"/>
      <c r="AV52" s="19"/>
      <c r="AW52" s="22"/>
      <c r="AX52" s="14"/>
      <c r="AY52" s="16"/>
      <c r="AZ52" s="21"/>
      <c r="BA52" s="19"/>
      <c r="BB52" s="19"/>
      <c r="BC52" s="19"/>
      <c r="BD52" s="22"/>
      <c r="BE52" s="14"/>
      <c r="BF52" s="16"/>
      <c r="BG52" s="21"/>
      <c r="BH52" s="19"/>
      <c r="BI52" s="19"/>
      <c r="BJ52" s="19"/>
      <c r="BK52" s="22"/>
      <c r="BL52" s="14"/>
      <c r="BM52" s="16"/>
      <c r="BN52" s="21"/>
      <c r="BO52" s="19"/>
      <c r="BP52" s="19"/>
      <c r="BQ52" s="19"/>
      <c r="BR52" s="22"/>
      <c r="BS52" s="14"/>
      <c r="BT52" s="16"/>
      <c r="BU52" s="21"/>
      <c r="BV52" s="19"/>
      <c r="BW52" s="19"/>
      <c r="BX52" s="19"/>
      <c r="BY52" s="22"/>
      <c r="BZ52" s="14"/>
      <c r="CA52" s="23">
        <v>9.3159722222222227E-2</v>
      </c>
      <c r="CB52" s="21" t="s">
        <v>70</v>
      </c>
      <c r="CC52" s="19">
        <v>6</v>
      </c>
      <c r="CD52" s="24">
        <v>0</v>
      </c>
      <c r="CE52" s="19">
        <v>10</v>
      </c>
      <c r="CF52" s="22">
        <f t="shared" si="28"/>
        <v>16</v>
      </c>
      <c r="CG52" s="14"/>
      <c r="CH52" s="23"/>
      <c r="CI52" s="21"/>
      <c r="CJ52" s="19">
        <f t="shared" si="29"/>
        <v>8</v>
      </c>
      <c r="CK52" s="19">
        <f t="shared" si="30"/>
        <v>0</v>
      </c>
      <c r="CL52" s="19">
        <f t="shared" si="31"/>
        <v>15</v>
      </c>
      <c r="CM52" s="22">
        <f t="shared" si="32"/>
        <v>23</v>
      </c>
      <c r="CN52" s="14" t="str">
        <f t="shared" si="33"/>
        <v>Gill Dean Sharples</v>
      </c>
      <c r="CO52" s="14"/>
      <c r="CP52" s="14">
        <v>6</v>
      </c>
    </row>
    <row r="53" spans="1:94">
      <c r="A53" s="14" t="s">
        <v>130</v>
      </c>
      <c r="B53" s="16"/>
      <c r="C53" s="21"/>
      <c r="D53" s="19"/>
      <c r="E53" s="19"/>
      <c r="F53" s="19"/>
      <c r="G53" s="22"/>
      <c r="H53" s="14"/>
      <c r="I53" s="16"/>
      <c r="J53" s="21"/>
      <c r="K53" s="19"/>
      <c r="L53" s="19"/>
      <c r="M53" s="19"/>
      <c r="N53" s="22"/>
      <c r="O53" s="14"/>
      <c r="P53" s="16"/>
      <c r="Q53" s="21"/>
      <c r="R53" s="19"/>
      <c r="S53" s="19"/>
      <c r="T53" s="19"/>
      <c r="U53" s="22"/>
      <c r="V53" s="14"/>
      <c r="W53" s="16"/>
      <c r="X53" s="21"/>
      <c r="Y53" s="19"/>
      <c r="Z53" s="19"/>
      <c r="AA53" s="19"/>
      <c r="AB53" s="22"/>
      <c r="AC53" s="14"/>
      <c r="AD53" s="16"/>
      <c r="AE53" s="21"/>
      <c r="AF53" s="19"/>
      <c r="AG53" s="19"/>
      <c r="AH53" s="19"/>
      <c r="AI53" s="22"/>
      <c r="AJ53" s="14"/>
      <c r="AK53" s="16"/>
      <c r="AL53" s="21"/>
      <c r="AM53" s="19"/>
      <c r="AN53" s="19"/>
      <c r="AO53" s="19"/>
      <c r="AP53" s="22"/>
      <c r="AQ53" s="14"/>
      <c r="AR53" s="16"/>
      <c r="AS53" s="21"/>
      <c r="AT53" s="19"/>
      <c r="AU53" s="19"/>
      <c r="AV53" s="19"/>
      <c r="AW53" s="22"/>
      <c r="AX53" s="14"/>
      <c r="AY53" s="16"/>
      <c r="AZ53" s="21"/>
      <c r="BA53" s="19"/>
      <c r="BB53" s="19"/>
      <c r="BC53" s="19"/>
      <c r="BD53" s="22"/>
      <c r="BE53" s="14"/>
      <c r="BF53" s="16"/>
      <c r="BG53" s="21"/>
      <c r="BH53" s="19"/>
      <c r="BI53" s="19"/>
      <c r="BJ53" s="19"/>
      <c r="BK53" s="22"/>
      <c r="BL53" s="14"/>
      <c r="BM53" s="16"/>
      <c r="BN53" s="21"/>
      <c r="BO53" s="19"/>
      <c r="BP53" s="19"/>
      <c r="BQ53" s="19"/>
      <c r="BR53" s="22"/>
      <c r="BS53" s="14"/>
      <c r="BT53" s="16"/>
      <c r="BU53" s="21"/>
      <c r="BV53" s="19"/>
      <c r="BW53" s="19"/>
      <c r="BX53" s="19"/>
      <c r="BY53" s="22"/>
      <c r="BZ53" s="14"/>
      <c r="CA53" s="23">
        <v>9.1736111111111115E-2</v>
      </c>
      <c r="CB53" s="21" t="s">
        <v>69</v>
      </c>
      <c r="CC53" s="19">
        <v>8</v>
      </c>
      <c r="CD53" s="24">
        <v>0</v>
      </c>
      <c r="CE53" s="19">
        <v>10</v>
      </c>
      <c r="CF53" s="22">
        <f t="shared" si="28"/>
        <v>18</v>
      </c>
      <c r="CG53" s="14"/>
      <c r="CH53" s="23"/>
      <c r="CI53" s="21"/>
      <c r="CJ53" s="19">
        <f t="shared" si="29"/>
        <v>8</v>
      </c>
      <c r="CK53" s="19">
        <f t="shared" si="30"/>
        <v>0</v>
      </c>
      <c r="CL53" s="19">
        <f t="shared" si="31"/>
        <v>10</v>
      </c>
      <c r="CM53" s="22">
        <f t="shared" si="32"/>
        <v>18</v>
      </c>
      <c r="CN53" s="14" t="str">
        <f t="shared" si="33"/>
        <v>Sally Spence</v>
      </c>
      <c r="CO53" s="14"/>
      <c r="CP53" s="14">
        <v>7</v>
      </c>
    </row>
    <row r="54" spans="1:94">
      <c r="A54" s="14"/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16"/>
      <c r="AS54" s="21"/>
      <c r="AT54" s="19"/>
      <c r="AU54" s="19"/>
      <c r="AV54" s="19"/>
      <c r="AW54" s="22"/>
      <c r="AX54" s="14"/>
      <c r="AY54" s="16"/>
      <c r="AZ54" s="21"/>
      <c r="BA54" s="19"/>
      <c r="BB54" s="19"/>
      <c r="BC54" s="19"/>
      <c r="BD54" s="22"/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/>
      <c r="BS54" s="14"/>
      <c r="BT54" s="16"/>
      <c r="BU54" s="21"/>
      <c r="BV54" s="19"/>
      <c r="BW54" s="19"/>
      <c r="BX54" s="19"/>
      <c r="BY54" s="22"/>
      <c r="BZ54" s="14"/>
      <c r="CA54" s="16"/>
      <c r="CB54" s="21"/>
      <c r="CC54" s="19"/>
      <c r="CD54" s="19"/>
      <c r="CE54" s="19"/>
      <c r="CF54" s="22"/>
      <c r="CG54" s="14"/>
      <c r="CH54" s="23"/>
      <c r="CI54" s="21"/>
      <c r="CJ54" s="19">
        <f t="shared" si="29"/>
        <v>0</v>
      </c>
      <c r="CK54" s="19">
        <f t="shared" si="30"/>
        <v>0</v>
      </c>
      <c r="CL54" s="19">
        <f t="shared" si="31"/>
        <v>0</v>
      </c>
      <c r="CM54" s="22">
        <f t="shared" si="32"/>
        <v>0</v>
      </c>
      <c r="CN54" s="14"/>
      <c r="CO54" s="14"/>
      <c r="CP54" s="14"/>
    </row>
    <row r="55" spans="1:94">
      <c r="A55" s="14"/>
      <c r="B55" s="16"/>
      <c r="C55" s="21"/>
      <c r="D55" s="19"/>
      <c r="E55" s="19"/>
      <c r="F55" s="19"/>
      <c r="G55" s="22"/>
      <c r="H55" s="14"/>
      <c r="I55" s="16"/>
      <c r="J55" s="21"/>
      <c r="K55" s="19"/>
      <c r="L55" s="19"/>
      <c r="M55" s="19"/>
      <c r="N55" s="22"/>
      <c r="O55" s="14"/>
      <c r="P55" s="16"/>
      <c r="Q55" s="21"/>
      <c r="R55" s="19"/>
      <c r="S55" s="19"/>
      <c r="T55" s="19"/>
      <c r="U55" s="22"/>
      <c r="V55" s="14"/>
      <c r="W55" s="16"/>
      <c r="X55" s="21"/>
      <c r="Y55" s="19"/>
      <c r="Z55" s="19"/>
      <c r="AA55" s="19"/>
      <c r="AB55" s="22"/>
      <c r="AC55" s="14"/>
      <c r="AD55" s="16"/>
      <c r="AE55" s="21"/>
      <c r="AF55" s="19"/>
      <c r="AG55" s="19"/>
      <c r="AH55" s="19"/>
      <c r="AI55" s="22"/>
      <c r="AJ55" s="14"/>
      <c r="AK55" s="16"/>
      <c r="AL55" s="21"/>
      <c r="AM55" s="19"/>
      <c r="AN55" s="19"/>
      <c r="AO55" s="19"/>
      <c r="AP55" s="22"/>
      <c r="AQ55" s="14"/>
      <c r="AR55" s="16"/>
      <c r="AS55" s="21"/>
      <c r="AT55" s="19"/>
      <c r="AU55" s="19"/>
      <c r="AV55" s="19"/>
      <c r="AW55" s="22"/>
      <c r="AX55" s="14"/>
      <c r="AY55" s="16"/>
      <c r="AZ55" s="21"/>
      <c r="BA55" s="19"/>
      <c r="BB55" s="19"/>
      <c r="BC55" s="19"/>
      <c r="BD55" s="22"/>
      <c r="BE55" s="14"/>
      <c r="BF55" s="16"/>
      <c r="BG55" s="21"/>
      <c r="BH55" s="19"/>
      <c r="BI55" s="19"/>
      <c r="BJ55" s="19"/>
      <c r="BK55" s="22"/>
      <c r="BL55" s="14"/>
      <c r="BM55" s="16"/>
      <c r="BN55" s="21"/>
      <c r="BO55" s="19"/>
      <c r="BP55" s="19"/>
      <c r="BQ55" s="19"/>
      <c r="BR55" s="22"/>
      <c r="BS55" s="14"/>
      <c r="BT55" s="16"/>
      <c r="BU55" s="21"/>
      <c r="BV55" s="19"/>
      <c r="BW55" s="19"/>
      <c r="BX55" s="19"/>
      <c r="BY55" s="22"/>
      <c r="BZ55" s="14"/>
      <c r="CA55" s="16"/>
      <c r="CB55" s="21"/>
      <c r="CC55" s="19"/>
      <c r="CD55" s="19"/>
      <c r="CE55" s="19"/>
      <c r="CF55" s="22"/>
      <c r="CG55" s="14"/>
      <c r="CH55" s="23"/>
      <c r="CI55" s="21"/>
      <c r="CJ55" s="19">
        <f t="shared" si="29"/>
        <v>0</v>
      </c>
      <c r="CK55" s="19">
        <f t="shared" si="30"/>
        <v>0</v>
      </c>
      <c r="CL55" s="19">
        <f t="shared" si="31"/>
        <v>0</v>
      </c>
      <c r="CM55" s="22">
        <f t="shared" si="32"/>
        <v>0</v>
      </c>
      <c r="CN55" s="14"/>
      <c r="CO55" s="14"/>
      <c r="CP55" s="14"/>
    </row>
    <row r="56" spans="1:94">
      <c r="A56" s="14"/>
      <c r="B56" s="16"/>
      <c r="C56" s="21"/>
      <c r="D56" s="19"/>
      <c r="E56" s="19"/>
      <c r="F56" s="19"/>
      <c r="G56" s="22"/>
      <c r="H56" s="14"/>
      <c r="I56" s="16"/>
      <c r="J56" s="21"/>
      <c r="K56" s="19"/>
      <c r="L56" s="19"/>
      <c r="M56" s="19"/>
      <c r="N56" s="22"/>
      <c r="O56" s="14"/>
      <c r="P56" s="16"/>
      <c r="Q56" s="21"/>
      <c r="R56" s="19"/>
      <c r="S56" s="19"/>
      <c r="T56" s="19"/>
      <c r="U56" s="22"/>
      <c r="V56" s="14"/>
      <c r="W56" s="16"/>
      <c r="X56" s="21"/>
      <c r="Y56" s="19"/>
      <c r="Z56" s="19"/>
      <c r="AA56" s="19"/>
      <c r="AB56" s="22"/>
      <c r="AC56" s="14"/>
      <c r="AD56" s="16"/>
      <c r="AE56" s="21"/>
      <c r="AF56" s="19"/>
      <c r="AG56" s="19"/>
      <c r="AH56" s="19"/>
      <c r="AI56" s="22"/>
      <c r="AJ56" s="14"/>
      <c r="AK56" s="16"/>
      <c r="AL56" s="21"/>
      <c r="AM56" s="19"/>
      <c r="AN56" s="19"/>
      <c r="AO56" s="19"/>
      <c r="AP56" s="22"/>
      <c r="AQ56" s="14"/>
      <c r="AR56" s="16"/>
      <c r="AS56" s="21"/>
      <c r="AT56" s="19"/>
      <c r="AU56" s="19"/>
      <c r="AV56" s="19"/>
      <c r="AW56" s="22"/>
      <c r="AX56" s="14"/>
      <c r="AY56" s="16"/>
      <c r="AZ56" s="21"/>
      <c r="BA56" s="19"/>
      <c r="BB56" s="19"/>
      <c r="BC56" s="19"/>
      <c r="BD56" s="22"/>
      <c r="BE56" s="14"/>
      <c r="BF56" s="16"/>
      <c r="BG56" s="21"/>
      <c r="BH56" s="19"/>
      <c r="BI56" s="19"/>
      <c r="BJ56" s="19"/>
      <c r="BK56" s="22"/>
      <c r="BL56" s="14"/>
      <c r="BM56" s="16"/>
      <c r="BN56" s="21"/>
      <c r="BO56" s="19"/>
      <c r="BP56" s="19"/>
      <c r="BQ56" s="19"/>
      <c r="BR56" s="22"/>
      <c r="BS56" s="14"/>
      <c r="BT56" s="16"/>
      <c r="BU56" s="21"/>
      <c r="BV56" s="19"/>
      <c r="BW56" s="19"/>
      <c r="BX56" s="19"/>
      <c r="BY56" s="22"/>
      <c r="BZ56" s="14"/>
      <c r="CA56" s="16"/>
      <c r="CB56" s="21"/>
      <c r="CC56" s="19"/>
      <c r="CD56" s="19"/>
      <c r="CE56" s="19"/>
      <c r="CF56" s="22"/>
      <c r="CG56" s="14"/>
      <c r="CH56" s="16"/>
      <c r="CI56" s="21"/>
      <c r="CJ56" s="19">
        <f t="shared" si="29"/>
        <v>0</v>
      </c>
      <c r="CK56" s="19">
        <f t="shared" si="30"/>
        <v>0</v>
      </c>
      <c r="CL56" s="19">
        <f t="shared" si="31"/>
        <v>0</v>
      </c>
      <c r="CM56" s="22"/>
      <c r="CN56" s="14"/>
      <c r="CO56" s="14"/>
      <c r="CP56" s="14"/>
    </row>
    <row r="57" spans="1:94">
      <c r="A57" s="14"/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/>
      <c r="V57" s="14"/>
      <c r="W57" s="16"/>
      <c r="X57" s="21"/>
      <c r="Y57" s="19"/>
      <c r="Z57" s="19"/>
      <c r="AA57" s="19"/>
      <c r="AB57" s="22"/>
      <c r="AC57" s="14"/>
      <c r="AD57" s="16"/>
      <c r="AE57" s="21"/>
      <c r="AF57" s="19"/>
      <c r="AG57" s="19"/>
      <c r="AH57" s="19"/>
      <c r="AI57" s="22"/>
      <c r="AJ57" s="14"/>
      <c r="AK57" s="16"/>
      <c r="AL57" s="21"/>
      <c r="AM57" s="19"/>
      <c r="AN57" s="19"/>
      <c r="AO57" s="19"/>
      <c r="AP57" s="22"/>
      <c r="AQ57" s="14"/>
      <c r="AR57" s="16"/>
      <c r="AS57" s="21"/>
      <c r="AT57" s="19"/>
      <c r="AU57" s="19"/>
      <c r="AV57" s="19"/>
      <c r="AW57" s="22"/>
      <c r="AX57" s="14"/>
      <c r="AY57" s="16"/>
      <c r="AZ57" s="21"/>
      <c r="BA57" s="19"/>
      <c r="BB57" s="19"/>
      <c r="BC57" s="19"/>
      <c r="BD57" s="22"/>
      <c r="BE57" s="14"/>
      <c r="BF57" s="16"/>
      <c r="BG57" s="21"/>
      <c r="BH57" s="19"/>
      <c r="BI57" s="19"/>
      <c r="BJ57" s="19"/>
      <c r="BK57" s="22"/>
      <c r="BL57" s="14"/>
      <c r="BM57" s="16"/>
      <c r="BN57" s="21"/>
      <c r="BO57" s="19"/>
      <c r="BP57" s="19"/>
      <c r="BQ57" s="19"/>
      <c r="BR57" s="22"/>
      <c r="BS57" s="14"/>
      <c r="BT57" s="16"/>
      <c r="BU57" s="21"/>
      <c r="BV57" s="19"/>
      <c r="BW57" s="19"/>
      <c r="BX57" s="19"/>
      <c r="BY57" s="22"/>
      <c r="BZ57" s="14"/>
      <c r="CA57" s="16"/>
      <c r="CB57" s="21"/>
      <c r="CC57" s="19"/>
      <c r="CD57" s="19"/>
      <c r="CE57" s="19"/>
      <c r="CF57" s="22"/>
      <c r="CG57" s="14"/>
      <c r="CH57" s="16"/>
      <c r="CI57" s="21"/>
      <c r="CJ57" s="19">
        <f t="shared" si="29"/>
        <v>0</v>
      </c>
      <c r="CK57" s="19">
        <f t="shared" si="30"/>
        <v>0</v>
      </c>
      <c r="CL57" s="19">
        <f t="shared" si="31"/>
        <v>0</v>
      </c>
      <c r="CM57" s="22"/>
      <c r="CN57" s="14"/>
      <c r="CO57" s="14"/>
      <c r="CP57" s="14"/>
    </row>
    <row r="58" spans="1:94">
      <c r="A58" s="14"/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16"/>
      <c r="AL58" s="21"/>
      <c r="AM58" s="19"/>
      <c r="AN58" s="19"/>
      <c r="AO58" s="19"/>
      <c r="AP58" s="22"/>
      <c r="AQ58" s="14"/>
      <c r="AR58" s="16"/>
      <c r="AS58" s="21"/>
      <c r="AT58" s="19"/>
      <c r="AU58" s="19"/>
      <c r="AV58" s="19"/>
      <c r="AW58" s="22"/>
      <c r="AX58" s="14"/>
      <c r="AY58" s="16"/>
      <c r="AZ58" s="21"/>
      <c r="BA58" s="19"/>
      <c r="BB58" s="19"/>
      <c r="BC58" s="19"/>
      <c r="BD58" s="22"/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/>
      <c r="BS58" s="14"/>
      <c r="BT58" s="16"/>
      <c r="BU58" s="21"/>
      <c r="BV58" s="19"/>
      <c r="BW58" s="19"/>
      <c r="BX58" s="19"/>
      <c r="BY58" s="22"/>
      <c r="BZ58" s="14"/>
      <c r="CA58" s="16"/>
      <c r="CB58" s="21"/>
      <c r="CC58" s="19"/>
      <c r="CD58" s="19"/>
      <c r="CE58" s="19"/>
      <c r="CF58" s="22"/>
      <c r="CG58" s="14"/>
      <c r="CH58" s="16"/>
      <c r="CI58" s="21"/>
      <c r="CJ58" s="19">
        <f t="shared" si="29"/>
        <v>0</v>
      </c>
      <c r="CK58" s="19">
        <f t="shared" si="30"/>
        <v>0</v>
      </c>
      <c r="CL58" s="19">
        <f t="shared" si="31"/>
        <v>0</v>
      </c>
      <c r="CM58" s="22"/>
      <c r="CN58" s="14"/>
      <c r="CO58" s="14"/>
      <c r="CP58" s="14"/>
    </row>
    <row r="59" spans="1:94">
      <c r="A59" s="14"/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/>
      <c r="AQ59" s="14"/>
      <c r="AR59" s="16"/>
      <c r="AS59" s="21"/>
      <c r="AT59" s="19"/>
      <c r="AU59" s="19"/>
      <c r="AV59" s="19"/>
      <c r="AW59" s="22"/>
      <c r="AX59" s="14"/>
      <c r="AY59" s="16"/>
      <c r="AZ59" s="21"/>
      <c r="BA59" s="19"/>
      <c r="BB59" s="19"/>
      <c r="BC59" s="19"/>
      <c r="BD59" s="22"/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/>
      <c r="BS59" s="14"/>
      <c r="BT59" s="16"/>
      <c r="BU59" s="21"/>
      <c r="BV59" s="19"/>
      <c r="BW59" s="19"/>
      <c r="BX59" s="19"/>
      <c r="BY59" s="22"/>
      <c r="BZ59" s="14"/>
      <c r="CA59" s="16"/>
      <c r="CB59" s="21"/>
      <c r="CC59" s="19"/>
      <c r="CD59" s="19"/>
      <c r="CE59" s="19"/>
      <c r="CF59" s="22"/>
      <c r="CG59" s="14"/>
      <c r="CH59" s="16"/>
      <c r="CI59" s="21"/>
      <c r="CJ59" s="19"/>
      <c r="CK59" s="19"/>
      <c r="CL59" s="19"/>
      <c r="CM59" s="22"/>
      <c r="CN59" s="14"/>
      <c r="CO59" s="14"/>
      <c r="CP59" s="14"/>
    </row>
    <row r="60" spans="1:94">
      <c r="A60" s="14"/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/>
      <c r="AQ60" s="14"/>
      <c r="AR60" s="16"/>
      <c r="AS60" s="21"/>
      <c r="AT60" s="19"/>
      <c r="AU60" s="19"/>
      <c r="AV60" s="19"/>
      <c r="AW60" s="22"/>
      <c r="AX60" s="14"/>
      <c r="AY60" s="16"/>
      <c r="AZ60" s="21"/>
      <c r="BA60" s="19"/>
      <c r="BB60" s="19"/>
      <c r="BC60" s="19"/>
      <c r="BD60" s="22"/>
      <c r="BE60" s="14"/>
      <c r="BF60" s="16"/>
      <c r="BG60" s="21"/>
      <c r="BH60" s="19"/>
      <c r="BI60" s="19"/>
      <c r="BJ60" s="19"/>
      <c r="BK60" s="22"/>
      <c r="BL60" s="14"/>
      <c r="BM60" s="16"/>
      <c r="BN60" s="21"/>
      <c r="BO60" s="19"/>
      <c r="BP60" s="19"/>
      <c r="BQ60" s="19"/>
      <c r="BR60" s="22"/>
      <c r="BS60" s="14"/>
      <c r="BT60" s="16"/>
      <c r="BU60" s="21"/>
      <c r="BV60" s="19"/>
      <c r="BW60" s="19"/>
      <c r="BX60" s="19"/>
      <c r="BY60" s="22"/>
      <c r="BZ60" s="14"/>
      <c r="CA60" s="16"/>
      <c r="CB60" s="21"/>
      <c r="CC60" s="19"/>
      <c r="CD60" s="19"/>
      <c r="CE60" s="19"/>
      <c r="CF60" s="22"/>
      <c r="CG60" s="14"/>
      <c r="CH60" s="16"/>
      <c r="CI60" s="21"/>
      <c r="CJ60" s="19"/>
      <c r="CK60" s="19"/>
      <c r="CL60" s="19"/>
      <c r="CM60" s="22"/>
      <c r="CN60" s="14"/>
      <c r="CO60" s="14"/>
      <c r="CP60" s="14"/>
    </row>
    <row r="61" spans="1:94">
      <c r="A61" s="14"/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/>
      <c r="AQ61" s="14"/>
      <c r="AR61" s="16"/>
      <c r="AS61" s="21"/>
      <c r="AT61" s="19"/>
      <c r="AU61" s="19"/>
      <c r="AV61" s="19"/>
      <c r="AW61" s="22"/>
      <c r="AX61" s="14"/>
      <c r="AY61" s="16"/>
      <c r="AZ61" s="21"/>
      <c r="BA61" s="19"/>
      <c r="BB61" s="19"/>
      <c r="BC61" s="19"/>
      <c r="BD61" s="22"/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/>
      <c r="BS61" s="14"/>
      <c r="BT61" s="16"/>
      <c r="BU61" s="21"/>
      <c r="BV61" s="19"/>
      <c r="BW61" s="19"/>
      <c r="BX61" s="19"/>
      <c r="BY61" s="22"/>
      <c r="BZ61" s="14"/>
      <c r="CA61" s="16"/>
      <c r="CB61" s="21"/>
      <c r="CC61" s="19"/>
      <c r="CD61" s="19"/>
      <c r="CE61" s="19"/>
      <c r="CF61" s="22"/>
      <c r="CG61" s="14"/>
      <c r="CH61" s="16"/>
      <c r="CI61" s="21"/>
      <c r="CJ61" s="19"/>
      <c r="CK61" s="19"/>
      <c r="CL61" s="19"/>
      <c r="CM61" s="22"/>
      <c r="CN61" s="14"/>
      <c r="CO61" s="14"/>
      <c r="CP61" s="14"/>
    </row>
    <row r="62" spans="1:94">
      <c r="A62" s="14"/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/>
      <c r="AQ62" s="14"/>
      <c r="AR62" s="16"/>
      <c r="AS62" s="21"/>
      <c r="AT62" s="19"/>
      <c r="AU62" s="19"/>
      <c r="AV62" s="19"/>
      <c r="AW62" s="22"/>
      <c r="AX62" s="14"/>
      <c r="AY62" s="16"/>
      <c r="AZ62" s="21"/>
      <c r="BA62" s="19"/>
      <c r="BB62" s="19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16"/>
      <c r="BN62" s="21"/>
      <c r="BO62" s="19"/>
      <c r="BP62" s="19"/>
      <c r="BQ62" s="19"/>
      <c r="BR62" s="22"/>
      <c r="BS62" s="14"/>
      <c r="BT62" s="16"/>
      <c r="BU62" s="21"/>
      <c r="BV62" s="19"/>
      <c r="BW62" s="19"/>
      <c r="BX62" s="19"/>
      <c r="BY62" s="22"/>
      <c r="BZ62" s="14"/>
      <c r="CA62" s="16"/>
      <c r="CB62" s="21"/>
      <c r="CC62" s="19"/>
      <c r="CD62" s="19"/>
      <c r="CE62" s="19"/>
      <c r="CF62" s="22"/>
      <c r="CG62" s="14"/>
      <c r="CH62" s="16"/>
      <c r="CI62" s="21"/>
      <c r="CJ62" s="19"/>
      <c r="CK62" s="19"/>
      <c r="CL62" s="19"/>
      <c r="CM62" s="22"/>
      <c r="CN62" s="14"/>
      <c r="CO62" s="14"/>
      <c r="CP62" s="14"/>
    </row>
    <row r="63" spans="1:94">
      <c r="A63" s="14"/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/>
      <c r="AQ63" s="14"/>
      <c r="AR63" s="16"/>
      <c r="AS63" s="21"/>
      <c r="AT63" s="19"/>
      <c r="AU63" s="19"/>
      <c r="AV63" s="19"/>
      <c r="AW63" s="22"/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/>
      <c r="BS63" s="14"/>
      <c r="BT63" s="16"/>
      <c r="BU63" s="21"/>
      <c r="BV63" s="19"/>
      <c r="BW63" s="19"/>
      <c r="BX63" s="19"/>
      <c r="BY63" s="22"/>
      <c r="BZ63" s="14"/>
      <c r="CA63" s="16"/>
      <c r="CB63" s="21"/>
      <c r="CC63" s="19"/>
      <c r="CD63" s="19"/>
      <c r="CE63" s="19"/>
      <c r="CF63" s="22"/>
      <c r="CG63" s="14"/>
      <c r="CH63" s="16"/>
      <c r="CI63" s="21"/>
      <c r="CJ63" s="19"/>
      <c r="CK63" s="19"/>
      <c r="CL63" s="19"/>
      <c r="CM63" s="22"/>
      <c r="CN63" s="14"/>
      <c r="CO63" s="14"/>
      <c r="CP63" s="14"/>
    </row>
    <row r="64" spans="1:94">
      <c r="A64" s="14"/>
      <c r="B64" s="16"/>
      <c r="C64" s="21"/>
      <c r="D64" s="19"/>
      <c r="E64" s="19"/>
      <c r="F64" s="19"/>
      <c r="G64" s="22"/>
      <c r="H64" s="14"/>
      <c r="I64" s="16"/>
      <c r="J64" s="21"/>
      <c r="K64" s="19"/>
      <c r="L64" s="19"/>
      <c r="M64" s="19"/>
      <c r="N64" s="22"/>
      <c r="O64" s="14"/>
      <c r="P64" s="16"/>
      <c r="Q64" s="21"/>
      <c r="R64" s="19"/>
      <c r="S64" s="19"/>
      <c r="T64" s="19"/>
      <c r="U64" s="22"/>
      <c r="V64" s="14"/>
      <c r="W64" s="16"/>
      <c r="X64" s="21"/>
      <c r="Y64" s="19"/>
      <c r="Z64" s="19"/>
      <c r="AA64" s="19"/>
      <c r="AB64" s="22"/>
      <c r="AC64" s="14"/>
      <c r="AD64" s="16"/>
      <c r="AE64" s="21"/>
      <c r="AF64" s="19"/>
      <c r="AG64" s="19"/>
      <c r="AH64" s="19"/>
      <c r="AI64" s="22"/>
      <c r="AJ64" s="14"/>
      <c r="AK64" s="16"/>
      <c r="AL64" s="21"/>
      <c r="AM64" s="19"/>
      <c r="AN64" s="19"/>
      <c r="AO64" s="19"/>
      <c r="AP64" s="22"/>
      <c r="AQ64" s="14"/>
      <c r="AR64" s="16"/>
      <c r="AS64" s="21"/>
      <c r="AT64" s="19"/>
      <c r="AU64" s="19"/>
      <c r="AV64" s="19"/>
      <c r="AW64" s="22"/>
      <c r="AX64" s="14"/>
      <c r="AY64" s="16"/>
      <c r="AZ64" s="21"/>
      <c r="BA64" s="19"/>
      <c r="BB64" s="19"/>
      <c r="BC64" s="19"/>
      <c r="BD64" s="22"/>
      <c r="BE64" s="14"/>
      <c r="BF64" s="16"/>
      <c r="BG64" s="21"/>
      <c r="BH64" s="19"/>
      <c r="BI64" s="19"/>
      <c r="BJ64" s="19"/>
      <c r="BK64" s="22"/>
      <c r="BL64" s="14"/>
      <c r="BM64" s="16"/>
      <c r="BN64" s="21"/>
      <c r="BO64" s="19"/>
      <c r="BP64" s="19"/>
      <c r="BQ64" s="19"/>
      <c r="BR64" s="22"/>
      <c r="BS64" s="14"/>
      <c r="BT64" s="16"/>
      <c r="BU64" s="21"/>
      <c r="BV64" s="19"/>
      <c r="BW64" s="19"/>
      <c r="BX64" s="19"/>
      <c r="BY64" s="22"/>
      <c r="BZ64" s="14"/>
      <c r="CA64" s="16"/>
      <c r="CB64" s="21"/>
      <c r="CC64" s="19"/>
      <c r="CD64" s="19"/>
      <c r="CE64" s="19"/>
      <c r="CF64" s="22"/>
      <c r="CG64" s="14"/>
      <c r="CH64" s="16"/>
      <c r="CI64" s="21"/>
      <c r="CJ64" s="19"/>
      <c r="CK64" s="19"/>
      <c r="CL64" s="19"/>
      <c r="CM64" s="22"/>
      <c r="CN64" s="14"/>
      <c r="CO64" s="14"/>
      <c r="CP64" s="14"/>
    </row>
    <row r="65" spans="1:94">
      <c r="A65" s="14"/>
      <c r="B65" s="16"/>
      <c r="C65" s="21"/>
      <c r="D65" s="19"/>
      <c r="E65" s="19"/>
      <c r="F65" s="19"/>
      <c r="G65" s="22"/>
      <c r="H65" s="14"/>
      <c r="I65" s="16"/>
      <c r="J65" s="21"/>
      <c r="K65" s="19"/>
      <c r="L65" s="19"/>
      <c r="M65" s="19"/>
      <c r="N65" s="22"/>
      <c r="O65" s="14"/>
      <c r="P65" s="16"/>
      <c r="Q65" s="21"/>
      <c r="R65" s="19"/>
      <c r="S65" s="19"/>
      <c r="T65" s="19"/>
      <c r="U65" s="22"/>
      <c r="V65" s="14"/>
      <c r="W65" s="16"/>
      <c r="X65" s="21"/>
      <c r="Y65" s="19"/>
      <c r="Z65" s="19"/>
      <c r="AA65" s="19"/>
      <c r="AB65" s="22"/>
      <c r="AC65" s="14"/>
      <c r="AD65" s="16"/>
      <c r="AE65" s="21"/>
      <c r="AF65" s="19"/>
      <c r="AG65" s="19"/>
      <c r="AH65" s="19"/>
      <c r="AI65" s="22"/>
      <c r="AJ65" s="14"/>
      <c r="AK65" s="16"/>
      <c r="AL65" s="21"/>
      <c r="AM65" s="19"/>
      <c r="AN65" s="19"/>
      <c r="AO65" s="19"/>
      <c r="AP65" s="22"/>
      <c r="AQ65" s="14"/>
      <c r="AR65" s="16"/>
      <c r="AS65" s="21"/>
      <c r="AT65" s="19"/>
      <c r="AU65" s="19"/>
      <c r="AV65" s="19"/>
      <c r="AW65" s="22"/>
      <c r="AX65" s="14"/>
      <c r="AY65" s="16"/>
      <c r="AZ65" s="21"/>
      <c r="BA65" s="19"/>
      <c r="BB65" s="19"/>
      <c r="BC65" s="19"/>
      <c r="BD65" s="22"/>
      <c r="BE65" s="14"/>
      <c r="BF65" s="16"/>
      <c r="BG65" s="21"/>
      <c r="BH65" s="19"/>
      <c r="BI65" s="19"/>
      <c r="BJ65" s="19"/>
      <c r="BK65" s="22"/>
      <c r="BL65" s="14"/>
      <c r="BM65" s="16"/>
      <c r="BN65" s="21"/>
      <c r="BO65" s="19"/>
      <c r="BP65" s="19"/>
      <c r="BQ65" s="19"/>
      <c r="BR65" s="22"/>
      <c r="BS65" s="14"/>
      <c r="BT65" s="16"/>
      <c r="BU65" s="21"/>
      <c r="BV65" s="19"/>
      <c r="BW65" s="19"/>
      <c r="BX65" s="19"/>
      <c r="BY65" s="22"/>
      <c r="BZ65" s="14"/>
      <c r="CA65" s="16"/>
      <c r="CB65" s="21"/>
      <c r="CC65" s="19"/>
      <c r="CD65" s="19"/>
      <c r="CE65" s="19"/>
      <c r="CF65" s="22"/>
      <c r="CG65" s="14"/>
      <c r="CH65" s="16"/>
      <c r="CI65" s="21"/>
      <c r="CJ65" s="19"/>
      <c r="CK65" s="19"/>
      <c r="CL65" s="19"/>
      <c r="CM65" s="22"/>
      <c r="CN65" s="14"/>
      <c r="CO65" s="14"/>
      <c r="CP65" s="14"/>
    </row>
    <row r="66" spans="1:94">
      <c r="A66" s="14"/>
      <c r="B66" s="16"/>
      <c r="C66" s="21"/>
      <c r="D66" s="19"/>
      <c r="E66" s="19"/>
      <c r="F66" s="19"/>
      <c r="G66" s="22"/>
      <c r="H66" s="14"/>
      <c r="I66" s="16"/>
      <c r="J66" s="21"/>
      <c r="K66" s="19"/>
      <c r="L66" s="19"/>
      <c r="M66" s="19"/>
      <c r="N66" s="22"/>
      <c r="O66" s="14"/>
      <c r="P66" s="16"/>
      <c r="Q66" s="21"/>
      <c r="R66" s="19"/>
      <c r="S66" s="19"/>
      <c r="T66" s="19"/>
      <c r="U66" s="22"/>
      <c r="V66" s="14"/>
      <c r="W66" s="16"/>
      <c r="X66" s="21"/>
      <c r="Y66" s="19"/>
      <c r="Z66" s="19"/>
      <c r="AA66" s="19"/>
      <c r="AB66" s="22"/>
      <c r="AC66" s="14"/>
      <c r="AD66" s="16"/>
      <c r="AE66" s="21"/>
      <c r="AF66" s="19"/>
      <c r="AG66" s="19"/>
      <c r="AH66" s="19"/>
      <c r="AI66" s="22"/>
      <c r="AJ66" s="14"/>
      <c r="AK66" s="16"/>
      <c r="AL66" s="21"/>
      <c r="AM66" s="19"/>
      <c r="AN66" s="19"/>
      <c r="AO66" s="19"/>
      <c r="AP66" s="22"/>
      <c r="AQ66" s="14"/>
      <c r="AR66" s="16"/>
      <c r="AS66" s="21"/>
      <c r="AT66" s="19"/>
      <c r="AU66" s="19"/>
      <c r="AV66" s="19"/>
      <c r="AW66" s="22"/>
      <c r="AX66" s="14"/>
      <c r="AY66" s="16"/>
      <c r="AZ66" s="21"/>
      <c r="BA66" s="19"/>
      <c r="BB66" s="19"/>
      <c r="BC66" s="19"/>
      <c r="BD66" s="22"/>
      <c r="BE66" s="14"/>
      <c r="BF66" s="16"/>
      <c r="BG66" s="21"/>
      <c r="BH66" s="19"/>
      <c r="BI66" s="19"/>
      <c r="BJ66" s="19"/>
      <c r="BK66" s="22"/>
      <c r="BL66" s="14"/>
      <c r="BM66" s="16"/>
      <c r="BN66" s="21"/>
      <c r="BO66" s="19"/>
      <c r="BP66" s="19"/>
      <c r="BQ66" s="19"/>
      <c r="BR66" s="22"/>
      <c r="BS66" s="14"/>
      <c r="BT66" s="16"/>
      <c r="BU66" s="21"/>
      <c r="BV66" s="19"/>
      <c r="BW66" s="19"/>
      <c r="BX66" s="19"/>
      <c r="BY66" s="22"/>
      <c r="BZ66" s="14"/>
      <c r="CA66" s="16"/>
      <c r="CB66" s="21"/>
      <c r="CC66" s="19"/>
      <c r="CD66" s="19"/>
      <c r="CE66" s="19"/>
      <c r="CF66" s="22"/>
      <c r="CG66" s="14"/>
      <c r="CH66" s="16"/>
      <c r="CI66" s="21"/>
      <c r="CJ66" s="19"/>
      <c r="CK66" s="19"/>
      <c r="CL66" s="19"/>
      <c r="CM66" s="22"/>
      <c r="CN66" s="14"/>
      <c r="CO66" s="14"/>
      <c r="CP66" s="14"/>
    </row>
    <row r="67" spans="1:94">
      <c r="A67" s="14"/>
      <c r="B67" s="16"/>
      <c r="C67" s="21"/>
      <c r="D67" s="19"/>
      <c r="E67" s="19"/>
      <c r="F67" s="19"/>
      <c r="G67" s="22"/>
      <c r="H67" s="14"/>
      <c r="I67" s="16"/>
      <c r="J67" s="21"/>
      <c r="K67" s="19"/>
      <c r="L67" s="19"/>
      <c r="M67" s="19"/>
      <c r="N67" s="22"/>
      <c r="O67" s="14"/>
      <c r="P67" s="16"/>
      <c r="Q67" s="21"/>
      <c r="R67" s="19"/>
      <c r="S67" s="19"/>
      <c r="T67" s="19"/>
      <c r="U67" s="22"/>
      <c r="V67" s="14"/>
      <c r="W67" s="16"/>
      <c r="X67" s="21"/>
      <c r="Y67" s="19"/>
      <c r="Z67" s="19"/>
      <c r="AA67" s="19"/>
      <c r="AB67" s="22"/>
      <c r="AC67" s="14"/>
      <c r="AD67" s="16"/>
      <c r="AE67" s="21"/>
      <c r="AF67" s="19"/>
      <c r="AG67" s="19"/>
      <c r="AH67" s="19"/>
      <c r="AI67" s="22"/>
      <c r="AJ67" s="14"/>
      <c r="AK67" s="16"/>
      <c r="AL67" s="21"/>
      <c r="AM67" s="19"/>
      <c r="AN67" s="19"/>
      <c r="AO67" s="19"/>
      <c r="AP67" s="22"/>
      <c r="AQ67" s="14"/>
      <c r="AR67" s="16"/>
      <c r="AS67" s="21"/>
      <c r="AT67" s="19"/>
      <c r="AU67" s="19"/>
      <c r="AV67" s="19"/>
      <c r="AW67" s="22"/>
      <c r="AX67" s="14"/>
      <c r="AY67" s="16"/>
      <c r="AZ67" s="21"/>
      <c r="BA67" s="19"/>
      <c r="BB67" s="19"/>
      <c r="BC67" s="19"/>
      <c r="BD67" s="22"/>
      <c r="BE67" s="14"/>
      <c r="BF67" s="16"/>
      <c r="BG67" s="21"/>
      <c r="BH67" s="19"/>
      <c r="BI67" s="19"/>
      <c r="BJ67" s="19"/>
      <c r="BK67" s="22"/>
      <c r="BL67" s="14"/>
      <c r="BM67" s="16"/>
      <c r="BN67" s="21"/>
      <c r="BO67" s="19"/>
      <c r="BP67" s="19"/>
      <c r="BQ67" s="19"/>
      <c r="BR67" s="22"/>
      <c r="BS67" s="14"/>
      <c r="BT67" s="16"/>
      <c r="BU67" s="21"/>
      <c r="BV67" s="19"/>
      <c r="BW67" s="19"/>
      <c r="BX67" s="19"/>
      <c r="BY67" s="22"/>
      <c r="BZ67" s="14"/>
      <c r="CA67" s="16"/>
      <c r="CB67" s="21"/>
      <c r="CC67" s="19"/>
      <c r="CD67" s="19"/>
      <c r="CE67" s="19"/>
      <c r="CF67" s="22"/>
      <c r="CG67" s="14"/>
      <c r="CH67" s="16"/>
      <c r="CI67" s="21"/>
      <c r="CJ67" s="19"/>
      <c r="CK67" s="19"/>
      <c r="CL67" s="19"/>
      <c r="CM67" s="22"/>
      <c r="CN67" s="14"/>
      <c r="CO67" s="14"/>
      <c r="CP67" s="14"/>
    </row>
    <row r="68" spans="1:94" ht="14.4" thickBot="1">
      <c r="A68" s="14" t="s">
        <v>62</v>
      </c>
      <c r="B68" s="26">
        <v>4</v>
      </c>
      <c r="C68" s="27"/>
      <c r="D68" s="28"/>
      <c r="E68" s="28"/>
      <c r="F68" s="28"/>
      <c r="G68" s="29"/>
      <c r="H68" s="14"/>
      <c r="I68" s="26">
        <v>3</v>
      </c>
      <c r="J68" s="27"/>
      <c r="K68" s="28"/>
      <c r="L68" s="28"/>
      <c r="M68" s="28"/>
      <c r="N68" s="29"/>
      <c r="O68" s="14"/>
      <c r="P68" s="26">
        <v>4</v>
      </c>
      <c r="Q68" s="27"/>
      <c r="R68" s="28"/>
      <c r="S68" s="28"/>
      <c r="T68" s="28"/>
      <c r="U68" s="29"/>
      <c r="V68" s="14"/>
      <c r="W68" s="26">
        <v>1</v>
      </c>
      <c r="X68" s="27"/>
      <c r="Y68" s="28"/>
      <c r="Z68" s="28"/>
      <c r="AA68" s="28"/>
      <c r="AB68" s="29"/>
      <c r="AC68" s="14"/>
      <c r="AD68" s="26">
        <v>7</v>
      </c>
      <c r="AE68" s="27"/>
      <c r="AF68" s="28"/>
      <c r="AG68" s="28"/>
      <c r="AH68" s="28"/>
      <c r="AI68" s="29"/>
      <c r="AJ68" s="14"/>
      <c r="AK68" s="26">
        <v>2</v>
      </c>
      <c r="AL68" s="27"/>
      <c r="AM68" s="28"/>
      <c r="AN68" s="28"/>
      <c r="AO68" s="28"/>
      <c r="AP68" s="29"/>
      <c r="AQ68" s="14"/>
      <c r="AR68" s="26">
        <v>1</v>
      </c>
      <c r="AS68" s="27"/>
      <c r="AT68" s="28"/>
      <c r="AU68" s="28"/>
      <c r="AV68" s="28"/>
      <c r="AW68" s="29"/>
      <c r="AX68" s="14"/>
      <c r="AY68" s="26">
        <v>2</v>
      </c>
      <c r="AZ68" s="27"/>
      <c r="BA68" s="28"/>
      <c r="BB68" s="28"/>
      <c r="BC68" s="28"/>
      <c r="BD68" s="29"/>
      <c r="BE68" s="14"/>
      <c r="BF68" s="26">
        <v>2</v>
      </c>
      <c r="BG68" s="27"/>
      <c r="BH68" s="28"/>
      <c r="BI68" s="28"/>
      <c r="BJ68" s="28"/>
      <c r="BK68" s="29"/>
      <c r="BL68" s="14"/>
      <c r="BM68" s="26">
        <v>2</v>
      </c>
      <c r="BN68" s="27"/>
      <c r="BO68" s="28"/>
      <c r="BP68" s="28"/>
      <c r="BQ68" s="28"/>
      <c r="BR68" s="29"/>
      <c r="BS68" s="14"/>
      <c r="BT68" s="26">
        <v>2</v>
      </c>
      <c r="BU68" s="27"/>
      <c r="BV68" s="28"/>
      <c r="BW68" s="28"/>
      <c r="BX68" s="28"/>
      <c r="BY68" s="29"/>
      <c r="BZ68" s="14"/>
      <c r="CA68" s="26">
        <v>6</v>
      </c>
      <c r="CB68" s="27"/>
      <c r="CC68" s="28"/>
      <c r="CD68" s="28"/>
      <c r="CE68" s="28"/>
      <c r="CF68" s="29"/>
      <c r="CG68" s="14"/>
      <c r="CH68" s="26">
        <v>10</v>
      </c>
      <c r="CI68" s="27"/>
      <c r="CJ68" s="28"/>
      <c r="CK68" s="28"/>
      <c r="CL68" s="28"/>
      <c r="CM68" s="29"/>
      <c r="CN68" s="14"/>
      <c r="CO68" s="14"/>
      <c r="CP68" s="14"/>
    </row>
    <row r="69" spans="1:94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</row>
    <row r="70" spans="1:94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</row>
    <row r="71" spans="1:94">
      <c r="G71" s="10"/>
      <c r="N71" s="10"/>
      <c r="U71" s="10"/>
    </row>
    <row r="72" spans="1:94">
      <c r="G72" s="10"/>
      <c r="N72" s="10"/>
      <c r="U72" s="10"/>
    </row>
    <row r="73" spans="1:94">
      <c r="G73" s="10"/>
      <c r="N73" s="10"/>
      <c r="U73" s="10"/>
    </row>
    <row r="74" spans="1:94">
      <c r="G74" s="10"/>
      <c r="N74" s="10"/>
      <c r="U74" s="10"/>
    </row>
    <row r="75" spans="1:94">
      <c r="G75" s="10"/>
      <c r="N75" s="10"/>
      <c r="U75" s="10"/>
    </row>
    <row r="76" spans="1:94">
      <c r="G76" s="10"/>
      <c r="N76" s="10"/>
      <c r="U76" s="10"/>
    </row>
    <row r="77" spans="1:94">
      <c r="G77" s="10"/>
      <c r="N77" s="10"/>
      <c r="U77" s="10"/>
    </row>
    <row r="78" spans="1:94">
      <c r="G78" s="10"/>
      <c r="N78" s="10"/>
      <c r="U78" s="10"/>
    </row>
    <row r="79" spans="1:94">
      <c r="G79" s="10"/>
      <c r="N79" s="10"/>
      <c r="U79" s="10"/>
    </row>
    <row r="80" spans="1:94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  <row r="1301" spans="7:21">
      <c r="G1301" s="10"/>
      <c r="N1301" s="10"/>
      <c r="U1301" s="10"/>
    </row>
    <row r="1302" spans="7:21">
      <c r="G1302" s="10"/>
      <c r="N1302" s="10"/>
      <c r="U1302" s="10"/>
    </row>
    <row r="1303" spans="7:21">
      <c r="G1303" s="10"/>
      <c r="N1303" s="10"/>
      <c r="U1303" s="10"/>
    </row>
    <row r="1304" spans="7:21">
      <c r="G1304" s="10"/>
      <c r="N1304" s="10"/>
      <c r="U1304" s="10"/>
    </row>
  </sheetData>
  <mergeCells count="106">
    <mergeCell ref="I40:N40"/>
    <mergeCell ref="I41:N41"/>
    <mergeCell ref="B3:G3"/>
    <mergeCell ref="B4:G4"/>
    <mergeCell ref="B5:G5"/>
    <mergeCell ref="B6:G6"/>
    <mergeCell ref="B38:G38"/>
    <mergeCell ref="B39:G39"/>
    <mergeCell ref="B40:G40"/>
    <mergeCell ref="B41:G41"/>
    <mergeCell ref="I38:N38"/>
    <mergeCell ref="I39:N39"/>
    <mergeCell ref="I3:N3"/>
    <mergeCell ref="I4:N4"/>
    <mergeCell ref="I5:N5"/>
    <mergeCell ref="I6:N6"/>
    <mergeCell ref="P3:U3"/>
    <mergeCell ref="W3:AB3"/>
    <mergeCell ref="AD3:AI3"/>
    <mergeCell ref="AK3:AP3"/>
    <mergeCell ref="AR3:AW3"/>
    <mergeCell ref="AY3:BD3"/>
    <mergeCell ref="BF3:BK3"/>
    <mergeCell ref="BM3:BR3"/>
    <mergeCell ref="BT3:BY3"/>
    <mergeCell ref="BT4:BY4"/>
    <mergeCell ref="CA4:CF4"/>
    <mergeCell ref="CH4:CM4"/>
    <mergeCell ref="CH3:CM3"/>
    <mergeCell ref="CA5:CF5"/>
    <mergeCell ref="BT5:BY5"/>
    <mergeCell ref="BF4:BK4"/>
    <mergeCell ref="BM5:BR5"/>
    <mergeCell ref="CH1:CM1"/>
    <mergeCell ref="CA3:CF3"/>
    <mergeCell ref="P4:U4"/>
    <mergeCell ref="W4:AB4"/>
    <mergeCell ref="AD4:AI4"/>
    <mergeCell ref="AK4:AP4"/>
    <mergeCell ref="P5:U5"/>
    <mergeCell ref="AR4:AW4"/>
    <mergeCell ref="AY4:BD4"/>
    <mergeCell ref="BM4:BR4"/>
    <mergeCell ref="AY5:BD5"/>
    <mergeCell ref="BF5:BK5"/>
    <mergeCell ref="BT6:BY6"/>
    <mergeCell ref="W5:AB5"/>
    <mergeCell ref="AD5:AI5"/>
    <mergeCell ref="AK5:AP5"/>
    <mergeCell ref="AR5:AW5"/>
    <mergeCell ref="P40:U40"/>
    <mergeCell ref="CH36:CM36"/>
    <mergeCell ref="AR6:AW6"/>
    <mergeCell ref="AY6:BD6"/>
    <mergeCell ref="BF6:BK6"/>
    <mergeCell ref="BM6:BR6"/>
    <mergeCell ref="CA6:CF6"/>
    <mergeCell ref="CH6:CM6"/>
    <mergeCell ref="AK6:AP6"/>
    <mergeCell ref="AY39:BD39"/>
    <mergeCell ref="CH39:CM39"/>
    <mergeCell ref="P6:U6"/>
    <mergeCell ref="W6:AB6"/>
    <mergeCell ref="AD6:AI6"/>
    <mergeCell ref="CA38:CF38"/>
    <mergeCell ref="CH5:CM5"/>
    <mergeCell ref="P41:U41"/>
    <mergeCell ref="BT39:BY39"/>
    <mergeCell ref="BT38:BY38"/>
    <mergeCell ref="W41:AB41"/>
    <mergeCell ref="AD41:AI41"/>
    <mergeCell ref="AK41:AP41"/>
    <mergeCell ref="P38:U38"/>
    <mergeCell ref="W38:AB38"/>
    <mergeCell ref="AD38:AI38"/>
    <mergeCell ref="AR39:AW39"/>
    <mergeCell ref="AK38:AP38"/>
    <mergeCell ref="AR38:AW38"/>
    <mergeCell ref="AY41:BD41"/>
    <mergeCell ref="BM41:BR41"/>
    <mergeCell ref="BF41:BK41"/>
    <mergeCell ref="BT41:BY41"/>
    <mergeCell ref="CA41:CF41"/>
    <mergeCell ref="P39:U39"/>
    <mergeCell ref="CH38:CM38"/>
    <mergeCell ref="W39:AB39"/>
    <mergeCell ref="AD39:AI39"/>
    <mergeCell ref="AK39:AP39"/>
    <mergeCell ref="AY38:BD38"/>
    <mergeCell ref="AY40:BD40"/>
    <mergeCell ref="BF40:BK40"/>
    <mergeCell ref="BM40:BR40"/>
    <mergeCell ref="BF39:BK39"/>
    <mergeCell ref="CA39:CF39"/>
    <mergeCell ref="BF38:BK38"/>
    <mergeCell ref="BM38:BR38"/>
    <mergeCell ref="BM39:BR39"/>
    <mergeCell ref="W40:AB40"/>
    <mergeCell ref="AD40:AI40"/>
    <mergeCell ref="AK40:AP40"/>
    <mergeCell ref="AR41:AW41"/>
    <mergeCell ref="AR40:AW40"/>
    <mergeCell ref="CH41:CM41"/>
    <mergeCell ref="BT40:BY40"/>
    <mergeCell ref="CA40:CF40"/>
    <mergeCell ref="CH40:CM40"/>
  </mergeCells>
  <phoneticPr fontId="1" type="noConversion"/>
  <printOptions gridLines="1"/>
  <pageMargins left="0" right="0" top="0" bottom="0" header="0.31496062992125984" footer="0.31496062992125984"/>
  <pageSetup scale="50" orientation="landscape" r:id="rId1"/>
  <colBreaks count="1" manualBreakCount="1">
    <brk id="35" max="6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P1304"/>
  <sheetViews>
    <sheetView zoomScaleNormal="100" workbookViewId="0">
      <pane xSplit="1" topLeftCell="BT1" activePane="topRight" state="frozen"/>
      <selection pane="topRight" activeCell="BV26" sqref="BV26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customWidth="1"/>
    <col min="10" max="10" width="5" style="9" customWidth="1"/>
    <col min="11" max="13" width="5" style="8" customWidth="1"/>
    <col min="14" max="14" width="9.109375" style="1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customWidth="1"/>
    <col min="38" max="41" width="5" style="8" customWidth="1"/>
    <col min="42" max="42" width="9.109375" style="8" customWidth="1"/>
    <col min="43" max="43" width="1.88671875" style="8" customWidth="1"/>
    <col min="44" max="44" width="9.109375" style="8" customWidth="1"/>
    <col min="45" max="48" width="5" style="8" customWidth="1"/>
    <col min="49" max="49" width="9.109375" style="8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customWidth="1"/>
    <col min="58" max="58" width="9.109375" style="8" customWidth="1"/>
    <col min="59" max="62" width="5" style="8" customWidth="1"/>
    <col min="63" max="63" width="9.109375" style="8" customWidth="1"/>
    <col min="64" max="64" width="1.88671875" style="8" customWidth="1"/>
    <col min="65" max="65" width="9.109375" style="8" customWidth="1"/>
    <col min="66" max="69" width="5" style="8" customWidth="1"/>
    <col min="70" max="70" width="9.109375" style="8" customWidth="1"/>
    <col min="71" max="71" width="1.88671875" style="8" customWidth="1"/>
    <col min="72" max="72" width="10.109375" style="8" customWidth="1"/>
    <col min="73" max="76" width="5" style="8" customWidth="1"/>
    <col min="77" max="77" width="9.109375" style="8" customWidth="1"/>
    <col min="78" max="78" width="1.88671875" style="8" customWidth="1"/>
    <col min="79" max="79" width="10.109375" style="8" hidden="1" customWidth="1"/>
    <col min="80" max="83" width="5" style="8" hidden="1" customWidth="1"/>
    <col min="84" max="84" width="9.109375" style="8" hidden="1" customWidth="1"/>
    <col min="85" max="85" width="1.88671875" style="8" hidden="1" customWidth="1"/>
    <col min="86" max="89" width="9.109375" style="8" customWidth="1"/>
    <col min="90" max="90" width="11.33203125" style="8" customWidth="1"/>
    <col min="91" max="16384" width="9.109375" style="8"/>
  </cols>
  <sheetData>
    <row r="1" spans="1:94">
      <c r="A1" s="12" t="s">
        <v>0</v>
      </c>
      <c r="B1" s="12" t="s">
        <v>191</v>
      </c>
      <c r="C1" s="13"/>
      <c r="D1" s="12"/>
      <c r="F1" s="14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92" t="str">
        <f>B1</f>
        <v>2009 Club Autumn Series</v>
      </c>
      <c r="CI1" s="192"/>
      <c r="CJ1" s="192"/>
      <c r="CK1" s="192"/>
      <c r="CL1" s="192"/>
      <c r="CM1" s="192"/>
      <c r="CN1" s="14"/>
      <c r="CO1" s="14"/>
      <c r="CP1" s="14"/>
    </row>
    <row r="2" spans="1:94" ht="14.4" thickBot="1">
      <c r="A2" s="14"/>
      <c r="B2" s="14"/>
      <c r="C2" s="15"/>
      <c r="D2" s="14"/>
      <c r="E2" s="14"/>
      <c r="F2" s="14"/>
      <c r="G2" s="14"/>
      <c r="H2" s="14"/>
      <c r="I2" s="14"/>
      <c r="J2" s="15"/>
      <c r="K2" s="14"/>
      <c r="L2" s="14"/>
      <c r="M2" s="14"/>
      <c r="N2" s="14"/>
      <c r="O2" s="14"/>
      <c r="P2" s="14"/>
      <c r="Q2" s="15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</row>
    <row r="3" spans="1:94">
      <c r="A3" s="14" t="s">
        <v>2</v>
      </c>
      <c r="B3" s="193" t="s">
        <v>97</v>
      </c>
      <c r="C3" s="194"/>
      <c r="D3" s="194"/>
      <c r="E3" s="194"/>
      <c r="F3" s="194"/>
      <c r="G3" s="195"/>
      <c r="H3" s="14"/>
      <c r="I3" s="193" t="s">
        <v>195</v>
      </c>
      <c r="J3" s="194"/>
      <c r="K3" s="194"/>
      <c r="L3" s="194"/>
      <c r="M3" s="194"/>
      <c r="N3" s="195"/>
      <c r="O3" s="14"/>
      <c r="P3" s="193" t="s">
        <v>203</v>
      </c>
      <c r="Q3" s="194"/>
      <c r="R3" s="194"/>
      <c r="S3" s="194"/>
      <c r="T3" s="194"/>
      <c r="U3" s="195"/>
      <c r="V3" s="14"/>
      <c r="W3" s="193" t="s">
        <v>205</v>
      </c>
      <c r="X3" s="194"/>
      <c r="Y3" s="194"/>
      <c r="Z3" s="194"/>
      <c r="AA3" s="194"/>
      <c r="AB3" s="195"/>
      <c r="AC3" s="14"/>
      <c r="AD3" s="193" t="s">
        <v>211</v>
      </c>
      <c r="AE3" s="194"/>
      <c r="AF3" s="194"/>
      <c r="AG3" s="194"/>
      <c r="AH3" s="194"/>
      <c r="AI3" s="195"/>
      <c r="AJ3" s="14"/>
      <c r="AK3" s="193" t="s">
        <v>215</v>
      </c>
      <c r="AL3" s="194"/>
      <c r="AM3" s="194"/>
      <c r="AN3" s="194"/>
      <c r="AO3" s="194"/>
      <c r="AP3" s="195"/>
      <c r="AQ3" s="14"/>
      <c r="AR3" s="193" t="s">
        <v>219</v>
      </c>
      <c r="AS3" s="194"/>
      <c r="AT3" s="194"/>
      <c r="AU3" s="194"/>
      <c r="AV3" s="194"/>
      <c r="AW3" s="195"/>
      <c r="AX3" s="14"/>
      <c r="AY3" s="193" t="s">
        <v>223</v>
      </c>
      <c r="AZ3" s="194"/>
      <c r="BA3" s="194"/>
      <c r="BB3" s="194"/>
      <c r="BC3" s="194"/>
      <c r="BD3" s="195"/>
      <c r="BE3" s="14"/>
      <c r="BF3" s="193" t="s">
        <v>228</v>
      </c>
      <c r="BG3" s="194"/>
      <c r="BH3" s="194"/>
      <c r="BI3" s="194"/>
      <c r="BJ3" s="194"/>
      <c r="BK3" s="195"/>
      <c r="BL3" s="14"/>
      <c r="BM3" s="193" t="s">
        <v>243</v>
      </c>
      <c r="BN3" s="194"/>
      <c r="BO3" s="194"/>
      <c r="BP3" s="194"/>
      <c r="BQ3" s="194"/>
      <c r="BR3" s="195"/>
      <c r="BS3" s="14"/>
      <c r="BT3" s="193" t="s">
        <v>234</v>
      </c>
      <c r="BU3" s="194"/>
      <c r="BV3" s="194"/>
      <c r="BW3" s="194"/>
      <c r="BX3" s="194"/>
      <c r="BY3" s="195"/>
      <c r="BZ3" s="14"/>
      <c r="CA3" s="193"/>
      <c r="CB3" s="194"/>
      <c r="CC3" s="194"/>
      <c r="CD3" s="194"/>
      <c r="CE3" s="194"/>
      <c r="CF3" s="195"/>
      <c r="CG3" s="14"/>
      <c r="CH3" s="193" t="s">
        <v>43</v>
      </c>
      <c r="CI3" s="194"/>
      <c r="CJ3" s="194"/>
      <c r="CK3" s="194"/>
      <c r="CL3" s="194"/>
      <c r="CM3" s="195"/>
      <c r="CN3" s="14"/>
      <c r="CO3" s="14"/>
      <c r="CP3" s="14"/>
    </row>
    <row r="4" spans="1:94">
      <c r="A4" s="14" t="s">
        <v>7</v>
      </c>
      <c r="B4" s="196" t="s">
        <v>192</v>
      </c>
      <c r="C4" s="197"/>
      <c r="D4" s="197"/>
      <c r="E4" s="197"/>
      <c r="F4" s="197"/>
      <c r="G4" s="198"/>
      <c r="H4" s="14"/>
      <c r="I4" s="196" t="s">
        <v>196</v>
      </c>
      <c r="J4" s="197"/>
      <c r="K4" s="197"/>
      <c r="L4" s="197"/>
      <c r="M4" s="197"/>
      <c r="N4" s="198"/>
      <c r="O4" s="14"/>
      <c r="P4" s="196" t="s">
        <v>276</v>
      </c>
      <c r="Q4" s="197"/>
      <c r="R4" s="197"/>
      <c r="S4" s="197"/>
      <c r="T4" s="197"/>
      <c r="U4" s="198"/>
      <c r="V4" s="14"/>
      <c r="W4" s="196" t="s">
        <v>277</v>
      </c>
      <c r="X4" s="197"/>
      <c r="Y4" s="197"/>
      <c r="Z4" s="197"/>
      <c r="AA4" s="197"/>
      <c r="AB4" s="198"/>
      <c r="AC4" s="14"/>
      <c r="AD4" s="196" t="s">
        <v>278</v>
      </c>
      <c r="AE4" s="197"/>
      <c r="AF4" s="197"/>
      <c r="AG4" s="197"/>
      <c r="AH4" s="197"/>
      <c r="AI4" s="198"/>
      <c r="AJ4" s="14"/>
      <c r="AK4" s="196" t="s">
        <v>161</v>
      </c>
      <c r="AL4" s="197"/>
      <c r="AM4" s="197"/>
      <c r="AN4" s="197"/>
      <c r="AO4" s="197"/>
      <c r="AP4" s="198"/>
      <c r="AQ4" s="14"/>
      <c r="AR4" s="196" t="s">
        <v>220</v>
      </c>
      <c r="AS4" s="197"/>
      <c r="AT4" s="197"/>
      <c r="AU4" s="197"/>
      <c r="AV4" s="197"/>
      <c r="AW4" s="198"/>
      <c r="AX4" s="14"/>
      <c r="AY4" s="196" t="s">
        <v>224</v>
      </c>
      <c r="AZ4" s="197"/>
      <c r="BA4" s="197"/>
      <c r="BB4" s="197"/>
      <c r="BC4" s="197"/>
      <c r="BD4" s="198"/>
      <c r="BE4" s="14"/>
      <c r="BF4" s="196" t="s">
        <v>275</v>
      </c>
      <c r="BG4" s="197"/>
      <c r="BH4" s="197"/>
      <c r="BI4" s="197"/>
      <c r="BJ4" s="197"/>
      <c r="BK4" s="198"/>
      <c r="BL4" s="14"/>
      <c r="BM4" s="196" t="s">
        <v>244</v>
      </c>
      <c r="BN4" s="197"/>
      <c r="BO4" s="197"/>
      <c r="BP4" s="197"/>
      <c r="BQ4" s="197"/>
      <c r="BR4" s="198"/>
      <c r="BS4" s="14"/>
      <c r="BT4" s="196" t="s">
        <v>245</v>
      </c>
      <c r="BU4" s="197"/>
      <c r="BV4" s="197"/>
      <c r="BW4" s="197"/>
      <c r="BX4" s="197"/>
      <c r="BY4" s="198"/>
      <c r="BZ4" s="14"/>
      <c r="CA4" s="196"/>
      <c r="CB4" s="197"/>
      <c r="CC4" s="197"/>
      <c r="CD4" s="197"/>
      <c r="CE4" s="197"/>
      <c r="CF4" s="198"/>
      <c r="CG4" s="14"/>
      <c r="CH4" s="196" t="s">
        <v>120</v>
      </c>
      <c r="CI4" s="197"/>
      <c r="CJ4" s="197"/>
      <c r="CK4" s="197"/>
      <c r="CL4" s="197"/>
      <c r="CM4" s="198"/>
      <c r="CN4" s="14"/>
      <c r="CO4" s="14"/>
      <c r="CP4" s="14"/>
    </row>
    <row r="5" spans="1:94">
      <c r="A5" s="14" t="s">
        <v>6</v>
      </c>
      <c r="B5" s="196" t="s">
        <v>193</v>
      </c>
      <c r="C5" s="197"/>
      <c r="D5" s="197"/>
      <c r="E5" s="197"/>
      <c r="F5" s="197"/>
      <c r="G5" s="198"/>
      <c r="H5" s="14"/>
      <c r="I5" s="196" t="s">
        <v>197</v>
      </c>
      <c r="J5" s="197"/>
      <c r="K5" s="197"/>
      <c r="L5" s="197"/>
      <c r="M5" s="197"/>
      <c r="N5" s="198"/>
      <c r="O5" s="14"/>
      <c r="P5" s="196" t="s">
        <v>203</v>
      </c>
      <c r="Q5" s="197"/>
      <c r="R5" s="197"/>
      <c r="S5" s="197"/>
      <c r="T5" s="197"/>
      <c r="U5" s="198"/>
      <c r="V5" s="14"/>
      <c r="W5" s="196" t="s">
        <v>206</v>
      </c>
      <c r="X5" s="197"/>
      <c r="Y5" s="197"/>
      <c r="Z5" s="197"/>
      <c r="AA5" s="197"/>
      <c r="AB5" s="198"/>
      <c r="AC5" s="14"/>
      <c r="AD5" s="196" t="s">
        <v>48</v>
      </c>
      <c r="AE5" s="197"/>
      <c r="AF5" s="197"/>
      <c r="AG5" s="197"/>
      <c r="AH5" s="197"/>
      <c r="AI5" s="198"/>
      <c r="AJ5" s="14"/>
      <c r="AK5" s="196" t="s">
        <v>216</v>
      </c>
      <c r="AL5" s="197"/>
      <c r="AM5" s="197"/>
      <c r="AN5" s="197"/>
      <c r="AO5" s="197"/>
      <c r="AP5" s="198"/>
      <c r="AQ5" s="14"/>
      <c r="AR5" s="196" t="s">
        <v>221</v>
      </c>
      <c r="AS5" s="197"/>
      <c r="AT5" s="197"/>
      <c r="AU5" s="197"/>
      <c r="AV5" s="197"/>
      <c r="AW5" s="198"/>
      <c r="AX5" s="14"/>
      <c r="AY5" s="196" t="s">
        <v>223</v>
      </c>
      <c r="AZ5" s="197"/>
      <c r="BA5" s="197"/>
      <c r="BB5" s="197"/>
      <c r="BC5" s="197"/>
      <c r="BD5" s="198"/>
      <c r="BE5" s="14"/>
      <c r="BF5" s="196" t="s">
        <v>229</v>
      </c>
      <c r="BG5" s="197"/>
      <c r="BH5" s="197"/>
      <c r="BI5" s="197"/>
      <c r="BJ5" s="197"/>
      <c r="BK5" s="198"/>
      <c r="BL5" s="14"/>
      <c r="BM5" s="196" t="s">
        <v>243</v>
      </c>
      <c r="BN5" s="197"/>
      <c r="BO5" s="197"/>
      <c r="BP5" s="197"/>
      <c r="BQ5" s="197"/>
      <c r="BR5" s="198"/>
      <c r="BS5" s="14"/>
      <c r="BT5" s="196" t="s">
        <v>235</v>
      </c>
      <c r="BU5" s="197"/>
      <c r="BV5" s="197"/>
      <c r="BW5" s="197"/>
      <c r="BX5" s="197"/>
      <c r="BY5" s="198"/>
      <c r="BZ5" s="14"/>
      <c r="CA5" s="196"/>
      <c r="CB5" s="197"/>
      <c r="CC5" s="197"/>
      <c r="CD5" s="197"/>
      <c r="CE5" s="197"/>
      <c r="CF5" s="198"/>
      <c r="CG5" s="14"/>
      <c r="CH5" s="202">
        <v>11</v>
      </c>
      <c r="CI5" s="203"/>
      <c r="CJ5" s="203"/>
      <c r="CK5" s="203"/>
      <c r="CL5" s="203"/>
      <c r="CM5" s="204"/>
      <c r="CN5" s="14"/>
      <c r="CO5" s="14"/>
      <c r="CP5" s="14"/>
    </row>
    <row r="6" spans="1:94">
      <c r="A6" s="14" t="s">
        <v>5</v>
      </c>
      <c r="B6" s="199" t="s">
        <v>194</v>
      </c>
      <c r="C6" s="200"/>
      <c r="D6" s="200"/>
      <c r="E6" s="200"/>
      <c r="F6" s="200"/>
      <c r="G6" s="201"/>
      <c r="H6" s="14"/>
      <c r="I6" s="199" t="s">
        <v>198</v>
      </c>
      <c r="J6" s="200"/>
      <c r="K6" s="200"/>
      <c r="L6" s="200"/>
      <c r="M6" s="200"/>
      <c r="N6" s="201"/>
      <c r="O6" s="14"/>
      <c r="P6" s="199" t="s">
        <v>204</v>
      </c>
      <c r="Q6" s="200"/>
      <c r="R6" s="200"/>
      <c r="S6" s="200"/>
      <c r="T6" s="200"/>
      <c r="U6" s="201"/>
      <c r="V6" s="14"/>
      <c r="W6" s="199" t="s">
        <v>207</v>
      </c>
      <c r="X6" s="200"/>
      <c r="Y6" s="200"/>
      <c r="Z6" s="200"/>
      <c r="AA6" s="200"/>
      <c r="AB6" s="201"/>
      <c r="AC6" s="14"/>
      <c r="AD6" s="199" t="s">
        <v>213</v>
      </c>
      <c r="AE6" s="200"/>
      <c r="AF6" s="200"/>
      <c r="AG6" s="200"/>
      <c r="AH6" s="200"/>
      <c r="AI6" s="201"/>
      <c r="AJ6" s="14"/>
      <c r="AK6" s="199" t="s">
        <v>217</v>
      </c>
      <c r="AL6" s="200"/>
      <c r="AM6" s="200"/>
      <c r="AN6" s="200"/>
      <c r="AO6" s="200"/>
      <c r="AP6" s="201"/>
      <c r="AQ6" s="14"/>
      <c r="AR6" s="199" t="s">
        <v>222</v>
      </c>
      <c r="AS6" s="200"/>
      <c r="AT6" s="200"/>
      <c r="AU6" s="200"/>
      <c r="AV6" s="200"/>
      <c r="AW6" s="201"/>
      <c r="AX6" s="14"/>
      <c r="AY6" s="199" t="s">
        <v>225</v>
      </c>
      <c r="AZ6" s="200"/>
      <c r="BA6" s="200"/>
      <c r="BB6" s="200"/>
      <c r="BC6" s="200"/>
      <c r="BD6" s="201"/>
      <c r="BE6" s="14"/>
      <c r="BF6" s="199" t="s">
        <v>230</v>
      </c>
      <c r="BG6" s="200"/>
      <c r="BH6" s="200"/>
      <c r="BI6" s="200"/>
      <c r="BJ6" s="200"/>
      <c r="BK6" s="201"/>
      <c r="BL6" s="14"/>
      <c r="BM6" s="199" t="s">
        <v>242</v>
      </c>
      <c r="BN6" s="200"/>
      <c r="BO6" s="200"/>
      <c r="BP6" s="200"/>
      <c r="BQ6" s="200"/>
      <c r="BR6" s="201"/>
      <c r="BS6" s="14"/>
      <c r="BT6" s="199" t="s">
        <v>236</v>
      </c>
      <c r="BU6" s="200"/>
      <c r="BV6" s="200"/>
      <c r="BW6" s="200"/>
      <c r="BX6" s="200"/>
      <c r="BY6" s="201"/>
      <c r="BZ6" s="14"/>
      <c r="CA6" s="199"/>
      <c r="CB6" s="200"/>
      <c r="CC6" s="200"/>
      <c r="CD6" s="200"/>
      <c r="CE6" s="200"/>
      <c r="CF6" s="201"/>
      <c r="CG6" s="14"/>
      <c r="CH6" s="199" t="s">
        <v>121</v>
      </c>
      <c r="CI6" s="200"/>
      <c r="CJ6" s="200"/>
      <c r="CK6" s="200"/>
      <c r="CL6" s="200"/>
      <c r="CM6" s="201"/>
      <c r="CN6" s="14"/>
      <c r="CO6" s="14"/>
      <c r="CP6" s="14"/>
    </row>
    <row r="7" spans="1:94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44</v>
      </c>
      <c r="CN7" s="14"/>
      <c r="CO7" s="14"/>
      <c r="CP7" s="14"/>
    </row>
    <row r="8" spans="1:94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4"/>
      <c r="CP8" s="14" t="s">
        <v>364</v>
      </c>
    </row>
    <row r="9" spans="1:94">
      <c r="A9" s="14" t="s">
        <v>16</v>
      </c>
      <c r="B9" s="23">
        <v>1.2569444444444446E-2</v>
      </c>
      <c r="C9" s="21" t="s">
        <v>79</v>
      </c>
      <c r="D9" s="19">
        <v>2</v>
      </c>
      <c r="E9" s="35">
        <v>15</v>
      </c>
      <c r="F9" s="19">
        <v>5</v>
      </c>
      <c r="G9" s="22">
        <f t="shared" ref="G9:G25" si="0">D9+E9+F9</f>
        <v>22</v>
      </c>
      <c r="H9" s="14"/>
      <c r="I9" s="23">
        <v>3.1898148148148148E-2</v>
      </c>
      <c r="J9" s="21" t="s">
        <v>114</v>
      </c>
      <c r="K9" s="19">
        <v>6</v>
      </c>
      <c r="L9" s="24"/>
      <c r="M9" s="19">
        <v>5</v>
      </c>
      <c r="N9" s="22">
        <f t="shared" ref="N9:N25" si="1">K9+L9+M9</f>
        <v>11</v>
      </c>
      <c r="O9" s="14"/>
      <c r="P9" s="23"/>
      <c r="Q9" s="21"/>
      <c r="R9" s="19"/>
      <c r="S9" s="19"/>
      <c r="T9" s="19"/>
      <c r="U9" s="22">
        <f t="shared" ref="U9:U25" si="2">R9+S9+T9</f>
        <v>0</v>
      </c>
      <c r="V9" s="14"/>
      <c r="W9" s="23"/>
      <c r="X9" s="21"/>
      <c r="Y9" s="19"/>
      <c r="Z9" s="25"/>
      <c r="AA9" s="19"/>
      <c r="AB9" s="22">
        <f t="shared" ref="AB9:AB25" si="3">Y9+Z9+AA9</f>
        <v>0</v>
      </c>
      <c r="AC9" s="14"/>
      <c r="AD9" s="23"/>
      <c r="AE9" s="21"/>
      <c r="AF9" s="19"/>
      <c r="AG9" s="24"/>
      <c r="AH9" s="19"/>
      <c r="AI9" s="22">
        <f t="shared" ref="AI9:AI21" si="4">AF9+AG9+AH9</f>
        <v>0</v>
      </c>
      <c r="AJ9" s="14"/>
      <c r="AK9" s="23"/>
      <c r="AL9" s="21"/>
      <c r="AM9" s="19"/>
      <c r="AN9" s="25"/>
      <c r="AO9" s="19"/>
      <c r="AP9" s="22">
        <f t="shared" ref="AP9:AP25" si="5">AM9+AN9+AO9</f>
        <v>0</v>
      </c>
      <c r="AQ9" s="14"/>
      <c r="AR9" s="23">
        <v>4.9803240740740738E-2</v>
      </c>
      <c r="AS9" s="21" t="s">
        <v>64</v>
      </c>
      <c r="AT9" s="19">
        <v>3</v>
      </c>
      <c r="AU9" s="25">
        <v>0</v>
      </c>
      <c r="AV9" s="19">
        <v>5</v>
      </c>
      <c r="AW9" s="22">
        <f t="shared" ref="AW9:AW25" si="6">AT9+AU9+AV9</f>
        <v>8</v>
      </c>
      <c r="AX9" s="14"/>
      <c r="AY9" s="23"/>
      <c r="AZ9" s="21"/>
      <c r="BA9" s="19"/>
      <c r="BB9" s="36"/>
      <c r="BC9" s="19"/>
      <c r="BD9" s="22">
        <f t="shared" ref="BD9:BD23" si="7">BA9+BB9+BC9</f>
        <v>0</v>
      </c>
      <c r="BE9" s="14"/>
      <c r="BF9" s="23">
        <v>2.7974537037037034E-2</v>
      </c>
      <c r="BG9" s="21" t="s">
        <v>35</v>
      </c>
      <c r="BH9" s="19">
        <v>3</v>
      </c>
      <c r="BI9" s="35">
        <v>15</v>
      </c>
      <c r="BJ9" s="19">
        <v>5</v>
      </c>
      <c r="BK9" s="22">
        <f t="shared" ref="BK9:BK26" si="8">BH9+BI9+BJ9</f>
        <v>23</v>
      </c>
      <c r="BL9" s="14"/>
      <c r="BM9" s="23">
        <v>2.8784722222222225E-2</v>
      </c>
      <c r="BN9" s="21" t="s">
        <v>214</v>
      </c>
      <c r="BO9" s="19">
        <v>3</v>
      </c>
      <c r="BP9" s="25">
        <v>0</v>
      </c>
      <c r="BQ9" s="19">
        <v>5</v>
      </c>
      <c r="BR9" s="22">
        <f t="shared" ref="BR9:BR26" si="9">BO9+BP9+BQ9</f>
        <v>8</v>
      </c>
      <c r="BS9" s="14"/>
      <c r="BT9" s="23"/>
      <c r="BU9" s="21"/>
      <c r="BV9" s="19"/>
      <c r="BW9" s="25"/>
      <c r="BX9" s="19"/>
      <c r="BY9" s="22">
        <f t="shared" ref="BY9:BY14" si="10">BV9+BW9+BX9</f>
        <v>0</v>
      </c>
      <c r="BZ9" s="14"/>
      <c r="CA9" s="23"/>
      <c r="CB9" s="21"/>
      <c r="CC9" s="19"/>
      <c r="CD9" s="25"/>
      <c r="CE9" s="19"/>
      <c r="CF9" s="22">
        <f t="shared" ref="CF9:CF26" si="11">CC9+CD9+CE9</f>
        <v>0</v>
      </c>
      <c r="CG9" s="14"/>
      <c r="CH9" s="16"/>
      <c r="CI9" s="21"/>
      <c r="CJ9" s="19">
        <f>D9+K9+R9+Y9+AF9+AM9+AT9+BA9+BH9+BO9+BV9+CC9</f>
        <v>17</v>
      </c>
      <c r="CK9" s="19">
        <f>E9+L9+S9+Z9+AG9+AN9+AU9+BB9+BI9+BP9+BW9+CD9</f>
        <v>30</v>
      </c>
      <c r="CL9" s="19">
        <f>F9+M9+T9+AA9+AH9+AO9+AV9+BC9+BJ9+BQ9+BX9+CE9</f>
        <v>25</v>
      </c>
      <c r="CM9" s="22">
        <f t="shared" ref="CM9:CM33" si="12">CJ9+CK9+CL9</f>
        <v>72</v>
      </c>
      <c r="CN9" s="14" t="str">
        <f t="shared" ref="CN9:CN27" si="13">A9</f>
        <v>John Bridge</v>
      </c>
      <c r="CO9" s="14"/>
      <c r="CP9" s="63">
        <v>2</v>
      </c>
    </row>
    <row r="10" spans="1:94">
      <c r="A10" s="14" t="s">
        <v>18</v>
      </c>
      <c r="B10" s="23">
        <v>1.4918981481481483E-2</v>
      </c>
      <c r="C10" s="21" t="s">
        <v>80</v>
      </c>
      <c r="D10" s="19">
        <v>1</v>
      </c>
      <c r="E10" s="25">
        <v>0</v>
      </c>
      <c r="F10" s="19">
        <v>5</v>
      </c>
      <c r="G10" s="22">
        <f t="shared" si="0"/>
        <v>6</v>
      </c>
      <c r="H10" s="14"/>
      <c r="I10" s="23"/>
      <c r="J10" s="21"/>
      <c r="K10" s="19"/>
      <c r="L10" s="24"/>
      <c r="M10" s="19"/>
      <c r="N10" s="22">
        <f t="shared" si="1"/>
        <v>0</v>
      </c>
      <c r="O10" s="14"/>
      <c r="P10" s="23">
        <v>3.5648148148148151E-2</v>
      </c>
      <c r="Q10" s="21" t="s">
        <v>67</v>
      </c>
      <c r="R10" s="19">
        <v>1</v>
      </c>
      <c r="S10" s="19">
        <v>0</v>
      </c>
      <c r="T10" s="19">
        <v>5</v>
      </c>
      <c r="U10" s="22">
        <f t="shared" si="2"/>
        <v>6</v>
      </c>
      <c r="V10" s="14"/>
      <c r="W10" s="23">
        <v>7.3726851851851849E-2</v>
      </c>
      <c r="X10" s="21" t="s">
        <v>127</v>
      </c>
      <c r="Y10" s="19">
        <v>2</v>
      </c>
      <c r="Z10" s="25">
        <v>0</v>
      </c>
      <c r="AA10" s="19">
        <v>5</v>
      </c>
      <c r="AB10" s="22">
        <f t="shared" si="3"/>
        <v>7</v>
      </c>
      <c r="AC10" s="14"/>
      <c r="AD10" s="23">
        <v>5.5949074074074075E-2</v>
      </c>
      <c r="AE10" s="21" t="s">
        <v>65</v>
      </c>
      <c r="AF10" s="19">
        <v>3</v>
      </c>
      <c r="AG10" s="24"/>
      <c r="AH10" s="19">
        <v>5</v>
      </c>
      <c r="AI10" s="22">
        <f t="shared" si="4"/>
        <v>8</v>
      </c>
      <c r="AJ10" s="14"/>
      <c r="AK10" s="23">
        <v>7.0844907407407412E-2</v>
      </c>
      <c r="AL10" s="21" t="s">
        <v>65</v>
      </c>
      <c r="AM10" s="19">
        <v>2</v>
      </c>
      <c r="AN10" s="35">
        <v>15</v>
      </c>
      <c r="AO10" s="19">
        <v>5</v>
      </c>
      <c r="AP10" s="22">
        <f t="shared" si="5"/>
        <v>22</v>
      </c>
      <c r="AQ10" s="14"/>
      <c r="AR10" s="23">
        <v>5.2685185185185189E-2</v>
      </c>
      <c r="AS10" s="21" t="s">
        <v>65</v>
      </c>
      <c r="AT10" s="19">
        <v>2</v>
      </c>
      <c r="AU10" s="35">
        <v>15</v>
      </c>
      <c r="AV10" s="19">
        <v>5</v>
      </c>
      <c r="AW10" s="22">
        <f t="shared" si="6"/>
        <v>22</v>
      </c>
      <c r="AX10" s="14"/>
      <c r="AY10" s="23"/>
      <c r="AZ10" s="21"/>
      <c r="BA10" s="19"/>
      <c r="BB10" s="36"/>
      <c r="BC10" s="19"/>
      <c r="BD10" s="22">
        <f t="shared" si="7"/>
        <v>0</v>
      </c>
      <c r="BE10" s="14"/>
      <c r="BF10" s="23">
        <v>3.2002314814814817E-2</v>
      </c>
      <c r="BG10" s="21" t="s">
        <v>37</v>
      </c>
      <c r="BH10" s="19">
        <v>2</v>
      </c>
      <c r="BI10" s="25">
        <v>0</v>
      </c>
      <c r="BJ10" s="19">
        <v>5</v>
      </c>
      <c r="BK10" s="22">
        <f t="shared" si="8"/>
        <v>7</v>
      </c>
      <c r="BL10" s="14"/>
      <c r="BM10" s="23">
        <v>3.1516203703703706E-2</v>
      </c>
      <c r="BN10" s="21" t="s">
        <v>232</v>
      </c>
      <c r="BO10" s="19">
        <v>2</v>
      </c>
      <c r="BP10" s="25">
        <v>0</v>
      </c>
      <c r="BQ10" s="19">
        <v>5</v>
      </c>
      <c r="BR10" s="22">
        <f t="shared" si="9"/>
        <v>7</v>
      </c>
      <c r="BS10" s="14"/>
      <c r="BT10" s="23">
        <v>3.1157407407407408E-2</v>
      </c>
      <c r="BU10" s="21" t="s">
        <v>73</v>
      </c>
      <c r="BV10" s="19">
        <v>10</v>
      </c>
      <c r="BW10" s="25">
        <v>0</v>
      </c>
      <c r="BX10" s="19">
        <v>10</v>
      </c>
      <c r="BY10" s="22">
        <f t="shared" si="10"/>
        <v>20</v>
      </c>
      <c r="BZ10" s="14"/>
      <c r="CA10" s="23"/>
      <c r="CB10" s="21"/>
      <c r="CC10" s="19"/>
      <c r="CD10" s="25"/>
      <c r="CE10" s="19"/>
      <c r="CF10" s="22">
        <f t="shared" si="11"/>
        <v>0</v>
      </c>
      <c r="CG10" s="14"/>
      <c r="CH10" s="16"/>
      <c r="CI10" s="21"/>
      <c r="CJ10" s="19">
        <f t="shared" ref="CJ10:CL33" si="14">D10+K10+R10+Y10+AF10+AM10+AT10+BA10+BH10+BO10+BV10+CC10</f>
        <v>25</v>
      </c>
      <c r="CK10" s="19">
        <f t="shared" si="14"/>
        <v>30</v>
      </c>
      <c r="CL10" s="19">
        <f t="shared" si="14"/>
        <v>50</v>
      </c>
      <c r="CM10" s="22">
        <f t="shared" si="12"/>
        <v>105</v>
      </c>
      <c r="CN10" s="14" t="str">
        <f t="shared" si="13"/>
        <v>Andrew Walker</v>
      </c>
      <c r="CO10" s="14"/>
      <c r="CP10" s="63">
        <v>1</v>
      </c>
    </row>
    <row r="11" spans="1:94">
      <c r="A11" s="14" t="s">
        <v>199</v>
      </c>
      <c r="B11" s="23"/>
      <c r="C11" s="21"/>
      <c r="D11" s="19"/>
      <c r="E11" s="19"/>
      <c r="F11" s="19"/>
      <c r="G11" s="22">
        <f>D11+E11+F11</f>
        <v>0</v>
      </c>
      <c r="H11" s="14"/>
      <c r="I11" s="23">
        <v>2.7280092592592592E-2</v>
      </c>
      <c r="J11" s="21" t="s">
        <v>112</v>
      </c>
      <c r="K11" s="19">
        <v>8</v>
      </c>
      <c r="L11" s="24"/>
      <c r="M11" s="19">
        <v>5</v>
      </c>
      <c r="N11" s="22">
        <f>K11+L11+M11</f>
        <v>13</v>
      </c>
      <c r="O11" s="14"/>
      <c r="P11" s="23"/>
      <c r="Q11" s="21"/>
      <c r="R11" s="19"/>
      <c r="S11" s="19"/>
      <c r="T11" s="19"/>
      <c r="U11" s="22">
        <f>R11+S11+T11</f>
        <v>0</v>
      </c>
      <c r="V11" s="14"/>
      <c r="W11" s="23"/>
      <c r="X11" s="21"/>
      <c r="Y11" s="19"/>
      <c r="Z11" s="19"/>
      <c r="AA11" s="19"/>
      <c r="AB11" s="22">
        <f>Y11+Z11+AA11</f>
        <v>0</v>
      </c>
      <c r="AC11" s="14"/>
      <c r="AD11" s="23"/>
      <c r="AE11" s="21"/>
      <c r="AF11" s="19"/>
      <c r="AG11" s="24"/>
      <c r="AH11" s="19"/>
      <c r="AI11" s="22">
        <f>AF11+AG11+AH11</f>
        <v>0</v>
      </c>
      <c r="AJ11" s="14"/>
      <c r="AK11" s="23"/>
      <c r="AL11" s="21"/>
      <c r="AM11" s="19"/>
      <c r="AN11" s="25"/>
      <c r="AO11" s="19"/>
      <c r="AP11" s="22">
        <f>AM11+AN11+AO11</f>
        <v>0</v>
      </c>
      <c r="AQ11" s="14"/>
      <c r="AR11" s="23"/>
      <c r="AS11" s="21"/>
      <c r="AT11" s="19"/>
      <c r="AU11" s="25"/>
      <c r="AV11" s="19"/>
      <c r="AW11" s="22">
        <f>AT11+AU11+AV11</f>
        <v>0</v>
      </c>
      <c r="AX11" s="14"/>
      <c r="AY11" s="23"/>
      <c r="AZ11" s="21"/>
      <c r="BA11" s="19"/>
      <c r="BB11" s="36"/>
      <c r="BC11" s="19"/>
      <c r="BD11" s="22">
        <f>BA11+BB11+BC11</f>
        <v>0</v>
      </c>
      <c r="BE11" s="14"/>
      <c r="BF11" s="23"/>
      <c r="BG11" s="21"/>
      <c r="BH11" s="19"/>
      <c r="BI11" s="25"/>
      <c r="BJ11" s="19"/>
      <c r="BK11" s="22">
        <f>BH11+BI11+BJ11</f>
        <v>0</v>
      </c>
      <c r="BL11" s="14"/>
      <c r="BM11" s="23"/>
      <c r="BN11" s="21"/>
      <c r="BO11" s="19"/>
      <c r="BP11" s="25"/>
      <c r="BQ11" s="19"/>
      <c r="BR11" s="22">
        <f>BO11+BP11+BQ11</f>
        <v>0</v>
      </c>
      <c r="BS11" s="14"/>
      <c r="BT11" s="23"/>
      <c r="BU11" s="21"/>
      <c r="BV11" s="19"/>
      <c r="BW11" s="25"/>
      <c r="BX11" s="19"/>
      <c r="BY11" s="22">
        <f t="shared" si="10"/>
        <v>0</v>
      </c>
      <c r="BZ11" s="14"/>
      <c r="CA11" s="23"/>
      <c r="CB11" s="21"/>
      <c r="CC11" s="19"/>
      <c r="CD11" s="25"/>
      <c r="CE11" s="19"/>
      <c r="CF11" s="22">
        <f>CC11+CD11+CE11</f>
        <v>0</v>
      </c>
      <c r="CG11" s="14"/>
      <c r="CH11" s="16"/>
      <c r="CI11" s="21"/>
      <c r="CJ11" s="19">
        <f t="shared" si="14"/>
        <v>8</v>
      </c>
      <c r="CK11" s="19">
        <f t="shared" si="14"/>
        <v>0</v>
      </c>
      <c r="CL11" s="19">
        <f t="shared" si="14"/>
        <v>5</v>
      </c>
      <c r="CM11" s="22">
        <f>CJ11+CK11+CL11</f>
        <v>13</v>
      </c>
      <c r="CN11" s="14" t="str">
        <f>A11</f>
        <v>Derek Hurton</v>
      </c>
      <c r="CO11" s="14"/>
      <c r="CP11" s="63">
        <v>10</v>
      </c>
    </row>
    <row r="12" spans="1:94">
      <c r="A12" s="14" t="s">
        <v>173</v>
      </c>
      <c r="B12" s="23"/>
      <c r="C12" s="21"/>
      <c r="D12" s="19"/>
      <c r="E12" s="19"/>
      <c r="F12" s="19"/>
      <c r="G12" s="22">
        <f t="shared" si="0"/>
        <v>0</v>
      </c>
      <c r="H12" s="14"/>
      <c r="I12" s="23">
        <v>2.854166666666667E-2</v>
      </c>
      <c r="J12" s="21" t="s">
        <v>113</v>
      </c>
      <c r="K12" s="19">
        <v>7</v>
      </c>
      <c r="L12" s="24"/>
      <c r="M12" s="19">
        <v>5</v>
      </c>
      <c r="N12" s="22">
        <f t="shared" si="1"/>
        <v>12</v>
      </c>
      <c r="O12" s="14"/>
      <c r="P12" s="23"/>
      <c r="Q12" s="21"/>
      <c r="R12" s="19"/>
      <c r="S12" s="19"/>
      <c r="T12" s="19"/>
      <c r="U12" s="22">
        <f t="shared" si="2"/>
        <v>0</v>
      </c>
      <c r="V12" s="14"/>
      <c r="W12" s="23">
        <v>5.6979166666666664E-2</v>
      </c>
      <c r="X12" s="21" t="s">
        <v>124</v>
      </c>
      <c r="Y12" s="19">
        <v>5</v>
      </c>
      <c r="Z12" s="19">
        <v>0</v>
      </c>
      <c r="AA12" s="19">
        <v>5</v>
      </c>
      <c r="AB12" s="22">
        <f t="shared" si="3"/>
        <v>10</v>
      </c>
      <c r="AC12" s="14"/>
      <c r="AD12" s="23">
        <v>4.2708333333333327E-2</v>
      </c>
      <c r="AE12" s="21" t="s">
        <v>64</v>
      </c>
      <c r="AF12" s="19">
        <v>2</v>
      </c>
      <c r="AG12" s="24"/>
      <c r="AH12" s="19">
        <v>5</v>
      </c>
      <c r="AI12" s="22">
        <f t="shared" si="4"/>
        <v>7</v>
      </c>
      <c r="AJ12" s="14"/>
      <c r="AK12" s="23"/>
      <c r="AL12" s="21"/>
      <c r="AM12" s="19"/>
      <c r="AN12" s="25"/>
      <c r="AO12" s="19"/>
      <c r="AP12" s="22">
        <f t="shared" si="5"/>
        <v>0</v>
      </c>
      <c r="AQ12" s="14"/>
      <c r="AR12" s="23"/>
      <c r="AS12" s="21"/>
      <c r="AT12" s="19"/>
      <c r="AU12" s="25"/>
      <c r="AV12" s="19"/>
      <c r="AW12" s="22">
        <f t="shared" si="6"/>
        <v>0</v>
      </c>
      <c r="AX12" s="14"/>
      <c r="AY12" s="23"/>
      <c r="AZ12" s="21"/>
      <c r="BA12" s="19"/>
      <c r="BB12" s="36"/>
      <c r="BC12" s="19"/>
      <c r="BD12" s="22">
        <f t="shared" si="7"/>
        <v>0</v>
      </c>
      <c r="BE12" s="14"/>
      <c r="BF12" s="23"/>
      <c r="BG12" s="21"/>
      <c r="BH12" s="19"/>
      <c r="BI12" s="25"/>
      <c r="BJ12" s="19"/>
      <c r="BK12" s="22">
        <f t="shared" si="8"/>
        <v>0</v>
      </c>
      <c r="BL12" s="14"/>
      <c r="BM12" s="23"/>
      <c r="BN12" s="21"/>
      <c r="BO12" s="19"/>
      <c r="BP12" s="25"/>
      <c r="BQ12" s="19"/>
      <c r="BR12" s="22">
        <f t="shared" si="9"/>
        <v>0</v>
      </c>
      <c r="BS12" s="14"/>
      <c r="BT12" s="23"/>
      <c r="BU12" s="21"/>
      <c r="BV12" s="19"/>
      <c r="BW12" s="25"/>
      <c r="BX12" s="19"/>
      <c r="BY12" s="22">
        <f t="shared" si="10"/>
        <v>0</v>
      </c>
      <c r="BZ12" s="14"/>
      <c r="CA12" s="23"/>
      <c r="CB12" s="21"/>
      <c r="CC12" s="19"/>
      <c r="CD12" s="25"/>
      <c r="CE12" s="19"/>
      <c r="CF12" s="22">
        <f t="shared" si="11"/>
        <v>0</v>
      </c>
      <c r="CG12" s="14"/>
      <c r="CH12" s="16"/>
      <c r="CI12" s="21"/>
      <c r="CJ12" s="19">
        <f t="shared" si="14"/>
        <v>14</v>
      </c>
      <c r="CK12" s="19">
        <f t="shared" si="14"/>
        <v>0</v>
      </c>
      <c r="CL12" s="19">
        <f t="shared" si="14"/>
        <v>15</v>
      </c>
      <c r="CM12" s="22">
        <f t="shared" si="12"/>
        <v>29</v>
      </c>
      <c r="CN12" s="14" t="str">
        <f t="shared" si="13"/>
        <v>Alex Davies</v>
      </c>
      <c r="CO12" s="14"/>
      <c r="CP12" s="63">
        <v>7</v>
      </c>
    </row>
    <row r="13" spans="1:94">
      <c r="A13" s="14" t="s">
        <v>76</v>
      </c>
      <c r="B13" s="23"/>
      <c r="C13" s="21"/>
      <c r="D13" s="19"/>
      <c r="E13" s="19"/>
      <c r="F13" s="19"/>
      <c r="G13" s="22">
        <f t="shared" si="0"/>
        <v>0</v>
      </c>
      <c r="H13" s="14"/>
      <c r="I13" s="23">
        <v>3.4062500000000002E-2</v>
      </c>
      <c r="J13" s="21" t="s">
        <v>115</v>
      </c>
      <c r="K13" s="19">
        <v>5</v>
      </c>
      <c r="L13" s="24"/>
      <c r="M13" s="19">
        <v>5</v>
      </c>
      <c r="N13" s="22">
        <f t="shared" si="1"/>
        <v>10</v>
      </c>
      <c r="O13" s="14"/>
      <c r="P13" s="23"/>
      <c r="Q13" s="21"/>
      <c r="R13" s="19"/>
      <c r="S13" s="19"/>
      <c r="T13" s="19"/>
      <c r="U13" s="22">
        <f t="shared" si="2"/>
        <v>0</v>
      </c>
      <c r="V13" s="14"/>
      <c r="W13" s="23"/>
      <c r="X13" s="21"/>
      <c r="Y13" s="19"/>
      <c r="Z13" s="19"/>
      <c r="AA13" s="19"/>
      <c r="AB13" s="22">
        <f t="shared" si="3"/>
        <v>0</v>
      </c>
      <c r="AC13" s="14"/>
      <c r="AD13" s="23"/>
      <c r="AE13" s="21"/>
      <c r="AF13" s="19"/>
      <c r="AG13" s="24"/>
      <c r="AH13" s="19"/>
      <c r="AI13" s="22">
        <f t="shared" si="4"/>
        <v>0</v>
      </c>
      <c r="AJ13" s="14"/>
      <c r="AK13" s="23"/>
      <c r="AL13" s="21"/>
      <c r="AM13" s="19"/>
      <c r="AN13" s="25"/>
      <c r="AO13" s="19"/>
      <c r="AP13" s="22">
        <f t="shared" si="5"/>
        <v>0</v>
      </c>
      <c r="AQ13" s="14"/>
      <c r="AR13" s="23"/>
      <c r="AS13" s="21"/>
      <c r="AT13" s="19"/>
      <c r="AU13" s="25"/>
      <c r="AV13" s="19"/>
      <c r="AW13" s="22">
        <f t="shared" si="6"/>
        <v>0</v>
      </c>
      <c r="AX13" s="14"/>
      <c r="AY13" s="23"/>
      <c r="AZ13" s="21"/>
      <c r="BA13" s="19"/>
      <c r="BB13" s="36"/>
      <c r="BC13" s="19"/>
      <c r="BD13" s="22">
        <f t="shared" si="7"/>
        <v>0</v>
      </c>
      <c r="BE13" s="14"/>
      <c r="BF13" s="23"/>
      <c r="BG13" s="21"/>
      <c r="BH13" s="19"/>
      <c r="BI13" s="25"/>
      <c r="BJ13" s="19"/>
      <c r="BK13" s="22">
        <f t="shared" si="8"/>
        <v>0</v>
      </c>
      <c r="BL13" s="14"/>
      <c r="BM13" s="23"/>
      <c r="BN13" s="21"/>
      <c r="BO13" s="19"/>
      <c r="BP13" s="25"/>
      <c r="BQ13" s="19"/>
      <c r="BR13" s="22">
        <f t="shared" si="9"/>
        <v>0</v>
      </c>
      <c r="BS13" s="14"/>
      <c r="BT13" s="23"/>
      <c r="BU13" s="21"/>
      <c r="BV13" s="19"/>
      <c r="BW13" s="25"/>
      <c r="BX13" s="19"/>
      <c r="BY13" s="22">
        <f t="shared" si="10"/>
        <v>0</v>
      </c>
      <c r="BZ13" s="14"/>
      <c r="CA13" s="23"/>
      <c r="CB13" s="21"/>
      <c r="CC13" s="19"/>
      <c r="CD13" s="25"/>
      <c r="CE13" s="19"/>
      <c r="CF13" s="22">
        <f t="shared" si="11"/>
        <v>0</v>
      </c>
      <c r="CG13" s="14"/>
      <c r="CH13" s="16"/>
      <c r="CI13" s="21"/>
      <c r="CJ13" s="19">
        <f t="shared" si="14"/>
        <v>5</v>
      </c>
      <c r="CK13" s="19">
        <f t="shared" si="14"/>
        <v>0</v>
      </c>
      <c r="CL13" s="19">
        <f t="shared" si="14"/>
        <v>5</v>
      </c>
      <c r="CM13" s="22">
        <f t="shared" si="12"/>
        <v>10</v>
      </c>
      <c r="CN13" s="14" t="str">
        <f t="shared" si="13"/>
        <v>Shaun Hardisty</v>
      </c>
      <c r="CO13" s="14"/>
      <c r="CP13" s="63" t="s">
        <v>131</v>
      </c>
    </row>
    <row r="14" spans="1:94">
      <c r="A14" s="14" t="s">
        <v>60</v>
      </c>
      <c r="B14" s="23"/>
      <c r="C14" s="21"/>
      <c r="D14" s="19"/>
      <c r="E14" s="19"/>
      <c r="F14" s="19"/>
      <c r="G14" s="22">
        <f>D14+E14+F14</f>
        <v>0</v>
      </c>
      <c r="H14" s="14"/>
      <c r="I14" s="23">
        <v>3.6736111111111108E-2</v>
      </c>
      <c r="J14" s="21" t="s">
        <v>116</v>
      </c>
      <c r="K14" s="19">
        <v>4</v>
      </c>
      <c r="L14" s="24"/>
      <c r="M14" s="19">
        <v>5</v>
      </c>
      <c r="N14" s="22">
        <f>K14+L14+M14</f>
        <v>9</v>
      </c>
      <c r="O14" s="14"/>
      <c r="P14" s="23"/>
      <c r="Q14" s="21"/>
      <c r="R14" s="19"/>
      <c r="S14" s="19"/>
      <c r="T14" s="19"/>
      <c r="U14" s="22">
        <f>R14+S14+T14</f>
        <v>0</v>
      </c>
      <c r="V14" s="14"/>
      <c r="W14" s="23"/>
      <c r="X14" s="21"/>
      <c r="Y14" s="19"/>
      <c r="Z14" s="19"/>
      <c r="AA14" s="19"/>
      <c r="AB14" s="22">
        <f>Y14+Z14+AA14</f>
        <v>0</v>
      </c>
      <c r="AC14" s="14"/>
      <c r="AD14" s="23">
        <v>5.7569444444444444E-2</v>
      </c>
      <c r="AE14" s="21" t="s">
        <v>66</v>
      </c>
      <c r="AF14" s="19">
        <v>1</v>
      </c>
      <c r="AG14" s="24"/>
      <c r="AH14" s="19">
        <v>5</v>
      </c>
      <c r="AI14" s="22">
        <f>AF14+AG14+AH14</f>
        <v>6</v>
      </c>
      <c r="AJ14" s="14"/>
      <c r="AK14" s="23"/>
      <c r="AL14" s="21"/>
      <c r="AM14" s="19"/>
      <c r="AN14" s="25"/>
      <c r="AO14" s="19"/>
      <c r="AP14" s="22">
        <f>AM14+AN14+AO14</f>
        <v>0</v>
      </c>
      <c r="AQ14" s="14"/>
      <c r="AR14" s="23"/>
      <c r="AS14" s="21"/>
      <c r="AT14" s="19"/>
      <c r="AU14" s="25"/>
      <c r="AV14" s="19"/>
      <c r="AW14" s="22">
        <f>AT14+AU14+AV14</f>
        <v>0</v>
      </c>
      <c r="AX14" s="14"/>
      <c r="AY14" s="23"/>
      <c r="AZ14" s="21"/>
      <c r="BA14" s="19"/>
      <c r="BB14" s="36"/>
      <c r="BC14" s="19"/>
      <c r="BD14" s="22">
        <f>BA14+BB14+BC14</f>
        <v>0</v>
      </c>
      <c r="BE14" s="14"/>
      <c r="BF14" s="23"/>
      <c r="BG14" s="21"/>
      <c r="BH14" s="19"/>
      <c r="BI14" s="25"/>
      <c r="BJ14" s="19"/>
      <c r="BK14" s="22">
        <f>BH14+BI14+BJ14</f>
        <v>0</v>
      </c>
      <c r="BL14" s="14"/>
      <c r="BM14" s="23"/>
      <c r="BN14" s="21"/>
      <c r="BO14" s="19"/>
      <c r="BP14" s="25"/>
      <c r="BQ14" s="19"/>
      <c r="BR14" s="22">
        <f>BO14+BP14+BQ14</f>
        <v>0</v>
      </c>
      <c r="BS14" s="14"/>
      <c r="BT14" s="23">
        <v>3.1643518518518522E-2</v>
      </c>
      <c r="BU14" s="21" t="s">
        <v>69</v>
      </c>
      <c r="BV14" s="19">
        <v>8</v>
      </c>
      <c r="BW14" s="25">
        <v>0</v>
      </c>
      <c r="BX14" s="19">
        <v>10</v>
      </c>
      <c r="BY14" s="22">
        <f t="shared" si="10"/>
        <v>18</v>
      </c>
      <c r="BZ14" s="14"/>
      <c r="CA14" s="23"/>
      <c r="CB14" s="21"/>
      <c r="CC14" s="19"/>
      <c r="CD14" s="25"/>
      <c r="CE14" s="19"/>
      <c r="CF14" s="22">
        <f>CC14+CD14+CE14</f>
        <v>0</v>
      </c>
      <c r="CG14" s="14"/>
      <c r="CH14" s="16"/>
      <c r="CI14" s="21"/>
      <c r="CJ14" s="19">
        <f t="shared" si="14"/>
        <v>13</v>
      </c>
      <c r="CK14" s="19">
        <f t="shared" si="14"/>
        <v>0</v>
      </c>
      <c r="CL14" s="19">
        <f t="shared" si="14"/>
        <v>20</v>
      </c>
      <c r="CM14" s="22">
        <f>CJ14+CK14+CL14</f>
        <v>33</v>
      </c>
      <c r="CN14" s="14" t="str">
        <f>A14</f>
        <v>Paul Saager</v>
      </c>
      <c r="CO14" s="14"/>
      <c r="CP14" s="63">
        <v>5</v>
      </c>
    </row>
    <row r="15" spans="1:94">
      <c r="A15" s="14" t="s">
        <v>23</v>
      </c>
      <c r="B15" s="23"/>
      <c r="C15" s="21"/>
      <c r="D15" s="19"/>
      <c r="E15" s="19"/>
      <c r="F15" s="19"/>
      <c r="G15" s="22">
        <f t="shared" si="0"/>
        <v>0</v>
      </c>
      <c r="H15" s="14"/>
      <c r="I15" s="23">
        <v>3.7499999999999999E-2</v>
      </c>
      <c r="J15" s="21" t="s">
        <v>117</v>
      </c>
      <c r="K15" s="19">
        <v>3</v>
      </c>
      <c r="L15" s="24"/>
      <c r="M15" s="19">
        <v>5</v>
      </c>
      <c r="N15" s="22">
        <f t="shared" si="1"/>
        <v>8</v>
      </c>
      <c r="O15" s="14"/>
      <c r="P15" s="23"/>
      <c r="Q15" s="21"/>
      <c r="R15" s="19"/>
      <c r="S15" s="19"/>
      <c r="T15" s="19"/>
      <c r="U15" s="22">
        <f t="shared" si="2"/>
        <v>0</v>
      </c>
      <c r="V15" s="14"/>
      <c r="W15" s="23">
        <v>7.3726851851851849E-2</v>
      </c>
      <c r="X15" s="21" t="s">
        <v>128</v>
      </c>
      <c r="Y15" s="19">
        <v>1</v>
      </c>
      <c r="Z15" s="35">
        <v>15</v>
      </c>
      <c r="AA15" s="19">
        <v>5</v>
      </c>
      <c r="AB15" s="22">
        <f t="shared" si="3"/>
        <v>21</v>
      </c>
      <c r="AC15" s="14"/>
      <c r="AD15" s="23"/>
      <c r="AE15" s="21"/>
      <c r="AF15" s="19"/>
      <c r="AG15" s="24"/>
      <c r="AH15" s="19"/>
      <c r="AI15" s="22">
        <f t="shared" si="4"/>
        <v>0</v>
      </c>
      <c r="AJ15" s="14"/>
      <c r="AK15" s="23">
        <v>7.3113425925925915E-2</v>
      </c>
      <c r="AL15" s="21" t="s">
        <v>66</v>
      </c>
      <c r="AM15" s="19">
        <v>1</v>
      </c>
      <c r="AN15" s="35">
        <v>15</v>
      </c>
      <c r="AO15" s="19">
        <v>5</v>
      </c>
      <c r="AP15" s="22">
        <f t="shared" si="5"/>
        <v>21</v>
      </c>
      <c r="AQ15" s="14"/>
      <c r="AR15" s="23"/>
      <c r="AS15" s="21"/>
      <c r="AT15" s="19"/>
      <c r="AU15" s="25"/>
      <c r="AV15" s="19"/>
      <c r="AW15" s="22">
        <f t="shared" si="6"/>
        <v>0</v>
      </c>
      <c r="AX15" s="14"/>
      <c r="AY15" s="23"/>
      <c r="AZ15" s="21"/>
      <c r="BA15" s="19"/>
      <c r="BB15" s="36"/>
      <c r="BC15" s="19"/>
      <c r="BD15" s="22">
        <f t="shared" si="7"/>
        <v>0</v>
      </c>
      <c r="BE15" s="14"/>
      <c r="BF15" s="23"/>
      <c r="BG15" s="21"/>
      <c r="BH15" s="19"/>
      <c r="BI15" s="25"/>
      <c r="BJ15" s="19"/>
      <c r="BK15" s="22">
        <f t="shared" si="8"/>
        <v>0</v>
      </c>
      <c r="BL15" s="14"/>
      <c r="BM15" s="23"/>
      <c r="BN15" s="21"/>
      <c r="BO15" s="19"/>
      <c r="BP15" s="25"/>
      <c r="BQ15" s="19"/>
      <c r="BR15" s="22">
        <f t="shared" si="9"/>
        <v>0</v>
      </c>
      <c r="BS15" s="14"/>
      <c r="BT15" s="23">
        <v>3.4386574074074076E-2</v>
      </c>
      <c r="BU15" s="21" t="s">
        <v>71</v>
      </c>
      <c r="BV15" s="19">
        <v>4</v>
      </c>
      <c r="BW15" s="25">
        <v>0</v>
      </c>
      <c r="BX15" s="19">
        <v>10</v>
      </c>
      <c r="BY15" s="22">
        <f t="shared" ref="BY15:BY26" si="15">BV15+BW15+BX15</f>
        <v>14</v>
      </c>
      <c r="BZ15" s="14"/>
      <c r="CA15" s="23"/>
      <c r="CB15" s="21"/>
      <c r="CC15" s="19"/>
      <c r="CD15" s="25"/>
      <c r="CE15" s="19"/>
      <c r="CF15" s="22">
        <f t="shared" si="11"/>
        <v>0</v>
      </c>
      <c r="CG15" s="14"/>
      <c r="CH15" s="16"/>
      <c r="CI15" s="21"/>
      <c r="CJ15" s="19">
        <f t="shared" si="14"/>
        <v>9</v>
      </c>
      <c r="CK15" s="19">
        <f t="shared" si="14"/>
        <v>30</v>
      </c>
      <c r="CL15" s="19">
        <f t="shared" si="14"/>
        <v>25</v>
      </c>
      <c r="CM15" s="22">
        <f t="shared" si="12"/>
        <v>64</v>
      </c>
      <c r="CN15" s="14" t="str">
        <f t="shared" si="13"/>
        <v>Tony Lowery</v>
      </c>
      <c r="CO15" s="14"/>
      <c r="CP15" s="63">
        <v>3</v>
      </c>
    </row>
    <row r="16" spans="1:94">
      <c r="A16" s="14" t="s">
        <v>200</v>
      </c>
      <c r="B16" s="23"/>
      <c r="C16" s="21"/>
      <c r="D16" s="19"/>
      <c r="E16" s="19"/>
      <c r="F16" s="19"/>
      <c r="G16" s="22">
        <f t="shared" si="0"/>
        <v>0</v>
      </c>
      <c r="H16" s="14"/>
      <c r="I16" s="23">
        <v>3.7766203703703705E-2</v>
      </c>
      <c r="J16" s="21" t="s">
        <v>118</v>
      </c>
      <c r="K16" s="19">
        <v>2</v>
      </c>
      <c r="L16" s="24"/>
      <c r="M16" s="19">
        <v>5</v>
      </c>
      <c r="N16" s="22">
        <f t="shared" si="1"/>
        <v>7</v>
      </c>
      <c r="O16" s="14"/>
      <c r="P16" s="23"/>
      <c r="Q16" s="21"/>
      <c r="R16" s="19"/>
      <c r="S16" s="19"/>
      <c r="T16" s="19"/>
      <c r="U16" s="22">
        <f t="shared" si="2"/>
        <v>0</v>
      </c>
      <c r="V16" s="14"/>
      <c r="W16" s="23"/>
      <c r="X16" s="21"/>
      <c r="Y16" s="19"/>
      <c r="Z16" s="19"/>
      <c r="AA16" s="19"/>
      <c r="AB16" s="22">
        <f t="shared" si="3"/>
        <v>0</v>
      </c>
      <c r="AC16" s="14"/>
      <c r="AD16" s="23"/>
      <c r="AE16" s="21"/>
      <c r="AF16" s="19"/>
      <c r="AG16" s="24"/>
      <c r="AH16" s="19"/>
      <c r="AI16" s="22">
        <f t="shared" si="4"/>
        <v>0</v>
      </c>
      <c r="AJ16" s="14"/>
      <c r="AK16" s="23"/>
      <c r="AL16" s="21"/>
      <c r="AM16" s="19"/>
      <c r="AN16" s="25"/>
      <c r="AO16" s="19"/>
      <c r="AP16" s="22">
        <f t="shared" si="5"/>
        <v>0</v>
      </c>
      <c r="AQ16" s="14"/>
      <c r="AR16" s="23"/>
      <c r="AS16" s="21"/>
      <c r="AT16" s="19"/>
      <c r="AU16" s="25"/>
      <c r="AV16" s="19"/>
      <c r="AW16" s="22">
        <f t="shared" si="6"/>
        <v>0</v>
      </c>
      <c r="AX16" s="14"/>
      <c r="AY16" s="23"/>
      <c r="AZ16" s="21"/>
      <c r="BA16" s="19"/>
      <c r="BB16" s="36"/>
      <c r="BC16" s="19"/>
      <c r="BD16" s="22">
        <f t="shared" si="7"/>
        <v>0</v>
      </c>
      <c r="BE16" s="14"/>
      <c r="BF16" s="23"/>
      <c r="BG16" s="21"/>
      <c r="BH16" s="19"/>
      <c r="BI16" s="25"/>
      <c r="BJ16" s="19"/>
      <c r="BK16" s="22">
        <f t="shared" si="8"/>
        <v>0</v>
      </c>
      <c r="BL16" s="14"/>
      <c r="BM16" s="23"/>
      <c r="BN16" s="21"/>
      <c r="BO16" s="19"/>
      <c r="BP16" s="25"/>
      <c r="BQ16" s="19"/>
      <c r="BR16" s="22">
        <f t="shared" si="9"/>
        <v>0</v>
      </c>
      <c r="BS16" s="14"/>
      <c r="BT16" s="23"/>
      <c r="BU16" s="21"/>
      <c r="BV16" s="19"/>
      <c r="BW16" s="25"/>
      <c r="BX16" s="19"/>
      <c r="BY16" s="22">
        <f t="shared" si="15"/>
        <v>0</v>
      </c>
      <c r="BZ16" s="14"/>
      <c r="CA16" s="23"/>
      <c r="CB16" s="21"/>
      <c r="CC16" s="19"/>
      <c r="CD16" s="25"/>
      <c r="CE16" s="19"/>
      <c r="CF16" s="22">
        <f t="shared" si="11"/>
        <v>0</v>
      </c>
      <c r="CG16" s="14"/>
      <c r="CH16" s="16"/>
      <c r="CI16" s="21"/>
      <c r="CJ16" s="19">
        <f t="shared" si="14"/>
        <v>2</v>
      </c>
      <c r="CK16" s="19">
        <f t="shared" si="14"/>
        <v>0</v>
      </c>
      <c r="CL16" s="19">
        <f t="shared" si="14"/>
        <v>5</v>
      </c>
      <c r="CM16" s="22">
        <f t="shared" si="12"/>
        <v>7</v>
      </c>
      <c r="CN16" s="14" t="str">
        <f t="shared" si="13"/>
        <v>Gerry Rusbridge</v>
      </c>
      <c r="CO16" s="14"/>
      <c r="CP16" s="63" t="s">
        <v>369</v>
      </c>
    </row>
    <row r="17" spans="1:94">
      <c r="A17" s="14" t="s">
        <v>201</v>
      </c>
      <c r="B17" s="23"/>
      <c r="C17" s="21"/>
      <c r="D17" s="19"/>
      <c r="E17" s="19"/>
      <c r="F17" s="19"/>
      <c r="G17" s="22">
        <f t="shared" si="0"/>
        <v>0</v>
      </c>
      <c r="H17" s="14"/>
      <c r="I17" s="23">
        <v>3.8124999999999999E-2</v>
      </c>
      <c r="J17" s="21" t="s">
        <v>119</v>
      </c>
      <c r="K17" s="19">
        <v>1</v>
      </c>
      <c r="L17" s="24"/>
      <c r="M17" s="19">
        <v>5</v>
      </c>
      <c r="N17" s="22">
        <f t="shared" si="1"/>
        <v>6</v>
      </c>
      <c r="O17" s="14"/>
      <c r="P17" s="23"/>
      <c r="Q17" s="21"/>
      <c r="R17" s="19"/>
      <c r="S17" s="19"/>
      <c r="T17" s="19"/>
      <c r="U17" s="22">
        <f t="shared" si="2"/>
        <v>0</v>
      </c>
      <c r="V17" s="14"/>
      <c r="W17" s="23"/>
      <c r="X17" s="21"/>
      <c r="Y17" s="19"/>
      <c r="Z17" s="19"/>
      <c r="AA17" s="19"/>
      <c r="AB17" s="22">
        <f t="shared" si="3"/>
        <v>0</v>
      </c>
      <c r="AC17" s="14"/>
      <c r="AD17" s="23"/>
      <c r="AE17" s="21"/>
      <c r="AF17" s="19"/>
      <c r="AG17" s="24"/>
      <c r="AH17" s="19"/>
      <c r="AI17" s="22">
        <f t="shared" si="4"/>
        <v>0</v>
      </c>
      <c r="AJ17" s="14"/>
      <c r="AK17" s="23"/>
      <c r="AL17" s="21"/>
      <c r="AM17" s="19"/>
      <c r="AN17" s="25"/>
      <c r="AO17" s="19"/>
      <c r="AP17" s="22">
        <f t="shared" si="5"/>
        <v>0</v>
      </c>
      <c r="AQ17" s="14"/>
      <c r="AR17" s="23"/>
      <c r="AS17" s="21"/>
      <c r="AT17" s="19"/>
      <c r="AU17" s="25"/>
      <c r="AV17" s="19"/>
      <c r="AW17" s="22">
        <f t="shared" si="6"/>
        <v>0</v>
      </c>
      <c r="AX17" s="14"/>
      <c r="AY17" s="23"/>
      <c r="AZ17" s="21"/>
      <c r="BA17" s="19"/>
      <c r="BB17" s="36"/>
      <c r="BC17" s="19"/>
      <c r="BD17" s="22">
        <f t="shared" si="7"/>
        <v>0</v>
      </c>
      <c r="BE17" s="14"/>
      <c r="BF17" s="23"/>
      <c r="BG17" s="21"/>
      <c r="BH17" s="19"/>
      <c r="BI17" s="25"/>
      <c r="BJ17" s="19"/>
      <c r="BK17" s="22">
        <f t="shared" si="8"/>
        <v>0</v>
      </c>
      <c r="BL17" s="14"/>
      <c r="BM17" s="23"/>
      <c r="BN17" s="21"/>
      <c r="BO17" s="19"/>
      <c r="BP17" s="25"/>
      <c r="BQ17" s="19"/>
      <c r="BR17" s="22">
        <f t="shared" si="9"/>
        <v>0</v>
      </c>
      <c r="BS17" s="14"/>
      <c r="BT17" s="23"/>
      <c r="BU17" s="21"/>
      <c r="BV17" s="19"/>
      <c r="BW17" s="25"/>
      <c r="BX17" s="19"/>
      <c r="BY17" s="22">
        <f t="shared" si="15"/>
        <v>0</v>
      </c>
      <c r="BZ17" s="14"/>
      <c r="CA17" s="23"/>
      <c r="CB17" s="21"/>
      <c r="CC17" s="19"/>
      <c r="CD17" s="25"/>
      <c r="CE17" s="19"/>
      <c r="CF17" s="22">
        <f t="shared" si="11"/>
        <v>0</v>
      </c>
      <c r="CG17" s="14"/>
      <c r="CH17" s="16"/>
      <c r="CI17" s="21"/>
      <c r="CJ17" s="19">
        <f t="shared" si="14"/>
        <v>1</v>
      </c>
      <c r="CK17" s="19">
        <f t="shared" si="14"/>
        <v>0</v>
      </c>
      <c r="CL17" s="19">
        <f t="shared" si="14"/>
        <v>5</v>
      </c>
      <c r="CM17" s="22">
        <f t="shared" si="12"/>
        <v>6</v>
      </c>
      <c r="CN17" s="14" t="str">
        <f t="shared" si="13"/>
        <v>Ron Kenyon</v>
      </c>
      <c r="CO17" s="14"/>
      <c r="CP17" s="63" t="s">
        <v>370</v>
      </c>
    </row>
    <row r="18" spans="1:94">
      <c r="A18" s="14" t="s">
        <v>208</v>
      </c>
      <c r="B18" s="23"/>
      <c r="C18" s="21"/>
      <c r="D18" s="19"/>
      <c r="E18" s="19"/>
      <c r="F18" s="19"/>
      <c r="G18" s="22">
        <f t="shared" si="0"/>
        <v>0</v>
      </c>
      <c r="H18" s="14"/>
      <c r="I18" s="23"/>
      <c r="J18" s="21"/>
      <c r="K18" s="19"/>
      <c r="L18" s="24"/>
      <c r="M18" s="19"/>
      <c r="N18" s="22">
        <f t="shared" si="1"/>
        <v>0</v>
      </c>
      <c r="O18" s="14"/>
      <c r="P18" s="23"/>
      <c r="Q18" s="21"/>
      <c r="R18" s="19"/>
      <c r="S18" s="19"/>
      <c r="T18" s="19"/>
      <c r="U18" s="22">
        <f t="shared" si="2"/>
        <v>0</v>
      </c>
      <c r="V18" s="14"/>
      <c r="W18" s="23">
        <v>5.9479166666666666E-2</v>
      </c>
      <c r="X18" s="21" t="s">
        <v>125</v>
      </c>
      <c r="Y18" s="19">
        <v>4</v>
      </c>
      <c r="Z18" s="19">
        <v>0</v>
      </c>
      <c r="AA18" s="19">
        <v>5</v>
      </c>
      <c r="AB18" s="22">
        <f t="shared" si="3"/>
        <v>9</v>
      </c>
      <c r="AC18" s="14"/>
      <c r="AD18" s="23"/>
      <c r="AE18" s="21"/>
      <c r="AF18" s="19"/>
      <c r="AG18" s="24"/>
      <c r="AH18" s="19"/>
      <c r="AI18" s="22">
        <f t="shared" si="4"/>
        <v>0</v>
      </c>
      <c r="AJ18" s="14"/>
      <c r="AK18" s="23"/>
      <c r="AL18" s="21"/>
      <c r="AM18" s="19"/>
      <c r="AN18" s="25"/>
      <c r="AO18" s="19"/>
      <c r="AP18" s="22">
        <f t="shared" si="5"/>
        <v>0</v>
      </c>
      <c r="AQ18" s="14"/>
      <c r="AR18" s="23"/>
      <c r="AS18" s="21"/>
      <c r="AT18" s="19"/>
      <c r="AU18" s="25"/>
      <c r="AV18" s="19"/>
      <c r="AW18" s="22">
        <f t="shared" si="6"/>
        <v>0</v>
      </c>
      <c r="AX18" s="14"/>
      <c r="AY18" s="23">
        <v>4.0775462962962965E-2</v>
      </c>
      <c r="AZ18" s="21" t="s">
        <v>126</v>
      </c>
      <c r="BA18" s="19">
        <v>3</v>
      </c>
      <c r="BB18" s="36"/>
      <c r="BC18" s="19">
        <v>5</v>
      </c>
      <c r="BD18" s="22">
        <f t="shared" si="7"/>
        <v>8</v>
      </c>
      <c r="BE18" s="14"/>
      <c r="BF18" s="23"/>
      <c r="BG18" s="21"/>
      <c r="BH18" s="19"/>
      <c r="BI18" s="25"/>
      <c r="BJ18" s="19"/>
      <c r="BK18" s="22">
        <f t="shared" si="8"/>
        <v>0</v>
      </c>
      <c r="BL18" s="14"/>
      <c r="BM18" s="23"/>
      <c r="BN18" s="21"/>
      <c r="BO18" s="19"/>
      <c r="BP18" s="25"/>
      <c r="BQ18" s="19"/>
      <c r="BR18" s="22">
        <f t="shared" si="9"/>
        <v>0</v>
      </c>
      <c r="BS18" s="14"/>
      <c r="BT18" s="23"/>
      <c r="BU18" s="21"/>
      <c r="BV18" s="19"/>
      <c r="BW18" s="25"/>
      <c r="BX18" s="19"/>
      <c r="BY18" s="22">
        <f t="shared" si="15"/>
        <v>0</v>
      </c>
      <c r="BZ18" s="14"/>
      <c r="CA18" s="23"/>
      <c r="CB18" s="21"/>
      <c r="CC18" s="19"/>
      <c r="CD18" s="25"/>
      <c r="CE18" s="19"/>
      <c r="CF18" s="22">
        <f t="shared" si="11"/>
        <v>0</v>
      </c>
      <c r="CG18" s="14"/>
      <c r="CH18" s="23"/>
      <c r="CI18" s="21"/>
      <c r="CJ18" s="19">
        <f t="shared" si="14"/>
        <v>7</v>
      </c>
      <c r="CK18" s="19">
        <f t="shared" si="14"/>
        <v>0</v>
      </c>
      <c r="CL18" s="19">
        <f t="shared" si="14"/>
        <v>10</v>
      </c>
      <c r="CM18" s="22">
        <f t="shared" si="12"/>
        <v>17</v>
      </c>
      <c r="CN18" s="14" t="str">
        <f t="shared" si="13"/>
        <v>Mark Bissell</v>
      </c>
      <c r="CO18" s="14"/>
      <c r="CP18" s="64">
        <v>8</v>
      </c>
    </row>
    <row r="19" spans="1:94">
      <c r="A19" s="14" t="s">
        <v>209</v>
      </c>
      <c r="B19" s="23"/>
      <c r="C19" s="21"/>
      <c r="D19" s="19"/>
      <c r="E19" s="19"/>
      <c r="F19" s="19"/>
      <c r="G19" s="22">
        <f t="shared" si="0"/>
        <v>0</v>
      </c>
      <c r="H19" s="14"/>
      <c r="I19" s="23"/>
      <c r="J19" s="21"/>
      <c r="K19" s="19"/>
      <c r="L19" s="24"/>
      <c r="M19" s="19"/>
      <c r="N19" s="22">
        <f t="shared" si="1"/>
        <v>0</v>
      </c>
      <c r="O19" s="14"/>
      <c r="P19" s="23"/>
      <c r="Q19" s="21"/>
      <c r="R19" s="19"/>
      <c r="S19" s="19"/>
      <c r="T19" s="19"/>
      <c r="U19" s="22">
        <f t="shared" si="2"/>
        <v>0</v>
      </c>
      <c r="V19" s="14"/>
      <c r="W19" s="23">
        <v>6.4733796296296289E-2</v>
      </c>
      <c r="X19" s="21" t="s">
        <v>126</v>
      </c>
      <c r="Y19" s="19">
        <v>3</v>
      </c>
      <c r="Z19" s="19">
        <v>0</v>
      </c>
      <c r="AA19" s="19">
        <v>5</v>
      </c>
      <c r="AB19" s="22">
        <f t="shared" si="3"/>
        <v>8</v>
      </c>
      <c r="AC19" s="14"/>
      <c r="AD19" s="23"/>
      <c r="AE19" s="21"/>
      <c r="AF19" s="19"/>
      <c r="AG19" s="24"/>
      <c r="AH19" s="19"/>
      <c r="AI19" s="22">
        <f t="shared" si="4"/>
        <v>0</v>
      </c>
      <c r="AJ19" s="14"/>
      <c r="AK19" s="23"/>
      <c r="AL19" s="21"/>
      <c r="AM19" s="19"/>
      <c r="AN19" s="25"/>
      <c r="AO19" s="19"/>
      <c r="AP19" s="22">
        <f t="shared" si="5"/>
        <v>0</v>
      </c>
      <c r="AQ19" s="14"/>
      <c r="AR19" s="23"/>
      <c r="AS19" s="21"/>
      <c r="AT19" s="19"/>
      <c r="AU19" s="25"/>
      <c r="AV19" s="19"/>
      <c r="AW19" s="22">
        <f t="shared" si="6"/>
        <v>0</v>
      </c>
      <c r="AX19" s="14"/>
      <c r="AY19" s="23"/>
      <c r="AZ19" s="21"/>
      <c r="BA19" s="19"/>
      <c r="BB19" s="36"/>
      <c r="BC19" s="19"/>
      <c r="BD19" s="22">
        <f t="shared" si="7"/>
        <v>0</v>
      </c>
      <c r="BE19" s="14"/>
      <c r="BF19" s="23"/>
      <c r="BG19" s="21"/>
      <c r="BH19" s="19"/>
      <c r="BI19" s="25"/>
      <c r="BJ19" s="19"/>
      <c r="BK19" s="22">
        <f t="shared" si="8"/>
        <v>0</v>
      </c>
      <c r="BL19" s="14"/>
      <c r="BM19" s="23"/>
      <c r="BN19" s="21"/>
      <c r="BO19" s="19"/>
      <c r="BP19" s="25"/>
      <c r="BQ19" s="19"/>
      <c r="BR19" s="22">
        <f t="shared" si="9"/>
        <v>0</v>
      </c>
      <c r="BS19" s="14"/>
      <c r="BT19" s="23"/>
      <c r="BU19" s="21"/>
      <c r="BV19" s="19"/>
      <c r="BW19" s="25"/>
      <c r="BX19" s="19"/>
      <c r="BY19" s="22">
        <f t="shared" si="15"/>
        <v>0</v>
      </c>
      <c r="BZ19" s="14"/>
      <c r="CA19" s="23"/>
      <c r="CB19" s="21"/>
      <c r="CC19" s="19"/>
      <c r="CD19" s="25"/>
      <c r="CE19" s="19"/>
      <c r="CF19" s="22">
        <f t="shared" si="11"/>
        <v>0</v>
      </c>
      <c r="CG19" s="14"/>
      <c r="CH19" s="23"/>
      <c r="CI19" s="21"/>
      <c r="CJ19" s="19">
        <f t="shared" si="14"/>
        <v>3</v>
      </c>
      <c r="CK19" s="19">
        <f t="shared" si="14"/>
        <v>0</v>
      </c>
      <c r="CL19" s="19">
        <f t="shared" si="14"/>
        <v>5</v>
      </c>
      <c r="CM19" s="22">
        <f t="shared" si="12"/>
        <v>8</v>
      </c>
      <c r="CN19" s="14" t="str">
        <f t="shared" si="13"/>
        <v>Mike Bell</v>
      </c>
      <c r="CO19" s="14"/>
      <c r="CP19" s="64" t="s">
        <v>368</v>
      </c>
    </row>
    <row r="20" spans="1:94">
      <c r="A20" s="14" t="s">
        <v>218</v>
      </c>
      <c r="B20" s="23"/>
      <c r="C20" s="21"/>
      <c r="D20" s="19"/>
      <c r="E20" s="19"/>
      <c r="F20" s="19"/>
      <c r="G20" s="22">
        <f t="shared" si="0"/>
        <v>0</v>
      </c>
      <c r="H20" s="14"/>
      <c r="I20" s="23"/>
      <c r="J20" s="21"/>
      <c r="K20" s="19"/>
      <c r="L20" s="19"/>
      <c r="M20" s="19"/>
      <c r="N20" s="22">
        <f t="shared" si="1"/>
        <v>0</v>
      </c>
      <c r="O20" s="14"/>
      <c r="P20" s="23"/>
      <c r="Q20" s="21"/>
      <c r="R20" s="19"/>
      <c r="S20" s="19"/>
      <c r="T20" s="19"/>
      <c r="U20" s="22">
        <f t="shared" si="2"/>
        <v>0</v>
      </c>
      <c r="V20" s="14"/>
      <c r="W20" s="23"/>
      <c r="X20" s="21"/>
      <c r="Y20" s="19"/>
      <c r="Z20" s="19"/>
      <c r="AA20" s="19"/>
      <c r="AB20" s="22">
        <f t="shared" si="3"/>
        <v>0</v>
      </c>
      <c r="AC20" s="14"/>
      <c r="AD20" s="23"/>
      <c r="AE20" s="21"/>
      <c r="AF20" s="19"/>
      <c r="AG20" s="19"/>
      <c r="AH20" s="19"/>
      <c r="AI20" s="22">
        <f t="shared" si="4"/>
        <v>0</v>
      </c>
      <c r="AJ20" s="14"/>
      <c r="AK20" s="23">
        <v>5.6759259259259259E-2</v>
      </c>
      <c r="AL20" s="21" t="s">
        <v>64</v>
      </c>
      <c r="AM20" s="19">
        <v>3</v>
      </c>
      <c r="AN20" s="25">
        <v>0</v>
      </c>
      <c r="AO20" s="19">
        <v>5</v>
      </c>
      <c r="AP20" s="22">
        <f t="shared" si="5"/>
        <v>8</v>
      </c>
      <c r="AQ20" s="14"/>
      <c r="AR20" s="23"/>
      <c r="AS20" s="21"/>
      <c r="AT20" s="19"/>
      <c r="AU20" s="25"/>
      <c r="AV20" s="19"/>
      <c r="AW20" s="22">
        <f t="shared" si="6"/>
        <v>0</v>
      </c>
      <c r="AX20" s="14"/>
      <c r="AY20" s="23"/>
      <c r="AZ20" s="21"/>
      <c r="BA20" s="19"/>
      <c r="BB20" s="36"/>
      <c r="BC20" s="19"/>
      <c r="BD20" s="22">
        <f t="shared" si="7"/>
        <v>0</v>
      </c>
      <c r="BE20" s="14"/>
      <c r="BF20" s="23"/>
      <c r="BG20" s="21"/>
      <c r="BH20" s="19"/>
      <c r="BI20" s="25"/>
      <c r="BJ20" s="19"/>
      <c r="BK20" s="22">
        <f t="shared" si="8"/>
        <v>0</v>
      </c>
      <c r="BL20" s="14"/>
      <c r="BM20" s="23"/>
      <c r="BN20" s="21"/>
      <c r="BO20" s="19"/>
      <c r="BP20" s="25"/>
      <c r="BQ20" s="19"/>
      <c r="BR20" s="22">
        <f t="shared" si="9"/>
        <v>0</v>
      </c>
      <c r="BS20" s="14"/>
      <c r="BT20" s="23"/>
      <c r="BU20" s="21"/>
      <c r="BV20" s="19"/>
      <c r="BW20" s="25"/>
      <c r="BX20" s="19"/>
      <c r="BY20" s="22">
        <f t="shared" si="15"/>
        <v>0</v>
      </c>
      <c r="BZ20" s="14"/>
      <c r="CA20" s="23"/>
      <c r="CB20" s="21"/>
      <c r="CC20" s="19"/>
      <c r="CD20" s="25"/>
      <c r="CE20" s="19"/>
      <c r="CF20" s="22">
        <f t="shared" si="11"/>
        <v>0</v>
      </c>
      <c r="CG20" s="14"/>
      <c r="CH20" s="23"/>
      <c r="CI20" s="21"/>
      <c r="CJ20" s="19">
        <f t="shared" si="14"/>
        <v>3</v>
      </c>
      <c r="CK20" s="19">
        <f t="shared" si="14"/>
        <v>0</v>
      </c>
      <c r="CL20" s="19">
        <f t="shared" si="14"/>
        <v>5</v>
      </c>
      <c r="CM20" s="22">
        <f t="shared" si="12"/>
        <v>8</v>
      </c>
      <c r="CN20" s="14" t="str">
        <f t="shared" si="13"/>
        <v>Steve Murdoch</v>
      </c>
      <c r="CO20" s="14"/>
      <c r="CP20" s="64" t="s">
        <v>368</v>
      </c>
    </row>
    <row r="21" spans="1:94">
      <c r="A21" s="14" t="s">
        <v>32</v>
      </c>
      <c r="B21" s="23"/>
      <c r="C21" s="21"/>
      <c r="D21" s="19"/>
      <c r="E21" s="19"/>
      <c r="F21" s="19"/>
      <c r="G21" s="22">
        <f t="shared" si="0"/>
        <v>0</v>
      </c>
      <c r="H21" s="14"/>
      <c r="I21" s="23"/>
      <c r="J21" s="21"/>
      <c r="K21" s="19"/>
      <c r="L21" s="19"/>
      <c r="M21" s="19"/>
      <c r="N21" s="22">
        <f t="shared" si="1"/>
        <v>0</v>
      </c>
      <c r="O21" s="14"/>
      <c r="P21" s="23"/>
      <c r="Q21" s="21"/>
      <c r="R21" s="19"/>
      <c r="S21" s="19"/>
      <c r="T21" s="19"/>
      <c r="U21" s="22">
        <f t="shared" si="2"/>
        <v>0</v>
      </c>
      <c r="V21" s="14"/>
      <c r="W21" s="23"/>
      <c r="X21" s="21"/>
      <c r="Y21" s="19"/>
      <c r="Z21" s="19"/>
      <c r="AA21" s="19"/>
      <c r="AB21" s="22">
        <f t="shared" si="3"/>
        <v>0</v>
      </c>
      <c r="AC21" s="14"/>
      <c r="AD21" s="23"/>
      <c r="AE21" s="21"/>
      <c r="AF21" s="19"/>
      <c r="AG21" s="19"/>
      <c r="AH21" s="19"/>
      <c r="AI21" s="22">
        <f t="shared" si="4"/>
        <v>0</v>
      </c>
      <c r="AJ21" s="14"/>
      <c r="AK21" s="23"/>
      <c r="AL21" s="21"/>
      <c r="AM21" s="19"/>
      <c r="AN21" s="25"/>
      <c r="AO21" s="19"/>
      <c r="AP21" s="22">
        <f t="shared" si="5"/>
        <v>0</v>
      </c>
      <c r="AQ21" s="14"/>
      <c r="AR21" s="23">
        <v>6.0428240740740741E-2</v>
      </c>
      <c r="AS21" s="21" t="s">
        <v>66</v>
      </c>
      <c r="AT21" s="19">
        <v>1</v>
      </c>
      <c r="AU21" s="25">
        <v>0</v>
      </c>
      <c r="AV21" s="19">
        <v>5</v>
      </c>
      <c r="AW21" s="22">
        <f t="shared" si="6"/>
        <v>6</v>
      </c>
      <c r="AX21" s="14"/>
      <c r="AY21" s="23"/>
      <c r="AZ21" s="21"/>
      <c r="BA21" s="19"/>
      <c r="BB21" s="36"/>
      <c r="BC21" s="19"/>
      <c r="BD21" s="22">
        <f t="shared" si="7"/>
        <v>0</v>
      </c>
      <c r="BE21" s="14"/>
      <c r="BF21" s="23">
        <v>3.516203703703704E-2</v>
      </c>
      <c r="BG21" s="21" t="s">
        <v>41</v>
      </c>
      <c r="BH21" s="19">
        <v>1</v>
      </c>
      <c r="BI21" s="25">
        <v>0</v>
      </c>
      <c r="BJ21" s="19">
        <v>5</v>
      </c>
      <c r="BK21" s="22">
        <f t="shared" si="8"/>
        <v>6</v>
      </c>
      <c r="BL21" s="14"/>
      <c r="BM21" s="23">
        <v>3.4513888888888893E-2</v>
      </c>
      <c r="BN21" s="21" t="s">
        <v>233</v>
      </c>
      <c r="BO21" s="19">
        <v>1</v>
      </c>
      <c r="BP21" s="25">
        <v>0</v>
      </c>
      <c r="BQ21" s="19">
        <v>5</v>
      </c>
      <c r="BR21" s="22">
        <f t="shared" si="9"/>
        <v>6</v>
      </c>
      <c r="BS21" s="14"/>
      <c r="BT21" s="23">
        <v>3.532407407407407E-2</v>
      </c>
      <c r="BU21" s="21" t="s">
        <v>72</v>
      </c>
      <c r="BV21" s="19">
        <v>2</v>
      </c>
      <c r="BW21" s="25">
        <v>0</v>
      </c>
      <c r="BX21" s="19">
        <v>10</v>
      </c>
      <c r="BY21" s="22">
        <f t="shared" si="15"/>
        <v>12</v>
      </c>
      <c r="BZ21" s="14"/>
      <c r="CA21" s="23"/>
      <c r="CB21" s="21"/>
      <c r="CC21" s="19"/>
      <c r="CD21" s="25"/>
      <c r="CE21" s="19"/>
      <c r="CF21" s="22">
        <f t="shared" si="11"/>
        <v>0</v>
      </c>
      <c r="CG21" s="14"/>
      <c r="CH21" s="23"/>
      <c r="CI21" s="21"/>
      <c r="CJ21" s="19">
        <f t="shared" si="14"/>
        <v>5</v>
      </c>
      <c r="CK21" s="19">
        <f t="shared" si="14"/>
        <v>0</v>
      </c>
      <c r="CL21" s="19">
        <f t="shared" si="14"/>
        <v>25</v>
      </c>
      <c r="CM21" s="22">
        <f t="shared" si="12"/>
        <v>30</v>
      </c>
      <c r="CN21" s="14" t="str">
        <f t="shared" si="13"/>
        <v>Kevin Whitemore</v>
      </c>
      <c r="CO21" s="14"/>
      <c r="CP21" s="64">
        <v>6</v>
      </c>
    </row>
    <row r="22" spans="1:94">
      <c r="A22" s="14" t="s">
        <v>10</v>
      </c>
      <c r="B22" s="16"/>
      <c r="C22" s="21"/>
      <c r="D22" s="19"/>
      <c r="E22" s="19"/>
      <c r="F22" s="19"/>
      <c r="G22" s="22">
        <f t="shared" si="0"/>
        <v>0</v>
      </c>
      <c r="H22" s="14"/>
      <c r="I22" s="16"/>
      <c r="J22" s="21"/>
      <c r="K22" s="19"/>
      <c r="L22" s="19"/>
      <c r="M22" s="19"/>
      <c r="N22" s="22">
        <f t="shared" si="1"/>
        <v>0</v>
      </c>
      <c r="O22" s="14"/>
      <c r="P22" s="16"/>
      <c r="Q22" s="21"/>
      <c r="R22" s="19"/>
      <c r="S22" s="19"/>
      <c r="T22" s="19"/>
      <c r="U22" s="22">
        <f t="shared" si="2"/>
        <v>0</v>
      </c>
      <c r="V22" s="14"/>
      <c r="W22" s="16"/>
      <c r="X22" s="21"/>
      <c r="Y22" s="19"/>
      <c r="Z22" s="19"/>
      <c r="AA22" s="19"/>
      <c r="AB22" s="22">
        <f t="shared" si="3"/>
        <v>0</v>
      </c>
      <c r="AC22" s="14"/>
      <c r="AD22" s="23"/>
      <c r="AE22" s="21"/>
      <c r="AF22" s="19"/>
      <c r="AG22" s="19"/>
      <c r="AH22" s="19"/>
      <c r="AI22" s="22">
        <f>AF22+AG22+AH22</f>
        <v>0</v>
      </c>
      <c r="AJ22" s="14"/>
      <c r="AK22" s="16"/>
      <c r="AL22" s="21"/>
      <c r="AM22" s="19"/>
      <c r="AN22" s="19"/>
      <c r="AO22" s="19"/>
      <c r="AP22" s="22">
        <f t="shared" si="5"/>
        <v>0</v>
      </c>
      <c r="AQ22" s="14"/>
      <c r="AR22" s="16"/>
      <c r="AS22" s="21"/>
      <c r="AT22" s="19"/>
      <c r="AU22" s="19"/>
      <c r="AV22" s="19"/>
      <c r="AW22" s="22">
        <f t="shared" si="6"/>
        <v>0</v>
      </c>
      <c r="AX22" s="14"/>
      <c r="AY22" s="23">
        <v>3.9965277777777773E-2</v>
      </c>
      <c r="AZ22" s="21" t="s">
        <v>125</v>
      </c>
      <c r="BA22" s="19">
        <v>4</v>
      </c>
      <c r="BB22" s="36"/>
      <c r="BC22" s="19">
        <v>5</v>
      </c>
      <c r="BD22" s="22">
        <f t="shared" si="7"/>
        <v>9</v>
      </c>
      <c r="BE22" s="14"/>
      <c r="BF22" s="23">
        <v>2.7118055555555552E-2</v>
      </c>
      <c r="BG22" s="21" t="s">
        <v>27</v>
      </c>
      <c r="BH22" s="19">
        <v>4</v>
      </c>
      <c r="BI22" s="35">
        <v>15</v>
      </c>
      <c r="BJ22" s="19">
        <v>5</v>
      </c>
      <c r="BK22" s="22">
        <f t="shared" si="8"/>
        <v>24</v>
      </c>
      <c r="BL22" s="14"/>
      <c r="BM22" s="23"/>
      <c r="BN22" s="21"/>
      <c r="BO22" s="19"/>
      <c r="BP22" s="19"/>
      <c r="BQ22" s="19"/>
      <c r="BR22" s="22">
        <f t="shared" si="9"/>
        <v>0</v>
      </c>
      <c r="BS22" s="14"/>
      <c r="BT22" s="23">
        <v>2.8043981481481479E-2</v>
      </c>
      <c r="BU22" s="21" t="s">
        <v>68</v>
      </c>
      <c r="BV22" s="19">
        <v>12</v>
      </c>
      <c r="BW22" s="19">
        <v>0</v>
      </c>
      <c r="BX22" s="19">
        <v>10</v>
      </c>
      <c r="BY22" s="22">
        <f t="shared" si="15"/>
        <v>22</v>
      </c>
      <c r="BZ22" s="14"/>
      <c r="CA22" s="16"/>
      <c r="CB22" s="21"/>
      <c r="CC22" s="19"/>
      <c r="CD22" s="19"/>
      <c r="CE22" s="19"/>
      <c r="CF22" s="22">
        <f t="shared" si="11"/>
        <v>0</v>
      </c>
      <c r="CG22" s="14"/>
      <c r="CH22" s="23"/>
      <c r="CI22" s="21"/>
      <c r="CJ22" s="19">
        <f t="shared" si="14"/>
        <v>20</v>
      </c>
      <c r="CK22" s="19">
        <f t="shared" si="14"/>
        <v>15</v>
      </c>
      <c r="CL22" s="19">
        <f t="shared" si="14"/>
        <v>20</v>
      </c>
      <c r="CM22" s="22">
        <f t="shared" si="12"/>
        <v>55</v>
      </c>
      <c r="CN22" s="14" t="str">
        <f t="shared" si="13"/>
        <v>Alan Marshall</v>
      </c>
      <c r="CO22" s="14"/>
      <c r="CP22" s="64">
        <v>4</v>
      </c>
    </row>
    <row r="23" spans="1:94">
      <c r="A23" s="14" t="s">
        <v>226</v>
      </c>
      <c r="B23" s="16"/>
      <c r="C23" s="21"/>
      <c r="D23" s="19"/>
      <c r="E23" s="19"/>
      <c r="F23" s="19"/>
      <c r="G23" s="22">
        <f t="shared" si="0"/>
        <v>0</v>
      </c>
      <c r="H23" s="14"/>
      <c r="I23" s="16"/>
      <c r="J23" s="21"/>
      <c r="K23" s="19"/>
      <c r="L23" s="19"/>
      <c r="M23" s="19"/>
      <c r="N23" s="22">
        <f t="shared" si="1"/>
        <v>0</v>
      </c>
      <c r="O23" s="14"/>
      <c r="P23" s="16"/>
      <c r="Q23" s="21"/>
      <c r="R23" s="19"/>
      <c r="S23" s="19"/>
      <c r="T23" s="19"/>
      <c r="U23" s="22">
        <f t="shared" si="2"/>
        <v>0</v>
      </c>
      <c r="V23" s="14"/>
      <c r="W23" s="16"/>
      <c r="X23" s="21"/>
      <c r="Y23" s="19"/>
      <c r="Z23" s="19"/>
      <c r="AA23" s="19"/>
      <c r="AB23" s="22">
        <f t="shared" si="3"/>
        <v>0</v>
      </c>
      <c r="AC23" s="14"/>
      <c r="AD23" s="16"/>
      <c r="AE23" s="21"/>
      <c r="AF23" s="19"/>
      <c r="AG23" s="19"/>
      <c r="AH23" s="19"/>
      <c r="AI23" s="22">
        <f>AF23+AG23+AH23</f>
        <v>0</v>
      </c>
      <c r="AJ23" s="14"/>
      <c r="AK23" s="16"/>
      <c r="AL23" s="21"/>
      <c r="AM23" s="19"/>
      <c r="AN23" s="19"/>
      <c r="AO23" s="19"/>
      <c r="AP23" s="22">
        <f t="shared" si="5"/>
        <v>0</v>
      </c>
      <c r="AQ23" s="14"/>
      <c r="AR23" s="16"/>
      <c r="AS23" s="21"/>
      <c r="AT23" s="19"/>
      <c r="AU23" s="19"/>
      <c r="AV23" s="19"/>
      <c r="AW23" s="22">
        <f t="shared" si="6"/>
        <v>0</v>
      </c>
      <c r="AX23" s="14"/>
      <c r="AY23" s="23">
        <v>3.6851851851851851E-2</v>
      </c>
      <c r="AZ23" s="21" t="s">
        <v>124</v>
      </c>
      <c r="BA23" s="19">
        <v>5</v>
      </c>
      <c r="BB23" s="36"/>
      <c r="BC23" s="19">
        <v>5</v>
      </c>
      <c r="BD23" s="22">
        <f t="shared" si="7"/>
        <v>10</v>
      </c>
      <c r="BE23" s="14"/>
      <c r="BF23" s="16"/>
      <c r="BG23" s="21"/>
      <c r="BH23" s="19"/>
      <c r="BI23" s="19"/>
      <c r="BJ23" s="19"/>
      <c r="BK23" s="22">
        <f t="shared" si="8"/>
        <v>0</v>
      </c>
      <c r="BL23" s="14"/>
      <c r="BM23" s="16"/>
      <c r="BN23" s="21"/>
      <c r="BO23" s="19"/>
      <c r="BP23" s="19"/>
      <c r="BQ23" s="19"/>
      <c r="BR23" s="22">
        <f t="shared" si="9"/>
        <v>0</v>
      </c>
      <c r="BS23" s="14"/>
      <c r="BT23" s="16"/>
      <c r="BU23" s="21"/>
      <c r="BV23" s="19"/>
      <c r="BW23" s="19"/>
      <c r="BX23" s="19"/>
      <c r="BY23" s="22">
        <f t="shared" si="15"/>
        <v>0</v>
      </c>
      <c r="BZ23" s="14"/>
      <c r="CA23" s="16"/>
      <c r="CB23" s="21"/>
      <c r="CC23" s="19"/>
      <c r="CD23" s="19"/>
      <c r="CE23" s="19"/>
      <c r="CF23" s="22">
        <f t="shared" si="11"/>
        <v>0</v>
      </c>
      <c r="CG23" s="14"/>
      <c r="CH23" s="23"/>
      <c r="CI23" s="21"/>
      <c r="CJ23" s="19">
        <f t="shared" si="14"/>
        <v>5</v>
      </c>
      <c r="CK23" s="19">
        <f t="shared" si="14"/>
        <v>0</v>
      </c>
      <c r="CL23" s="19">
        <f t="shared" si="14"/>
        <v>5</v>
      </c>
      <c r="CM23" s="22">
        <f t="shared" si="12"/>
        <v>10</v>
      </c>
      <c r="CN23" s="14" t="str">
        <f t="shared" si="13"/>
        <v>Dave Sargent</v>
      </c>
      <c r="CO23" s="14"/>
      <c r="CP23" s="64" t="s">
        <v>131</v>
      </c>
    </row>
    <row r="24" spans="1:94">
      <c r="A24" s="14" t="s">
        <v>134</v>
      </c>
      <c r="B24" s="16"/>
      <c r="C24" s="21"/>
      <c r="D24" s="19"/>
      <c r="E24" s="19"/>
      <c r="F24" s="19"/>
      <c r="G24" s="22">
        <f t="shared" si="0"/>
        <v>0</v>
      </c>
      <c r="H24" s="14"/>
      <c r="I24" s="16"/>
      <c r="J24" s="21"/>
      <c r="K24" s="19"/>
      <c r="L24" s="19"/>
      <c r="M24" s="19"/>
      <c r="N24" s="22">
        <f t="shared" si="1"/>
        <v>0</v>
      </c>
      <c r="O24" s="14"/>
      <c r="P24" s="16"/>
      <c r="Q24" s="21"/>
      <c r="R24" s="19"/>
      <c r="S24" s="19"/>
      <c r="T24" s="19"/>
      <c r="U24" s="22">
        <f t="shared" si="2"/>
        <v>0</v>
      </c>
      <c r="V24" s="14"/>
      <c r="W24" s="16"/>
      <c r="X24" s="21"/>
      <c r="Y24" s="19"/>
      <c r="Z24" s="19"/>
      <c r="AA24" s="19"/>
      <c r="AB24" s="22">
        <f t="shared" si="3"/>
        <v>0</v>
      </c>
      <c r="AC24" s="14"/>
      <c r="AD24" s="16"/>
      <c r="AE24" s="21"/>
      <c r="AF24" s="19"/>
      <c r="AG24" s="19"/>
      <c r="AH24" s="19"/>
      <c r="AI24" s="22">
        <f>AF24+AG24+AH24</f>
        <v>0</v>
      </c>
      <c r="AJ24" s="14"/>
      <c r="AK24" s="16"/>
      <c r="AL24" s="21"/>
      <c r="AM24" s="19"/>
      <c r="AN24" s="19"/>
      <c r="AO24" s="19"/>
      <c r="AP24" s="22">
        <f t="shared" si="5"/>
        <v>0</v>
      </c>
      <c r="AQ24" s="14"/>
      <c r="AR24" s="16"/>
      <c r="AS24" s="21"/>
      <c r="AT24" s="19"/>
      <c r="AU24" s="19"/>
      <c r="AV24" s="19"/>
      <c r="AW24" s="22">
        <f t="shared" si="6"/>
        <v>0</v>
      </c>
      <c r="AX24" s="14"/>
      <c r="AY24" s="23">
        <v>4.4236111111111115E-2</v>
      </c>
      <c r="AZ24" s="21" t="s">
        <v>127</v>
      </c>
      <c r="BA24" s="19">
        <v>2</v>
      </c>
      <c r="BB24" s="36"/>
      <c r="BC24" s="19">
        <v>5</v>
      </c>
      <c r="BD24" s="22">
        <f>BA24+BB24+BC24</f>
        <v>7</v>
      </c>
      <c r="BE24" s="14"/>
      <c r="BF24" s="16"/>
      <c r="BG24" s="21"/>
      <c r="BH24" s="19"/>
      <c r="BI24" s="19"/>
      <c r="BJ24" s="19"/>
      <c r="BK24" s="22">
        <f t="shared" si="8"/>
        <v>0</v>
      </c>
      <c r="BL24" s="14"/>
      <c r="BM24" s="16"/>
      <c r="BN24" s="21"/>
      <c r="BO24" s="19"/>
      <c r="BP24" s="19"/>
      <c r="BQ24" s="19"/>
      <c r="BR24" s="22">
        <f t="shared" si="9"/>
        <v>0</v>
      </c>
      <c r="BS24" s="14"/>
      <c r="BT24" s="16"/>
      <c r="BU24" s="21"/>
      <c r="BV24" s="19"/>
      <c r="BW24" s="19"/>
      <c r="BX24" s="19"/>
      <c r="BY24" s="22">
        <f t="shared" si="15"/>
        <v>0</v>
      </c>
      <c r="BZ24" s="14"/>
      <c r="CA24" s="16"/>
      <c r="CB24" s="21"/>
      <c r="CC24" s="19"/>
      <c r="CD24" s="19"/>
      <c r="CE24" s="19"/>
      <c r="CF24" s="22">
        <f t="shared" si="11"/>
        <v>0</v>
      </c>
      <c r="CG24" s="14"/>
      <c r="CH24" s="23"/>
      <c r="CI24" s="21"/>
      <c r="CJ24" s="19">
        <f t="shared" si="14"/>
        <v>2</v>
      </c>
      <c r="CK24" s="19">
        <f t="shared" si="14"/>
        <v>0</v>
      </c>
      <c r="CL24" s="19">
        <f t="shared" si="14"/>
        <v>5</v>
      </c>
      <c r="CM24" s="22">
        <f t="shared" si="12"/>
        <v>7</v>
      </c>
      <c r="CN24" s="14" t="str">
        <f t="shared" si="13"/>
        <v>Craig Harding</v>
      </c>
      <c r="CO24" s="14"/>
      <c r="CP24" s="64" t="s">
        <v>369</v>
      </c>
    </row>
    <row r="25" spans="1:94">
      <c r="A25" s="14" t="s">
        <v>227</v>
      </c>
      <c r="B25" s="16"/>
      <c r="C25" s="21"/>
      <c r="D25" s="19"/>
      <c r="E25" s="19"/>
      <c r="F25" s="19"/>
      <c r="G25" s="22">
        <f t="shared" si="0"/>
        <v>0</v>
      </c>
      <c r="H25" s="14"/>
      <c r="I25" s="16"/>
      <c r="J25" s="21"/>
      <c r="K25" s="19"/>
      <c r="L25" s="19"/>
      <c r="M25" s="19"/>
      <c r="N25" s="22">
        <f t="shared" si="1"/>
        <v>0</v>
      </c>
      <c r="O25" s="14"/>
      <c r="P25" s="16"/>
      <c r="Q25" s="21"/>
      <c r="R25" s="19"/>
      <c r="S25" s="19"/>
      <c r="T25" s="19"/>
      <c r="U25" s="22">
        <f t="shared" si="2"/>
        <v>0</v>
      </c>
      <c r="V25" s="14"/>
      <c r="W25" s="16"/>
      <c r="X25" s="21"/>
      <c r="Y25" s="19"/>
      <c r="Z25" s="19"/>
      <c r="AA25" s="19"/>
      <c r="AB25" s="22">
        <f t="shared" si="3"/>
        <v>0</v>
      </c>
      <c r="AC25" s="14"/>
      <c r="AD25" s="16"/>
      <c r="AE25" s="21"/>
      <c r="AF25" s="19"/>
      <c r="AG25" s="19"/>
      <c r="AH25" s="19"/>
      <c r="AI25" s="22">
        <f>AF25+AG25+AH25</f>
        <v>0</v>
      </c>
      <c r="AJ25" s="14"/>
      <c r="AK25" s="16"/>
      <c r="AL25" s="21"/>
      <c r="AM25" s="19"/>
      <c r="AN25" s="19"/>
      <c r="AO25" s="19"/>
      <c r="AP25" s="22">
        <f t="shared" si="5"/>
        <v>0</v>
      </c>
      <c r="AQ25" s="14"/>
      <c r="AR25" s="16"/>
      <c r="AS25" s="21"/>
      <c r="AT25" s="19"/>
      <c r="AU25" s="19"/>
      <c r="AV25" s="19"/>
      <c r="AW25" s="22">
        <f t="shared" si="6"/>
        <v>0</v>
      </c>
      <c r="AX25" s="14"/>
      <c r="AY25" s="23">
        <v>4.7488425925925927E-2</v>
      </c>
      <c r="AZ25" s="21" t="s">
        <v>128</v>
      </c>
      <c r="BA25" s="19">
        <v>1</v>
      </c>
      <c r="BB25" s="36"/>
      <c r="BC25" s="19">
        <v>5</v>
      </c>
      <c r="BD25" s="22">
        <f>BA25+BB25+BC25</f>
        <v>6</v>
      </c>
      <c r="BE25" s="14"/>
      <c r="BF25" s="16"/>
      <c r="BG25" s="21"/>
      <c r="BH25" s="19"/>
      <c r="BI25" s="19"/>
      <c r="BJ25" s="19"/>
      <c r="BK25" s="22">
        <f t="shared" si="8"/>
        <v>0</v>
      </c>
      <c r="BL25" s="14"/>
      <c r="BM25" s="16"/>
      <c r="BN25" s="21"/>
      <c r="BO25" s="19"/>
      <c r="BP25" s="19"/>
      <c r="BQ25" s="19"/>
      <c r="BR25" s="22">
        <f t="shared" si="9"/>
        <v>0</v>
      </c>
      <c r="BS25" s="14"/>
      <c r="BT25" s="16"/>
      <c r="BU25" s="21"/>
      <c r="BV25" s="19"/>
      <c r="BW25" s="19"/>
      <c r="BX25" s="19"/>
      <c r="BY25" s="22">
        <f t="shared" si="15"/>
        <v>0</v>
      </c>
      <c r="BZ25" s="14"/>
      <c r="CA25" s="16"/>
      <c r="CB25" s="21"/>
      <c r="CC25" s="19"/>
      <c r="CD25" s="19"/>
      <c r="CE25" s="19"/>
      <c r="CF25" s="22">
        <f t="shared" si="11"/>
        <v>0</v>
      </c>
      <c r="CG25" s="14"/>
      <c r="CH25" s="23"/>
      <c r="CI25" s="21"/>
      <c r="CJ25" s="19">
        <f t="shared" si="14"/>
        <v>1</v>
      </c>
      <c r="CK25" s="19">
        <f t="shared" si="14"/>
        <v>0</v>
      </c>
      <c r="CL25" s="19">
        <f t="shared" si="14"/>
        <v>5</v>
      </c>
      <c r="CM25" s="22">
        <f t="shared" si="12"/>
        <v>6</v>
      </c>
      <c r="CN25" s="14" t="str">
        <f t="shared" si="13"/>
        <v>Albi Douglas</v>
      </c>
      <c r="CO25" s="14"/>
      <c r="CP25" s="64" t="s">
        <v>370</v>
      </c>
    </row>
    <row r="26" spans="1:94">
      <c r="A26" s="14" t="s">
        <v>238</v>
      </c>
      <c r="B26" s="16"/>
      <c r="C26" s="21"/>
      <c r="D26" s="19"/>
      <c r="E26" s="19"/>
      <c r="F26" s="19"/>
      <c r="G26" s="22"/>
      <c r="H26" s="14"/>
      <c r="I26" s="16"/>
      <c r="J26" s="21"/>
      <c r="K26" s="19"/>
      <c r="L26" s="19"/>
      <c r="M26" s="19"/>
      <c r="N26" s="22"/>
      <c r="O26" s="14"/>
      <c r="P26" s="16"/>
      <c r="Q26" s="21"/>
      <c r="R26" s="19"/>
      <c r="S26" s="19"/>
      <c r="T26" s="19"/>
      <c r="U26" s="22"/>
      <c r="V26" s="14"/>
      <c r="W26" s="16"/>
      <c r="X26" s="21"/>
      <c r="Y26" s="19"/>
      <c r="Z26" s="19"/>
      <c r="AA26" s="19"/>
      <c r="AB26" s="22"/>
      <c r="AC26" s="14"/>
      <c r="AD26" s="16"/>
      <c r="AE26" s="21"/>
      <c r="AF26" s="19"/>
      <c r="AG26" s="19"/>
      <c r="AH26" s="19"/>
      <c r="AI26" s="22"/>
      <c r="AJ26" s="14"/>
      <c r="AK26" s="16"/>
      <c r="AL26" s="21"/>
      <c r="AM26" s="19"/>
      <c r="AN26" s="19"/>
      <c r="AO26" s="19"/>
      <c r="AP26" s="22"/>
      <c r="AQ26" s="14"/>
      <c r="AR26" s="16"/>
      <c r="AS26" s="21"/>
      <c r="AT26" s="19"/>
      <c r="AU26" s="19"/>
      <c r="AV26" s="19"/>
      <c r="AW26" s="22"/>
      <c r="AX26" s="14"/>
      <c r="AY26" s="16"/>
      <c r="AZ26" s="21"/>
      <c r="BA26" s="19"/>
      <c r="BB26" s="19"/>
      <c r="BC26" s="19"/>
      <c r="BD26" s="22">
        <f>BA26+BB26+BC26</f>
        <v>0</v>
      </c>
      <c r="BE26" s="14"/>
      <c r="BF26" s="23"/>
      <c r="BG26" s="21"/>
      <c r="BH26" s="19"/>
      <c r="BI26" s="19"/>
      <c r="BJ26" s="19"/>
      <c r="BK26" s="22">
        <f t="shared" si="8"/>
        <v>0</v>
      </c>
      <c r="BL26" s="14"/>
      <c r="BM26" s="23"/>
      <c r="BN26" s="21"/>
      <c r="BO26" s="19"/>
      <c r="BP26" s="19"/>
      <c r="BQ26" s="19"/>
      <c r="BR26" s="22">
        <f t="shared" si="9"/>
        <v>0</v>
      </c>
      <c r="BS26" s="14"/>
      <c r="BT26" s="23">
        <v>3.3645833333333333E-2</v>
      </c>
      <c r="BU26" s="21" t="s">
        <v>70</v>
      </c>
      <c r="BV26" s="19">
        <v>6</v>
      </c>
      <c r="BW26" s="19">
        <v>0</v>
      </c>
      <c r="BX26" s="19">
        <v>10</v>
      </c>
      <c r="BY26" s="22">
        <f t="shared" si="15"/>
        <v>16</v>
      </c>
      <c r="BZ26" s="14"/>
      <c r="CA26" s="16"/>
      <c r="CB26" s="21"/>
      <c r="CC26" s="19"/>
      <c r="CD26" s="19"/>
      <c r="CE26" s="19"/>
      <c r="CF26" s="22">
        <f t="shared" si="11"/>
        <v>0</v>
      </c>
      <c r="CG26" s="14"/>
      <c r="CH26" s="23"/>
      <c r="CI26" s="21"/>
      <c r="CJ26" s="19">
        <f t="shared" si="14"/>
        <v>6</v>
      </c>
      <c r="CK26" s="19">
        <f t="shared" si="14"/>
        <v>0</v>
      </c>
      <c r="CL26" s="19">
        <f t="shared" si="14"/>
        <v>10</v>
      </c>
      <c r="CM26" s="22">
        <f t="shared" si="12"/>
        <v>16</v>
      </c>
      <c r="CN26" s="14" t="str">
        <f t="shared" si="13"/>
        <v>Chris Boyd</v>
      </c>
      <c r="CO26" s="14"/>
      <c r="CP26" s="64">
        <v>9</v>
      </c>
    </row>
    <row r="27" spans="1:94">
      <c r="A27" s="14"/>
      <c r="B27" s="16"/>
      <c r="C27" s="21"/>
      <c r="D27" s="19"/>
      <c r="E27" s="19"/>
      <c r="F27" s="19"/>
      <c r="G27" s="22"/>
      <c r="H27" s="14"/>
      <c r="I27" s="16"/>
      <c r="J27" s="21"/>
      <c r="K27" s="19"/>
      <c r="L27" s="19"/>
      <c r="M27" s="19"/>
      <c r="N27" s="22"/>
      <c r="O27" s="14"/>
      <c r="P27" s="16"/>
      <c r="Q27" s="21"/>
      <c r="R27" s="19"/>
      <c r="S27" s="19"/>
      <c r="T27" s="19"/>
      <c r="U27" s="22"/>
      <c r="V27" s="14"/>
      <c r="W27" s="16"/>
      <c r="X27" s="21"/>
      <c r="Y27" s="19"/>
      <c r="Z27" s="19"/>
      <c r="AA27" s="19"/>
      <c r="AB27" s="22"/>
      <c r="AC27" s="14"/>
      <c r="AD27" s="16"/>
      <c r="AE27" s="21"/>
      <c r="AF27" s="19"/>
      <c r="AG27" s="19"/>
      <c r="AH27" s="19"/>
      <c r="AI27" s="22"/>
      <c r="AJ27" s="14"/>
      <c r="AK27" s="16"/>
      <c r="AL27" s="21"/>
      <c r="AM27" s="19"/>
      <c r="AN27" s="19"/>
      <c r="AO27" s="19"/>
      <c r="AP27" s="22"/>
      <c r="AQ27" s="14"/>
      <c r="AR27" s="16"/>
      <c r="AS27" s="21"/>
      <c r="AT27" s="19"/>
      <c r="AU27" s="19"/>
      <c r="AV27" s="19"/>
      <c r="AW27" s="22"/>
      <c r="AX27" s="14"/>
      <c r="AY27" s="16"/>
      <c r="AZ27" s="21"/>
      <c r="BA27" s="19"/>
      <c r="BB27" s="19"/>
      <c r="BC27" s="19"/>
      <c r="BD27" s="22"/>
      <c r="BE27" s="14"/>
      <c r="BF27" s="16"/>
      <c r="BG27" s="21"/>
      <c r="BH27" s="19"/>
      <c r="BI27" s="19"/>
      <c r="BJ27" s="19"/>
      <c r="BK27" s="22"/>
      <c r="BL27" s="14"/>
      <c r="BM27" s="16"/>
      <c r="BN27" s="21"/>
      <c r="BO27" s="19"/>
      <c r="BP27" s="19"/>
      <c r="BQ27" s="19"/>
      <c r="BR27" s="22"/>
      <c r="BS27" s="14"/>
      <c r="BT27" s="16"/>
      <c r="BU27" s="21"/>
      <c r="BV27" s="19"/>
      <c r="BW27" s="19"/>
      <c r="BX27" s="19"/>
      <c r="BY27" s="22"/>
      <c r="BZ27" s="14"/>
      <c r="CA27" s="16"/>
      <c r="CB27" s="21"/>
      <c r="CC27" s="19"/>
      <c r="CD27" s="19"/>
      <c r="CE27" s="19"/>
      <c r="CF27" s="22"/>
      <c r="CG27" s="14"/>
      <c r="CH27" s="23"/>
      <c r="CI27" s="21"/>
      <c r="CJ27" s="19">
        <f t="shared" si="14"/>
        <v>0</v>
      </c>
      <c r="CK27" s="19">
        <f t="shared" si="14"/>
        <v>0</v>
      </c>
      <c r="CL27" s="19">
        <f t="shared" si="14"/>
        <v>0</v>
      </c>
      <c r="CM27" s="22">
        <f t="shared" si="12"/>
        <v>0</v>
      </c>
      <c r="CN27" s="14">
        <f t="shared" si="13"/>
        <v>0</v>
      </c>
      <c r="CO27" s="14"/>
      <c r="CP27" s="14"/>
    </row>
    <row r="28" spans="1:94">
      <c r="A28" s="14"/>
      <c r="B28" s="16"/>
      <c r="C28" s="21"/>
      <c r="D28" s="19"/>
      <c r="E28" s="19"/>
      <c r="F28" s="19"/>
      <c r="G28" s="22"/>
      <c r="H28" s="14"/>
      <c r="I28" s="16"/>
      <c r="J28" s="21"/>
      <c r="K28" s="19"/>
      <c r="L28" s="19"/>
      <c r="M28" s="19"/>
      <c r="N28" s="22"/>
      <c r="O28" s="14"/>
      <c r="P28" s="16"/>
      <c r="Q28" s="21"/>
      <c r="R28" s="19"/>
      <c r="S28" s="19"/>
      <c r="T28" s="19"/>
      <c r="U28" s="22"/>
      <c r="V28" s="14"/>
      <c r="W28" s="16"/>
      <c r="X28" s="21"/>
      <c r="Y28" s="19"/>
      <c r="Z28" s="19"/>
      <c r="AA28" s="19"/>
      <c r="AB28" s="22"/>
      <c r="AC28" s="14"/>
      <c r="AD28" s="16"/>
      <c r="AE28" s="21"/>
      <c r="AF28" s="19"/>
      <c r="AG28" s="19"/>
      <c r="AH28" s="19"/>
      <c r="AI28" s="22"/>
      <c r="AJ28" s="14"/>
      <c r="AK28" s="16"/>
      <c r="AL28" s="21"/>
      <c r="AM28" s="19"/>
      <c r="AN28" s="19"/>
      <c r="AO28" s="19"/>
      <c r="AP28" s="22"/>
      <c r="AQ28" s="14"/>
      <c r="AR28" s="16"/>
      <c r="AS28" s="21"/>
      <c r="AT28" s="19"/>
      <c r="AU28" s="19"/>
      <c r="AV28" s="19"/>
      <c r="AW28" s="22"/>
      <c r="AX28" s="14"/>
      <c r="AY28" s="16"/>
      <c r="AZ28" s="21"/>
      <c r="BA28" s="19"/>
      <c r="BB28" s="19"/>
      <c r="BC28" s="19"/>
      <c r="BD28" s="22"/>
      <c r="BE28" s="14"/>
      <c r="BF28" s="16"/>
      <c r="BG28" s="21"/>
      <c r="BH28" s="19"/>
      <c r="BI28" s="19"/>
      <c r="BJ28" s="19"/>
      <c r="BK28" s="22"/>
      <c r="BL28" s="14"/>
      <c r="BM28" s="16"/>
      <c r="BN28" s="21"/>
      <c r="BO28" s="19"/>
      <c r="BP28" s="19"/>
      <c r="BQ28" s="19"/>
      <c r="BR28" s="22"/>
      <c r="BS28" s="14"/>
      <c r="BT28" s="16"/>
      <c r="BU28" s="21"/>
      <c r="BV28" s="19"/>
      <c r="BW28" s="19"/>
      <c r="BX28" s="19"/>
      <c r="BY28" s="22"/>
      <c r="BZ28" s="14"/>
      <c r="CA28" s="16"/>
      <c r="CB28" s="21"/>
      <c r="CC28" s="19"/>
      <c r="CD28" s="19"/>
      <c r="CE28" s="19"/>
      <c r="CF28" s="22"/>
      <c r="CG28" s="14"/>
      <c r="CH28" s="23"/>
      <c r="CI28" s="21"/>
      <c r="CJ28" s="19">
        <f t="shared" si="14"/>
        <v>0</v>
      </c>
      <c r="CK28" s="19">
        <f t="shared" si="14"/>
        <v>0</v>
      </c>
      <c r="CL28" s="19">
        <f t="shared" si="14"/>
        <v>0</v>
      </c>
      <c r="CM28" s="22">
        <f t="shared" si="12"/>
        <v>0</v>
      </c>
      <c r="CN28" s="14"/>
      <c r="CO28" s="14"/>
      <c r="CP28" s="14"/>
    </row>
    <row r="29" spans="1:94">
      <c r="A29" s="14"/>
      <c r="B29" s="16"/>
      <c r="C29" s="21"/>
      <c r="D29" s="19"/>
      <c r="E29" s="19"/>
      <c r="F29" s="19"/>
      <c r="G29" s="22"/>
      <c r="H29" s="14"/>
      <c r="I29" s="16"/>
      <c r="J29" s="21"/>
      <c r="K29" s="19"/>
      <c r="L29" s="19"/>
      <c r="M29" s="19"/>
      <c r="N29" s="22"/>
      <c r="O29" s="14"/>
      <c r="P29" s="16"/>
      <c r="Q29" s="21"/>
      <c r="R29" s="19"/>
      <c r="S29" s="19"/>
      <c r="T29" s="19"/>
      <c r="U29" s="22"/>
      <c r="V29" s="14"/>
      <c r="W29" s="16"/>
      <c r="X29" s="21"/>
      <c r="Y29" s="19"/>
      <c r="Z29" s="19"/>
      <c r="AA29" s="19"/>
      <c r="AB29" s="22"/>
      <c r="AC29" s="14"/>
      <c r="AD29" s="16"/>
      <c r="AE29" s="21"/>
      <c r="AF29" s="19"/>
      <c r="AG29" s="19"/>
      <c r="AH29" s="19"/>
      <c r="AI29" s="22"/>
      <c r="AJ29" s="14"/>
      <c r="AK29" s="16"/>
      <c r="AL29" s="21"/>
      <c r="AM29" s="19"/>
      <c r="AN29" s="19"/>
      <c r="AO29" s="19"/>
      <c r="AP29" s="22"/>
      <c r="AQ29" s="14"/>
      <c r="AR29" s="16"/>
      <c r="AS29" s="21"/>
      <c r="AT29" s="19"/>
      <c r="AU29" s="19"/>
      <c r="AV29" s="19"/>
      <c r="AW29" s="22"/>
      <c r="AX29" s="14"/>
      <c r="AY29" s="16"/>
      <c r="AZ29" s="21"/>
      <c r="BA29" s="19"/>
      <c r="BB29" s="19"/>
      <c r="BC29" s="19"/>
      <c r="BD29" s="22"/>
      <c r="BE29" s="14"/>
      <c r="BF29" s="16"/>
      <c r="BG29" s="21"/>
      <c r="BH29" s="19"/>
      <c r="BI29" s="19"/>
      <c r="BJ29" s="19"/>
      <c r="BK29" s="22"/>
      <c r="BL29" s="14"/>
      <c r="BM29" s="16"/>
      <c r="BN29" s="21"/>
      <c r="BO29" s="19"/>
      <c r="BP29" s="19"/>
      <c r="BQ29" s="19"/>
      <c r="BR29" s="22"/>
      <c r="BS29" s="14"/>
      <c r="BT29" s="16"/>
      <c r="BU29" s="21"/>
      <c r="BV29" s="19"/>
      <c r="BW29" s="19"/>
      <c r="BX29" s="19"/>
      <c r="BY29" s="22"/>
      <c r="BZ29" s="14"/>
      <c r="CA29" s="16"/>
      <c r="CB29" s="21"/>
      <c r="CC29" s="19"/>
      <c r="CD29" s="19"/>
      <c r="CE29" s="19"/>
      <c r="CF29" s="22"/>
      <c r="CG29" s="14"/>
      <c r="CH29" s="23"/>
      <c r="CI29" s="21"/>
      <c r="CJ29" s="19">
        <f t="shared" si="14"/>
        <v>0</v>
      </c>
      <c r="CK29" s="19">
        <f t="shared" si="14"/>
        <v>0</v>
      </c>
      <c r="CL29" s="19">
        <f t="shared" si="14"/>
        <v>0</v>
      </c>
      <c r="CM29" s="22">
        <f t="shared" si="12"/>
        <v>0</v>
      </c>
      <c r="CN29" s="14"/>
      <c r="CO29" s="14"/>
      <c r="CP29" s="14"/>
    </row>
    <row r="30" spans="1:94">
      <c r="A30" s="14"/>
      <c r="B30" s="16"/>
      <c r="C30" s="21"/>
      <c r="D30" s="19"/>
      <c r="E30" s="19"/>
      <c r="F30" s="19"/>
      <c r="G30" s="22"/>
      <c r="H30" s="14"/>
      <c r="I30" s="16"/>
      <c r="J30" s="21"/>
      <c r="K30" s="19"/>
      <c r="L30" s="19"/>
      <c r="M30" s="19"/>
      <c r="N30" s="22"/>
      <c r="O30" s="14"/>
      <c r="P30" s="16"/>
      <c r="Q30" s="21"/>
      <c r="R30" s="19"/>
      <c r="S30" s="19"/>
      <c r="T30" s="19"/>
      <c r="U30" s="22"/>
      <c r="V30" s="14"/>
      <c r="W30" s="16"/>
      <c r="X30" s="21"/>
      <c r="Y30" s="19"/>
      <c r="Z30" s="19"/>
      <c r="AA30" s="19"/>
      <c r="AB30" s="22"/>
      <c r="AC30" s="14"/>
      <c r="AD30" s="16"/>
      <c r="AE30" s="21"/>
      <c r="AF30" s="19"/>
      <c r="AG30" s="19"/>
      <c r="AH30" s="19"/>
      <c r="AI30" s="22"/>
      <c r="AJ30" s="14"/>
      <c r="AK30" s="16"/>
      <c r="AL30" s="21"/>
      <c r="AM30" s="19"/>
      <c r="AN30" s="19"/>
      <c r="AO30" s="19"/>
      <c r="AP30" s="22"/>
      <c r="AQ30" s="14"/>
      <c r="AR30" s="16"/>
      <c r="AS30" s="21"/>
      <c r="AT30" s="19"/>
      <c r="AU30" s="19"/>
      <c r="AV30" s="19"/>
      <c r="AW30" s="22"/>
      <c r="AX30" s="14"/>
      <c r="AY30" s="16"/>
      <c r="AZ30" s="21"/>
      <c r="BA30" s="19"/>
      <c r="BB30" s="19"/>
      <c r="BC30" s="19"/>
      <c r="BD30" s="22"/>
      <c r="BE30" s="14"/>
      <c r="BF30" s="16"/>
      <c r="BG30" s="21"/>
      <c r="BH30" s="19"/>
      <c r="BI30" s="19"/>
      <c r="BJ30" s="19"/>
      <c r="BK30" s="22"/>
      <c r="BL30" s="14"/>
      <c r="BM30" s="16"/>
      <c r="BN30" s="21"/>
      <c r="BO30" s="19"/>
      <c r="BP30" s="19"/>
      <c r="BQ30" s="19"/>
      <c r="BR30" s="22"/>
      <c r="BS30" s="14"/>
      <c r="BT30" s="16"/>
      <c r="BU30" s="21"/>
      <c r="BV30" s="19"/>
      <c r="BW30" s="19"/>
      <c r="BX30" s="19"/>
      <c r="BY30" s="22"/>
      <c r="BZ30" s="14"/>
      <c r="CA30" s="16"/>
      <c r="CB30" s="21"/>
      <c r="CC30" s="19"/>
      <c r="CD30" s="19"/>
      <c r="CE30" s="19"/>
      <c r="CF30" s="22"/>
      <c r="CG30" s="14"/>
      <c r="CH30" s="23"/>
      <c r="CI30" s="21"/>
      <c r="CJ30" s="19">
        <f t="shared" si="14"/>
        <v>0</v>
      </c>
      <c r="CK30" s="19">
        <f t="shared" si="14"/>
        <v>0</v>
      </c>
      <c r="CL30" s="19">
        <f t="shared" si="14"/>
        <v>0</v>
      </c>
      <c r="CM30" s="22">
        <f t="shared" si="12"/>
        <v>0</v>
      </c>
      <c r="CN30" s="14"/>
      <c r="CO30" s="14"/>
      <c r="CP30" s="14"/>
    </row>
    <row r="31" spans="1:94">
      <c r="A31" s="14"/>
      <c r="B31" s="16"/>
      <c r="C31" s="21"/>
      <c r="D31" s="19"/>
      <c r="E31" s="19"/>
      <c r="F31" s="19"/>
      <c r="G31" s="22"/>
      <c r="H31" s="14"/>
      <c r="I31" s="16"/>
      <c r="J31" s="21"/>
      <c r="K31" s="19"/>
      <c r="L31" s="19"/>
      <c r="M31" s="19"/>
      <c r="N31" s="22"/>
      <c r="O31" s="14"/>
      <c r="P31" s="16"/>
      <c r="Q31" s="21"/>
      <c r="R31" s="19"/>
      <c r="S31" s="19"/>
      <c r="T31" s="19"/>
      <c r="U31" s="22"/>
      <c r="V31" s="14"/>
      <c r="W31" s="16"/>
      <c r="X31" s="21"/>
      <c r="Y31" s="19"/>
      <c r="Z31" s="19"/>
      <c r="AA31" s="19"/>
      <c r="AB31" s="22"/>
      <c r="AC31" s="14"/>
      <c r="AD31" s="16"/>
      <c r="AE31" s="21"/>
      <c r="AF31" s="19"/>
      <c r="AG31" s="19"/>
      <c r="AH31" s="19"/>
      <c r="AI31" s="22"/>
      <c r="AJ31" s="14"/>
      <c r="AK31" s="16"/>
      <c r="AL31" s="21"/>
      <c r="AM31" s="19"/>
      <c r="AN31" s="19"/>
      <c r="AO31" s="19"/>
      <c r="AP31" s="22"/>
      <c r="AQ31" s="14"/>
      <c r="AR31" s="16"/>
      <c r="AS31" s="21"/>
      <c r="AT31" s="19"/>
      <c r="AU31" s="19"/>
      <c r="AV31" s="19"/>
      <c r="AW31" s="22"/>
      <c r="AX31" s="14"/>
      <c r="AY31" s="16"/>
      <c r="AZ31" s="21"/>
      <c r="BA31" s="19"/>
      <c r="BB31" s="19"/>
      <c r="BC31" s="19"/>
      <c r="BD31" s="22"/>
      <c r="BE31" s="14"/>
      <c r="BF31" s="16"/>
      <c r="BG31" s="21"/>
      <c r="BH31" s="19"/>
      <c r="BI31" s="19"/>
      <c r="BJ31" s="19"/>
      <c r="BK31" s="22"/>
      <c r="BL31" s="14"/>
      <c r="BM31" s="16"/>
      <c r="BN31" s="21"/>
      <c r="BO31" s="19"/>
      <c r="BP31" s="19"/>
      <c r="BQ31" s="19"/>
      <c r="BR31" s="22"/>
      <c r="BS31" s="14"/>
      <c r="BT31" s="16"/>
      <c r="BU31" s="21"/>
      <c r="BV31" s="19"/>
      <c r="BW31" s="19"/>
      <c r="BX31" s="19"/>
      <c r="BY31" s="22"/>
      <c r="BZ31" s="14"/>
      <c r="CA31" s="16"/>
      <c r="CB31" s="21"/>
      <c r="CC31" s="19"/>
      <c r="CD31" s="19"/>
      <c r="CE31" s="19"/>
      <c r="CF31" s="22"/>
      <c r="CG31" s="14"/>
      <c r="CH31" s="23"/>
      <c r="CI31" s="21"/>
      <c r="CJ31" s="19">
        <f t="shared" si="14"/>
        <v>0</v>
      </c>
      <c r="CK31" s="19">
        <f t="shared" si="14"/>
        <v>0</v>
      </c>
      <c r="CL31" s="19">
        <f t="shared" si="14"/>
        <v>0</v>
      </c>
      <c r="CM31" s="22">
        <f t="shared" si="12"/>
        <v>0</v>
      </c>
      <c r="CN31" s="14"/>
      <c r="CO31" s="14"/>
      <c r="CP31" s="14"/>
    </row>
    <row r="32" spans="1:94">
      <c r="A32" s="14"/>
      <c r="B32" s="16"/>
      <c r="C32" s="21"/>
      <c r="D32" s="19"/>
      <c r="E32" s="19"/>
      <c r="F32" s="19"/>
      <c r="G32" s="22"/>
      <c r="H32" s="14"/>
      <c r="I32" s="16"/>
      <c r="J32" s="21"/>
      <c r="K32" s="19"/>
      <c r="L32" s="19"/>
      <c r="M32" s="19"/>
      <c r="N32" s="22"/>
      <c r="O32" s="14"/>
      <c r="P32" s="16"/>
      <c r="Q32" s="21"/>
      <c r="R32" s="19"/>
      <c r="S32" s="19"/>
      <c r="T32" s="19"/>
      <c r="U32" s="22"/>
      <c r="V32" s="14"/>
      <c r="W32" s="16"/>
      <c r="X32" s="21"/>
      <c r="Y32" s="19"/>
      <c r="Z32" s="19"/>
      <c r="AA32" s="19"/>
      <c r="AB32" s="22"/>
      <c r="AC32" s="14"/>
      <c r="AD32" s="16"/>
      <c r="AE32" s="21"/>
      <c r="AF32" s="19"/>
      <c r="AG32" s="19"/>
      <c r="AH32" s="19"/>
      <c r="AI32" s="22"/>
      <c r="AJ32" s="14"/>
      <c r="AK32" s="16"/>
      <c r="AL32" s="21"/>
      <c r="AM32" s="19"/>
      <c r="AN32" s="19"/>
      <c r="AO32" s="19"/>
      <c r="AP32" s="22"/>
      <c r="AQ32" s="14"/>
      <c r="AR32" s="16"/>
      <c r="AS32" s="21"/>
      <c r="AT32" s="19"/>
      <c r="AU32" s="19"/>
      <c r="AV32" s="19"/>
      <c r="AW32" s="22"/>
      <c r="AX32" s="14"/>
      <c r="AY32" s="16"/>
      <c r="AZ32" s="21"/>
      <c r="BA32" s="19"/>
      <c r="BB32" s="19"/>
      <c r="BC32" s="19"/>
      <c r="BD32" s="22"/>
      <c r="BE32" s="14"/>
      <c r="BF32" s="16"/>
      <c r="BG32" s="21"/>
      <c r="BH32" s="19"/>
      <c r="BI32" s="19"/>
      <c r="BJ32" s="19"/>
      <c r="BK32" s="22"/>
      <c r="BL32" s="14"/>
      <c r="BM32" s="16"/>
      <c r="BN32" s="21"/>
      <c r="BO32" s="19"/>
      <c r="BP32" s="19"/>
      <c r="BQ32" s="19"/>
      <c r="BR32" s="22"/>
      <c r="BS32" s="14"/>
      <c r="BT32" s="16"/>
      <c r="BU32" s="21"/>
      <c r="BV32" s="19"/>
      <c r="BW32" s="19"/>
      <c r="BX32" s="19"/>
      <c r="BY32" s="22"/>
      <c r="BZ32" s="14"/>
      <c r="CA32" s="16"/>
      <c r="CB32" s="21"/>
      <c r="CC32" s="19"/>
      <c r="CD32" s="19"/>
      <c r="CE32" s="19"/>
      <c r="CF32" s="22"/>
      <c r="CG32" s="14"/>
      <c r="CH32" s="23"/>
      <c r="CI32" s="21"/>
      <c r="CJ32" s="19">
        <f t="shared" si="14"/>
        <v>0</v>
      </c>
      <c r="CK32" s="19">
        <f t="shared" si="14"/>
        <v>0</v>
      </c>
      <c r="CL32" s="19">
        <f t="shared" si="14"/>
        <v>0</v>
      </c>
      <c r="CM32" s="22">
        <f t="shared" si="12"/>
        <v>0</v>
      </c>
      <c r="CN32" s="14"/>
      <c r="CO32" s="14"/>
      <c r="CP32" s="14"/>
    </row>
    <row r="33" spans="1:94">
      <c r="A33" s="14"/>
      <c r="B33" s="16"/>
      <c r="C33" s="21"/>
      <c r="D33" s="19"/>
      <c r="E33" s="19"/>
      <c r="F33" s="19"/>
      <c r="G33" s="22"/>
      <c r="H33" s="14"/>
      <c r="I33" s="16"/>
      <c r="J33" s="21"/>
      <c r="K33" s="19"/>
      <c r="L33" s="19"/>
      <c r="M33" s="19"/>
      <c r="N33" s="22"/>
      <c r="O33" s="14"/>
      <c r="P33" s="16"/>
      <c r="Q33" s="21"/>
      <c r="R33" s="19"/>
      <c r="S33" s="19"/>
      <c r="T33" s="19"/>
      <c r="U33" s="22"/>
      <c r="V33" s="14"/>
      <c r="W33" s="16"/>
      <c r="X33" s="21"/>
      <c r="Y33" s="19"/>
      <c r="Z33" s="19"/>
      <c r="AA33" s="19"/>
      <c r="AB33" s="22"/>
      <c r="AC33" s="14"/>
      <c r="AD33" s="16"/>
      <c r="AE33" s="21"/>
      <c r="AF33" s="19"/>
      <c r="AG33" s="19"/>
      <c r="AH33" s="19"/>
      <c r="AI33" s="22"/>
      <c r="AJ33" s="14"/>
      <c r="AK33" s="16"/>
      <c r="AL33" s="21"/>
      <c r="AM33" s="19"/>
      <c r="AN33" s="19"/>
      <c r="AO33" s="19"/>
      <c r="AP33" s="22"/>
      <c r="AQ33" s="14"/>
      <c r="AR33" s="16"/>
      <c r="AS33" s="21"/>
      <c r="AT33" s="19"/>
      <c r="AU33" s="19"/>
      <c r="AV33" s="19"/>
      <c r="AW33" s="22"/>
      <c r="AX33" s="14"/>
      <c r="AY33" s="16"/>
      <c r="AZ33" s="21"/>
      <c r="BA33" s="19"/>
      <c r="BB33" s="19"/>
      <c r="BC33" s="19"/>
      <c r="BD33" s="22"/>
      <c r="BE33" s="14"/>
      <c r="BF33" s="16"/>
      <c r="BG33" s="21"/>
      <c r="BH33" s="19"/>
      <c r="BI33" s="19"/>
      <c r="BJ33" s="19"/>
      <c r="BK33" s="22"/>
      <c r="BL33" s="14"/>
      <c r="BM33" s="16"/>
      <c r="BN33" s="21"/>
      <c r="BO33" s="19"/>
      <c r="BP33" s="19"/>
      <c r="BQ33" s="19"/>
      <c r="BR33" s="22"/>
      <c r="BS33" s="14"/>
      <c r="BT33" s="16"/>
      <c r="BU33" s="21"/>
      <c r="BV33" s="19"/>
      <c r="BW33" s="19"/>
      <c r="BX33" s="19"/>
      <c r="BY33" s="22"/>
      <c r="BZ33" s="14"/>
      <c r="CA33" s="16"/>
      <c r="CB33" s="21"/>
      <c r="CC33" s="19"/>
      <c r="CD33" s="19"/>
      <c r="CE33" s="19"/>
      <c r="CF33" s="22"/>
      <c r="CG33" s="14"/>
      <c r="CH33" s="23"/>
      <c r="CI33" s="21"/>
      <c r="CJ33" s="19">
        <f t="shared" si="14"/>
        <v>0</v>
      </c>
      <c r="CK33" s="19">
        <f t="shared" si="14"/>
        <v>0</v>
      </c>
      <c r="CL33" s="19">
        <f t="shared" si="14"/>
        <v>0</v>
      </c>
      <c r="CM33" s="22">
        <f t="shared" si="12"/>
        <v>0</v>
      </c>
      <c r="CN33" s="14"/>
      <c r="CO33" s="14"/>
      <c r="CP33" s="14"/>
    </row>
    <row r="34" spans="1:94" ht="14.4" thickBot="1">
      <c r="A34" s="14" t="s">
        <v>62</v>
      </c>
      <c r="B34" s="26">
        <v>2</v>
      </c>
      <c r="C34" s="27"/>
      <c r="D34" s="28"/>
      <c r="E34" s="28"/>
      <c r="F34" s="28"/>
      <c r="G34" s="29"/>
      <c r="H34" s="14"/>
      <c r="I34" s="26">
        <v>8</v>
      </c>
      <c r="J34" s="27"/>
      <c r="K34" s="28"/>
      <c r="L34" s="28"/>
      <c r="M34" s="28"/>
      <c r="N34" s="29"/>
      <c r="O34" s="14"/>
      <c r="P34" s="26">
        <v>7</v>
      </c>
      <c r="Q34" s="27"/>
      <c r="R34" s="28"/>
      <c r="S34" s="28"/>
      <c r="T34" s="28"/>
      <c r="U34" s="29"/>
      <c r="V34" s="14"/>
      <c r="W34" s="26">
        <v>5</v>
      </c>
      <c r="X34" s="27"/>
      <c r="Y34" s="28"/>
      <c r="Z34" s="28"/>
      <c r="AA34" s="28"/>
      <c r="AB34" s="29"/>
      <c r="AC34" s="14"/>
      <c r="AD34" s="26">
        <v>3</v>
      </c>
      <c r="AE34" s="27"/>
      <c r="AF34" s="28"/>
      <c r="AG34" s="28"/>
      <c r="AH34" s="28"/>
      <c r="AI34" s="29"/>
      <c r="AJ34" s="14"/>
      <c r="AK34" s="26">
        <v>3</v>
      </c>
      <c r="AL34" s="27"/>
      <c r="AM34" s="28"/>
      <c r="AN34" s="28"/>
      <c r="AO34" s="28"/>
      <c r="AP34" s="29"/>
      <c r="AQ34" s="14"/>
      <c r="AR34" s="26">
        <v>3</v>
      </c>
      <c r="AS34" s="27"/>
      <c r="AT34" s="28"/>
      <c r="AU34" s="28"/>
      <c r="AV34" s="28"/>
      <c r="AW34" s="29"/>
      <c r="AX34" s="14"/>
      <c r="AY34" s="26">
        <v>5</v>
      </c>
      <c r="AZ34" s="27"/>
      <c r="BA34" s="28"/>
      <c r="BB34" s="28"/>
      <c r="BC34" s="28"/>
      <c r="BD34" s="29"/>
      <c r="BE34" s="14"/>
      <c r="BF34" s="26">
        <v>4</v>
      </c>
      <c r="BG34" s="27"/>
      <c r="BH34" s="28"/>
      <c r="BI34" s="28"/>
      <c r="BJ34" s="28"/>
      <c r="BK34" s="29"/>
      <c r="BL34" s="14"/>
      <c r="BM34" s="26">
        <v>6</v>
      </c>
      <c r="BN34" s="27"/>
      <c r="BO34" s="28"/>
      <c r="BP34" s="28"/>
      <c r="BQ34" s="28"/>
      <c r="BR34" s="29"/>
      <c r="BS34" s="14"/>
      <c r="BT34" s="26">
        <v>6</v>
      </c>
      <c r="BU34" s="27"/>
      <c r="BV34" s="28"/>
      <c r="BW34" s="28"/>
      <c r="BX34" s="28"/>
      <c r="BY34" s="29"/>
      <c r="BZ34" s="14"/>
      <c r="CA34" s="26">
        <v>6</v>
      </c>
      <c r="CB34" s="27"/>
      <c r="CC34" s="28"/>
      <c r="CD34" s="28"/>
      <c r="CE34" s="28"/>
      <c r="CF34" s="29"/>
      <c r="CG34" s="14"/>
      <c r="CH34" s="26">
        <v>18</v>
      </c>
      <c r="CI34" s="27"/>
      <c r="CJ34" s="28"/>
      <c r="CK34" s="28"/>
      <c r="CL34" s="28"/>
      <c r="CM34" s="29"/>
      <c r="CN34" s="14"/>
      <c r="CO34" s="14"/>
      <c r="CP34" s="14"/>
    </row>
    <row r="35" spans="1:94">
      <c r="A35" s="14"/>
      <c r="B35" s="14"/>
      <c r="C35" s="15"/>
      <c r="D35" s="14"/>
      <c r="E35" s="14"/>
      <c r="F35" s="14"/>
      <c r="G35" s="14"/>
      <c r="H35" s="14"/>
      <c r="I35" s="14"/>
      <c r="J35" s="15"/>
      <c r="K35" s="14"/>
      <c r="L35" s="14"/>
      <c r="M35" s="14"/>
      <c r="N35" s="14"/>
      <c r="O35" s="14"/>
      <c r="P35" s="14"/>
      <c r="Q35" s="1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</row>
    <row r="36" spans="1:94">
      <c r="A36" s="12" t="s">
        <v>0</v>
      </c>
      <c r="B36" s="12" t="str">
        <f>B1</f>
        <v>2009 Club Autumn Series</v>
      </c>
      <c r="C36" s="13"/>
      <c r="D36" s="12"/>
      <c r="F36" s="14"/>
      <c r="G36" s="12" t="s">
        <v>25</v>
      </c>
      <c r="H36" s="14"/>
      <c r="I36" s="12"/>
      <c r="J36" s="13"/>
      <c r="K36" s="12"/>
      <c r="L36" s="12"/>
      <c r="M36" s="14"/>
      <c r="N36" s="14"/>
      <c r="O36" s="14"/>
      <c r="P36" s="12"/>
      <c r="Q36" s="13"/>
      <c r="R36" s="12"/>
      <c r="S36" s="12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92" t="str">
        <f>CH1</f>
        <v>2009 Club Autumn Series</v>
      </c>
      <c r="CI36" s="192"/>
      <c r="CJ36" s="192"/>
      <c r="CK36" s="192"/>
      <c r="CL36" s="192"/>
      <c r="CM36" s="192"/>
      <c r="CN36" s="14"/>
      <c r="CO36" s="14"/>
      <c r="CP36" s="14"/>
    </row>
    <row r="37" spans="1:94" ht="14.4" thickBot="1">
      <c r="A37" s="14"/>
      <c r="B37" s="14"/>
      <c r="C37" s="15"/>
      <c r="D37" s="14"/>
      <c r="E37" s="14"/>
      <c r="F37" s="14"/>
      <c r="G37" s="14"/>
      <c r="H37" s="14"/>
      <c r="I37" s="14"/>
      <c r="J37" s="15"/>
      <c r="K37" s="14"/>
      <c r="L37" s="14"/>
      <c r="M37" s="14"/>
      <c r="N37" s="14"/>
      <c r="O37" s="14"/>
      <c r="P37" s="14"/>
      <c r="Q37" s="1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</row>
    <row r="38" spans="1:94">
      <c r="A38" s="14" t="s">
        <v>2</v>
      </c>
      <c r="B38" s="193" t="str">
        <f>B3</f>
        <v>Lancaster 5k</v>
      </c>
      <c r="C38" s="194"/>
      <c r="D38" s="194"/>
      <c r="E38" s="194"/>
      <c r="F38" s="194"/>
      <c r="G38" s="195"/>
      <c r="H38" s="14"/>
      <c r="I38" s="193" t="str">
        <f>I3</f>
        <v>Rotary Club Trail race</v>
      </c>
      <c r="J38" s="194"/>
      <c r="K38" s="194"/>
      <c r="L38" s="194"/>
      <c r="M38" s="194"/>
      <c r="N38" s="195"/>
      <c r="O38" s="14"/>
      <c r="P38" s="193" t="str">
        <f>P3</f>
        <v>Richmond Castle 10k</v>
      </c>
      <c r="Q38" s="194"/>
      <c r="R38" s="194"/>
      <c r="S38" s="194"/>
      <c r="T38" s="194"/>
      <c r="U38" s="195"/>
      <c r="V38" s="14"/>
      <c r="W38" s="193" t="str">
        <f>W3</f>
        <v>Great Cumbrian Run</v>
      </c>
      <c r="X38" s="194"/>
      <c r="Y38" s="194"/>
      <c r="Z38" s="194"/>
      <c r="AA38" s="194"/>
      <c r="AB38" s="195"/>
      <c r="AC38" s="14"/>
      <c r="AD38" s="193" t="str">
        <f>AD3</f>
        <v>Derwentwater 10</v>
      </c>
      <c r="AE38" s="194"/>
      <c r="AF38" s="194"/>
      <c r="AG38" s="194"/>
      <c r="AH38" s="194"/>
      <c r="AI38" s="195"/>
      <c r="AJ38" s="14"/>
      <c r="AK38" s="193" t="str">
        <f>AK3</f>
        <v>Lancaster Half Marathon</v>
      </c>
      <c r="AL38" s="194"/>
      <c r="AM38" s="194"/>
      <c r="AN38" s="194"/>
      <c r="AO38" s="194"/>
      <c r="AP38" s="195"/>
      <c r="AQ38" s="14"/>
      <c r="AR38" s="193" t="str">
        <f>AR3</f>
        <v>Preston 10m</v>
      </c>
      <c r="AS38" s="194"/>
      <c r="AT38" s="194"/>
      <c r="AU38" s="194"/>
      <c r="AV38" s="194"/>
      <c r="AW38" s="195"/>
      <c r="AX38" s="14"/>
      <c r="AY38" s="193" t="str">
        <f>AY3</f>
        <v>Brampton to Carlisle</v>
      </c>
      <c r="AZ38" s="194"/>
      <c r="BA38" s="194"/>
      <c r="BB38" s="194"/>
      <c r="BC38" s="194"/>
      <c r="BD38" s="195"/>
      <c r="BE38" s="14"/>
      <c r="BF38" s="193" t="str">
        <f>BF3</f>
        <v>Wesham 10k</v>
      </c>
      <c r="BG38" s="194"/>
      <c r="BH38" s="194"/>
      <c r="BI38" s="194"/>
      <c r="BJ38" s="194"/>
      <c r="BK38" s="195"/>
      <c r="BL38" s="14"/>
      <c r="BM38" s="193" t="str">
        <f>BM3</f>
        <v>Ulverston Xmas Pudding</v>
      </c>
      <c r="BN38" s="194"/>
      <c r="BO38" s="194"/>
      <c r="BP38" s="194"/>
      <c r="BQ38" s="194"/>
      <c r="BR38" s="195"/>
      <c r="BS38" s="14"/>
      <c r="BT38" s="193" t="str">
        <f>BT3</f>
        <v>Gt Langdale Xmas Pudding</v>
      </c>
      <c r="BU38" s="194"/>
      <c r="BV38" s="194"/>
      <c r="BW38" s="194"/>
      <c r="BX38" s="194"/>
      <c r="BY38" s="195"/>
      <c r="BZ38" s="14"/>
      <c r="CA38" s="193">
        <f>CA3</f>
        <v>0</v>
      </c>
      <c r="CB38" s="194"/>
      <c r="CC38" s="194"/>
      <c r="CD38" s="194"/>
      <c r="CE38" s="194"/>
      <c r="CF38" s="195"/>
      <c r="CG38" s="14"/>
      <c r="CH38" s="193" t="s">
        <v>43</v>
      </c>
      <c r="CI38" s="194"/>
      <c r="CJ38" s="194"/>
      <c r="CK38" s="194"/>
      <c r="CL38" s="194"/>
      <c r="CM38" s="195"/>
      <c r="CN38" s="14"/>
      <c r="CO38" s="14"/>
      <c r="CP38" s="14"/>
    </row>
    <row r="39" spans="1:94">
      <c r="A39" s="14" t="s">
        <v>7</v>
      </c>
      <c r="B39" s="196" t="str">
        <f>B4</f>
        <v>5k (1st of 1)</v>
      </c>
      <c r="C39" s="197"/>
      <c r="D39" s="197"/>
      <c r="E39" s="197"/>
      <c r="F39" s="197"/>
      <c r="G39" s="198"/>
      <c r="H39" s="14"/>
      <c r="I39" s="196" t="str">
        <f>I4</f>
        <v>10k(approx)</v>
      </c>
      <c r="J39" s="197"/>
      <c r="K39" s="197"/>
      <c r="L39" s="197"/>
      <c r="M39" s="197"/>
      <c r="N39" s="198"/>
      <c r="O39" s="14"/>
      <c r="P39" s="196" t="str">
        <f>P4</f>
        <v>10k (1 of 4)</v>
      </c>
      <c r="Q39" s="197"/>
      <c r="R39" s="197"/>
      <c r="S39" s="197"/>
      <c r="T39" s="197"/>
      <c r="U39" s="198"/>
      <c r="V39" s="14"/>
      <c r="W39" s="196" t="str">
        <f>W4</f>
        <v>13.1m (1 of 2)</v>
      </c>
      <c r="X39" s="197"/>
      <c r="Y39" s="197"/>
      <c r="Z39" s="197"/>
      <c r="AA39" s="197"/>
      <c r="AB39" s="198"/>
      <c r="AC39" s="14"/>
      <c r="AD39" s="196" t="str">
        <f>AD4</f>
        <v>10m (1 of 2)</v>
      </c>
      <c r="AE39" s="197"/>
      <c r="AF39" s="197"/>
      <c r="AG39" s="197"/>
      <c r="AH39" s="197"/>
      <c r="AI39" s="198"/>
      <c r="AJ39" s="14"/>
      <c r="AK39" s="196" t="str">
        <f>AK4</f>
        <v>13.1m (2nd of 3)</v>
      </c>
      <c r="AL39" s="197"/>
      <c r="AM39" s="197"/>
      <c r="AN39" s="197"/>
      <c r="AO39" s="197"/>
      <c r="AP39" s="198"/>
      <c r="AQ39" s="14"/>
      <c r="AR39" s="196" t="str">
        <f>AR4</f>
        <v>10m (2nd of 2)</v>
      </c>
      <c r="AS39" s="197"/>
      <c r="AT39" s="197"/>
      <c r="AU39" s="197"/>
      <c r="AV39" s="197"/>
      <c r="AW39" s="198"/>
      <c r="AX39" s="14"/>
      <c r="AY39" s="196" t="str">
        <f>AY4</f>
        <v>9.3m (short course)</v>
      </c>
      <c r="AZ39" s="197"/>
      <c r="BA39" s="197"/>
      <c r="BB39" s="197"/>
      <c r="BC39" s="197"/>
      <c r="BD39" s="198"/>
      <c r="BE39" s="14"/>
      <c r="BF39" s="196" t="str">
        <f>BF4</f>
        <v>10k (2 of 4)</v>
      </c>
      <c r="BG39" s="197"/>
      <c r="BH39" s="197"/>
      <c r="BI39" s="197"/>
      <c r="BJ39" s="197"/>
      <c r="BK39" s="198"/>
      <c r="BL39" s="14"/>
      <c r="BM39" s="196" t="str">
        <f>BM4</f>
        <v>10k (3 of 4)</v>
      </c>
      <c r="BN39" s="197"/>
      <c r="BO39" s="197"/>
      <c r="BP39" s="197"/>
      <c r="BQ39" s="197"/>
      <c r="BR39" s="198"/>
      <c r="BS39" s="14"/>
      <c r="BT39" s="196" t="str">
        <f>BT4</f>
        <v>10k (4 of 4)</v>
      </c>
      <c r="BU39" s="197"/>
      <c r="BV39" s="197"/>
      <c r="BW39" s="197"/>
      <c r="BX39" s="197"/>
      <c r="BY39" s="198"/>
      <c r="BZ39" s="14"/>
      <c r="CA39" s="196">
        <f>CA4</f>
        <v>0</v>
      </c>
      <c r="CB39" s="197"/>
      <c r="CC39" s="197"/>
      <c r="CD39" s="197"/>
      <c r="CE39" s="197"/>
      <c r="CF39" s="198"/>
      <c r="CG39" s="14"/>
      <c r="CH39" s="196" t="str">
        <f>CH4</f>
        <v>after</v>
      </c>
      <c r="CI39" s="197"/>
      <c r="CJ39" s="197"/>
      <c r="CK39" s="197"/>
      <c r="CL39" s="197"/>
      <c r="CM39" s="198"/>
      <c r="CN39" s="14"/>
      <c r="CO39" s="14"/>
      <c r="CP39" s="14"/>
    </row>
    <row r="40" spans="1:94">
      <c r="A40" s="14" t="s">
        <v>6</v>
      </c>
      <c r="B40" s="196" t="str">
        <f>B5</f>
        <v>Salt Ayre Stadium</v>
      </c>
      <c r="C40" s="197"/>
      <c r="D40" s="197"/>
      <c r="E40" s="197"/>
      <c r="F40" s="197"/>
      <c r="G40" s="198"/>
      <c r="H40" s="14"/>
      <c r="I40" s="196" t="str">
        <f>I5</f>
        <v>Penrith, Cumbria</v>
      </c>
      <c r="J40" s="197"/>
      <c r="K40" s="197"/>
      <c r="L40" s="197"/>
      <c r="M40" s="197"/>
      <c r="N40" s="198"/>
      <c r="O40" s="14"/>
      <c r="P40" s="196" t="str">
        <f>P5</f>
        <v>Richmond Castle 10k</v>
      </c>
      <c r="Q40" s="197"/>
      <c r="R40" s="197"/>
      <c r="S40" s="197"/>
      <c r="T40" s="197"/>
      <c r="U40" s="198"/>
      <c r="V40" s="14"/>
      <c r="W40" s="196" t="str">
        <f>W5</f>
        <v>Carlisle</v>
      </c>
      <c r="X40" s="197"/>
      <c r="Y40" s="197"/>
      <c r="Z40" s="197"/>
      <c r="AA40" s="197"/>
      <c r="AB40" s="198"/>
      <c r="AC40" s="14"/>
      <c r="AD40" s="196" t="str">
        <f>AD5</f>
        <v>Keswick</v>
      </c>
      <c r="AE40" s="197"/>
      <c r="AF40" s="197"/>
      <c r="AG40" s="197"/>
      <c r="AH40" s="197"/>
      <c r="AI40" s="198"/>
      <c r="AJ40" s="14"/>
      <c r="AK40" s="196" t="str">
        <f>AK5</f>
        <v xml:space="preserve">Lancaster  </v>
      </c>
      <c r="AL40" s="197"/>
      <c r="AM40" s="197"/>
      <c r="AN40" s="197"/>
      <c r="AO40" s="197"/>
      <c r="AP40" s="198"/>
      <c r="AQ40" s="14"/>
      <c r="AR40" s="196" t="str">
        <f>AR5</f>
        <v>Preston, Lancs</v>
      </c>
      <c r="AS40" s="197"/>
      <c r="AT40" s="197"/>
      <c r="AU40" s="197"/>
      <c r="AV40" s="197"/>
      <c r="AW40" s="198"/>
      <c r="AX40" s="14"/>
      <c r="AY40" s="196" t="str">
        <f>AY5</f>
        <v>Brampton to Carlisle</v>
      </c>
      <c r="AZ40" s="197"/>
      <c r="BA40" s="197"/>
      <c r="BB40" s="197"/>
      <c r="BC40" s="197"/>
      <c r="BD40" s="198"/>
      <c r="BE40" s="14"/>
      <c r="BF40" s="196" t="str">
        <f>BF5</f>
        <v>Wesham , Preston</v>
      </c>
      <c r="BG40" s="197"/>
      <c r="BH40" s="197"/>
      <c r="BI40" s="197"/>
      <c r="BJ40" s="197"/>
      <c r="BK40" s="198"/>
      <c r="BL40" s="14"/>
      <c r="BM40" s="196" t="str">
        <f>BM5</f>
        <v>Ulverston Xmas Pudding</v>
      </c>
      <c r="BN40" s="197"/>
      <c r="BO40" s="197"/>
      <c r="BP40" s="197"/>
      <c r="BQ40" s="197"/>
      <c r="BR40" s="198"/>
      <c r="BS40" s="14"/>
      <c r="BT40" s="196" t="str">
        <f>BT5</f>
        <v>Langdale, Ambleside</v>
      </c>
      <c r="BU40" s="197"/>
      <c r="BV40" s="197"/>
      <c r="BW40" s="197"/>
      <c r="BX40" s="197"/>
      <c r="BY40" s="198"/>
      <c r="BZ40" s="14"/>
      <c r="CA40" s="196">
        <f>CA5</f>
        <v>0</v>
      </c>
      <c r="CB40" s="197"/>
      <c r="CC40" s="197"/>
      <c r="CD40" s="197"/>
      <c r="CE40" s="197"/>
      <c r="CF40" s="198"/>
      <c r="CG40" s="14"/>
      <c r="CH40" s="202">
        <f>CH5</f>
        <v>11</v>
      </c>
      <c r="CI40" s="203"/>
      <c r="CJ40" s="203"/>
      <c r="CK40" s="203"/>
      <c r="CL40" s="203"/>
      <c r="CM40" s="204"/>
      <c r="CN40" s="14"/>
      <c r="CO40" s="14"/>
      <c r="CP40" s="14"/>
    </row>
    <row r="41" spans="1:94">
      <c r="A41" s="14" t="s">
        <v>5</v>
      </c>
      <c r="B41" s="199" t="str">
        <f>B6</f>
        <v>Sat 26-9-09</v>
      </c>
      <c r="C41" s="200"/>
      <c r="D41" s="200"/>
      <c r="E41" s="200"/>
      <c r="F41" s="200"/>
      <c r="G41" s="201"/>
      <c r="H41" s="14"/>
      <c r="I41" s="199" t="str">
        <f>I6</f>
        <v>Sun 11-10-09</v>
      </c>
      <c r="J41" s="200"/>
      <c r="K41" s="200"/>
      <c r="L41" s="200"/>
      <c r="M41" s="200"/>
      <c r="N41" s="201"/>
      <c r="O41" s="14"/>
      <c r="P41" s="199" t="str">
        <f>P6</f>
        <v>Sun 18-10-09</v>
      </c>
      <c r="Q41" s="200"/>
      <c r="R41" s="200"/>
      <c r="S41" s="200"/>
      <c r="T41" s="200"/>
      <c r="U41" s="201"/>
      <c r="V41" s="14"/>
      <c r="W41" s="199" t="str">
        <f>W6</f>
        <v>Sun 25-10-09</v>
      </c>
      <c r="X41" s="200"/>
      <c r="Y41" s="200"/>
      <c r="Z41" s="200"/>
      <c r="AA41" s="200"/>
      <c r="AB41" s="201"/>
      <c r="AC41" s="14"/>
      <c r="AD41" s="199" t="str">
        <f>AD6</f>
        <v>Sun 1-11-09</v>
      </c>
      <c r="AE41" s="200"/>
      <c r="AF41" s="200"/>
      <c r="AG41" s="200"/>
      <c r="AH41" s="200"/>
      <c r="AI41" s="201"/>
      <c r="AJ41" s="14"/>
      <c r="AK41" s="199" t="str">
        <f>AK6</f>
        <v>Sun 8-11-09</v>
      </c>
      <c r="AL41" s="200"/>
      <c r="AM41" s="200"/>
      <c r="AN41" s="200"/>
      <c r="AO41" s="200"/>
      <c r="AP41" s="201"/>
      <c r="AQ41" s="14"/>
      <c r="AR41" s="199" t="str">
        <f>AR6</f>
        <v>Sun 15-11-09</v>
      </c>
      <c r="AS41" s="200"/>
      <c r="AT41" s="200"/>
      <c r="AU41" s="200"/>
      <c r="AV41" s="200"/>
      <c r="AW41" s="201"/>
      <c r="AX41" s="14"/>
      <c r="AY41" s="199" t="str">
        <f>AY6</f>
        <v>Sat 21-11-09</v>
      </c>
      <c r="AZ41" s="200"/>
      <c r="BA41" s="200"/>
      <c r="BB41" s="200"/>
      <c r="BC41" s="200"/>
      <c r="BD41" s="201"/>
      <c r="BE41" s="14"/>
      <c r="BF41" s="199" t="str">
        <f>BF6</f>
        <v>Sat 28-11-09</v>
      </c>
      <c r="BG41" s="200"/>
      <c r="BH41" s="200"/>
      <c r="BI41" s="200"/>
      <c r="BJ41" s="200"/>
      <c r="BK41" s="201"/>
      <c r="BL41" s="14"/>
      <c r="BM41" s="199" t="str">
        <f>BM6</f>
        <v>Sun 6-12-09</v>
      </c>
      <c r="BN41" s="200"/>
      <c r="BO41" s="200"/>
      <c r="BP41" s="200"/>
      <c r="BQ41" s="200"/>
      <c r="BR41" s="201"/>
      <c r="BS41" s="14"/>
      <c r="BT41" s="199" t="str">
        <f>BT6</f>
        <v>Sat 12 &amp; Sun 13-12-09</v>
      </c>
      <c r="BU41" s="200"/>
      <c r="BV41" s="200"/>
      <c r="BW41" s="200"/>
      <c r="BX41" s="200"/>
      <c r="BY41" s="201"/>
      <c r="BZ41" s="14"/>
      <c r="CA41" s="199">
        <f>CA6</f>
        <v>0</v>
      </c>
      <c r="CB41" s="200"/>
      <c r="CC41" s="200"/>
      <c r="CD41" s="200"/>
      <c r="CE41" s="200"/>
      <c r="CF41" s="201"/>
      <c r="CG41" s="14"/>
      <c r="CH41" s="196" t="str">
        <f>CH6</f>
        <v>events</v>
      </c>
      <c r="CI41" s="197"/>
      <c r="CJ41" s="197"/>
      <c r="CK41" s="197"/>
      <c r="CL41" s="197"/>
      <c r="CM41" s="198"/>
      <c r="CN41" s="14"/>
      <c r="CO41" s="14"/>
      <c r="CP41" s="14"/>
    </row>
    <row r="42" spans="1:94" ht="53.25" customHeight="1">
      <c r="A42" s="14"/>
      <c r="B42" s="16" t="s">
        <v>8</v>
      </c>
      <c r="C42" s="34" t="s">
        <v>13</v>
      </c>
      <c r="D42" s="32" t="s">
        <v>11</v>
      </c>
      <c r="E42" s="33" t="s">
        <v>9</v>
      </c>
      <c r="F42" s="32" t="s">
        <v>14</v>
      </c>
      <c r="G42" s="20" t="s">
        <v>15</v>
      </c>
      <c r="H42" s="14"/>
      <c r="I42" s="16" t="s">
        <v>8</v>
      </c>
      <c r="J42" s="34" t="s">
        <v>13</v>
      </c>
      <c r="K42" s="32" t="s">
        <v>11</v>
      </c>
      <c r="L42" s="33" t="s">
        <v>9</v>
      </c>
      <c r="M42" s="32" t="s">
        <v>14</v>
      </c>
      <c r="N42" s="20" t="s">
        <v>15</v>
      </c>
      <c r="O42" s="14"/>
      <c r="P42" s="16" t="s">
        <v>8</v>
      </c>
      <c r="Q42" s="34" t="s">
        <v>13</v>
      </c>
      <c r="R42" s="32" t="s">
        <v>11</v>
      </c>
      <c r="S42" s="33" t="s">
        <v>9</v>
      </c>
      <c r="T42" s="32" t="s">
        <v>14</v>
      </c>
      <c r="U42" s="20" t="s">
        <v>15</v>
      </c>
      <c r="V42" s="14"/>
      <c r="W42" s="16" t="s">
        <v>8</v>
      </c>
      <c r="X42" s="34" t="s">
        <v>13</v>
      </c>
      <c r="Y42" s="32" t="s">
        <v>11</v>
      </c>
      <c r="Z42" s="33" t="s">
        <v>9</v>
      </c>
      <c r="AA42" s="32" t="s">
        <v>14</v>
      </c>
      <c r="AB42" s="20" t="s">
        <v>15</v>
      </c>
      <c r="AC42" s="14"/>
      <c r="AD42" s="16" t="s">
        <v>8</v>
      </c>
      <c r="AE42" s="34" t="s">
        <v>13</v>
      </c>
      <c r="AF42" s="32" t="s">
        <v>11</v>
      </c>
      <c r="AG42" s="33" t="s">
        <v>9</v>
      </c>
      <c r="AH42" s="32" t="s">
        <v>14</v>
      </c>
      <c r="AI42" s="20" t="s">
        <v>15</v>
      </c>
      <c r="AJ42" s="14"/>
      <c r="AK42" s="16" t="s">
        <v>8</v>
      </c>
      <c r="AL42" s="34" t="s">
        <v>13</v>
      </c>
      <c r="AM42" s="32" t="s">
        <v>11</v>
      </c>
      <c r="AN42" s="33" t="s">
        <v>9</v>
      </c>
      <c r="AO42" s="32" t="s">
        <v>14</v>
      </c>
      <c r="AP42" s="20" t="s">
        <v>15</v>
      </c>
      <c r="AQ42" s="14"/>
      <c r="AR42" s="16" t="s">
        <v>8</v>
      </c>
      <c r="AS42" s="34" t="s">
        <v>13</v>
      </c>
      <c r="AT42" s="32" t="s">
        <v>11</v>
      </c>
      <c r="AU42" s="33" t="s">
        <v>9</v>
      </c>
      <c r="AV42" s="32" t="s">
        <v>14</v>
      </c>
      <c r="AW42" s="20" t="s">
        <v>15</v>
      </c>
      <c r="AX42" s="14"/>
      <c r="AY42" s="16" t="s">
        <v>8</v>
      </c>
      <c r="AZ42" s="34" t="s">
        <v>13</v>
      </c>
      <c r="BA42" s="32" t="s">
        <v>11</v>
      </c>
      <c r="BB42" s="33" t="s">
        <v>9</v>
      </c>
      <c r="BC42" s="32" t="s">
        <v>14</v>
      </c>
      <c r="BD42" s="20" t="s">
        <v>15</v>
      </c>
      <c r="BE42" s="14"/>
      <c r="BF42" s="16" t="s">
        <v>8</v>
      </c>
      <c r="BG42" s="34" t="s">
        <v>13</v>
      </c>
      <c r="BH42" s="32" t="s">
        <v>11</v>
      </c>
      <c r="BI42" s="33" t="s">
        <v>9</v>
      </c>
      <c r="BJ42" s="32" t="s">
        <v>14</v>
      </c>
      <c r="BK42" s="20" t="s">
        <v>15</v>
      </c>
      <c r="BL42" s="14"/>
      <c r="BM42" s="16" t="s">
        <v>8</v>
      </c>
      <c r="BN42" s="34" t="s">
        <v>13</v>
      </c>
      <c r="BO42" s="32" t="s">
        <v>11</v>
      </c>
      <c r="BP42" s="33" t="s">
        <v>9</v>
      </c>
      <c r="BQ42" s="32" t="s">
        <v>14</v>
      </c>
      <c r="BR42" s="20" t="s">
        <v>15</v>
      </c>
      <c r="BS42" s="14"/>
      <c r="BT42" s="16" t="s">
        <v>8</v>
      </c>
      <c r="BU42" s="34" t="s">
        <v>13</v>
      </c>
      <c r="BV42" s="32" t="s">
        <v>11</v>
      </c>
      <c r="BW42" s="33" t="s">
        <v>9</v>
      </c>
      <c r="BX42" s="32" t="s">
        <v>14</v>
      </c>
      <c r="BY42" s="20" t="s">
        <v>15</v>
      </c>
      <c r="BZ42" s="14"/>
      <c r="CA42" s="16" t="s">
        <v>8</v>
      </c>
      <c r="CB42" s="34" t="s">
        <v>13</v>
      </c>
      <c r="CC42" s="32" t="s">
        <v>11</v>
      </c>
      <c r="CD42" s="33" t="s">
        <v>9</v>
      </c>
      <c r="CE42" s="32" t="s">
        <v>14</v>
      </c>
      <c r="CF42" s="20" t="s">
        <v>15</v>
      </c>
      <c r="CG42" s="14"/>
      <c r="CH42" s="16" t="s">
        <v>8</v>
      </c>
      <c r="CI42" s="34" t="s">
        <v>13</v>
      </c>
      <c r="CJ42" s="32" t="s">
        <v>11</v>
      </c>
      <c r="CK42" s="33" t="s">
        <v>9</v>
      </c>
      <c r="CL42" s="32" t="s">
        <v>14</v>
      </c>
      <c r="CM42" s="20" t="s">
        <v>44</v>
      </c>
      <c r="CN42" s="14"/>
      <c r="CO42" s="14"/>
      <c r="CP42" s="14"/>
    </row>
    <row r="43" spans="1:94">
      <c r="A43" s="14"/>
      <c r="B43" s="16"/>
      <c r="C43" s="21"/>
      <c r="D43" s="19"/>
      <c r="E43" s="19"/>
      <c r="F43" s="19"/>
      <c r="G43" s="22"/>
      <c r="H43" s="14"/>
      <c r="I43" s="16"/>
      <c r="J43" s="21"/>
      <c r="K43" s="19"/>
      <c r="L43" s="19"/>
      <c r="M43" s="19"/>
      <c r="N43" s="22"/>
      <c r="O43" s="14"/>
      <c r="P43" s="16"/>
      <c r="Q43" s="21"/>
      <c r="R43" s="19"/>
      <c r="S43" s="19"/>
      <c r="T43" s="19"/>
      <c r="U43" s="22"/>
      <c r="V43" s="14"/>
      <c r="W43" s="16"/>
      <c r="X43" s="21"/>
      <c r="Y43" s="19"/>
      <c r="Z43" s="19"/>
      <c r="AA43" s="19"/>
      <c r="AB43" s="22"/>
      <c r="AC43" s="14"/>
      <c r="AD43" s="16"/>
      <c r="AE43" s="21"/>
      <c r="AF43" s="19"/>
      <c r="AG43" s="19"/>
      <c r="AH43" s="19"/>
      <c r="AI43" s="22"/>
      <c r="AJ43" s="14"/>
      <c r="AK43" s="16"/>
      <c r="AL43" s="21"/>
      <c r="AM43" s="19"/>
      <c r="AN43" s="19"/>
      <c r="AO43" s="19"/>
      <c r="AP43" s="22"/>
      <c r="AQ43" s="14"/>
      <c r="AR43" s="16"/>
      <c r="AS43" s="21"/>
      <c r="AT43" s="19"/>
      <c r="AU43" s="19"/>
      <c r="AV43" s="19"/>
      <c r="AW43" s="22"/>
      <c r="AX43" s="14"/>
      <c r="AY43" s="16"/>
      <c r="AZ43" s="21"/>
      <c r="BA43" s="19"/>
      <c r="BB43" s="19"/>
      <c r="BC43" s="19"/>
      <c r="BD43" s="22"/>
      <c r="BE43" s="14"/>
      <c r="BF43" s="16"/>
      <c r="BG43" s="21"/>
      <c r="BH43" s="19"/>
      <c r="BI43" s="19"/>
      <c r="BJ43" s="19"/>
      <c r="BK43" s="22"/>
      <c r="BL43" s="14"/>
      <c r="BM43" s="16"/>
      <c r="BN43" s="21"/>
      <c r="BO43" s="19"/>
      <c r="BP43" s="19"/>
      <c r="BQ43" s="19"/>
      <c r="BR43" s="22"/>
      <c r="BS43" s="14"/>
      <c r="BT43" s="16"/>
      <c r="BU43" s="21"/>
      <c r="BV43" s="19"/>
      <c r="BW43" s="19"/>
      <c r="BX43" s="19"/>
      <c r="BY43" s="22"/>
      <c r="BZ43" s="14"/>
      <c r="CA43" s="16"/>
      <c r="CB43" s="21"/>
      <c r="CC43" s="19"/>
      <c r="CD43" s="19"/>
      <c r="CE43" s="19"/>
      <c r="CF43" s="22"/>
      <c r="CG43" s="14"/>
      <c r="CH43" s="16"/>
      <c r="CI43" s="21"/>
      <c r="CJ43" s="19"/>
      <c r="CK43" s="19"/>
      <c r="CL43" s="19"/>
      <c r="CM43" s="22"/>
      <c r="CN43" s="14"/>
      <c r="CO43" s="14"/>
      <c r="CP43" s="14" t="s">
        <v>364</v>
      </c>
    </row>
    <row r="44" spans="1:94">
      <c r="A44" s="14" t="s">
        <v>231</v>
      </c>
      <c r="B44" s="23">
        <v>1.3229166666666667E-2</v>
      </c>
      <c r="C44" s="21" t="s">
        <v>67</v>
      </c>
      <c r="D44" s="19">
        <v>1</v>
      </c>
      <c r="E44" s="35">
        <v>15</v>
      </c>
      <c r="F44" s="19">
        <v>5</v>
      </c>
      <c r="G44" s="22">
        <f t="shared" ref="G44:G53" si="16">D44+E44+F44</f>
        <v>21</v>
      </c>
      <c r="H44" s="14"/>
      <c r="I44" s="23">
        <v>3.0555555555555555E-2</v>
      </c>
      <c r="J44" s="21" t="s">
        <v>27</v>
      </c>
      <c r="K44" s="19">
        <v>4</v>
      </c>
      <c r="L44" s="24"/>
      <c r="M44" s="19">
        <v>5</v>
      </c>
      <c r="N44" s="22">
        <f t="shared" ref="N44:N53" si="17">K44+L44+M44</f>
        <v>9</v>
      </c>
      <c r="O44" s="14"/>
      <c r="P44" s="23"/>
      <c r="Q44" s="21"/>
      <c r="R44" s="19"/>
      <c r="S44" s="25"/>
      <c r="T44" s="19"/>
      <c r="U44" s="22">
        <f t="shared" ref="U44:U53" si="18">R44+S44+T44</f>
        <v>0</v>
      </c>
      <c r="V44" s="14"/>
      <c r="W44" s="23"/>
      <c r="X44" s="21"/>
      <c r="Y44" s="19"/>
      <c r="Z44" s="25"/>
      <c r="AA44" s="19"/>
      <c r="AB44" s="22">
        <f t="shared" ref="AB44:AB53" si="19">Y44+Z44+AA44</f>
        <v>0</v>
      </c>
      <c r="AC44" s="14"/>
      <c r="AD44" s="23"/>
      <c r="AE44" s="21"/>
      <c r="AF44" s="19"/>
      <c r="AG44" s="36"/>
      <c r="AH44" s="19"/>
      <c r="AI44" s="22">
        <f t="shared" ref="AI44:AI53" si="20">AF44+AG44+AH44</f>
        <v>0</v>
      </c>
      <c r="AJ44" s="14"/>
      <c r="AK44" s="23"/>
      <c r="AL44" s="21"/>
      <c r="AM44" s="19"/>
      <c r="AN44" s="25"/>
      <c r="AO44" s="19"/>
      <c r="AP44" s="22">
        <f t="shared" ref="AP44:AP53" si="21">AM44+AN44+AO44</f>
        <v>0</v>
      </c>
      <c r="AQ44" s="14"/>
      <c r="AR44" s="23">
        <v>4.6099537037037036E-2</v>
      </c>
      <c r="AS44" s="21" t="s">
        <v>79</v>
      </c>
      <c r="AT44" s="19">
        <v>2</v>
      </c>
      <c r="AU44" s="25">
        <v>0</v>
      </c>
      <c r="AV44" s="19">
        <v>5</v>
      </c>
      <c r="AW44" s="22">
        <f t="shared" ref="AW44:AW53" si="22">AT44+AU44+AV44</f>
        <v>7</v>
      </c>
      <c r="AX44" s="14"/>
      <c r="AY44" s="23"/>
      <c r="AZ44" s="21"/>
      <c r="BA44" s="19"/>
      <c r="BB44" s="36"/>
      <c r="BC44" s="19"/>
      <c r="BD44" s="22">
        <f t="shared" ref="BD44:BD53" si="23">BA44+BB44+BC44</f>
        <v>0</v>
      </c>
      <c r="BE44" s="14"/>
      <c r="BF44" s="23">
        <v>2.7164351851851853E-2</v>
      </c>
      <c r="BG44" s="21" t="s">
        <v>214</v>
      </c>
      <c r="BH44" s="19">
        <v>3</v>
      </c>
      <c r="BI44" s="35">
        <v>15</v>
      </c>
      <c r="BJ44" s="19">
        <v>5</v>
      </c>
      <c r="BK44" s="22">
        <f t="shared" ref="BK44:BK53" si="24">BH44+BI44+BJ44</f>
        <v>23</v>
      </c>
      <c r="BL44" s="14"/>
      <c r="BM44" s="23">
        <v>2.7245370370370368E-2</v>
      </c>
      <c r="BN44" s="21" t="s">
        <v>214</v>
      </c>
      <c r="BO44" s="19">
        <v>1</v>
      </c>
      <c r="BP44" s="25">
        <v>0</v>
      </c>
      <c r="BQ44" s="19">
        <v>5</v>
      </c>
      <c r="BR44" s="22">
        <f t="shared" ref="BR44:BR53" si="25">BO44+BP44+BQ44</f>
        <v>6</v>
      </c>
      <c r="BS44" s="14"/>
      <c r="BT44" s="23"/>
      <c r="BU44" s="21"/>
      <c r="BV44" s="19"/>
      <c r="BW44" s="25"/>
      <c r="BX44" s="19"/>
      <c r="BY44" s="22">
        <f t="shared" ref="BY44:BY53" si="26">BV44+BW44+BX44</f>
        <v>0</v>
      </c>
      <c r="BZ44" s="14"/>
      <c r="CA44" s="23"/>
      <c r="CB44" s="21"/>
      <c r="CC44" s="19"/>
      <c r="CD44" s="25"/>
      <c r="CE44" s="19"/>
      <c r="CF44" s="22">
        <f t="shared" ref="CF44:CF53" si="27">CC44+CD44+CE44</f>
        <v>0</v>
      </c>
      <c r="CG44" s="14"/>
      <c r="CH44" s="23"/>
      <c r="CI44" s="21"/>
      <c r="CJ44" s="19">
        <f>D44+K44+R44+Y44+AF44+AM44+AT44+BA44+BH44+BO44+BV44+CC44</f>
        <v>11</v>
      </c>
      <c r="CK44" s="19">
        <f>E44+L44+S44+Z44+AG44+AN44+AU44+BB44+BI44+BP44+BW44+CD44</f>
        <v>30</v>
      </c>
      <c r="CL44" s="19">
        <f>F44+M44+T44+AA44+AH44+AO44+AV44+BC44+BJ44+BQ44+BX44+CE44</f>
        <v>25</v>
      </c>
      <c r="CM44" s="22">
        <f>CJ44+CK44+CL44</f>
        <v>66</v>
      </c>
      <c r="CN44" s="14" t="str">
        <f>A44</f>
        <v>Karen Bridge</v>
      </c>
      <c r="CO44" s="14"/>
      <c r="CP44" s="65">
        <v>2</v>
      </c>
    </row>
    <row r="45" spans="1:94">
      <c r="A45" s="14" t="s">
        <v>26</v>
      </c>
      <c r="B45" s="23"/>
      <c r="C45" s="21"/>
      <c r="D45" s="19"/>
      <c r="E45" s="19"/>
      <c r="F45" s="19"/>
      <c r="G45" s="22">
        <f t="shared" si="16"/>
        <v>0</v>
      </c>
      <c r="H45" s="14"/>
      <c r="I45" s="23">
        <v>3.6319444444444439E-2</v>
      </c>
      <c r="J45" s="21" t="s">
        <v>35</v>
      </c>
      <c r="K45" s="19">
        <v>3</v>
      </c>
      <c r="L45" s="24"/>
      <c r="M45" s="19">
        <v>5</v>
      </c>
      <c r="N45" s="22">
        <f t="shared" si="17"/>
        <v>8</v>
      </c>
      <c r="O45" s="14"/>
      <c r="P45" s="23"/>
      <c r="Q45" s="21"/>
      <c r="R45" s="19"/>
      <c r="S45" s="25"/>
      <c r="T45" s="19"/>
      <c r="U45" s="22">
        <f t="shared" si="18"/>
        <v>0</v>
      </c>
      <c r="V45" s="14"/>
      <c r="W45" s="23"/>
      <c r="X45" s="21"/>
      <c r="Y45" s="19"/>
      <c r="Z45" s="25"/>
      <c r="AA45" s="19"/>
      <c r="AB45" s="22">
        <f t="shared" si="19"/>
        <v>0</v>
      </c>
      <c r="AC45" s="14"/>
      <c r="AD45" s="23"/>
      <c r="AE45" s="21"/>
      <c r="AF45" s="19"/>
      <c r="AG45" s="36"/>
      <c r="AH45" s="19"/>
      <c r="AI45" s="22">
        <f t="shared" si="20"/>
        <v>0</v>
      </c>
      <c r="AJ45" s="14"/>
      <c r="AK45" s="23">
        <v>7.2939814814814818E-2</v>
      </c>
      <c r="AL45" s="21" t="s">
        <v>79</v>
      </c>
      <c r="AM45" s="19">
        <v>2</v>
      </c>
      <c r="AN45" s="25">
        <v>0</v>
      </c>
      <c r="AO45" s="19">
        <v>5</v>
      </c>
      <c r="AP45" s="22">
        <f t="shared" si="21"/>
        <v>7</v>
      </c>
      <c r="AQ45" s="14"/>
      <c r="AR45" s="23">
        <v>5.3449074074074072E-2</v>
      </c>
      <c r="AS45" s="21" t="s">
        <v>80</v>
      </c>
      <c r="AT45" s="19">
        <v>1</v>
      </c>
      <c r="AU45" s="25">
        <v>0</v>
      </c>
      <c r="AV45" s="19">
        <v>5</v>
      </c>
      <c r="AW45" s="22">
        <f t="shared" si="22"/>
        <v>6</v>
      </c>
      <c r="AX45" s="14"/>
      <c r="AY45" s="23"/>
      <c r="AZ45" s="21"/>
      <c r="BA45" s="19"/>
      <c r="BB45" s="36"/>
      <c r="BC45" s="19"/>
      <c r="BD45" s="22">
        <f t="shared" si="23"/>
        <v>0</v>
      </c>
      <c r="BE45" s="14"/>
      <c r="BF45" s="23">
        <v>3.2280092592592589E-2</v>
      </c>
      <c r="BG45" s="21" t="s">
        <v>232</v>
      </c>
      <c r="BH45" s="19">
        <v>2</v>
      </c>
      <c r="BI45" s="35">
        <v>15</v>
      </c>
      <c r="BJ45" s="19">
        <v>5</v>
      </c>
      <c r="BK45" s="22">
        <f t="shared" si="24"/>
        <v>22</v>
      </c>
      <c r="BL45" s="14"/>
      <c r="BM45" s="23"/>
      <c r="BN45" s="21"/>
      <c r="BO45" s="19"/>
      <c r="BP45" s="25"/>
      <c r="BQ45" s="19"/>
      <c r="BR45" s="22">
        <f t="shared" si="25"/>
        <v>0</v>
      </c>
      <c r="BS45" s="14"/>
      <c r="BT45" s="23">
        <v>3.1678240740740743E-2</v>
      </c>
      <c r="BU45" s="21" t="s">
        <v>68</v>
      </c>
      <c r="BV45" s="19">
        <v>12</v>
      </c>
      <c r="BW45" s="35">
        <v>15</v>
      </c>
      <c r="BX45" s="19">
        <v>10</v>
      </c>
      <c r="BY45" s="22">
        <f t="shared" si="26"/>
        <v>37</v>
      </c>
      <c r="BZ45" s="14"/>
      <c r="CA45" s="23"/>
      <c r="CB45" s="21"/>
      <c r="CC45" s="19"/>
      <c r="CD45" s="25"/>
      <c r="CE45" s="19"/>
      <c r="CF45" s="22">
        <f t="shared" si="27"/>
        <v>0</v>
      </c>
      <c r="CG45" s="14"/>
      <c r="CH45" s="23"/>
      <c r="CI45" s="21"/>
      <c r="CJ45" s="19">
        <f t="shared" ref="CJ45:CL58" si="28">D45+K45+R45+Y45+AF45+AM45+AT45+BA45+BH45+BO45+BV45+CC45</f>
        <v>20</v>
      </c>
      <c r="CK45" s="19">
        <f t="shared" si="28"/>
        <v>30</v>
      </c>
      <c r="CL45" s="19">
        <f t="shared" si="28"/>
        <v>30</v>
      </c>
      <c r="CM45" s="22">
        <f>CJ45+CK45+CL45</f>
        <v>80</v>
      </c>
      <c r="CN45" s="14" t="str">
        <f>A45</f>
        <v>Julia King</v>
      </c>
      <c r="CO45" s="14"/>
      <c r="CP45" s="65">
        <v>1</v>
      </c>
    </row>
    <row r="46" spans="1:94">
      <c r="A46" s="14" t="s">
        <v>136</v>
      </c>
      <c r="B46" s="23"/>
      <c r="C46" s="21"/>
      <c r="D46" s="19"/>
      <c r="E46" s="19"/>
      <c r="F46" s="19"/>
      <c r="G46" s="22">
        <f t="shared" si="16"/>
        <v>0</v>
      </c>
      <c r="H46" s="14"/>
      <c r="I46" s="23">
        <v>4.3668981481481482E-2</v>
      </c>
      <c r="J46" s="21" t="s">
        <v>37</v>
      </c>
      <c r="K46" s="19">
        <v>2</v>
      </c>
      <c r="L46" s="24"/>
      <c r="M46" s="19">
        <v>5</v>
      </c>
      <c r="N46" s="22">
        <f t="shared" si="17"/>
        <v>7</v>
      </c>
      <c r="O46" s="14"/>
      <c r="P46" s="23"/>
      <c r="Q46" s="21"/>
      <c r="R46" s="19"/>
      <c r="S46" s="25"/>
      <c r="T46" s="19"/>
      <c r="U46" s="22">
        <f t="shared" si="18"/>
        <v>0</v>
      </c>
      <c r="V46" s="14"/>
      <c r="W46" s="23">
        <v>7.9861111111111105E-2</v>
      </c>
      <c r="X46" s="21" t="s">
        <v>80</v>
      </c>
      <c r="Y46" s="19">
        <v>1</v>
      </c>
      <c r="Z46" s="25">
        <v>0</v>
      </c>
      <c r="AA46" s="19">
        <v>5</v>
      </c>
      <c r="AB46" s="22">
        <f t="shared" si="19"/>
        <v>6</v>
      </c>
      <c r="AC46" s="14"/>
      <c r="AD46" s="23">
        <v>5.9953703703703703E-2</v>
      </c>
      <c r="AE46" s="21" t="s">
        <v>214</v>
      </c>
      <c r="AF46" s="19">
        <v>1</v>
      </c>
      <c r="AG46" s="36"/>
      <c r="AH46" s="19">
        <v>5</v>
      </c>
      <c r="AI46" s="22">
        <f t="shared" si="20"/>
        <v>6</v>
      </c>
      <c r="AJ46" s="14"/>
      <c r="AK46" s="23"/>
      <c r="AL46" s="21"/>
      <c r="AM46" s="19"/>
      <c r="AN46" s="25"/>
      <c r="AO46" s="19"/>
      <c r="AP46" s="22">
        <f t="shared" si="21"/>
        <v>0</v>
      </c>
      <c r="AQ46" s="14"/>
      <c r="AR46" s="23"/>
      <c r="AS46" s="21"/>
      <c r="AT46" s="19"/>
      <c r="AU46" s="25"/>
      <c r="AV46" s="19"/>
      <c r="AW46" s="22">
        <f t="shared" si="22"/>
        <v>0</v>
      </c>
      <c r="AX46" s="14"/>
      <c r="AY46" s="23"/>
      <c r="AZ46" s="21"/>
      <c r="BA46" s="19"/>
      <c r="BB46" s="36"/>
      <c r="BC46" s="19"/>
      <c r="BD46" s="22">
        <f t="shared" si="23"/>
        <v>0</v>
      </c>
      <c r="BE46" s="14"/>
      <c r="BF46" s="23"/>
      <c r="BG46" s="21"/>
      <c r="BH46" s="19"/>
      <c r="BI46" s="25"/>
      <c r="BJ46" s="19"/>
      <c r="BK46" s="22">
        <f t="shared" si="24"/>
        <v>0</v>
      </c>
      <c r="BL46" s="14"/>
      <c r="BM46" s="23"/>
      <c r="BN46" s="21"/>
      <c r="BO46" s="19"/>
      <c r="BP46" s="25"/>
      <c r="BQ46" s="19"/>
      <c r="BR46" s="22">
        <f t="shared" si="25"/>
        <v>0</v>
      </c>
      <c r="BS46" s="14"/>
      <c r="BT46" s="23">
        <v>3.4618055555555555E-2</v>
      </c>
      <c r="BU46" s="21" t="s">
        <v>69</v>
      </c>
      <c r="BV46" s="19">
        <v>8</v>
      </c>
      <c r="BW46" s="35">
        <v>15</v>
      </c>
      <c r="BX46" s="19">
        <v>10</v>
      </c>
      <c r="BY46" s="22">
        <f t="shared" si="26"/>
        <v>33</v>
      </c>
      <c r="BZ46" s="14"/>
      <c r="CA46" s="23"/>
      <c r="CB46" s="21"/>
      <c r="CC46" s="19"/>
      <c r="CD46" s="25"/>
      <c r="CE46" s="19"/>
      <c r="CF46" s="22">
        <f t="shared" si="27"/>
        <v>0</v>
      </c>
      <c r="CG46" s="14"/>
      <c r="CH46" s="23"/>
      <c r="CI46" s="21"/>
      <c r="CJ46" s="19">
        <f t="shared" si="28"/>
        <v>12</v>
      </c>
      <c r="CK46" s="19">
        <f t="shared" si="28"/>
        <v>15</v>
      </c>
      <c r="CL46" s="19">
        <f t="shared" si="28"/>
        <v>25</v>
      </c>
      <c r="CM46" s="22">
        <f t="shared" ref="CM46:CM55" si="29">CJ46+CK46+CL46</f>
        <v>52</v>
      </c>
      <c r="CN46" s="14" t="str">
        <f t="shared" ref="CN46:CN53" si="30">A46</f>
        <v>Lisa Waistell</v>
      </c>
      <c r="CO46" s="14"/>
      <c r="CP46" s="65">
        <v>3</v>
      </c>
    </row>
    <row r="47" spans="1:94">
      <c r="A47" s="14" t="s">
        <v>202</v>
      </c>
      <c r="B47" s="23"/>
      <c r="C47" s="21"/>
      <c r="D47" s="19"/>
      <c r="E47" s="19"/>
      <c r="F47" s="19"/>
      <c r="G47" s="22">
        <f t="shared" si="16"/>
        <v>0</v>
      </c>
      <c r="H47" s="14"/>
      <c r="I47" s="23">
        <v>4.53587962962963E-2</v>
      </c>
      <c r="J47" s="21" t="s">
        <v>41</v>
      </c>
      <c r="K47" s="19">
        <v>1</v>
      </c>
      <c r="L47" s="24"/>
      <c r="M47" s="19">
        <v>5</v>
      </c>
      <c r="N47" s="22">
        <f t="shared" si="17"/>
        <v>6</v>
      </c>
      <c r="O47" s="14"/>
      <c r="P47" s="23"/>
      <c r="Q47" s="21"/>
      <c r="R47" s="19"/>
      <c r="S47" s="25"/>
      <c r="T47" s="19"/>
      <c r="U47" s="22">
        <f t="shared" si="18"/>
        <v>0</v>
      </c>
      <c r="V47" s="14"/>
      <c r="W47" s="23"/>
      <c r="X47" s="21"/>
      <c r="Y47" s="19"/>
      <c r="Z47" s="25"/>
      <c r="AA47" s="19"/>
      <c r="AB47" s="22">
        <f t="shared" si="19"/>
        <v>0</v>
      </c>
      <c r="AC47" s="14"/>
      <c r="AD47" s="23"/>
      <c r="AE47" s="21"/>
      <c r="AF47" s="19"/>
      <c r="AG47" s="36"/>
      <c r="AH47" s="19"/>
      <c r="AI47" s="22">
        <f t="shared" si="20"/>
        <v>0</v>
      </c>
      <c r="AJ47" s="14"/>
      <c r="AK47" s="23"/>
      <c r="AL47" s="21"/>
      <c r="AM47" s="19"/>
      <c r="AN47" s="25"/>
      <c r="AO47" s="19"/>
      <c r="AP47" s="22">
        <f t="shared" si="21"/>
        <v>0</v>
      </c>
      <c r="AQ47" s="14"/>
      <c r="AR47" s="23"/>
      <c r="AS47" s="21"/>
      <c r="AT47" s="19"/>
      <c r="AU47" s="25"/>
      <c r="AV47" s="19"/>
      <c r="AW47" s="22">
        <f t="shared" si="22"/>
        <v>0</v>
      </c>
      <c r="AX47" s="14"/>
      <c r="AY47" s="23"/>
      <c r="AZ47" s="21"/>
      <c r="BA47" s="19"/>
      <c r="BB47" s="36"/>
      <c r="BC47" s="19"/>
      <c r="BD47" s="22">
        <f t="shared" si="23"/>
        <v>0</v>
      </c>
      <c r="BE47" s="14"/>
      <c r="BF47" s="23"/>
      <c r="BG47" s="21"/>
      <c r="BH47" s="19"/>
      <c r="BI47" s="25"/>
      <c r="BJ47" s="19"/>
      <c r="BK47" s="22">
        <f t="shared" si="24"/>
        <v>0</v>
      </c>
      <c r="BL47" s="14"/>
      <c r="BM47" s="23"/>
      <c r="BN47" s="21"/>
      <c r="BO47" s="19"/>
      <c r="BP47" s="25"/>
      <c r="BQ47" s="19"/>
      <c r="BR47" s="22">
        <f t="shared" si="25"/>
        <v>0</v>
      </c>
      <c r="BS47" s="14"/>
      <c r="BT47" s="23"/>
      <c r="BU47" s="21"/>
      <c r="BV47" s="19"/>
      <c r="BW47" s="25"/>
      <c r="BX47" s="19"/>
      <c r="BY47" s="22">
        <f t="shared" si="26"/>
        <v>0</v>
      </c>
      <c r="BZ47" s="14"/>
      <c r="CA47" s="23"/>
      <c r="CB47" s="21"/>
      <c r="CC47" s="19"/>
      <c r="CD47" s="25"/>
      <c r="CE47" s="19"/>
      <c r="CF47" s="22">
        <f t="shared" si="27"/>
        <v>0</v>
      </c>
      <c r="CG47" s="14"/>
      <c r="CH47" s="23"/>
      <c r="CI47" s="21"/>
      <c r="CJ47" s="19">
        <f t="shared" si="28"/>
        <v>1</v>
      </c>
      <c r="CK47" s="19">
        <f t="shared" si="28"/>
        <v>0</v>
      </c>
      <c r="CL47" s="19">
        <f t="shared" si="28"/>
        <v>5</v>
      </c>
      <c r="CM47" s="22">
        <f t="shared" si="29"/>
        <v>6</v>
      </c>
      <c r="CN47" s="14" t="str">
        <f t="shared" si="30"/>
        <v>Gillian Silson</v>
      </c>
      <c r="CO47" s="14"/>
      <c r="CP47" s="65">
        <v>10</v>
      </c>
    </row>
    <row r="48" spans="1:94">
      <c r="A48" s="14" t="s">
        <v>210</v>
      </c>
      <c r="B48" s="23"/>
      <c r="C48" s="21"/>
      <c r="D48" s="19"/>
      <c r="E48" s="19"/>
      <c r="F48" s="19"/>
      <c r="G48" s="22">
        <f t="shared" si="16"/>
        <v>0</v>
      </c>
      <c r="H48" s="14"/>
      <c r="I48" s="23"/>
      <c r="J48" s="21"/>
      <c r="K48" s="19"/>
      <c r="L48" s="25"/>
      <c r="M48" s="19"/>
      <c r="N48" s="22">
        <f t="shared" si="17"/>
        <v>0</v>
      </c>
      <c r="O48" s="14"/>
      <c r="P48" s="23"/>
      <c r="Q48" s="21"/>
      <c r="R48" s="19"/>
      <c r="S48" s="25"/>
      <c r="T48" s="19"/>
      <c r="U48" s="22">
        <f t="shared" si="18"/>
        <v>0</v>
      </c>
      <c r="V48" s="14"/>
      <c r="W48" s="23">
        <v>7.5729166666666667E-2</v>
      </c>
      <c r="X48" s="21" t="s">
        <v>79</v>
      </c>
      <c r="Y48" s="19">
        <v>2</v>
      </c>
      <c r="Z48" s="25">
        <v>0</v>
      </c>
      <c r="AA48" s="19">
        <v>5</v>
      </c>
      <c r="AB48" s="22">
        <f t="shared" si="19"/>
        <v>7</v>
      </c>
      <c r="AC48" s="14"/>
      <c r="AD48" s="23"/>
      <c r="AE48" s="21"/>
      <c r="AF48" s="19"/>
      <c r="AG48" s="36"/>
      <c r="AH48" s="19"/>
      <c r="AI48" s="22">
        <f t="shared" si="20"/>
        <v>0</v>
      </c>
      <c r="AJ48" s="14"/>
      <c r="AK48" s="23">
        <v>7.5034722222222225E-2</v>
      </c>
      <c r="AL48" s="21" t="s">
        <v>80</v>
      </c>
      <c r="AM48" s="19">
        <v>1</v>
      </c>
      <c r="AN48" s="35">
        <v>15</v>
      </c>
      <c r="AO48" s="19">
        <v>5</v>
      </c>
      <c r="AP48" s="22">
        <f t="shared" si="21"/>
        <v>21</v>
      </c>
      <c r="AQ48" s="14"/>
      <c r="AR48" s="23"/>
      <c r="AS48" s="21"/>
      <c r="AT48" s="19"/>
      <c r="AU48" s="25"/>
      <c r="AV48" s="19"/>
      <c r="AW48" s="22">
        <f t="shared" si="22"/>
        <v>0</v>
      </c>
      <c r="AX48" s="14"/>
      <c r="AY48" s="23"/>
      <c r="AZ48" s="21"/>
      <c r="BA48" s="19"/>
      <c r="BB48" s="36"/>
      <c r="BC48" s="19"/>
      <c r="BD48" s="22">
        <f t="shared" si="23"/>
        <v>0</v>
      </c>
      <c r="BE48" s="14"/>
      <c r="BF48" s="23"/>
      <c r="BG48" s="21"/>
      <c r="BH48" s="19"/>
      <c r="BI48" s="25"/>
      <c r="BJ48" s="19"/>
      <c r="BK48" s="22">
        <f t="shared" si="24"/>
        <v>0</v>
      </c>
      <c r="BL48" s="14"/>
      <c r="BM48" s="23"/>
      <c r="BN48" s="21"/>
      <c r="BO48" s="19"/>
      <c r="BP48" s="25"/>
      <c r="BQ48" s="19"/>
      <c r="BR48" s="22">
        <f t="shared" si="25"/>
        <v>0</v>
      </c>
      <c r="BS48" s="14"/>
      <c r="BT48" s="23"/>
      <c r="BU48" s="21"/>
      <c r="BV48" s="19"/>
      <c r="BW48" s="25"/>
      <c r="BX48" s="19"/>
      <c r="BY48" s="22">
        <f t="shared" si="26"/>
        <v>0</v>
      </c>
      <c r="BZ48" s="14"/>
      <c r="CA48" s="23"/>
      <c r="CB48" s="21"/>
      <c r="CC48" s="19"/>
      <c r="CD48" s="25"/>
      <c r="CE48" s="19"/>
      <c r="CF48" s="22">
        <f t="shared" si="27"/>
        <v>0</v>
      </c>
      <c r="CG48" s="14"/>
      <c r="CH48" s="23"/>
      <c r="CI48" s="21"/>
      <c r="CJ48" s="19">
        <f t="shared" si="28"/>
        <v>3</v>
      </c>
      <c r="CK48" s="19">
        <f t="shared" si="28"/>
        <v>15</v>
      </c>
      <c r="CL48" s="19">
        <f t="shared" si="28"/>
        <v>10</v>
      </c>
      <c r="CM48" s="22">
        <f t="shared" si="29"/>
        <v>28</v>
      </c>
      <c r="CN48" s="14" t="str">
        <f t="shared" si="30"/>
        <v>Helen Lawrence</v>
      </c>
      <c r="CO48" s="14"/>
      <c r="CP48" s="65">
        <v>4</v>
      </c>
    </row>
    <row r="49" spans="1:94">
      <c r="A49" s="14" t="s">
        <v>36</v>
      </c>
      <c r="B49" s="23"/>
      <c r="C49" s="21"/>
      <c r="D49" s="25"/>
      <c r="E49" s="19"/>
      <c r="F49" s="25"/>
      <c r="G49" s="22">
        <f t="shared" si="16"/>
        <v>0</v>
      </c>
      <c r="H49" s="14"/>
      <c r="I49" s="23"/>
      <c r="J49" s="21"/>
      <c r="K49" s="25"/>
      <c r="L49" s="25"/>
      <c r="M49" s="25"/>
      <c r="N49" s="22">
        <f t="shared" si="17"/>
        <v>0</v>
      </c>
      <c r="O49" s="14"/>
      <c r="P49" s="23"/>
      <c r="Q49" s="21"/>
      <c r="R49" s="25"/>
      <c r="S49" s="25"/>
      <c r="T49" s="25"/>
      <c r="U49" s="22">
        <f t="shared" si="18"/>
        <v>0</v>
      </c>
      <c r="V49" s="14"/>
      <c r="W49" s="23"/>
      <c r="X49" s="21"/>
      <c r="Y49" s="19"/>
      <c r="Z49" s="25"/>
      <c r="AA49" s="19"/>
      <c r="AB49" s="22">
        <f t="shared" si="19"/>
        <v>0</v>
      </c>
      <c r="AC49" s="14"/>
      <c r="AD49" s="23"/>
      <c r="AE49" s="21"/>
      <c r="AF49" s="19"/>
      <c r="AG49" s="25"/>
      <c r="AH49" s="19"/>
      <c r="AI49" s="22">
        <f t="shared" si="20"/>
        <v>0</v>
      </c>
      <c r="AJ49" s="14"/>
      <c r="AK49" s="23"/>
      <c r="AL49" s="21"/>
      <c r="AM49" s="19"/>
      <c r="AN49" s="25"/>
      <c r="AO49" s="19"/>
      <c r="AP49" s="22">
        <f t="shared" si="21"/>
        <v>0</v>
      </c>
      <c r="AQ49" s="14"/>
      <c r="AR49" s="23"/>
      <c r="AS49" s="21"/>
      <c r="AT49" s="19"/>
      <c r="AU49" s="25"/>
      <c r="AV49" s="19"/>
      <c r="AW49" s="22">
        <f t="shared" si="22"/>
        <v>0</v>
      </c>
      <c r="AX49" s="14"/>
      <c r="AY49" s="23"/>
      <c r="AZ49" s="21"/>
      <c r="BA49" s="19"/>
      <c r="BB49" s="36"/>
      <c r="BC49" s="19"/>
      <c r="BD49" s="22">
        <f t="shared" si="23"/>
        <v>0</v>
      </c>
      <c r="BE49" s="14"/>
      <c r="BF49" s="23">
        <v>3.5312500000000004E-2</v>
      </c>
      <c r="BG49" s="21" t="s">
        <v>233</v>
      </c>
      <c r="BH49" s="19">
        <v>1</v>
      </c>
      <c r="BI49" s="35">
        <v>15</v>
      </c>
      <c r="BJ49" s="19">
        <v>5</v>
      </c>
      <c r="BK49" s="22">
        <f t="shared" si="24"/>
        <v>21</v>
      </c>
      <c r="BL49" s="14"/>
      <c r="BM49" s="23"/>
      <c r="BN49" s="21"/>
      <c r="BO49" s="19"/>
      <c r="BP49" s="25"/>
      <c r="BQ49" s="19"/>
      <c r="BR49" s="22">
        <f t="shared" si="25"/>
        <v>0</v>
      </c>
      <c r="BS49" s="14"/>
      <c r="BT49" s="23"/>
      <c r="BU49" s="21"/>
      <c r="BV49" s="19"/>
      <c r="BW49" s="25"/>
      <c r="BX49" s="19"/>
      <c r="BY49" s="22">
        <f t="shared" si="26"/>
        <v>0</v>
      </c>
      <c r="BZ49" s="14"/>
      <c r="CA49" s="23"/>
      <c r="CB49" s="21"/>
      <c r="CC49" s="19"/>
      <c r="CD49" s="25"/>
      <c r="CE49" s="19"/>
      <c r="CF49" s="22">
        <f t="shared" si="27"/>
        <v>0</v>
      </c>
      <c r="CG49" s="14"/>
      <c r="CH49" s="23"/>
      <c r="CI49" s="21"/>
      <c r="CJ49" s="19">
        <f t="shared" si="28"/>
        <v>1</v>
      </c>
      <c r="CK49" s="19">
        <f t="shared" si="28"/>
        <v>15</v>
      </c>
      <c r="CL49" s="19">
        <f t="shared" si="28"/>
        <v>5</v>
      </c>
      <c r="CM49" s="22">
        <f>CJ49+CK49+CL49</f>
        <v>21</v>
      </c>
      <c r="CN49" s="14" t="str">
        <f t="shared" si="30"/>
        <v>Karen Cummins</v>
      </c>
      <c r="CO49" s="14"/>
      <c r="CP49" s="65">
        <v>5</v>
      </c>
    </row>
    <row r="50" spans="1:94">
      <c r="A50" s="14" t="s">
        <v>237</v>
      </c>
      <c r="B50" s="16"/>
      <c r="C50" s="21"/>
      <c r="D50" s="19"/>
      <c r="E50" s="19"/>
      <c r="F50" s="19"/>
      <c r="G50" s="22">
        <f t="shared" si="16"/>
        <v>0</v>
      </c>
      <c r="H50" s="14"/>
      <c r="I50" s="16"/>
      <c r="J50" s="21"/>
      <c r="K50" s="19"/>
      <c r="L50" s="19"/>
      <c r="M50" s="19"/>
      <c r="N50" s="22">
        <f t="shared" si="17"/>
        <v>0</v>
      </c>
      <c r="O50" s="14"/>
      <c r="P50" s="16"/>
      <c r="Q50" s="21"/>
      <c r="R50" s="19"/>
      <c r="S50" s="19"/>
      <c r="T50" s="19"/>
      <c r="U50" s="22">
        <f t="shared" si="18"/>
        <v>0</v>
      </c>
      <c r="V50" s="14"/>
      <c r="W50" s="23"/>
      <c r="X50" s="21"/>
      <c r="Y50" s="25"/>
      <c r="Z50" s="25"/>
      <c r="AA50" s="25"/>
      <c r="AB50" s="22">
        <f t="shared" si="19"/>
        <v>0</v>
      </c>
      <c r="AC50" s="14"/>
      <c r="AD50" s="23"/>
      <c r="AE50" s="21"/>
      <c r="AF50" s="25"/>
      <c r="AG50" s="25"/>
      <c r="AH50" s="25"/>
      <c r="AI50" s="22">
        <f t="shared" si="20"/>
        <v>0</v>
      </c>
      <c r="AJ50" s="14"/>
      <c r="AK50" s="23"/>
      <c r="AL50" s="21"/>
      <c r="AM50" s="25"/>
      <c r="AN50" s="25"/>
      <c r="AO50" s="25"/>
      <c r="AP50" s="22">
        <f t="shared" si="21"/>
        <v>0</v>
      </c>
      <c r="AQ50" s="14"/>
      <c r="AR50" s="23"/>
      <c r="AS50" s="21"/>
      <c r="AT50" s="25"/>
      <c r="AU50" s="25"/>
      <c r="AV50" s="25"/>
      <c r="AW50" s="22">
        <f t="shared" si="22"/>
        <v>0</v>
      </c>
      <c r="AX50" s="14"/>
      <c r="AY50" s="23"/>
      <c r="AZ50" s="21"/>
      <c r="BA50" s="25"/>
      <c r="BB50" s="36"/>
      <c r="BC50" s="25"/>
      <c r="BD50" s="22">
        <f t="shared" si="23"/>
        <v>0</v>
      </c>
      <c r="BE50" s="14"/>
      <c r="BF50" s="23"/>
      <c r="BG50" s="21"/>
      <c r="BH50" s="25"/>
      <c r="BI50" s="25"/>
      <c r="BJ50" s="25"/>
      <c r="BK50" s="22">
        <f t="shared" si="24"/>
        <v>0</v>
      </c>
      <c r="BL50" s="14"/>
      <c r="BM50" s="23"/>
      <c r="BN50" s="21"/>
      <c r="BO50" s="25"/>
      <c r="BP50" s="25"/>
      <c r="BQ50" s="25"/>
      <c r="BR50" s="22">
        <f t="shared" si="25"/>
        <v>0</v>
      </c>
      <c r="BS50" s="14"/>
      <c r="BT50" s="23">
        <v>3.2523148148148148E-2</v>
      </c>
      <c r="BU50" s="21" t="s">
        <v>73</v>
      </c>
      <c r="BV50" s="25">
        <v>10</v>
      </c>
      <c r="BW50" s="25">
        <v>0</v>
      </c>
      <c r="BX50" s="25">
        <v>10</v>
      </c>
      <c r="BY50" s="22">
        <f t="shared" si="26"/>
        <v>20</v>
      </c>
      <c r="BZ50" s="14"/>
      <c r="CA50" s="23"/>
      <c r="CB50" s="21"/>
      <c r="CC50" s="25"/>
      <c r="CD50" s="25"/>
      <c r="CE50" s="25"/>
      <c r="CF50" s="22">
        <f t="shared" si="27"/>
        <v>0</v>
      </c>
      <c r="CG50" s="14"/>
      <c r="CH50" s="23"/>
      <c r="CI50" s="21"/>
      <c r="CJ50" s="19">
        <f t="shared" si="28"/>
        <v>10</v>
      </c>
      <c r="CK50" s="19">
        <f t="shared" si="28"/>
        <v>0</v>
      </c>
      <c r="CL50" s="19">
        <f t="shared" si="28"/>
        <v>10</v>
      </c>
      <c r="CM50" s="22">
        <f t="shared" si="29"/>
        <v>20</v>
      </c>
      <c r="CN50" s="14" t="str">
        <f t="shared" si="30"/>
        <v>Anne Wilson</v>
      </c>
      <c r="CO50" s="14"/>
      <c r="CP50" s="14">
        <v>6</v>
      </c>
    </row>
    <row r="51" spans="1:94">
      <c r="A51" s="14" t="s">
        <v>239</v>
      </c>
      <c r="B51" s="16"/>
      <c r="C51" s="21"/>
      <c r="D51" s="19"/>
      <c r="E51" s="19"/>
      <c r="F51" s="19"/>
      <c r="G51" s="22">
        <f t="shared" si="16"/>
        <v>0</v>
      </c>
      <c r="H51" s="14"/>
      <c r="I51" s="16"/>
      <c r="J51" s="21"/>
      <c r="K51" s="19"/>
      <c r="L51" s="19"/>
      <c r="M51" s="19"/>
      <c r="N51" s="22">
        <f t="shared" si="17"/>
        <v>0</v>
      </c>
      <c r="O51" s="14"/>
      <c r="P51" s="16"/>
      <c r="Q51" s="21"/>
      <c r="R51" s="19"/>
      <c r="S51" s="19"/>
      <c r="T51" s="19"/>
      <c r="U51" s="22">
        <f t="shared" si="18"/>
        <v>0</v>
      </c>
      <c r="V51" s="14"/>
      <c r="W51" s="16"/>
      <c r="X51" s="21"/>
      <c r="Y51" s="19"/>
      <c r="Z51" s="19"/>
      <c r="AA51" s="19"/>
      <c r="AB51" s="22">
        <f t="shared" si="19"/>
        <v>0</v>
      </c>
      <c r="AC51" s="14"/>
      <c r="AD51" s="16"/>
      <c r="AE51" s="21"/>
      <c r="AF51" s="19"/>
      <c r="AG51" s="19"/>
      <c r="AH51" s="19"/>
      <c r="AI51" s="22">
        <f t="shared" si="20"/>
        <v>0</v>
      </c>
      <c r="AJ51" s="14"/>
      <c r="AK51" s="16"/>
      <c r="AL51" s="21"/>
      <c r="AM51" s="19"/>
      <c r="AN51" s="19"/>
      <c r="AO51" s="19"/>
      <c r="AP51" s="22">
        <f t="shared" si="21"/>
        <v>0</v>
      </c>
      <c r="AQ51" s="14"/>
      <c r="AR51" s="16"/>
      <c r="AS51" s="21"/>
      <c r="AT51" s="19"/>
      <c r="AU51" s="19"/>
      <c r="AV51" s="19"/>
      <c r="AW51" s="22">
        <f t="shared" si="22"/>
        <v>0</v>
      </c>
      <c r="AX51" s="14"/>
      <c r="AY51" s="16"/>
      <c r="AZ51" s="21"/>
      <c r="BA51" s="19"/>
      <c r="BB51" s="36"/>
      <c r="BC51" s="19"/>
      <c r="BD51" s="22">
        <f t="shared" si="23"/>
        <v>0</v>
      </c>
      <c r="BE51" s="14"/>
      <c r="BF51" s="16"/>
      <c r="BG51" s="21"/>
      <c r="BH51" s="19"/>
      <c r="BI51" s="19"/>
      <c r="BJ51" s="19"/>
      <c r="BK51" s="22">
        <f t="shared" si="24"/>
        <v>0</v>
      </c>
      <c r="BL51" s="14"/>
      <c r="BM51" s="23"/>
      <c r="BN51" s="21"/>
      <c r="BO51" s="19"/>
      <c r="BP51" s="19"/>
      <c r="BQ51" s="19"/>
      <c r="BR51" s="22">
        <f t="shared" si="25"/>
        <v>0</v>
      </c>
      <c r="BS51" s="14"/>
      <c r="BT51" s="23">
        <v>4.0532407407407406E-2</v>
      </c>
      <c r="BU51" s="21" t="s">
        <v>70</v>
      </c>
      <c r="BV51" s="19">
        <v>6</v>
      </c>
      <c r="BW51" s="19">
        <v>0</v>
      </c>
      <c r="BX51" s="19">
        <v>10</v>
      </c>
      <c r="BY51" s="22">
        <f t="shared" si="26"/>
        <v>16</v>
      </c>
      <c r="BZ51" s="14"/>
      <c r="CA51" s="16"/>
      <c r="CB51" s="21"/>
      <c r="CC51" s="19"/>
      <c r="CD51" s="19"/>
      <c r="CE51" s="19"/>
      <c r="CF51" s="22">
        <f t="shared" si="27"/>
        <v>0</v>
      </c>
      <c r="CG51" s="14"/>
      <c r="CH51" s="23"/>
      <c r="CI51" s="21"/>
      <c r="CJ51" s="19">
        <f t="shared" si="28"/>
        <v>6</v>
      </c>
      <c r="CK51" s="19">
        <f t="shared" si="28"/>
        <v>0</v>
      </c>
      <c r="CL51" s="19">
        <f t="shared" si="28"/>
        <v>10</v>
      </c>
      <c r="CM51" s="22">
        <f t="shared" si="29"/>
        <v>16</v>
      </c>
      <c r="CN51" s="14" t="str">
        <f t="shared" si="30"/>
        <v>Kathryn Westgarth</v>
      </c>
      <c r="CO51" s="14"/>
      <c r="CP51" s="14">
        <v>7</v>
      </c>
    </row>
    <row r="52" spans="1:94">
      <c r="A52" s="14" t="s">
        <v>240</v>
      </c>
      <c r="B52" s="16"/>
      <c r="C52" s="21"/>
      <c r="D52" s="19"/>
      <c r="E52" s="19"/>
      <c r="F52" s="19"/>
      <c r="G52" s="22">
        <f t="shared" si="16"/>
        <v>0</v>
      </c>
      <c r="H52" s="14"/>
      <c r="I52" s="16"/>
      <c r="J52" s="21"/>
      <c r="K52" s="19"/>
      <c r="L52" s="19"/>
      <c r="M52" s="19"/>
      <c r="N52" s="22">
        <f t="shared" si="17"/>
        <v>0</v>
      </c>
      <c r="O52" s="14"/>
      <c r="P52" s="16"/>
      <c r="Q52" s="21"/>
      <c r="R52" s="19"/>
      <c r="S52" s="19"/>
      <c r="T52" s="19"/>
      <c r="U52" s="22">
        <f t="shared" si="18"/>
        <v>0</v>
      </c>
      <c r="V52" s="14"/>
      <c r="W52" s="16"/>
      <c r="X52" s="21"/>
      <c r="Y52" s="19"/>
      <c r="Z52" s="19"/>
      <c r="AA52" s="19"/>
      <c r="AB52" s="22">
        <f t="shared" si="19"/>
        <v>0</v>
      </c>
      <c r="AC52" s="14"/>
      <c r="AD52" s="16"/>
      <c r="AE52" s="21"/>
      <c r="AF52" s="19"/>
      <c r="AG52" s="19"/>
      <c r="AH52" s="19"/>
      <c r="AI52" s="22">
        <f t="shared" si="20"/>
        <v>0</v>
      </c>
      <c r="AJ52" s="14"/>
      <c r="AK52" s="16"/>
      <c r="AL52" s="21"/>
      <c r="AM52" s="19"/>
      <c r="AN52" s="19"/>
      <c r="AO52" s="19"/>
      <c r="AP52" s="22">
        <f t="shared" si="21"/>
        <v>0</v>
      </c>
      <c r="AQ52" s="14"/>
      <c r="AR52" s="16"/>
      <c r="AS52" s="21"/>
      <c r="AT52" s="19"/>
      <c r="AU52" s="19"/>
      <c r="AV52" s="19"/>
      <c r="AW52" s="22">
        <f t="shared" si="22"/>
        <v>0</v>
      </c>
      <c r="AX52" s="14"/>
      <c r="AY52" s="16"/>
      <c r="AZ52" s="21"/>
      <c r="BA52" s="19"/>
      <c r="BB52" s="36"/>
      <c r="BC52" s="19"/>
      <c r="BD52" s="22">
        <f t="shared" si="23"/>
        <v>0</v>
      </c>
      <c r="BE52" s="14"/>
      <c r="BF52" s="16"/>
      <c r="BG52" s="21"/>
      <c r="BH52" s="19"/>
      <c r="BI52" s="19"/>
      <c r="BJ52" s="19"/>
      <c r="BK52" s="22">
        <f t="shared" si="24"/>
        <v>0</v>
      </c>
      <c r="BL52" s="14"/>
      <c r="BM52" s="23"/>
      <c r="BN52" s="21"/>
      <c r="BO52" s="19"/>
      <c r="BP52" s="19"/>
      <c r="BQ52" s="19"/>
      <c r="BR52" s="22">
        <f t="shared" si="25"/>
        <v>0</v>
      </c>
      <c r="BS52" s="14"/>
      <c r="BT52" s="23">
        <v>4.223379629629629E-2</v>
      </c>
      <c r="BU52" s="21" t="s">
        <v>71</v>
      </c>
      <c r="BV52" s="19">
        <v>4</v>
      </c>
      <c r="BW52" s="19">
        <v>0</v>
      </c>
      <c r="BX52" s="19">
        <v>10</v>
      </c>
      <c r="BY52" s="22">
        <f t="shared" si="26"/>
        <v>14</v>
      </c>
      <c r="BZ52" s="14"/>
      <c r="CA52" s="16"/>
      <c r="CB52" s="21"/>
      <c r="CC52" s="19"/>
      <c r="CD52" s="19"/>
      <c r="CE52" s="19"/>
      <c r="CF52" s="22">
        <f t="shared" si="27"/>
        <v>0</v>
      </c>
      <c r="CG52" s="14"/>
      <c r="CH52" s="23"/>
      <c r="CI52" s="21"/>
      <c r="CJ52" s="19">
        <f t="shared" si="28"/>
        <v>4</v>
      </c>
      <c r="CK52" s="19">
        <f t="shared" si="28"/>
        <v>0</v>
      </c>
      <c r="CL52" s="19">
        <f t="shared" si="28"/>
        <v>10</v>
      </c>
      <c r="CM52" s="22">
        <f t="shared" si="29"/>
        <v>14</v>
      </c>
      <c r="CN52" s="14" t="str">
        <f t="shared" si="30"/>
        <v>Janet Wilson</v>
      </c>
      <c r="CO52" s="14"/>
      <c r="CP52" s="14">
        <v>8</v>
      </c>
    </row>
    <row r="53" spans="1:94">
      <c r="A53" s="14" t="s">
        <v>241</v>
      </c>
      <c r="B53" s="16"/>
      <c r="C53" s="21"/>
      <c r="D53" s="19"/>
      <c r="E53" s="19"/>
      <c r="F53" s="19"/>
      <c r="G53" s="22">
        <f t="shared" si="16"/>
        <v>0</v>
      </c>
      <c r="H53" s="14"/>
      <c r="I53" s="16"/>
      <c r="J53" s="21"/>
      <c r="K53" s="19"/>
      <c r="L53" s="19"/>
      <c r="M53" s="19"/>
      <c r="N53" s="22">
        <f t="shared" si="17"/>
        <v>0</v>
      </c>
      <c r="O53" s="14"/>
      <c r="P53" s="16"/>
      <c r="Q53" s="21"/>
      <c r="R53" s="19"/>
      <c r="S53" s="19"/>
      <c r="T53" s="19"/>
      <c r="U53" s="22">
        <f t="shared" si="18"/>
        <v>0</v>
      </c>
      <c r="V53" s="14"/>
      <c r="W53" s="16"/>
      <c r="X53" s="21"/>
      <c r="Y53" s="19"/>
      <c r="Z53" s="19"/>
      <c r="AA53" s="19"/>
      <c r="AB53" s="22">
        <f t="shared" si="19"/>
        <v>0</v>
      </c>
      <c r="AC53" s="14"/>
      <c r="AD53" s="16"/>
      <c r="AE53" s="21"/>
      <c r="AF53" s="19"/>
      <c r="AG53" s="19"/>
      <c r="AH53" s="19"/>
      <c r="AI53" s="22">
        <f t="shared" si="20"/>
        <v>0</v>
      </c>
      <c r="AJ53" s="14"/>
      <c r="AK53" s="16"/>
      <c r="AL53" s="21"/>
      <c r="AM53" s="19"/>
      <c r="AN53" s="19"/>
      <c r="AO53" s="19"/>
      <c r="AP53" s="22">
        <f t="shared" si="21"/>
        <v>0</v>
      </c>
      <c r="AQ53" s="14"/>
      <c r="AR53" s="16"/>
      <c r="AS53" s="21"/>
      <c r="AT53" s="19"/>
      <c r="AU53" s="19"/>
      <c r="AV53" s="19"/>
      <c r="AW53" s="22">
        <f t="shared" si="22"/>
        <v>0</v>
      </c>
      <c r="AX53" s="14"/>
      <c r="AY53" s="16"/>
      <c r="AZ53" s="21"/>
      <c r="BA53" s="19"/>
      <c r="BB53" s="36"/>
      <c r="BC53" s="19"/>
      <c r="BD53" s="22">
        <f t="shared" si="23"/>
        <v>0</v>
      </c>
      <c r="BE53" s="14"/>
      <c r="BF53" s="16"/>
      <c r="BG53" s="21"/>
      <c r="BH53" s="19"/>
      <c r="BI53" s="19"/>
      <c r="BJ53" s="19"/>
      <c r="BK53" s="22">
        <f t="shared" si="24"/>
        <v>0</v>
      </c>
      <c r="BL53" s="14"/>
      <c r="BM53" s="23"/>
      <c r="BN53" s="21"/>
      <c r="BO53" s="19"/>
      <c r="BP53" s="19"/>
      <c r="BQ53" s="19"/>
      <c r="BR53" s="22">
        <f t="shared" si="25"/>
        <v>0</v>
      </c>
      <c r="BS53" s="14"/>
      <c r="BT53" s="23">
        <v>4.2534722222222217E-2</v>
      </c>
      <c r="BU53" s="21" t="s">
        <v>72</v>
      </c>
      <c r="BV53" s="19">
        <v>2</v>
      </c>
      <c r="BW53" s="19">
        <v>0</v>
      </c>
      <c r="BX53" s="19">
        <v>10</v>
      </c>
      <c r="BY53" s="22">
        <f t="shared" si="26"/>
        <v>12</v>
      </c>
      <c r="BZ53" s="14"/>
      <c r="CA53" s="16"/>
      <c r="CB53" s="21"/>
      <c r="CC53" s="19"/>
      <c r="CD53" s="19"/>
      <c r="CE53" s="19"/>
      <c r="CF53" s="22">
        <f t="shared" si="27"/>
        <v>0</v>
      </c>
      <c r="CG53" s="14"/>
      <c r="CH53" s="23"/>
      <c r="CI53" s="21"/>
      <c r="CJ53" s="19">
        <f t="shared" si="28"/>
        <v>2</v>
      </c>
      <c r="CK53" s="19">
        <f t="shared" si="28"/>
        <v>0</v>
      </c>
      <c r="CL53" s="19">
        <f t="shared" si="28"/>
        <v>10</v>
      </c>
      <c r="CM53" s="22">
        <f t="shared" si="29"/>
        <v>12</v>
      </c>
      <c r="CN53" s="14" t="str">
        <f t="shared" si="30"/>
        <v>Vicki Boyd</v>
      </c>
      <c r="CO53" s="14"/>
      <c r="CP53" s="14">
        <v>9</v>
      </c>
    </row>
    <row r="54" spans="1:94">
      <c r="A54" s="14"/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16"/>
      <c r="AS54" s="21"/>
      <c r="AT54" s="19"/>
      <c r="AU54" s="19"/>
      <c r="AV54" s="19"/>
      <c r="AW54" s="22"/>
      <c r="AX54" s="14"/>
      <c r="AY54" s="16"/>
      <c r="AZ54" s="21"/>
      <c r="BA54" s="19"/>
      <c r="BB54" s="19"/>
      <c r="BC54" s="19"/>
      <c r="BD54" s="22"/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/>
      <c r="BS54" s="14"/>
      <c r="BT54" s="16"/>
      <c r="BU54" s="21"/>
      <c r="BV54" s="19"/>
      <c r="BW54" s="19"/>
      <c r="BX54" s="19"/>
      <c r="BY54" s="22"/>
      <c r="BZ54" s="14"/>
      <c r="CA54" s="16"/>
      <c r="CB54" s="21"/>
      <c r="CC54" s="19"/>
      <c r="CD54" s="19"/>
      <c r="CE54" s="19"/>
      <c r="CF54" s="22"/>
      <c r="CG54" s="14"/>
      <c r="CH54" s="23"/>
      <c r="CI54" s="21"/>
      <c r="CJ54" s="19">
        <f t="shared" si="28"/>
        <v>0</v>
      </c>
      <c r="CK54" s="19">
        <f t="shared" si="28"/>
        <v>0</v>
      </c>
      <c r="CL54" s="19">
        <f t="shared" si="28"/>
        <v>0</v>
      </c>
      <c r="CM54" s="22">
        <f t="shared" si="29"/>
        <v>0</v>
      </c>
      <c r="CN54" s="14"/>
      <c r="CO54" s="14"/>
      <c r="CP54" s="14"/>
    </row>
    <row r="55" spans="1:94">
      <c r="A55" s="14"/>
      <c r="B55" s="16"/>
      <c r="C55" s="21"/>
      <c r="D55" s="19"/>
      <c r="E55" s="19"/>
      <c r="F55" s="19"/>
      <c r="G55" s="22"/>
      <c r="H55" s="14"/>
      <c r="I55" s="16"/>
      <c r="J55" s="21"/>
      <c r="K55" s="19"/>
      <c r="L55" s="19"/>
      <c r="M55" s="19"/>
      <c r="N55" s="22"/>
      <c r="O55" s="14"/>
      <c r="P55" s="16"/>
      <c r="Q55" s="21"/>
      <c r="R55" s="19"/>
      <c r="S55" s="19"/>
      <c r="T55" s="19"/>
      <c r="U55" s="22"/>
      <c r="V55" s="14"/>
      <c r="W55" s="16"/>
      <c r="X55" s="21"/>
      <c r="Y55" s="19"/>
      <c r="Z55" s="19"/>
      <c r="AA55" s="19"/>
      <c r="AB55" s="22"/>
      <c r="AC55" s="14"/>
      <c r="AD55" s="16"/>
      <c r="AE55" s="21"/>
      <c r="AF55" s="19"/>
      <c r="AG55" s="19"/>
      <c r="AH55" s="19"/>
      <c r="AI55" s="22"/>
      <c r="AJ55" s="14"/>
      <c r="AK55" s="16"/>
      <c r="AL55" s="21"/>
      <c r="AM55" s="19"/>
      <c r="AN55" s="19"/>
      <c r="AO55" s="19"/>
      <c r="AP55" s="22"/>
      <c r="AQ55" s="14"/>
      <c r="AR55" s="16"/>
      <c r="AS55" s="21"/>
      <c r="AT55" s="19"/>
      <c r="AU55" s="19"/>
      <c r="AV55" s="19"/>
      <c r="AW55" s="22"/>
      <c r="AX55" s="14"/>
      <c r="AY55" s="16"/>
      <c r="AZ55" s="21"/>
      <c r="BA55" s="19"/>
      <c r="BB55" s="19"/>
      <c r="BC55" s="19"/>
      <c r="BD55" s="22"/>
      <c r="BE55" s="14"/>
      <c r="BF55" s="16"/>
      <c r="BG55" s="21"/>
      <c r="BH55" s="19"/>
      <c r="BI55" s="19"/>
      <c r="BJ55" s="19"/>
      <c r="BK55" s="22"/>
      <c r="BL55" s="14"/>
      <c r="BM55" s="16"/>
      <c r="BN55" s="21"/>
      <c r="BO55" s="19"/>
      <c r="BP55" s="19"/>
      <c r="BQ55" s="19"/>
      <c r="BR55" s="22"/>
      <c r="BS55" s="14"/>
      <c r="BT55" s="16"/>
      <c r="BU55" s="21"/>
      <c r="BV55" s="19"/>
      <c r="BW55" s="19"/>
      <c r="BX55" s="19"/>
      <c r="BY55" s="22"/>
      <c r="BZ55" s="14"/>
      <c r="CA55" s="16"/>
      <c r="CB55" s="21"/>
      <c r="CC55" s="19"/>
      <c r="CD55" s="19"/>
      <c r="CE55" s="19"/>
      <c r="CF55" s="22"/>
      <c r="CG55" s="14"/>
      <c r="CH55" s="23"/>
      <c r="CI55" s="21"/>
      <c r="CJ55" s="19">
        <f t="shared" si="28"/>
        <v>0</v>
      </c>
      <c r="CK55" s="19">
        <f t="shared" si="28"/>
        <v>0</v>
      </c>
      <c r="CL55" s="19">
        <f t="shared" si="28"/>
        <v>0</v>
      </c>
      <c r="CM55" s="22">
        <f t="shared" si="29"/>
        <v>0</v>
      </c>
      <c r="CN55" s="14"/>
      <c r="CO55" s="14"/>
      <c r="CP55" s="14"/>
    </row>
    <row r="56" spans="1:94">
      <c r="A56" s="14"/>
      <c r="B56" s="16"/>
      <c r="C56" s="21"/>
      <c r="D56" s="19"/>
      <c r="E56" s="19"/>
      <c r="F56" s="19"/>
      <c r="G56" s="22"/>
      <c r="H56" s="14"/>
      <c r="I56" s="16"/>
      <c r="J56" s="21"/>
      <c r="K56" s="19"/>
      <c r="L56" s="19"/>
      <c r="M56" s="19"/>
      <c r="N56" s="22"/>
      <c r="O56" s="14"/>
      <c r="P56" s="16"/>
      <c r="Q56" s="21"/>
      <c r="R56" s="19"/>
      <c r="S56" s="19"/>
      <c r="T56" s="19"/>
      <c r="U56" s="22"/>
      <c r="V56" s="14"/>
      <c r="W56" s="16"/>
      <c r="X56" s="21"/>
      <c r="Y56" s="19"/>
      <c r="Z56" s="19"/>
      <c r="AA56" s="19"/>
      <c r="AB56" s="22"/>
      <c r="AC56" s="14"/>
      <c r="AD56" s="16"/>
      <c r="AE56" s="21"/>
      <c r="AF56" s="19"/>
      <c r="AG56" s="19"/>
      <c r="AH56" s="19"/>
      <c r="AI56" s="22"/>
      <c r="AJ56" s="14"/>
      <c r="AK56" s="16"/>
      <c r="AL56" s="21"/>
      <c r="AM56" s="19"/>
      <c r="AN56" s="19"/>
      <c r="AO56" s="19"/>
      <c r="AP56" s="22"/>
      <c r="AQ56" s="14"/>
      <c r="AR56" s="16"/>
      <c r="AS56" s="21"/>
      <c r="AT56" s="19"/>
      <c r="AU56" s="19"/>
      <c r="AV56" s="19"/>
      <c r="AW56" s="22"/>
      <c r="AX56" s="14"/>
      <c r="AY56" s="16"/>
      <c r="AZ56" s="21"/>
      <c r="BA56" s="19"/>
      <c r="BB56" s="19"/>
      <c r="BC56" s="19"/>
      <c r="BD56" s="22"/>
      <c r="BE56" s="14"/>
      <c r="BF56" s="16"/>
      <c r="BG56" s="21"/>
      <c r="BH56" s="19"/>
      <c r="BI56" s="19"/>
      <c r="BJ56" s="19"/>
      <c r="BK56" s="22"/>
      <c r="BL56" s="14"/>
      <c r="BM56" s="16"/>
      <c r="BN56" s="21"/>
      <c r="BO56" s="19"/>
      <c r="BP56" s="19"/>
      <c r="BQ56" s="19"/>
      <c r="BR56" s="22"/>
      <c r="BS56" s="14"/>
      <c r="BT56" s="16"/>
      <c r="BU56" s="21"/>
      <c r="BV56" s="19"/>
      <c r="BW56" s="19"/>
      <c r="BX56" s="19"/>
      <c r="BY56" s="22"/>
      <c r="BZ56" s="14"/>
      <c r="CA56" s="16"/>
      <c r="CB56" s="21"/>
      <c r="CC56" s="19"/>
      <c r="CD56" s="19"/>
      <c r="CE56" s="19"/>
      <c r="CF56" s="22"/>
      <c r="CG56" s="14"/>
      <c r="CH56" s="16"/>
      <c r="CI56" s="21"/>
      <c r="CJ56" s="19">
        <f t="shared" si="28"/>
        <v>0</v>
      </c>
      <c r="CK56" s="19">
        <f t="shared" si="28"/>
        <v>0</v>
      </c>
      <c r="CL56" s="19">
        <f t="shared" si="28"/>
        <v>0</v>
      </c>
      <c r="CM56" s="22"/>
      <c r="CN56" s="14"/>
      <c r="CO56" s="14"/>
      <c r="CP56" s="14"/>
    </row>
    <row r="57" spans="1:94">
      <c r="A57" s="14"/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/>
      <c r="V57" s="14"/>
      <c r="W57" s="16"/>
      <c r="X57" s="21"/>
      <c r="Y57" s="19"/>
      <c r="Z57" s="19"/>
      <c r="AA57" s="19"/>
      <c r="AB57" s="22"/>
      <c r="AC57" s="14"/>
      <c r="AD57" s="16"/>
      <c r="AE57" s="21"/>
      <c r="AF57" s="19"/>
      <c r="AG57" s="19"/>
      <c r="AH57" s="19"/>
      <c r="AI57" s="22"/>
      <c r="AJ57" s="14"/>
      <c r="AK57" s="16"/>
      <c r="AL57" s="21"/>
      <c r="AM57" s="19"/>
      <c r="AN57" s="19"/>
      <c r="AO57" s="19"/>
      <c r="AP57" s="22"/>
      <c r="AQ57" s="14"/>
      <c r="AR57" s="16"/>
      <c r="AS57" s="21"/>
      <c r="AT57" s="19"/>
      <c r="AU57" s="19"/>
      <c r="AV57" s="19"/>
      <c r="AW57" s="22"/>
      <c r="AX57" s="14"/>
      <c r="AY57" s="16"/>
      <c r="AZ57" s="21"/>
      <c r="BA57" s="19"/>
      <c r="BB57" s="19"/>
      <c r="BC57" s="19"/>
      <c r="BD57" s="22"/>
      <c r="BE57" s="14"/>
      <c r="BF57" s="16"/>
      <c r="BG57" s="21"/>
      <c r="BH57" s="19"/>
      <c r="BI57" s="19"/>
      <c r="BJ57" s="19"/>
      <c r="BK57" s="22"/>
      <c r="BL57" s="14"/>
      <c r="BM57" s="16"/>
      <c r="BN57" s="21"/>
      <c r="BO57" s="19"/>
      <c r="BP57" s="19"/>
      <c r="BQ57" s="19"/>
      <c r="BR57" s="22"/>
      <c r="BS57" s="14"/>
      <c r="BT57" s="16"/>
      <c r="BU57" s="21"/>
      <c r="BV57" s="19"/>
      <c r="BW57" s="19"/>
      <c r="BX57" s="19"/>
      <c r="BY57" s="22"/>
      <c r="BZ57" s="14"/>
      <c r="CA57" s="16"/>
      <c r="CB57" s="21"/>
      <c r="CC57" s="19"/>
      <c r="CD57" s="19"/>
      <c r="CE57" s="19"/>
      <c r="CF57" s="22"/>
      <c r="CG57" s="14"/>
      <c r="CH57" s="16"/>
      <c r="CI57" s="21"/>
      <c r="CJ57" s="19">
        <f t="shared" si="28"/>
        <v>0</v>
      </c>
      <c r="CK57" s="19">
        <f t="shared" si="28"/>
        <v>0</v>
      </c>
      <c r="CL57" s="19">
        <f t="shared" si="28"/>
        <v>0</v>
      </c>
      <c r="CM57" s="22"/>
      <c r="CN57" s="14"/>
      <c r="CO57" s="14"/>
      <c r="CP57" s="14">
        <f>325/5</f>
        <v>65</v>
      </c>
    </row>
    <row r="58" spans="1:94">
      <c r="A58" s="14"/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16"/>
      <c r="AL58" s="21"/>
      <c r="AM58" s="19"/>
      <c r="AN58" s="19"/>
      <c r="AO58" s="19"/>
      <c r="AP58" s="22"/>
      <c r="AQ58" s="14"/>
      <c r="AR58" s="16"/>
      <c r="AS58" s="21"/>
      <c r="AT58" s="19"/>
      <c r="AU58" s="19"/>
      <c r="AV58" s="19"/>
      <c r="AW58" s="22"/>
      <c r="AX58" s="14"/>
      <c r="AY58" s="16"/>
      <c r="AZ58" s="21"/>
      <c r="BA58" s="19"/>
      <c r="BB58" s="19"/>
      <c r="BC58" s="19"/>
      <c r="BD58" s="22"/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/>
      <c r="BS58" s="14"/>
      <c r="BT58" s="16"/>
      <c r="BU58" s="21"/>
      <c r="BV58" s="19"/>
      <c r="BW58" s="19"/>
      <c r="BX58" s="19"/>
      <c r="BY58" s="22"/>
      <c r="BZ58" s="14"/>
      <c r="CA58" s="16"/>
      <c r="CB58" s="21"/>
      <c r="CC58" s="19"/>
      <c r="CD58" s="19"/>
      <c r="CE58" s="19"/>
      <c r="CF58" s="22"/>
      <c r="CG58" s="14"/>
      <c r="CH58" s="16"/>
      <c r="CI58" s="21"/>
      <c r="CJ58" s="19">
        <f t="shared" si="28"/>
        <v>0</v>
      </c>
      <c r="CK58" s="19">
        <f t="shared" si="28"/>
        <v>0</v>
      </c>
      <c r="CL58" s="19">
        <f t="shared" si="28"/>
        <v>0</v>
      </c>
      <c r="CM58" s="22"/>
      <c r="CN58" s="14"/>
      <c r="CO58" s="14"/>
      <c r="CP58" s="14"/>
    </row>
    <row r="59" spans="1:94">
      <c r="A59" s="14"/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/>
      <c r="AQ59" s="14"/>
      <c r="AR59" s="16"/>
      <c r="AS59" s="21"/>
      <c r="AT59" s="19"/>
      <c r="AU59" s="19"/>
      <c r="AV59" s="19"/>
      <c r="AW59" s="22"/>
      <c r="AX59" s="14"/>
      <c r="AY59" s="16"/>
      <c r="AZ59" s="21"/>
      <c r="BA59" s="19"/>
      <c r="BB59" s="19"/>
      <c r="BC59" s="19"/>
      <c r="BD59" s="22"/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/>
      <c r="BS59" s="14"/>
      <c r="BT59" s="16"/>
      <c r="BU59" s="21"/>
      <c r="BV59" s="19"/>
      <c r="BW59" s="19"/>
      <c r="BX59" s="19"/>
      <c r="BY59" s="22"/>
      <c r="BZ59" s="14"/>
      <c r="CA59" s="16"/>
      <c r="CB59" s="21"/>
      <c r="CC59" s="19"/>
      <c r="CD59" s="19"/>
      <c r="CE59" s="19"/>
      <c r="CF59" s="22"/>
      <c r="CG59" s="14"/>
      <c r="CH59" s="16"/>
      <c r="CI59" s="21"/>
      <c r="CJ59" s="19"/>
      <c r="CK59" s="19"/>
      <c r="CL59" s="19"/>
      <c r="CM59" s="22"/>
      <c r="CN59" s="14"/>
      <c r="CO59" s="14"/>
      <c r="CP59" s="14"/>
    </row>
    <row r="60" spans="1:94">
      <c r="A60" s="14"/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/>
      <c r="AQ60" s="14"/>
      <c r="AR60" s="16"/>
      <c r="AS60" s="21"/>
      <c r="AT60" s="19"/>
      <c r="AU60" s="19"/>
      <c r="AV60" s="19"/>
      <c r="AW60" s="22"/>
      <c r="AX60" s="14"/>
      <c r="AY60" s="16"/>
      <c r="AZ60" s="21"/>
      <c r="BA60" s="19"/>
      <c r="BB60" s="19"/>
      <c r="BC60" s="19"/>
      <c r="BD60" s="22"/>
      <c r="BE60" s="14"/>
      <c r="BF60" s="16"/>
      <c r="BG60" s="21"/>
      <c r="BH60" s="19"/>
      <c r="BI60" s="19"/>
      <c r="BJ60" s="19"/>
      <c r="BK60" s="22"/>
      <c r="BL60" s="14"/>
      <c r="BM60" s="16"/>
      <c r="BN60" s="21"/>
      <c r="BO60" s="19"/>
      <c r="BP60" s="19"/>
      <c r="BQ60" s="19"/>
      <c r="BR60" s="22"/>
      <c r="BS60" s="14"/>
      <c r="BT60" s="16"/>
      <c r="BU60" s="21"/>
      <c r="BV60" s="19"/>
      <c r="BW60" s="19"/>
      <c r="BX60" s="19"/>
      <c r="BY60" s="22"/>
      <c r="BZ60" s="14"/>
      <c r="CA60" s="16"/>
      <c r="CB60" s="21"/>
      <c r="CC60" s="19"/>
      <c r="CD60" s="19"/>
      <c r="CE60" s="19"/>
      <c r="CF60" s="22"/>
      <c r="CG60" s="14"/>
      <c r="CH60" s="16"/>
      <c r="CI60" s="21"/>
      <c r="CJ60" s="19"/>
      <c r="CK60" s="19"/>
      <c r="CL60" s="19"/>
      <c r="CM60" s="22"/>
      <c r="CN60" s="14"/>
      <c r="CO60" s="14"/>
      <c r="CP60" s="14"/>
    </row>
    <row r="61" spans="1:94">
      <c r="A61" s="14"/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/>
      <c r="AQ61" s="14"/>
      <c r="AR61" s="16"/>
      <c r="AS61" s="21"/>
      <c r="AT61" s="19"/>
      <c r="AU61" s="19"/>
      <c r="AV61" s="19"/>
      <c r="AW61" s="22"/>
      <c r="AX61" s="14"/>
      <c r="AY61" s="16"/>
      <c r="AZ61" s="21"/>
      <c r="BA61" s="19"/>
      <c r="BB61" s="19"/>
      <c r="BC61" s="19"/>
      <c r="BD61" s="22"/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/>
      <c r="BS61" s="14"/>
      <c r="BT61" s="16"/>
      <c r="BU61" s="21"/>
      <c r="BV61" s="19"/>
      <c r="BW61" s="19"/>
      <c r="BX61" s="19"/>
      <c r="BY61" s="22"/>
      <c r="BZ61" s="14"/>
      <c r="CA61" s="16"/>
      <c r="CB61" s="21"/>
      <c r="CC61" s="19"/>
      <c r="CD61" s="19"/>
      <c r="CE61" s="19"/>
      <c r="CF61" s="22"/>
      <c r="CG61" s="14"/>
      <c r="CH61" s="16"/>
      <c r="CI61" s="21"/>
      <c r="CJ61" s="19"/>
      <c r="CK61" s="19"/>
      <c r="CL61" s="19"/>
      <c r="CM61" s="22"/>
      <c r="CN61" s="14"/>
      <c r="CO61" s="14"/>
      <c r="CP61" s="14"/>
    </row>
    <row r="62" spans="1:94">
      <c r="A62" s="14"/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/>
      <c r="AQ62" s="14"/>
      <c r="AR62" s="16"/>
      <c r="AS62" s="21"/>
      <c r="AT62" s="19"/>
      <c r="AU62" s="19"/>
      <c r="AV62" s="19"/>
      <c r="AW62" s="22"/>
      <c r="AX62" s="14"/>
      <c r="AY62" s="16"/>
      <c r="AZ62" s="21"/>
      <c r="BA62" s="19"/>
      <c r="BB62" s="19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16"/>
      <c r="BN62" s="21"/>
      <c r="BO62" s="19"/>
      <c r="BP62" s="19"/>
      <c r="BQ62" s="19"/>
      <c r="BR62" s="22"/>
      <c r="BS62" s="14"/>
      <c r="BT62" s="16"/>
      <c r="BU62" s="21"/>
      <c r="BV62" s="19"/>
      <c r="BW62" s="19"/>
      <c r="BX62" s="19"/>
      <c r="BY62" s="22"/>
      <c r="BZ62" s="14"/>
      <c r="CA62" s="16"/>
      <c r="CB62" s="21"/>
      <c r="CC62" s="19"/>
      <c r="CD62" s="19"/>
      <c r="CE62" s="19"/>
      <c r="CF62" s="22"/>
      <c r="CG62" s="14"/>
      <c r="CH62" s="16"/>
      <c r="CI62" s="21"/>
      <c r="CJ62" s="19"/>
      <c r="CK62" s="19"/>
      <c r="CL62" s="19"/>
      <c r="CM62" s="22"/>
      <c r="CN62" s="14"/>
      <c r="CO62" s="14"/>
      <c r="CP62" s="14"/>
    </row>
    <row r="63" spans="1:94">
      <c r="A63" s="14"/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/>
      <c r="AQ63" s="14"/>
      <c r="AR63" s="16"/>
      <c r="AS63" s="21"/>
      <c r="AT63" s="19"/>
      <c r="AU63" s="19"/>
      <c r="AV63" s="19"/>
      <c r="AW63" s="22"/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/>
      <c r="BS63" s="14"/>
      <c r="BT63" s="16"/>
      <c r="BU63" s="21"/>
      <c r="BV63" s="19"/>
      <c r="BW63" s="19"/>
      <c r="BX63" s="19"/>
      <c r="BY63" s="22"/>
      <c r="BZ63" s="14"/>
      <c r="CA63" s="16"/>
      <c r="CB63" s="21"/>
      <c r="CC63" s="19"/>
      <c r="CD63" s="19"/>
      <c r="CE63" s="19"/>
      <c r="CF63" s="22"/>
      <c r="CG63" s="14"/>
      <c r="CH63" s="16"/>
      <c r="CI63" s="21"/>
      <c r="CJ63" s="19"/>
      <c r="CK63" s="19"/>
      <c r="CL63" s="19"/>
      <c r="CM63" s="22"/>
      <c r="CN63" s="14"/>
      <c r="CO63" s="14"/>
      <c r="CP63" s="14"/>
    </row>
    <row r="64" spans="1:94">
      <c r="A64" s="14"/>
      <c r="B64" s="16"/>
      <c r="C64" s="21"/>
      <c r="D64" s="19"/>
      <c r="E64" s="19"/>
      <c r="F64" s="19"/>
      <c r="G64" s="22"/>
      <c r="H64" s="14"/>
      <c r="I64" s="16"/>
      <c r="J64" s="21"/>
      <c r="K64" s="19"/>
      <c r="L64" s="19"/>
      <c r="M64" s="19"/>
      <c r="N64" s="22"/>
      <c r="O64" s="14"/>
      <c r="P64" s="16"/>
      <c r="Q64" s="21"/>
      <c r="R64" s="19"/>
      <c r="S64" s="19"/>
      <c r="T64" s="19"/>
      <c r="U64" s="22"/>
      <c r="V64" s="14"/>
      <c r="W64" s="16"/>
      <c r="X64" s="21"/>
      <c r="Y64" s="19"/>
      <c r="Z64" s="19"/>
      <c r="AA64" s="19"/>
      <c r="AB64" s="22"/>
      <c r="AC64" s="14"/>
      <c r="AD64" s="16"/>
      <c r="AE64" s="21"/>
      <c r="AF64" s="19"/>
      <c r="AG64" s="19"/>
      <c r="AH64" s="19"/>
      <c r="AI64" s="22"/>
      <c r="AJ64" s="14"/>
      <c r="AK64" s="16"/>
      <c r="AL64" s="21"/>
      <c r="AM64" s="19"/>
      <c r="AN64" s="19"/>
      <c r="AO64" s="19"/>
      <c r="AP64" s="22"/>
      <c r="AQ64" s="14"/>
      <c r="AR64" s="16"/>
      <c r="AS64" s="21"/>
      <c r="AT64" s="19"/>
      <c r="AU64" s="19"/>
      <c r="AV64" s="19"/>
      <c r="AW64" s="22"/>
      <c r="AX64" s="14"/>
      <c r="AY64" s="16"/>
      <c r="AZ64" s="21"/>
      <c r="BA64" s="19"/>
      <c r="BB64" s="19"/>
      <c r="BC64" s="19"/>
      <c r="BD64" s="22"/>
      <c r="BE64" s="14"/>
      <c r="BF64" s="16"/>
      <c r="BG64" s="21"/>
      <c r="BH64" s="19"/>
      <c r="BI64" s="19"/>
      <c r="BJ64" s="19"/>
      <c r="BK64" s="22"/>
      <c r="BL64" s="14"/>
      <c r="BM64" s="16"/>
      <c r="BN64" s="21"/>
      <c r="BO64" s="19"/>
      <c r="BP64" s="19"/>
      <c r="BQ64" s="19"/>
      <c r="BR64" s="22"/>
      <c r="BS64" s="14"/>
      <c r="BT64" s="16"/>
      <c r="BU64" s="21"/>
      <c r="BV64" s="19"/>
      <c r="BW64" s="19"/>
      <c r="BX64" s="19"/>
      <c r="BY64" s="22"/>
      <c r="BZ64" s="14"/>
      <c r="CA64" s="16"/>
      <c r="CB64" s="21"/>
      <c r="CC64" s="19"/>
      <c r="CD64" s="19"/>
      <c r="CE64" s="19"/>
      <c r="CF64" s="22"/>
      <c r="CG64" s="14"/>
      <c r="CH64" s="16"/>
      <c r="CI64" s="21"/>
      <c r="CJ64" s="19"/>
      <c r="CK64" s="19"/>
      <c r="CL64" s="19"/>
      <c r="CM64" s="22"/>
      <c r="CN64" s="14"/>
      <c r="CO64" s="14"/>
      <c r="CP64" s="14"/>
    </row>
    <row r="65" spans="1:94">
      <c r="A65" s="14"/>
      <c r="B65" s="16"/>
      <c r="C65" s="21"/>
      <c r="D65" s="19"/>
      <c r="E65" s="19"/>
      <c r="F65" s="19"/>
      <c r="G65" s="22"/>
      <c r="H65" s="14"/>
      <c r="I65" s="16"/>
      <c r="J65" s="21"/>
      <c r="K65" s="19"/>
      <c r="L65" s="19"/>
      <c r="M65" s="19"/>
      <c r="N65" s="22"/>
      <c r="O65" s="14"/>
      <c r="P65" s="16"/>
      <c r="Q65" s="21"/>
      <c r="R65" s="19"/>
      <c r="S65" s="19"/>
      <c r="T65" s="19"/>
      <c r="U65" s="22"/>
      <c r="V65" s="14"/>
      <c r="W65" s="16"/>
      <c r="X65" s="21"/>
      <c r="Y65" s="19"/>
      <c r="Z65" s="19"/>
      <c r="AA65" s="19"/>
      <c r="AB65" s="22"/>
      <c r="AC65" s="14"/>
      <c r="AD65" s="16"/>
      <c r="AE65" s="21"/>
      <c r="AF65" s="19"/>
      <c r="AG65" s="19"/>
      <c r="AH65" s="19"/>
      <c r="AI65" s="22"/>
      <c r="AJ65" s="14"/>
      <c r="AK65" s="16"/>
      <c r="AL65" s="21"/>
      <c r="AM65" s="19"/>
      <c r="AN65" s="19"/>
      <c r="AO65" s="19"/>
      <c r="AP65" s="22"/>
      <c r="AQ65" s="14"/>
      <c r="AR65" s="16"/>
      <c r="AS65" s="21"/>
      <c r="AT65" s="19"/>
      <c r="AU65" s="19"/>
      <c r="AV65" s="19"/>
      <c r="AW65" s="22"/>
      <c r="AX65" s="14"/>
      <c r="AY65" s="16"/>
      <c r="AZ65" s="21"/>
      <c r="BA65" s="19"/>
      <c r="BB65" s="19"/>
      <c r="BC65" s="19"/>
      <c r="BD65" s="22"/>
      <c r="BE65" s="14"/>
      <c r="BF65" s="16"/>
      <c r="BG65" s="21"/>
      <c r="BH65" s="19"/>
      <c r="BI65" s="19"/>
      <c r="BJ65" s="19"/>
      <c r="BK65" s="22"/>
      <c r="BL65" s="14"/>
      <c r="BM65" s="16"/>
      <c r="BN65" s="21"/>
      <c r="BO65" s="19"/>
      <c r="BP65" s="19"/>
      <c r="BQ65" s="19"/>
      <c r="BR65" s="22"/>
      <c r="BS65" s="14"/>
      <c r="BT65" s="16"/>
      <c r="BU65" s="21"/>
      <c r="BV65" s="19"/>
      <c r="BW65" s="19"/>
      <c r="BX65" s="19"/>
      <c r="BY65" s="22"/>
      <c r="BZ65" s="14"/>
      <c r="CA65" s="16"/>
      <c r="CB65" s="21"/>
      <c r="CC65" s="19"/>
      <c r="CD65" s="19"/>
      <c r="CE65" s="19"/>
      <c r="CF65" s="22"/>
      <c r="CG65" s="14"/>
      <c r="CH65" s="16"/>
      <c r="CI65" s="21"/>
      <c r="CJ65" s="19"/>
      <c r="CK65" s="19"/>
      <c r="CL65" s="19"/>
      <c r="CM65" s="22"/>
      <c r="CN65" s="14"/>
      <c r="CO65" s="14"/>
      <c r="CP65" s="14"/>
    </row>
    <row r="66" spans="1:94">
      <c r="A66" s="14"/>
      <c r="B66" s="16"/>
      <c r="C66" s="21"/>
      <c r="D66" s="19"/>
      <c r="E66" s="19"/>
      <c r="F66" s="19"/>
      <c r="G66" s="22"/>
      <c r="H66" s="14"/>
      <c r="I66" s="16"/>
      <c r="J66" s="21"/>
      <c r="K66" s="19"/>
      <c r="L66" s="19"/>
      <c r="M66" s="19"/>
      <c r="N66" s="22"/>
      <c r="O66" s="14"/>
      <c r="P66" s="16"/>
      <c r="Q66" s="21"/>
      <c r="R66" s="19"/>
      <c r="S66" s="19"/>
      <c r="T66" s="19"/>
      <c r="U66" s="22"/>
      <c r="V66" s="14"/>
      <c r="W66" s="16"/>
      <c r="X66" s="21"/>
      <c r="Y66" s="19"/>
      <c r="Z66" s="19"/>
      <c r="AA66" s="19"/>
      <c r="AB66" s="22"/>
      <c r="AC66" s="14"/>
      <c r="AD66" s="16"/>
      <c r="AE66" s="21"/>
      <c r="AF66" s="19"/>
      <c r="AG66" s="19"/>
      <c r="AH66" s="19"/>
      <c r="AI66" s="22"/>
      <c r="AJ66" s="14"/>
      <c r="AK66" s="16"/>
      <c r="AL66" s="21"/>
      <c r="AM66" s="19"/>
      <c r="AN66" s="19"/>
      <c r="AO66" s="19"/>
      <c r="AP66" s="22"/>
      <c r="AQ66" s="14"/>
      <c r="AR66" s="16"/>
      <c r="AS66" s="21"/>
      <c r="AT66" s="19"/>
      <c r="AU66" s="19"/>
      <c r="AV66" s="19"/>
      <c r="AW66" s="22"/>
      <c r="AX66" s="14"/>
      <c r="AY66" s="16"/>
      <c r="AZ66" s="21"/>
      <c r="BA66" s="19"/>
      <c r="BB66" s="19"/>
      <c r="BC66" s="19"/>
      <c r="BD66" s="22"/>
      <c r="BE66" s="14"/>
      <c r="BF66" s="16"/>
      <c r="BG66" s="21"/>
      <c r="BH66" s="19"/>
      <c r="BI66" s="19"/>
      <c r="BJ66" s="19"/>
      <c r="BK66" s="22"/>
      <c r="BL66" s="14"/>
      <c r="BM66" s="16"/>
      <c r="BN66" s="21"/>
      <c r="BO66" s="19"/>
      <c r="BP66" s="19"/>
      <c r="BQ66" s="19"/>
      <c r="BR66" s="22"/>
      <c r="BS66" s="14"/>
      <c r="BT66" s="16"/>
      <c r="BU66" s="21"/>
      <c r="BV66" s="19"/>
      <c r="BW66" s="19"/>
      <c r="BX66" s="19"/>
      <c r="BY66" s="22"/>
      <c r="BZ66" s="14"/>
      <c r="CA66" s="16"/>
      <c r="CB66" s="21"/>
      <c r="CC66" s="19"/>
      <c r="CD66" s="19"/>
      <c r="CE66" s="19"/>
      <c r="CF66" s="22"/>
      <c r="CG66" s="14"/>
      <c r="CH66" s="16"/>
      <c r="CI66" s="21"/>
      <c r="CJ66" s="19"/>
      <c r="CK66" s="19"/>
      <c r="CL66" s="19"/>
      <c r="CM66" s="22"/>
      <c r="CN66" s="14"/>
      <c r="CO66" s="14"/>
      <c r="CP66" s="14"/>
    </row>
    <row r="67" spans="1:94">
      <c r="A67" s="14"/>
      <c r="B67" s="16"/>
      <c r="C67" s="21"/>
      <c r="D67" s="19"/>
      <c r="E67" s="19"/>
      <c r="F67" s="19"/>
      <c r="G67" s="22"/>
      <c r="H67" s="14"/>
      <c r="I67" s="16"/>
      <c r="J67" s="21"/>
      <c r="K67" s="19"/>
      <c r="L67" s="19"/>
      <c r="M67" s="19"/>
      <c r="N67" s="22"/>
      <c r="O67" s="14"/>
      <c r="P67" s="16"/>
      <c r="Q67" s="21"/>
      <c r="R67" s="19"/>
      <c r="S67" s="19"/>
      <c r="T67" s="19"/>
      <c r="U67" s="22"/>
      <c r="V67" s="14"/>
      <c r="W67" s="16"/>
      <c r="X67" s="21"/>
      <c r="Y67" s="19"/>
      <c r="Z67" s="19"/>
      <c r="AA67" s="19"/>
      <c r="AB67" s="22"/>
      <c r="AC67" s="14"/>
      <c r="AD67" s="16"/>
      <c r="AE67" s="21"/>
      <c r="AF67" s="19"/>
      <c r="AG67" s="19"/>
      <c r="AH67" s="19"/>
      <c r="AI67" s="22"/>
      <c r="AJ67" s="14"/>
      <c r="AK67" s="16"/>
      <c r="AL67" s="21"/>
      <c r="AM67" s="19"/>
      <c r="AN67" s="19"/>
      <c r="AO67" s="19"/>
      <c r="AP67" s="22"/>
      <c r="AQ67" s="14"/>
      <c r="AR67" s="16"/>
      <c r="AS67" s="21"/>
      <c r="AT67" s="19"/>
      <c r="AU67" s="19"/>
      <c r="AV67" s="19"/>
      <c r="AW67" s="22"/>
      <c r="AX67" s="14"/>
      <c r="AY67" s="16"/>
      <c r="AZ67" s="21"/>
      <c r="BA67" s="19"/>
      <c r="BB67" s="19"/>
      <c r="BC67" s="19"/>
      <c r="BD67" s="22"/>
      <c r="BE67" s="14"/>
      <c r="BF67" s="16"/>
      <c r="BG67" s="21"/>
      <c r="BH67" s="19"/>
      <c r="BI67" s="19"/>
      <c r="BJ67" s="19"/>
      <c r="BK67" s="22"/>
      <c r="BL67" s="14"/>
      <c r="BM67" s="16"/>
      <c r="BN67" s="21"/>
      <c r="BO67" s="19"/>
      <c r="BP67" s="19"/>
      <c r="BQ67" s="19"/>
      <c r="BR67" s="22"/>
      <c r="BS67" s="14"/>
      <c r="BT67" s="16"/>
      <c r="BU67" s="21"/>
      <c r="BV67" s="19"/>
      <c r="BW67" s="19"/>
      <c r="BX67" s="19"/>
      <c r="BY67" s="22"/>
      <c r="BZ67" s="14"/>
      <c r="CA67" s="16"/>
      <c r="CB67" s="21"/>
      <c r="CC67" s="19"/>
      <c r="CD67" s="19"/>
      <c r="CE67" s="19"/>
      <c r="CF67" s="22"/>
      <c r="CG67" s="14"/>
      <c r="CH67" s="16"/>
      <c r="CI67" s="21"/>
      <c r="CJ67" s="19"/>
      <c r="CK67" s="19"/>
      <c r="CL67" s="19"/>
      <c r="CM67" s="22"/>
      <c r="CN67" s="14"/>
      <c r="CO67" s="14"/>
      <c r="CP67" s="14"/>
    </row>
    <row r="68" spans="1:94" ht="14.4" thickBot="1">
      <c r="A68" s="14" t="s">
        <v>62</v>
      </c>
      <c r="B68" s="26">
        <v>4</v>
      </c>
      <c r="C68" s="27"/>
      <c r="D68" s="28"/>
      <c r="E68" s="28"/>
      <c r="F68" s="28"/>
      <c r="G68" s="29"/>
      <c r="H68" s="14"/>
      <c r="I68" s="26">
        <v>4</v>
      </c>
      <c r="J68" s="27"/>
      <c r="K68" s="28"/>
      <c r="L68" s="28"/>
      <c r="M68" s="28"/>
      <c r="N68" s="29"/>
      <c r="O68" s="14"/>
      <c r="P68" s="26">
        <v>0</v>
      </c>
      <c r="Q68" s="27"/>
      <c r="R68" s="28"/>
      <c r="S68" s="28"/>
      <c r="T68" s="28"/>
      <c r="U68" s="29"/>
      <c r="V68" s="14"/>
      <c r="W68" s="26">
        <v>2</v>
      </c>
      <c r="X68" s="27"/>
      <c r="Y68" s="28"/>
      <c r="Z68" s="28"/>
      <c r="AA68" s="28"/>
      <c r="AB68" s="29"/>
      <c r="AC68" s="14"/>
      <c r="AD68" s="26">
        <v>1</v>
      </c>
      <c r="AE68" s="27"/>
      <c r="AF68" s="28"/>
      <c r="AG68" s="28"/>
      <c r="AH68" s="28"/>
      <c r="AI68" s="29"/>
      <c r="AJ68" s="14"/>
      <c r="AK68" s="26">
        <v>2</v>
      </c>
      <c r="AL68" s="27"/>
      <c r="AM68" s="28"/>
      <c r="AN68" s="28"/>
      <c r="AO68" s="28"/>
      <c r="AP68" s="29"/>
      <c r="AQ68" s="14"/>
      <c r="AR68" s="26">
        <v>2</v>
      </c>
      <c r="AS68" s="27"/>
      <c r="AT68" s="28"/>
      <c r="AU68" s="28"/>
      <c r="AV68" s="28"/>
      <c r="AW68" s="29"/>
      <c r="AX68" s="14"/>
      <c r="AY68" s="26">
        <v>0</v>
      </c>
      <c r="AZ68" s="27"/>
      <c r="BA68" s="28"/>
      <c r="BB68" s="28"/>
      <c r="BC68" s="28"/>
      <c r="BD68" s="29"/>
      <c r="BE68" s="14"/>
      <c r="BF68" s="26">
        <v>3</v>
      </c>
      <c r="BG68" s="27"/>
      <c r="BH68" s="28"/>
      <c r="BI68" s="28"/>
      <c r="BJ68" s="28"/>
      <c r="BK68" s="29"/>
      <c r="BL68" s="14"/>
      <c r="BM68" s="26">
        <v>1</v>
      </c>
      <c r="BN68" s="27"/>
      <c r="BO68" s="28"/>
      <c r="BP68" s="28"/>
      <c r="BQ68" s="28"/>
      <c r="BR68" s="29"/>
      <c r="BS68" s="14"/>
      <c r="BT68" s="26">
        <v>6</v>
      </c>
      <c r="BU68" s="27"/>
      <c r="BV68" s="28"/>
      <c r="BW68" s="28"/>
      <c r="BX68" s="28"/>
      <c r="BY68" s="29"/>
      <c r="BZ68" s="14"/>
      <c r="CA68" s="26">
        <v>6</v>
      </c>
      <c r="CB68" s="27"/>
      <c r="CC68" s="28"/>
      <c r="CD68" s="28"/>
      <c r="CE68" s="28"/>
      <c r="CF68" s="29"/>
      <c r="CG68" s="14"/>
      <c r="CH68" s="26">
        <v>10</v>
      </c>
      <c r="CI68" s="27"/>
      <c r="CJ68" s="28"/>
      <c r="CK68" s="28"/>
      <c r="CL68" s="28"/>
      <c r="CM68" s="29"/>
      <c r="CN68" s="14"/>
      <c r="CO68" s="14"/>
      <c r="CP68" s="14"/>
    </row>
    <row r="69" spans="1:94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</row>
    <row r="70" spans="1:94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</row>
    <row r="71" spans="1:94">
      <c r="G71" s="10"/>
      <c r="N71" s="10"/>
      <c r="U71" s="10"/>
    </row>
    <row r="72" spans="1:94">
      <c r="G72" s="10"/>
      <c r="N72" s="10"/>
      <c r="U72" s="10"/>
    </row>
    <row r="73" spans="1:94">
      <c r="G73" s="10"/>
      <c r="N73" s="10"/>
      <c r="U73" s="10"/>
    </row>
    <row r="74" spans="1:94">
      <c r="G74" s="10"/>
      <c r="N74" s="10"/>
      <c r="U74" s="10"/>
    </row>
    <row r="75" spans="1:94">
      <c r="G75" s="10"/>
      <c r="N75" s="10"/>
      <c r="U75" s="10"/>
    </row>
    <row r="76" spans="1:94">
      <c r="G76" s="10"/>
      <c r="N76" s="10"/>
      <c r="U76" s="10"/>
    </row>
    <row r="77" spans="1:94">
      <c r="G77" s="10"/>
      <c r="N77" s="10"/>
      <c r="U77" s="10"/>
    </row>
    <row r="78" spans="1:94">
      <c r="G78" s="10"/>
      <c r="N78" s="10"/>
      <c r="U78" s="10"/>
    </row>
    <row r="79" spans="1:94">
      <c r="G79" s="10"/>
      <c r="N79" s="10"/>
      <c r="U79" s="10"/>
    </row>
    <row r="80" spans="1:94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  <row r="1301" spans="7:21">
      <c r="G1301" s="10"/>
      <c r="N1301" s="10"/>
      <c r="U1301" s="10"/>
    </row>
    <row r="1302" spans="7:21">
      <c r="G1302" s="10"/>
      <c r="N1302" s="10"/>
      <c r="U1302" s="10"/>
    </row>
    <row r="1303" spans="7:21">
      <c r="G1303" s="10"/>
      <c r="N1303" s="10"/>
      <c r="U1303" s="10"/>
    </row>
    <row r="1304" spans="7:21">
      <c r="G1304" s="10"/>
      <c r="N1304" s="10"/>
      <c r="U1304" s="10"/>
    </row>
  </sheetData>
  <mergeCells count="106">
    <mergeCell ref="BM41:BR41"/>
    <mergeCell ref="CH38:CM38"/>
    <mergeCell ref="BT38:BY38"/>
    <mergeCell ref="CA38:CF38"/>
    <mergeCell ref="BT39:BY39"/>
    <mergeCell ref="AK39:AP39"/>
    <mergeCell ref="I6:N6"/>
    <mergeCell ref="P6:U6"/>
    <mergeCell ref="CH36:CM36"/>
    <mergeCell ref="BF40:BK40"/>
    <mergeCell ref="BM40:BR40"/>
    <mergeCell ref="BT40:BY40"/>
    <mergeCell ref="CA40:CF40"/>
    <mergeCell ref="AK40:AP40"/>
    <mergeCell ref="AR40:AW40"/>
    <mergeCell ref="AY40:BD40"/>
    <mergeCell ref="CH40:CM40"/>
    <mergeCell ref="CH41:CM41"/>
    <mergeCell ref="CA39:CF39"/>
    <mergeCell ref="CH39:CM39"/>
    <mergeCell ref="AR41:AW41"/>
    <mergeCell ref="AY41:BD41"/>
    <mergeCell ref="BF41:BK41"/>
    <mergeCell ref="AD38:AI38"/>
    <mergeCell ref="B40:G40"/>
    <mergeCell ref="I40:N40"/>
    <mergeCell ref="P40:U40"/>
    <mergeCell ref="W40:AB40"/>
    <mergeCell ref="AD40:AI40"/>
    <mergeCell ref="B39:G39"/>
    <mergeCell ref="I39:N39"/>
    <mergeCell ref="P39:U39"/>
    <mergeCell ref="W39:AB39"/>
    <mergeCell ref="B41:G41"/>
    <mergeCell ref="I41:N41"/>
    <mergeCell ref="P41:U41"/>
    <mergeCell ref="W41:AB41"/>
    <mergeCell ref="AD41:AI41"/>
    <mergeCell ref="CA41:CF41"/>
    <mergeCell ref="AK41:AP41"/>
    <mergeCell ref="BT41:BY41"/>
    <mergeCell ref="B6:G6"/>
    <mergeCell ref="AD39:AI39"/>
    <mergeCell ref="W6:AB6"/>
    <mergeCell ref="AD6:AI6"/>
    <mergeCell ref="BF39:BK39"/>
    <mergeCell ref="BF38:BK38"/>
    <mergeCell ref="BM38:BR38"/>
    <mergeCell ref="AR38:AW38"/>
    <mergeCell ref="AY38:BD38"/>
    <mergeCell ref="BM39:BR39"/>
    <mergeCell ref="AR39:AW39"/>
    <mergeCell ref="AY39:BD39"/>
    <mergeCell ref="B38:G38"/>
    <mergeCell ref="I38:N38"/>
    <mergeCell ref="P38:U38"/>
    <mergeCell ref="W38:AB38"/>
    <mergeCell ref="AK38:AP38"/>
    <mergeCell ref="AK6:AP6"/>
    <mergeCell ref="BF6:BK6"/>
    <mergeCell ref="AR6:AW6"/>
    <mergeCell ref="AY6:BD6"/>
    <mergeCell ref="BM6:BR6"/>
    <mergeCell ref="CA5:CF5"/>
    <mergeCell ref="CH5:CM5"/>
    <mergeCell ref="BM5:BR5"/>
    <mergeCell ref="BT5:BY5"/>
    <mergeCell ref="BF5:BK5"/>
    <mergeCell ref="CH6:CM6"/>
    <mergeCell ref="BT6:BY6"/>
    <mergeCell ref="CA6:CF6"/>
    <mergeCell ref="B5:G5"/>
    <mergeCell ref="I5:N5"/>
    <mergeCell ref="P5:U5"/>
    <mergeCell ref="W5:AB5"/>
    <mergeCell ref="CH4:CM4"/>
    <mergeCell ref="CA4:CF4"/>
    <mergeCell ref="AD5:AI5"/>
    <mergeCell ref="AK5:AP5"/>
    <mergeCell ref="AR5:AW5"/>
    <mergeCell ref="AY5:BD5"/>
    <mergeCell ref="AD4:AI4"/>
    <mergeCell ref="AK4:AP4"/>
    <mergeCell ref="AR4:AW4"/>
    <mergeCell ref="AY4:BD4"/>
    <mergeCell ref="BF4:BK4"/>
    <mergeCell ref="B3:G3"/>
    <mergeCell ref="I3:N3"/>
    <mergeCell ref="P3:U3"/>
    <mergeCell ref="W3:AB3"/>
    <mergeCell ref="BF3:BK3"/>
    <mergeCell ref="CH1:CM1"/>
    <mergeCell ref="BM4:BR4"/>
    <mergeCell ref="CA3:CF3"/>
    <mergeCell ref="CH3:CM3"/>
    <mergeCell ref="BM3:BR3"/>
    <mergeCell ref="BT3:BY3"/>
    <mergeCell ref="BT4:BY4"/>
    <mergeCell ref="AD3:AI3"/>
    <mergeCell ref="AK3:AP3"/>
    <mergeCell ref="AR3:AW3"/>
    <mergeCell ref="AY3:BD3"/>
    <mergeCell ref="B4:G4"/>
    <mergeCell ref="I4:N4"/>
    <mergeCell ref="P4:U4"/>
    <mergeCell ref="W4:AB4"/>
  </mergeCells>
  <phoneticPr fontId="1" type="noConversion"/>
  <printOptions gridLines="1"/>
  <pageMargins left="0" right="0" top="0" bottom="0" header="0.31496062992125984" footer="0.31496062992125984"/>
  <pageSetup scale="50" orientation="landscape" r:id="rId1"/>
  <colBreaks count="1" manualBreakCount="1">
    <brk id="35" max="6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R1291"/>
  <sheetViews>
    <sheetView topLeftCell="A47" zoomScaleNormal="100" workbookViewId="0">
      <pane xSplit="1" topLeftCell="CX1" activePane="topRight" state="frozen"/>
      <selection pane="topRight" activeCell="DO56" sqref="DO56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customWidth="1"/>
    <col min="10" max="10" width="5" style="9" customWidth="1"/>
    <col min="11" max="13" width="5" style="8" customWidth="1"/>
    <col min="14" max="14" width="9.109375" style="1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customWidth="1"/>
    <col min="38" max="41" width="5" style="8" customWidth="1"/>
    <col min="42" max="42" width="9.109375" style="8" customWidth="1"/>
    <col min="43" max="43" width="1.88671875" style="8" customWidth="1"/>
    <col min="44" max="44" width="9.109375" style="8" customWidth="1"/>
    <col min="45" max="48" width="5" style="8" customWidth="1"/>
    <col min="49" max="49" width="9.109375" style="8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customWidth="1"/>
    <col min="58" max="58" width="9.109375" style="8" customWidth="1"/>
    <col min="59" max="62" width="5" style="8" customWidth="1"/>
    <col min="63" max="63" width="9.109375" style="8" customWidth="1"/>
    <col min="64" max="64" width="1.88671875" style="8" customWidth="1"/>
    <col min="65" max="65" width="9.109375" style="8" customWidth="1"/>
    <col min="66" max="69" width="5" style="8" customWidth="1"/>
    <col min="70" max="70" width="9.109375" style="8" customWidth="1"/>
    <col min="71" max="71" width="1.88671875" style="8" customWidth="1"/>
    <col min="72" max="72" width="9.109375" style="8" customWidth="1"/>
    <col min="73" max="76" width="5" style="8" customWidth="1"/>
    <col min="77" max="77" width="9.109375" style="8" customWidth="1"/>
    <col min="78" max="78" width="1.88671875" style="8" customWidth="1"/>
    <col min="79" max="79" width="9.109375" style="8" customWidth="1"/>
    <col min="80" max="83" width="5" style="8" customWidth="1"/>
    <col min="84" max="84" width="9.109375" style="8" customWidth="1"/>
    <col min="85" max="85" width="1.88671875" style="8" customWidth="1"/>
    <col min="86" max="86" width="9.109375" style="8" customWidth="1"/>
    <col min="87" max="90" width="5" style="8" customWidth="1"/>
    <col min="91" max="91" width="9.109375" style="8" customWidth="1"/>
    <col min="92" max="92" width="1.88671875" style="8" customWidth="1"/>
    <col min="93" max="93" width="10.109375" style="8" customWidth="1"/>
    <col min="94" max="97" width="5" style="8" customWidth="1"/>
    <col min="98" max="98" width="9.109375" style="8" customWidth="1"/>
    <col min="99" max="99" width="1.88671875" style="8" customWidth="1"/>
    <col min="100" max="100" width="10.109375" style="8" customWidth="1"/>
    <col min="101" max="104" width="5" style="8" customWidth="1"/>
    <col min="105" max="105" width="9.109375" style="8" customWidth="1"/>
    <col min="106" max="106" width="1.88671875" style="8" customWidth="1"/>
    <col min="107" max="107" width="10.109375" style="8" customWidth="1"/>
    <col min="108" max="111" width="5" style="8" customWidth="1"/>
    <col min="112" max="112" width="9.109375" style="8" customWidth="1"/>
    <col min="113" max="113" width="1.88671875" style="8" customWidth="1"/>
    <col min="114" max="117" width="9.109375" style="8" customWidth="1"/>
    <col min="118" max="118" width="11.33203125" style="8" customWidth="1"/>
    <col min="119" max="16384" width="9.109375" style="8"/>
  </cols>
  <sheetData>
    <row r="1" spans="1:122">
      <c r="A1" s="12" t="s">
        <v>0</v>
      </c>
      <c r="B1" s="12" t="s">
        <v>279</v>
      </c>
      <c r="C1" s="13"/>
      <c r="D1" s="12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92" t="s">
        <v>318</v>
      </c>
      <c r="DK1" s="192"/>
      <c r="DL1" s="192"/>
      <c r="DM1" s="192"/>
      <c r="DN1" s="192"/>
      <c r="DO1" s="192"/>
      <c r="DP1" s="14"/>
      <c r="DQ1" s="14"/>
      <c r="DR1" s="14"/>
    </row>
    <row r="2" spans="1:122" ht="14.4" thickBot="1">
      <c r="A2" s="14"/>
      <c r="B2" s="14" t="s">
        <v>290</v>
      </c>
      <c r="C2" s="15"/>
      <c r="D2" s="14"/>
      <c r="E2" s="14"/>
      <c r="F2" s="14"/>
      <c r="G2" s="14"/>
      <c r="H2" s="14"/>
      <c r="I2" s="14" t="s">
        <v>291</v>
      </c>
      <c r="J2" s="15"/>
      <c r="K2" s="14"/>
      <c r="L2" s="14"/>
      <c r="M2" s="14"/>
      <c r="N2" s="14"/>
      <c r="O2" s="14"/>
      <c r="P2" s="14" t="s">
        <v>292</v>
      </c>
      <c r="Q2" s="15"/>
      <c r="R2" s="14"/>
      <c r="S2" s="14"/>
      <c r="T2" s="14"/>
      <c r="U2" s="14"/>
      <c r="V2" s="14"/>
      <c r="W2" s="14" t="s">
        <v>293</v>
      </c>
      <c r="X2" s="14"/>
      <c r="Y2" s="14"/>
      <c r="Z2" s="14"/>
      <c r="AA2" s="14"/>
      <c r="AB2" s="14"/>
      <c r="AC2" s="14"/>
      <c r="AD2" s="14" t="s">
        <v>294</v>
      </c>
      <c r="AE2" s="14"/>
      <c r="AF2" s="14"/>
      <c r="AG2" s="14"/>
      <c r="AH2" s="14"/>
      <c r="AI2" s="14"/>
      <c r="AJ2" s="14"/>
      <c r="AK2" s="14" t="s">
        <v>295</v>
      </c>
      <c r="AL2" s="14"/>
      <c r="AM2" s="14"/>
      <c r="AN2" s="14"/>
      <c r="AO2" s="14"/>
      <c r="AP2" s="14"/>
      <c r="AQ2" s="14"/>
      <c r="AR2" s="14" t="s">
        <v>296</v>
      </c>
      <c r="AS2" s="14"/>
      <c r="AT2" s="14"/>
      <c r="AU2" s="14"/>
      <c r="AV2" s="14"/>
      <c r="AW2" s="14"/>
      <c r="AX2" s="14"/>
      <c r="AY2" s="14" t="s">
        <v>297</v>
      </c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 t="s">
        <v>298</v>
      </c>
      <c r="BN2" s="14"/>
      <c r="BO2" s="14"/>
      <c r="BP2" s="14"/>
      <c r="BQ2" s="14"/>
      <c r="BR2" s="14"/>
      <c r="BS2" s="14"/>
      <c r="BT2" s="14" t="s">
        <v>309</v>
      </c>
      <c r="BU2" s="14"/>
      <c r="BV2" s="14"/>
      <c r="BW2" s="14"/>
      <c r="BX2" s="14"/>
      <c r="BY2" s="14"/>
      <c r="BZ2" s="14"/>
      <c r="CA2" s="14" t="s">
        <v>312</v>
      </c>
      <c r="CB2" s="14"/>
      <c r="CC2" s="14"/>
      <c r="CD2" s="14"/>
      <c r="CE2" s="14"/>
      <c r="CF2" s="14"/>
      <c r="CG2" s="14"/>
      <c r="CH2" s="14" t="s">
        <v>313</v>
      </c>
      <c r="CI2" s="14"/>
      <c r="CJ2" s="14"/>
      <c r="CK2" s="14"/>
      <c r="CL2" s="14"/>
      <c r="CM2" s="14"/>
      <c r="CN2" s="14"/>
      <c r="CO2" s="14" t="s">
        <v>314</v>
      </c>
      <c r="CP2" s="14"/>
      <c r="CQ2" s="14"/>
      <c r="CR2" s="14"/>
      <c r="CS2" s="14"/>
      <c r="CT2" s="14"/>
      <c r="CU2" s="14"/>
      <c r="CV2" s="14" t="s">
        <v>316</v>
      </c>
      <c r="CW2" s="14"/>
      <c r="CX2" s="14"/>
      <c r="CY2" s="14"/>
      <c r="CZ2" s="14"/>
      <c r="DA2" s="14"/>
      <c r="DB2" s="14"/>
      <c r="DC2" s="14" t="s">
        <v>344</v>
      </c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</row>
    <row r="3" spans="1:122">
      <c r="A3" s="14" t="s">
        <v>2</v>
      </c>
      <c r="B3" s="193" t="s">
        <v>137</v>
      </c>
      <c r="C3" s="194"/>
      <c r="D3" s="194"/>
      <c r="E3" s="194"/>
      <c r="F3" s="194"/>
      <c r="G3" s="195"/>
      <c r="H3" s="14"/>
      <c r="I3" s="193" t="s">
        <v>140</v>
      </c>
      <c r="J3" s="194"/>
      <c r="K3" s="194"/>
      <c r="L3" s="194"/>
      <c r="M3" s="194"/>
      <c r="N3" s="195"/>
      <c r="O3" s="14"/>
      <c r="P3" s="193" t="s">
        <v>3</v>
      </c>
      <c r="Q3" s="194"/>
      <c r="R3" s="194"/>
      <c r="S3" s="194"/>
      <c r="T3" s="194"/>
      <c r="U3" s="195"/>
      <c r="V3" s="14"/>
      <c r="W3" s="193" t="s">
        <v>286</v>
      </c>
      <c r="X3" s="194"/>
      <c r="Y3" s="194"/>
      <c r="Z3" s="194"/>
      <c r="AA3" s="194"/>
      <c r="AB3" s="195"/>
      <c r="AC3" s="14"/>
      <c r="AD3" s="193" t="s">
        <v>319</v>
      </c>
      <c r="AE3" s="194"/>
      <c r="AF3" s="194"/>
      <c r="AG3" s="194"/>
      <c r="AH3" s="194"/>
      <c r="AI3" s="195"/>
      <c r="AJ3" s="14"/>
      <c r="AK3" s="193" t="s">
        <v>42</v>
      </c>
      <c r="AL3" s="194"/>
      <c r="AM3" s="194"/>
      <c r="AN3" s="194"/>
      <c r="AO3" s="194"/>
      <c r="AP3" s="195"/>
      <c r="AQ3" s="14"/>
      <c r="AR3" s="193" t="s">
        <v>46</v>
      </c>
      <c r="AS3" s="194"/>
      <c r="AT3" s="194"/>
      <c r="AU3" s="194"/>
      <c r="AV3" s="194"/>
      <c r="AW3" s="195"/>
      <c r="AX3" s="14"/>
      <c r="AY3" s="193" t="s">
        <v>299</v>
      </c>
      <c r="AZ3" s="194"/>
      <c r="BA3" s="194"/>
      <c r="BB3" s="194"/>
      <c r="BC3" s="194"/>
      <c r="BD3" s="195"/>
      <c r="BE3" s="14"/>
      <c r="BF3" s="193" t="s">
        <v>56</v>
      </c>
      <c r="BG3" s="194"/>
      <c r="BH3" s="194"/>
      <c r="BI3" s="194"/>
      <c r="BJ3" s="194"/>
      <c r="BK3" s="195"/>
      <c r="BL3" s="14"/>
      <c r="BM3" s="193" t="s">
        <v>81</v>
      </c>
      <c r="BN3" s="194"/>
      <c r="BO3" s="194"/>
      <c r="BP3" s="194"/>
      <c r="BQ3" s="194"/>
      <c r="BR3" s="195"/>
      <c r="BS3" s="14"/>
      <c r="BT3" s="193" t="s">
        <v>97</v>
      </c>
      <c r="BU3" s="194"/>
      <c r="BV3" s="194"/>
      <c r="BW3" s="194"/>
      <c r="BX3" s="194"/>
      <c r="BY3" s="195"/>
      <c r="BZ3" s="14"/>
      <c r="CA3" s="193" t="s">
        <v>323</v>
      </c>
      <c r="CB3" s="194"/>
      <c r="CC3" s="194"/>
      <c r="CD3" s="194"/>
      <c r="CE3" s="194"/>
      <c r="CF3" s="195"/>
      <c r="CG3" s="14"/>
      <c r="CH3" s="193" t="s">
        <v>170</v>
      </c>
      <c r="CI3" s="194"/>
      <c r="CJ3" s="194"/>
      <c r="CK3" s="194"/>
      <c r="CL3" s="194"/>
      <c r="CM3" s="195"/>
      <c r="CN3" s="14"/>
      <c r="CO3" s="193" t="s">
        <v>97</v>
      </c>
      <c r="CP3" s="194"/>
      <c r="CQ3" s="194"/>
      <c r="CR3" s="194"/>
      <c r="CS3" s="194"/>
      <c r="CT3" s="195"/>
      <c r="CU3" s="14"/>
      <c r="CV3" s="193" t="s">
        <v>343</v>
      </c>
      <c r="CW3" s="194"/>
      <c r="CX3" s="194"/>
      <c r="CY3" s="194"/>
      <c r="CZ3" s="194"/>
      <c r="DA3" s="195"/>
      <c r="DB3" s="14"/>
      <c r="DC3" s="193" t="s">
        <v>107</v>
      </c>
      <c r="DD3" s="194"/>
      <c r="DE3" s="194"/>
      <c r="DF3" s="194"/>
      <c r="DG3" s="194"/>
      <c r="DH3" s="195"/>
      <c r="DI3" s="14"/>
      <c r="DJ3" s="193" t="s">
        <v>43</v>
      </c>
      <c r="DK3" s="194"/>
      <c r="DL3" s="194"/>
      <c r="DM3" s="194"/>
      <c r="DN3" s="194"/>
      <c r="DO3" s="195"/>
      <c r="DP3" s="14"/>
      <c r="DQ3" s="14"/>
      <c r="DR3" s="14"/>
    </row>
    <row r="4" spans="1:122">
      <c r="A4" s="14" t="s">
        <v>7</v>
      </c>
      <c r="B4" s="196" t="s">
        <v>282</v>
      </c>
      <c r="C4" s="197"/>
      <c r="D4" s="197"/>
      <c r="E4" s="197"/>
      <c r="F4" s="197"/>
      <c r="G4" s="198"/>
      <c r="H4" s="14"/>
      <c r="I4" s="196" t="s">
        <v>283</v>
      </c>
      <c r="J4" s="197"/>
      <c r="K4" s="197"/>
      <c r="L4" s="197"/>
      <c r="M4" s="197"/>
      <c r="N4" s="198"/>
      <c r="O4" s="14"/>
      <c r="P4" s="196" t="s">
        <v>152</v>
      </c>
      <c r="Q4" s="197"/>
      <c r="R4" s="197"/>
      <c r="S4" s="197"/>
      <c r="T4" s="197"/>
      <c r="U4" s="198"/>
      <c r="V4" s="14"/>
      <c r="W4" s="196" t="s">
        <v>287</v>
      </c>
      <c r="X4" s="197"/>
      <c r="Y4" s="197"/>
      <c r="Z4" s="197"/>
      <c r="AA4" s="197"/>
      <c r="AB4" s="198"/>
      <c r="AC4" s="14"/>
      <c r="AD4" s="196" t="s">
        <v>320</v>
      </c>
      <c r="AE4" s="197"/>
      <c r="AF4" s="197"/>
      <c r="AG4" s="197"/>
      <c r="AH4" s="197"/>
      <c r="AI4" s="198"/>
      <c r="AJ4" s="14"/>
      <c r="AK4" s="196" t="s">
        <v>305</v>
      </c>
      <c r="AL4" s="197"/>
      <c r="AM4" s="197"/>
      <c r="AN4" s="197"/>
      <c r="AO4" s="197"/>
      <c r="AP4" s="198"/>
      <c r="AQ4" s="14"/>
      <c r="AR4" s="196" t="s">
        <v>47</v>
      </c>
      <c r="AS4" s="197"/>
      <c r="AT4" s="197"/>
      <c r="AU4" s="197"/>
      <c r="AV4" s="197"/>
      <c r="AW4" s="198"/>
      <c r="AX4" s="14"/>
      <c r="AY4" s="196" t="s">
        <v>304</v>
      </c>
      <c r="AZ4" s="197"/>
      <c r="BA4" s="197"/>
      <c r="BB4" s="197"/>
      <c r="BC4" s="197"/>
      <c r="BD4" s="198"/>
      <c r="BE4" s="14"/>
      <c r="BF4" s="196" t="s">
        <v>57</v>
      </c>
      <c r="BG4" s="197"/>
      <c r="BH4" s="197"/>
      <c r="BI4" s="197"/>
      <c r="BJ4" s="197"/>
      <c r="BK4" s="198"/>
      <c r="BL4" s="14"/>
      <c r="BM4" s="196" t="s">
        <v>308</v>
      </c>
      <c r="BN4" s="197"/>
      <c r="BO4" s="197"/>
      <c r="BP4" s="197"/>
      <c r="BQ4" s="197"/>
      <c r="BR4" s="198"/>
      <c r="BS4" s="14"/>
      <c r="BT4" s="196" t="s">
        <v>57</v>
      </c>
      <c r="BU4" s="197"/>
      <c r="BV4" s="197"/>
      <c r="BW4" s="197"/>
      <c r="BX4" s="197"/>
      <c r="BY4" s="198"/>
      <c r="BZ4" s="14"/>
      <c r="CA4" s="196" t="s">
        <v>161</v>
      </c>
      <c r="CB4" s="197"/>
      <c r="CC4" s="197"/>
      <c r="CD4" s="197"/>
      <c r="CE4" s="197"/>
      <c r="CF4" s="198"/>
      <c r="CG4" s="14"/>
      <c r="CH4" s="196" t="s">
        <v>168</v>
      </c>
      <c r="CI4" s="197"/>
      <c r="CJ4" s="197"/>
      <c r="CK4" s="197"/>
      <c r="CL4" s="197"/>
      <c r="CM4" s="198"/>
      <c r="CN4" s="14"/>
      <c r="CO4" s="196" t="s">
        <v>104</v>
      </c>
      <c r="CP4" s="197"/>
      <c r="CQ4" s="197"/>
      <c r="CR4" s="197"/>
      <c r="CS4" s="197"/>
      <c r="CT4" s="198"/>
      <c r="CU4" s="14"/>
      <c r="CV4" s="196" t="s">
        <v>105</v>
      </c>
      <c r="CW4" s="197"/>
      <c r="CX4" s="197"/>
      <c r="CY4" s="197"/>
      <c r="CZ4" s="197"/>
      <c r="DA4" s="198"/>
      <c r="DB4" s="14"/>
      <c r="DC4" s="196" t="s">
        <v>108</v>
      </c>
      <c r="DD4" s="197"/>
      <c r="DE4" s="197"/>
      <c r="DF4" s="197"/>
      <c r="DG4" s="197"/>
      <c r="DH4" s="198"/>
      <c r="DI4" s="14"/>
      <c r="DJ4" s="196" t="s">
        <v>120</v>
      </c>
      <c r="DK4" s="197"/>
      <c r="DL4" s="197"/>
      <c r="DM4" s="197"/>
      <c r="DN4" s="197"/>
      <c r="DO4" s="198"/>
      <c r="DP4" s="14"/>
      <c r="DQ4" s="14"/>
      <c r="DR4" s="14"/>
    </row>
    <row r="5" spans="1:122">
      <c r="A5" s="14" t="s">
        <v>6</v>
      </c>
      <c r="B5" s="196" t="s">
        <v>138</v>
      </c>
      <c r="C5" s="197"/>
      <c r="D5" s="197"/>
      <c r="E5" s="197"/>
      <c r="F5" s="197"/>
      <c r="G5" s="198"/>
      <c r="H5" s="14"/>
      <c r="I5" s="196" t="s">
        <v>141</v>
      </c>
      <c r="J5" s="197"/>
      <c r="K5" s="197"/>
      <c r="L5" s="197"/>
      <c r="M5" s="197"/>
      <c r="N5" s="198"/>
      <c r="O5" s="14"/>
      <c r="P5" s="196" t="s">
        <v>4</v>
      </c>
      <c r="Q5" s="197"/>
      <c r="R5" s="197"/>
      <c r="S5" s="197"/>
      <c r="T5" s="197"/>
      <c r="U5" s="198"/>
      <c r="V5" s="14"/>
      <c r="W5" s="196" t="s">
        <v>288</v>
      </c>
      <c r="X5" s="197"/>
      <c r="Y5" s="197"/>
      <c r="Z5" s="197"/>
      <c r="AA5" s="197"/>
      <c r="AB5" s="198"/>
      <c r="AC5" s="14"/>
      <c r="AD5" s="196" t="s">
        <v>321</v>
      </c>
      <c r="AE5" s="197"/>
      <c r="AF5" s="197"/>
      <c r="AG5" s="197"/>
      <c r="AH5" s="197"/>
      <c r="AI5" s="198"/>
      <c r="AJ5" s="14"/>
      <c r="AK5" s="196" t="s">
        <v>306</v>
      </c>
      <c r="AL5" s="197"/>
      <c r="AM5" s="197"/>
      <c r="AN5" s="197"/>
      <c r="AO5" s="197"/>
      <c r="AP5" s="198"/>
      <c r="AQ5" s="14"/>
      <c r="AR5" s="196" t="s">
        <v>48</v>
      </c>
      <c r="AS5" s="197"/>
      <c r="AT5" s="197"/>
      <c r="AU5" s="197"/>
      <c r="AV5" s="197"/>
      <c r="AW5" s="198"/>
      <c r="AX5" s="14"/>
      <c r="AY5" s="196" t="s">
        <v>300</v>
      </c>
      <c r="AZ5" s="197"/>
      <c r="BA5" s="197"/>
      <c r="BB5" s="197"/>
      <c r="BC5" s="197"/>
      <c r="BD5" s="198"/>
      <c r="BE5" s="14"/>
      <c r="BF5" s="196" t="s">
        <v>58</v>
      </c>
      <c r="BG5" s="197"/>
      <c r="BH5" s="197"/>
      <c r="BI5" s="197"/>
      <c r="BJ5" s="197"/>
      <c r="BK5" s="198"/>
      <c r="BL5" s="14"/>
      <c r="BM5" s="196" t="s">
        <v>83</v>
      </c>
      <c r="BN5" s="197"/>
      <c r="BO5" s="197"/>
      <c r="BP5" s="197"/>
      <c r="BQ5" s="197"/>
      <c r="BR5" s="198"/>
      <c r="BS5" s="14"/>
      <c r="BT5" s="196" t="s">
        <v>98</v>
      </c>
      <c r="BU5" s="197"/>
      <c r="BV5" s="197"/>
      <c r="BW5" s="197"/>
      <c r="BX5" s="197"/>
      <c r="BY5" s="198"/>
      <c r="BZ5" s="14"/>
      <c r="CA5" s="196" t="s">
        <v>342</v>
      </c>
      <c r="CB5" s="197"/>
      <c r="CC5" s="197"/>
      <c r="CD5" s="197"/>
      <c r="CE5" s="197"/>
      <c r="CF5" s="198"/>
      <c r="CG5" s="14"/>
      <c r="CH5" s="196" t="s">
        <v>169</v>
      </c>
      <c r="CI5" s="197"/>
      <c r="CJ5" s="197"/>
      <c r="CK5" s="197"/>
      <c r="CL5" s="197"/>
      <c r="CM5" s="198"/>
      <c r="CN5" s="14"/>
      <c r="CO5" s="196" t="s">
        <v>98</v>
      </c>
      <c r="CP5" s="197"/>
      <c r="CQ5" s="197"/>
      <c r="CR5" s="197"/>
      <c r="CS5" s="197"/>
      <c r="CT5" s="198"/>
      <c r="CU5" s="14"/>
      <c r="CV5" s="196" t="s">
        <v>345</v>
      </c>
      <c r="CW5" s="197"/>
      <c r="CX5" s="197"/>
      <c r="CY5" s="197"/>
      <c r="CZ5" s="197"/>
      <c r="DA5" s="198"/>
      <c r="DB5" s="14"/>
      <c r="DC5" s="196" t="s">
        <v>109</v>
      </c>
      <c r="DD5" s="197"/>
      <c r="DE5" s="197"/>
      <c r="DF5" s="197"/>
      <c r="DG5" s="197"/>
      <c r="DH5" s="198"/>
      <c r="DI5" s="14"/>
      <c r="DJ5" s="202" t="s">
        <v>348</v>
      </c>
      <c r="DK5" s="203"/>
      <c r="DL5" s="203"/>
      <c r="DM5" s="203"/>
      <c r="DN5" s="203"/>
      <c r="DO5" s="204"/>
      <c r="DP5" s="14"/>
      <c r="DQ5" s="14"/>
      <c r="DR5" s="14"/>
    </row>
    <row r="6" spans="1:122">
      <c r="A6" s="14" t="s">
        <v>5</v>
      </c>
      <c r="B6" s="199" t="s">
        <v>280</v>
      </c>
      <c r="C6" s="200"/>
      <c r="D6" s="200"/>
      <c r="E6" s="200"/>
      <c r="F6" s="200"/>
      <c r="G6" s="201"/>
      <c r="H6" s="14"/>
      <c r="I6" s="199" t="s">
        <v>281</v>
      </c>
      <c r="J6" s="200"/>
      <c r="K6" s="200"/>
      <c r="L6" s="200"/>
      <c r="M6" s="200"/>
      <c r="N6" s="201"/>
      <c r="O6" s="14"/>
      <c r="P6" s="199" t="s">
        <v>284</v>
      </c>
      <c r="Q6" s="200"/>
      <c r="R6" s="200"/>
      <c r="S6" s="200"/>
      <c r="T6" s="200"/>
      <c r="U6" s="201"/>
      <c r="V6" s="14"/>
      <c r="W6" s="199" t="s">
        <v>285</v>
      </c>
      <c r="X6" s="200"/>
      <c r="Y6" s="200"/>
      <c r="Z6" s="200"/>
      <c r="AA6" s="200"/>
      <c r="AB6" s="201"/>
      <c r="AC6" s="14"/>
      <c r="AD6" s="199" t="s">
        <v>322</v>
      </c>
      <c r="AE6" s="200"/>
      <c r="AF6" s="200"/>
      <c r="AG6" s="200"/>
      <c r="AH6" s="200"/>
      <c r="AI6" s="201"/>
      <c r="AJ6" s="14"/>
      <c r="AK6" s="199" t="s">
        <v>307</v>
      </c>
      <c r="AL6" s="200"/>
      <c r="AM6" s="200"/>
      <c r="AN6" s="200"/>
      <c r="AO6" s="200"/>
      <c r="AP6" s="201"/>
      <c r="AQ6" s="14"/>
      <c r="AR6" s="199" t="s">
        <v>289</v>
      </c>
      <c r="AS6" s="200"/>
      <c r="AT6" s="200"/>
      <c r="AU6" s="200"/>
      <c r="AV6" s="200"/>
      <c r="AW6" s="201"/>
      <c r="AX6" s="14"/>
      <c r="AY6" s="199" t="s">
        <v>301</v>
      </c>
      <c r="AZ6" s="200"/>
      <c r="BA6" s="200"/>
      <c r="BB6" s="200"/>
      <c r="BC6" s="200"/>
      <c r="BD6" s="201"/>
      <c r="BE6" s="14"/>
      <c r="BF6" s="199" t="s">
        <v>302</v>
      </c>
      <c r="BG6" s="200"/>
      <c r="BH6" s="200"/>
      <c r="BI6" s="200"/>
      <c r="BJ6" s="200"/>
      <c r="BK6" s="201"/>
      <c r="BL6" s="14"/>
      <c r="BM6" s="199" t="s">
        <v>303</v>
      </c>
      <c r="BN6" s="200"/>
      <c r="BO6" s="200"/>
      <c r="BP6" s="200"/>
      <c r="BQ6" s="200"/>
      <c r="BR6" s="201"/>
      <c r="BS6" s="14"/>
      <c r="BT6" s="199" t="s">
        <v>311</v>
      </c>
      <c r="BU6" s="200"/>
      <c r="BV6" s="200"/>
      <c r="BW6" s="200"/>
      <c r="BX6" s="200"/>
      <c r="BY6" s="201"/>
      <c r="BZ6" s="14"/>
      <c r="CA6" s="199" t="s">
        <v>324</v>
      </c>
      <c r="CB6" s="200"/>
      <c r="CC6" s="200"/>
      <c r="CD6" s="200"/>
      <c r="CE6" s="200"/>
      <c r="CF6" s="201"/>
      <c r="CG6" s="14"/>
      <c r="CH6" s="199" t="s">
        <v>310</v>
      </c>
      <c r="CI6" s="200"/>
      <c r="CJ6" s="200"/>
      <c r="CK6" s="200"/>
      <c r="CL6" s="200"/>
      <c r="CM6" s="201"/>
      <c r="CN6" s="14"/>
      <c r="CO6" s="199" t="s">
        <v>315</v>
      </c>
      <c r="CP6" s="200"/>
      <c r="CQ6" s="200"/>
      <c r="CR6" s="200"/>
      <c r="CS6" s="200"/>
      <c r="CT6" s="201"/>
      <c r="CU6" s="14"/>
      <c r="CV6" s="199" t="s">
        <v>346</v>
      </c>
      <c r="CW6" s="200"/>
      <c r="CX6" s="200"/>
      <c r="CY6" s="200"/>
      <c r="CZ6" s="200"/>
      <c r="DA6" s="201"/>
      <c r="DB6" s="14"/>
      <c r="DC6" s="199" t="s">
        <v>325</v>
      </c>
      <c r="DD6" s="200"/>
      <c r="DE6" s="200"/>
      <c r="DF6" s="200"/>
      <c r="DG6" s="200"/>
      <c r="DH6" s="201"/>
      <c r="DI6" s="14"/>
      <c r="DJ6" s="199" t="s">
        <v>121</v>
      </c>
      <c r="DK6" s="200"/>
      <c r="DL6" s="200"/>
      <c r="DM6" s="200"/>
      <c r="DN6" s="200"/>
      <c r="DO6" s="201"/>
      <c r="DP6" s="14"/>
      <c r="DQ6" s="14"/>
      <c r="DR6" s="14"/>
    </row>
    <row r="7" spans="1:122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1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1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44</v>
      </c>
      <c r="DP7" s="14"/>
      <c r="DQ7" s="14"/>
      <c r="DR7" s="14"/>
    </row>
    <row r="8" spans="1:122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52" t="s">
        <v>317</v>
      </c>
      <c r="DF8" s="19"/>
      <c r="DG8" s="52" t="s">
        <v>317</v>
      </c>
      <c r="DH8" s="22"/>
      <c r="DI8" s="14"/>
      <c r="DJ8" s="16"/>
      <c r="DK8" s="21"/>
      <c r="DL8" s="19"/>
      <c r="DM8" s="19"/>
      <c r="DN8" s="19"/>
      <c r="DO8" s="22"/>
      <c r="DP8" s="14"/>
      <c r="DQ8" s="14"/>
      <c r="DR8" s="14" t="s">
        <v>371</v>
      </c>
    </row>
    <row r="9" spans="1:122">
      <c r="A9" s="14" t="s">
        <v>209</v>
      </c>
      <c r="B9" s="23">
        <v>2.8506944444444442E-2</v>
      </c>
      <c r="C9" s="21" t="s">
        <v>233</v>
      </c>
      <c r="D9" s="56">
        <f>(B$31+1)-C9</f>
        <v>2</v>
      </c>
      <c r="E9" s="24">
        <v>0</v>
      </c>
      <c r="F9" s="19">
        <v>5</v>
      </c>
      <c r="G9" s="22">
        <f t="shared" ref="G9:G16" si="0">D9+E9+F9</f>
        <v>7</v>
      </c>
      <c r="H9" s="14"/>
      <c r="I9" s="23">
        <v>2.9120370370370366E-2</v>
      </c>
      <c r="J9" s="21" t="s">
        <v>232</v>
      </c>
      <c r="K9" s="56">
        <f>(I$31+1)-J9</f>
        <v>3</v>
      </c>
      <c r="L9" s="24">
        <v>0</v>
      </c>
      <c r="M9" s="19">
        <v>5</v>
      </c>
      <c r="N9" s="22">
        <f t="shared" ref="N9:N30" si="1">K9+L9+M9</f>
        <v>8</v>
      </c>
      <c r="O9" s="14"/>
      <c r="P9" s="23">
        <v>6.2430555555555552E-2</v>
      </c>
      <c r="Q9" s="21" t="s">
        <v>232</v>
      </c>
      <c r="R9" s="56">
        <f>(P$31+1)-Q9</f>
        <v>5</v>
      </c>
      <c r="S9" s="24">
        <v>0</v>
      </c>
      <c r="T9" s="19">
        <v>5</v>
      </c>
      <c r="U9" s="22">
        <f t="shared" ref="U9:U18" si="2">R9+S9+T9</f>
        <v>10</v>
      </c>
      <c r="V9" s="14"/>
      <c r="W9" s="23">
        <v>7.4421296296296291E-2</v>
      </c>
      <c r="X9" s="21" t="s">
        <v>214</v>
      </c>
      <c r="Y9" s="56">
        <f>(W$31+1)-X9</f>
        <v>2</v>
      </c>
      <c r="Z9" s="24">
        <v>0</v>
      </c>
      <c r="AA9" s="19">
        <v>5</v>
      </c>
      <c r="AB9" s="22">
        <f t="shared" ref="AB9:AB18" si="3">Y9+Z9+AA9</f>
        <v>7</v>
      </c>
      <c r="AC9" s="14"/>
      <c r="AD9" s="23">
        <v>4.8738425925925921E-2</v>
      </c>
      <c r="AE9" s="21" t="s">
        <v>267</v>
      </c>
      <c r="AF9" s="56">
        <f>(AD$31+1)-AE9</f>
        <v>4</v>
      </c>
      <c r="AG9" s="24">
        <v>0</v>
      </c>
      <c r="AH9" s="19">
        <v>5</v>
      </c>
      <c r="AI9" s="22">
        <f t="shared" ref="AI9:AI14" si="4">AF9+AG9+AH9</f>
        <v>9</v>
      </c>
      <c r="AJ9" s="14"/>
      <c r="AK9" s="23"/>
      <c r="AL9" s="21"/>
      <c r="AM9" s="19"/>
      <c r="AN9" s="25"/>
      <c r="AO9" s="19"/>
      <c r="AP9" s="22">
        <f t="shared" ref="AP9:AP14" si="5">AM9+AN9+AO9</f>
        <v>0</v>
      </c>
      <c r="AQ9" s="14"/>
      <c r="AR9" s="23">
        <v>2.4918981481481483E-2</v>
      </c>
      <c r="AS9" s="21" t="s">
        <v>265</v>
      </c>
      <c r="AT9" s="56">
        <f>(AR$31+1)-AS9</f>
        <v>8</v>
      </c>
      <c r="AU9" s="24">
        <v>0</v>
      </c>
      <c r="AV9" s="19">
        <v>5</v>
      </c>
      <c r="AW9" s="22">
        <f t="shared" ref="AW9:AW30" si="6">AT9+AU9+AV9</f>
        <v>13</v>
      </c>
      <c r="AX9" s="14"/>
      <c r="AY9" s="23">
        <v>2.7766203703703706E-2</v>
      </c>
      <c r="AZ9" s="21" t="s">
        <v>232</v>
      </c>
      <c r="BA9" s="56">
        <f>(AY$31+1)-AZ9</f>
        <v>3</v>
      </c>
      <c r="BB9" s="58">
        <v>15</v>
      </c>
      <c r="BC9" s="19">
        <v>5</v>
      </c>
      <c r="BD9" s="22">
        <f t="shared" ref="BD9:BD27" si="7">BA9+BB9+BC9</f>
        <v>23</v>
      </c>
      <c r="BE9" s="14"/>
      <c r="BF9" s="23"/>
      <c r="BG9" s="21"/>
      <c r="BH9" s="19"/>
      <c r="BI9" s="24">
        <v>0</v>
      </c>
      <c r="BJ9" s="19"/>
      <c r="BK9" s="22">
        <f t="shared" ref="BK9:BK26" si="8">BH9+BI9+BJ9</f>
        <v>0</v>
      </c>
      <c r="BL9" s="14"/>
      <c r="BM9" s="23">
        <v>2.8020833333333332E-2</v>
      </c>
      <c r="BN9" s="21" t="s">
        <v>233</v>
      </c>
      <c r="BO9" s="56">
        <f>(BM$31+1)-BN9</f>
        <v>3</v>
      </c>
      <c r="BP9" s="25">
        <v>0</v>
      </c>
      <c r="BQ9" s="19">
        <v>5</v>
      </c>
      <c r="BR9" s="22">
        <f t="shared" ref="BR9:BR26" si="9">BO9+BP9+BQ9</f>
        <v>8</v>
      </c>
      <c r="BS9" s="14"/>
      <c r="BT9" s="23">
        <v>1.357638888888889E-2</v>
      </c>
      <c r="BU9" s="21" t="s">
        <v>267</v>
      </c>
      <c r="BV9" s="56">
        <f>(BT$31+1)-BU9</f>
        <v>4</v>
      </c>
      <c r="BW9" s="25">
        <v>0</v>
      </c>
      <c r="BX9" s="19">
        <v>5</v>
      </c>
      <c r="BY9" s="22">
        <f t="shared" ref="BY9:BY26" si="10">BV9+BW9+BX9</f>
        <v>9</v>
      </c>
      <c r="BZ9" s="14"/>
      <c r="CA9" s="23"/>
      <c r="CB9" s="21"/>
      <c r="CC9" s="19"/>
      <c r="CD9" s="25"/>
      <c r="CE9" s="19"/>
      <c r="CF9" s="22">
        <f t="shared" ref="CF9:CF26" si="11">CC9+CD9+CE9</f>
        <v>0</v>
      </c>
      <c r="CG9" s="14"/>
      <c r="CH9" s="23"/>
      <c r="CI9" s="21"/>
      <c r="CJ9" s="19"/>
      <c r="CK9" s="25"/>
      <c r="CL9" s="19"/>
      <c r="CM9" s="22">
        <f t="shared" ref="CM9:CM26" si="12">CJ9+CK9+CL9</f>
        <v>0</v>
      </c>
      <c r="CN9" s="14"/>
      <c r="CO9" s="23"/>
      <c r="CP9" s="21"/>
      <c r="CQ9" s="19"/>
      <c r="CR9" s="25"/>
      <c r="CS9" s="19"/>
      <c r="CT9" s="22">
        <f t="shared" ref="CT9:CT26" si="13">CQ9+CR9+CS9</f>
        <v>0</v>
      </c>
      <c r="CU9" s="14"/>
      <c r="CV9" s="23"/>
      <c r="CW9" s="21"/>
      <c r="CX9" s="19"/>
      <c r="CY9" s="25"/>
      <c r="CZ9" s="19"/>
      <c r="DA9" s="22">
        <f t="shared" ref="DA9:DA26" si="14">CX9+CY9+CZ9</f>
        <v>0</v>
      </c>
      <c r="DB9" s="14"/>
      <c r="DC9" s="23"/>
      <c r="DD9" s="21"/>
      <c r="DE9" s="19"/>
      <c r="DF9" s="24">
        <v>0</v>
      </c>
      <c r="DG9" s="19"/>
      <c r="DH9" s="22">
        <f t="shared" ref="DH9:DH26" si="15">DE9+DF9+DG9</f>
        <v>0</v>
      </c>
      <c r="DI9" s="14"/>
      <c r="DJ9" s="16"/>
      <c r="DK9" s="21"/>
      <c r="DL9" s="60">
        <f t="shared" ref="DL9:DL27" si="16">D9+K9+R9+Y9+AF9+AM9+AT9+BA9+BH9+BO9+BV9+CC9+CJ9+CQ9+CX9+DE9</f>
        <v>34</v>
      </c>
      <c r="DM9" s="60">
        <f t="shared" ref="DM9:DM27" si="17">E9+L9+S9+Z9+AG9+AN9+AU9+BB9+BI9+BP9+BW9+CD9+CK9+CR9+CY9+DF9</f>
        <v>15</v>
      </c>
      <c r="DN9" s="60">
        <f t="shared" ref="DN9:DN27" si="18">F9+M9+T9+AA9+AH9+AO9+AV9+BC9+BJ9+BQ9+BX9+CE9+CL9+CS9+CZ9+DG9</f>
        <v>45</v>
      </c>
      <c r="DO9" s="22">
        <f t="shared" ref="DO9:DO30" si="19">DL9+DM9+DN9</f>
        <v>94</v>
      </c>
      <c r="DP9" s="14" t="str">
        <f t="shared" ref="DP9:DP30" si="20">A9</f>
        <v>Mike Bell</v>
      </c>
      <c r="DQ9" s="14"/>
      <c r="DR9" s="8">
        <v>2</v>
      </c>
    </row>
    <row r="10" spans="1:122">
      <c r="A10" s="14" t="s">
        <v>16</v>
      </c>
      <c r="B10" s="23">
        <v>2.826388888888889E-2</v>
      </c>
      <c r="C10" s="21" t="s">
        <v>232</v>
      </c>
      <c r="D10" s="56">
        <f>(B$31+1)-C10</f>
        <v>3</v>
      </c>
      <c r="E10" s="24">
        <v>0</v>
      </c>
      <c r="F10" s="19">
        <v>5</v>
      </c>
      <c r="G10" s="22">
        <f t="shared" si="0"/>
        <v>8</v>
      </c>
      <c r="H10" s="14"/>
      <c r="I10" s="23">
        <v>2.9641203703703701E-2</v>
      </c>
      <c r="J10" s="21" t="s">
        <v>233</v>
      </c>
      <c r="K10" s="56">
        <f>(I$31+1)-J10</f>
        <v>2</v>
      </c>
      <c r="L10" s="24">
        <v>0</v>
      </c>
      <c r="M10" s="19">
        <v>5</v>
      </c>
      <c r="N10" s="22">
        <f t="shared" si="1"/>
        <v>7</v>
      </c>
      <c r="O10" s="14"/>
      <c r="P10" s="23">
        <v>6.2893518518518529E-2</v>
      </c>
      <c r="Q10" s="21" t="s">
        <v>233</v>
      </c>
      <c r="R10" s="56">
        <f>(P$31+1)-Q10</f>
        <v>4</v>
      </c>
      <c r="S10" s="24">
        <v>0</v>
      </c>
      <c r="T10" s="19">
        <v>5</v>
      </c>
      <c r="U10" s="22">
        <f t="shared" si="2"/>
        <v>9</v>
      </c>
      <c r="V10" s="14"/>
      <c r="W10" s="23"/>
      <c r="X10" s="21"/>
      <c r="Y10" s="19"/>
      <c r="Z10" s="24">
        <v>0</v>
      </c>
      <c r="AA10" s="19"/>
      <c r="AB10" s="22">
        <f t="shared" si="3"/>
        <v>0</v>
      </c>
      <c r="AC10" s="14"/>
      <c r="AD10" s="23">
        <v>4.7430555555555559E-2</v>
      </c>
      <c r="AE10" s="21" t="s">
        <v>233</v>
      </c>
      <c r="AF10" s="56">
        <f>(AD$31+1)-AE10</f>
        <v>5</v>
      </c>
      <c r="AG10" s="24">
        <v>0</v>
      </c>
      <c r="AH10" s="19">
        <v>5</v>
      </c>
      <c r="AI10" s="22">
        <f t="shared" si="4"/>
        <v>10</v>
      </c>
      <c r="AJ10" s="14"/>
      <c r="AK10" s="23">
        <v>2.8391203703703707E-2</v>
      </c>
      <c r="AL10" s="21" t="s">
        <v>232</v>
      </c>
      <c r="AM10" s="56">
        <f>(AK$31+1)-AL10</f>
        <v>4</v>
      </c>
      <c r="AN10" s="24">
        <v>0</v>
      </c>
      <c r="AO10" s="19">
        <v>5</v>
      </c>
      <c r="AP10" s="22">
        <f t="shared" si="5"/>
        <v>9</v>
      </c>
      <c r="AQ10" s="14"/>
      <c r="AR10" s="23">
        <v>2.4120370370370372E-2</v>
      </c>
      <c r="AS10" s="21" t="s">
        <v>328</v>
      </c>
      <c r="AT10" s="56">
        <f>(AR$31+1)-AS10</f>
        <v>10</v>
      </c>
      <c r="AU10" s="24">
        <v>0</v>
      </c>
      <c r="AV10" s="19">
        <v>5</v>
      </c>
      <c r="AW10" s="22">
        <f t="shared" si="6"/>
        <v>15</v>
      </c>
      <c r="AX10" s="59"/>
      <c r="AY10" s="23">
        <v>2.9513888888888892E-2</v>
      </c>
      <c r="AZ10" s="21" t="s">
        <v>267</v>
      </c>
      <c r="BA10" s="56">
        <f>(AY$31+1)-AZ10</f>
        <v>1</v>
      </c>
      <c r="BB10" s="25">
        <v>0</v>
      </c>
      <c r="BC10" s="19">
        <v>5</v>
      </c>
      <c r="BD10" s="22">
        <f t="shared" si="7"/>
        <v>6</v>
      </c>
      <c r="BE10" s="14"/>
      <c r="BF10" s="23"/>
      <c r="BG10" s="21"/>
      <c r="BH10" s="19"/>
      <c r="BI10" s="24">
        <v>0</v>
      </c>
      <c r="BJ10" s="19"/>
      <c r="BK10" s="22">
        <f t="shared" si="8"/>
        <v>0</v>
      </c>
      <c r="BL10" s="14"/>
      <c r="BM10" s="23"/>
      <c r="BN10" s="21"/>
      <c r="BO10" s="19"/>
      <c r="BP10" s="25"/>
      <c r="BQ10" s="19"/>
      <c r="BR10" s="22">
        <f t="shared" si="9"/>
        <v>0</v>
      </c>
      <c r="BS10" s="14"/>
      <c r="BT10" s="23">
        <v>1.3229166666666667E-2</v>
      </c>
      <c r="BU10" s="21" t="s">
        <v>233</v>
      </c>
      <c r="BV10" s="56">
        <f>(BT$31+1)-BU10</f>
        <v>5</v>
      </c>
      <c r="BW10" s="25">
        <v>0</v>
      </c>
      <c r="BX10" s="19">
        <v>5</v>
      </c>
      <c r="BY10" s="22">
        <f t="shared" si="10"/>
        <v>10</v>
      </c>
      <c r="BZ10" s="14"/>
      <c r="CA10" s="23"/>
      <c r="CB10" s="21"/>
      <c r="CC10" s="19"/>
      <c r="CD10" s="25"/>
      <c r="CE10" s="19"/>
      <c r="CF10" s="22">
        <f t="shared" si="11"/>
        <v>0</v>
      </c>
      <c r="CG10" s="14"/>
      <c r="CH10" s="23"/>
      <c r="CI10" s="21"/>
      <c r="CJ10" s="19"/>
      <c r="CK10" s="25"/>
      <c r="CL10" s="19"/>
      <c r="CM10" s="22">
        <f t="shared" si="12"/>
        <v>0</v>
      </c>
      <c r="CN10" s="14"/>
      <c r="CO10" s="23">
        <v>1.6724537037037034E-2</v>
      </c>
      <c r="CP10" s="21" t="s">
        <v>232</v>
      </c>
      <c r="CQ10" s="57">
        <f>(CO$31+1)-CP10</f>
        <v>2</v>
      </c>
      <c r="CR10" s="25">
        <v>0</v>
      </c>
      <c r="CS10" s="19">
        <v>5</v>
      </c>
      <c r="CT10" s="22">
        <f t="shared" si="13"/>
        <v>7</v>
      </c>
      <c r="CU10" s="14"/>
      <c r="CV10" s="23">
        <v>1.3460648148148147E-2</v>
      </c>
      <c r="CW10" s="21" t="s">
        <v>232</v>
      </c>
      <c r="CX10" s="57">
        <f>(CV$31+1)-CW10</f>
        <v>2</v>
      </c>
      <c r="CY10" s="25">
        <v>0</v>
      </c>
      <c r="CZ10" s="19">
        <v>5</v>
      </c>
      <c r="DA10" s="22">
        <f t="shared" si="14"/>
        <v>7</v>
      </c>
      <c r="DB10" s="14"/>
      <c r="DC10" s="23"/>
      <c r="DD10" s="21"/>
      <c r="DE10" s="19"/>
      <c r="DF10" s="24">
        <v>0</v>
      </c>
      <c r="DG10" s="19"/>
      <c r="DH10" s="22">
        <f t="shared" si="15"/>
        <v>0</v>
      </c>
      <c r="DI10" s="14"/>
      <c r="DJ10" s="16"/>
      <c r="DK10" s="21"/>
      <c r="DL10" s="60">
        <f t="shared" si="16"/>
        <v>38</v>
      </c>
      <c r="DM10" s="60">
        <f t="shared" si="17"/>
        <v>0</v>
      </c>
      <c r="DN10" s="60">
        <f t="shared" si="18"/>
        <v>50</v>
      </c>
      <c r="DO10" s="22">
        <f t="shared" si="19"/>
        <v>88</v>
      </c>
      <c r="DP10" s="14" t="str">
        <f t="shared" si="20"/>
        <v>John Bridge</v>
      </c>
      <c r="DQ10" s="14"/>
      <c r="DR10" s="8">
        <v>3</v>
      </c>
    </row>
    <row r="11" spans="1:122">
      <c r="A11" s="14" t="s">
        <v>10</v>
      </c>
      <c r="B11" s="23">
        <v>2.7465277777777772E-2</v>
      </c>
      <c r="C11" s="21" t="s">
        <v>214</v>
      </c>
      <c r="D11" s="56">
        <f>(B$31+1)-C11</f>
        <v>4</v>
      </c>
      <c r="E11" s="24">
        <v>0</v>
      </c>
      <c r="F11" s="19">
        <v>5</v>
      </c>
      <c r="G11" s="22">
        <f>D11+E11+F11</f>
        <v>9</v>
      </c>
      <c r="H11" s="14"/>
      <c r="I11" s="23">
        <v>2.7800925925925923E-2</v>
      </c>
      <c r="J11" s="21" t="s">
        <v>214</v>
      </c>
      <c r="K11" s="56">
        <f>(I$31+1)-J11</f>
        <v>4</v>
      </c>
      <c r="L11" s="24">
        <v>0</v>
      </c>
      <c r="M11" s="19">
        <v>5</v>
      </c>
      <c r="N11" s="22">
        <f>K11+L11+M11</f>
        <v>9</v>
      </c>
      <c r="O11" s="14"/>
      <c r="P11" s="23">
        <v>5.9398148148148144E-2</v>
      </c>
      <c r="Q11" s="21" t="s">
        <v>214</v>
      </c>
      <c r="R11" s="56">
        <f>(P$31+1)-Q11</f>
        <v>6</v>
      </c>
      <c r="S11" s="24">
        <v>0</v>
      </c>
      <c r="T11" s="19">
        <v>5</v>
      </c>
      <c r="U11" s="22">
        <f>R11+S11+T11</f>
        <v>11</v>
      </c>
      <c r="V11" s="14"/>
      <c r="W11" s="23"/>
      <c r="X11" s="21"/>
      <c r="Y11" s="19"/>
      <c r="Z11" s="24">
        <v>0</v>
      </c>
      <c r="AA11" s="19"/>
      <c r="AB11" s="22">
        <f>Y11+Z11+AA11</f>
        <v>0</v>
      </c>
      <c r="AC11" s="14"/>
      <c r="AD11" s="23">
        <v>4.6481481481481485E-2</v>
      </c>
      <c r="AE11" s="21" t="s">
        <v>214</v>
      </c>
      <c r="AF11" s="56">
        <f>(AD$31+1)-AE11</f>
        <v>7</v>
      </c>
      <c r="AG11" s="24">
        <v>0</v>
      </c>
      <c r="AH11" s="19">
        <v>5</v>
      </c>
      <c r="AI11" s="22">
        <f t="shared" si="4"/>
        <v>12</v>
      </c>
      <c r="AJ11" s="14"/>
      <c r="AK11" s="23">
        <v>2.7175925925925926E-2</v>
      </c>
      <c r="AL11" s="21" t="s">
        <v>214</v>
      </c>
      <c r="AM11" s="56">
        <f>(AK$31+1)-AL11</f>
        <v>5</v>
      </c>
      <c r="AN11" s="58">
        <v>15</v>
      </c>
      <c r="AO11" s="19">
        <v>5</v>
      </c>
      <c r="AP11" s="22">
        <f t="shared" si="5"/>
        <v>25</v>
      </c>
      <c r="AQ11" s="14"/>
      <c r="AR11" s="23">
        <v>2.3506944444444445E-2</v>
      </c>
      <c r="AS11" s="21" t="s">
        <v>233</v>
      </c>
      <c r="AT11" s="56">
        <f>(AR$31+1)-AS11</f>
        <v>12</v>
      </c>
      <c r="AU11" s="24">
        <v>0</v>
      </c>
      <c r="AV11" s="19">
        <v>5</v>
      </c>
      <c r="AW11" s="22">
        <f>AT11+AU11+AV11</f>
        <v>17</v>
      </c>
      <c r="AX11" s="14"/>
      <c r="AY11" s="23">
        <v>2.7453703703703702E-2</v>
      </c>
      <c r="AZ11" s="21" t="s">
        <v>214</v>
      </c>
      <c r="BA11" s="56">
        <f>(AY$31+1)-AZ11</f>
        <v>4</v>
      </c>
      <c r="BB11" s="25">
        <v>0</v>
      </c>
      <c r="BC11" s="19">
        <v>5</v>
      </c>
      <c r="BD11" s="22">
        <f>BA11+BB11+BC11</f>
        <v>9</v>
      </c>
      <c r="BE11" s="14"/>
      <c r="BF11" s="23"/>
      <c r="BG11" s="21"/>
      <c r="BH11" s="19"/>
      <c r="BI11" s="24">
        <v>0</v>
      </c>
      <c r="BJ11" s="19"/>
      <c r="BK11" s="22">
        <f>BH11+BI11+BJ11</f>
        <v>0</v>
      </c>
      <c r="BL11" s="14"/>
      <c r="BM11" s="23">
        <v>2.7199074074074073E-2</v>
      </c>
      <c r="BN11" s="21" t="s">
        <v>232</v>
      </c>
      <c r="BO11" s="56">
        <f>(BM$31+1)-BN11</f>
        <v>4</v>
      </c>
      <c r="BP11" s="25">
        <v>0</v>
      </c>
      <c r="BQ11" s="19">
        <v>5</v>
      </c>
      <c r="BR11" s="22">
        <f>BO11+BP11+BQ11</f>
        <v>9</v>
      </c>
      <c r="BS11" s="14"/>
      <c r="BT11" s="23">
        <v>1.2638888888888889E-2</v>
      </c>
      <c r="BU11" s="21" t="s">
        <v>232</v>
      </c>
      <c r="BV11" s="56">
        <f>(BT$31+1)-BU11</f>
        <v>6</v>
      </c>
      <c r="BW11" s="25">
        <v>0</v>
      </c>
      <c r="BX11" s="19">
        <v>5</v>
      </c>
      <c r="BY11" s="22">
        <f>BV11+BW11+BX11</f>
        <v>11</v>
      </c>
      <c r="BZ11" s="14"/>
      <c r="CA11" s="23">
        <v>5.9803240740740747E-2</v>
      </c>
      <c r="CB11" s="21" t="s">
        <v>214</v>
      </c>
      <c r="CC11" s="56">
        <f>(CA$31+1)-CB11</f>
        <v>1</v>
      </c>
      <c r="CD11" s="25">
        <v>0</v>
      </c>
      <c r="CE11" s="19">
        <v>5</v>
      </c>
      <c r="CF11" s="22">
        <f>CC11+CD11+CE11</f>
        <v>6</v>
      </c>
      <c r="CG11" s="14"/>
      <c r="CH11" s="23">
        <v>6.2083333333333331E-2</v>
      </c>
      <c r="CI11" s="21" t="s">
        <v>214</v>
      </c>
      <c r="CJ11" s="57">
        <f>(CH$31+1)-CI11</f>
        <v>3</v>
      </c>
      <c r="CK11" s="25">
        <v>0</v>
      </c>
      <c r="CL11" s="19">
        <v>5</v>
      </c>
      <c r="CM11" s="22">
        <f>CJ11+CK11+CL11</f>
        <v>8</v>
      </c>
      <c r="CN11" s="14"/>
      <c r="CO11" s="23">
        <v>1.3321759259259261E-2</v>
      </c>
      <c r="CP11" s="21" t="s">
        <v>214</v>
      </c>
      <c r="CQ11" s="57">
        <f>(CO$31+1)-CP11</f>
        <v>3</v>
      </c>
      <c r="CR11" s="25">
        <v>0</v>
      </c>
      <c r="CS11" s="19">
        <v>5</v>
      </c>
      <c r="CT11" s="22">
        <f>CQ11+CR11+CS11</f>
        <v>8</v>
      </c>
      <c r="CU11" s="14"/>
      <c r="CV11" s="23">
        <v>1.306712962962963E-2</v>
      </c>
      <c r="CW11" s="21" t="s">
        <v>214</v>
      </c>
      <c r="CX11" s="57">
        <f>(CV$31+1)-CW11</f>
        <v>3</v>
      </c>
      <c r="CY11" s="25">
        <v>0</v>
      </c>
      <c r="CZ11" s="19">
        <v>5</v>
      </c>
      <c r="DA11" s="22">
        <f t="shared" si="14"/>
        <v>8</v>
      </c>
      <c r="DB11" s="14"/>
      <c r="DC11" s="23">
        <v>6.9259259259259257E-2</v>
      </c>
      <c r="DD11" s="21" t="s">
        <v>214</v>
      </c>
      <c r="DE11" s="57">
        <f>((DC$31+1)-DD11)*2</f>
        <v>14</v>
      </c>
      <c r="DF11" s="24">
        <v>0</v>
      </c>
      <c r="DG11" s="19">
        <v>10</v>
      </c>
      <c r="DH11" s="22">
        <f>DE11+DF11+DG11</f>
        <v>24</v>
      </c>
      <c r="DI11" s="14"/>
      <c r="DJ11" s="16"/>
      <c r="DK11" s="21"/>
      <c r="DL11" s="60">
        <f t="shared" si="16"/>
        <v>76</v>
      </c>
      <c r="DM11" s="60">
        <f t="shared" si="17"/>
        <v>15</v>
      </c>
      <c r="DN11" s="60">
        <f t="shared" si="18"/>
        <v>75</v>
      </c>
      <c r="DO11" s="22">
        <f>DL11+DM11+DN11</f>
        <v>166</v>
      </c>
      <c r="DP11" s="14" t="str">
        <f>A11</f>
        <v>Alan Marshall</v>
      </c>
      <c r="DQ11" s="14"/>
      <c r="DR11" s="8">
        <v>1</v>
      </c>
    </row>
    <row r="12" spans="1:122">
      <c r="A12" s="14" t="s">
        <v>143</v>
      </c>
      <c r="B12" s="23">
        <v>3.8993055555555552E-2</v>
      </c>
      <c r="C12" s="21" t="s">
        <v>267</v>
      </c>
      <c r="D12" s="56">
        <f>(B$31+1)-C12</f>
        <v>1</v>
      </c>
      <c r="E12" s="24">
        <v>0</v>
      </c>
      <c r="F12" s="19">
        <v>5</v>
      </c>
      <c r="G12" s="22">
        <f t="shared" si="0"/>
        <v>6</v>
      </c>
      <c r="H12" s="14"/>
      <c r="I12" s="23"/>
      <c r="J12" s="21"/>
      <c r="K12" s="19"/>
      <c r="L12" s="25"/>
      <c r="M12" s="19"/>
      <c r="N12" s="22">
        <f t="shared" si="1"/>
        <v>0</v>
      </c>
      <c r="O12" s="14"/>
      <c r="P12" s="23"/>
      <c r="Q12" s="21"/>
      <c r="R12" s="19"/>
      <c r="S12" s="24">
        <v>0</v>
      </c>
      <c r="T12" s="19"/>
      <c r="U12" s="22">
        <f t="shared" si="2"/>
        <v>0</v>
      </c>
      <c r="V12" s="14"/>
      <c r="W12" s="23"/>
      <c r="X12" s="21"/>
      <c r="Y12" s="19"/>
      <c r="Z12" s="24">
        <v>0</v>
      </c>
      <c r="AA12" s="19"/>
      <c r="AB12" s="22">
        <f t="shared" si="3"/>
        <v>0</v>
      </c>
      <c r="AC12" s="14"/>
      <c r="AD12" s="23"/>
      <c r="AE12" s="21"/>
      <c r="AF12" s="19"/>
      <c r="AG12" s="24">
        <v>0</v>
      </c>
      <c r="AH12" s="19"/>
      <c r="AI12" s="22">
        <f t="shared" si="4"/>
        <v>0</v>
      </c>
      <c r="AJ12" s="14"/>
      <c r="AK12" s="23"/>
      <c r="AL12" s="21"/>
      <c r="AM12" s="19"/>
      <c r="AN12" s="25"/>
      <c r="AO12" s="19"/>
      <c r="AP12" s="22">
        <f t="shared" si="5"/>
        <v>0</v>
      </c>
      <c r="AQ12" s="14"/>
      <c r="AR12" s="23"/>
      <c r="AS12" s="21"/>
      <c r="AT12" s="19"/>
      <c r="AU12" s="24">
        <v>0</v>
      </c>
      <c r="AV12" s="19"/>
      <c r="AW12" s="22">
        <f t="shared" si="6"/>
        <v>0</v>
      </c>
      <c r="AX12" s="14"/>
      <c r="AY12" s="23"/>
      <c r="AZ12" s="21"/>
      <c r="BA12" s="19"/>
      <c r="BB12" s="25"/>
      <c r="BC12" s="19"/>
      <c r="BD12" s="22">
        <f t="shared" si="7"/>
        <v>0</v>
      </c>
      <c r="BE12" s="14"/>
      <c r="BF12" s="23"/>
      <c r="BG12" s="21"/>
      <c r="BH12" s="19"/>
      <c r="BI12" s="24">
        <v>0</v>
      </c>
      <c r="BJ12" s="19"/>
      <c r="BK12" s="22">
        <f t="shared" si="8"/>
        <v>0</v>
      </c>
      <c r="BL12" s="14"/>
      <c r="BM12" s="23"/>
      <c r="BN12" s="21"/>
      <c r="BO12" s="19"/>
      <c r="BP12" s="25"/>
      <c r="BQ12" s="19"/>
      <c r="BR12" s="22">
        <f t="shared" si="9"/>
        <v>0</v>
      </c>
      <c r="BS12" s="14"/>
      <c r="BT12" s="23"/>
      <c r="BU12" s="21"/>
      <c r="BV12" s="19"/>
      <c r="BW12" s="25"/>
      <c r="BX12" s="19"/>
      <c r="BY12" s="22">
        <f t="shared" si="10"/>
        <v>0</v>
      </c>
      <c r="BZ12" s="14"/>
      <c r="CA12" s="23"/>
      <c r="CB12" s="21"/>
      <c r="CC12" s="19"/>
      <c r="CD12" s="25"/>
      <c r="CE12" s="19"/>
      <c r="CF12" s="22">
        <f t="shared" si="11"/>
        <v>0</v>
      </c>
      <c r="CG12" s="14"/>
      <c r="CH12" s="23"/>
      <c r="CI12" s="21"/>
      <c r="CJ12" s="19"/>
      <c r="CK12" s="25"/>
      <c r="CL12" s="19"/>
      <c r="CM12" s="22">
        <f t="shared" si="12"/>
        <v>0</v>
      </c>
      <c r="CN12" s="14"/>
      <c r="CO12" s="23"/>
      <c r="CP12" s="21"/>
      <c r="CQ12" s="19"/>
      <c r="CR12" s="25"/>
      <c r="CS12" s="19"/>
      <c r="CT12" s="22">
        <f t="shared" si="13"/>
        <v>0</v>
      </c>
      <c r="CU12" s="14"/>
      <c r="CV12" s="23"/>
      <c r="CW12" s="21"/>
      <c r="CX12" s="19"/>
      <c r="CY12" s="25"/>
      <c r="CZ12" s="19"/>
      <c r="DA12" s="22">
        <f t="shared" si="14"/>
        <v>0</v>
      </c>
      <c r="DB12" s="14"/>
      <c r="DC12" s="23"/>
      <c r="DD12" s="21"/>
      <c r="DE12" s="19"/>
      <c r="DF12" s="24">
        <v>0</v>
      </c>
      <c r="DG12" s="19"/>
      <c r="DH12" s="22">
        <f t="shared" si="15"/>
        <v>0</v>
      </c>
      <c r="DI12" s="14"/>
      <c r="DJ12" s="16"/>
      <c r="DK12" s="21"/>
      <c r="DL12" s="60">
        <f t="shared" si="16"/>
        <v>1</v>
      </c>
      <c r="DM12" s="60">
        <f t="shared" si="17"/>
        <v>0</v>
      </c>
      <c r="DN12" s="60">
        <f t="shared" si="18"/>
        <v>5</v>
      </c>
      <c r="DO12" s="22">
        <f t="shared" si="19"/>
        <v>6</v>
      </c>
      <c r="DP12" s="14" t="str">
        <f t="shared" si="20"/>
        <v>Dave Peacock</v>
      </c>
      <c r="DQ12" s="14"/>
      <c r="DR12" s="8">
        <v>19</v>
      </c>
    </row>
    <row r="13" spans="1:122">
      <c r="A13" s="14" t="s">
        <v>60</v>
      </c>
      <c r="B13" s="23"/>
      <c r="C13" s="21"/>
      <c r="D13" s="19"/>
      <c r="E13" s="24">
        <v>0</v>
      </c>
      <c r="F13" s="19"/>
      <c r="G13" s="22">
        <f t="shared" si="0"/>
        <v>0</v>
      </c>
      <c r="H13" s="14"/>
      <c r="I13" s="23">
        <v>3.5034722222222224E-2</v>
      </c>
      <c r="J13" s="21" t="s">
        <v>267</v>
      </c>
      <c r="K13" s="56">
        <f>(I$31+1)-J13</f>
        <v>1</v>
      </c>
      <c r="L13" s="24">
        <v>0</v>
      </c>
      <c r="M13" s="19">
        <v>5</v>
      </c>
      <c r="N13" s="22">
        <f t="shared" si="1"/>
        <v>6</v>
      </c>
      <c r="O13" s="14"/>
      <c r="P13" s="23"/>
      <c r="Q13" s="21"/>
      <c r="R13" s="19"/>
      <c r="S13" s="24">
        <v>0</v>
      </c>
      <c r="T13" s="19"/>
      <c r="U13" s="22">
        <f t="shared" si="2"/>
        <v>0</v>
      </c>
      <c r="V13" s="14"/>
      <c r="W13" s="23"/>
      <c r="X13" s="21"/>
      <c r="Y13" s="19"/>
      <c r="Z13" s="24">
        <v>0</v>
      </c>
      <c r="AA13" s="19"/>
      <c r="AB13" s="22">
        <f t="shared" si="3"/>
        <v>0</v>
      </c>
      <c r="AC13" s="14"/>
      <c r="AD13" s="23">
        <v>5.5069444444444449E-2</v>
      </c>
      <c r="AE13" s="21" t="s">
        <v>265</v>
      </c>
      <c r="AF13" s="56">
        <f>(AD$31+1)-AE13</f>
        <v>1</v>
      </c>
      <c r="AG13" s="24">
        <v>0</v>
      </c>
      <c r="AH13" s="19">
        <v>5</v>
      </c>
      <c r="AI13" s="22">
        <f t="shared" si="4"/>
        <v>6</v>
      </c>
      <c r="AJ13" s="14"/>
      <c r="AK13" s="23">
        <v>3.4374999999999996E-2</v>
      </c>
      <c r="AL13" s="21" t="s">
        <v>267</v>
      </c>
      <c r="AM13" s="56">
        <f>(AK$31+1)-AL13</f>
        <v>2</v>
      </c>
      <c r="AN13" s="58">
        <v>15</v>
      </c>
      <c r="AO13" s="19">
        <v>5</v>
      </c>
      <c r="AP13" s="22">
        <f t="shared" si="5"/>
        <v>22</v>
      </c>
      <c r="AQ13" s="14"/>
      <c r="AR13" s="23"/>
      <c r="AS13" s="21"/>
      <c r="AT13" s="19"/>
      <c r="AU13" s="24">
        <v>0</v>
      </c>
      <c r="AV13" s="19"/>
      <c r="AW13" s="22">
        <f t="shared" si="6"/>
        <v>0</v>
      </c>
      <c r="AX13" s="14"/>
      <c r="AY13" s="23"/>
      <c r="AZ13" s="21"/>
      <c r="BA13" s="19"/>
      <c r="BB13" s="25"/>
      <c r="BC13" s="19"/>
      <c r="BD13" s="22">
        <f t="shared" si="7"/>
        <v>0</v>
      </c>
      <c r="BE13" s="14"/>
      <c r="BF13" s="23"/>
      <c r="BG13" s="21"/>
      <c r="BH13" s="19"/>
      <c r="BI13" s="24">
        <v>0</v>
      </c>
      <c r="BJ13" s="19"/>
      <c r="BK13" s="22">
        <f t="shared" si="8"/>
        <v>0</v>
      </c>
      <c r="BL13" s="14"/>
      <c r="BM13" s="23">
        <v>3.2118055555555559E-2</v>
      </c>
      <c r="BN13" s="21" t="s">
        <v>267</v>
      </c>
      <c r="BO13" s="56">
        <f>(BM$31+1)-BN13</f>
        <v>2</v>
      </c>
      <c r="BP13" s="58">
        <v>15</v>
      </c>
      <c r="BQ13" s="19">
        <v>5</v>
      </c>
      <c r="BR13" s="22">
        <f t="shared" si="9"/>
        <v>22</v>
      </c>
      <c r="BS13" s="14"/>
      <c r="BT13" s="23">
        <v>1.4606481481481482E-2</v>
      </c>
      <c r="BU13" s="21" t="s">
        <v>264</v>
      </c>
      <c r="BV13" s="56">
        <f>(BT$31+1)-BU13</f>
        <v>2</v>
      </c>
      <c r="BW13" s="25">
        <v>0</v>
      </c>
      <c r="BX13" s="19">
        <v>5</v>
      </c>
      <c r="BY13" s="22">
        <f t="shared" si="10"/>
        <v>7</v>
      </c>
      <c r="BZ13" s="14"/>
      <c r="CA13" s="23"/>
      <c r="CB13" s="21"/>
      <c r="CC13" s="19"/>
      <c r="CD13" s="25"/>
      <c r="CE13" s="19"/>
      <c r="CF13" s="22">
        <f t="shared" si="11"/>
        <v>0</v>
      </c>
      <c r="CG13" s="14"/>
      <c r="CH13" s="23"/>
      <c r="CI13" s="21"/>
      <c r="CJ13" s="19"/>
      <c r="CK13" s="25"/>
      <c r="CL13" s="19"/>
      <c r="CM13" s="22">
        <f t="shared" si="12"/>
        <v>0</v>
      </c>
      <c r="CN13" s="14"/>
      <c r="CO13" s="23"/>
      <c r="CP13" s="21"/>
      <c r="CQ13" s="19"/>
      <c r="CR13" s="25"/>
      <c r="CS13" s="19"/>
      <c r="CT13" s="22">
        <f t="shared" si="13"/>
        <v>0</v>
      </c>
      <c r="CU13" s="14"/>
      <c r="CV13" s="23"/>
      <c r="CW13" s="21"/>
      <c r="CX13" s="19"/>
      <c r="CY13" s="25"/>
      <c r="CZ13" s="19"/>
      <c r="DA13" s="22">
        <f t="shared" si="14"/>
        <v>0</v>
      </c>
      <c r="DB13" s="14"/>
      <c r="DC13" s="23">
        <v>8.2685185185185181E-2</v>
      </c>
      <c r="DD13" s="21" t="s">
        <v>233</v>
      </c>
      <c r="DE13" s="57">
        <f>((DC$31+1)-DD13)*2</f>
        <v>10</v>
      </c>
      <c r="DF13" s="24">
        <v>0</v>
      </c>
      <c r="DG13" s="19">
        <v>10</v>
      </c>
      <c r="DH13" s="22">
        <f t="shared" si="15"/>
        <v>20</v>
      </c>
      <c r="DI13" s="14"/>
      <c r="DJ13" s="16"/>
      <c r="DK13" s="21"/>
      <c r="DL13" s="60">
        <f t="shared" si="16"/>
        <v>18</v>
      </c>
      <c r="DM13" s="60">
        <f t="shared" si="17"/>
        <v>30</v>
      </c>
      <c r="DN13" s="60">
        <f t="shared" si="18"/>
        <v>35</v>
      </c>
      <c r="DO13" s="22">
        <f t="shared" si="19"/>
        <v>83</v>
      </c>
      <c r="DP13" s="14" t="str">
        <f t="shared" si="20"/>
        <v>Paul Saager</v>
      </c>
      <c r="DQ13" s="14"/>
      <c r="DR13" s="8">
        <v>4</v>
      </c>
    </row>
    <row r="14" spans="1:122">
      <c r="A14" s="14" t="s">
        <v>327</v>
      </c>
      <c r="B14" s="23"/>
      <c r="C14" s="21"/>
      <c r="D14" s="19"/>
      <c r="E14" s="24">
        <v>0</v>
      </c>
      <c r="F14" s="19"/>
      <c r="G14" s="22">
        <f>D14+E14+F14</f>
        <v>0</v>
      </c>
      <c r="H14" s="14"/>
      <c r="I14" s="23"/>
      <c r="J14" s="21"/>
      <c r="K14" s="19"/>
      <c r="L14" s="25"/>
      <c r="M14" s="19"/>
      <c r="N14" s="22">
        <f>K14+L14+M14</f>
        <v>0</v>
      </c>
      <c r="O14" s="14"/>
      <c r="P14" s="23">
        <v>7.137731481481481E-2</v>
      </c>
      <c r="Q14" s="21" t="s">
        <v>267</v>
      </c>
      <c r="R14" s="56">
        <f>(P$31+1)-Q14</f>
        <v>3</v>
      </c>
      <c r="S14" s="24">
        <v>0</v>
      </c>
      <c r="T14" s="19">
        <v>5</v>
      </c>
      <c r="U14" s="22">
        <f>R14+S14+T14</f>
        <v>8</v>
      </c>
      <c r="V14" s="14"/>
      <c r="W14" s="23"/>
      <c r="X14" s="21"/>
      <c r="Y14" s="19"/>
      <c r="Z14" s="24">
        <v>0</v>
      </c>
      <c r="AA14" s="19"/>
      <c r="AB14" s="22">
        <f>Y14+Z14+AA14</f>
        <v>0</v>
      </c>
      <c r="AC14" s="14"/>
      <c r="AD14" s="23">
        <v>5.4143518518518514E-2</v>
      </c>
      <c r="AE14" s="21" t="s">
        <v>264</v>
      </c>
      <c r="AF14" s="56">
        <f>(AD$31+1)-AE14</f>
        <v>2</v>
      </c>
      <c r="AG14" s="24">
        <v>0</v>
      </c>
      <c r="AH14" s="19">
        <v>5</v>
      </c>
      <c r="AI14" s="22">
        <f t="shared" si="4"/>
        <v>7</v>
      </c>
      <c r="AJ14" s="14"/>
      <c r="AK14" s="23">
        <v>3.0543981481481481E-2</v>
      </c>
      <c r="AL14" s="21" t="s">
        <v>233</v>
      </c>
      <c r="AM14" s="56">
        <f>(AK$31+1)-AL14</f>
        <v>3</v>
      </c>
      <c r="AN14" s="24">
        <v>0</v>
      </c>
      <c r="AO14" s="19">
        <v>5</v>
      </c>
      <c r="AP14" s="22">
        <f t="shared" si="5"/>
        <v>8</v>
      </c>
      <c r="AQ14" s="14"/>
      <c r="AR14" s="23"/>
      <c r="AS14" s="21"/>
      <c r="AT14" s="19"/>
      <c r="AU14" s="24">
        <v>0</v>
      </c>
      <c r="AV14" s="19"/>
      <c r="AW14" s="22">
        <f>AT14+AU14+AV14</f>
        <v>0</v>
      </c>
      <c r="AX14" s="14"/>
      <c r="AY14" s="23"/>
      <c r="AZ14" s="21"/>
      <c r="BA14" s="19"/>
      <c r="BB14" s="25"/>
      <c r="BC14" s="19"/>
      <c r="BD14" s="22">
        <f>BA14+BB14+BC14</f>
        <v>0</v>
      </c>
      <c r="BE14" s="14"/>
      <c r="BF14" s="23"/>
      <c r="BG14" s="21"/>
      <c r="BH14" s="19"/>
      <c r="BI14" s="24">
        <v>0</v>
      </c>
      <c r="BJ14" s="19"/>
      <c r="BK14" s="22">
        <f>BH14+BI14+BJ14</f>
        <v>0</v>
      </c>
      <c r="BL14" s="14"/>
      <c r="BM14" s="23"/>
      <c r="BN14" s="21"/>
      <c r="BO14" s="19"/>
      <c r="BP14" s="25"/>
      <c r="BQ14" s="19"/>
      <c r="BR14" s="22">
        <f>BO14+BP14+BQ14</f>
        <v>0</v>
      </c>
      <c r="BS14" s="14"/>
      <c r="BT14" s="23">
        <v>1.4479166666666668E-2</v>
      </c>
      <c r="BU14" s="21" t="s">
        <v>328</v>
      </c>
      <c r="BV14" s="56">
        <f>(BT$31+1)-BU14</f>
        <v>3</v>
      </c>
      <c r="BW14" s="25">
        <v>0</v>
      </c>
      <c r="BX14" s="19">
        <v>5</v>
      </c>
      <c r="BY14" s="22">
        <f>BV14+BW14+BX14</f>
        <v>8</v>
      </c>
      <c r="BZ14" s="14"/>
      <c r="CA14" s="23"/>
      <c r="CB14" s="21"/>
      <c r="CC14" s="19"/>
      <c r="CD14" s="25"/>
      <c r="CE14" s="19"/>
      <c r="CF14" s="22">
        <f>CC14+CD14+CE14</f>
        <v>0</v>
      </c>
      <c r="CG14" s="14"/>
      <c r="CH14" s="23">
        <v>7.165509259259259E-2</v>
      </c>
      <c r="CI14" s="21" t="s">
        <v>232</v>
      </c>
      <c r="CJ14" s="57">
        <f>(CH$31+1)-CI14</f>
        <v>2</v>
      </c>
      <c r="CK14" s="25">
        <v>0</v>
      </c>
      <c r="CL14" s="19">
        <v>5</v>
      </c>
      <c r="CM14" s="22">
        <f>CJ14+CK14+CL14</f>
        <v>7</v>
      </c>
      <c r="CN14" s="14"/>
      <c r="CO14" s="23">
        <v>1.6759259259259258E-2</v>
      </c>
      <c r="CP14" s="21" t="s">
        <v>233</v>
      </c>
      <c r="CQ14" s="57">
        <f>(CO$31+1)-CP14</f>
        <v>1</v>
      </c>
      <c r="CR14" s="25">
        <v>0</v>
      </c>
      <c r="CS14" s="19">
        <v>5</v>
      </c>
      <c r="CT14" s="22">
        <f>CQ14+CR14+CS14</f>
        <v>6</v>
      </c>
      <c r="CU14" s="14"/>
      <c r="CV14" s="23"/>
      <c r="CW14" s="21"/>
      <c r="CX14" s="19"/>
      <c r="CY14" s="25"/>
      <c r="CZ14" s="19"/>
      <c r="DA14" s="22">
        <f t="shared" si="14"/>
        <v>0</v>
      </c>
      <c r="DB14" s="14"/>
      <c r="DC14" s="23">
        <v>0.10204861111111112</v>
      </c>
      <c r="DD14" s="21" t="s">
        <v>264</v>
      </c>
      <c r="DE14" s="57">
        <f>((DC$31+1)-DD14)*2</f>
        <v>4</v>
      </c>
      <c r="DF14" s="24">
        <v>0</v>
      </c>
      <c r="DG14" s="19">
        <v>10</v>
      </c>
      <c r="DH14" s="22">
        <f>DE14+DF14+DG14</f>
        <v>14</v>
      </c>
      <c r="DI14" s="14"/>
      <c r="DJ14" s="16"/>
      <c r="DK14" s="21"/>
      <c r="DL14" s="60">
        <f t="shared" si="16"/>
        <v>18</v>
      </c>
      <c r="DM14" s="60">
        <f t="shared" si="17"/>
        <v>0</v>
      </c>
      <c r="DN14" s="60">
        <f t="shared" si="18"/>
        <v>40</v>
      </c>
      <c r="DO14" s="22">
        <f>DL14+DM14+DN14</f>
        <v>58</v>
      </c>
      <c r="DP14" s="14" t="str">
        <f>A14</f>
        <v>Matt Taylor</v>
      </c>
      <c r="DQ14" s="14"/>
      <c r="DR14" s="8">
        <v>6</v>
      </c>
    </row>
    <row r="15" spans="1:122">
      <c r="A15" s="14" t="s">
        <v>23</v>
      </c>
      <c r="B15" s="23"/>
      <c r="C15" s="21"/>
      <c r="D15" s="19"/>
      <c r="E15" s="24">
        <v>0</v>
      </c>
      <c r="F15" s="19"/>
      <c r="G15" s="22">
        <f t="shared" si="0"/>
        <v>0</v>
      </c>
      <c r="H15" s="14"/>
      <c r="I15" s="23"/>
      <c r="J15" s="21"/>
      <c r="K15" s="19"/>
      <c r="L15" s="25"/>
      <c r="M15" s="19"/>
      <c r="N15" s="22">
        <f t="shared" si="1"/>
        <v>0</v>
      </c>
      <c r="O15" s="14"/>
      <c r="P15" s="23">
        <v>7.3402777777777775E-2</v>
      </c>
      <c r="Q15" s="21" t="s">
        <v>328</v>
      </c>
      <c r="R15" s="56">
        <f>(P$31+1)-Q15</f>
        <v>2</v>
      </c>
      <c r="S15" s="24">
        <v>0</v>
      </c>
      <c r="T15" s="19">
        <v>5</v>
      </c>
      <c r="U15" s="22">
        <f t="shared" si="2"/>
        <v>7</v>
      </c>
      <c r="V15" s="14"/>
      <c r="W15" s="23"/>
      <c r="X15" s="21"/>
      <c r="Y15" s="19"/>
      <c r="Z15" s="24">
        <v>0</v>
      </c>
      <c r="AA15" s="19"/>
      <c r="AB15" s="22">
        <f t="shared" si="3"/>
        <v>0</v>
      </c>
      <c r="AC15" s="14"/>
      <c r="AD15" s="23"/>
      <c r="AE15" s="21"/>
      <c r="AF15" s="19"/>
      <c r="AG15" s="24">
        <v>0</v>
      </c>
      <c r="AH15" s="19"/>
      <c r="AI15" s="22">
        <f t="shared" ref="AI15:AI26" si="21">AF15+AG15+AH15</f>
        <v>0</v>
      </c>
      <c r="AJ15" s="14"/>
      <c r="AK15" s="23"/>
      <c r="AL15" s="21"/>
      <c r="AM15" s="19"/>
      <c r="AN15" s="25"/>
      <c r="AO15" s="19"/>
      <c r="AP15" s="22">
        <f t="shared" ref="AP15:AP26" si="22">AM15+AN15+AO15</f>
        <v>0</v>
      </c>
      <c r="AQ15" s="14"/>
      <c r="AR15" s="23"/>
      <c r="AS15" s="21"/>
      <c r="AT15" s="19"/>
      <c r="AU15" s="24">
        <v>0</v>
      </c>
      <c r="AV15" s="19"/>
      <c r="AW15" s="22">
        <f t="shared" si="6"/>
        <v>0</v>
      </c>
      <c r="AX15" s="14"/>
      <c r="AY15" s="23"/>
      <c r="AZ15" s="21"/>
      <c r="BA15" s="19"/>
      <c r="BB15" s="25"/>
      <c r="BC15" s="19"/>
      <c r="BD15" s="22">
        <f t="shared" si="7"/>
        <v>0</v>
      </c>
      <c r="BE15" s="14"/>
      <c r="BF15" s="23"/>
      <c r="BG15" s="21"/>
      <c r="BH15" s="19"/>
      <c r="BI15" s="24">
        <v>0</v>
      </c>
      <c r="BJ15" s="19"/>
      <c r="BK15" s="22">
        <f t="shared" si="8"/>
        <v>0</v>
      </c>
      <c r="BL15" s="14"/>
      <c r="BM15" s="23"/>
      <c r="BN15" s="21"/>
      <c r="BO15" s="19"/>
      <c r="BP15" s="25"/>
      <c r="BQ15" s="19"/>
      <c r="BR15" s="22">
        <f t="shared" si="9"/>
        <v>0</v>
      </c>
      <c r="BS15" s="14"/>
      <c r="BT15" s="23"/>
      <c r="BU15" s="21"/>
      <c r="BV15" s="19"/>
      <c r="BW15" s="25"/>
      <c r="BX15" s="19"/>
      <c r="BY15" s="22">
        <f t="shared" si="10"/>
        <v>0</v>
      </c>
      <c r="BZ15" s="14"/>
      <c r="CA15" s="23"/>
      <c r="CB15" s="21"/>
      <c r="CC15" s="19"/>
      <c r="CD15" s="25"/>
      <c r="CE15" s="19"/>
      <c r="CF15" s="22">
        <f t="shared" si="11"/>
        <v>0</v>
      </c>
      <c r="CG15" s="14"/>
      <c r="CH15" s="23"/>
      <c r="CI15" s="21"/>
      <c r="CJ15" s="19"/>
      <c r="CK15" s="25"/>
      <c r="CL15" s="19"/>
      <c r="CM15" s="22">
        <f t="shared" si="12"/>
        <v>0</v>
      </c>
      <c r="CN15" s="14"/>
      <c r="CO15" s="23"/>
      <c r="CP15" s="21"/>
      <c r="CQ15" s="19"/>
      <c r="CR15" s="25"/>
      <c r="CS15" s="19"/>
      <c r="CT15" s="22">
        <f t="shared" si="13"/>
        <v>0</v>
      </c>
      <c r="CU15" s="14"/>
      <c r="CV15" s="23"/>
      <c r="CW15" s="21"/>
      <c r="CX15" s="19"/>
      <c r="CY15" s="25"/>
      <c r="CZ15" s="19"/>
      <c r="DA15" s="22">
        <f t="shared" si="14"/>
        <v>0</v>
      </c>
      <c r="DB15" s="14"/>
      <c r="DC15" s="23">
        <v>9.0381944444444431E-2</v>
      </c>
      <c r="DD15" s="21" t="s">
        <v>328</v>
      </c>
      <c r="DE15" s="57">
        <f>((DC$31+1)-DD15)*2</f>
        <v>6</v>
      </c>
      <c r="DF15" s="24">
        <v>0</v>
      </c>
      <c r="DG15" s="19">
        <v>10</v>
      </c>
      <c r="DH15" s="22">
        <f t="shared" si="15"/>
        <v>16</v>
      </c>
      <c r="DI15" s="14"/>
      <c r="DJ15" s="16"/>
      <c r="DK15" s="21"/>
      <c r="DL15" s="60">
        <f t="shared" si="16"/>
        <v>8</v>
      </c>
      <c r="DM15" s="60">
        <f t="shared" si="17"/>
        <v>0</v>
      </c>
      <c r="DN15" s="60">
        <f t="shared" si="18"/>
        <v>15</v>
      </c>
      <c r="DO15" s="22">
        <f t="shared" si="19"/>
        <v>23</v>
      </c>
      <c r="DP15" s="14" t="str">
        <f t="shared" si="20"/>
        <v>Tony Lowery</v>
      </c>
      <c r="DQ15" s="14"/>
      <c r="DR15" s="8">
        <v>11</v>
      </c>
    </row>
    <row r="16" spans="1:122">
      <c r="A16" s="14" t="s">
        <v>32</v>
      </c>
      <c r="B16" s="23"/>
      <c r="C16" s="21"/>
      <c r="D16" s="19"/>
      <c r="E16" s="24">
        <v>0</v>
      </c>
      <c r="F16" s="19"/>
      <c r="G16" s="22">
        <f t="shared" si="0"/>
        <v>0</v>
      </c>
      <c r="H16" s="14"/>
      <c r="I16" s="23"/>
      <c r="J16" s="21"/>
      <c r="K16" s="19"/>
      <c r="L16" s="25"/>
      <c r="M16" s="19"/>
      <c r="N16" s="22">
        <f t="shared" si="1"/>
        <v>0</v>
      </c>
      <c r="O16" s="14"/>
      <c r="P16" s="23">
        <v>8.1793981481481481E-2</v>
      </c>
      <c r="Q16" s="21" t="s">
        <v>264</v>
      </c>
      <c r="R16" s="56">
        <f>(P$31+1)-Q16</f>
        <v>1</v>
      </c>
      <c r="S16" s="24">
        <v>0</v>
      </c>
      <c r="T16" s="19">
        <v>5</v>
      </c>
      <c r="U16" s="22">
        <f t="shared" si="2"/>
        <v>6</v>
      </c>
      <c r="V16" s="14"/>
      <c r="W16" s="23">
        <v>9.5509259259259252E-2</v>
      </c>
      <c r="X16" s="21" t="s">
        <v>232</v>
      </c>
      <c r="Y16" s="56">
        <f>(W$31+1)-X16</f>
        <v>1</v>
      </c>
      <c r="Z16" s="24">
        <v>0</v>
      </c>
      <c r="AA16" s="19">
        <v>5</v>
      </c>
      <c r="AB16" s="22">
        <f t="shared" si="3"/>
        <v>6</v>
      </c>
      <c r="AC16" s="14"/>
      <c r="AD16" s="23"/>
      <c r="AE16" s="21"/>
      <c r="AF16" s="19"/>
      <c r="AG16" s="24">
        <v>0</v>
      </c>
      <c r="AH16" s="19"/>
      <c r="AI16" s="22">
        <f t="shared" si="21"/>
        <v>0</v>
      </c>
      <c r="AJ16" s="14"/>
      <c r="AK16" s="23">
        <v>3.7094907407407403E-2</v>
      </c>
      <c r="AL16" s="21" t="s">
        <v>328</v>
      </c>
      <c r="AM16" s="56">
        <f>(AK$31+1)-AL16</f>
        <v>1</v>
      </c>
      <c r="AN16" s="24">
        <v>0</v>
      </c>
      <c r="AO16" s="19">
        <v>5</v>
      </c>
      <c r="AP16" s="22">
        <f t="shared" si="22"/>
        <v>6</v>
      </c>
      <c r="AQ16" s="14"/>
      <c r="AR16" s="23">
        <v>3.0995370370370371E-2</v>
      </c>
      <c r="AS16" s="21" t="s">
        <v>340</v>
      </c>
      <c r="AT16" s="56">
        <f t="shared" ref="AT16:AT26" si="23">(AR$31+1)-AS16</f>
        <v>1</v>
      </c>
      <c r="AU16" s="24">
        <v>0</v>
      </c>
      <c r="AV16" s="19">
        <v>5</v>
      </c>
      <c r="AW16" s="22">
        <f t="shared" si="6"/>
        <v>6</v>
      </c>
      <c r="AX16" s="14"/>
      <c r="AY16" s="23"/>
      <c r="AZ16" s="21"/>
      <c r="BA16" s="19"/>
      <c r="BB16" s="25"/>
      <c r="BC16" s="19"/>
      <c r="BD16" s="22">
        <f t="shared" si="7"/>
        <v>0</v>
      </c>
      <c r="BE16" s="14"/>
      <c r="BF16" s="23"/>
      <c r="BG16" s="21"/>
      <c r="BH16" s="19"/>
      <c r="BI16" s="24">
        <v>0</v>
      </c>
      <c r="BJ16" s="19"/>
      <c r="BK16" s="22">
        <f t="shared" si="8"/>
        <v>0</v>
      </c>
      <c r="BL16" s="14"/>
      <c r="BM16" s="23">
        <v>3.4780092592592592E-2</v>
      </c>
      <c r="BN16" s="21" t="s">
        <v>328</v>
      </c>
      <c r="BO16" s="56">
        <f>(BM$31+1)-BN16</f>
        <v>1</v>
      </c>
      <c r="BP16" s="58">
        <v>15</v>
      </c>
      <c r="BQ16" s="19">
        <v>5</v>
      </c>
      <c r="BR16" s="22">
        <f t="shared" si="9"/>
        <v>21</v>
      </c>
      <c r="BS16" s="14"/>
      <c r="BT16" s="23">
        <v>1.6030092592592592E-2</v>
      </c>
      <c r="BU16" s="21" t="s">
        <v>265</v>
      </c>
      <c r="BV16" s="56">
        <f>(BT$31+1)-BU16</f>
        <v>1</v>
      </c>
      <c r="BW16" s="25">
        <v>0</v>
      </c>
      <c r="BX16" s="19">
        <v>5</v>
      </c>
      <c r="BY16" s="22">
        <f t="shared" si="10"/>
        <v>6</v>
      </c>
      <c r="BZ16" s="14"/>
      <c r="CA16" s="23"/>
      <c r="CB16" s="21"/>
      <c r="CC16" s="19"/>
      <c r="CD16" s="25"/>
      <c r="CE16" s="19"/>
      <c r="CF16" s="22">
        <f t="shared" si="11"/>
        <v>0</v>
      </c>
      <c r="CG16" s="14"/>
      <c r="CH16" s="23">
        <v>9.4826388888888891E-2</v>
      </c>
      <c r="CI16" s="21" t="s">
        <v>233</v>
      </c>
      <c r="CJ16" s="57">
        <f>(CH$31+1)-CI16</f>
        <v>1</v>
      </c>
      <c r="CK16" s="25">
        <v>0</v>
      </c>
      <c r="CL16" s="19">
        <v>5</v>
      </c>
      <c r="CM16" s="22">
        <f t="shared" si="12"/>
        <v>6</v>
      </c>
      <c r="CN16" s="14"/>
      <c r="CO16" s="23"/>
      <c r="CP16" s="21"/>
      <c r="CQ16" s="19"/>
      <c r="CR16" s="25"/>
      <c r="CS16" s="19"/>
      <c r="CT16" s="22">
        <f t="shared" si="13"/>
        <v>0</v>
      </c>
      <c r="CU16" s="14"/>
      <c r="CV16" s="23">
        <v>1.6585648148148148E-2</v>
      </c>
      <c r="CW16" s="21" t="s">
        <v>233</v>
      </c>
      <c r="CX16" s="57">
        <f>(CV$31+1)-CW16</f>
        <v>1</v>
      </c>
      <c r="CY16" s="25">
        <v>0</v>
      </c>
      <c r="CZ16" s="19">
        <v>5</v>
      </c>
      <c r="DA16" s="22">
        <f t="shared" si="14"/>
        <v>6</v>
      </c>
      <c r="DB16" s="14"/>
      <c r="DC16" s="23">
        <v>0.10221064814814813</v>
      </c>
      <c r="DD16" s="21" t="s">
        <v>265</v>
      </c>
      <c r="DE16" s="57">
        <f>((DC$31+1)-DD16)*2</f>
        <v>2</v>
      </c>
      <c r="DF16" s="24">
        <v>0</v>
      </c>
      <c r="DG16" s="19">
        <v>10</v>
      </c>
      <c r="DH16" s="22">
        <f t="shared" si="15"/>
        <v>12</v>
      </c>
      <c r="DI16" s="14"/>
      <c r="DJ16" s="16"/>
      <c r="DK16" s="21"/>
      <c r="DL16" s="60">
        <f t="shared" si="16"/>
        <v>10</v>
      </c>
      <c r="DM16" s="60">
        <f t="shared" si="17"/>
        <v>15</v>
      </c>
      <c r="DN16" s="60">
        <f t="shared" si="18"/>
        <v>50</v>
      </c>
      <c r="DO16" s="22">
        <f t="shared" si="19"/>
        <v>75</v>
      </c>
      <c r="DP16" s="14" t="str">
        <f t="shared" si="20"/>
        <v>Kevin Whitemore</v>
      </c>
      <c r="DQ16" s="14"/>
      <c r="DR16" s="8">
        <v>5</v>
      </c>
    </row>
    <row r="17" spans="1:122">
      <c r="A17" s="14" t="s">
        <v>332</v>
      </c>
      <c r="B17" s="23"/>
      <c r="C17" s="21"/>
      <c r="D17" s="19"/>
      <c r="E17" s="24">
        <v>0</v>
      </c>
      <c r="F17" s="19"/>
      <c r="G17" s="22">
        <f t="shared" ref="G17:G30" si="24">D17+E17+F17</f>
        <v>0</v>
      </c>
      <c r="H17" s="14"/>
      <c r="I17" s="23"/>
      <c r="J17" s="21"/>
      <c r="K17" s="19"/>
      <c r="L17" s="25"/>
      <c r="M17" s="19"/>
      <c r="N17" s="22">
        <f t="shared" si="1"/>
        <v>0</v>
      </c>
      <c r="O17" s="14"/>
      <c r="P17" s="23"/>
      <c r="Q17" s="21"/>
      <c r="R17" s="19"/>
      <c r="S17" s="24">
        <v>0</v>
      </c>
      <c r="T17" s="19"/>
      <c r="U17" s="22">
        <f t="shared" si="2"/>
        <v>0</v>
      </c>
      <c r="V17" s="14"/>
      <c r="W17" s="23"/>
      <c r="X17" s="21"/>
      <c r="Y17" s="19"/>
      <c r="Z17" s="24">
        <v>0</v>
      </c>
      <c r="AA17" s="19"/>
      <c r="AB17" s="22">
        <f t="shared" si="3"/>
        <v>0</v>
      </c>
      <c r="AC17" s="14"/>
      <c r="AD17" s="23">
        <v>4.6967592592592589E-2</v>
      </c>
      <c r="AE17" s="21" t="s">
        <v>232</v>
      </c>
      <c r="AF17" s="56">
        <f>(AD$31+1)-AE17</f>
        <v>6</v>
      </c>
      <c r="AG17" s="24">
        <v>0</v>
      </c>
      <c r="AH17" s="19">
        <v>5</v>
      </c>
      <c r="AI17" s="22">
        <f t="shared" si="21"/>
        <v>11</v>
      </c>
      <c r="AJ17" s="14"/>
      <c r="AK17" s="23"/>
      <c r="AL17" s="21"/>
      <c r="AM17" s="19"/>
      <c r="AN17" s="25"/>
      <c r="AO17" s="19"/>
      <c r="AP17" s="22">
        <f t="shared" si="22"/>
        <v>0</v>
      </c>
      <c r="AQ17" s="14"/>
      <c r="AR17" s="23">
        <v>2.388888888888889E-2</v>
      </c>
      <c r="AS17" s="21" t="s">
        <v>267</v>
      </c>
      <c r="AT17" s="56">
        <f t="shared" si="23"/>
        <v>11</v>
      </c>
      <c r="AU17" s="24">
        <v>0</v>
      </c>
      <c r="AV17" s="19">
        <v>5</v>
      </c>
      <c r="AW17" s="22">
        <f t="shared" si="6"/>
        <v>16</v>
      </c>
      <c r="AX17" s="14"/>
      <c r="AY17" s="23"/>
      <c r="AZ17" s="21"/>
      <c r="BA17" s="19"/>
      <c r="BB17" s="25"/>
      <c r="BC17" s="19"/>
      <c r="BD17" s="22">
        <f t="shared" si="7"/>
        <v>0</v>
      </c>
      <c r="BE17" s="14"/>
      <c r="BF17" s="23"/>
      <c r="BG17" s="21"/>
      <c r="BH17" s="19"/>
      <c r="BI17" s="24">
        <v>0</v>
      </c>
      <c r="BJ17" s="19"/>
      <c r="BK17" s="22">
        <f t="shared" si="8"/>
        <v>0</v>
      </c>
      <c r="BL17" s="14"/>
      <c r="BM17" s="23"/>
      <c r="BN17" s="21"/>
      <c r="BO17" s="19"/>
      <c r="BP17" s="25"/>
      <c r="BQ17" s="19"/>
      <c r="BR17" s="22">
        <f t="shared" si="9"/>
        <v>0</v>
      </c>
      <c r="BS17" s="14"/>
      <c r="BT17" s="23"/>
      <c r="BU17" s="21"/>
      <c r="BV17" s="19"/>
      <c r="BW17" s="25"/>
      <c r="BX17" s="19"/>
      <c r="BY17" s="22">
        <f t="shared" si="10"/>
        <v>0</v>
      </c>
      <c r="BZ17" s="14"/>
      <c r="CA17" s="23"/>
      <c r="CB17" s="21"/>
      <c r="CC17" s="19"/>
      <c r="CD17" s="25"/>
      <c r="CE17" s="19"/>
      <c r="CF17" s="22">
        <f t="shared" si="11"/>
        <v>0</v>
      </c>
      <c r="CG17" s="14"/>
      <c r="CH17" s="23"/>
      <c r="CI17" s="21"/>
      <c r="CJ17" s="19"/>
      <c r="CK17" s="25"/>
      <c r="CL17" s="19"/>
      <c r="CM17" s="22">
        <f t="shared" si="12"/>
        <v>0</v>
      </c>
      <c r="CN17" s="14"/>
      <c r="CO17" s="23"/>
      <c r="CP17" s="21"/>
      <c r="CQ17" s="19"/>
      <c r="CR17" s="25"/>
      <c r="CS17" s="19"/>
      <c r="CT17" s="22">
        <f t="shared" si="13"/>
        <v>0</v>
      </c>
      <c r="CU17" s="14"/>
      <c r="CV17" s="23"/>
      <c r="CW17" s="21"/>
      <c r="CX17" s="19"/>
      <c r="CY17" s="25"/>
      <c r="CZ17" s="19"/>
      <c r="DA17" s="22">
        <f t="shared" si="14"/>
        <v>0</v>
      </c>
      <c r="DB17" s="14"/>
      <c r="DC17" s="23"/>
      <c r="DD17" s="21"/>
      <c r="DE17" s="19"/>
      <c r="DF17" s="24">
        <v>0</v>
      </c>
      <c r="DG17" s="19"/>
      <c r="DH17" s="22">
        <f t="shared" si="15"/>
        <v>0</v>
      </c>
      <c r="DI17" s="14"/>
      <c r="DJ17" s="16"/>
      <c r="DK17" s="21"/>
      <c r="DL17" s="60">
        <f t="shared" si="16"/>
        <v>17</v>
      </c>
      <c r="DM17" s="60">
        <f t="shared" si="17"/>
        <v>0</v>
      </c>
      <c r="DN17" s="60">
        <f t="shared" si="18"/>
        <v>10</v>
      </c>
      <c r="DO17" s="22">
        <f t="shared" si="19"/>
        <v>27</v>
      </c>
      <c r="DP17" s="14" t="str">
        <f t="shared" si="20"/>
        <v>Graeme Higgins</v>
      </c>
      <c r="DQ17" s="14"/>
      <c r="DR17" s="8">
        <v>9</v>
      </c>
    </row>
    <row r="18" spans="1:122">
      <c r="A18" s="14" t="s">
        <v>329</v>
      </c>
      <c r="B18" s="23"/>
      <c r="C18" s="21"/>
      <c r="D18" s="19"/>
      <c r="E18" s="24">
        <v>0</v>
      </c>
      <c r="F18" s="19"/>
      <c r="G18" s="22">
        <f t="shared" si="24"/>
        <v>0</v>
      </c>
      <c r="H18" s="14"/>
      <c r="I18" s="23"/>
      <c r="J18" s="21"/>
      <c r="K18" s="19"/>
      <c r="L18" s="25"/>
      <c r="M18" s="19"/>
      <c r="N18" s="22">
        <f t="shared" si="1"/>
        <v>0</v>
      </c>
      <c r="O18" s="14"/>
      <c r="P18" s="23"/>
      <c r="Q18" s="21"/>
      <c r="R18" s="19"/>
      <c r="S18" s="24">
        <v>0</v>
      </c>
      <c r="T18" s="19"/>
      <c r="U18" s="22">
        <f t="shared" si="2"/>
        <v>0</v>
      </c>
      <c r="V18" s="14"/>
      <c r="W18" s="23"/>
      <c r="X18" s="21"/>
      <c r="Y18" s="19"/>
      <c r="Z18" s="24">
        <v>0</v>
      </c>
      <c r="AA18" s="19"/>
      <c r="AB18" s="22">
        <f t="shared" si="3"/>
        <v>0</v>
      </c>
      <c r="AC18" s="14"/>
      <c r="AD18" s="23">
        <v>5.0254629629629628E-2</v>
      </c>
      <c r="AE18" s="21" t="s">
        <v>328</v>
      </c>
      <c r="AF18" s="56">
        <f>(AD$31+1)-AE18</f>
        <v>3</v>
      </c>
      <c r="AG18" s="24">
        <v>0</v>
      </c>
      <c r="AH18" s="19">
        <v>5</v>
      </c>
      <c r="AI18" s="22">
        <f t="shared" si="21"/>
        <v>8</v>
      </c>
      <c r="AJ18" s="14"/>
      <c r="AK18" s="23"/>
      <c r="AL18" s="21"/>
      <c r="AM18" s="19"/>
      <c r="AN18" s="25"/>
      <c r="AO18" s="19"/>
      <c r="AP18" s="22">
        <f t="shared" si="22"/>
        <v>0</v>
      </c>
      <c r="AQ18" s="14"/>
      <c r="AR18" s="23">
        <v>2.5624999999999998E-2</v>
      </c>
      <c r="AS18" s="21" t="s">
        <v>334</v>
      </c>
      <c r="AT18" s="56">
        <f t="shared" si="23"/>
        <v>7</v>
      </c>
      <c r="AU18" s="24">
        <v>0</v>
      </c>
      <c r="AV18" s="19">
        <v>5</v>
      </c>
      <c r="AW18" s="22">
        <f>AT18+AU18+AV18</f>
        <v>12</v>
      </c>
      <c r="AX18" s="14"/>
      <c r="AY18" s="23"/>
      <c r="AZ18" s="21"/>
      <c r="BA18" s="19"/>
      <c r="BB18" s="25"/>
      <c r="BC18" s="19"/>
      <c r="BD18" s="22">
        <f>BA18+BB18+BC18</f>
        <v>0</v>
      </c>
      <c r="BE18" s="14"/>
      <c r="BF18" s="23"/>
      <c r="BG18" s="21"/>
      <c r="BH18" s="19"/>
      <c r="BI18" s="24">
        <v>0</v>
      </c>
      <c r="BJ18" s="19"/>
      <c r="BK18" s="22">
        <f>BH18+BI18+BJ18</f>
        <v>0</v>
      </c>
      <c r="BL18" s="14"/>
      <c r="BM18" s="23"/>
      <c r="BN18" s="21"/>
      <c r="BO18" s="19"/>
      <c r="BP18" s="25"/>
      <c r="BQ18" s="19"/>
      <c r="BR18" s="22">
        <f>BO18+BP18+BQ18</f>
        <v>0</v>
      </c>
      <c r="BS18" s="14"/>
      <c r="BT18" s="23"/>
      <c r="BU18" s="21"/>
      <c r="BV18" s="19"/>
      <c r="BW18" s="25"/>
      <c r="BX18" s="19"/>
      <c r="BY18" s="22">
        <f>BV18+BW18+BX18</f>
        <v>0</v>
      </c>
      <c r="BZ18" s="14"/>
      <c r="CA18" s="23"/>
      <c r="CB18" s="21"/>
      <c r="CC18" s="19"/>
      <c r="CD18" s="25"/>
      <c r="CE18" s="19"/>
      <c r="CF18" s="22">
        <f>CC18+CD18+CE18</f>
        <v>0</v>
      </c>
      <c r="CG18" s="14"/>
      <c r="CH18" s="23"/>
      <c r="CI18" s="21"/>
      <c r="CJ18" s="19"/>
      <c r="CK18" s="25"/>
      <c r="CL18" s="19"/>
      <c r="CM18" s="22">
        <f>CJ18+CK18+CL18</f>
        <v>0</v>
      </c>
      <c r="CN18" s="14"/>
      <c r="CO18" s="23"/>
      <c r="CP18" s="21"/>
      <c r="CQ18" s="19"/>
      <c r="CR18" s="25"/>
      <c r="CS18" s="19"/>
      <c r="CT18" s="22">
        <f>CQ18+CR18+CS18</f>
        <v>0</v>
      </c>
      <c r="CU18" s="14"/>
      <c r="CV18" s="23"/>
      <c r="CW18" s="21"/>
      <c r="CX18" s="19"/>
      <c r="CY18" s="25"/>
      <c r="CZ18" s="19"/>
      <c r="DA18" s="22">
        <f t="shared" si="14"/>
        <v>0</v>
      </c>
      <c r="DB18" s="14"/>
      <c r="DC18" s="23"/>
      <c r="DD18" s="21"/>
      <c r="DE18" s="19"/>
      <c r="DF18" s="24">
        <v>0</v>
      </c>
      <c r="DG18" s="19"/>
      <c r="DH18" s="22">
        <f>DE18+DF18+DG18</f>
        <v>0</v>
      </c>
      <c r="DI18" s="14"/>
      <c r="DJ18" s="23"/>
      <c r="DK18" s="21"/>
      <c r="DL18" s="60">
        <f t="shared" si="16"/>
        <v>10</v>
      </c>
      <c r="DM18" s="60">
        <f t="shared" si="17"/>
        <v>0</v>
      </c>
      <c r="DN18" s="60">
        <f t="shared" si="18"/>
        <v>10</v>
      </c>
      <c r="DO18" s="22">
        <f t="shared" si="19"/>
        <v>20</v>
      </c>
      <c r="DP18" s="14" t="str">
        <f t="shared" si="20"/>
        <v>Charlie Watson</v>
      </c>
      <c r="DQ18" s="14"/>
      <c r="DR18" s="14">
        <v>12</v>
      </c>
    </row>
    <row r="19" spans="1:122">
      <c r="A19" s="14" t="s">
        <v>173</v>
      </c>
      <c r="B19" s="23"/>
      <c r="C19" s="21"/>
      <c r="D19" s="19"/>
      <c r="E19" s="24">
        <v>0</v>
      </c>
      <c r="F19" s="19"/>
      <c r="G19" s="22">
        <f t="shared" si="24"/>
        <v>0</v>
      </c>
      <c r="H19" s="14"/>
      <c r="I19" s="23"/>
      <c r="J19" s="21"/>
      <c r="K19" s="19"/>
      <c r="L19" s="25"/>
      <c r="M19" s="19"/>
      <c r="N19" s="22">
        <f>K19+L19+M19</f>
        <v>0</v>
      </c>
      <c r="O19" s="14"/>
      <c r="P19" s="23"/>
      <c r="Q19" s="21"/>
      <c r="R19" s="19"/>
      <c r="S19" s="24">
        <v>0</v>
      </c>
      <c r="T19" s="19"/>
      <c r="U19" s="22">
        <f t="shared" ref="U19:U30" si="25">R19+S19+T19</f>
        <v>0</v>
      </c>
      <c r="V19" s="14"/>
      <c r="W19" s="23"/>
      <c r="X19" s="21"/>
      <c r="Y19" s="19"/>
      <c r="Z19" s="24">
        <v>0</v>
      </c>
      <c r="AA19" s="19"/>
      <c r="AB19" s="22">
        <f>Y19+Z19+AA19</f>
        <v>0</v>
      </c>
      <c r="AC19" s="14"/>
      <c r="AD19" s="23"/>
      <c r="AE19" s="21"/>
      <c r="AF19" s="19"/>
      <c r="AG19" s="24">
        <v>0</v>
      </c>
      <c r="AH19" s="19"/>
      <c r="AI19" s="22">
        <f t="shared" si="21"/>
        <v>0</v>
      </c>
      <c r="AJ19" s="14"/>
      <c r="AK19" s="23"/>
      <c r="AL19" s="21"/>
      <c r="AM19" s="19"/>
      <c r="AN19" s="25"/>
      <c r="AO19" s="19"/>
      <c r="AP19" s="22">
        <f t="shared" si="22"/>
        <v>0</v>
      </c>
      <c r="AQ19" s="14"/>
      <c r="AR19" s="23">
        <v>2.1863425925925925E-2</v>
      </c>
      <c r="AS19" s="21" t="s">
        <v>214</v>
      </c>
      <c r="AT19" s="56">
        <f t="shared" si="23"/>
        <v>14</v>
      </c>
      <c r="AU19" s="24">
        <v>0</v>
      </c>
      <c r="AV19" s="19">
        <v>5</v>
      </c>
      <c r="AW19" s="22">
        <f t="shared" si="6"/>
        <v>19</v>
      </c>
      <c r="AX19" s="14"/>
      <c r="AY19" s="23"/>
      <c r="AZ19" s="21"/>
      <c r="BA19" s="19"/>
      <c r="BB19" s="25"/>
      <c r="BC19" s="19"/>
      <c r="BD19" s="22">
        <f t="shared" si="7"/>
        <v>0</v>
      </c>
      <c r="BE19" s="14"/>
      <c r="BF19" s="23"/>
      <c r="BG19" s="21"/>
      <c r="BH19" s="19"/>
      <c r="BI19" s="24"/>
      <c r="BJ19" s="19"/>
      <c r="BK19" s="22">
        <f t="shared" si="8"/>
        <v>0</v>
      </c>
      <c r="BL19" s="14"/>
      <c r="BM19" s="23"/>
      <c r="BN19" s="21"/>
      <c r="BO19" s="19"/>
      <c r="BP19" s="25"/>
      <c r="BQ19" s="19"/>
      <c r="BR19" s="22">
        <f t="shared" si="9"/>
        <v>0</v>
      </c>
      <c r="BS19" s="14"/>
      <c r="BT19" s="23"/>
      <c r="BU19" s="21"/>
      <c r="BV19" s="19"/>
      <c r="BW19" s="25"/>
      <c r="BX19" s="19"/>
      <c r="BY19" s="22">
        <f t="shared" si="10"/>
        <v>0</v>
      </c>
      <c r="BZ19" s="14"/>
      <c r="CA19" s="23"/>
      <c r="CB19" s="21"/>
      <c r="CC19" s="19"/>
      <c r="CD19" s="25"/>
      <c r="CE19" s="19"/>
      <c r="CF19" s="22">
        <f t="shared" si="11"/>
        <v>0</v>
      </c>
      <c r="CG19" s="14"/>
      <c r="CH19" s="23"/>
      <c r="CI19" s="21"/>
      <c r="CJ19" s="19"/>
      <c r="CK19" s="25"/>
      <c r="CL19" s="19"/>
      <c r="CM19" s="22">
        <f t="shared" si="12"/>
        <v>0</v>
      </c>
      <c r="CN19" s="14"/>
      <c r="CO19" s="23"/>
      <c r="CP19" s="21"/>
      <c r="CQ19" s="19"/>
      <c r="CR19" s="25"/>
      <c r="CS19" s="19"/>
      <c r="CT19" s="22">
        <f t="shared" si="13"/>
        <v>0</v>
      </c>
      <c r="CU19" s="14"/>
      <c r="CV19" s="23"/>
      <c r="CW19" s="21"/>
      <c r="CX19" s="19"/>
      <c r="CY19" s="25"/>
      <c r="CZ19" s="19"/>
      <c r="DA19" s="22">
        <f t="shared" si="14"/>
        <v>0</v>
      </c>
      <c r="DB19" s="14"/>
      <c r="DC19" s="23"/>
      <c r="DD19" s="21"/>
      <c r="DE19" s="19"/>
      <c r="DF19" s="24"/>
      <c r="DG19" s="19"/>
      <c r="DH19" s="22">
        <f t="shared" si="15"/>
        <v>0</v>
      </c>
      <c r="DI19" s="14"/>
      <c r="DJ19" s="23"/>
      <c r="DK19" s="21"/>
      <c r="DL19" s="60">
        <f t="shared" si="16"/>
        <v>14</v>
      </c>
      <c r="DM19" s="60">
        <f t="shared" si="17"/>
        <v>0</v>
      </c>
      <c r="DN19" s="60">
        <f t="shared" si="18"/>
        <v>5</v>
      </c>
      <c r="DO19" s="22">
        <f>DL19+DM19+DN19</f>
        <v>19</v>
      </c>
      <c r="DP19" s="14" t="str">
        <f t="shared" si="20"/>
        <v>Alex Davies</v>
      </c>
      <c r="DQ19" s="14"/>
      <c r="DR19" s="14">
        <v>13</v>
      </c>
    </row>
    <row r="20" spans="1:122">
      <c r="A20" s="14" t="s">
        <v>208</v>
      </c>
      <c r="B20" s="23"/>
      <c r="C20" s="21"/>
      <c r="D20" s="19"/>
      <c r="E20" s="24">
        <v>0</v>
      </c>
      <c r="F20" s="19"/>
      <c r="G20" s="22">
        <f t="shared" si="24"/>
        <v>0</v>
      </c>
      <c r="H20" s="14"/>
      <c r="I20" s="23"/>
      <c r="J20" s="21"/>
      <c r="K20" s="19"/>
      <c r="L20" s="25"/>
      <c r="M20" s="19"/>
      <c r="N20" s="22">
        <f t="shared" si="1"/>
        <v>0</v>
      </c>
      <c r="O20" s="14"/>
      <c r="P20" s="23"/>
      <c r="Q20" s="21"/>
      <c r="R20" s="19"/>
      <c r="S20" s="24">
        <v>0</v>
      </c>
      <c r="T20" s="19"/>
      <c r="U20" s="22">
        <f t="shared" si="25"/>
        <v>0</v>
      </c>
      <c r="V20" s="14"/>
      <c r="W20" s="23"/>
      <c r="X20" s="21"/>
      <c r="Y20" s="19"/>
      <c r="Z20" s="24">
        <v>0</v>
      </c>
      <c r="AA20" s="19"/>
      <c r="AB20" s="22">
        <f t="shared" ref="AB20:AB30" si="26">Y20+Z20+AA20</f>
        <v>0</v>
      </c>
      <c r="AC20" s="14"/>
      <c r="AD20" s="23"/>
      <c r="AE20" s="21"/>
      <c r="AF20" s="19"/>
      <c r="AG20" s="24">
        <v>0</v>
      </c>
      <c r="AH20" s="19"/>
      <c r="AI20" s="22">
        <f t="shared" si="21"/>
        <v>0</v>
      </c>
      <c r="AJ20" s="14"/>
      <c r="AK20" s="23"/>
      <c r="AL20" s="21"/>
      <c r="AM20" s="19"/>
      <c r="AN20" s="25"/>
      <c r="AO20" s="19"/>
      <c r="AP20" s="22">
        <f t="shared" si="22"/>
        <v>0</v>
      </c>
      <c r="AQ20" s="14"/>
      <c r="AR20" s="23">
        <v>2.2638888888888889E-2</v>
      </c>
      <c r="AS20" s="21" t="s">
        <v>232</v>
      </c>
      <c r="AT20" s="56">
        <f t="shared" si="23"/>
        <v>13</v>
      </c>
      <c r="AU20" s="24">
        <v>0</v>
      </c>
      <c r="AV20" s="19">
        <v>5</v>
      </c>
      <c r="AW20" s="22">
        <f t="shared" si="6"/>
        <v>18</v>
      </c>
      <c r="AX20" s="14"/>
      <c r="AY20" s="23"/>
      <c r="AZ20" s="21"/>
      <c r="BA20" s="19"/>
      <c r="BB20" s="25"/>
      <c r="BC20" s="19"/>
      <c r="BD20" s="22">
        <f t="shared" si="7"/>
        <v>0</v>
      </c>
      <c r="BE20" s="14"/>
      <c r="BF20" s="23"/>
      <c r="BG20" s="21"/>
      <c r="BH20" s="19"/>
      <c r="BI20" s="24"/>
      <c r="BJ20" s="19"/>
      <c r="BK20" s="22">
        <f t="shared" si="8"/>
        <v>0</v>
      </c>
      <c r="BL20" s="14"/>
      <c r="BM20" s="23">
        <v>2.6064814814814815E-2</v>
      </c>
      <c r="BN20" s="21" t="s">
        <v>214</v>
      </c>
      <c r="BO20" s="56">
        <f>(BM$31+1)-BN20</f>
        <v>5</v>
      </c>
      <c r="BP20" s="25">
        <v>0</v>
      </c>
      <c r="BQ20" s="19">
        <v>5</v>
      </c>
      <c r="BR20" s="22">
        <f t="shared" si="9"/>
        <v>10</v>
      </c>
      <c r="BS20" s="14"/>
      <c r="BT20" s="23">
        <v>1.2118055555555556E-2</v>
      </c>
      <c r="BU20" s="21" t="s">
        <v>214</v>
      </c>
      <c r="BV20" s="56">
        <f>(BT$31+1)-BU20</f>
        <v>7</v>
      </c>
      <c r="BW20" s="25">
        <v>0</v>
      </c>
      <c r="BX20" s="19">
        <v>5</v>
      </c>
      <c r="BY20" s="22">
        <f t="shared" si="10"/>
        <v>12</v>
      </c>
      <c r="BZ20" s="14"/>
      <c r="CA20" s="23"/>
      <c r="CB20" s="21"/>
      <c r="CC20" s="19"/>
      <c r="CD20" s="25"/>
      <c r="CE20" s="19"/>
      <c r="CF20" s="22">
        <f t="shared" si="11"/>
        <v>0</v>
      </c>
      <c r="CG20" s="14"/>
      <c r="CH20" s="23"/>
      <c r="CI20" s="21"/>
      <c r="CJ20" s="19"/>
      <c r="CK20" s="25"/>
      <c r="CL20" s="19"/>
      <c r="CM20" s="22">
        <f t="shared" si="12"/>
        <v>0</v>
      </c>
      <c r="CN20" s="14"/>
      <c r="CO20" s="23"/>
      <c r="CP20" s="21"/>
      <c r="CQ20" s="19"/>
      <c r="CR20" s="25"/>
      <c r="CS20" s="19"/>
      <c r="CT20" s="22">
        <f t="shared" si="13"/>
        <v>0</v>
      </c>
      <c r="CU20" s="14"/>
      <c r="CV20" s="23"/>
      <c r="CW20" s="21"/>
      <c r="CX20" s="19"/>
      <c r="CY20" s="25"/>
      <c r="CZ20" s="19"/>
      <c r="DA20" s="22">
        <f t="shared" si="14"/>
        <v>0</v>
      </c>
      <c r="DB20" s="14"/>
      <c r="DC20" s="23"/>
      <c r="DD20" s="21"/>
      <c r="DE20" s="19"/>
      <c r="DF20" s="24"/>
      <c r="DG20" s="19"/>
      <c r="DH20" s="22">
        <f t="shared" si="15"/>
        <v>0</v>
      </c>
      <c r="DI20" s="14"/>
      <c r="DJ20" s="23"/>
      <c r="DK20" s="21"/>
      <c r="DL20" s="60">
        <f t="shared" si="16"/>
        <v>25</v>
      </c>
      <c r="DM20" s="60">
        <f t="shared" si="17"/>
        <v>0</v>
      </c>
      <c r="DN20" s="60">
        <f t="shared" si="18"/>
        <v>15</v>
      </c>
      <c r="DO20" s="22">
        <f>DL20+DM20+DN20</f>
        <v>40</v>
      </c>
      <c r="DP20" s="14" t="str">
        <f t="shared" si="20"/>
        <v>Mark Bissell</v>
      </c>
      <c r="DQ20" s="14"/>
      <c r="DR20" s="14">
        <v>7</v>
      </c>
    </row>
    <row r="21" spans="1:122">
      <c r="A21" s="14" t="s">
        <v>262</v>
      </c>
      <c r="B21" s="23"/>
      <c r="C21" s="21"/>
      <c r="D21" s="19"/>
      <c r="E21" s="24">
        <v>0</v>
      </c>
      <c r="F21" s="19"/>
      <c r="G21" s="22">
        <f t="shared" si="24"/>
        <v>0</v>
      </c>
      <c r="H21" s="14"/>
      <c r="I21" s="23"/>
      <c r="J21" s="21"/>
      <c r="K21" s="19"/>
      <c r="L21" s="25"/>
      <c r="M21" s="19"/>
      <c r="N21" s="22">
        <f t="shared" si="1"/>
        <v>0</v>
      </c>
      <c r="O21" s="14"/>
      <c r="P21" s="23"/>
      <c r="Q21" s="21"/>
      <c r="R21" s="19"/>
      <c r="S21" s="24">
        <v>0</v>
      </c>
      <c r="T21" s="19"/>
      <c r="U21" s="22">
        <f t="shared" si="25"/>
        <v>0</v>
      </c>
      <c r="V21" s="14"/>
      <c r="W21" s="23"/>
      <c r="X21" s="21"/>
      <c r="Y21" s="19"/>
      <c r="Z21" s="24">
        <v>0</v>
      </c>
      <c r="AA21" s="19"/>
      <c r="AB21" s="22">
        <f t="shared" si="26"/>
        <v>0</v>
      </c>
      <c r="AC21" s="14"/>
      <c r="AD21" s="23"/>
      <c r="AE21" s="21"/>
      <c r="AF21" s="19"/>
      <c r="AG21" s="24">
        <v>0</v>
      </c>
      <c r="AH21" s="19"/>
      <c r="AI21" s="22">
        <f t="shared" si="21"/>
        <v>0</v>
      </c>
      <c r="AJ21" s="14"/>
      <c r="AK21" s="23"/>
      <c r="AL21" s="21"/>
      <c r="AM21" s="19"/>
      <c r="AN21" s="25"/>
      <c r="AO21" s="19"/>
      <c r="AP21" s="22">
        <f t="shared" si="22"/>
        <v>0</v>
      </c>
      <c r="AQ21" s="14"/>
      <c r="AR21" s="23">
        <v>2.4826388888888887E-2</v>
      </c>
      <c r="AS21" s="21" t="s">
        <v>264</v>
      </c>
      <c r="AT21" s="56">
        <f t="shared" si="23"/>
        <v>9</v>
      </c>
      <c r="AU21" s="24">
        <v>0</v>
      </c>
      <c r="AV21" s="19">
        <v>5</v>
      </c>
      <c r="AW21" s="22">
        <f t="shared" si="6"/>
        <v>14</v>
      </c>
      <c r="AX21" s="14"/>
      <c r="AY21" s="23"/>
      <c r="AZ21" s="21"/>
      <c r="BA21" s="19"/>
      <c r="BB21" s="25"/>
      <c r="BC21" s="19"/>
      <c r="BD21" s="22">
        <f t="shared" si="7"/>
        <v>0</v>
      </c>
      <c r="BE21" s="14"/>
      <c r="BF21" s="23"/>
      <c r="BG21" s="21"/>
      <c r="BH21" s="19"/>
      <c r="BI21" s="24"/>
      <c r="BJ21" s="19"/>
      <c r="BK21" s="22">
        <f t="shared" si="8"/>
        <v>0</v>
      </c>
      <c r="BL21" s="14"/>
      <c r="BM21" s="23"/>
      <c r="BN21" s="21"/>
      <c r="BO21" s="19"/>
      <c r="BP21" s="25"/>
      <c r="BQ21" s="19"/>
      <c r="BR21" s="22">
        <f t="shared" si="9"/>
        <v>0</v>
      </c>
      <c r="BS21" s="14"/>
      <c r="BT21" s="23"/>
      <c r="BU21" s="21"/>
      <c r="BV21" s="19"/>
      <c r="BW21" s="25"/>
      <c r="BX21" s="19"/>
      <c r="BY21" s="22">
        <f t="shared" si="10"/>
        <v>0</v>
      </c>
      <c r="BZ21" s="14"/>
      <c r="CA21" s="23"/>
      <c r="CB21" s="21"/>
      <c r="CC21" s="19"/>
      <c r="CD21" s="25"/>
      <c r="CE21" s="19"/>
      <c r="CF21" s="22">
        <f t="shared" si="11"/>
        <v>0</v>
      </c>
      <c r="CG21" s="14"/>
      <c r="CH21" s="23"/>
      <c r="CI21" s="21"/>
      <c r="CJ21" s="19"/>
      <c r="CK21" s="25"/>
      <c r="CL21" s="19"/>
      <c r="CM21" s="22">
        <f t="shared" si="12"/>
        <v>0</v>
      </c>
      <c r="CN21" s="14"/>
      <c r="CO21" s="23"/>
      <c r="CP21" s="21"/>
      <c r="CQ21" s="19"/>
      <c r="CR21" s="25"/>
      <c r="CS21" s="19"/>
      <c r="CT21" s="22">
        <f t="shared" si="13"/>
        <v>0</v>
      </c>
      <c r="CU21" s="14"/>
      <c r="CV21" s="23"/>
      <c r="CW21" s="21"/>
      <c r="CX21" s="19"/>
      <c r="CY21" s="25"/>
      <c r="CZ21" s="19"/>
      <c r="DA21" s="22">
        <f t="shared" si="14"/>
        <v>0</v>
      </c>
      <c r="DB21" s="14"/>
      <c r="DC21" s="23"/>
      <c r="DD21" s="21"/>
      <c r="DE21" s="19"/>
      <c r="DF21" s="24"/>
      <c r="DG21" s="19"/>
      <c r="DH21" s="22">
        <f t="shared" si="15"/>
        <v>0</v>
      </c>
      <c r="DI21" s="14"/>
      <c r="DJ21" s="23"/>
      <c r="DK21" s="21"/>
      <c r="DL21" s="60">
        <f t="shared" si="16"/>
        <v>9</v>
      </c>
      <c r="DM21" s="60">
        <f t="shared" si="17"/>
        <v>0</v>
      </c>
      <c r="DN21" s="60">
        <f t="shared" si="18"/>
        <v>5</v>
      </c>
      <c r="DO21" s="22">
        <f>DL21+DM21+DN21</f>
        <v>14</v>
      </c>
      <c r="DP21" s="14" t="str">
        <f t="shared" si="20"/>
        <v>Charlie Day</v>
      </c>
      <c r="DQ21" s="14"/>
      <c r="DR21" s="14">
        <v>14</v>
      </c>
    </row>
    <row r="22" spans="1:122">
      <c r="A22" s="14" t="s">
        <v>335</v>
      </c>
      <c r="B22" s="23"/>
      <c r="C22" s="21"/>
      <c r="D22" s="19"/>
      <c r="E22" s="24">
        <v>0</v>
      </c>
      <c r="F22" s="19"/>
      <c r="G22" s="22">
        <f t="shared" si="24"/>
        <v>0</v>
      </c>
      <c r="H22" s="14"/>
      <c r="I22" s="23"/>
      <c r="J22" s="21"/>
      <c r="K22" s="19"/>
      <c r="L22" s="25"/>
      <c r="M22" s="19"/>
      <c r="N22" s="22">
        <f t="shared" si="1"/>
        <v>0</v>
      </c>
      <c r="O22" s="14"/>
      <c r="P22" s="23"/>
      <c r="Q22" s="21"/>
      <c r="R22" s="19"/>
      <c r="S22" s="24">
        <v>0</v>
      </c>
      <c r="T22" s="19"/>
      <c r="U22" s="22">
        <f t="shared" si="25"/>
        <v>0</v>
      </c>
      <c r="V22" s="14"/>
      <c r="W22" s="23"/>
      <c r="X22" s="21"/>
      <c r="Y22" s="19"/>
      <c r="Z22" s="24">
        <v>0</v>
      </c>
      <c r="AA22" s="19"/>
      <c r="AB22" s="22">
        <f t="shared" si="26"/>
        <v>0</v>
      </c>
      <c r="AC22" s="14"/>
      <c r="AD22" s="23"/>
      <c r="AE22" s="21"/>
      <c r="AF22" s="19"/>
      <c r="AG22" s="24">
        <v>0</v>
      </c>
      <c r="AH22" s="19"/>
      <c r="AI22" s="22">
        <f t="shared" si="21"/>
        <v>0</v>
      </c>
      <c r="AJ22" s="14"/>
      <c r="AK22" s="23"/>
      <c r="AL22" s="21"/>
      <c r="AM22" s="19"/>
      <c r="AN22" s="25"/>
      <c r="AO22" s="19"/>
      <c r="AP22" s="22">
        <f t="shared" si="22"/>
        <v>0</v>
      </c>
      <c r="AQ22" s="14"/>
      <c r="AR22" s="23">
        <v>2.6574074074074073E-2</v>
      </c>
      <c r="AS22" s="21" t="s">
        <v>336</v>
      </c>
      <c r="AT22" s="56">
        <f t="shared" si="23"/>
        <v>6</v>
      </c>
      <c r="AU22" s="24">
        <v>0</v>
      </c>
      <c r="AV22" s="19">
        <v>5</v>
      </c>
      <c r="AW22" s="22">
        <f>AT22+AU22+AV22</f>
        <v>11</v>
      </c>
      <c r="AX22" s="14"/>
      <c r="AY22" s="23"/>
      <c r="AZ22" s="21"/>
      <c r="BA22" s="19"/>
      <c r="BB22" s="25"/>
      <c r="BC22" s="19"/>
      <c r="BD22" s="22">
        <f>BA22+BB22+BC22</f>
        <v>0</v>
      </c>
      <c r="BE22" s="14"/>
      <c r="BF22" s="23"/>
      <c r="BG22" s="21"/>
      <c r="BH22" s="19"/>
      <c r="BI22" s="24">
        <v>0</v>
      </c>
      <c r="BJ22" s="19"/>
      <c r="BK22" s="22">
        <f>BH22+BI22+BJ22</f>
        <v>0</v>
      </c>
      <c r="BL22" s="14"/>
      <c r="BM22" s="23"/>
      <c r="BN22" s="21"/>
      <c r="BO22" s="19"/>
      <c r="BP22" s="25"/>
      <c r="BQ22" s="19"/>
      <c r="BR22" s="22">
        <f>BO22+BP22+BQ22</f>
        <v>0</v>
      </c>
      <c r="BS22" s="14"/>
      <c r="BT22" s="23"/>
      <c r="BU22" s="21"/>
      <c r="BV22" s="19"/>
      <c r="BW22" s="25"/>
      <c r="BX22" s="19"/>
      <c r="BY22" s="22">
        <f>BV22+BW22+BX22</f>
        <v>0</v>
      </c>
      <c r="BZ22" s="14"/>
      <c r="CA22" s="23"/>
      <c r="CB22" s="21"/>
      <c r="CC22" s="19"/>
      <c r="CD22" s="25"/>
      <c r="CE22" s="19"/>
      <c r="CF22" s="22">
        <f>CC22+CD22+CE22</f>
        <v>0</v>
      </c>
      <c r="CG22" s="14"/>
      <c r="CH22" s="23"/>
      <c r="CI22" s="21"/>
      <c r="CJ22" s="19"/>
      <c r="CK22" s="25"/>
      <c r="CL22" s="19"/>
      <c r="CM22" s="22">
        <f>CJ22+CK22+CL22</f>
        <v>0</v>
      </c>
      <c r="CN22" s="14"/>
      <c r="CO22" s="23"/>
      <c r="CP22" s="21"/>
      <c r="CQ22" s="19"/>
      <c r="CR22" s="25"/>
      <c r="CS22" s="19"/>
      <c r="CT22" s="22">
        <f>CQ22+CR22+CS22</f>
        <v>0</v>
      </c>
      <c r="CU22" s="14"/>
      <c r="CV22" s="23"/>
      <c r="CW22" s="21"/>
      <c r="CX22" s="19"/>
      <c r="CY22" s="25"/>
      <c r="CZ22" s="19"/>
      <c r="DA22" s="22">
        <f t="shared" si="14"/>
        <v>0</v>
      </c>
      <c r="DB22" s="14"/>
      <c r="DC22" s="23"/>
      <c r="DD22" s="21"/>
      <c r="DE22" s="19"/>
      <c r="DF22" s="24">
        <v>0</v>
      </c>
      <c r="DG22" s="19"/>
      <c r="DH22" s="22">
        <f>DE22+DF22+DG22</f>
        <v>0</v>
      </c>
      <c r="DI22" s="14"/>
      <c r="DJ22" s="23"/>
      <c r="DK22" s="21"/>
      <c r="DL22" s="60">
        <f t="shared" si="16"/>
        <v>6</v>
      </c>
      <c r="DM22" s="60">
        <f t="shared" si="17"/>
        <v>0</v>
      </c>
      <c r="DN22" s="60">
        <f t="shared" si="18"/>
        <v>5</v>
      </c>
      <c r="DO22" s="22">
        <f t="shared" si="19"/>
        <v>11</v>
      </c>
      <c r="DP22" s="14" t="str">
        <f t="shared" si="20"/>
        <v>Kevin Scott</v>
      </c>
      <c r="DQ22" s="14"/>
      <c r="DR22" s="14">
        <v>15</v>
      </c>
    </row>
    <row r="23" spans="1:122">
      <c r="A23" s="14" t="s">
        <v>77</v>
      </c>
      <c r="B23" s="23"/>
      <c r="C23" s="21"/>
      <c r="D23" s="19"/>
      <c r="E23" s="24">
        <v>0</v>
      </c>
      <c r="F23" s="19"/>
      <c r="G23" s="22">
        <f t="shared" si="24"/>
        <v>0</v>
      </c>
      <c r="H23" s="14"/>
      <c r="I23" s="23"/>
      <c r="J23" s="21"/>
      <c r="K23" s="19"/>
      <c r="L23" s="25"/>
      <c r="M23" s="19"/>
      <c r="N23" s="22">
        <f>K23+L23+M23</f>
        <v>0</v>
      </c>
      <c r="O23" s="14"/>
      <c r="P23" s="23"/>
      <c r="Q23" s="21"/>
      <c r="R23" s="19"/>
      <c r="S23" s="24">
        <v>0</v>
      </c>
      <c r="T23" s="19"/>
      <c r="U23" s="22">
        <f t="shared" si="25"/>
        <v>0</v>
      </c>
      <c r="V23" s="14"/>
      <c r="W23" s="23"/>
      <c r="X23" s="21"/>
      <c r="Y23" s="19"/>
      <c r="Z23" s="24">
        <v>0</v>
      </c>
      <c r="AA23" s="19"/>
      <c r="AB23" s="22">
        <f t="shared" si="26"/>
        <v>0</v>
      </c>
      <c r="AC23" s="14"/>
      <c r="AD23" s="23"/>
      <c r="AE23" s="21"/>
      <c r="AF23" s="19"/>
      <c r="AG23" s="24">
        <v>0</v>
      </c>
      <c r="AH23" s="19"/>
      <c r="AI23" s="22">
        <f t="shared" si="21"/>
        <v>0</v>
      </c>
      <c r="AJ23" s="14"/>
      <c r="AK23" s="23"/>
      <c r="AL23" s="21"/>
      <c r="AM23" s="19"/>
      <c r="AN23" s="25"/>
      <c r="AO23" s="19"/>
      <c r="AP23" s="22">
        <f t="shared" si="22"/>
        <v>0</v>
      </c>
      <c r="AQ23" s="14"/>
      <c r="AR23" s="23">
        <v>2.7210648148148147E-2</v>
      </c>
      <c r="AS23" s="21" t="s">
        <v>266</v>
      </c>
      <c r="AT23" s="56">
        <f t="shared" si="23"/>
        <v>5</v>
      </c>
      <c r="AU23" s="24">
        <v>0</v>
      </c>
      <c r="AV23" s="19">
        <v>5</v>
      </c>
      <c r="AW23" s="22">
        <f t="shared" si="6"/>
        <v>10</v>
      </c>
      <c r="AX23" s="14"/>
      <c r="AY23" s="23"/>
      <c r="AZ23" s="21"/>
      <c r="BA23" s="19"/>
      <c r="BB23" s="25"/>
      <c r="BC23" s="19"/>
      <c r="BD23" s="22">
        <f t="shared" si="7"/>
        <v>0</v>
      </c>
      <c r="BE23" s="14"/>
      <c r="BF23" s="23"/>
      <c r="BG23" s="21"/>
      <c r="BH23" s="19"/>
      <c r="BI23" s="24">
        <v>0</v>
      </c>
      <c r="BJ23" s="19"/>
      <c r="BK23" s="22">
        <f t="shared" si="8"/>
        <v>0</v>
      </c>
      <c r="BL23" s="14"/>
      <c r="BM23" s="23"/>
      <c r="BN23" s="21"/>
      <c r="BO23" s="19"/>
      <c r="BP23" s="25"/>
      <c r="BQ23" s="19"/>
      <c r="BR23" s="22">
        <f t="shared" si="9"/>
        <v>0</v>
      </c>
      <c r="BS23" s="14"/>
      <c r="BT23" s="23"/>
      <c r="BU23" s="21"/>
      <c r="BV23" s="19"/>
      <c r="BW23" s="25"/>
      <c r="BX23" s="19"/>
      <c r="BY23" s="22">
        <f t="shared" si="10"/>
        <v>0</v>
      </c>
      <c r="BZ23" s="14"/>
      <c r="CA23" s="23"/>
      <c r="CB23" s="21"/>
      <c r="CC23" s="19"/>
      <c r="CD23" s="25"/>
      <c r="CE23" s="19"/>
      <c r="CF23" s="22">
        <f t="shared" si="11"/>
        <v>0</v>
      </c>
      <c r="CG23" s="14"/>
      <c r="CH23" s="23"/>
      <c r="CI23" s="21"/>
      <c r="CJ23" s="19"/>
      <c r="CK23" s="25"/>
      <c r="CL23" s="19"/>
      <c r="CM23" s="22">
        <f t="shared" si="12"/>
        <v>0</v>
      </c>
      <c r="CN23" s="14"/>
      <c r="CO23" s="23"/>
      <c r="CP23" s="21"/>
      <c r="CQ23" s="19"/>
      <c r="CR23" s="25"/>
      <c r="CS23" s="19"/>
      <c r="CT23" s="22">
        <f t="shared" si="13"/>
        <v>0</v>
      </c>
      <c r="CU23" s="14"/>
      <c r="CV23" s="23"/>
      <c r="CW23" s="21"/>
      <c r="CX23" s="19"/>
      <c r="CY23" s="25"/>
      <c r="CZ23" s="19"/>
      <c r="DA23" s="22">
        <f t="shared" si="14"/>
        <v>0</v>
      </c>
      <c r="DB23" s="14"/>
      <c r="DC23" s="23">
        <v>7.7407407407407411E-2</v>
      </c>
      <c r="DD23" s="21" t="s">
        <v>232</v>
      </c>
      <c r="DE23" s="57">
        <f>((DC$31+1)-DD23)*2</f>
        <v>12</v>
      </c>
      <c r="DF23" s="24">
        <v>0</v>
      </c>
      <c r="DG23" s="19">
        <v>10</v>
      </c>
      <c r="DH23" s="22">
        <f t="shared" si="15"/>
        <v>22</v>
      </c>
      <c r="DI23" s="14"/>
      <c r="DJ23" s="23"/>
      <c r="DK23" s="21"/>
      <c r="DL23" s="60">
        <f t="shared" si="16"/>
        <v>17</v>
      </c>
      <c r="DM23" s="60">
        <f t="shared" si="17"/>
        <v>0</v>
      </c>
      <c r="DN23" s="60">
        <f t="shared" si="18"/>
        <v>15</v>
      </c>
      <c r="DO23" s="22">
        <f t="shared" si="19"/>
        <v>32</v>
      </c>
      <c r="DP23" s="14" t="str">
        <f t="shared" si="20"/>
        <v>Ian Horne</v>
      </c>
      <c r="DQ23" s="14"/>
      <c r="DR23" s="14">
        <v>8</v>
      </c>
    </row>
    <row r="24" spans="1:122">
      <c r="A24" s="14" t="s">
        <v>175</v>
      </c>
      <c r="B24" s="23"/>
      <c r="C24" s="21"/>
      <c r="D24" s="19"/>
      <c r="E24" s="24">
        <v>0</v>
      </c>
      <c r="F24" s="19"/>
      <c r="G24" s="22">
        <f t="shared" si="24"/>
        <v>0</v>
      </c>
      <c r="H24" s="14"/>
      <c r="I24" s="23"/>
      <c r="J24" s="21"/>
      <c r="K24" s="19"/>
      <c r="L24" s="25"/>
      <c r="M24" s="19"/>
      <c r="N24" s="22">
        <f t="shared" si="1"/>
        <v>0</v>
      </c>
      <c r="O24" s="14"/>
      <c r="P24" s="23"/>
      <c r="Q24" s="21"/>
      <c r="R24" s="19"/>
      <c r="S24" s="24">
        <v>0</v>
      </c>
      <c r="T24" s="19"/>
      <c r="U24" s="22">
        <f t="shared" si="25"/>
        <v>0</v>
      </c>
      <c r="V24" s="14"/>
      <c r="W24" s="23"/>
      <c r="X24" s="21"/>
      <c r="Y24" s="19"/>
      <c r="Z24" s="24">
        <v>0</v>
      </c>
      <c r="AA24" s="19"/>
      <c r="AB24" s="22">
        <f t="shared" si="26"/>
        <v>0</v>
      </c>
      <c r="AC24" s="14"/>
      <c r="AD24" s="23"/>
      <c r="AE24" s="21"/>
      <c r="AF24" s="19"/>
      <c r="AG24" s="24">
        <v>0</v>
      </c>
      <c r="AH24" s="19"/>
      <c r="AI24" s="22">
        <f t="shared" si="21"/>
        <v>0</v>
      </c>
      <c r="AJ24" s="14"/>
      <c r="AK24" s="23"/>
      <c r="AL24" s="21"/>
      <c r="AM24" s="19"/>
      <c r="AN24" s="25"/>
      <c r="AO24" s="19"/>
      <c r="AP24" s="22">
        <f t="shared" si="22"/>
        <v>0</v>
      </c>
      <c r="AQ24" s="14"/>
      <c r="AR24" s="23">
        <v>2.7476851851851853E-2</v>
      </c>
      <c r="AS24" s="21" t="s">
        <v>268</v>
      </c>
      <c r="AT24" s="56">
        <f t="shared" si="23"/>
        <v>4</v>
      </c>
      <c r="AU24" s="24">
        <v>0</v>
      </c>
      <c r="AV24" s="19">
        <v>5</v>
      </c>
      <c r="AW24" s="22">
        <f t="shared" si="6"/>
        <v>9</v>
      </c>
      <c r="AX24" s="14"/>
      <c r="AY24" s="23"/>
      <c r="AZ24" s="21"/>
      <c r="BA24" s="19"/>
      <c r="BB24" s="25"/>
      <c r="BC24" s="19"/>
      <c r="BD24" s="22">
        <f t="shared" si="7"/>
        <v>0</v>
      </c>
      <c r="BE24" s="14"/>
      <c r="BF24" s="23"/>
      <c r="BG24" s="21"/>
      <c r="BH24" s="19"/>
      <c r="BI24" s="24"/>
      <c r="BJ24" s="19"/>
      <c r="BK24" s="22">
        <f t="shared" si="8"/>
        <v>0</v>
      </c>
      <c r="BL24" s="14"/>
      <c r="BM24" s="23"/>
      <c r="BN24" s="21"/>
      <c r="BO24" s="19"/>
      <c r="BP24" s="25"/>
      <c r="BQ24" s="19"/>
      <c r="BR24" s="22">
        <f t="shared" si="9"/>
        <v>0</v>
      </c>
      <c r="BS24" s="14"/>
      <c r="BT24" s="23"/>
      <c r="BU24" s="21"/>
      <c r="BV24" s="19"/>
      <c r="BW24" s="25"/>
      <c r="BX24" s="19"/>
      <c r="BY24" s="22">
        <f t="shared" si="10"/>
        <v>0</v>
      </c>
      <c r="BZ24" s="14"/>
      <c r="CA24" s="23"/>
      <c r="CB24" s="21"/>
      <c r="CC24" s="19"/>
      <c r="CD24" s="25"/>
      <c r="CE24" s="19"/>
      <c r="CF24" s="22">
        <f t="shared" si="11"/>
        <v>0</v>
      </c>
      <c r="CG24" s="14"/>
      <c r="CH24" s="23"/>
      <c r="CI24" s="21"/>
      <c r="CJ24" s="19"/>
      <c r="CK24" s="25"/>
      <c r="CL24" s="19"/>
      <c r="CM24" s="22">
        <f t="shared" si="12"/>
        <v>0</v>
      </c>
      <c r="CN24" s="14"/>
      <c r="CO24" s="23"/>
      <c r="CP24" s="21"/>
      <c r="CQ24" s="19"/>
      <c r="CR24" s="25"/>
      <c r="CS24" s="19"/>
      <c r="CT24" s="22">
        <f t="shared" si="13"/>
        <v>0</v>
      </c>
      <c r="CU24" s="14"/>
      <c r="CV24" s="23"/>
      <c r="CW24" s="21"/>
      <c r="CX24" s="19"/>
      <c r="CY24" s="25"/>
      <c r="CZ24" s="19"/>
      <c r="DA24" s="22">
        <f t="shared" si="14"/>
        <v>0</v>
      </c>
      <c r="DB24" s="14"/>
      <c r="DC24" s="23"/>
      <c r="DD24" s="21"/>
      <c r="DE24" s="19"/>
      <c r="DF24" s="24"/>
      <c r="DG24" s="19"/>
      <c r="DH24" s="22">
        <f t="shared" si="15"/>
        <v>0</v>
      </c>
      <c r="DI24" s="14"/>
      <c r="DJ24" s="23"/>
      <c r="DK24" s="21"/>
      <c r="DL24" s="60">
        <f t="shared" si="16"/>
        <v>4</v>
      </c>
      <c r="DM24" s="60">
        <f t="shared" si="17"/>
        <v>0</v>
      </c>
      <c r="DN24" s="60">
        <f t="shared" si="18"/>
        <v>5</v>
      </c>
      <c r="DO24" s="22">
        <f t="shared" si="19"/>
        <v>9</v>
      </c>
      <c r="DP24" s="14" t="str">
        <f t="shared" si="20"/>
        <v>Shaun Graham</v>
      </c>
      <c r="DQ24" s="14"/>
      <c r="DR24" s="14">
        <v>16</v>
      </c>
    </row>
    <row r="25" spans="1:122">
      <c r="A25" s="14" t="s">
        <v>18</v>
      </c>
      <c r="B25" s="23"/>
      <c r="C25" s="21"/>
      <c r="D25" s="19"/>
      <c r="E25" s="24">
        <v>0</v>
      </c>
      <c r="F25" s="19"/>
      <c r="G25" s="22">
        <f t="shared" si="24"/>
        <v>0</v>
      </c>
      <c r="H25" s="14"/>
      <c r="I25" s="23"/>
      <c r="J25" s="21"/>
      <c r="K25" s="19"/>
      <c r="L25" s="25"/>
      <c r="M25" s="19"/>
      <c r="N25" s="22">
        <f t="shared" si="1"/>
        <v>0</v>
      </c>
      <c r="O25" s="14"/>
      <c r="P25" s="23"/>
      <c r="Q25" s="21"/>
      <c r="R25" s="19"/>
      <c r="S25" s="24">
        <v>0</v>
      </c>
      <c r="T25" s="19"/>
      <c r="U25" s="22">
        <f t="shared" si="25"/>
        <v>0</v>
      </c>
      <c r="V25" s="14"/>
      <c r="W25" s="23"/>
      <c r="X25" s="21"/>
      <c r="Y25" s="19"/>
      <c r="Z25" s="24">
        <v>0</v>
      </c>
      <c r="AA25" s="19"/>
      <c r="AB25" s="22">
        <f t="shared" si="26"/>
        <v>0</v>
      </c>
      <c r="AC25" s="14"/>
      <c r="AD25" s="23"/>
      <c r="AE25" s="21"/>
      <c r="AF25" s="19"/>
      <c r="AG25" s="24">
        <v>0</v>
      </c>
      <c r="AH25" s="19"/>
      <c r="AI25" s="22">
        <f t="shared" si="21"/>
        <v>0</v>
      </c>
      <c r="AJ25" s="14"/>
      <c r="AK25" s="23"/>
      <c r="AL25" s="21"/>
      <c r="AM25" s="19"/>
      <c r="AN25" s="25"/>
      <c r="AO25" s="19"/>
      <c r="AP25" s="22">
        <f t="shared" si="22"/>
        <v>0</v>
      </c>
      <c r="AQ25" s="14"/>
      <c r="AR25" s="23">
        <v>2.8159722222222221E-2</v>
      </c>
      <c r="AS25" s="21" t="s">
        <v>337</v>
      </c>
      <c r="AT25" s="56">
        <f t="shared" si="23"/>
        <v>3</v>
      </c>
      <c r="AU25" s="24">
        <v>0</v>
      </c>
      <c r="AV25" s="19">
        <v>5</v>
      </c>
      <c r="AW25" s="22">
        <f t="shared" si="6"/>
        <v>8</v>
      </c>
      <c r="AX25" s="14"/>
      <c r="AY25" s="23"/>
      <c r="AZ25" s="21"/>
      <c r="BA25" s="19"/>
      <c r="BB25" s="25"/>
      <c r="BC25" s="19"/>
      <c r="BD25" s="22">
        <f t="shared" si="7"/>
        <v>0</v>
      </c>
      <c r="BE25" s="14"/>
      <c r="BF25" s="23"/>
      <c r="BG25" s="21"/>
      <c r="BH25" s="19"/>
      <c r="BI25" s="24"/>
      <c r="BJ25" s="19"/>
      <c r="BK25" s="22">
        <f t="shared" si="8"/>
        <v>0</v>
      </c>
      <c r="BL25" s="14"/>
      <c r="BM25" s="23"/>
      <c r="BN25" s="21"/>
      <c r="BO25" s="19"/>
      <c r="BP25" s="25"/>
      <c r="BQ25" s="19"/>
      <c r="BR25" s="22">
        <f t="shared" si="9"/>
        <v>0</v>
      </c>
      <c r="BS25" s="14"/>
      <c r="BT25" s="23"/>
      <c r="BU25" s="21"/>
      <c r="BV25" s="19"/>
      <c r="BW25" s="25"/>
      <c r="BX25" s="19"/>
      <c r="BY25" s="22">
        <f t="shared" si="10"/>
        <v>0</v>
      </c>
      <c r="BZ25" s="14"/>
      <c r="CA25" s="23"/>
      <c r="CB25" s="21"/>
      <c r="CC25" s="19"/>
      <c r="CD25" s="25"/>
      <c r="CE25" s="19"/>
      <c r="CF25" s="22">
        <f t="shared" si="11"/>
        <v>0</v>
      </c>
      <c r="CG25" s="14"/>
      <c r="CH25" s="23"/>
      <c r="CI25" s="21"/>
      <c r="CJ25" s="19"/>
      <c r="CK25" s="25"/>
      <c r="CL25" s="19"/>
      <c r="CM25" s="22">
        <f t="shared" si="12"/>
        <v>0</v>
      </c>
      <c r="CN25" s="14"/>
      <c r="CO25" s="23"/>
      <c r="CP25" s="21"/>
      <c r="CQ25" s="19"/>
      <c r="CR25" s="25"/>
      <c r="CS25" s="19"/>
      <c r="CT25" s="22">
        <f t="shared" si="13"/>
        <v>0</v>
      </c>
      <c r="CU25" s="14"/>
      <c r="CV25" s="23"/>
      <c r="CW25" s="21"/>
      <c r="CX25" s="19"/>
      <c r="CY25" s="25"/>
      <c r="CZ25" s="19"/>
      <c r="DA25" s="22">
        <f t="shared" si="14"/>
        <v>0</v>
      </c>
      <c r="DB25" s="14"/>
      <c r="DC25" s="23">
        <v>8.3449074074074078E-2</v>
      </c>
      <c r="DD25" s="21" t="s">
        <v>267</v>
      </c>
      <c r="DE25" s="57">
        <f>((DC$31+1)-DD25)*2</f>
        <v>8</v>
      </c>
      <c r="DF25" s="24"/>
      <c r="DG25" s="19">
        <v>10</v>
      </c>
      <c r="DH25" s="22">
        <f t="shared" si="15"/>
        <v>18</v>
      </c>
      <c r="DI25" s="14"/>
      <c r="DJ25" s="23"/>
      <c r="DK25" s="21"/>
      <c r="DL25" s="60">
        <f t="shared" si="16"/>
        <v>11</v>
      </c>
      <c r="DM25" s="60">
        <f t="shared" si="17"/>
        <v>0</v>
      </c>
      <c r="DN25" s="60">
        <f t="shared" si="18"/>
        <v>15</v>
      </c>
      <c r="DO25" s="22">
        <f>DL25+DM25+DN25</f>
        <v>26</v>
      </c>
      <c r="DP25" s="14" t="str">
        <f t="shared" si="20"/>
        <v>Andrew Walker</v>
      </c>
      <c r="DQ25" s="14"/>
      <c r="DR25" s="14">
        <v>10</v>
      </c>
    </row>
    <row r="26" spans="1:122">
      <c r="A26" s="14" t="s">
        <v>338</v>
      </c>
      <c r="B26" s="23"/>
      <c r="C26" s="21"/>
      <c r="D26" s="19"/>
      <c r="E26" s="24">
        <v>0</v>
      </c>
      <c r="F26" s="19"/>
      <c r="G26" s="22">
        <f t="shared" si="24"/>
        <v>0</v>
      </c>
      <c r="H26" s="14"/>
      <c r="I26" s="23"/>
      <c r="J26" s="21"/>
      <c r="K26" s="19"/>
      <c r="L26" s="25"/>
      <c r="M26" s="19"/>
      <c r="N26" s="22">
        <f t="shared" si="1"/>
        <v>0</v>
      </c>
      <c r="O26" s="14"/>
      <c r="P26" s="23"/>
      <c r="Q26" s="21"/>
      <c r="R26" s="19"/>
      <c r="S26" s="24">
        <v>0</v>
      </c>
      <c r="T26" s="19"/>
      <c r="U26" s="22">
        <f t="shared" si="25"/>
        <v>0</v>
      </c>
      <c r="V26" s="14"/>
      <c r="W26" s="23"/>
      <c r="X26" s="21"/>
      <c r="Y26" s="19"/>
      <c r="Z26" s="24">
        <v>0</v>
      </c>
      <c r="AA26" s="19"/>
      <c r="AB26" s="22">
        <f t="shared" si="26"/>
        <v>0</v>
      </c>
      <c r="AC26" s="14"/>
      <c r="AD26" s="23"/>
      <c r="AE26" s="21"/>
      <c r="AF26" s="19"/>
      <c r="AG26" s="24">
        <v>0</v>
      </c>
      <c r="AH26" s="19"/>
      <c r="AI26" s="22">
        <f t="shared" si="21"/>
        <v>0</v>
      </c>
      <c r="AJ26" s="14"/>
      <c r="AK26" s="23"/>
      <c r="AL26" s="21"/>
      <c r="AM26" s="19"/>
      <c r="AN26" s="25"/>
      <c r="AO26" s="19"/>
      <c r="AP26" s="22">
        <f t="shared" si="22"/>
        <v>0</v>
      </c>
      <c r="AQ26" s="14"/>
      <c r="AR26" s="23">
        <v>2.9872685185185183E-2</v>
      </c>
      <c r="AS26" s="21" t="s">
        <v>339</v>
      </c>
      <c r="AT26" s="56">
        <f t="shared" si="23"/>
        <v>2</v>
      </c>
      <c r="AU26" s="24">
        <v>0</v>
      </c>
      <c r="AV26" s="19">
        <v>5</v>
      </c>
      <c r="AW26" s="22">
        <f t="shared" si="6"/>
        <v>7</v>
      </c>
      <c r="AX26" s="14"/>
      <c r="AY26" s="23"/>
      <c r="AZ26" s="21"/>
      <c r="BA26" s="19"/>
      <c r="BB26" s="25"/>
      <c r="BC26" s="19"/>
      <c r="BD26" s="22">
        <f t="shared" si="7"/>
        <v>0</v>
      </c>
      <c r="BE26" s="14"/>
      <c r="BF26" s="23"/>
      <c r="BG26" s="21"/>
      <c r="BH26" s="19"/>
      <c r="BI26" s="24">
        <v>0</v>
      </c>
      <c r="BJ26" s="19"/>
      <c r="BK26" s="22">
        <f t="shared" si="8"/>
        <v>0</v>
      </c>
      <c r="BL26" s="14"/>
      <c r="BM26" s="23"/>
      <c r="BN26" s="21"/>
      <c r="BO26" s="19"/>
      <c r="BP26" s="25"/>
      <c r="BQ26" s="19"/>
      <c r="BR26" s="22">
        <f t="shared" si="9"/>
        <v>0</v>
      </c>
      <c r="BS26" s="14"/>
      <c r="BT26" s="23"/>
      <c r="BU26" s="21"/>
      <c r="BV26" s="19"/>
      <c r="BW26" s="25"/>
      <c r="BX26" s="19"/>
      <c r="BY26" s="22">
        <f t="shared" si="10"/>
        <v>0</v>
      </c>
      <c r="BZ26" s="14"/>
      <c r="CA26" s="23"/>
      <c r="CB26" s="21"/>
      <c r="CC26" s="19"/>
      <c r="CD26" s="25"/>
      <c r="CE26" s="19"/>
      <c r="CF26" s="22">
        <f t="shared" si="11"/>
        <v>0</v>
      </c>
      <c r="CG26" s="14"/>
      <c r="CH26" s="23"/>
      <c r="CI26" s="21"/>
      <c r="CJ26" s="19"/>
      <c r="CK26" s="25"/>
      <c r="CL26" s="19"/>
      <c r="CM26" s="22">
        <f t="shared" si="12"/>
        <v>0</v>
      </c>
      <c r="CN26" s="14"/>
      <c r="CO26" s="23"/>
      <c r="CP26" s="21"/>
      <c r="CQ26" s="19"/>
      <c r="CR26" s="25"/>
      <c r="CS26" s="19"/>
      <c r="CT26" s="22">
        <f t="shared" si="13"/>
        <v>0</v>
      </c>
      <c r="CU26" s="14"/>
      <c r="CV26" s="23"/>
      <c r="CW26" s="21"/>
      <c r="CX26" s="19"/>
      <c r="CY26" s="25"/>
      <c r="CZ26" s="19"/>
      <c r="DA26" s="22">
        <f t="shared" si="14"/>
        <v>0</v>
      </c>
      <c r="DB26" s="14"/>
      <c r="DC26" s="23"/>
      <c r="DD26" s="21"/>
      <c r="DE26" s="19"/>
      <c r="DF26" s="24">
        <v>0</v>
      </c>
      <c r="DG26" s="19"/>
      <c r="DH26" s="22">
        <f t="shared" si="15"/>
        <v>0</v>
      </c>
      <c r="DI26" s="14"/>
      <c r="DJ26" s="23"/>
      <c r="DK26" s="21"/>
      <c r="DL26" s="60">
        <f t="shared" si="16"/>
        <v>2</v>
      </c>
      <c r="DM26" s="60">
        <f t="shared" si="17"/>
        <v>0</v>
      </c>
      <c r="DN26" s="60">
        <f t="shared" si="18"/>
        <v>5</v>
      </c>
      <c r="DO26" s="22">
        <f t="shared" si="19"/>
        <v>7</v>
      </c>
      <c r="DP26" s="14" t="str">
        <f t="shared" si="20"/>
        <v>Fraser Tyson</v>
      </c>
      <c r="DQ26" s="14"/>
      <c r="DR26" s="14">
        <v>17</v>
      </c>
    </row>
    <row r="27" spans="1:122">
      <c r="A27" s="14" t="s">
        <v>341</v>
      </c>
      <c r="B27" s="23"/>
      <c r="C27" s="21"/>
      <c r="D27" s="19"/>
      <c r="E27" s="24"/>
      <c r="F27" s="19"/>
      <c r="G27" s="22"/>
      <c r="H27" s="14"/>
      <c r="I27" s="23"/>
      <c r="J27" s="21"/>
      <c r="K27" s="19"/>
      <c r="L27" s="25"/>
      <c r="M27" s="19"/>
      <c r="N27" s="22"/>
      <c r="O27" s="14"/>
      <c r="P27" s="23"/>
      <c r="Q27" s="21"/>
      <c r="R27" s="19"/>
      <c r="S27" s="24"/>
      <c r="T27" s="19"/>
      <c r="U27" s="22"/>
      <c r="V27" s="14"/>
      <c r="W27" s="23"/>
      <c r="X27" s="21"/>
      <c r="Y27" s="19"/>
      <c r="Z27" s="24"/>
      <c r="AA27" s="19"/>
      <c r="AB27" s="22"/>
      <c r="AC27" s="14"/>
      <c r="AD27" s="23"/>
      <c r="AE27" s="21"/>
      <c r="AF27" s="19"/>
      <c r="AG27" s="24"/>
      <c r="AH27" s="19"/>
      <c r="AI27" s="22"/>
      <c r="AJ27" s="14"/>
      <c r="AK27" s="23"/>
      <c r="AL27" s="21"/>
      <c r="AM27" s="19"/>
      <c r="AN27" s="25"/>
      <c r="AO27" s="19"/>
      <c r="AP27" s="22"/>
      <c r="AQ27" s="14"/>
      <c r="AR27" s="23"/>
      <c r="AS27" s="21"/>
      <c r="AT27" s="56"/>
      <c r="AU27" s="24"/>
      <c r="AV27" s="19"/>
      <c r="AW27" s="22"/>
      <c r="AX27" s="14"/>
      <c r="AY27" s="23">
        <v>2.9305555555555557E-2</v>
      </c>
      <c r="AZ27" s="21" t="s">
        <v>233</v>
      </c>
      <c r="BA27" s="56">
        <f>(AY$31+1)-AZ27</f>
        <v>2</v>
      </c>
      <c r="BB27" s="25">
        <v>0</v>
      </c>
      <c r="BC27" s="19">
        <v>5</v>
      </c>
      <c r="BD27" s="22">
        <f t="shared" si="7"/>
        <v>7</v>
      </c>
      <c r="BE27" s="14"/>
      <c r="BF27" s="23"/>
      <c r="BG27" s="21"/>
      <c r="BH27" s="19"/>
      <c r="BI27" s="24"/>
      <c r="BJ27" s="19"/>
      <c r="BK27" s="22"/>
      <c r="BL27" s="14"/>
      <c r="BM27" s="23"/>
      <c r="BN27" s="21"/>
      <c r="BO27" s="19"/>
      <c r="BP27" s="25"/>
      <c r="BQ27" s="19"/>
      <c r="BR27" s="22"/>
      <c r="BS27" s="14"/>
      <c r="BT27" s="23"/>
      <c r="BU27" s="21"/>
      <c r="BV27" s="19"/>
      <c r="BW27" s="25"/>
      <c r="BX27" s="19"/>
      <c r="BY27" s="22"/>
      <c r="BZ27" s="14"/>
      <c r="CA27" s="23"/>
      <c r="CB27" s="21"/>
      <c r="CC27" s="19"/>
      <c r="CD27" s="25"/>
      <c r="CE27" s="19"/>
      <c r="CF27" s="22"/>
      <c r="CG27" s="14"/>
      <c r="CH27" s="23"/>
      <c r="CI27" s="21"/>
      <c r="CJ27" s="19"/>
      <c r="CK27" s="25"/>
      <c r="CL27" s="19"/>
      <c r="CM27" s="22"/>
      <c r="CN27" s="14"/>
      <c r="CO27" s="23"/>
      <c r="CP27" s="21"/>
      <c r="CQ27" s="19"/>
      <c r="CR27" s="25"/>
      <c r="CS27" s="19"/>
      <c r="CT27" s="22"/>
      <c r="CU27" s="14"/>
      <c r="CV27" s="23"/>
      <c r="CW27" s="21"/>
      <c r="CX27" s="19"/>
      <c r="CY27" s="25"/>
      <c r="CZ27" s="19"/>
      <c r="DA27" s="22"/>
      <c r="DB27" s="14"/>
      <c r="DC27" s="23"/>
      <c r="DD27" s="21"/>
      <c r="DE27" s="19"/>
      <c r="DF27" s="24"/>
      <c r="DG27" s="19"/>
      <c r="DH27" s="22"/>
      <c r="DI27" s="14"/>
      <c r="DJ27" s="23"/>
      <c r="DK27" s="21"/>
      <c r="DL27" s="60">
        <f t="shared" si="16"/>
        <v>2</v>
      </c>
      <c r="DM27" s="60">
        <f t="shared" si="17"/>
        <v>0</v>
      </c>
      <c r="DN27" s="60">
        <f t="shared" si="18"/>
        <v>5</v>
      </c>
      <c r="DO27" s="22">
        <f>DL27+DM27+DN27</f>
        <v>7</v>
      </c>
      <c r="DP27" s="14" t="str">
        <f t="shared" si="20"/>
        <v>Jon Tombs</v>
      </c>
      <c r="DQ27" s="14"/>
      <c r="DR27" s="14">
        <v>17</v>
      </c>
    </row>
    <row r="28" spans="1:122">
      <c r="A28" s="14"/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5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5"/>
      <c r="AO28" s="19"/>
      <c r="AP28" s="22"/>
      <c r="AQ28" s="14"/>
      <c r="AR28" s="23"/>
      <c r="AS28" s="21"/>
      <c r="AT28" s="56"/>
      <c r="AU28" s="24"/>
      <c r="AV28" s="19"/>
      <c r="AW28" s="22"/>
      <c r="AX28" s="14"/>
      <c r="AY28" s="23"/>
      <c r="AZ28" s="21"/>
      <c r="BA28" s="56"/>
      <c r="BB28" s="25"/>
      <c r="BC28" s="19"/>
      <c r="BD28" s="22"/>
      <c r="BE28" s="14"/>
      <c r="BF28" s="23"/>
      <c r="BG28" s="21"/>
      <c r="BH28" s="19"/>
      <c r="BI28" s="24"/>
      <c r="BJ28" s="19"/>
      <c r="BK28" s="22"/>
      <c r="BL28" s="14"/>
      <c r="BM28" s="23"/>
      <c r="BN28" s="21"/>
      <c r="BO28" s="19"/>
      <c r="BP28" s="25"/>
      <c r="BQ28" s="19"/>
      <c r="BR28" s="22"/>
      <c r="BS28" s="14"/>
      <c r="BT28" s="23"/>
      <c r="BU28" s="21"/>
      <c r="BV28" s="19"/>
      <c r="BW28" s="25"/>
      <c r="BX28" s="19"/>
      <c r="BY28" s="22"/>
      <c r="BZ28" s="14"/>
      <c r="CA28" s="23"/>
      <c r="CB28" s="21"/>
      <c r="CC28" s="19"/>
      <c r="CD28" s="25"/>
      <c r="CE28" s="19"/>
      <c r="CF28" s="22"/>
      <c r="CG28" s="14"/>
      <c r="CH28" s="23"/>
      <c r="CI28" s="21"/>
      <c r="CJ28" s="19"/>
      <c r="CK28" s="25"/>
      <c r="CL28" s="19"/>
      <c r="CM28" s="22"/>
      <c r="CN28" s="14"/>
      <c r="CO28" s="23"/>
      <c r="CP28" s="21"/>
      <c r="CQ28" s="19"/>
      <c r="CR28" s="25"/>
      <c r="CS28" s="19"/>
      <c r="CT28" s="22"/>
      <c r="CU28" s="14"/>
      <c r="CV28" s="23"/>
      <c r="CW28" s="21"/>
      <c r="CX28" s="19"/>
      <c r="CY28" s="25"/>
      <c r="CZ28" s="19"/>
      <c r="DA28" s="22"/>
      <c r="DB28" s="14"/>
      <c r="DC28" s="23"/>
      <c r="DD28" s="21"/>
      <c r="DE28" s="19"/>
      <c r="DF28" s="24"/>
      <c r="DG28" s="19"/>
      <c r="DH28" s="22"/>
      <c r="DI28" s="14"/>
      <c r="DJ28" s="23"/>
      <c r="DK28" s="21"/>
      <c r="DL28" s="19"/>
      <c r="DM28" s="19"/>
      <c r="DN28" s="19"/>
      <c r="DO28" s="22"/>
      <c r="DP28" s="14"/>
      <c r="DQ28" s="14"/>
      <c r="DR28" s="14"/>
    </row>
    <row r="29" spans="1:122">
      <c r="A29" s="14"/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5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5"/>
      <c r="AO29" s="19"/>
      <c r="AP29" s="22"/>
      <c r="AQ29" s="14"/>
      <c r="AR29" s="23"/>
      <c r="AS29" s="21"/>
      <c r="AT29" s="56"/>
      <c r="AU29" s="24"/>
      <c r="AV29" s="19"/>
      <c r="AW29" s="22"/>
      <c r="AX29" s="14"/>
      <c r="AY29" s="23"/>
      <c r="AZ29" s="21"/>
      <c r="BA29" s="56"/>
      <c r="BB29" s="25"/>
      <c r="BC29" s="19"/>
      <c r="BD29" s="22"/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5"/>
      <c r="BQ29" s="19"/>
      <c r="BR29" s="22"/>
      <c r="BS29" s="14"/>
      <c r="BT29" s="23"/>
      <c r="BU29" s="21"/>
      <c r="BV29" s="19"/>
      <c r="BW29" s="25"/>
      <c r="BX29" s="19"/>
      <c r="BY29" s="22"/>
      <c r="BZ29" s="14"/>
      <c r="CA29" s="23"/>
      <c r="CB29" s="21"/>
      <c r="CC29" s="19"/>
      <c r="CD29" s="25"/>
      <c r="CE29" s="19"/>
      <c r="CF29" s="22"/>
      <c r="CG29" s="14"/>
      <c r="CH29" s="23"/>
      <c r="CI29" s="21"/>
      <c r="CJ29" s="19"/>
      <c r="CK29" s="25"/>
      <c r="CL29" s="19"/>
      <c r="CM29" s="22"/>
      <c r="CN29" s="14"/>
      <c r="CO29" s="23"/>
      <c r="CP29" s="21"/>
      <c r="CQ29" s="19"/>
      <c r="CR29" s="25"/>
      <c r="CS29" s="19"/>
      <c r="CT29" s="22"/>
      <c r="CU29" s="14"/>
      <c r="CV29" s="23"/>
      <c r="CW29" s="21"/>
      <c r="CX29" s="19"/>
      <c r="CY29" s="25"/>
      <c r="CZ29" s="19"/>
      <c r="DA29" s="22"/>
      <c r="DB29" s="14"/>
      <c r="DC29" s="23"/>
      <c r="DD29" s="21"/>
      <c r="DE29" s="19"/>
      <c r="DF29" s="24"/>
      <c r="DG29" s="19"/>
      <c r="DH29" s="22"/>
      <c r="DI29" s="14"/>
      <c r="DJ29" s="23"/>
      <c r="DK29" s="21"/>
      <c r="DL29" s="19"/>
      <c r="DM29" s="19"/>
      <c r="DN29" s="19"/>
      <c r="DO29" s="22"/>
      <c r="DP29" s="14"/>
      <c r="DQ29" s="14"/>
      <c r="DR29" s="14"/>
    </row>
    <row r="30" spans="1:122">
      <c r="A30" s="14"/>
      <c r="B30" s="16"/>
      <c r="C30" s="21"/>
      <c r="D30" s="19"/>
      <c r="E30" s="19">
        <v>0</v>
      </c>
      <c r="F30" s="19"/>
      <c r="G30" s="22">
        <f t="shared" si="24"/>
        <v>0</v>
      </c>
      <c r="H30" s="14"/>
      <c r="I30" s="16"/>
      <c r="J30" s="21"/>
      <c r="K30" s="19"/>
      <c r="L30" s="19"/>
      <c r="M30" s="19"/>
      <c r="N30" s="22">
        <f t="shared" si="1"/>
        <v>0</v>
      </c>
      <c r="O30" s="14"/>
      <c r="P30" s="16"/>
      <c r="Q30" s="21"/>
      <c r="R30" s="19"/>
      <c r="S30" s="19"/>
      <c r="T30" s="19"/>
      <c r="U30" s="22">
        <f t="shared" si="25"/>
        <v>0</v>
      </c>
      <c r="V30" s="14"/>
      <c r="W30" s="16"/>
      <c r="X30" s="21"/>
      <c r="Y30" s="19"/>
      <c r="Z30" s="19"/>
      <c r="AA30" s="19"/>
      <c r="AB30" s="22">
        <f t="shared" si="26"/>
        <v>0</v>
      </c>
      <c r="AC30" s="14"/>
      <c r="AD30" s="16"/>
      <c r="AE30" s="21"/>
      <c r="AF30" s="19"/>
      <c r="AG30" s="19"/>
      <c r="AH30" s="19"/>
      <c r="AI30" s="22"/>
      <c r="AJ30" s="14"/>
      <c r="AK30" s="16"/>
      <c r="AL30" s="21"/>
      <c r="AM30" s="19"/>
      <c r="AN30" s="19"/>
      <c r="AO30" s="19"/>
      <c r="AP30" s="22"/>
      <c r="AQ30" s="14"/>
      <c r="AR30" s="16"/>
      <c r="AS30" s="21"/>
      <c r="AT30" s="19"/>
      <c r="AU30" s="19"/>
      <c r="AV30" s="19"/>
      <c r="AW30" s="22">
        <f t="shared" si="6"/>
        <v>0</v>
      </c>
      <c r="AX30" s="14"/>
      <c r="AY30" s="16"/>
      <c r="AZ30" s="21"/>
      <c r="BA30" s="19"/>
      <c r="BB30" s="19"/>
      <c r="BC30" s="19"/>
      <c r="BD30" s="22"/>
      <c r="BE30" s="14"/>
      <c r="BF30" s="16"/>
      <c r="BG30" s="21"/>
      <c r="BH30" s="19"/>
      <c r="BI30" s="19"/>
      <c r="BJ30" s="19"/>
      <c r="BK30" s="22"/>
      <c r="BL30" s="14"/>
      <c r="BM30" s="16"/>
      <c r="BN30" s="21"/>
      <c r="BO30" s="19"/>
      <c r="BP30" s="25"/>
      <c r="BQ30" s="19"/>
      <c r="BR30" s="22">
        <f>BO30+BP30+BQ30</f>
        <v>0</v>
      </c>
      <c r="BS30" s="14"/>
      <c r="BT30" s="16"/>
      <c r="BU30" s="21"/>
      <c r="BV30" s="19"/>
      <c r="BW30" s="25"/>
      <c r="BX30" s="19"/>
      <c r="BY30" s="22"/>
      <c r="BZ30" s="14"/>
      <c r="CA30" s="16"/>
      <c r="CB30" s="21"/>
      <c r="CC30" s="19"/>
      <c r="CD30" s="25"/>
      <c r="CE30" s="19"/>
      <c r="CF30" s="22"/>
      <c r="CG30" s="14"/>
      <c r="CH30" s="16"/>
      <c r="CI30" s="21"/>
      <c r="CJ30" s="19"/>
      <c r="CK30" s="25"/>
      <c r="CL30" s="19"/>
      <c r="CM30" s="22"/>
      <c r="CN30" s="14"/>
      <c r="CO30" s="16"/>
      <c r="CP30" s="21"/>
      <c r="CQ30" s="19"/>
      <c r="CR30" s="25"/>
      <c r="CS30" s="19"/>
      <c r="CT30" s="22"/>
      <c r="CU30" s="14"/>
      <c r="CV30" s="16"/>
      <c r="CW30" s="21"/>
      <c r="CX30" s="19"/>
      <c r="CY30" s="25"/>
      <c r="CZ30" s="19"/>
      <c r="DA30" s="22"/>
      <c r="DB30" s="14"/>
      <c r="DC30" s="16"/>
      <c r="DD30" s="21"/>
      <c r="DE30" s="19"/>
      <c r="DF30" s="19"/>
      <c r="DG30" s="19"/>
      <c r="DH30" s="22"/>
      <c r="DI30" s="14"/>
      <c r="DJ30" s="23"/>
      <c r="DK30" s="21"/>
      <c r="DL30" s="19">
        <f>D30+K30+R30+Y30+AF30+AM30+AT30+BA30+BH30+BO30+BV30+CC30+CJ30+CQ30+DE30</f>
        <v>0</v>
      </c>
      <c r="DM30" s="19">
        <f>E30+L30+S30+Z30+AG30+AN30+AU30+BB30+BI30+BP30+BW30+CD30+CK30+CR30+DF30</f>
        <v>0</v>
      </c>
      <c r="DN30" s="19">
        <f>F30+M30+T30+AA30+AH30+AO30+AV30+BC30+BJ30+BQ30+BX30+CE30+CL30+CS30+DG30</f>
        <v>0</v>
      </c>
      <c r="DO30" s="22">
        <f t="shared" si="19"/>
        <v>0</v>
      </c>
      <c r="DP30" s="14">
        <f t="shared" si="20"/>
        <v>0</v>
      </c>
      <c r="DQ30" s="14"/>
      <c r="DR30" s="14"/>
    </row>
    <row r="31" spans="1:122" ht="14.4" thickBot="1">
      <c r="A31" s="14" t="s">
        <v>62</v>
      </c>
      <c r="B31" s="26">
        <v>4</v>
      </c>
      <c r="C31" s="27"/>
      <c r="D31" s="28"/>
      <c r="E31" s="28"/>
      <c r="F31" s="28"/>
      <c r="G31" s="29"/>
      <c r="H31" s="14"/>
      <c r="I31" s="26">
        <v>4</v>
      </c>
      <c r="J31" s="27"/>
      <c r="K31" s="28"/>
      <c r="L31" s="28"/>
      <c r="M31" s="28"/>
      <c r="N31" s="29"/>
      <c r="O31" s="14"/>
      <c r="P31" s="26">
        <v>6</v>
      </c>
      <c r="Q31" s="27"/>
      <c r="R31" s="28"/>
      <c r="S31" s="28"/>
      <c r="T31" s="28"/>
      <c r="U31" s="29"/>
      <c r="V31" s="14"/>
      <c r="W31" s="26">
        <v>2</v>
      </c>
      <c r="X31" s="27"/>
      <c r="Y31" s="28"/>
      <c r="Z31" s="28"/>
      <c r="AA31" s="28"/>
      <c r="AB31" s="29"/>
      <c r="AC31" s="14"/>
      <c r="AD31" s="26">
        <v>7</v>
      </c>
      <c r="AE31" s="27"/>
      <c r="AF31" s="28"/>
      <c r="AG31" s="28"/>
      <c r="AH31" s="28"/>
      <c r="AI31" s="29"/>
      <c r="AJ31" s="14"/>
      <c r="AK31" s="26">
        <v>5</v>
      </c>
      <c r="AL31" s="27"/>
      <c r="AM31" s="28"/>
      <c r="AN31" s="28"/>
      <c r="AO31" s="28"/>
      <c r="AP31" s="29"/>
      <c r="AQ31" s="14"/>
      <c r="AR31" s="26">
        <v>14</v>
      </c>
      <c r="AS31" s="27"/>
      <c r="AT31" s="28"/>
      <c r="AU31" s="28"/>
      <c r="AV31" s="28"/>
      <c r="AW31" s="29"/>
      <c r="AX31" s="14"/>
      <c r="AY31" s="26">
        <v>4</v>
      </c>
      <c r="AZ31" s="27"/>
      <c r="BA31" s="28"/>
      <c r="BB31" s="28"/>
      <c r="BC31" s="28"/>
      <c r="BD31" s="29"/>
      <c r="BE31" s="14"/>
      <c r="BF31" s="26">
        <v>0</v>
      </c>
      <c r="BG31" s="27"/>
      <c r="BH31" s="28"/>
      <c r="BI31" s="28"/>
      <c r="BJ31" s="28"/>
      <c r="BK31" s="29"/>
      <c r="BL31" s="14"/>
      <c r="BM31" s="26">
        <v>5</v>
      </c>
      <c r="BN31" s="27"/>
      <c r="BO31" s="28"/>
      <c r="BP31" s="28"/>
      <c r="BQ31" s="28"/>
      <c r="BR31" s="29"/>
      <c r="BS31" s="14"/>
      <c r="BT31" s="26">
        <v>7</v>
      </c>
      <c r="BU31" s="27"/>
      <c r="BV31" s="28"/>
      <c r="BW31" s="28"/>
      <c r="BX31" s="28"/>
      <c r="BY31" s="29"/>
      <c r="BZ31" s="14"/>
      <c r="CA31" s="26">
        <v>1</v>
      </c>
      <c r="CB31" s="27"/>
      <c r="CC31" s="28"/>
      <c r="CD31" s="28"/>
      <c r="CE31" s="28"/>
      <c r="CF31" s="29"/>
      <c r="CG31" s="14"/>
      <c r="CH31" s="26">
        <v>3</v>
      </c>
      <c r="CI31" s="27"/>
      <c r="CJ31" s="28"/>
      <c r="CK31" s="28"/>
      <c r="CL31" s="28"/>
      <c r="CM31" s="29"/>
      <c r="CN31" s="14"/>
      <c r="CO31" s="26">
        <v>3</v>
      </c>
      <c r="CP31" s="27"/>
      <c r="CQ31" s="28"/>
      <c r="CR31" s="28"/>
      <c r="CS31" s="28"/>
      <c r="CT31" s="29"/>
      <c r="CU31" s="14"/>
      <c r="CV31" s="26">
        <v>3</v>
      </c>
      <c r="CW31" s="27"/>
      <c r="CX31" s="28"/>
      <c r="CY31" s="28"/>
      <c r="CZ31" s="28"/>
      <c r="DA31" s="29"/>
      <c r="DB31" s="14"/>
      <c r="DC31" s="26">
        <v>7</v>
      </c>
      <c r="DD31" s="27"/>
      <c r="DE31" s="28"/>
      <c r="DF31" s="28"/>
      <c r="DG31" s="28"/>
      <c r="DH31" s="29"/>
      <c r="DI31" s="14"/>
      <c r="DJ31" s="26"/>
      <c r="DK31" s="27"/>
      <c r="DL31" s="28"/>
      <c r="DM31" s="28"/>
      <c r="DN31" s="28"/>
      <c r="DO31" s="29"/>
      <c r="DP31" s="14"/>
      <c r="DQ31" s="14"/>
      <c r="DR31" s="14"/>
    </row>
    <row r="32" spans="1:122">
      <c r="A32" s="14"/>
      <c r="B32" s="14"/>
      <c r="C32" s="15"/>
      <c r="D32" s="14"/>
      <c r="E32" s="14"/>
      <c r="F32" s="14"/>
      <c r="G32" s="14"/>
      <c r="H32" s="14"/>
      <c r="I32" s="14"/>
      <c r="J32" s="15"/>
      <c r="K32" s="14"/>
      <c r="L32" s="14"/>
      <c r="M32" s="14"/>
      <c r="N32" s="14"/>
      <c r="O32" s="14"/>
      <c r="P32" s="14"/>
      <c r="Q32" s="15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</row>
    <row r="33" spans="1:122">
      <c r="A33" s="12" t="s">
        <v>0</v>
      </c>
      <c r="B33" s="12" t="str">
        <f t="shared" ref="B33:B38" si="27">B1</f>
        <v>2010 Club Road Championships</v>
      </c>
      <c r="C33" s="13"/>
      <c r="D33" s="12"/>
      <c r="F33" s="14"/>
      <c r="G33" s="12" t="s">
        <v>25</v>
      </c>
      <c r="H33" s="14"/>
      <c r="I33" s="12"/>
      <c r="J33" s="13"/>
      <c r="K33" s="12"/>
      <c r="L33" s="12"/>
      <c r="M33" s="14"/>
      <c r="N33" s="14"/>
      <c r="O33" s="14"/>
      <c r="P33" s="12"/>
      <c r="Q33" s="13"/>
      <c r="R33" s="12"/>
      <c r="S33" s="12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92" t="str">
        <f>DJ1</f>
        <v>2010 Road Championships</v>
      </c>
      <c r="DK33" s="192"/>
      <c r="DL33" s="192"/>
      <c r="DM33" s="192"/>
      <c r="DN33" s="192"/>
      <c r="DO33" s="192"/>
      <c r="DP33" s="14"/>
      <c r="DQ33" s="14"/>
      <c r="DR33" s="14"/>
    </row>
    <row r="34" spans="1:122" ht="14.4" thickBot="1">
      <c r="A34" s="14"/>
      <c r="B34" s="14" t="str">
        <f t="shared" si="27"/>
        <v>Race 1</v>
      </c>
      <c r="C34" s="15"/>
      <c r="D34" s="14"/>
      <c r="E34" s="14"/>
      <c r="F34" s="14"/>
      <c r="G34" s="14"/>
      <c r="H34" s="14"/>
      <c r="I34" s="14" t="str">
        <f>I2</f>
        <v>Race 2</v>
      </c>
      <c r="J34" s="15"/>
      <c r="K34" s="14"/>
      <c r="L34" s="14"/>
      <c r="M34" s="14"/>
      <c r="N34" s="14"/>
      <c r="O34" s="14"/>
      <c r="P34" s="14" t="str">
        <f>P2</f>
        <v>Race 3</v>
      </c>
      <c r="Q34" s="15"/>
      <c r="R34" s="14"/>
      <c r="S34" s="14"/>
      <c r="T34" s="14"/>
      <c r="U34" s="14"/>
      <c r="V34" s="14"/>
      <c r="W34" s="14" t="str">
        <f>W2</f>
        <v>Race 4</v>
      </c>
      <c r="X34" s="14"/>
      <c r="Y34" s="14"/>
      <c r="Z34" s="14"/>
      <c r="AA34" s="14"/>
      <c r="AB34" s="14"/>
      <c r="AC34" s="14"/>
      <c r="AD34" s="14" t="str">
        <f>AD2</f>
        <v>Race 5</v>
      </c>
      <c r="AE34" s="14"/>
      <c r="AF34" s="14"/>
      <c r="AG34" s="14"/>
      <c r="AH34" s="14"/>
      <c r="AI34" s="14"/>
      <c r="AJ34" s="14"/>
      <c r="AK34" s="14" t="str">
        <f>AK2</f>
        <v>Race 6</v>
      </c>
      <c r="AL34" s="14"/>
      <c r="AM34" s="14"/>
      <c r="AN34" s="14"/>
      <c r="AO34" s="14"/>
      <c r="AP34" s="14"/>
      <c r="AQ34" s="14"/>
      <c r="AR34" s="14" t="str">
        <f>AR2</f>
        <v>Race 7</v>
      </c>
      <c r="AS34" s="14"/>
      <c r="AT34" s="14"/>
      <c r="AU34" s="14"/>
      <c r="AV34" s="14"/>
      <c r="AW34" s="14"/>
      <c r="AX34" s="14"/>
      <c r="AY34" s="14" t="str">
        <f>AY2</f>
        <v>Race 8</v>
      </c>
      <c r="AZ34" s="14"/>
      <c r="BA34" s="14"/>
      <c r="BB34" s="14"/>
      <c r="BC34" s="14"/>
      <c r="BD34" s="14"/>
      <c r="BE34" s="14"/>
      <c r="BF34" s="14">
        <f>BF2</f>
        <v>0</v>
      </c>
      <c r="BG34" s="14"/>
      <c r="BH34" s="14"/>
      <c r="BI34" s="14"/>
      <c r="BJ34" s="14"/>
      <c r="BK34" s="14"/>
      <c r="BL34" s="14"/>
      <c r="BM34" s="14" t="str">
        <f>BM2</f>
        <v>Race 9</v>
      </c>
      <c r="BN34" s="14"/>
      <c r="BO34" s="14"/>
      <c r="BP34" s="14"/>
      <c r="BQ34" s="14"/>
      <c r="BR34" s="14"/>
      <c r="BS34" s="14"/>
      <c r="BT34" s="14" t="str">
        <f>BT2</f>
        <v>Race 10</v>
      </c>
      <c r="BU34" s="14"/>
      <c r="BV34" s="14"/>
      <c r="BW34" s="14"/>
      <c r="BX34" s="14"/>
      <c r="BY34" s="14"/>
      <c r="BZ34" s="14"/>
      <c r="CA34" s="14" t="str">
        <f>CA2</f>
        <v>Race 11</v>
      </c>
      <c r="CB34" s="14"/>
      <c r="CC34" s="14"/>
      <c r="CD34" s="14"/>
      <c r="CE34" s="14"/>
      <c r="CF34" s="14"/>
      <c r="CG34" s="14"/>
      <c r="CH34" s="14" t="str">
        <f>CH2</f>
        <v>Race 12</v>
      </c>
      <c r="CI34" s="14"/>
      <c r="CJ34" s="14"/>
      <c r="CK34" s="14"/>
      <c r="CL34" s="14"/>
      <c r="CM34" s="14"/>
      <c r="CN34" s="14"/>
      <c r="CO34" s="14" t="str">
        <f>CO2</f>
        <v>Race 13</v>
      </c>
      <c r="CP34" s="14"/>
      <c r="CQ34" s="14"/>
      <c r="CR34" s="14"/>
      <c r="CS34" s="14"/>
      <c r="CT34" s="14"/>
      <c r="CU34" s="14"/>
      <c r="CV34" s="14" t="str">
        <f>CV2</f>
        <v>Race 14</v>
      </c>
      <c r="CW34" s="14"/>
      <c r="CX34" s="14"/>
      <c r="CY34" s="14"/>
      <c r="CZ34" s="14"/>
      <c r="DA34" s="14"/>
      <c r="DB34" s="14"/>
      <c r="DC34" s="14" t="str">
        <f>DC2</f>
        <v>Race 15</v>
      </c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</row>
    <row r="35" spans="1:122">
      <c r="A35" s="14" t="s">
        <v>2</v>
      </c>
      <c r="B35" s="193" t="str">
        <f t="shared" si="27"/>
        <v>Chernobyl 10k</v>
      </c>
      <c r="C35" s="194"/>
      <c r="D35" s="194"/>
      <c r="E35" s="194"/>
      <c r="F35" s="194"/>
      <c r="G35" s="195"/>
      <c r="H35" s="14"/>
      <c r="I35" s="193" t="str">
        <f>I3</f>
        <v xml:space="preserve">Winter Warmer </v>
      </c>
      <c r="J35" s="194"/>
      <c r="K35" s="194"/>
      <c r="L35" s="194"/>
      <c r="M35" s="194"/>
      <c r="N35" s="195"/>
      <c r="O35" s="14"/>
      <c r="P35" s="193" t="str">
        <f>P3</f>
        <v>GNW 1/2 Marathon</v>
      </c>
      <c r="Q35" s="194"/>
      <c r="R35" s="194"/>
      <c r="S35" s="194"/>
      <c r="T35" s="194"/>
      <c r="U35" s="195"/>
      <c r="V35" s="14"/>
      <c r="W35" s="193" t="str">
        <f>W3</f>
        <v>Dentdale 14m</v>
      </c>
      <c r="X35" s="194"/>
      <c r="Y35" s="194"/>
      <c r="Z35" s="194"/>
      <c r="AA35" s="194"/>
      <c r="AB35" s="195"/>
      <c r="AC35" s="14"/>
      <c r="AD35" s="193" t="str">
        <f>AD3</f>
        <v>Great Grizedale Trail Race</v>
      </c>
      <c r="AE35" s="194"/>
      <c r="AF35" s="194"/>
      <c r="AG35" s="194"/>
      <c r="AH35" s="194"/>
      <c r="AI35" s="195"/>
      <c r="AJ35" s="14"/>
      <c r="AK35" s="193" t="str">
        <f>AK3</f>
        <v>Three Bridges 10k</v>
      </c>
      <c r="AL35" s="194"/>
      <c r="AM35" s="194"/>
      <c r="AN35" s="194"/>
      <c r="AO35" s="194"/>
      <c r="AP35" s="195"/>
      <c r="AQ35" s="14"/>
      <c r="AR35" s="193" t="str">
        <f>AR3</f>
        <v>Round The Houses</v>
      </c>
      <c r="AS35" s="194"/>
      <c r="AT35" s="194"/>
      <c r="AU35" s="194"/>
      <c r="AV35" s="194"/>
      <c r="AW35" s="195"/>
      <c r="AX35" s="14"/>
      <c r="AY35" s="193" t="str">
        <f>AY3</f>
        <v>St George's Day 10k</v>
      </c>
      <c r="AZ35" s="194"/>
      <c r="BA35" s="194"/>
      <c r="BB35" s="194"/>
      <c r="BC35" s="194"/>
      <c r="BD35" s="195"/>
      <c r="BE35" s="14"/>
      <c r="BF35" s="193" t="str">
        <f>BF3</f>
        <v>Golden Ball 5k</v>
      </c>
      <c r="BG35" s="194"/>
      <c r="BH35" s="194"/>
      <c r="BI35" s="194"/>
      <c r="BJ35" s="194"/>
      <c r="BK35" s="195"/>
      <c r="BL35" s="14"/>
      <c r="BM35" s="193" t="str">
        <f>BM3</f>
        <v>Moorclose 10k</v>
      </c>
      <c r="BN35" s="194"/>
      <c r="BO35" s="194"/>
      <c r="BP35" s="194"/>
      <c r="BQ35" s="194"/>
      <c r="BR35" s="195"/>
      <c r="BS35" s="14"/>
      <c r="BT35" s="193" t="str">
        <f>BT3</f>
        <v>Lancaster 5k</v>
      </c>
      <c r="BU35" s="194"/>
      <c r="BV35" s="194"/>
      <c r="BW35" s="194"/>
      <c r="BX35" s="194"/>
      <c r="BY35" s="195"/>
      <c r="BZ35" s="14"/>
      <c r="CA35" s="193" t="str">
        <f>CA3</f>
        <v>Redcar Half Marathon</v>
      </c>
      <c r="CB35" s="194"/>
      <c r="CC35" s="194"/>
      <c r="CD35" s="194"/>
      <c r="CE35" s="194"/>
      <c r="CF35" s="195"/>
      <c r="CG35" s="14"/>
      <c r="CH35" s="193" t="str">
        <f>CH3</f>
        <v>Freckleton Half Marathon</v>
      </c>
      <c r="CI35" s="194"/>
      <c r="CJ35" s="194"/>
      <c r="CK35" s="194"/>
      <c r="CL35" s="194"/>
      <c r="CM35" s="195"/>
      <c r="CN35" s="14"/>
      <c r="CO35" s="193" t="str">
        <f>CO3</f>
        <v>Lancaster 5k</v>
      </c>
      <c r="CP35" s="194"/>
      <c r="CQ35" s="194"/>
      <c r="CR35" s="194"/>
      <c r="CS35" s="194"/>
      <c r="CT35" s="195"/>
      <c r="CU35" s="14"/>
      <c r="CV35" s="193" t="str">
        <f>CV3</f>
        <v>Pennine Lancashire 5k</v>
      </c>
      <c r="CW35" s="194"/>
      <c r="CX35" s="194"/>
      <c r="CY35" s="194"/>
      <c r="CZ35" s="194"/>
      <c r="DA35" s="195"/>
      <c r="DB35" s="14"/>
      <c r="DC35" s="193" t="str">
        <f>DC3</f>
        <v>Coastal Run</v>
      </c>
      <c r="DD35" s="194"/>
      <c r="DE35" s="194"/>
      <c r="DF35" s="194"/>
      <c r="DG35" s="194"/>
      <c r="DH35" s="195"/>
      <c r="DI35" s="14"/>
      <c r="DJ35" s="193" t="s">
        <v>43</v>
      </c>
      <c r="DK35" s="194"/>
      <c r="DL35" s="194"/>
      <c r="DM35" s="194"/>
      <c r="DN35" s="194"/>
      <c r="DO35" s="195"/>
      <c r="DP35" s="14"/>
      <c r="DQ35" s="14"/>
      <c r="DR35" s="14"/>
    </row>
    <row r="36" spans="1:122">
      <c r="A36" s="14" t="s">
        <v>7</v>
      </c>
      <c r="B36" s="196" t="str">
        <f t="shared" si="27"/>
        <v>10k (1st of 5)</v>
      </c>
      <c r="C36" s="197"/>
      <c r="D36" s="197"/>
      <c r="E36" s="197"/>
      <c r="F36" s="197"/>
      <c r="G36" s="198"/>
      <c r="H36" s="14"/>
      <c r="I36" s="196" t="str">
        <f>I4</f>
        <v>10k (2nd of 5)</v>
      </c>
      <c r="J36" s="197"/>
      <c r="K36" s="197"/>
      <c r="L36" s="197"/>
      <c r="M36" s="197"/>
      <c r="N36" s="198"/>
      <c r="O36" s="14"/>
      <c r="P36" s="196" t="str">
        <f>P4</f>
        <v>13.1m, (1st of 3)</v>
      </c>
      <c r="Q36" s="197"/>
      <c r="R36" s="197"/>
      <c r="S36" s="197"/>
      <c r="T36" s="197"/>
      <c r="U36" s="198"/>
      <c r="V36" s="14"/>
      <c r="W36" s="196" t="str">
        <f>W4</f>
        <v>14m</v>
      </c>
      <c r="X36" s="197"/>
      <c r="Y36" s="197"/>
      <c r="Z36" s="197"/>
      <c r="AA36" s="197"/>
      <c r="AB36" s="198"/>
      <c r="AC36" s="14"/>
      <c r="AD36" s="196" t="str">
        <f>AD4</f>
        <v>10m (really about 9.5m)</v>
      </c>
      <c r="AE36" s="197"/>
      <c r="AF36" s="197"/>
      <c r="AG36" s="197"/>
      <c r="AH36" s="197"/>
      <c r="AI36" s="198"/>
      <c r="AJ36" s="14"/>
      <c r="AK36" s="196" t="str">
        <f>AK4</f>
        <v>10k (3rd of 5)</v>
      </c>
      <c r="AL36" s="197"/>
      <c r="AM36" s="197"/>
      <c r="AN36" s="197"/>
      <c r="AO36" s="197"/>
      <c r="AP36" s="198"/>
      <c r="AQ36" s="14"/>
      <c r="AR36" s="196" t="str">
        <f>AR4</f>
        <v>5.3m approx</v>
      </c>
      <c r="AS36" s="197"/>
      <c r="AT36" s="197"/>
      <c r="AU36" s="197"/>
      <c r="AV36" s="197"/>
      <c r="AW36" s="198"/>
      <c r="AX36" s="14"/>
      <c r="AY36" s="196" t="str">
        <f>AY4</f>
        <v>10k (4th of 5)</v>
      </c>
      <c r="AZ36" s="197"/>
      <c r="BA36" s="197"/>
      <c r="BB36" s="197"/>
      <c r="BC36" s="197"/>
      <c r="BD36" s="198"/>
      <c r="BE36" s="14"/>
      <c r="BF36" s="196" t="str">
        <f>BF4</f>
        <v>5km (1st of 3)</v>
      </c>
      <c r="BG36" s="197"/>
      <c r="BH36" s="197"/>
      <c r="BI36" s="197"/>
      <c r="BJ36" s="197"/>
      <c r="BK36" s="198"/>
      <c r="BL36" s="14"/>
      <c r="BM36" s="196" t="str">
        <f>BM4</f>
        <v>10km (5th of 5)</v>
      </c>
      <c r="BN36" s="197"/>
      <c r="BO36" s="197"/>
      <c r="BP36" s="197"/>
      <c r="BQ36" s="197"/>
      <c r="BR36" s="198"/>
      <c r="BS36" s="14"/>
      <c r="BT36" s="196" t="str">
        <f>BT4</f>
        <v>5km (1st of 3)</v>
      </c>
      <c r="BU36" s="197"/>
      <c r="BV36" s="197"/>
      <c r="BW36" s="197"/>
      <c r="BX36" s="197"/>
      <c r="BY36" s="198"/>
      <c r="BZ36" s="14"/>
      <c r="CA36" s="196" t="str">
        <f>CA4</f>
        <v>13.1m (2nd of 3)</v>
      </c>
      <c r="CB36" s="197"/>
      <c r="CC36" s="197"/>
      <c r="CD36" s="197"/>
      <c r="CE36" s="197"/>
      <c r="CF36" s="198"/>
      <c r="CG36" s="14"/>
      <c r="CH36" s="196" t="str">
        <f>CH4</f>
        <v>13.1m (3rd of 3)</v>
      </c>
      <c r="CI36" s="197"/>
      <c r="CJ36" s="197"/>
      <c r="CK36" s="197"/>
      <c r="CL36" s="197"/>
      <c r="CM36" s="198"/>
      <c r="CN36" s="14"/>
      <c r="CO36" s="196" t="str">
        <f>CO4</f>
        <v>5km (2nd of 3)</v>
      </c>
      <c r="CP36" s="197"/>
      <c r="CQ36" s="197"/>
      <c r="CR36" s="197"/>
      <c r="CS36" s="197"/>
      <c r="CT36" s="198"/>
      <c r="CU36" s="14"/>
      <c r="CV36" s="196" t="str">
        <f>CV4</f>
        <v>5km (3rd of 3)</v>
      </c>
      <c r="CW36" s="197"/>
      <c r="CX36" s="197"/>
      <c r="CY36" s="197"/>
      <c r="CZ36" s="197"/>
      <c r="DA36" s="198"/>
      <c r="DB36" s="14"/>
      <c r="DC36" s="196" t="str">
        <f>DC4</f>
        <v>13-14m</v>
      </c>
      <c r="DD36" s="197"/>
      <c r="DE36" s="197"/>
      <c r="DF36" s="197"/>
      <c r="DG36" s="197"/>
      <c r="DH36" s="198"/>
      <c r="DI36" s="14"/>
      <c r="DJ36" s="196" t="str">
        <f>DJ4</f>
        <v>after</v>
      </c>
      <c r="DK36" s="197"/>
      <c r="DL36" s="197"/>
      <c r="DM36" s="197"/>
      <c r="DN36" s="197"/>
      <c r="DO36" s="198"/>
      <c r="DP36" s="14"/>
      <c r="DQ36" s="14"/>
      <c r="DR36" s="14"/>
    </row>
    <row r="37" spans="1:122">
      <c r="A37" s="14" t="s">
        <v>6</v>
      </c>
      <c r="B37" s="196" t="str">
        <f t="shared" si="27"/>
        <v>Preston, Lancashire</v>
      </c>
      <c r="C37" s="197"/>
      <c r="D37" s="197"/>
      <c r="E37" s="197"/>
      <c r="F37" s="197"/>
      <c r="G37" s="198"/>
      <c r="H37" s="14"/>
      <c r="I37" s="196" t="str">
        <f>I5</f>
        <v>Blackburn, Lancashire</v>
      </c>
      <c r="J37" s="197"/>
      <c r="K37" s="197"/>
      <c r="L37" s="197"/>
      <c r="M37" s="197"/>
      <c r="N37" s="198"/>
      <c r="O37" s="14"/>
      <c r="P37" s="196" t="str">
        <f>P5</f>
        <v>Blackpool</v>
      </c>
      <c r="Q37" s="197"/>
      <c r="R37" s="197"/>
      <c r="S37" s="197"/>
      <c r="T37" s="197"/>
      <c r="U37" s="198"/>
      <c r="V37" s="14"/>
      <c r="W37" s="196" t="str">
        <f>W5</f>
        <v xml:space="preserve">Dent </v>
      </c>
      <c r="X37" s="197"/>
      <c r="Y37" s="197"/>
      <c r="Z37" s="197"/>
      <c r="AA37" s="197"/>
      <c r="AB37" s="198"/>
      <c r="AC37" s="14"/>
      <c r="AD37" s="196" t="str">
        <f>AD5</f>
        <v>Grizedale Forest, Hawkshead, Ambleside</v>
      </c>
      <c r="AE37" s="197"/>
      <c r="AF37" s="197"/>
      <c r="AG37" s="197"/>
      <c r="AH37" s="197"/>
      <c r="AI37" s="198"/>
      <c r="AJ37" s="14"/>
      <c r="AK37" s="196" t="str">
        <f>AK5</f>
        <v>Lancaster</v>
      </c>
      <c r="AL37" s="197"/>
      <c r="AM37" s="197"/>
      <c r="AN37" s="197"/>
      <c r="AO37" s="197"/>
      <c r="AP37" s="198"/>
      <c r="AQ37" s="14"/>
      <c r="AR37" s="196" t="str">
        <f>AR5</f>
        <v>Keswick</v>
      </c>
      <c r="AS37" s="197"/>
      <c r="AT37" s="197"/>
      <c r="AU37" s="197"/>
      <c r="AV37" s="197"/>
      <c r="AW37" s="198"/>
      <c r="AX37" s="14"/>
      <c r="AY37" s="196" t="str">
        <f>AY5</f>
        <v>Langdale</v>
      </c>
      <c r="AZ37" s="197"/>
      <c r="BA37" s="197"/>
      <c r="BB37" s="197"/>
      <c r="BC37" s="197"/>
      <c r="BD37" s="198"/>
      <c r="BE37" s="14"/>
      <c r="BF37" s="196" t="str">
        <f>BF5</f>
        <v>Snatchems, Morecambe</v>
      </c>
      <c r="BG37" s="197"/>
      <c r="BH37" s="197"/>
      <c r="BI37" s="197"/>
      <c r="BJ37" s="197"/>
      <c r="BK37" s="198"/>
      <c r="BL37" s="14"/>
      <c r="BM37" s="196" t="str">
        <f>BM5</f>
        <v>Moorclose Leisure Centre, Workington</v>
      </c>
      <c r="BN37" s="197"/>
      <c r="BO37" s="197"/>
      <c r="BP37" s="197"/>
      <c r="BQ37" s="197"/>
      <c r="BR37" s="198"/>
      <c r="BS37" s="14"/>
      <c r="BT37" s="196" t="str">
        <f>BT5</f>
        <v>Salt Ayre Stadium, Lancaster</v>
      </c>
      <c r="BU37" s="197"/>
      <c r="BV37" s="197"/>
      <c r="BW37" s="197"/>
      <c r="BX37" s="197"/>
      <c r="BY37" s="198"/>
      <c r="BZ37" s="14"/>
      <c r="CA37" s="196" t="str">
        <f>CA5</f>
        <v>Redcar, Teesside</v>
      </c>
      <c r="CB37" s="197"/>
      <c r="CC37" s="197"/>
      <c r="CD37" s="197"/>
      <c r="CE37" s="197"/>
      <c r="CF37" s="198"/>
      <c r="CG37" s="14"/>
      <c r="CH37" s="196" t="str">
        <f>CH5</f>
        <v>Freckleton, Lancashire</v>
      </c>
      <c r="CI37" s="197"/>
      <c r="CJ37" s="197"/>
      <c r="CK37" s="197"/>
      <c r="CL37" s="197"/>
      <c r="CM37" s="198"/>
      <c r="CN37" s="14"/>
      <c r="CO37" s="196" t="str">
        <f>CO5</f>
        <v>Salt Ayre Stadium, Lancaster</v>
      </c>
      <c r="CP37" s="197"/>
      <c r="CQ37" s="197"/>
      <c r="CR37" s="197"/>
      <c r="CS37" s="197"/>
      <c r="CT37" s="198"/>
      <c r="CU37" s="14"/>
      <c r="CV37" s="196" t="str">
        <f>CV5</f>
        <v>Witton Park, Blackburn</v>
      </c>
      <c r="CW37" s="197"/>
      <c r="CX37" s="197"/>
      <c r="CY37" s="197"/>
      <c r="CZ37" s="197"/>
      <c r="DA37" s="198"/>
      <c r="DB37" s="14"/>
      <c r="DC37" s="196" t="str">
        <f>DC5</f>
        <v>Beadnell-Alnmouth</v>
      </c>
      <c r="DD37" s="197"/>
      <c r="DE37" s="197"/>
      <c r="DF37" s="197"/>
      <c r="DG37" s="197"/>
      <c r="DH37" s="198"/>
      <c r="DI37" s="14"/>
      <c r="DJ37" s="202" t="str">
        <f>DJ5</f>
        <v>all 15</v>
      </c>
      <c r="DK37" s="203"/>
      <c r="DL37" s="203"/>
      <c r="DM37" s="203"/>
      <c r="DN37" s="203"/>
      <c r="DO37" s="204"/>
      <c r="DP37" s="14"/>
      <c r="DQ37" s="14"/>
      <c r="DR37" s="14"/>
    </row>
    <row r="38" spans="1:122">
      <c r="A38" s="14" t="s">
        <v>5</v>
      </c>
      <c r="B38" s="199" t="str">
        <f t="shared" si="27"/>
        <v>Sun 24-1-10</v>
      </c>
      <c r="C38" s="200"/>
      <c r="D38" s="200"/>
      <c r="E38" s="200"/>
      <c r="F38" s="200"/>
      <c r="G38" s="201"/>
      <c r="H38" s="14"/>
      <c r="I38" s="199" t="str">
        <f>I6</f>
        <v>Sun 14-2-10</v>
      </c>
      <c r="J38" s="200"/>
      <c r="K38" s="200"/>
      <c r="L38" s="200"/>
      <c r="M38" s="200"/>
      <c r="N38" s="201"/>
      <c r="O38" s="14"/>
      <c r="P38" s="199" t="str">
        <f>P6</f>
        <v>Sun 21-2-10</v>
      </c>
      <c r="Q38" s="200"/>
      <c r="R38" s="200"/>
      <c r="S38" s="200"/>
      <c r="T38" s="200"/>
      <c r="U38" s="201"/>
      <c r="V38" s="14"/>
      <c r="W38" s="199" t="str">
        <f>W6</f>
        <v>Sat 13-3-10</v>
      </c>
      <c r="X38" s="200"/>
      <c r="Y38" s="200"/>
      <c r="Z38" s="200"/>
      <c r="AA38" s="200"/>
      <c r="AB38" s="201"/>
      <c r="AC38" s="14"/>
      <c r="AD38" s="199" t="str">
        <f>AD6</f>
        <v>Sun 28-3-10</v>
      </c>
      <c r="AE38" s="200"/>
      <c r="AF38" s="200"/>
      <c r="AG38" s="200"/>
      <c r="AH38" s="200"/>
      <c r="AI38" s="201"/>
      <c r="AJ38" s="14"/>
      <c r="AK38" s="199" t="str">
        <f>AK6</f>
        <v>Sun 11-4-10</v>
      </c>
      <c r="AL38" s="200"/>
      <c r="AM38" s="200"/>
      <c r="AN38" s="200"/>
      <c r="AO38" s="200"/>
      <c r="AP38" s="201"/>
      <c r="AQ38" s="14"/>
      <c r="AR38" s="199" t="str">
        <f>AR6</f>
        <v>Wed 14-4-10</v>
      </c>
      <c r="AS38" s="200"/>
      <c r="AT38" s="200"/>
      <c r="AU38" s="200"/>
      <c r="AV38" s="200"/>
      <c r="AW38" s="201"/>
      <c r="AX38" s="14"/>
      <c r="AY38" s="199" t="str">
        <f>AY6</f>
        <v>Sat 17/Sun 18-4-10</v>
      </c>
      <c r="AZ38" s="200"/>
      <c r="BA38" s="200"/>
      <c r="BB38" s="200"/>
      <c r="BC38" s="200"/>
      <c r="BD38" s="201"/>
      <c r="BE38" s="14"/>
      <c r="BF38" s="199" t="str">
        <f>BF6</f>
        <v>Sun 2-5-10</v>
      </c>
      <c r="BG38" s="200"/>
      <c r="BH38" s="200"/>
      <c r="BI38" s="200"/>
      <c r="BJ38" s="200"/>
      <c r="BK38" s="201"/>
      <c r="BL38" s="14"/>
      <c r="BM38" s="199" t="str">
        <f>BM6</f>
        <v>Tuesday 18-5-10 (TBC)</v>
      </c>
      <c r="BN38" s="200"/>
      <c r="BO38" s="200"/>
      <c r="BP38" s="200"/>
      <c r="BQ38" s="200"/>
      <c r="BR38" s="201"/>
      <c r="BS38" s="14"/>
      <c r="BT38" s="199" t="str">
        <f>BT6</f>
        <v>Saturday 29-5-10</v>
      </c>
      <c r="BU38" s="200"/>
      <c r="BV38" s="200"/>
      <c r="BW38" s="200"/>
      <c r="BX38" s="200"/>
      <c r="BY38" s="201"/>
      <c r="BZ38" s="14"/>
      <c r="CA38" s="199" t="str">
        <f>CA6</f>
        <v>Sun 13-6-10</v>
      </c>
      <c r="CB38" s="200"/>
      <c r="CC38" s="200"/>
      <c r="CD38" s="200"/>
      <c r="CE38" s="200"/>
      <c r="CF38" s="201"/>
      <c r="CG38" s="14"/>
      <c r="CH38" s="199" t="str">
        <f>CH6</f>
        <v>Sun 20-6-10</v>
      </c>
      <c r="CI38" s="200"/>
      <c r="CJ38" s="200"/>
      <c r="CK38" s="200"/>
      <c r="CL38" s="200"/>
      <c r="CM38" s="201"/>
      <c r="CN38" s="14"/>
      <c r="CO38" s="199" t="str">
        <f>CO6</f>
        <v>Saturday 26-6-10</v>
      </c>
      <c r="CP38" s="200"/>
      <c r="CQ38" s="200"/>
      <c r="CR38" s="200"/>
      <c r="CS38" s="200"/>
      <c r="CT38" s="201"/>
      <c r="CU38" s="14"/>
      <c r="CV38" s="199" t="str">
        <f>CV6</f>
        <v>Sun 11-7-10</v>
      </c>
      <c r="CW38" s="200"/>
      <c r="CX38" s="200"/>
      <c r="CY38" s="200"/>
      <c r="CZ38" s="200"/>
      <c r="DA38" s="201"/>
      <c r="DB38" s="14"/>
      <c r="DC38" s="199" t="str">
        <f>DC6</f>
        <v>Sunday 18-7-10</v>
      </c>
      <c r="DD38" s="200"/>
      <c r="DE38" s="200"/>
      <c r="DF38" s="200"/>
      <c r="DG38" s="200"/>
      <c r="DH38" s="201"/>
      <c r="DI38" s="14"/>
      <c r="DJ38" s="196" t="str">
        <f>DJ6</f>
        <v>events</v>
      </c>
      <c r="DK38" s="197"/>
      <c r="DL38" s="197"/>
      <c r="DM38" s="197"/>
      <c r="DN38" s="197"/>
      <c r="DO38" s="198"/>
      <c r="DP38" s="14"/>
      <c r="DQ38" s="14"/>
      <c r="DR38" s="14"/>
    </row>
    <row r="39" spans="1:122" ht="53.25" customHeight="1">
      <c r="A39" s="14"/>
      <c r="B39" s="16" t="s">
        <v>8</v>
      </c>
      <c r="C39" s="34" t="s">
        <v>13</v>
      </c>
      <c r="D39" s="32" t="s">
        <v>11</v>
      </c>
      <c r="E39" s="33" t="s">
        <v>9</v>
      </c>
      <c r="F39" s="32" t="s">
        <v>14</v>
      </c>
      <c r="G39" s="20" t="s">
        <v>15</v>
      </c>
      <c r="H39" s="14"/>
      <c r="I39" s="16" t="s">
        <v>8</v>
      </c>
      <c r="J39" s="34" t="s">
        <v>13</v>
      </c>
      <c r="K39" s="32" t="s">
        <v>11</v>
      </c>
      <c r="L39" s="33" t="s">
        <v>9</v>
      </c>
      <c r="M39" s="32" t="s">
        <v>14</v>
      </c>
      <c r="N39" s="20" t="s">
        <v>15</v>
      </c>
      <c r="O39" s="14"/>
      <c r="P39" s="16" t="s">
        <v>8</v>
      </c>
      <c r="Q39" s="34" t="s">
        <v>13</v>
      </c>
      <c r="R39" s="32" t="s">
        <v>11</v>
      </c>
      <c r="S39" s="33" t="s">
        <v>9</v>
      </c>
      <c r="T39" s="32" t="s">
        <v>14</v>
      </c>
      <c r="U39" s="20" t="s">
        <v>15</v>
      </c>
      <c r="V39" s="14"/>
      <c r="W39" s="16" t="s">
        <v>8</v>
      </c>
      <c r="X39" s="34" t="s">
        <v>13</v>
      </c>
      <c r="Y39" s="32" t="s">
        <v>11</v>
      </c>
      <c r="Z39" s="33" t="s">
        <v>9</v>
      </c>
      <c r="AA39" s="32" t="s">
        <v>14</v>
      </c>
      <c r="AB39" s="20" t="s">
        <v>15</v>
      </c>
      <c r="AC39" s="14"/>
      <c r="AD39" s="16" t="s">
        <v>8</v>
      </c>
      <c r="AE39" s="34" t="s">
        <v>13</v>
      </c>
      <c r="AF39" s="32" t="s">
        <v>11</v>
      </c>
      <c r="AG39" s="33" t="s">
        <v>9</v>
      </c>
      <c r="AH39" s="32" t="s">
        <v>14</v>
      </c>
      <c r="AI39" s="20" t="s">
        <v>15</v>
      </c>
      <c r="AJ39" s="14"/>
      <c r="AK39" s="16" t="s">
        <v>8</v>
      </c>
      <c r="AL39" s="34" t="s">
        <v>13</v>
      </c>
      <c r="AM39" s="32" t="s">
        <v>11</v>
      </c>
      <c r="AN39" s="33" t="s">
        <v>9</v>
      </c>
      <c r="AO39" s="32" t="s">
        <v>14</v>
      </c>
      <c r="AP39" s="20" t="s">
        <v>15</v>
      </c>
      <c r="AQ39" s="14"/>
      <c r="AR39" s="16" t="s">
        <v>8</v>
      </c>
      <c r="AS39" s="34" t="s">
        <v>13</v>
      </c>
      <c r="AT39" s="32" t="s">
        <v>11</v>
      </c>
      <c r="AU39" s="33" t="s">
        <v>9</v>
      </c>
      <c r="AV39" s="32" t="s">
        <v>14</v>
      </c>
      <c r="AW39" s="20" t="s">
        <v>15</v>
      </c>
      <c r="AX39" s="14"/>
      <c r="AY39" s="16" t="s">
        <v>8</v>
      </c>
      <c r="AZ39" s="34" t="s">
        <v>13</v>
      </c>
      <c r="BA39" s="32" t="s">
        <v>11</v>
      </c>
      <c r="BB39" s="33" t="s">
        <v>9</v>
      </c>
      <c r="BC39" s="32" t="s">
        <v>14</v>
      </c>
      <c r="BD39" s="20" t="s">
        <v>15</v>
      </c>
      <c r="BE39" s="14"/>
      <c r="BF39" s="16" t="s">
        <v>8</v>
      </c>
      <c r="BG39" s="34" t="s">
        <v>13</v>
      </c>
      <c r="BH39" s="32" t="s">
        <v>11</v>
      </c>
      <c r="BI39" s="33" t="s">
        <v>9</v>
      </c>
      <c r="BJ39" s="32" t="s">
        <v>14</v>
      </c>
      <c r="BK39" s="20" t="s">
        <v>15</v>
      </c>
      <c r="BL39" s="14"/>
      <c r="BM39" s="16" t="s">
        <v>8</v>
      </c>
      <c r="BN39" s="34" t="s">
        <v>13</v>
      </c>
      <c r="BO39" s="32" t="s">
        <v>11</v>
      </c>
      <c r="BP39" s="33" t="s">
        <v>9</v>
      </c>
      <c r="BQ39" s="32" t="s">
        <v>14</v>
      </c>
      <c r="BR39" s="20" t="s">
        <v>15</v>
      </c>
      <c r="BS39" s="14"/>
      <c r="BT39" s="16" t="s">
        <v>8</v>
      </c>
      <c r="BU39" s="34" t="s">
        <v>13</v>
      </c>
      <c r="BV39" s="32" t="s">
        <v>11</v>
      </c>
      <c r="BW39" s="33" t="s">
        <v>9</v>
      </c>
      <c r="BX39" s="32" t="s">
        <v>14</v>
      </c>
      <c r="BY39" s="20" t="s">
        <v>15</v>
      </c>
      <c r="BZ39" s="14"/>
      <c r="CA39" s="16" t="s">
        <v>8</v>
      </c>
      <c r="CB39" s="34" t="s">
        <v>13</v>
      </c>
      <c r="CC39" s="32" t="s">
        <v>11</v>
      </c>
      <c r="CD39" s="33" t="s">
        <v>9</v>
      </c>
      <c r="CE39" s="32" t="s">
        <v>14</v>
      </c>
      <c r="CF39" s="20" t="s">
        <v>15</v>
      </c>
      <c r="CG39" s="14"/>
      <c r="CH39" s="16" t="s">
        <v>8</v>
      </c>
      <c r="CI39" s="34" t="s">
        <v>13</v>
      </c>
      <c r="CJ39" s="32" t="s">
        <v>11</v>
      </c>
      <c r="CK39" s="33" t="s">
        <v>9</v>
      </c>
      <c r="CL39" s="32" t="s">
        <v>14</v>
      </c>
      <c r="CM39" s="20" t="s">
        <v>15</v>
      </c>
      <c r="CN39" s="14"/>
      <c r="CO39" s="16" t="s">
        <v>8</v>
      </c>
      <c r="CP39" s="34" t="s">
        <v>13</v>
      </c>
      <c r="CQ39" s="32" t="s">
        <v>11</v>
      </c>
      <c r="CR39" s="33" t="s">
        <v>9</v>
      </c>
      <c r="CS39" s="32" t="s">
        <v>14</v>
      </c>
      <c r="CT39" s="20" t="s">
        <v>15</v>
      </c>
      <c r="CU39" s="14"/>
      <c r="CV39" s="16" t="s">
        <v>8</v>
      </c>
      <c r="CW39" s="34" t="s">
        <v>13</v>
      </c>
      <c r="CX39" s="32" t="s">
        <v>11</v>
      </c>
      <c r="CY39" s="33" t="s">
        <v>9</v>
      </c>
      <c r="CZ39" s="32" t="s">
        <v>14</v>
      </c>
      <c r="DA39" s="20" t="s">
        <v>15</v>
      </c>
      <c r="DB39" s="14"/>
      <c r="DC39" s="16" t="s">
        <v>8</v>
      </c>
      <c r="DD39" s="34" t="s">
        <v>13</v>
      </c>
      <c r="DE39" s="32" t="s">
        <v>11</v>
      </c>
      <c r="DF39" s="33" t="s">
        <v>9</v>
      </c>
      <c r="DG39" s="32" t="s">
        <v>14</v>
      </c>
      <c r="DH39" s="20" t="s">
        <v>15</v>
      </c>
      <c r="DI39" s="14"/>
      <c r="DJ39" s="16" t="s">
        <v>8</v>
      </c>
      <c r="DK39" s="34" t="s">
        <v>13</v>
      </c>
      <c r="DL39" s="32" t="s">
        <v>11</v>
      </c>
      <c r="DM39" s="33" t="s">
        <v>9</v>
      </c>
      <c r="DN39" s="32" t="s">
        <v>14</v>
      </c>
      <c r="DO39" s="20" t="s">
        <v>44</v>
      </c>
      <c r="DP39" s="14"/>
      <c r="DQ39" s="14"/>
      <c r="DR39" s="14"/>
    </row>
    <row r="40" spans="1:122">
      <c r="A40" s="14"/>
      <c r="B40" s="16"/>
      <c r="C40" s="21"/>
      <c r="D40" s="19"/>
      <c r="E40" s="19"/>
      <c r="F40" s="19"/>
      <c r="G40" s="22"/>
      <c r="H40" s="14"/>
      <c r="I40" s="16"/>
      <c r="J40" s="21"/>
      <c r="K40" s="19"/>
      <c r="L40" s="19"/>
      <c r="M40" s="19"/>
      <c r="N40" s="22"/>
      <c r="O40" s="14"/>
      <c r="P40" s="16"/>
      <c r="Q40" s="21"/>
      <c r="R40" s="19"/>
      <c r="S40" s="19"/>
      <c r="T40" s="19"/>
      <c r="U40" s="22"/>
      <c r="V40" s="14"/>
      <c r="W40" s="16"/>
      <c r="X40" s="21"/>
      <c r="Y40" s="19"/>
      <c r="Z40" s="19"/>
      <c r="AA40" s="19"/>
      <c r="AB40" s="22"/>
      <c r="AC40" s="14"/>
      <c r="AD40" s="16"/>
      <c r="AE40" s="21"/>
      <c r="AF40" s="19"/>
      <c r="AG40" s="19"/>
      <c r="AH40" s="19"/>
      <c r="AI40" s="22"/>
      <c r="AJ40" s="14"/>
      <c r="AK40" s="16"/>
      <c r="AL40" s="21"/>
      <c r="AM40" s="19"/>
      <c r="AN40" s="19"/>
      <c r="AO40" s="19"/>
      <c r="AP40" s="22"/>
      <c r="AQ40" s="14"/>
      <c r="AR40" s="16"/>
      <c r="AS40" s="21"/>
      <c r="AT40" s="19"/>
      <c r="AU40" s="19"/>
      <c r="AV40" s="19"/>
      <c r="AW40" s="22"/>
      <c r="AX40" s="14"/>
      <c r="AY40" s="16"/>
      <c r="AZ40" s="21"/>
      <c r="BA40" s="19"/>
      <c r="BB40" s="19"/>
      <c r="BC40" s="19"/>
      <c r="BD40" s="22"/>
      <c r="BE40" s="14"/>
      <c r="BF40" s="16"/>
      <c r="BG40" s="21"/>
      <c r="BH40" s="19"/>
      <c r="BI40" s="19"/>
      <c r="BJ40" s="19"/>
      <c r="BK40" s="22"/>
      <c r="BL40" s="14"/>
      <c r="BM40" s="16"/>
      <c r="BN40" s="21"/>
      <c r="BO40" s="19"/>
      <c r="BP40" s="19"/>
      <c r="BQ40" s="19"/>
      <c r="BR40" s="22"/>
      <c r="BS40" s="14"/>
      <c r="BT40" s="16"/>
      <c r="BU40" s="21"/>
      <c r="BV40" s="19"/>
      <c r="BW40" s="19"/>
      <c r="BX40" s="19"/>
      <c r="BY40" s="22"/>
      <c r="BZ40" s="14"/>
      <c r="CA40" s="16"/>
      <c r="CB40" s="21"/>
      <c r="CC40" s="19"/>
      <c r="CD40" s="19"/>
      <c r="CE40" s="19"/>
      <c r="CF40" s="22"/>
      <c r="CG40" s="14"/>
      <c r="CH40" s="16"/>
      <c r="CI40" s="21"/>
      <c r="CJ40" s="19"/>
      <c r="CK40" s="19"/>
      <c r="CL40" s="19"/>
      <c r="CM40" s="22"/>
      <c r="CN40" s="14"/>
      <c r="CO40" s="16"/>
      <c r="CP40" s="21"/>
      <c r="CQ40" s="19"/>
      <c r="CR40" s="19"/>
      <c r="CS40" s="19"/>
      <c r="CT40" s="22"/>
      <c r="CU40" s="14"/>
      <c r="CV40" s="16"/>
      <c r="CW40" s="21"/>
      <c r="CX40" s="19"/>
      <c r="CY40" s="19"/>
      <c r="CZ40" s="19"/>
      <c r="DA40" s="22"/>
      <c r="DB40" s="14"/>
      <c r="DC40" s="16"/>
      <c r="DD40" s="21"/>
      <c r="DE40" s="52" t="s">
        <v>317</v>
      </c>
      <c r="DF40" s="19"/>
      <c r="DG40" s="52" t="s">
        <v>317</v>
      </c>
      <c r="DH40" s="22"/>
      <c r="DI40" s="14"/>
      <c r="DJ40" s="16"/>
      <c r="DK40" s="21"/>
      <c r="DL40" s="19"/>
      <c r="DM40" s="19"/>
      <c r="DN40" s="19"/>
      <c r="DO40" s="22"/>
      <c r="DP40" s="14"/>
      <c r="DQ40" s="14"/>
      <c r="DR40" s="14"/>
    </row>
    <row r="41" spans="1:122">
      <c r="A41" s="14" t="s">
        <v>231</v>
      </c>
      <c r="B41" s="23">
        <v>2.7685185185185188E-2</v>
      </c>
      <c r="C41" s="21" t="s">
        <v>214</v>
      </c>
      <c r="D41" s="57">
        <f>(B$55+1)-C41</f>
        <v>3</v>
      </c>
      <c r="E41" s="24">
        <v>0</v>
      </c>
      <c r="F41" s="19">
        <v>5</v>
      </c>
      <c r="G41" s="22">
        <f t="shared" ref="G41:G50" si="28">D41+E41+F41</f>
        <v>8</v>
      </c>
      <c r="H41" s="14"/>
      <c r="I41" s="53">
        <v>2.8043981481481479E-2</v>
      </c>
      <c r="J41" s="21" t="s">
        <v>214</v>
      </c>
      <c r="K41" s="57">
        <f>(I$55+1)-J41</f>
        <v>1</v>
      </c>
      <c r="L41" s="24">
        <v>0</v>
      </c>
      <c r="M41" s="19">
        <v>5</v>
      </c>
      <c r="N41" s="22">
        <f>K41+L41+M41</f>
        <v>6</v>
      </c>
      <c r="O41" s="14"/>
      <c r="P41" s="23">
        <v>5.9953703703703703E-2</v>
      </c>
      <c r="Q41" s="21" t="s">
        <v>214</v>
      </c>
      <c r="R41" s="57">
        <f>(P$55+1)-Q41</f>
        <v>4</v>
      </c>
      <c r="S41" s="24">
        <v>0</v>
      </c>
      <c r="T41" s="19">
        <v>5</v>
      </c>
      <c r="U41" s="22">
        <f t="shared" ref="U41:U50" si="29">R41+S41+T41</f>
        <v>9</v>
      </c>
      <c r="V41" s="14"/>
      <c r="W41" s="23"/>
      <c r="X41" s="21"/>
      <c r="Y41" s="19"/>
      <c r="Z41" s="24">
        <v>0</v>
      </c>
      <c r="AA41" s="19"/>
      <c r="AB41" s="22">
        <f t="shared" ref="AB41:AB50" si="30">Y41+Z41+AA41</f>
        <v>0</v>
      </c>
      <c r="AC41" s="14"/>
      <c r="AD41" s="23">
        <v>4.5717592592592594E-2</v>
      </c>
      <c r="AE41" s="21" t="s">
        <v>214</v>
      </c>
      <c r="AF41" s="57">
        <f t="shared" ref="AF41:AF47" si="31">(AD$55+1)-AE41</f>
        <v>7</v>
      </c>
      <c r="AG41" s="24">
        <v>0</v>
      </c>
      <c r="AH41" s="19">
        <v>5</v>
      </c>
      <c r="AI41" s="22">
        <f t="shared" ref="AI41:AI50" si="32">AF41+AG41+AH41</f>
        <v>12</v>
      </c>
      <c r="AJ41" s="14"/>
      <c r="AK41" s="53">
        <v>2.7766203703703706E-2</v>
      </c>
      <c r="AL41" s="54" t="s">
        <v>214</v>
      </c>
      <c r="AM41" s="57">
        <f>(AK$55+1)-AL41</f>
        <v>5</v>
      </c>
      <c r="AN41" s="36">
        <v>0</v>
      </c>
      <c r="AO41" s="25">
        <v>5</v>
      </c>
      <c r="AP41" s="22">
        <f t="shared" ref="AP41:AP50" si="33">AM41+AN41+AO41</f>
        <v>10</v>
      </c>
      <c r="AQ41" s="14"/>
      <c r="AR41" s="23">
        <v>2.5057870370370373E-2</v>
      </c>
      <c r="AS41" s="21" t="s">
        <v>214</v>
      </c>
      <c r="AT41" s="57">
        <f>(AR$55+1)-AS41</f>
        <v>8</v>
      </c>
      <c r="AU41" s="24">
        <v>0</v>
      </c>
      <c r="AV41" s="19">
        <v>5</v>
      </c>
      <c r="AW41" s="22">
        <f t="shared" ref="AW41:AW50" si="34">AT41+AU41+AV41</f>
        <v>13</v>
      </c>
      <c r="AX41" s="14"/>
      <c r="AY41" s="53">
        <v>2.90162037037037E-2</v>
      </c>
      <c r="AZ41" s="54" t="s">
        <v>214</v>
      </c>
      <c r="BA41" s="57">
        <f>(AY$55+1)-AZ41</f>
        <v>5</v>
      </c>
      <c r="BB41" s="25">
        <v>0</v>
      </c>
      <c r="BC41" s="25">
        <v>5</v>
      </c>
      <c r="BD41" s="22">
        <f t="shared" ref="BD41:BD50" si="35">BA41+BB41+BC41</f>
        <v>10</v>
      </c>
      <c r="BE41" s="14"/>
      <c r="BF41" s="23"/>
      <c r="BG41" s="21"/>
      <c r="BH41" s="19"/>
      <c r="BI41" s="24">
        <v>0</v>
      </c>
      <c r="BJ41" s="19"/>
      <c r="BK41" s="22">
        <f t="shared" ref="BK41:BK50" si="36">BH41+BI41+BJ41</f>
        <v>0</v>
      </c>
      <c r="BL41" s="14"/>
      <c r="BM41" s="53"/>
      <c r="BN41" s="54"/>
      <c r="BO41" s="25"/>
      <c r="BP41" s="25"/>
      <c r="BQ41" s="25"/>
      <c r="BR41" s="22">
        <f t="shared" ref="BR41:BR50" si="37">BO41+BP41+BQ41</f>
        <v>0</v>
      </c>
      <c r="BS41" s="14"/>
      <c r="BT41" s="53">
        <v>1.3090277777777779E-2</v>
      </c>
      <c r="BU41" s="54" t="s">
        <v>214</v>
      </c>
      <c r="BV41" s="57">
        <f>(BT$55+1)-BU41</f>
        <v>2</v>
      </c>
      <c r="BW41" s="25">
        <v>0</v>
      </c>
      <c r="BX41" s="25">
        <v>5</v>
      </c>
      <c r="BY41" s="22">
        <f t="shared" ref="BY41:BY50" si="38">BV41+BW41+BX41</f>
        <v>7</v>
      </c>
      <c r="BZ41" s="14"/>
      <c r="CA41" s="53"/>
      <c r="CB41" s="54"/>
      <c r="CC41" s="25"/>
      <c r="CD41" s="25"/>
      <c r="CE41" s="25"/>
      <c r="CF41" s="22">
        <f t="shared" ref="CF41:CF50" si="39">CC41+CD41+CE41</f>
        <v>0</v>
      </c>
      <c r="CG41" s="14"/>
      <c r="CH41" s="53">
        <v>6.2986111111111118E-2</v>
      </c>
      <c r="CI41" s="54" t="s">
        <v>214</v>
      </c>
      <c r="CJ41" s="57">
        <f>(CH$55+1)-CI41</f>
        <v>3</v>
      </c>
      <c r="CK41" s="25">
        <v>0</v>
      </c>
      <c r="CL41" s="25">
        <v>5</v>
      </c>
      <c r="CM41" s="22">
        <f t="shared" ref="CM41:CM50" si="40">CJ41+CK41+CL41</f>
        <v>8</v>
      </c>
      <c r="CN41" s="14"/>
      <c r="CO41" s="53">
        <v>1.6747685185185185E-2</v>
      </c>
      <c r="CP41" s="54" t="s">
        <v>232</v>
      </c>
      <c r="CQ41" s="57">
        <f>(CO$55+1)-CP41</f>
        <v>1</v>
      </c>
      <c r="CR41" s="25"/>
      <c r="CS41" s="25">
        <v>5</v>
      </c>
      <c r="CT41" s="22">
        <f t="shared" ref="CT41:CT50" si="41">CQ41+CR41+CS41</f>
        <v>6</v>
      </c>
      <c r="CU41" s="14"/>
      <c r="CV41" s="53">
        <v>1.3449074074074073E-2</v>
      </c>
      <c r="CW41" s="54" t="s">
        <v>214</v>
      </c>
      <c r="CX41" s="57">
        <f>(CV$55+1)-CW41</f>
        <v>2</v>
      </c>
      <c r="CY41" s="25">
        <v>0</v>
      </c>
      <c r="CZ41" s="25">
        <v>5</v>
      </c>
      <c r="DA41" s="22">
        <f t="shared" ref="DA41:DA50" si="42">CX41+CY41+CZ41</f>
        <v>7</v>
      </c>
      <c r="DB41" s="14"/>
      <c r="DC41" s="23"/>
      <c r="DD41" s="21"/>
      <c r="DE41" s="19"/>
      <c r="DF41" s="24">
        <v>0</v>
      </c>
      <c r="DG41" s="19"/>
      <c r="DH41" s="22">
        <f t="shared" ref="DH41:DH53" si="43">DE41+DF41+DG41</f>
        <v>0</v>
      </c>
      <c r="DI41" s="14"/>
      <c r="DJ41" s="23"/>
      <c r="DK41" s="21"/>
      <c r="DL41" s="60">
        <f>D41+K41+R41+Y41+AF41+AM41+AT41+BA41+BH41+BO41+BV41+CC41+CJ41+CQ41+CX41+DE41</f>
        <v>41</v>
      </c>
      <c r="DM41" s="60">
        <f t="shared" ref="DM41:DM51" si="44">E41+L41+S41+Z41+AG41+AN41+AU41+BB41+BI41+BP41+BW41+CD41+CK41+CR41+CY41+DF41</f>
        <v>0</v>
      </c>
      <c r="DN41" s="60">
        <f t="shared" ref="DN41:DN51" si="45">F41+M41+T41+AA41+AH41+AO41+AV41+BC41+BJ41+BQ41+BX41+CE41+CL41+CS41+CZ41+DG41</f>
        <v>55</v>
      </c>
      <c r="DO41" s="22">
        <f>DL41+DM41+DN41</f>
        <v>96</v>
      </c>
      <c r="DP41" s="14" t="str">
        <f>A41</f>
        <v>Karen Bridge</v>
      </c>
      <c r="DQ41" s="14"/>
      <c r="DR41" s="31">
        <v>2</v>
      </c>
    </row>
    <row r="42" spans="1:122">
      <c r="A42" s="14" t="s">
        <v>36</v>
      </c>
      <c r="B42" s="23">
        <v>3.5393518518518519E-2</v>
      </c>
      <c r="C42" s="21" t="s">
        <v>233</v>
      </c>
      <c r="D42" s="57">
        <f>(B$55+1)-C42</f>
        <v>1</v>
      </c>
      <c r="E42" s="24">
        <v>0</v>
      </c>
      <c r="F42" s="19">
        <v>5</v>
      </c>
      <c r="G42" s="22">
        <f t="shared" si="28"/>
        <v>6</v>
      </c>
      <c r="H42" s="14"/>
      <c r="I42" s="53"/>
      <c r="J42" s="54"/>
      <c r="K42" s="25"/>
      <c r="L42" s="25"/>
      <c r="M42" s="25"/>
      <c r="N42" s="22">
        <f>K42+L42+M42</f>
        <v>0</v>
      </c>
      <c r="O42" s="14"/>
      <c r="P42" s="23">
        <v>7.7870370370370368E-2</v>
      </c>
      <c r="Q42" s="21" t="s">
        <v>267</v>
      </c>
      <c r="R42" s="57">
        <f>(P$55+1)-Q42</f>
        <v>1</v>
      </c>
      <c r="S42" s="24">
        <v>0</v>
      </c>
      <c r="T42" s="19">
        <v>5</v>
      </c>
      <c r="U42" s="22">
        <f t="shared" si="29"/>
        <v>6</v>
      </c>
      <c r="V42" s="14"/>
      <c r="W42" s="23"/>
      <c r="X42" s="21"/>
      <c r="Y42" s="19"/>
      <c r="Z42" s="24">
        <v>0</v>
      </c>
      <c r="AA42" s="19"/>
      <c r="AB42" s="22">
        <f t="shared" si="30"/>
        <v>0</v>
      </c>
      <c r="AC42" s="14"/>
      <c r="AD42" s="23">
        <v>6.5011574074074083E-2</v>
      </c>
      <c r="AE42" s="21" t="s">
        <v>328</v>
      </c>
      <c r="AF42" s="57">
        <f t="shared" si="31"/>
        <v>3</v>
      </c>
      <c r="AG42" s="24">
        <v>0</v>
      </c>
      <c r="AH42" s="19">
        <v>5</v>
      </c>
      <c r="AI42" s="22">
        <f t="shared" si="32"/>
        <v>8</v>
      </c>
      <c r="AJ42" s="14"/>
      <c r="AK42" s="53">
        <v>3.5879629629629629E-2</v>
      </c>
      <c r="AL42" s="54" t="s">
        <v>267</v>
      </c>
      <c r="AM42" s="57">
        <f>(AK$55+1)-AL42</f>
        <v>2</v>
      </c>
      <c r="AN42" s="36">
        <v>0</v>
      </c>
      <c r="AO42" s="25">
        <v>5</v>
      </c>
      <c r="AP42" s="22">
        <f t="shared" si="33"/>
        <v>7</v>
      </c>
      <c r="AQ42" s="14"/>
      <c r="AR42" s="23">
        <v>3.1956018518518516E-2</v>
      </c>
      <c r="AS42" s="21" t="s">
        <v>264</v>
      </c>
      <c r="AT42" s="57">
        <f>(AR$55+1)-AS42</f>
        <v>3</v>
      </c>
      <c r="AU42" s="24">
        <v>0</v>
      </c>
      <c r="AV42" s="19">
        <v>5</v>
      </c>
      <c r="AW42" s="22">
        <f t="shared" si="34"/>
        <v>8</v>
      </c>
      <c r="AX42" s="14"/>
      <c r="AY42" s="53">
        <v>3.7280092592592594E-2</v>
      </c>
      <c r="AZ42" s="54" t="s">
        <v>267</v>
      </c>
      <c r="BA42" s="57">
        <f>(AY$55+1)-AZ42</f>
        <v>2</v>
      </c>
      <c r="BB42" s="25">
        <v>0</v>
      </c>
      <c r="BC42" s="25">
        <v>5</v>
      </c>
      <c r="BD42" s="22">
        <f t="shared" si="35"/>
        <v>7</v>
      </c>
      <c r="BE42" s="14"/>
      <c r="BF42" s="23"/>
      <c r="BG42" s="21"/>
      <c r="BH42" s="19"/>
      <c r="BI42" s="24">
        <v>0</v>
      </c>
      <c r="BJ42" s="19"/>
      <c r="BK42" s="22">
        <f t="shared" si="36"/>
        <v>0</v>
      </c>
      <c r="BL42" s="14"/>
      <c r="BM42" s="53"/>
      <c r="BN42" s="54"/>
      <c r="BO42" s="25"/>
      <c r="BP42" s="25"/>
      <c r="BQ42" s="25"/>
      <c r="BR42" s="22">
        <f t="shared" si="37"/>
        <v>0</v>
      </c>
      <c r="BS42" s="14"/>
      <c r="BT42" s="53">
        <v>1.7210648148148149E-2</v>
      </c>
      <c r="BU42" s="54" t="s">
        <v>232</v>
      </c>
      <c r="BV42" s="57">
        <f>(BT$55+1)-BU42</f>
        <v>1</v>
      </c>
      <c r="BW42" s="25">
        <v>0</v>
      </c>
      <c r="BX42" s="25">
        <v>5</v>
      </c>
      <c r="BY42" s="22">
        <f t="shared" si="38"/>
        <v>6</v>
      </c>
      <c r="BZ42" s="14"/>
      <c r="CA42" s="53"/>
      <c r="CB42" s="54"/>
      <c r="CC42" s="25"/>
      <c r="CD42" s="25"/>
      <c r="CE42" s="25"/>
      <c r="CF42" s="22">
        <f t="shared" si="39"/>
        <v>0</v>
      </c>
      <c r="CG42" s="14"/>
      <c r="CH42" s="53">
        <v>8.3958333333333343E-2</v>
      </c>
      <c r="CI42" s="54" t="s">
        <v>232</v>
      </c>
      <c r="CJ42" s="57">
        <f>(CH$55+1)-CI42</f>
        <v>2</v>
      </c>
      <c r="CK42" s="25">
        <v>0</v>
      </c>
      <c r="CL42" s="25">
        <v>5</v>
      </c>
      <c r="CM42" s="22">
        <f t="shared" si="40"/>
        <v>7</v>
      </c>
      <c r="CN42" s="14"/>
      <c r="CO42" s="53">
        <v>1.6747685185185185E-2</v>
      </c>
      <c r="CP42" s="54" t="s">
        <v>214</v>
      </c>
      <c r="CQ42" s="57">
        <f>(CO$55+1)-CP42</f>
        <v>2</v>
      </c>
      <c r="CR42" s="58">
        <v>15</v>
      </c>
      <c r="CS42" s="25">
        <v>5</v>
      </c>
      <c r="CT42" s="22">
        <f t="shared" si="41"/>
        <v>22</v>
      </c>
      <c r="CU42" s="14"/>
      <c r="CV42" s="53">
        <v>1.6967592592592593E-2</v>
      </c>
      <c r="CW42" s="54" t="s">
        <v>232</v>
      </c>
      <c r="CX42" s="57">
        <f>(CV$55+1)-CW42</f>
        <v>1</v>
      </c>
      <c r="CY42" s="25">
        <v>0</v>
      </c>
      <c r="CZ42" s="25">
        <v>5</v>
      </c>
      <c r="DA42" s="22">
        <f t="shared" si="42"/>
        <v>6</v>
      </c>
      <c r="DB42" s="14"/>
      <c r="DC42" s="23">
        <v>9.554398148148148E-2</v>
      </c>
      <c r="DD42" s="21" t="s">
        <v>233</v>
      </c>
      <c r="DE42" s="61">
        <f>((DC$55+1)-DD42)*2</f>
        <v>4</v>
      </c>
      <c r="DF42" s="24">
        <v>0</v>
      </c>
      <c r="DG42" s="19">
        <v>10</v>
      </c>
      <c r="DH42" s="22">
        <f t="shared" si="43"/>
        <v>14</v>
      </c>
      <c r="DI42" s="14"/>
      <c r="DJ42" s="23"/>
      <c r="DK42" s="21"/>
      <c r="DL42" s="60">
        <f t="shared" ref="DL42:DL51" si="46">D42+K42+R42+Y42+AF42+AM42+AT42+BA42+BH42+BO42+BV42+CC42+CJ42+CQ42+CX42+DE42</f>
        <v>22</v>
      </c>
      <c r="DM42" s="60">
        <f t="shared" si="44"/>
        <v>15</v>
      </c>
      <c r="DN42" s="60">
        <f t="shared" si="45"/>
        <v>60</v>
      </c>
      <c r="DO42" s="22">
        <f>DL42+DM42+DN42</f>
        <v>97</v>
      </c>
      <c r="DP42" s="14" t="str">
        <f>A42</f>
        <v>Karen Cummins</v>
      </c>
      <c r="DQ42" s="14"/>
      <c r="DR42" s="14">
        <v>1</v>
      </c>
    </row>
    <row r="43" spans="1:122">
      <c r="A43" s="14" t="s">
        <v>26</v>
      </c>
      <c r="B43" s="23">
        <v>3.2615740740740744E-2</v>
      </c>
      <c r="C43" s="21" t="s">
        <v>232</v>
      </c>
      <c r="D43" s="57">
        <f>(B$55+1)-C43</f>
        <v>2</v>
      </c>
      <c r="E43" s="24">
        <v>0</v>
      </c>
      <c r="F43" s="19">
        <v>5</v>
      </c>
      <c r="G43" s="22">
        <f t="shared" si="28"/>
        <v>7</v>
      </c>
      <c r="H43" s="14"/>
      <c r="I43" s="53"/>
      <c r="J43" s="54"/>
      <c r="K43" s="25"/>
      <c r="L43" s="25"/>
      <c r="M43" s="25"/>
      <c r="N43" s="22">
        <f>K43+L43+M43</f>
        <v>0</v>
      </c>
      <c r="O43" s="14"/>
      <c r="P43" s="23">
        <v>7.0914351851851853E-2</v>
      </c>
      <c r="Q43" s="21" t="s">
        <v>232</v>
      </c>
      <c r="R43" s="57">
        <f>(P$55+1)-Q43</f>
        <v>3</v>
      </c>
      <c r="S43" s="24">
        <v>0</v>
      </c>
      <c r="T43" s="19">
        <v>5</v>
      </c>
      <c r="U43" s="22">
        <f t="shared" si="29"/>
        <v>8</v>
      </c>
      <c r="V43" s="14"/>
      <c r="W43" s="23"/>
      <c r="X43" s="21"/>
      <c r="Y43" s="19"/>
      <c r="Z43" s="24">
        <v>0</v>
      </c>
      <c r="AA43" s="19"/>
      <c r="AB43" s="22">
        <f t="shared" si="30"/>
        <v>0</v>
      </c>
      <c r="AC43" s="14"/>
      <c r="AD43" s="23">
        <v>5.5393518518518516E-2</v>
      </c>
      <c r="AE43" s="21" t="s">
        <v>233</v>
      </c>
      <c r="AF43" s="57">
        <f t="shared" si="31"/>
        <v>5</v>
      </c>
      <c r="AG43" s="24">
        <v>0</v>
      </c>
      <c r="AH43" s="19">
        <v>5</v>
      </c>
      <c r="AI43" s="22">
        <f t="shared" si="32"/>
        <v>10</v>
      </c>
      <c r="AJ43" s="14"/>
      <c r="AK43" s="53">
        <v>3.2928240740740737E-2</v>
      </c>
      <c r="AL43" s="54" t="s">
        <v>232</v>
      </c>
      <c r="AM43" s="57">
        <f>(AK$55+1)-AL43</f>
        <v>4</v>
      </c>
      <c r="AN43" s="36">
        <v>0</v>
      </c>
      <c r="AO43" s="25">
        <v>5</v>
      </c>
      <c r="AP43" s="22">
        <f t="shared" si="33"/>
        <v>9</v>
      </c>
      <c r="AQ43" s="14"/>
      <c r="AR43" s="23">
        <v>2.8611111111111115E-2</v>
      </c>
      <c r="AS43" s="21" t="s">
        <v>232</v>
      </c>
      <c r="AT43" s="57">
        <f>(AR$55+1)-AS43</f>
        <v>7</v>
      </c>
      <c r="AU43" s="24">
        <v>0</v>
      </c>
      <c r="AV43" s="19">
        <v>5</v>
      </c>
      <c r="AW43" s="22">
        <f t="shared" si="34"/>
        <v>12</v>
      </c>
      <c r="AX43" s="14"/>
      <c r="AY43" s="53">
        <v>3.3067129629629634E-2</v>
      </c>
      <c r="AZ43" s="54" t="s">
        <v>232</v>
      </c>
      <c r="BA43" s="57">
        <f>(AY$55+1)-AZ43</f>
        <v>4</v>
      </c>
      <c r="BB43" s="25">
        <v>0</v>
      </c>
      <c r="BC43" s="25">
        <v>5</v>
      </c>
      <c r="BD43" s="22">
        <f t="shared" si="35"/>
        <v>9</v>
      </c>
      <c r="BE43" s="14"/>
      <c r="BF43" s="23"/>
      <c r="BG43" s="21"/>
      <c r="BH43" s="19"/>
      <c r="BI43" s="24">
        <v>0</v>
      </c>
      <c r="BJ43" s="19"/>
      <c r="BK43" s="22">
        <f t="shared" si="36"/>
        <v>0</v>
      </c>
      <c r="BL43" s="14"/>
      <c r="BM43" s="53"/>
      <c r="BN43" s="54"/>
      <c r="BO43" s="25"/>
      <c r="BP43" s="25"/>
      <c r="BQ43" s="25"/>
      <c r="BR43" s="22">
        <f t="shared" si="37"/>
        <v>0</v>
      </c>
      <c r="BS43" s="14"/>
      <c r="BT43" s="53"/>
      <c r="BU43" s="54"/>
      <c r="BV43" s="25"/>
      <c r="BW43" s="25"/>
      <c r="BX43" s="25"/>
      <c r="BY43" s="22">
        <f t="shared" si="38"/>
        <v>0</v>
      </c>
      <c r="BZ43" s="14"/>
      <c r="CA43" s="53"/>
      <c r="CB43" s="54"/>
      <c r="CC43" s="25"/>
      <c r="CD43" s="25"/>
      <c r="CE43" s="25"/>
      <c r="CF43" s="22">
        <f t="shared" si="39"/>
        <v>0</v>
      </c>
      <c r="CG43" s="14"/>
      <c r="CH43" s="53">
        <v>9.0995370370370365E-2</v>
      </c>
      <c r="CI43" s="54" t="s">
        <v>233</v>
      </c>
      <c r="CJ43" s="57">
        <f>(CH$55+1)-CI43</f>
        <v>1</v>
      </c>
      <c r="CK43" s="25">
        <v>0</v>
      </c>
      <c r="CL43" s="25">
        <v>5</v>
      </c>
      <c r="CM43" s="22">
        <f t="shared" si="40"/>
        <v>6</v>
      </c>
      <c r="CN43" s="14"/>
      <c r="CO43" s="53"/>
      <c r="CP43" s="54"/>
      <c r="CQ43" s="25"/>
      <c r="CR43" s="25"/>
      <c r="CS43" s="25"/>
      <c r="CT43" s="22">
        <f t="shared" si="41"/>
        <v>0</v>
      </c>
      <c r="CU43" s="14"/>
      <c r="CV43" s="53"/>
      <c r="CW43" s="54"/>
      <c r="CX43" s="25"/>
      <c r="CY43" s="25"/>
      <c r="CZ43" s="25"/>
      <c r="DA43" s="22">
        <f t="shared" si="42"/>
        <v>0</v>
      </c>
      <c r="DB43" s="14"/>
      <c r="DC43" s="23"/>
      <c r="DD43" s="21"/>
      <c r="DE43" s="19"/>
      <c r="DF43" s="24">
        <v>0</v>
      </c>
      <c r="DG43" s="19"/>
      <c r="DH43" s="22">
        <f t="shared" si="43"/>
        <v>0</v>
      </c>
      <c r="DI43" s="14"/>
      <c r="DJ43" s="23"/>
      <c r="DK43" s="21"/>
      <c r="DL43" s="60">
        <f t="shared" si="46"/>
        <v>26</v>
      </c>
      <c r="DM43" s="60">
        <f t="shared" si="44"/>
        <v>0</v>
      </c>
      <c r="DN43" s="60">
        <f t="shared" si="45"/>
        <v>35</v>
      </c>
      <c r="DO43" s="22">
        <f t="shared" ref="DO43:DO51" si="47">DL43+DM43+DN43</f>
        <v>61</v>
      </c>
      <c r="DP43" s="14" t="str">
        <f t="shared" ref="DP43:DP53" si="48">A43</f>
        <v>Julia King</v>
      </c>
      <c r="DQ43" s="14"/>
      <c r="DR43" s="31">
        <v>3</v>
      </c>
    </row>
    <row r="44" spans="1:122">
      <c r="A44" s="14" t="s">
        <v>326</v>
      </c>
      <c r="B44" s="23"/>
      <c r="C44" s="21"/>
      <c r="D44" s="19"/>
      <c r="E44" s="24">
        <v>0</v>
      </c>
      <c r="F44" s="19"/>
      <c r="G44" s="22">
        <f t="shared" si="28"/>
        <v>0</v>
      </c>
      <c r="H44" s="14"/>
      <c r="I44" s="53"/>
      <c r="J44" s="54"/>
      <c r="K44" s="25"/>
      <c r="L44" s="25"/>
      <c r="M44" s="25"/>
      <c r="N44" s="22">
        <f>K44+L44+M44</f>
        <v>0</v>
      </c>
      <c r="O44" s="14"/>
      <c r="P44" s="23">
        <v>7.137731481481481E-2</v>
      </c>
      <c r="Q44" s="21" t="s">
        <v>233</v>
      </c>
      <c r="R44" s="57">
        <f>(P$55+1)-Q44</f>
        <v>2</v>
      </c>
      <c r="S44" s="24">
        <v>0</v>
      </c>
      <c r="T44" s="19">
        <v>5</v>
      </c>
      <c r="U44" s="22">
        <f t="shared" si="29"/>
        <v>7</v>
      </c>
      <c r="V44" s="14"/>
      <c r="W44" s="23"/>
      <c r="X44" s="21"/>
      <c r="Y44" s="19"/>
      <c r="Z44" s="24">
        <v>0</v>
      </c>
      <c r="AA44" s="19"/>
      <c r="AB44" s="22">
        <f t="shared" si="30"/>
        <v>0</v>
      </c>
      <c r="AC44" s="14"/>
      <c r="AD44" s="23">
        <v>5.7164351851851848E-2</v>
      </c>
      <c r="AE44" s="21" t="s">
        <v>267</v>
      </c>
      <c r="AF44" s="57">
        <f t="shared" si="31"/>
        <v>4</v>
      </c>
      <c r="AG44" s="24">
        <v>0</v>
      </c>
      <c r="AH44" s="19">
        <v>5</v>
      </c>
      <c r="AI44" s="22">
        <f t="shared" si="32"/>
        <v>9</v>
      </c>
      <c r="AJ44" s="14"/>
      <c r="AK44" s="53">
        <v>3.3020833333333333E-2</v>
      </c>
      <c r="AL44" s="54" t="s">
        <v>233</v>
      </c>
      <c r="AM44" s="57">
        <f>(AK$55+1)-AL44</f>
        <v>3</v>
      </c>
      <c r="AN44" s="36">
        <v>0</v>
      </c>
      <c r="AO44" s="25">
        <v>5</v>
      </c>
      <c r="AP44" s="22">
        <f t="shared" si="33"/>
        <v>8</v>
      </c>
      <c r="AQ44" s="14"/>
      <c r="AR44" s="23">
        <v>2.8854166666666667E-2</v>
      </c>
      <c r="AS44" s="21" t="s">
        <v>233</v>
      </c>
      <c r="AT44" s="57">
        <f>(AR$55+1)-AS44</f>
        <v>6</v>
      </c>
      <c r="AU44" s="24">
        <v>0</v>
      </c>
      <c r="AV44" s="19">
        <v>5</v>
      </c>
      <c r="AW44" s="22">
        <f t="shared" si="34"/>
        <v>11</v>
      </c>
      <c r="AX44" s="14"/>
      <c r="AY44" s="53">
        <v>3.3206018518518517E-2</v>
      </c>
      <c r="AZ44" s="54" t="s">
        <v>233</v>
      </c>
      <c r="BA44" s="57">
        <f>(AY$55+1)-AZ44</f>
        <v>3</v>
      </c>
      <c r="BB44" s="25">
        <v>0</v>
      </c>
      <c r="BC44" s="25">
        <v>5</v>
      </c>
      <c r="BD44" s="22">
        <f t="shared" si="35"/>
        <v>8</v>
      </c>
      <c r="BE44" s="14"/>
      <c r="BF44" s="23"/>
      <c r="BG44" s="21"/>
      <c r="BH44" s="19"/>
      <c r="BI44" s="24">
        <v>0</v>
      </c>
      <c r="BJ44" s="19"/>
      <c r="BK44" s="22">
        <f t="shared" si="36"/>
        <v>0</v>
      </c>
      <c r="BL44" s="14"/>
      <c r="BM44" s="53">
        <v>3.3020833333333333E-2</v>
      </c>
      <c r="BN44" s="54" t="s">
        <v>214</v>
      </c>
      <c r="BO44" s="57">
        <f>(BM$55+1)-BN44</f>
        <v>2</v>
      </c>
      <c r="BP44" s="25">
        <v>0</v>
      </c>
      <c r="BQ44" s="25">
        <v>5</v>
      </c>
      <c r="BR44" s="22">
        <f t="shared" si="37"/>
        <v>7</v>
      </c>
      <c r="BS44" s="14"/>
      <c r="BT44" s="53"/>
      <c r="BU44" s="54"/>
      <c r="BV44" s="25"/>
      <c r="BW44" s="25"/>
      <c r="BX44" s="25"/>
      <c r="BY44" s="22">
        <f t="shared" si="38"/>
        <v>0</v>
      </c>
      <c r="BZ44" s="14"/>
      <c r="CA44" s="53"/>
      <c r="CB44" s="54"/>
      <c r="CC44" s="25"/>
      <c r="CD44" s="25"/>
      <c r="CE44" s="25"/>
      <c r="CF44" s="22">
        <f t="shared" si="39"/>
        <v>0</v>
      </c>
      <c r="CG44" s="14"/>
      <c r="CH44" s="53"/>
      <c r="CI44" s="54"/>
      <c r="CJ44" s="25"/>
      <c r="CK44" s="25"/>
      <c r="CL44" s="25"/>
      <c r="CM44" s="22">
        <f t="shared" si="40"/>
        <v>0</v>
      </c>
      <c r="CN44" s="14"/>
      <c r="CO44" s="53"/>
      <c r="CP44" s="54"/>
      <c r="CQ44" s="25"/>
      <c r="CR44" s="25"/>
      <c r="CS44" s="25"/>
      <c r="CT44" s="22">
        <f t="shared" si="41"/>
        <v>0</v>
      </c>
      <c r="CU44" s="14"/>
      <c r="CV44" s="53"/>
      <c r="CW44" s="54"/>
      <c r="CX44" s="25"/>
      <c r="CY44" s="25"/>
      <c r="CZ44" s="25"/>
      <c r="DA44" s="22">
        <f t="shared" si="42"/>
        <v>0</v>
      </c>
      <c r="DB44" s="14"/>
      <c r="DC44" s="23"/>
      <c r="DD44" s="21"/>
      <c r="DE44" s="19"/>
      <c r="DF44" s="24">
        <v>0</v>
      </c>
      <c r="DG44" s="19"/>
      <c r="DH44" s="22">
        <f t="shared" si="43"/>
        <v>0</v>
      </c>
      <c r="DI44" s="14"/>
      <c r="DJ44" s="23"/>
      <c r="DK44" s="21"/>
      <c r="DL44" s="60">
        <f t="shared" si="46"/>
        <v>20</v>
      </c>
      <c r="DM44" s="60">
        <f t="shared" si="44"/>
        <v>0</v>
      </c>
      <c r="DN44" s="60">
        <f t="shared" si="45"/>
        <v>30</v>
      </c>
      <c r="DO44" s="22">
        <f t="shared" si="47"/>
        <v>50</v>
      </c>
      <c r="DP44" s="14" t="str">
        <f t="shared" si="48"/>
        <v>Emma Carrick</v>
      </c>
      <c r="DQ44" s="14"/>
      <c r="DR44" s="31">
        <v>4</v>
      </c>
    </row>
    <row r="45" spans="1:122">
      <c r="A45" s="14" t="s">
        <v>237</v>
      </c>
      <c r="B45" s="23"/>
      <c r="C45" s="21"/>
      <c r="D45" s="19"/>
      <c r="E45" s="24">
        <v>0</v>
      </c>
      <c r="F45" s="19"/>
      <c r="G45" s="22">
        <f t="shared" si="28"/>
        <v>0</v>
      </c>
      <c r="H45" s="14"/>
      <c r="I45" s="53"/>
      <c r="J45" s="54"/>
      <c r="K45" s="25"/>
      <c r="L45" s="25"/>
      <c r="M45" s="25"/>
      <c r="N45" s="22">
        <f t="shared" ref="N45:N50" si="49">K45+L45+M45</f>
        <v>0</v>
      </c>
      <c r="O45" s="14"/>
      <c r="P45" s="23"/>
      <c r="Q45" s="21"/>
      <c r="R45" s="19"/>
      <c r="S45" s="24">
        <v>0</v>
      </c>
      <c r="T45" s="19"/>
      <c r="U45" s="22">
        <f t="shared" si="29"/>
        <v>0</v>
      </c>
      <c r="V45" s="14"/>
      <c r="W45" s="23"/>
      <c r="X45" s="21"/>
      <c r="Y45" s="19"/>
      <c r="Z45" s="24">
        <v>0</v>
      </c>
      <c r="AA45" s="19"/>
      <c r="AB45" s="22">
        <f t="shared" si="30"/>
        <v>0</v>
      </c>
      <c r="AC45" s="14"/>
      <c r="AD45" s="23">
        <v>5.2870370370370373E-2</v>
      </c>
      <c r="AE45" s="21" t="s">
        <v>232</v>
      </c>
      <c r="AF45" s="57">
        <f t="shared" si="31"/>
        <v>6</v>
      </c>
      <c r="AG45" s="24">
        <v>0</v>
      </c>
      <c r="AH45" s="19">
        <v>5</v>
      </c>
      <c r="AI45" s="22">
        <f t="shared" si="32"/>
        <v>11</v>
      </c>
      <c r="AJ45" s="14"/>
      <c r="AK45" s="53"/>
      <c r="AL45" s="54"/>
      <c r="AM45" s="25"/>
      <c r="AN45" s="25"/>
      <c r="AO45" s="25"/>
      <c r="AP45" s="22">
        <f t="shared" si="33"/>
        <v>0</v>
      </c>
      <c r="AQ45" s="14"/>
      <c r="AR45" s="23"/>
      <c r="AS45" s="21"/>
      <c r="AT45" s="25"/>
      <c r="AU45" s="24">
        <v>0</v>
      </c>
      <c r="AV45" s="19"/>
      <c r="AW45" s="22">
        <f t="shared" si="34"/>
        <v>0</v>
      </c>
      <c r="AX45" s="14"/>
      <c r="AY45" s="53"/>
      <c r="AZ45" s="54"/>
      <c r="BA45" s="25"/>
      <c r="BB45" s="25"/>
      <c r="BC45" s="25"/>
      <c r="BD45" s="22">
        <f t="shared" si="35"/>
        <v>0</v>
      </c>
      <c r="BE45" s="14"/>
      <c r="BF45" s="23"/>
      <c r="BG45" s="21"/>
      <c r="BH45" s="19"/>
      <c r="BI45" s="24">
        <v>0</v>
      </c>
      <c r="BJ45" s="19"/>
      <c r="BK45" s="22">
        <f t="shared" si="36"/>
        <v>0</v>
      </c>
      <c r="BL45" s="14"/>
      <c r="BM45" s="53"/>
      <c r="BN45" s="54"/>
      <c r="BO45" s="25"/>
      <c r="BP45" s="25"/>
      <c r="BQ45" s="25"/>
      <c r="BR45" s="22">
        <f t="shared" si="37"/>
        <v>0</v>
      </c>
      <c r="BS45" s="14"/>
      <c r="BT45" s="53"/>
      <c r="BU45" s="54"/>
      <c r="BV45" s="25"/>
      <c r="BW45" s="25"/>
      <c r="BX45" s="25"/>
      <c r="BY45" s="22">
        <f t="shared" si="38"/>
        <v>0</v>
      </c>
      <c r="BZ45" s="14"/>
      <c r="CA45" s="53"/>
      <c r="CB45" s="54"/>
      <c r="CC45" s="25"/>
      <c r="CD45" s="25"/>
      <c r="CE45" s="25"/>
      <c r="CF45" s="22">
        <f t="shared" si="39"/>
        <v>0</v>
      </c>
      <c r="CG45" s="14"/>
      <c r="CH45" s="53"/>
      <c r="CI45" s="54"/>
      <c r="CJ45" s="25"/>
      <c r="CK45" s="25"/>
      <c r="CL45" s="25"/>
      <c r="CM45" s="22">
        <f t="shared" si="40"/>
        <v>0</v>
      </c>
      <c r="CN45" s="14"/>
      <c r="CO45" s="53"/>
      <c r="CP45" s="54"/>
      <c r="CQ45" s="25"/>
      <c r="CR45" s="25"/>
      <c r="CS45" s="25"/>
      <c r="CT45" s="22">
        <f t="shared" si="41"/>
        <v>0</v>
      </c>
      <c r="CU45" s="14"/>
      <c r="CV45" s="53"/>
      <c r="CW45" s="54"/>
      <c r="CX45" s="25"/>
      <c r="CY45" s="25"/>
      <c r="CZ45" s="25"/>
      <c r="DA45" s="22">
        <f t="shared" si="42"/>
        <v>0</v>
      </c>
      <c r="DB45" s="14"/>
      <c r="DC45" s="23"/>
      <c r="DD45" s="21"/>
      <c r="DE45" s="19"/>
      <c r="DF45" s="24">
        <v>0</v>
      </c>
      <c r="DG45" s="19"/>
      <c r="DH45" s="22">
        <f t="shared" si="43"/>
        <v>0</v>
      </c>
      <c r="DI45" s="14"/>
      <c r="DJ45" s="23"/>
      <c r="DK45" s="21"/>
      <c r="DL45" s="60">
        <f t="shared" si="46"/>
        <v>6</v>
      </c>
      <c r="DM45" s="60">
        <f t="shared" si="44"/>
        <v>0</v>
      </c>
      <c r="DN45" s="60">
        <f t="shared" si="45"/>
        <v>5</v>
      </c>
      <c r="DO45" s="22">
        <f t="shared" si="47"/>
        <v>11</v>
      </c>
      <c r="DP45" s="14" t="str">
        <f t="shared" si="48"/>
        <v>Anne Wilson</v>
      </c>
      <c r="DQ45" s="14"/>
      <c r="DR45" s="14">
        <v>10</v>
      </c>
    </row>
    <row r="46" spans="1:122">
      <c r="A46" s="14" t="s">
        <v>330</v>
      </c>
      <c r="B46" s="23"/>
      <c r="C46" s="21"/>
      <c r="D46" s="25"/>
      <c r="E46" s="24">
        <v>0</v>
      </c>
      <c r="F46" s="25"/>
      <c r="G46" s="22">
        <f t="shared" si="28"/>
        <v>0</v>
      </c>
      <c r="H46" s="14"/>
      <c r="I46" s="53"/>
      <c r="J46" s="54"/>
      <c r="K46" s="25"/>
      <c r="L46" s="25"/>
      <c r="M46" s="25"/>
      <c r="N46" s="22">
        <f t="shared" si="49"/>
        <v>0</v>
      </c>
      <c r="O46" s="14"/>
      <c r="P46" s="23"/>
      <c r="Q46" s="21"/>
      <c r="R46" s="25"/>
      <c r="S46" s="24">
        <v>0</v>
      </c>
      <c r="T46" s="25"/>
      <c r="U46" s="22">
        <f t="shared" si="29"/>
        <v>0</v>
      </c>
      <c r="V46" s="14"/>
      <c r="W46" s="23"/>
      <c r="X46" s="21"/>
      <c r="Y46" s="25"/>
      <c r="Z46" s="24">
        <v>0</v>
      </c>
      <c r="AA46" s="25"/>
      <c r="AB46" s="22">
        <f t="shared" si="30"/>
        <v>0</v>
      </c>
      <c r="AC46" s="14"/>
      <c r="AD46" s="23">
        <v>7.0949074074074067E-2</v>
      </c>
      <c r="AE46" s="21" t="s">
        <v>264</v>
      </c>
      <c r="AF46" s="57">
        <f t="shared" si="31"/>
        <v>2</v>
      </c>
      <c r="AG46" s="24">
        <v>0</v>
      </c>
      <c r="AH46" s="19">
        <v>5</v>
      </c>
      <c r="AI46" s="22">
        <f t="shared" si="32"/>
        <v>7</v>
      </c>
      <c r="AJ46" s="14"/>
      <c r="AK46" s="53">
        <v>4.2245370370370371E-2</v>
      </c>
      <c r="AL46" s="54" t="s">
        <v>328</v>
      </c>
      <c r="AM46" s="57">
        <f>(AK$55+1)-AL46</f>
        <v>1</v>
      </c>
      <c r="AN46" s="36">
        <v>0</v>
      </c>
      <c r="AO46" s="25">
        <v>5</v>
      </c>
      <c r="AP46" s="22">
        <f t="shared" si="33"/>
        <v>6</v>
      </c>
      <c r="AQ46" s="14"/>
      <c r="AR46" s="23"/>
      <c r="AS46" s="21"/>
      <c r="AT46" s="25"/>
      <c r="AU46" s="24">
        <v>0</v>
      </c>
      <c r="AV46" s="25"/>
      <c r="AW46" s="22">
        <f t="shared" si="34"/>
        <v>0</v>
      </c>
      <c r="AX46" s="14"/>
      <c r="AY46" s="53">
        <v>4.2476851851851849E-2</v>
      </c>
      <c r="AZ46" s="54" t="s">
        <v>328</v>
      </c>
      <c r="BA46" s="57">
        <f>(AY$55+1)-AZ46</f>
        <v>1</v>
      </c>
      <c r="BB46" s="25">
        <v>0</v>
      </c>
      <c r="BC46" s="25">
        <v>5</v>
      </c>
      <c r="BD46" s="22">
        <f t="shared" si="35"/>
        <v>6</v>
      </c>
      <c r="BE46" s="14"/>
      <c r="BF46" s="23"/>
      <c r="BG46" s="21"/>
      <c r="BH46" s="25"/>
      <c r="BI46" s="24">
        <v>0</v>
      </c>
      <c r="BJ46" s="25"/>
      <c r="BK46" s="22">
        <f t="shared" si="36"/>
        <v>0</v>
      </c>
      <c r="BL46" s="14"/>
      <c r="BM46" s="53">
        <v>4.0601851851851854E-2</v>
      </c>
      <c r="BN46" s="54" t="s">
        <v>232</v>
      </c>
      <c r="BO46" s="57">
        <f>(BM$55+1)-BN46</f>
        <v>1</v>
      </c>
      <c r="BP46" s="58">
        <v>15</v>
      </c>
      <c r="BQ46" s="25">
        <v>5</v>
      </c>
      <c r="BR46" s="22">
        <f t="shared" si="37"/>
        <v>21</v>
      </c>
      <c r="BS46" s="14"/>
      <c r="BT46" s="53"/>
      <c r="BU46" s="54"/>
      <c r="BV46" s="25"/>
      <c r="BW46" s="25"/>
      <c r="BX46" s="25"/>
      <c r="BY46" s="22">
        <f t="shared" si="38"/>
        <v>0</v>
      </c>
      <c r="BZ46" s="14"/>
      <c r="CA46" s="53"/>
      <c r="CB46" s="54"/>
      <c r="CC46" s="25"/>
      <c r="CD46" s="25"/>
      <c r="CE46" s="25"/>
      <c r="CF46" s="22">
        <f t="shared" si="39"/>
        <v>0</v>
      </c>
      <c r="CG46" s="14"/>
      <c r="CH46" s="53"/>
      <c r="CI46" s="54"/>
      <c r="CJ46" s="25"/>
      <c r="CK46" s="25"/>
      <c r="CL46" s="25"/>
      <c r="CM46" s="22">
        <f t="shared" si="40"/>
        <v>0</v>
      </c>
      <c r="CN46" s="14"/>
      <c r="CO46" s="53"/>
      <c r="CP46" s="54"/>
      <c r="CQ46" s="25"/>
      <c r="CR46" s="25"/>
      <c r="CS46" s="25"/>
      <c r="CT46" s="22">
        <f t="shared" si="41"/>
        <v>0</v>
      </c>
      <c r="CU46" s="14"/>
      <c r="CV46" s="53"/>
      <c r="CW46" s="54"/>
      <c r="CX46" s="25"/>
      <c r="CY46" s="25"/>
      <c r="CZ46" s="25"/>
      <c r="DA46" s="22">
        <f t="shared" si="42"/>
        <v>0</v>
      </c>
      <c r="DB46" s="14"/>
      <c r="DC46" s="23"/>
      <c r="DD46" s="21"/>
      <c r="DE46" s="25"/>
      <c r="DF46" s="24">
        <v>0</v>
      </c>
      <c r="DG46" s="25"/>
      <c r="DH46" s="22">
        <f t="shared" si="43"/>
        <v>0</v>
      </c>
      <c r="DI46" s="14"/>
      <c r="DJ46" s="23"/>
      <c r="DK46" s="21"/>
      <c r="DL46" s="60">
        <f t="shared" si="46"/>
        <v>5</v>
      </c>
      <c r="DM46" s="60">
        <f t="shared" si="44"/>
        <v>15</v>
      </c>
      <c r="DN46" s="60">
        <f t="shared" si="45"/>
        <v>20</v>
      </c>
      <c r="DO46" s="22">
        <f>DL46+DM46+DN46</f>
        <v>40</v>
      </c>
      <c r="DP46" s="14" t="str">
        <f t="shared" si="48"/>
        <v>Angela Watson</v>
      </c>
      <c r="DQ46" s="14"/>
      <c r="DR46" s="31">
        <v>5</v>
      </c>
    </row>
    <row r="47" spans="1:122">
      <c r="A47" s="14" t="s">
        <v>331</v>
      </c>
      <c r="B47" s="16"/>
      <c r="C47" s="21"/>
      <c r="D47" s="19"/>
      <c r="E47" s="24">
        <v>0</v>
      </c>
      <c r="F47" s="19"/>
      <c r="G47" s="22">
        <f t="shared" si="28"/>
        <v>0</v>
      </c>
      <c r="H47" s="14"/>
      <c r="I47" s="55"/>
      <c r="J47" s="54"/>
      <c r="K47" s="25"/>
      <c r="L47" s="25"/>
      <c r="M47" s="25"/>
      <c r="N47" s="22">
        <f t="shared" si="49"/>
        <v>0</v>
      </c>
      <c r="O47" s="14"/>
      <c r="P47" s="16"/>
      <c r="Q47" s="21"/>
      <c r="R47" s="19"/>
      <c r="S47" s="24">
        <v>0</v>
      </c>
      <c r="T47" s="19"/>
      <c r="U47" s="22">
        <f t="shared" si="29"/>
        <v>0</v>
      </c>
      <c r="V47" s="14"/>
      <c r="W47" s="16"/>
      <c r="X47" s="21"/>
      <c r="Y47" s="19"/>
      <c r="Z47" s="24">
        <v>0</v>
      </c>
      <c r="AA47" s="19"/>
      <c r="AB47" s="22">
        <f t="shared" si="30"/>
        <v>0</v>
      </c>
      <c r="AC47" s="14"/>
      <c r="AD47" s="23">
        <v>7.0949074074074067E-2</v>
      </c>
      <c r="AE47" s="21" t="s">
        <v>264</v>
      </c>
      <c r="AF47" s="57">
        <f t="shared" si="31"/>
        <v>2</v>
      </c>
      <c r="AG47" s="24">
        <v>0</v>
      </c>
      <c r="AH47" s="19">
        <v>5</v>
      </c>
      <c r="AI47" s="22">
        <f t="shared" si="32"/>
        <v>7</v>
      </c>
      <c r="AJ47" s="14"/>
      <c r="AK47" s="55"/>
      <c r="AL47" s="54"/>
      <c r="AM47" s="25"/>
      <c r="AN47" s="25"/>
      <c r="AO47" s="25"/>
      <c r="AP47" s="22">
        <f t="shared" si="33"/>
        <v>0</v>
      </c>
      <c r="AQ47" s="14"/>
      <c r="AR47" s="23">
        <v>3.2662037037037038E-2</v>
      </c>
      <c r="AS47" s="21" t="s">
        <v>265</v>
      </c>
      <c r="AT47" s="57">
        <f>(AR$55+1)-AS47</f>
        <v>2</v>
      </c>
      <c r="AU47" s="24">
        <v>0</v>
      </c>
      <c r="AV47" s="19">
        <v>5</v>
      </c>
      <c r="AW47" s="22">
        <f t="shared" si="34"/>
        <v>7</v>
      </c>
      <c r="AX47" s="14"/>
      <c r="AY47" s="55"/>
      <c r="AZ47" s="54"/>
      <c r="BA47" s="25"/>
      <c r="BB47" s="25"/>
      <c r="BC47" s="25"/>
      <c r="BD47" s="22">
        <f t="shared" si="35"/>
        <v>0</v>
      </c>
      <c r="BE47" s="14"/>
      <c r="BF47" s="16"/>
      <c r="BG47" s="21"/>
      <c r="BH47" s="19"/>
      <c r="BI47" s="24">
        <v>0</v>
      </c>
      <c r="BJ47" s="19"/>
      <c r="BK47" s="22">
        <f t="shared" si="36"/>
        <v>0</v>
      </c>
      <c r="BL47" s="14"/>
      <c r="BM47" s="55"/>
      <c r="BN47" s="54"/>
      <c r="BO47" s="25"/>
      <c r="BP47" s="25"/>
      <c r="BQ47" s="25"/>
      <c r="BR47" s="22">
        <f t="shared" si="37"/>
        <v>0</v>
      </c>
      <c r="BS47" s="14"/>
      <c r="BT47" s="55"/>
      <c r="BU47" s="54"/>
      <c r="BV47" s="25"/>
      <c r="BW47" s="25"/>
      <c r="BX47" s="25"/>
      <c r="BY47" s="22">
        <f t="shared" si="38"/>
        <v>0</v>
      </c>
      <c r="BZ47" s="14"/>
      <c r="CA47" s="55"/>
      <c r="CB47" s="54"/>
      <c r="CC47" s="25"/>
      <c r="CD47" s="25"/>
      <c r="CE47" s="25"/>
      <c r="CF47" s="22">
        <f t="shared" si="39"/>
        <v>0</v>
      </c>
      <c r="CG47" s="14"/>
      <c r="CH47" s="55"/>
      <c r="CI47" s="54"/>
      <c r="CJ47" s="25"/>
      <c r="CK47" s="25"/>
      <c r="CL47" s="25"/>
      <c r="CM47" s="22">
        <f t="shared" si="40"/>
        <v>0</v>
      </c>
      <c r="CN47" s="14"/>
      <c r="CO47" s="55"/>
      <c r="CP47" s="54"/>
      <c r="CQ47" s="25"/>
      <c r="CR47" s="25"/>
      <c r="CS47" s="25"/>
      <c r="CT47" s="22">
        <f t="shared" si="41"/>
        <v>0</v>
      </c>
      <c r="CU47" s="14"/>
      <c r="CV47" s="55"/>
      <c r="CW47" s="54"/>
      <c r="CX47" s="25"/>
      <c r="CY47" s="25"/>
      <c r="CZ47" s="25"/>
      <c r="DA47" s="22">
        <f t="shared" si="42"/>
        <v>0</v>
      </c>
      <c r="DB47" s="14"/>
      <c r="DC47" s="16"/>
      <c r="DD47" s="21"/>
      <c r="DE47" s="19"/>
      <c r="DF47" s="24">
        <v>0</v>
      </c>
      <c r="DG47" s="19"/>
      <c r="DH47" s="22">
        <f t="shared" si="43"/>
        <v>0</v>
      </c>
      <c r="DI47" s="14"/>
      <c r="DJ47" s="23"/>
      <c r="DK47" s="21"/>
      <c r="DL47" s="60">
        <f t="shared" si="46"/>
        <v>4</v>
      </c>
      <c r="DM47" s="60">
        <f t="shared" si="44"/>
        <v>0</v>
      </c>
      <c r="DN47" s="60">
        <f t="shared" si="45"/>
        <v>10</v>
      </c>
      <c r="DO47" s="22">
        <f t="shared" si="47"/>
        <v>14</v>
      </c>
      <c r="DP47" s="14" t="str">
        <f t="shared" si="48"/>
        <v>Vicky Higgins</v>
      </c>
      <c r="DQ47" s="14"/>
      <c r="DR47" s="14">
        <v>8</v>
      </c>
    </row>
    <row r="48" spans="1:122">
      <c r="A48" s="14" t="s">
        <v>273</v>
      </c>
      <c r="B48" s="16"/>
      <c r="C48" s="21"/>
      <c r="D48" s="19"/>
      <c r="E48" s="24">
        <v>0</v>
      </c>
      <c r="F48" s="19"/>
      <c r="G48" s="22">
        <f t="shared" si="28"/>
        <v>0</v>
      </c>
      <c r="H48" s="14"/>
      <c r="I48" s="55"/>
      <c r="J48" s="54"/>
      <c r="K48" s="25"/>
      <c r="L48" s="25"/>
      <c r="M48" s="25"/>
      <c r="N48" s="22">
        <f t="shared" si="49"/>
        <v>0</v>
      </c>
      <c r="O48" s="14"/>
      <c r="P48" s="16"/>
      <c r="Q48" s="21"/>
      <c r="R48" s="19"/>
      <c r="S48" s="24">
        <v>0</v>
      </c>
      <c r="T48" s="19"/>
      <c r="U48" s="22">
        <f t="shared" si="29"/>
        <v>0</v>
      </c>
      <c r="V48" s="14"/>
      <c r="W48" s="16"/>
      <c r="X48" s="21"/>
      <c r="Y48" s="19"/>
      <c r="Z48" s="24">
        <v>0</v>
      </c>
      <c r="AA48" s="19"/>
      <c r="AB48" s="22">
        <f t="shared" si="30"/>
        <v>0</v>
      </c>
      <c r="AC48" s="14"/>
      <c r="AD48" s="16"/>
      <c r="AE48" s="21"/>
      <c r="AF48" s="19"/>
      <c r="AG48" s="24">
        <v>0</v>
      </c>
      <c r="AH48" s="19"/>
      <c r="AI48" s="22">
        <f t="shared" si="32"/>
        <v>0</v>
      </c>
      <c r="AJ48" s="14"/>
      <c r="AK48" s="55"/>
      <c r="AL48" s="54"/>
      <c r="AM48" s="25"/>
      <c r="AN48" s="25"/>
      <c r="AO48" s="25"/>
      <c r="AP48" s="22">
        <f t="shared" si="33"/>
        <v>0</v>
      </c>
      <c r="AQ48" s="14"/>
      <c r="AR48" s="23">
        <v>2.8877314814814817E-2</v>
      </c>
      <c r="AS48" s="21" t="s">
        <v>267</v>
      </c>
      <c r="AT48" s="57">
        <f>(AR$55+1)-AS48</f>
        <v>5</v>
      </c>
      <c r="AU48" s="24">
        <v>0</v>
      </c>
      <c r="AV48" s="19">
        <v>5</v>
      </c>
      <c r="AW48" s="22">
        <f t="shared" si="34"/>
        <v>10</v>
      </c>
      <c r="AX48" s="14"/>
      <c r="AY48" s="55"/>
      <c r="AZ48" s="54"/>
      <c r="BA48" s="25"/>
      <c r="BB48" s="25"/>
      <c r="BC48" s="25"/>
      <c r="BD48" s="22">
        <f t="shared" si="35"/>
        <v>0</v>
      </c>
      <c r="BE48" s="14"/>
      <c r="BF48" s="16"/>
      <c r="BG48" s="21"/>
      <c r="BH48" s="19"/>
      <c r="BI48" s="24">
        <v>0</v>
      </c>
      <c r="BJ48" s="19"/>
      <c r="BK48" s="22">
        <f t="shared" si="36"/>
        <v>0</v>
      </c>
      <c r="BL48" s="14"/>
      <c r="BM48" s="55"/>
      <c r="BN48" s="54"/>
      <c r="BO48" s="25"/>
      <c r="BP48" s="25"/>
      <c r="BQ48" s="25"/>
      <c r="BR48" s="22">
        <f t="shared" si="37"/>
        <v>0</v>
      </c>
      <c r="BS48" s="14"/>
      <c r="BT48" s="55"/>
      <c r="BU48" s="54"/>
      <c r="BV48" s="25"/>
      <c r="BW48" s="25"/>
      <c r="BX48" s="25"/>
      <c r="BY48" s="22">
        <f t="shared" si="38"/>
        <v>0</v>
      </c>
      <c r="BZ48" s="14"/>
      <c r="CA48" s="55"/>
      <c r="CB48" s="54"/>
      <c r="CC48" s="25"/>
      <c r="CD48" s="25"/>
      <c r="CE48" s="25"/>
      <c r="CF48" s="22">
        <f t="shared" si="39"/>
        <v>0</v>
      </c>
      <c r="CG48" s="14"/>
      <c r="CH48" s="55"/>
      <c r="CI48" s="54"/>
      <c r="CJ48" s="25"/>
      <c r="CK48" s="25"/>
      <c r="CL48" s="25"/>
      <c r="CM48" s="22">
        <f t="shared" si="40"/>
        <v>0</v>
      </c>
      <c r="CN48" s="14"/>
      <c r="CO48" s="55"/>
      <c r="CP48" s="54"/>
      <c r="CQ48" s="25"/>
      <c r="CR48" s="25"/>
      <c r="CS48" s="25"/>
      <c r="CT48" s="22">
        <f t="shared" si="41"/>
        <v>0</v>
      </c>
      <c r="CU48" s="14"/>
      <c r="CV48" s="55"/>
      <c r="CW48" s="54"/>
      <c r="CX48" s="25"/>
      <c r="CY48" s="25"/>
      <c r="CZ48" s="25"/>
      <c r="DA48" s="22">
        <f t="shared" si="42"/>
        <v>0</v>
      </c>
      <c r="DB48" s="14"/>
      <c r="DC48" s="23"/>
      <c r="DD48" s="21"/>
      <c r="DE48" s="19"/>
      <c r="DF48" s="24">
        <v>0</v>
      </c>
      <c r="DG48" s="19"/>
      <c r="DH48" s="22">
        <f t="shared" si="43"/>
        <v>0</v>
      </c>
      <c r="DI48" s="14"/>
      <c r="DJ48" s="23"/>
      <c r="DK48" s="21"/>
      <c r="DL48" s="60">
        <f t="shared" si="46"/>
        <v>5</v>
      </c>
      <c r="DM48" s="60">
        <f t="shared" si="44"/>
        <v>0</v>
      </c>
      <c r="DN48" s="60">
        <f t="shared" si="45"/>
        <v>5</v>
      </c>
      <c r="DO48" s="22">
        <f t="shared" si="47"/>
        <v>10</v>
      </c>
      <c r="DP48" s="14" t="str">
        <f t="shared" si="48"/>
        <v>Teresa Douglas</v>
      </c>
      <c r="DQ48" s="14"/>
      <c r="DR48" s="14">
        <v>11</v>
      </c>
    </row>
    <row r="49" spans="1:122">
      <c r="A49" s="14" t="s">
        <v>136</v>
      </c>
      <c r="B49" s="16"/>
      <c r="C49" s="21"/>
      <c r="D49" s="19"/>
      <c r="E49" s="24">
        <v>0</v>
      </c>
      <c r="F49" s="19"/>
      <c r="G49" s="22">
        <f t="shared" si="28"/>
        <v>0</v>
      </c>
      <c r="H49" s="14"/>
      <c r="I49" s="55"/>
      <c r="J49" s="54"/>
      <c r="K49" s="25"/>
      <c r="L49" s="25"/>
      <c r="M49" s="25"/>
      <c r="N49" s="22">
        <f t="shared" si="49"/>
        <v>0</v>
      </c>
      <c r="O49" s="14"/>
      <c r="P49" s="16"/>
      <c r="Q49" s="21"/>
      <c r="R49" s="19"/>
      <c r="S49" s="24">
        <v>0</v>
      </c>
      <c r="T49" s="19"/>
      <c r="U49" s="22">
        <f t="shared" si="29"/>
        <v>0</v>
      </c>
      <c r="V49" s="14"/>
      <c r="W49" s="16"/>
      <c r="X49" s="21"/>
      <c r="Y49" s="19"/>
      <c r="Z49" s="24">
        <v>0</v>
      </c>
      <c r="AA49" s="19"/>
      <c r="AB49" s="22">
        <f t="shared" si="30"/>
        <v>0</v>
      </c>
      <c r="AC49" s="14"/>
      <c r="AD49" s="16"/>
      <c r="AE49" s="21"/>
      <c r="AF49" s="19"/>
      <c r="AG49" s="24">
        <v>0</v>
      </c>
      <c r="AH49" s="19"/>
      <c r="AI49" s="22">
        <f t="shared" si="32"/>
        <v>0</v>
      </c>
      <c r="AJ49" s="14"/>
      <c r="AK49" s="55"/>
      <c r="AL49" s="54"/>
      <c r="AM49" s="25"/>
      <c r="AN49" s="25"/>
      <c r="AO49" s="25"/>
      <c r="AP49" s="22">
        <f t="shared" si="33"/>
        <v>0</v>
      </c>
      <c r="AQ49" s="14"/>
      <c r="AR49" s="23">
        <v>3.0034722222222223E-2</v>
      </c>
      <c r="AS49" s="21" t="s">
        <v>328</v>
      </c>
      <c r="AT49" s="57">
        <f>(AR$55+1)-AS49</f>
        <v>4</v>
      </c>
      <c r="AU49" s="24">
        <v>0</v>
      </c>
      <c r="AV49" s="19">
        <v>5</v>
      </c>
      <c r="AW49" s="22">
        <f t="shared" si="34"/>
        <v>9</v>
      </c>
      <c r="AX49" s="14"/>
      <c r="AY49" s="55"/>
      <c r="AZ49" s="54"/>
      <c r="BA49" s="25"/>
      <c r="BB49" s="25"/>
      <c r="BC49" s="25"/>
      <c r="BD49" s="22">
        <f t="shared" si="35"/>
        <v>0</v>
      </c>
      <c r="BE49" s="14"/>
      <c r="BF49" s="16"/>
      <c r="BG49" s="21"/>
      <c r="BH49" s="19"/>
      <c r="BI49" s="24">
        <v>0</v>
      </c>
      <c r="BJ49" s="19"/>
      <c r="BK49" s="22">
        <f t="shared" si="36"/>
        <v>0</v>
      </c>
      <c r="BL49" s="14"/>
      <c r="BM49" s="55"/>
      <c r="BN49" s="54"/>
      <c r="BO49" s="25"/>
      <c r="BP49" s="25"/>
      <c r="BQ49" s="25"/>
      <c r="BR49" s="22">
        <f t="shared" si="37"/>
        <v>0</v>
      </c>
      <c r="BS49" s="14"/>
      <c r="BT49" s="55"/>
      <c r="BU49" s="54"/>
      <c r="BV49" s="25"/>
      <c r="BW49" s="25"/>
      <c r="BX49" s="25"/>
      <c r="BY49" s="22">
        <f t="shared" si="38"/>
        <v>0</v>
      </c>
      <c r="BZ49" s="14"/>
      <c r="CA49" s="55"/>
      <c r="CB49" s="54"/>
      <c r="CC49" s="25"/>
      <c r="CD49" s="25"/>
      <c r="CE49" s="25"/>
      <c r="CF49" s="22">
        <f t="shared" si="39"/>
        <v>0</v>
      </c>
      <c r="CG49" s="14"/>
      <c r="CH49" s="55"/>
      <c r="CI49" s="54"/>
      <c r="CJ49" s="25"/>
      <c r="CK49" s="25"/>
      <c r="CL49" s="25"/>
      <c r="CM49" s="22">
        <f t="shared" si="40"/>
        <v>0</v>
      </c>
      <c r="CN49" s="14"/>
      <c r="CO49" s="55"/>
      <c r="CP49" s="54"/>
      <c r="CQ49" s="25"/>
      <c r="CR49" s="25"/>
      <c r="CS49" s="25"/>
      <c r="CT49" s="22">
        <f t="shared" si="41"/>
        <v>0</v>
      </c>
      <c r="CU49" s="14"/>
      <c r="CV49" s="55"/>
      <c r="CW49" s="54"/>
      <c r="CX49" s="25"/>
      <c r="CY49" s="25"/>
      <c r="CZ49" s="25"/>
      <c r="DA49" s="22">
        <f t="shared" si="42"/>
        <v>0</v>
      </c>
      <c r="DB49" s="14"/>
      <c r="DC49" s="23"/>
      <c r="DD49" s="21"/>
      <c r="DE49" s="19"/>
      <c r="DF49" s="24">
        <v>0</v>
      </c>
      <c r="DG49" s="19"/>
      <c r="DH49" s="22">
        <f t="shared" si="43"/>
        <v>0</v>
      </c>
      <c r="DI49" s="14"/>
      <c r="DJ49" s="23"/>
      <c r="DK49" s="21"/>
      <c r="DL49" s="60">
        <f t="shared" si="46"/>
        <v>4</v>
      </c>
      <c r="DM49" s="60">
        <f t="shared" si="44"/>
        <v>0</v>
      </c>
      <c r="DN49" s="60">
        <f t="shared" si="45"/>
        <v>5</v>
      </c>
      <c r="DO49" s="22">
        <f t="shared" si="47"/>
        <v>9</v>
      </c>
      <c r="DP49" s="14" t="str">
        <f t="shared" si="48"/>
        <v>Lisa Waistell</v>
      </c>
      <c r="DQ49" s="14"/>
      <c r="DR49" s="14">
        <v>12</v>
      </c>
    </row>
    <row r="50" spans="1:122">
      <c r="A50" s="14" t="s">
        <v>333</v>
      </c>
      <c r="B50" s="16"/>
      <c r="C50" s="21"/>
      <c r="D50" s="19"/>
      <c r="E50" s="24">
        <v>0</v>
      </c>
      <c r="F50" s="19"/>
      <c r="G50" s="22">
        <f t="shared" si="28"/>
        <v>0</v>
      </c>
      <c r="H50" s="14"/>
      <c r="I50" s="55"/>
      <c r="J50" s="54"/>
      <c r="K50" s="25"/>
      <c r="L50" s="25"/>
      <c r="M50" s="25"/>
      <c r="N50" s="22">
        <f t="shared" si="49"/>
        <v>0</v>
      </c>
      <c r="O50" s="14"/>
      <c r="P50" s="16"/>
      <c r="Q50" s="21"/>
      <c r="R50" s="19"/>
      <c r="S50" s="24">
        <v>0</v>
      </c>
      <c r="T50" s="19"/>
      <c r="U50" s="22">
        <f t="shared" si="29"/>
        <v>0</v>
      </c>
      <c r="V50" s="14"/>
      <c r="W50" s="16"/>
      <c r="X50" s="21"/>
      <c r="Y50" s="19"/>
      <c r="Z50" s="24">
        <v>0</v>
      </c>
      <c r="AA50" s="19"/>
      <c r="AB50" s="22">
        <f t="shared" si="30"/>
        <v>0</v>
      </c>
      <c r="AC50" s="14"/>
      <c r="AD50" s="16"/>
      <c r="AE50" s="21"/>
      <c r="AF50" s="19"/>
      <c r="AG50" s="24">
        <v>0</v>
      </c>
      <c r="AH50" s="19"/>
      <c r="AI50" s="22">
        <f t="shared" si="32"/>
        <v>0</v>
      </c>
      <c r="AJ50" s="14"/>
      <c r="AK50" s="55"/>
      <c r="AL50" s="54"/>
      <c r="AM50" s="25"/>
      <c r="AN50" s="25"/>
      <c r="AO50" s="25"/>
      <c r="AP50" s="22">
        <f t="shared" si="33"/>
        <v>0</v>
      </c>
      <c r="AQ50" s="14"/>
      <c r="AR50" s="23">
        <v>3.4826388888888886E-2</v>
      </c>
      <c r="AS50" s="21" t="s">
        <v>334</v>
      </c>
      <c r="AT50" s="57">
        <f>(AR$55+1)-AS50</f>
        <v>1</v>
      </c>
      <c r="AU50" s="24">
        <v>0</v>
      </c>
      <c r="AV50" s="19">
        <v>5</v>
      </c>
      <c r="AW50" s="22">
        <f t="shared" si="34"/>
        <v>6</v>
      </c>
      <c r="AX50" s="14"/>
      <c r="AY50" s="55"/>
      <c r="AZ50" s="54"/>
      <c r="BA50" s="25"/>
      <c r="BB50" s="25"/>
      <c r="BC50" s="25"/>
      <c r="BD50" s="22">
        <f t="shared" si="35"/>
        <v>0</v>
      </c>
      <c r="BE50" s="14"/>
      <c r="BF50" s="16"/>
      <c r="BG50" s="21"/>
      <c r="BH50" s="19"/>
      <c r="BI50" s="24">
        <v>0</v>
      </c>
      <c r="BJ50" s="19"/>
      <c r="BK50" s="22">
        <f t="shared" si="36"/>
        <v>0</v>
      </c>
      <c r="BL50" s="14"/>
      <c r="BM50" s="55"/>
      <c r="BN50" s="54"/>
      <c r="BO50" s="25"/>
      <c r="BP50" s="25"/>
      <c r="BQ50" s="25"/>
      <c r="BR50" s="22">
        <f t="shared" si="37"/>
        <v>0</v>
      </c>
      <c r="BS50" s="14"/>
      <c r="BT50" s="55"/>
      <c r="BU50" s="54"/>
      <c r="BV50" s="25"/>
      <c r="BW50" s="25"/>
      <c r="BX50" s="25"/>
      <c r="BY50" s="22">
        <f t="shared" si="38"/>
        <v>0</v>
      </c>
      <c r="BZ50" s="14"/>
      <c r="CA50" s="55"/>
      <c r="CB50" s="54"/>
      <c r="CC50" s="25"/>
      <c r="CD50" s="25"/>
      <c r="CE50" s="25"/>
      <c r="CF50" s="22">
        <f t="shared" si="39"/>
        <v>0</v>
      </c>
      <c r="CG50" s="14"/>
      <c r="CH50" s="55"/>
      <c r="CI50" s="54"/>
      <c r="CJ50" s="25"/>
      <c r="CK50" s="25"/>
      <c r="CL50" s="25"/>
      <c r="CM50" s="22">
        <f t="shared" si="40"/>
        <v>0</v>
      </c>
      <c r="CN50" s="14"/>
      <c r="CO50" s="55"/>
      <c r="CP50" s="54"/>
      <c r="CQ50" s="25"/>
      <c r="CR50" s="25"/>
      <c r="CS50" s="25"/>
      <c r="CT50" s="22">
        <f t="shared" si="41"/>
        <v>0</v>
      </c>
      <c r="CU50" s="14"/>
      <c r="CV50" s="55"/>
      <c r="CW50" s="54"/>
      <c r="CX50" s="25"/>
      <c r="CY50" s="25"/>
      <c r="CZ50" s="25"/>
      <c r="DA50" s="22">
        <f t="shared" si="42"/>
        <v>0</v>
      </c>
      <c r="DB50" s="14"/>
      <c r="DC50" s="23"/>
      <c r="DD50" s="21"/>
      <c r="DE50" s="19"/>
      <c r="DF50" s="24">
        <v>0</v>
      </c>
      <c r="DG50" s="19"/>
      <c r="DH50" s="22">
        <f t="shared" si="43"/>
        <v>0</v>
      </c>
      <c r="DI50" s="14"/>
      <c r="DJ50" s="23"/>
      <c r="DK50" s="21"/>
      <c r="DL50" s="60">
        <f t="shared" si="46"/>
        <v>1</v>
      </c>
      <c r="DM50" s="60">
        <f t="shared" si="44"/>
        <v>0</v>
      </c>
      <c r="DN50" s="60">
        <f t="shared" si="45"/>
        <v>5</v>
      </c>
      <c r="DO50" s="22">
        <f t="shared" si="47"/>
        <v>6</v>
      </c>
      <c r="DP50" s="14" t="str">
        <f t="shared" si="48"/>
        <v>Mary Chappelhow</v>
      </c>
      <c r="DQ50" s="14"/>
      <c r="DR50" s="14">
        <v>13</v>
      </c>
    </row>
    <row r="51" spans="1:122">
      <c r="A51" s="14" t="s">
        <v>129</v>
      </c>
      <c r="B51" s="16"/>
      <c r="C51" s="21"/>
      <c r="D51" s="19"/>
      <c r="E51" s="19"/>
      <c r="F51" s="19"/>
      <c r="G51" s="22"/>
      <c r="H51" s="14"/>
      <c r="I51" s="16"/>
      <c r="J51" s="21"/>
      <c r="K51" s="19"/>
      <c r="L51" s="19"/>
      <c r="M51" s="19"/>
      <c r="N51" s="22"/>
      <c r="O51" s="14"/>
      <c r="P51" s="16"/>
      <c r="Q51" s="21"/>
      <c r="R51" s="19"/>
      <c r="S51" s="19"/>
      <c r="T51" s="19"/>
      <c r="U51" s="22"/>
      <c r="V51" s="14"/>
      <c r="W51" s="16"/>
      <c r="X51" s="21"/>
      <c r="Y51" s="19"/>
      <c r="Z51" s="19"/>
      <c r="AA51" s="19"/>
      <c r="AB51" s="22"/>
      <c r="AC51" s="14"/>
      <c r="AD51" s="16"/>
      <c r="AE51" s="21"/>
      <c r="AF51" s="19"/>
      <c r="AG51" s="19"/>
      <c r="AH51" s="19"/>
      <c r="AI51" s="22"/>
      <c r="AJ51" s="14"/>
      <c r="AK51" s="16"/>
      <c r="AL51" s="21"/>
      <c r="AM51" s="19"/>
      <c r="AN51" s="19"/>
      <c r="AO51" s="19"/>
      <c r="AP51" s="22"/>
      <c r="AQ51" s="14"/>
      <c r="AR51" s="16"/>
      <c r="AS51" s="21"/>
      <c r="AT51" s="19"/>
      <c r="AU51" s="19"/>
      <c r="AV51" s="19"/>
      <c r="AW51" s="22"/>
      <c r="AX51" s="14"/>
      <c r="AY51" s="16"/>
      <c r="AZ51" s="21"/>
      <c r="BA51" s="19"/>
      <c r="BB51" s="19"/>
      <c r="BC51" s="19"/>
      <c r="BD51" s="22"/>
      <c r="BE51" s="14"/>
      <c r="BF51" s="16"/>
      <c r="BG51" s="21"/>
      <c r="BH51" s="19"/>
      <c r="BI51" s="19"/>
      <c r="BJ51" s="19"/>
      <c r="BK51" s="22"/>
      <c r="BL51" s="14"/>
      <c r="BM51" s="16"/>
      <c r="BN51" s="21"/>
      <c r="BO51" s="19"/>
      <c r="BP51" s="19"/>
      <c r="BQ51" s="19"/>
      <c r="BR51" s="22"/>
      <c r="BS51" s="14"/>
      <c r="BT51" s="16"/>
      <c r="BU51" s="21"/>
      <c r="BV51" s="19"/>
      <c r="BW51" s="19"/>
      <c r="BX51" s="19"/>
      <c r="BY51" s="22"/>
      <c r="BZ51" s="14"/>
      <c r="CA51" s="16"/>
      <c r="CB51" s="21"/>
      <c r="CC51" s="19"/>
      <c r="CD51" s="19"/>
      <c r="CE51" s="19"/>
      <c r="CF51" s="22"/>
      <c r="CG51" s="14"/>
      <c r="CH51" s="16"/>
      <c r="CI51" s="21"/>
      <c r="CJ51" s="19"/>
      <c r="CK51" s="19"/>
      <c r="CL51" s="19"/>
      <c r="CM51" s="22"/>
      <c r="CN51" s="14"/>
      <c r="CO51" s="16"/>
      <c r="CP51" s="21"/>
      <c r="CQ51" s="19"/>
      <c r="CR51" s="19"/>
      <c r="CS51" s="19"/>
      <c r="CT51" s="22"/>
      <c r="CU51" s="14"/>
      <c r="CV51" s="16"/>
      <c r="CW51" s="21"/>
      <c r="CX51" s="19"/>
      <c r="CY51" s="19"/>
      <c r="CZ51" s="19"/>
      <c r="DA51" s="22"/>
      <c r="DB51" s="14"/>
      <c r="DC51" s="23">
        <v>9.1226851851851851E-2</v>
      </c>
      <c r="DD51" s="21" t="s">
        <v>214</v>
      </c>
      <c r="DE51" s="61">
        <f>((DC$55+1)-DD51)*2</f>
        <v>8</v>
      </c>
      <c r="DF51" s="24">
        <v>0</v>
      </c>
      <c r="DG51" s="19">
        <v>10</v>
      </c>
      <c r="DH51" s="22">
        <f t="shared" si="43"/>
        <v>18</v>
      </c>
      <c r="DI51" s="14"/>
      <c r="DJ51" s="23"/>
      <c r="DK51" s="21"/>
      <c r="DL51" s="60">
        <f t="shared" si="46"/>
        <v>8</v>
      </c>
      <c r="DM51" s="60">
        <f t="shared" si="44"/>
        <v>0</v>
      </c>
      <c r="DN51" s="60">
        <f t="shared" si="45"/>
        <v>10</v>
      </c>
      <c r="DO51" s="22">
        <f t="shared" si="47"/>
        <v>18</v>
      </c>
      <c r="DP51" s="14" t="str">
        <f t="shared" si="48"/>
        <v>Gill Douglas</v>
      </c>
      <c r="DQ51" s="14"/>
      <c r="DR51" s="14">
        <v>6</v>
      </c>
    </row>
    <row r="52" spans="1:122">
      <c r="A52" s="14" t="s">
        <v>347</v>
      </c>
      <c r="B52" s="16"/>
      <c r="C52" s="21"/>
      <c r="D52" s="19"/>
      <c r="E52" s="19"/>
      <c r="F52" s="19"/>
      <c r="G52" s="22"/>
      <c r="H52" s="14"/>
      <c r="I52" s="16"/>
      <c r="J52" s="21"/>
      <c r="K52" s="19"/>
      <c r="L52" s="19"/>
      <c r="M52" s="19"/>
      <c r="N52" s="22"/>
      <c r="O52" s="14"/>
      <c r="P52" s="16"/>
      <c r="Q52" s="21"/>
      <c r="R52" s="19"/>
      <c r="S52" s="19"/>
      <c r="T52" s="19"/>
      <c r="U52" s="22"/>
      <c r="V52" s="14"/>
      <c r="W52" s="16"/>
      <c r="X52" s="21"/>
      <c r="Y52" s="19"/>
      <c r="Z52" s="19"/>
      <c r="AA52" s="19"/>
      <c r="AB52" s="22"/>
      <c r="AC52" s="14"/>
      <c r="AD52" s="16"/>
      <c r="AE52" s="21"/>
      <c r="AF52" s="19"/>
      <c r="AG52" s="19"/>
      <c r="AH52" s="19"/>
      <c r="AI52" s="22"/>
      <c r="AJ52" s="14"/>
      <c r="AK52" s="16"/>
      <c r="AL52" s="21"/>
      <c r="AM52" s="19"/>
      <c r="AN52" s="19"/>
      <c r="AO52" s="19"/>
      <c r="AP52" s="22"/>
      <c r="AQ52" s="14"/>
      <c r="AR52" s="16"/>
      <c r="AS52" s="21"/>
      <c r="AT52" s="19"/>
      <c r="AU52" s="19"/>
      <c r="AV52" s="19"/>
      <c r="AW52" s="22"/>
      <c r="AX52" s="14"/>
      <c r="AY52" s="16"/>
      <c r="AZ52" s="21"/>
      <c r="BA52" s="19"/>
      <c r="BB52" s="19"/>
      <c r="BC52" s="19"/>
      <c r="BD52" s="22"/>
      <c r="BE52" s="14"/>
      <c r="BF52" s="16"/>
      <c r="BG52" s="21"/>
      <c r="BH52" s="19"/>
      <c r="BI52" s="19"/>
      <c r="BJ52" s="19"/>
      <c r="BK52" s="22"/>
      <c r="BL52" s="14"/>
      <c r="BM52" s="16"/>
      <c r="BN52" s="21"/>
      <c r="BO52" s="19"/>
      <c r="BP52" s="19"/>
      <c r="BQ52" s="19"/>
      <c r="BR52" s="22"/>
      <c r="BS52" s="14"/>
      <c r="BT52" s="16"/>
      <c r="BU52" s="21"/>
      <c r="BV52" s="19"/>
      <c r="BW52" s="19"/>
      <c r="BX52" s="19"/>
      <c r="BY52" s="22"/>
      <c r="BZ52" s="14"/>
      <c r="CA52" s="16"/>
      <c r="CB52" s="21"/>
      <c r="CC52" s="19"/>
      <c r="CD52" s="19"/>
      <c r="CE52" s="19"/>
      <c r="CF52" s="22"/>
      <c r="CG52" s="14"/>
      <c r="CH52" s="16"/>
      <c r="CI52" s="21"/>
      <c r="CJ52" s="19"/>
      <c r="CK52" s="19"/>
      <c r="CL52" s="19"/>
      <c r="CM52" s="22"/>
      <c r="CN52" s="14"/>
      <c r="CO52" s="16"/>
      <c r="CP52" s="21"/>
      <c r="CQ52" s="19"/>
      <c r="CR52" s="19"/>
      <c r="CS52" s="19"/>
      <c r="CT52" s="22"/>
      <c r="CU52" s="14"/>
      <c r="CV52" s="16"/>
      <c r="CW52" s="21"/>
      <c r="CX52" s="19"/>
      <c r="CY52" s="19"/>
      <c r="CZ52" s="19"/>
      <c r="DA52" s="22"/>
      <c r="DB52" s="14"/>
      <c r="DC52" s="23">
        <v>9.4884259259259252E-2</v>
      </c>
      <c r="DD52" s="21" t="s">
        <v>232</v>
      </c>
      <c r="DE52" s="61">
        <f>((DC$55+1)-DD52)*2</f>
        <v>6</v>
      </c>
      <c r="DF52" s="24">
        <v>0</v>
      </c>
      <c r="DG52" s="19">
        <v>10</v>
      </c>
      <c r="DH52" s="22">
        <f t="shared" si="43"/>
        <v>16</v>
      </c>
      <c r="DI52" s="14"/>
      <c r="DJ52" s="23"/>
      <c r="DK52" s="21"/>
      <c r="DL52" s="60">
        <f t="shared" ref="DL52:DN53" si="50">D52+K52+R52+Y52+AF52+AM52+AT52+BA52+BH52+BO52+BV52+CC52+CJ52+CQ52+CX52+DE52</f>
        <v>6</v>
      </c>
      <c r="DM52" s="60">
        <f t="shared" si="50"/>
        <v>0</v>
      </c>
      <c r="DN52" s="60">
        <f t="shared" si="50"/>
        <v>10</v>
      </c>
      <c r="DO52" s="22">
        <f>DL52+DM52+DN52</f>
        <v>16</v>
      </c>
      <c r="DP52" s="14" t="str">
        <f t="shared" si="48"/>
        <v>Gill Dean-Sharples Dean</v>
      </c>
      <c r="DQ52" s="14"/>
      <c r="DR52" s="14">
        <v>7</v>
      </c>
    </row>
    <row r="53" spans="1:122">
      <c r="A53" s="14" t="s">
        <v>130</v>
      </c>
      <c r="B53" s="16"/>
      <c r="C53" s="21"/>
      <c r="D53" s="19"/>
      <c r="E53" s="19"/>
      <c r="F53" s="19"/>
      <c r="G53" s="22"/>
      <c r="H53" s="14"/>
      <c r="I53" s="16"/>
      <c r="J53" s="21"/>
      <c r="K53" s="19"/>
      <c r="L53" s="19"/>
      <c r="M53" s="19"/>
      <c r="N53" s="22"/>
      <c r="O53" s="14"/>
      <c r="P53" s="16"/>
      <c r="Q53" s="21"/>
      <c r="R53" s="19"/>
      <c r="S53" s="19"/>
      <c r="T53" s="19"/>
      <c r="U53" s="22"/>
      <c r="V53" s="14"/>
      <c r="W53" s="16"/>
      <c r="X53" s="21"/>
      <c r="Y53" s="19"/>
      <c r="Z53" s="19"/>
      <c r="AA53" s="19"/>
      <c r="AB53" s="22"/>
      <c r="AC53" s="14"/>
      <c r="AD53" s="16"/>
      <c r="AE53" s="21"/>
      <c r="AF53" s="19"/>
      <c r="AG53" s="19"/>
      <c r="AH53" s="19"/>
      <c r="AI53" s="22"/>
      <c r="AJ53" s="14"/>
      <c r="AK53" s="16"/>
      <c r="AL53" s="21"/>
      <c r="AM53" s="19"/>
      <c r="AN53" s="19"/>
      <c r="AO53" s="19"/>
      <c r="AP53" s="22"/>
      <c r="AQ53" s="14"/>
      <c r="AR53" s="16"/>
      <c r="AS53" s="21"/>
      <c r="AT53" s="19"/>
      <c r="AU53" s="19"/>
      <c r="AV53" s="19"/>
      <c r="AW53" s="22"/>
      <c r="AX53" s="14"/>
      <c r="AY53" s="16"/>
      <c r="AZ53" s="21"/>
      <c r="BA53" s="19"/>
      <c r="BB53" s="19"/>
      <c r="BC53" s="19"/>
      <c r="BD53" s="22"/>
      <c r="BE53" s="14"/>
      <c r="BF53" s="16"/>
      <c r="BG53" s="21"/>
      <c r="BH53" s="19"/>
      <c r="BI53" s="19"/>
      <c r="BJ53" s="19"/>
      <c r="BK53" s="22"/>
      <c r="BL53" s="14"/>
      <c r="BM53" s="16"/>
      <c r="BN53" s="21"/>
      <c r="BO53" s="19"/>
      <c r="BP53" s="19"/>
      <c r="BQ53" s="19"/>
      <c r="BR53" s="22"/>
      <c r="BS53" s="14"/>
      <c r="BT53" s="16"/>
      <c r="BU53" s="21"/>
      <c r="BV53" s="19"/>
      <c r="BW53" s="19"/>
      <c r="BX53" s="19"/>
      <c r="BY53" s="22"/>
      <c r="BZ53" s="14"/>
      <c r="CA53" s="16"/>
      <c r="CB53" s="21"/>
      <c r="CC53" s="19"/>
      <c r="CD53" s="19"/>
      <c r="CE53" s="19"/>
      <c r="CF53" s="22"/>
      <c r="CG53" s="14"/>
      <c r="CH53" s="16"/>
      <c r="CI53" s="21"/>
      <c r="CJ53" s="19"/>
      <c r="CK53" s="19"/>
      <c r="CL53" s="19"/>
      <c r="CM53" s="22"/>
      <c r="CN53" s="14"/>
      <c r="CO53" s="16"/>
      <c r="CP53" s="21"/>
      <c r="CQ53" s="19"/>
      <c r="CR53" s="19"/>
      <c r="CS53" s="19"/>
      <c r="CT53" s="22"/>
      <c r="CU53" s="14"/>
      <c r="CV53" s="16"/>
      <c r="CW53" s="21"/>
      <c r="CX53" s="19"/>
      <c r="CY53" s="19"/>
      <c r="CZ53" s="19"/>
      <c r="DA53" s="22"/>
      <c r="DB53" s="14"/>
      <c r="DC53" s="23">
        <v>0.10739583333333334</v>
      </c>
      <c r="DD53" s="21" t="s">
        <v>267</v>
      </c>
      <c r="DE53" s="61">
        <f>((DC$55+1)-DD53)*2</f>
        <v>2</v>
      </c>
      <c r="DF53" s="24">
        <v>0</v>
      </c>
      <c r="DG53" s="19">
        <v>10</v>
      </c>
      <c r="DH53" s="22">
        <f t="shared" si="43"/>
        <v>12</v>
      </c>
      <c r="DI53" s="14"/>
      <c r="DJ53" s="23"/>
      <c r="DK53" s="21"/>
      <c r="DL53" s="60">
        <f t="shared" si="50"/>
        <v>2</v>
      </c>
      <c r="DM53" s="60">
        <f t="shared" si="50"/>
        <v>0</v>
      </c>
      <c r="DN53" s="60">
        <f t="shared" si="50"/>
        <v>10</v>
      </c>
      <c r="DO53" s="22">
        <f>DL53+DM53+DN53</f>
        <v>12</v>
      </c>
      <c r="DP53" s="14" t="str">
        <f t="shared" si="48"/>
        <v>Sally Spence</v>
      </c>
      <c r="DQ53" s="14"/>
      <c r="DR53" s="14">
        <v>9</v>
      </c>
    </row>
    <row r="54" spans="1:122">
      <c r="A54" s="14"/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16"/>
      <c r="AS54" s="21"/>
      <c r="AT54" s="19"/>
      <c r="AU54" s="19"/>
      <c r="AV54" s="19"/>
      <c r="AW54" s="22"/>
      <c r="AX54" s="14"/>
      <c r="AY54" s="16"/>
      <c r="AZ54" s="21"/>
      <c r="BA54" s="19"/>
      <c r="BB54" s="19"/>
      <c r="BC54" s="19"/>
      <c r="BD54" s="22"/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/>
      <c r="BS54" s="14"/>
      <c r="BT54" s="16"/>
      <c r="BU54" s="21"/>
      <c r="BV54" s="19"/>
      <c r="BW54" s="19"/>
      <c r="BX54" s="19"/>
      <c r="BY54" s="22"/>
      <c r="BZ54" s="14"/>
      <c r="CA54" s="16"/>
      <c r="CB54" s="21"/>
      <c r="CC54" s="19"/>
      <c r="CD54" s="19"/>
      <c r="CE54" s="19"/>
      <c r="CF54" s="22"/>
      <c r="CG54" s="14"/>
      <c r="CH54" s="16"/>
      <c r="CI54" s="21"/>
      <c r="CJ54" s="19"/>
      <c r="CK54" s="19"/>
      <c r="CL54" s="19"/>
      <c r="CM54" s="22"/>
      <c r="CN54" s="14"/>
      <c r="CO54" s="16"/>
      <c r="CP54" s="21"/>
      <c r="CQ54" s="19"/>
      <c r="CR54" s="19"/>
      <c r="CS54" s="19"/>
      <c r="CT54" s="22"/>
      <c r="CU54" s="14"/>
      <c r="CV54" s="16"/>
      <c r="CW54" s="21"/>
      <c r="CX54" s="19"/>
      <c r="CY54" s="19"/>
      <c r="CZ54" s="19"/>
      <c r="DA54" s="22"/>
      <c r="DB54" s="14"/>
      <c r="DC54" s="16"/>
      <c r="DD54" s="21"/>
      <c r="DE54" s="19"/>
      <c r="DF54" s="19"/>
      <c r="DG54" s="19"/>
      <c r="DH54" s="22"/>
      <c r="DI54" s="14"/>
      <c r="DJ54" s="16"/>
      <c r="DK54" s="21"/>
      <c r="DL54" s="19"/>
      <c r="DM54" s="19"/>
      <c r="DN54" s="19"/>
      <c r="DO54" s="22"/>
      <c r="DP54" s="14"/>
      <c r="DQ54" s="14"/>
      <c r="DR54" s="14"/>
    </row>
    <row r="55" spans="1:122" ht="14.4" thickBot="1">
      <c r="A55" s="14" t="s">
        <v>62</v>
      </c>
      <c r="B55" s="26">
        <v>3</v>
      </c>
      <c r="C55" s="27"/>
      <c r="D55" s="28"/>
      <c r="E55" s="28"/>
      <c r="F55" s="28"/>
      <c r="G55" s="29"/>
      <c r="H55" s="14"/>
      <c r="I55" s="26">
        <v>1</v>
      </c>
      <c r="J55" s="27"/>
      <c r="K55" s="28"/>
      <c r="L55" s="28"/>
      <c r="M55" s="28"/>
      <c r="N55" s="29"/>
      <c r="O55" s="14"/>
      <c r="P55" s="26">
        <v>4</v>
      </c>
      <c r="Q55" s="27"/>
      <c r="R55" s="28"/>
      <c r="S55" s="28"/>
      <c r="T55" s="28"/>
      <c r="U55" s="29"/>
      <c r="V55" s="14"/>
      <c r="W55" s="26">
        <v>0</v>
      </c>
      <c r="X55" s="27"/>
      <c r="Y55" s="28"/>
      <c r="Z55" s="28"/>
      <c r="AA55" s="28"/>
      <c r="AB55" s="29"/>
      <c r="AC55" s="14"/>
      <c r="AD55" s="26">
        <v>7</v>
      </c>
      <c r="AE55" s="27"/>
      <c r="AF55" s="28"/>
      <c r="AG55" s="28"/>
      <c r="AH55" s="28"/>
      <c r="AI55" s="29"/>
      <c r="AJ55" s="14"/>
      <c r="AK55" s="26">
        <v>5</v>
      </c>
      <c r="AL55" s="27"/>
      <c r="AM55" s="28"/>
      <c r="AN55" s="28"/>
      <c r="AO55" s="28"/>
      <c r="AP55" s="29"/>
      <c r="AQ55" s="14"/>
      <c r="AR55" s="26">
        <v>8</v>
      </c>
      <c r="AS55" s="27"/>
      <c r="AT55" s="28"/>
      <c r="AU55" s="28"/>
      <c r="AV55" s="28"/>
      <c r="AW55" s="29"/>
      <c r="AX55" s="14"/>
      <c r="AY55" s="26">
        <v>5</v>
      </c>
      <c r="AZ55" s="27"/>
      <c r="BA55" s="28"/>
      <c r="BB55" s="28"/>
      <c r="BC55" s="28"/>
      <c r="BD55" s="29"/>
      <c r="BE55" s="14"/>
      <c r="BF55" s="26">
        <v>0</v>
      </c>
      <c r="BG55" s="27"/>
      <c r="BH55" s="28"/>
      <c r="BI55" s="28"/>
      <c r="BJ55" s="28"/>
      <c r="BK55" s="29"/>
      <c r="BL55" s="14"/>
      <c r="BM55" s="26">
        <v>2</v>
      </c>
      <c r="BN55" s="27"/>
      <c r="BO55" s="28"/>
      <c r="BP55" s="28"/>
      <c r="BQ55" s="28"/>
      <c r="BR55" s="29"/>
      <c r="BS55" s="14"/>
      <c r="BT55" s="26">
        <v>2</v>
      </c>
      <c r="BU55" s="27"/>
      <c r="BV55" s="28"/>
      <c r="BW55" s="28"/>
      <c r="BX55" s="28"/>
      <c r="BY55" s="29"/>
      <c r="BZ55" s="14"/>
      <c r="CA55" s="26">
        <v>0</v>
      </c>
      <c r="CB55" s="27"/>
      <c r="CC55" s="28"/>
      <c r="CD55" s="28"/>
      <c r="CE55" s="28"/>
      <c r="CF55" s="29"/>
      <c r="CG55" s="14"/>
      <c r="CH55" s="26">
        <v>3</v>
      </c>
      <c r="CI55" s="27"/>
      <c r="CJ55" s="28"/>
      <c r="CK55" s="28"/>
      <c r="CL55" s="28"/>
      <c r="CM55" s="29"/>
      <c r="CN55" s="14"/>
      <c r="CO55" s="26">
        <v>2</v>
      </c>
      <c r="CP55" s="27"/>
      <c r="CQ55" s="28"/>
      <c r="CR55" s="28"/>
      <c r="CS55" s="28"/>
      <c r="CT55" s="29"/>
      <c r="CU55" s="14"/>
      <c r="CV55" s="26">
        <v>2</v>
      </c>
      <c r="CW55" s="27"/>
      <c r="CX55" s="28"/>
      <c r="CY55" s="28"/>
      <c r="CZ55" s="28"/>
      <c r="DA55" s="29"/>
      <c r="DB55" s="14"/>
      <c r="DC55" s="26">
        <v>4</v>
      </c>
      <c r="DD55" s="27"/>
      <c r="DE55" s="28"/>
      <c r="DF55" s="28"/>
      <c r="DG55" s="28"/>
      <c r="DH55" s="29"/>
      <c r="DI55" s="14"/>
      <c r="DJ55" s="26">
        <v>0</v>
      </c>
      <c r="DK55" s="27"/>
      <c r="DL55" s="28"/>
      <c r="DM55" s="28"/>
      <c r="DN55" s="28"/>
      <c r="DO55" s="29"/>
      <c r="DP55" s="14"/>
      <c r="DQ55" s="14"/>
      <c r="DR55" s="14"/>
    </row>
    <row r="56" spans="1:122">
      <c r="A56" s="14"/>
      <c r="B56" s="14"/>
      <c r="C56" s="15"/>
      <c r="D56" s="14"/>
      <c r="E56" s="14"/>
      <c r="F56" s="14"/>
      <c r="G56" s="30"/>
      <c r="H56" s="14"/>
      <c r="I56" s="14"/>
      <c r="J56" s="15"/>
      <c r="K56" s="14"/>
      <c r="L56" s="14"/>
      <c r="M56" s="14"/>
      <c r="N56" s="30"/>
      <c r="O56" s="14"/>
      <c r="P56" s="14"/>
      <c r="Q56" s="15"/>
      <c r="R56" s="14"/>
      <c r="S56" s="14"/>
      <c r="T56" s="14"/>
      <c r="U56" s="30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</row>
    <row r="57" spans="1:122">
      <c r="A57" s="14"/>
      <c r="B57" s="14"/>
      <c r="C57" s="15"/>
      <c r="D57" s="14"/>
      <c r="E57" s="14"/>
      <c r="F57" s="14"/>
      <c r="G57" s="30"/>
      <c r="H57" s="14"/>
      <c r="I57" s="14"/>
      <c r="J57" s="15"/>
      <c r="K57" s="14"/>
      <c r="L57" s="14"/>
      <c r="M57" s="14"/>
      <c r="N57" s="30"/>
      <c r="O57" s="14"/>
      <c r="P57" s="14"/>
      <c r="Q57" s="15"/>
      <c r="R57" s="14"/>
      <c r="S57" s="14"/>
      <c r="T57" s="14"/>
      <c r="U57" s="30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</row>
    <row r="58" spans="1:122">
      <c r="G58" s="10"/>
      <c r="N58" s="10"/>
      <c r="U58" s="10"/>
    </row>
    <row r="59" spans="1:122">
      <c r="G59" s="10"/>
      <c r="N59" s="10"/>
      <c r="U59" s="10"/>
    </row>
    <row r="60" spans="1:122">
      <c r="G60" s="10"/>
      <c r="N60" s="10"/>
      <c r="U60" s="10"/>
    </row>
    <row r="61" spans="1:122">
      <c r="G61" s="10"/>
      <c r="N61" s="10"/>
      <c r="U61" s="10"/>
    </row>
    <row r="62" spans="1:122">
      <c r="G62" s="10"/>
      <c r="N62" s="10"/>
      <c r="U62" s="10"/>
    </row>
    <row r="63" spans="1:122">
      <c r="G63" s="10"/>
      <c r="N63" s="10"/>
      <c r="U63" s="10"/>
    </row>
    <row r="64" spans="1:122">
      <c r="G64" s="10"/>
      <c r="N64" s="10"/>
      <c r="U64" s="10"/>
    </row>
    <row r="65" spans="7:21">
      <c r="G65" s="10"/>
      <c r="N65" s="10"/>
      <c r="U65" s="10"/>
    </row>
    <row r="66" spans="7:21">
      <c r="G66" s="10"/>
      <c r="N66" s="10"/>
      <c r="U66" s="10"/>
    </row>
    <row r="67" spans="7:21">
      <c r="G67" s="10"/>
      <c r="N67" s="10"/>
      <c r="U67" s="10"/>
    </row>
    <row r="68" spans="7:21">
      <c r="G68" s="10"/>
      <c r="N68" s="10"/>
      <c r="U68" s="10"/>
    </row>
    <row r="69" spans="7:21">
      <c r="G69" s="10"/>
      <c r="N69" s="10"/>
      <c r="U69" s="10"/>
    </row>
    <row r="70" spans="7:21">
      <c r="G70" s="10"/>
      <c r="N70" s="10"/>
      <c r="U70" s="10"/>
    </row>
    <row r="71" spans="7:21">
      <c r="G71" s="10"/>
      <c r="N71" s="10"/>
      <c r="U71" s="10"/>
    </row>
    <row r="72" spans="7:21">
      <c r="G72" s="10"/>
      <c r="N72" s="10"/>
      <c r="U72" s="10"/>
    </row>
    <row r="73" spans="7:21">
      <c r="G73" s="10"/>
      <c r="N73" s="10"/>
      <c r="U73" s="10"/>
    </row>
    <row r="74" spans="7:21">
      <c r="G74" s="10"/>
      <c r="N74" s="10"/>
      <c r="U74" s="10"/>
    </row>
    <row r="75" spans="7:21">
      <c r="G75" s="10"/>
      <c r="N75" s="10"/>
      <c r="U75" s="10"/>
    </row>
    <row r="76" spans="7:21">
      <c r="G76" s="10"/>
      <c r="N76" s="10"/>
      <c r="U76" s="10"/>
    </row>
    <row r="77" spans="7:21">
      <c r="G77" s="10"/>
      <c r="N77" s="10"/>
      <c r="U77" s="10"/>
    </row>
    <row r="78" spans="7:21">
      <c r="G78" s="10"/>
      <c r="N78" s="10"/>
      <c r="U78" s="10"/>
    </row>
    <row r="79" spans="7:21">
      <c r="G79" s="10"/>
      <c r="N79" s="10"/>
      <c r="U79" s="10"/>
    </row>
    <row r="80" spans="7:21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</sheetData>
  <mergeCells count="138">
    <mergeCell ref="AY4:BD4"/>
    <mergeCell ref="AD4:AI4"/>
    <mergeCell ref="CO3:CT3"/>
    <mergeCell ref="DC3:DH3"/>
    <mergeCell ref="CV3:DA3"/>
    <mergeCell ref="CV4:DA4"/>
    <mergeCell ref="CA3:CF3"/>
    <mergeCell ref="DJ1:DO1"/>
    <mergeCell ref="B3:G3"/>
    <mergeCell ref="I3:N3"/>
    <mergeCell ref="P3:U3"/>
    <mergeCell ref="W3:AB3"/>
    <mergeCell ref="AR3:AW3"/>
    <mergeCell ref="AY3:BD3"/>
    <mergeCell ref="AD3:AI3"/>
    <mergeCell ref="AK3:AP3"/>
    <mergeCell ref="CH3:CM3"/>
    <mergeCell ref="DJ3:DO3"/>
    <mergeCell ref="BF3:BK3"/>
    <mergeCell ref="BM3:BR3"/>
    <mergeCell ref="BT3:BY3"/>
    <mergeCell ref="AK4:AP4"/>
    <mergeCell ref="DJ4:DO4"/>
    <mergeCell ref="BF4:BK4"/>
    <mergeCell ref="DJ5:DO5"/>
    <mergeCell ref="CA4:CF4"/>
    <mergeCell ref="B4:G4"/>
    <mergeCell ref="I4:N4"/>
    <mergeCell ref="P4:U4"/>
    <mergeCell ref="W4:AB4"/>
    <mergeCell ref="AR4:AW4"/>
    <mergeCell ref="DJ6:DO6"/>
    <mergeCell ref="DJ33:DO33"/>
    <mergeCell ref="BM4:BR4"/>
    <mergeCell ref="BT4:BY4"/>
    <mergeCell ref="CH4:CM4"/>
    <mergeCell ref="CO4:CT4"/>
    <mergeCell ref="DC4:DH4"/>
    <mergeCell ref="B5:G5"/>
    <mergeCell ref="I5:N5"/>
    <mergeCell ref="P5:U5"/>
    <mergeCell ref="W5:AB5"/>
    <mergeCell ref="AR5:AW5"/>
    <mergeCell ref="AY5:BD5"/>
    <mergeCell ref="AD5:AI5"/>
    <mergeCell ref="BF5:BK5"/>
    <mergeCell ref="BM5:BR5"/>
    <mergeCell ref="BT5:BY5"/>
    <mergeCell ref="DJ35:DO35"/>
    <mergeCell ref="BT35:BY35"/>
    <mergeCell ref="CH35:CM35"/>
    <mergeCell ref="CO35:CT35"/>
    <mergeCell ref="CA35:CF35"/>
    <mergeCell ref="CA6:CF6"/>
    <mergeCell ref="B6:G6"/>
    <mergeCell ref="I6:N6"/>
    <mergeCell ref="P6:U6"/>
    <mergeCell ref="W6:AB6"/>
    <mergeCell ref="AR6:AW6"/>
    <mergeCell ref="AY6:BD6"/>
    <mergeCell ref="AD6:AI6"/>
    <mergeCell ref="AD35:AI35"/>
    <mergeCell ref="B35:G35"/>
    <mergeCell ref="I35:N35"/>
    <mergeCell ref="P35:U35"/>
    <mergeCell ref="W35:AB35"/>
    <mergeCell ref="AR35:AW35"/>
    <mergeCell ref="AY35:BD35"/>
    <mergeCell ref="BF35:BK35"/>
    <mergeCell ref="BM35:BR35"/>
    <mergeCell ref="DC35:DH35"/>
    <mergeCell ref="AK6:AP6"/>
    <mergeCell ref="AK35:AP35"/>
    <mergeCell ref="CV35:DA35"/>
    <mergeCell ref="CV36:DA36"/>
    <mergeCell ref="AK5:AP5"/>
    <mergeCell ref="BM36:BR36"/>
    <mergeCell ref="BT36:BY36"/>
    <mergeCell ref="CH36:CM36"/>
    <mergeCell ref="DC36:DH36"/>
    <mergeCell ref="DC6:DH6"/>
    <mergeCell ref="CH5:CM5"/>
    <mergeCell ref="CO5:CT5"/>
    <mergeCell ref="DC5:DH5"/>
    <mergeCell ref="CV5:DA5"/>
    <mergeCell ref="CV6:DA6"/>
    <mergeCell ref="CA5:CF5"/>
    <mergeCell ref="CO6:CT6"/>
    <mergeCell ref="BF6:BK6"/>
    <mergeCell ref="BM6:BR6"/>
    <mergeCell ref="BT6:BY6"/>
    <mergeCell ref="CH6:CM6"/>
    <mergeCell ref="DJ36:DO36"/>
    <mergeCell ref="B37:G37"/>
    <mergeCell ref="I37:N37"/>
    <mergeCell ref="P37:U37"/>
    <mergeCell ref="W37:AB37"/>
    <mergeCell ref="AR37:AW37"/>
    <mergeCell ref="AY37:BD37"/>
    <mergeCell ref="BF37:BK37"/>
    <mergeCell ref="BM37:BR37"/>
    <mergeCell ref="AD37:AI37"/>
    <mergeCell ref="AY36:BD36"/>
    <mergeCell ref="B36:G36"/>
    <mergeCell ref="I36:N36"/>
    <mergeCell ref="P36:U36"/>
    <mergeCell ref="W36:AB36"/>
    <mergeCell ref="AR36:AW36"/>
    <mergeCell ref="CV37:DA37"/>
    <mergeCell ref="CO36:CT36"/>
    <mergeCell ref="CA36:CF36"/>
    <mergeCell ref="AD36:AI36"/>
    <mergeCell ref="AK36:AP36"/>
    <mergeCell ref="BF36:BK36"/>
    <mergeCell ref="AD38:AI38"/>
    <mergeCell ref="AK37:AP37"/>
    <mergeCell ref="AK38:AP38"/>
    <mergeCell ref="B38:G38"/>
    <mergeCell ref="I38:N38"/>
    <mergeCell ref="P38:U38"/>
    <mergeCell ref="W38:AB38"/>
    <mergeCell ref="DC38:DH38"/>
    <mergeCell ref="DJ38:DO38"/>
    <mergeCell ref="CA37:CF37"/>
    <mergeCell ref="DJ37:DO37"/>
    <mergeCell ref="CH38:CM38"/>
    <mergeCell ref="CO38:CT38"/>
    <mergeCell ref="CA38:CF38"/>
    <mergeCell ref="CH37:CM37"/>
    <mergeCell ref="CO37:CT37"/>
    <mergeCell ref="DC37:DH37"/>
    <mergeCell ref="AY38:BD38"/>
    <mergeCell ref="BF38:BK38"/>
    <mergeCell ref="BM38:BR38"/>
    <mergeCell ref="BT38:BY38"/>
    <mergeCell ref="BT37:BY37"/>
    <mergeCell ref="CV38:DA38"/>
    <mergeCell ref="AR38:AW38"/>
  </mergeCells>
  <phoneticPr fontId="1" type="noConversion"/>
  <printOptions gridLines="1"/>
  <pageMargins left="0" right="0" top="0" bottom="0" header="0.31496062992125984" footer="0.31496062992125984"/>
  <pageSetup scale="90" orientation="portrait" r:id="rId1"/>
  <colBreaks count="1" manualBreakCount="1">
    <brk id="49" max="4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P1304"/>
  <sheetViews>
    <sheetView zoomScaleNormal="100" workbookViewId="0">
      <pane xSplit="1" topLeftCell="B1" activePane="topRight" state="frozen"/>
      <selection pane="topRight" activeCell="F11" sqref="F11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customWidth="1"/>
    <col min="10" max="10" width="5" style="9" customWidth="1"/>
    <col min="11" max="13" width="5" style="8" customWidth="1"/>
    <col min="14" max="14" width="9.109375" style="1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hidden="1" customWidth="1"/>
    <col min="37" max="37" width="9.109375" style="8" hidden="1" customWidth="1"/>
    <col min="38" max="41" width="5" style="8" hidden="1" customWidth="1"/>
    <col min="42" max="42" width="9.109375" style="8" hidden="1" customWidth="1"/>
    <col min="43" max="43" width="1.88671875" style="8" hidden="1" customWidth="1"/>
    <col min="44" max="44" width="9.109375" style="8" hidden="1" customWidth="1"/>
    <col min="45" max="48" width="5" style="8" hidden="1" customWidth="1"/>
    <col min="49" max="49" width="9.109375" style="8" hidden="1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customWidth="1"/>
    <col min="58" max="58" width="9.109375" style="8" customWidth="1"/>
    <col min="59" max="62" width="5" style="8" customWidth="1"/>
    <col min="63" max="63" width="9.109375" style="8" customWidth="1"/>
    <col min="64" max="64" width="1.88671875" style="8" customWidth="1"/>
    <col min="65" max="65" width="9.109375" style="8" customWidth="1"/>
    <col min="66" max="69" width="5" style="8" customWidth="1"/>
    <col min="70" max="70" width="9.109375" style="8" customWidth="1"/>
    <col min="71" max="71" width="1.88671875" style="8" customWidth="1"/>
    <col min="72" max="72" width="10.109375" style="8" customWidth="1"/>
    <col min="73" max="76" width="5" style="8" customWidth="1"/>
    <col min="77" max="77" width="9.109375" style="8" customWidth="1"/>
    <col min="78" max="78" width="1.88671875" style="8" customWidth="1"/>
    <col min="79" max="79" width="10.109375" style="8" hidden="1" customWidth="1"/>
    <col min="80" max="83" width="5" style="8" hidden="1" customWidth="1"/>
    <col min="84" max="84" width="9.109375" style="8" hidden="1" customWidth="1"/>
    <col min="85" max="85" width="1.88671875" style="8" customWidth="1"/>
    <col min="86" max="89" width="9.109375" style="8" customWidth="1"/>
    <col min="90" max="90" width="11.33203125" style="8" customWidth="1"/>
    <col min="91" max="16384" width="9.109375" style="8"/>
  </cols>
  <sheetData>
    <row r="1" spans="1:94">
      <c r="A1" s="12" t="s">
        <v>0</v>
      </c>
      <c r="B1" s="12" t="s">
        <v>349</v>
      </c>
      <c r="C1" s="13"/>
      <c r="D1" s="12"/>
      <c r="F1" s="14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92" t="str">
        <f>B1</f>
        <v>2010 Club Autumn Series</v>
      </c>
      <c r="CI1" s="192"/>
      <c r="CJ1" s="192"/>
      <c r="CK1" s="192"/>
      <c r="CL1" s="192"/>
      <c r="CM1" s="192"/>
      <c r="CN1" s="14"/>
      <c r="CO1" s="14"/>
      <c r="CP1" s="14"/>
    </row>
    <row r="2" spans="1:94" ht="14.4" thickBot="1">
      <c r="A2" s="14"/>
      <c r="B2" s="14" t="s">
        <v>358</v>
      </c>
      <c r="C2" s="15"/>
      <c r="D2" s="14"/>
      <c r="E2" s="14"/>
      <c r="F2" s="14"/>
      <c r="G2" s="14"/>
      <c r="H2" s="14"/>
      <c r="I2" s="14" t="s">
        <v>359</v>
      </c>
      <c r="J2" s="15"/>
      <c r="K2" s="14"/>
      <c r="L2" s="14"/>
      <c r="M2" s="14"/>
      <c r="N2" s="14"/>
      <c r="O2" s="14"/>
      <c r="P2" s="14"/>
      <c r="Q2" s="15"/>
      <c r="R2" s="14"/>
      <c r="S2" s="14"/>
      <c r="T2" s="14"/>
      <c r="U2" s="14"/>
      <c r="V2" s="14"/>
      <c r="W2" s="14" t="s">
        <v>360</v>
      </c>
      <c r="X2" s="14"/>
      <c r="Y2" s="14"/>
      <c r="Z2" s="14"/>
      <c r="AA2" s="14"/>
      <c r="AB2" s="14"/>
      <c r="AC2" s="14"/>
      <c r="AD2" s="14" t="s">
        <v>384</v>
      </c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 t="s">
        <v>361</v>
      </c>
      <c r="AZ2" s="14"/>
      <c r="BA2" s="14"/>
      <c r="BB2" s="14"/>
      <c r="BC2" s="14"/>
      <c r="BD2" s="14"/>
      <c r="BE2" s="14"/>
      <c r="BF2" s="14" t="s">
        <v>362</v>
      </c>
      <c r="BG2" s="14"/>
      <c r="BH2" s="14"/>
      <c r="BI2" s="14"/>
      <c r="BJ2" s="14"/>
      <c r="BK2" s="14"/>
      <c r="BL2" s="14"/>
      <c r="BM2" s="14" t="s">
        <v>363</v>
      </c>
      <c r="BN2" s="14"/>
      <c r="BO2" s="14"/>
      <c r="BP2" s="14"/>
      <c r="BQ2" s="14"/>
      <c r="BR2" s="14"/>
      <c r="BS2" s="14"/>
      <c r="BT2" s="14" t="s">
        <v>385</v>
      </c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</row>
    <row r="3" spans="1:94">
      <c r="A3" s="14" t="s">
        <v>2</v>
      </c>
      <c r="B3" s="193" t="s">
        <v>97</v>
      </c>
      <c r="C3" s="194"/>
      <c r="D3" s="194"/>
      <c r="E3" s="194"/>
      <c r="F3" s="194"/>
      <c r="G3" s="195"/>
      <c r="H3" s="14"/>
      <c r="I3" s="193" t="s">
        <v>195</v>
      </c>
      <c r="J3" s="194"/>
      <c r="K3" s="194"/>
      <c r="L3" s="194"/>
      <c r="M3" s="194"/>
      <c r="N3" s="195"/>
      <c r="O3" s="14"/>
      <c r="P3" s="193" t="s">
        <v>205</v>
      </c>
      <c r="Q3" s="194"/>
      <c r="R3" s="194"/>
      <c r="S3" s="194"/>
      <c r="T3" s="194"/>
      <c r="U3" s="195"/>
      <c r="V3" s="14"/>
      <c r="W3" s="193" t="s">
        <v>388</v>
      </c>
      <c r="X3" s="194"/>
      <c r="Y3" s="194"/>
      <c r="Z3" s="194"/>
      <c r="AA3" s="194"/>
      <c r="AB3" s="195"/>
      <c r="AC3" s="14"/>
      <c r="AD3" s="193" t="s">
        <v>211</v>
      </c>
      <c r="AE3" s="194"/>
      <c r="AF3" s="194"/>
      <c r="AG3" s="194"/>
      <c r="AH3" s="194"/>
      <c r="AI3" s="195"/>
      <c r="AJ3" s="14"/>
      <c r="AK3" s="193"/>
      <c r="AL3" s="194"/>
      <c r="AM3" s="194"/>
      <c r="AN3" s="194"/>
      <c r="AO3" s="194"/>
      <c r="AP3" s="195"/>
      <c r="AQ3" s="14"/>
      <c r="AR3" s="193"/>
      <c r="AS3" s="194"/>
      <c r="AT3" s="194"/>
      <c r="AU3" s="194"/>
      <c r="AV3" s="194"/>
      <c r="AW3" s="195"/>
      <c r="AX3" s="14"/>
      <c r="AY3" s="193" t="s">
        <v>223</v>
      </c>
      <c r="AZ3" s="194"/>
      <c r="BA3" s="194"/>
      <c r="BB3" s="194"/>
      <c r="BC3" s="194"/>
      <c r="BD3" s="195"/>
      <c r="BE3" s="14"/>
      <c r="BF3" s="193" t="s">
        <v>228</v>
      </c>
      <c r="BG3" s="194"/>
      <c r="BH3" s="194"/>
      <c r="BI3" s="194"/>
      <c r="BJ3" s="194"/>
      <c r="BK3" s="195"/>
      <c r="BL3" s="14"/>
      <c r="BM3" s="193" t="s">
        <v>243</v>
      </c>
      <c r="BN3" s="194"/>
      <c r="BO3" s="194"/>
      <c r="BP3" s="194"/>
      <c r="BQ3" s="194"/>
      <c r="BR3" s="195"/>
      <c r="BS3" s="14"/>
      <c r="BT3" s="193" t="s">
        <v>234</v>
      </c>
      <c r="BU3" s="194"/>
      <c r="BV3" s="194"/>
      <c r="BW3" s="194"/>
      <c r="BX3" s="194"/>
      <c r="BY3" s="195"/>
      <c r="BZ3" s="14"/>
      <c r="CA3" s="193"/>
      <c r="CB3" s="194"/>
      <c r="CC3" s="194"/>
      <c r="CD3" s="194"/>
      <c r="CE3" s="194"/>
      <c r="CF3" s="195"/>
      <c r="CG3" s="14"/>
      <c r="CH3" s="193" t="s">
        <v>43</v>
      </c>
      <c r="CI3" s="194"/>
      <c r="CJ3" s="194"/>
      <c r="CK3" s="194"/>
      <c r="CL3" s="194"/>
      <c r="CM3" s="195"/>
      <c r="CN3" s="14"/>
      <c r="CO3" s="14"/>
      <c r="CP3" s="14"/>
    </row>
    <row r="4" spans="1:94">
      <c r="A4" s="14" t="s">
        <v>7</v>
      </c>
      <c r="B4" s="196" t="s">
        <v>192</v>
      </c>
      <c r="C4" s="197"/>
      <c r="D4" s="197"/>
      <c r="E4" s="197"/>
      <c r="F4" s="197"/>
      <c r="G4" s="198"/>
      <c r="H4" s="14"/>
      <c r="I4" s="196" t="s">
        <v>196</v>
      </c>
      <c r="J4" s="197"/>
      <c r="K4" s="197"/>
      <c r="L4" s="197"/>
      <c r="M4" s="197"/>
      <c r="N4" s="198"/>
      <c r="O4" s="14"/>
      <c r="P4" s="196" t="s">
        <v>352</v>
      </c>
      <c r="Q4" s="197"/>
      <c r="R4" s="197"/>
      <c r="S4" s="197"/>
      <c r="T4" s="197"/>
      <c r="U4" s="198"/>
      <c r="V4" s="14"/>
      <c r="W4" s="196" t="s">
        <v>276</v>
      </c>
      <c r="X4" s="197"/>
      <c r="Y4" s="197"/>
      <c r="Z4" s="197"/>
      <c r="AA4" s="197"/>
      <c r="AB4" s="198"/>
      <c r="AC4" s="14"/>
      <c r="AD4" s="196" t="s">
        <v>278</v>
      </c>
      <c r="AE4" s="197"/>
      <c r="AF4" s="197"/>
      <c r="AG4" s="197"/>
      <c r="AH4" s="197"/>
      <c r="AI4" s="198"/>
      <c r="AJ4" s="14"/>
      <c r="AK4" s="196"/>
      <c r="AL4" s="197"/>
      <c r="AM4" s="197"/>
      <c r="AN4" s="197"/>
      <c r="AO4" s="197"/>
      <c r="AP4" s="198"/>
      <c r="AQ4" s="14"/>
      <c r="AR4" s="196"/>
      <c r="AS4" s="197"/>
      <c r="AT4" s="197"/>
      <c r="AU4" s="197"/>
      <c r="AV4" s="197"/>
      <c r="AW4" s="198"/>
      <c r="AX4" s="14"/>
      <c r="AY4" s="196" t="s">
        <v>390</v>
      </c>
      <c r="AZ4" s="197"/>
      <c r="BA4" s="197"/>
      <c r="BB4" s="197"/>
      <c r="BC4" s="197"/>
      <c r="BD4" s="198"/>
      <c r="BE4" s="14"/>
      <c r="BF4" s="196" t="s">
        <v>275</v>
      </c>
      <c r="BG4" s="197"/>
      <c r="BH4" s="197"/>
      <c r="BI4" s="197"/>
      <c r="BJ4" s="197"/>
      <c r="BK4" s="198"/>
      <c r="BL4" s="14"/>
      <c r="BM4" s="196" t="s">
        <v>244</v>
      </c>
      <c r="BN4" s="197"/>
      <c r="BO4" s="197"/>
      <c r="BP4" s="197"/>
      <c r="BQ4" s="197"/>
      <c r="BR4" s="198"/>
      <c r="BS4" s="14"/>
      <c r="BT4" s="196" t="s">
        <v>245</v>
      </c>
      <c r="BU4" s="197"/>
      <c r="BV4" s="197"/>
      <c r="BW4" s="197"/>
      <c r="BX4" s="197"/>
      <c r="BY4" s="198"/>
      <c r="BZ4" s="14"/>
      <c r="CA4" s="196"/>
      <c r="CB4" s="197"/>
      <c r="CC4" s="197"/>
      <c r="CD4" s="197"/>
      <c r="CE4" s="197"/>
      <c r="CF4" s="198"/>
      <c r="CG4" s="14"/>
      <c r="CH4" s="196" t="s">
        <v>120</v>
      </c>
      <c r="CI4" s="197"/>
      <c r="CJ4" s="197"/>
      <c r="CK4" s="197"/>
      <c r="CL4" s="197"/>
      <c r="CM4" s="198"/>
      <c r="CN4" s="14"/>
      <c r="CO4" s="14"/>
      <c r="CP4" s="14"/>
    </row>
    <row r="5" spans="1:94">
      <c r="A5" s="14" t="s">
        <v>6</v>
      </c>
      <c r="B5" s="196" t="s">
        <v>193</v>
      </c>
      <c r="C5" s="197"/>
      <c r="D5" s="197"/>
      <c r="E5" s="197"/>
      <c r="F5" s="197"/>
      <c r="G5" s="198"/>
      <c r="H5" s="14"/>
      <c r="I5" s="196" t="s">
        <v>197</v>
      </c>
      <c r="J5" s="197"/>
      <c r="K5" s="197"/>
      <c r="L5" s="197"/>
      <c r="M5" s="197"/>
      <c r="N5" s="198"/>
      <c r="O5" s="14"/>
      <c r="P5" s="196" t="s">
        <v>353</v>
      </c>
      <c r="Q5" s="197"/>
      <c r="R5" s="197"/>
      <c r="S5" s="197"/>
      <c r="T5" s="197"/>
      <c r="U5" s="198"/>
      <c r="V5" s="14"/>
      <c r="W5" s="196" t="s">
        <v>386</v>
      </c>
      <c r="X5" s="197"/>
      <c r="Y5" s="197"/>
      <c r="Z5" s="197"/>
      <c r="AA5" s="197"/>
      <c r="AB5" s="198"/>
      <c r="AC5" s="14"/>
      <c r="AD5" s="196" t="s">
        <v>48</v>
      </c>
      <c r="AE5" s="197"/>
      <c r="AF5" s="197"/>
      <c r="AG5" s="197"/>
      <c r="AH5" s="197"/>
      <c r="AI5" s="198"/>
      <c r="AJ5" s="14"/>
      <c r="AK5" s="196"/>
      <c r="AL5" s="197"/>
      <c r="AM5" s="197"/>
      <c r="AN5" s="197"/>
      <c r="AO5" s="197"/>
      <c r="AP5" s="198"/>
      <c r="AQ5" s="14"/>
      <c r="AR5" s="196"/>
      <c r="AS5" s="197"/>
      <c r="AT5" s="197"/>
      <c r="AU5" s="197"/>
      <c r="AV5" s="197"/>
      <c r="AW5" s="198"/>
      <c r="AX5" s="14"/>
      <c r="AY5" s="196" t="s">
        <v>223</v>
      </c>
      <c r="AZ5" s="197"/>
      <c r="BA5" s="197"/>
      <c r="BB5" s="197"/>
      <c r="BC5" s="197"/>
      <c r="BD5" s="198"/>
      <c r="BE5" s="14"/>
      <c r="BF5" s="196" t="s">
        <v>229</v>
      </c>
      <c r="BG5" s="197"/>
      <c r="BH5" s="197"/>
      <c r="BI5" s="197"/>
      <c r="BJ5" s="197"/>
      <c r="BK5" s="198"/>
      <c r="BL5" s="14"/>
      <c r="BM5" s="196" t="s">
        <v>243</v>
      </c>
      <c r="BN5" s="197"/>
      <c r="BO5" s="197"/>
      <c r="BP5" s="197"/>
      <c r="BQ5" s="197"/>
      <c r="BR5" s="198"/>
      <c r="BS5" s="14"/>
      <c r="BT5" s="196" t="s">
        <v>235</v>
      </c>
      <c r="BU5" s="197"/>
      <c r="BV5" s="197"/>
      <c r="BW5" s="197"/>
      <c r="BX5" s="197"/>
      <c r="BY5" s="198"/>
      <c r="BZ5" s="14"/>
      <c r="CA5" s="196"/>
      <c r="CB5" s="197"/>
      <c r="CC5" s="197"/>
      <c r="CD5" s="197"/>
      <c r="CE5" s="197"/>
      <c r="CF5" s="198"/>
      <c r="CG5" s="14"/>
      <c r="CH5" s="202">
        <v>6</v>
      </c>
      <c r="CI5" s="203"/>
      <c r="CJ5" s="203"/>
      <c r="CK5" s="203"/>
      <c r="CL5" s="203"/>
      <c r="CM5" s="204"/>
      <c r="CN5" s="14"/>
      <c r="CO5" s="14"/>
      <c r="CP5" s="14"/>
    </row>
    <row r="6" spans="1:94">
      <c r="A6" s="14" t="s">
        <v>5</v>
      </c>
      <c r="B6" s="199" t="s">
        <v>350</v>
      </c>
      <c r="C6" s="200"/>
      <c r="D6" s="200"/>
      <c r="E6" s="200"/>
      <c r="F6" s="200"/>
      <c r="G6" s="201"/>
      <c r="H6" s="14"/>
      <c r="I6" s="199" t="s">
        <v>351</v>
      </c>
      <c r="J6" s="200"/>
      <c r="K6" s="200"/>
      <c r="L6" s="200"/>
      <c r="M6" s="200"/>
      <c r="N6" s="201"/>
      <c r="O6" s="14"/>
      <c r="P6" s="199" t="s">
        <v>351</v>
      </c>
      <c r="Q6" s="200"/>
      <c r="R6" s="200"/>
      <c r="S6" s="200"/>
      <c r="T6" s="200"/>
      <c r="U6" s="201"/>
      <c r="V6" s="14"/>
      <c r="W6" s="199" t="s">
        <v>387</v>
      </c>
      <c r="X6" s="200"/>
      <c r="Y6" s="200"/>
      <c r="Z6" s="200"/>
      <c r="AA6" s="200"/>
      <c r="AB6" s="201"/>
      <c r="AC6" s="14"/>
      <c r="AD6" s="199" t="s">
        <v>354</v>
      </c>
      <c r="AE6" s="200"/>
      <c r="AF6" s="200"/>
      <c r="AG6" s="200"/>
      <c r="AH6" s="200"/>
      <c r="AI6" s="201"/>
      <c r="AJ6" s="14"/>
      <c r="AK6" s="199"/>
      <c r="AL6" s="200"/>
      <c r="AM6" s="200"/>
      <c r="AN6" s="200"/>
      <c r="AO6" s="200"/>
      <c r="AP6" s="201"/>
      <c r="AQ6" s="14"/>
      <c r="AR6" s="199"/>
      <c r="AS6" s="200"/>
      <c r="AT6" s="200"/>
      <c r="AU6" s="200"/>
      <c r="AV6" s="200"/>
      <c r="AW6" s="201"/>
      <c r="AX6" s="14"/>
      <c r="AY6" s="199" t="s">
        <v>355</v>
      </c>
      <c r="AZ6" s="200"/>
      <c r="BA6" s="200"/>
      <c r="BB6" s="200"/>
      <c r="BC6" s="200"/>
      <c r="BD6" s="201"/>
      <c r="BE6" s="14"/>
      <c r="BF6" s="199" t="s">
        <v>356</v>
      </c>
      <c r="BG6" s="200"/>
      <c r="BH6" s="200"/>
      <c r="BI6" s="200"/>
      <c r="BJ6" s="200"/>
      <c r="BK6" s="201"/>
      <c r="BL6" s="14"/>
      <c r="BM6" s="199" t="s">
        <v>357</v>
      </c>
      <c r="BN6" s="200"/>
      <c r="BO6" s="200"/>
      <c r="BP6" s="200"/>
      <c r="BQ6" s="200"/>
      <c r="BR6" s="201"/>
      <c r="BS6" s="14"/>
      <c r="BT6" s="214" t="s">
        <v>383</v>
      </c>
      <c r="BU6" s="215"/>
      <c r="BV6" s="215"/>
      <c r="BW6" s="215"/>
      <c r="BX6" s="215"/>
      <c r="BY6" s="216"/>
      <c r="BZ6" s="14"/>
      <c r="CA6" s="199"/>
      <c r="CB6" s="200"/>
      <c r="CC6" s="200"/>
      <c r="CD6" s="200"/>
      <c r="CE6" s="200"/>
      <c r="CF6" s="201"/>
      <c r="CG6" s="14"/>
      <c r="CH6" s="199" t="s">
        <v>121</v>
      </c>
      <c r="CI6" s="200"/>
      <c r="CJ6" s="200"/>
      <c r="CK6" s="200"/>
      <c r="CL6" s="200"/>
      <c r="CM6" s="201"/>
      <c r="CN6" s="14"/>
      <c r="CO6" s="14"/>
      <c r="CP6" s="14"/>
    </row>
    <row r="7" spans="1:94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44</v>
      </c>
      <c r="CN7" s="14"/>
      <c r="CO7" s="14"/>
      <c r="CP7" s="14"/>
    </row>
    <row r="8" spans="1:94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4"/>
      <c r="CP8" s="14"/>
    </row>
    <row r="9" spans="1:94">
      <c r="A9" s="14" t="s">
        <v>10</v>
      </c>
      <c r="B9" s="23">
        <v>1.2685185185185183E-2</v>
      </c>
      <c r="C9" s="21" t="s">
        <v>214</v>
      </c>
      <c r="D9" s="57">
        <f>(B$34+1)-C9</f>
        <v>3</v>
      </c>
      <c r="E9" s="24"/>
      <c r="F9" s="19">
        <v>5</v>
      </c>
      <c r="G9" s="22">
        <f t="shared" ref="G9:G25" si="0">D9+E9+F9</f>
        <v>8</v>
      </c>
      <c r="H9" s="14"/>
      <c r="I9" s="23">
        <v>3.0891203703703702E-2</v>
      </c>
      <c r="J9" s="21" t="s">
        <v>233</v>
      </c>
      <c r="K9" s="57">
        <f>(I$34+1)-J9</f>
        <v>13</v>
      </c>
      <c r="L9" s="24"/>
      <c r="M9" s="19">
        <v>5</v>
      </c>
      <c r="N9" s="22">
        <f t="shared" ref="N9:N25" si="1">K9+L9+M9</f>
        <v>18</v>
      </c>
      <c r="O9" s="14"/>
      <c r="P9" s="23"/>
      <c r="Q9" s="21"/>
      <c r="R9" s="19"/>
      <c r="S9" s="25"/>
      <c r="T9" s="19"/>
      <c r="U9" s="22">
        <f t="shared" ref="U9:U25" si="2">R9+S9+T9</f>
        <v>0</v>
      </c>
      <c r="V9" s="14"/>
      <c r="W9" s="23">
        <v>2.75E-2</v>
      </c>
      <c r="X9" s="21" t="s">
        <v>214</v>
      </c>
      <c r="Y9" s="57">
        <f>(W$34+1)-X9</f>
        <v>7</v>
      </c>
      <c r="Z9" s="24"/>
      <c r="AA9" s="19">
        <v>5</v>
      </c>
      <c r="AB9" s="22">
        <f t="shared" ref="AB9:AB25" si="3">Y9+Z9+AA9</f>
        <v>12</v>
      </c>
      <c r="AC9" s="14"/>
      <c r="AD9" s="23">
        <v>4.6331018518518514E-2</v>
      </c>
      <c r="AE9" s="21" t="s">
        <v>232</v>
      </c>
      <c r="AF9" s="57">
        <f t="shared" ref="AF9:AF14" si="4">(AD$34+1)-AE9</f>
        <v>11</v>
      </c>
      <c r="AG9" s="24"/>
      <c r="AH9" s="19">
        <v>5</v>
      </c>
      <c r="AI9" s="22">
        <f t="shared" ref="AI9:AI25" si="5">AF9+AG9+AH9</f>
        <v>16</v>
      </c>
      <c r="AJ9" s="14"/>
      <c r="AK9" s="23"/>
      <c r="AL9" s="21"/>
      <c r="AM9" s="19"/>
      <c r="AN9" s="25"/>
      <c r="AO9" s="19"/>
      <c r="AP9" s="22">
        <f t="shared" ref="AP9:AP25" si="6">AM9+AN9+AO9</f>
        <v>0</v>
      </c>
      <c r="AQ9" s="14"/>
      <c r="AR9" s="23"/>
      <c r="AS9" s="21"/>
      <c r="AT9" s="19"/>
      <c r="AU9" s="25"/>
      <c r="AV9" s="19"/>
      <c r="AW9" s="22">
        <f t="shared" ref="AW9:AW25" si="7">AT9+AU9+AV9</f>
        <v>0</v>
      </c>
      <c r="AX9" s="14"/>
      <c r="AY9" s="23">
        <v>4.4085648148148145E-2</v>
      </c>
      <c r="AZ9" s="21" t="s">
        <v>232</v>
      </c>
      <c r="BA9" s="57">
        <f t="shared" ref="BA9:BA14" si="8">(AY$34+1)-AZ9</f>
        <v>6</v>
      </c>
      <c r="BB9" s="25">
        <v>15</v>
      </c>
      <c r="BC9" s="19">
        <v>5</v>
      </c>
      <c r="BD9" s="22">
        <f t="shared" ref="BD9:BD25" si="9">BA9+BB9+BC9</f>
        <v>26</v>
      </c>
      <c r="BE9" s="14"/>
      <c r="BF9" s="23">
        <v>2.7384259259259257E-2</v>
      </c>
      <c r="BG9" s="21" t="s">
        <v>214</v>
      </c>
      <c r="BH9" s="57">
        <f>(BF$34+1)-BG9</f>
        <v>4</v>
      </c>
      <c r="BI9" s="25">
        <v>15</v>
      </c>
      <c r="BJ9" s="19">
        <v>5</v>
      </c>
      <c r="BK9" s="22">
        <f t="shared" ref="BK9:BK25" si="10">BH9+BI9+BJ9</f>
        <v>24</v>
      </c>
      <c r="BL9" s="14"/>
      <c r="BM9" s="23"/>
      <c r="BN9" s="21"/>
      <c r="BO9" s="19"/>
      <c r="BP9" s="25"/>
      <c r="BQ9" s="19"/>
      <c r="BR9" s="22">
        <f t="shared" ref="BR9:BR25" si="11">BO9+BP9+BQ9</f>
        <v>0</v>
      </c>
      <c r="BS9" s="14"/>
      <c r="BT9" s="23"/>
      <c r="BU9" s="21"/>
      <c r="BV9" s="19"/>
      <c r="BW9" s="25"/>
      <c r="BX9" s="19"/>
      <c r="BY9" s="22">
        <f t="shared" ref="BY9:BY25" si="12">BV9+BW9+BX9</f>
        <v>0</v>
      </c>
      <c r="BZ9" s="14"/>
      <c r="CA9" s="23"/>
      <c r="CB9" s="21"/>
      <c r="CC9" s="19"/>
      <c r="CD9" s="25"/>
      <c r="CE9" s="19"/>
      <c r="CF9" s="22">
        <f t="shared" ref="CF9:CF25" si="13">CC9+CD9+CE9</f>
        <v>0</v>
      </c>
      <c r="CG9" s="14"/>
      <c r="CH9" s="16"/>
      <c r="CI9" s="21"/>
      <c r="CJ9" s="19">
        <f t="shared" ref="CJ9:CJ33" si="14">D9+K9+R9+Y9+AF9+AM9+AT9+BA9+BH9+BO9+BV9+CC9</f>
        <v>44</v>
      </c>
      <c r="CK9" s="19">
        <f t="shared" ref="CK9:CK33" si="15">E9+L9+S9+Z9+AG9+AN9+AU9+BB9+BI9+BP9+BW9+CD9</f>
        <v>30</v>
      </c>
      <c r="CL9" s="19">
        <f t="shared" ref="CL9:CL33" si="16">F9+M9+T9+AA9+AH9+AO9+AV9+BC9+BJ9+BQ9+BX9+CE9</f>
        <v>30</v>
      </c>
      <c r="CM9" s="22">
        <f t="shared" ref="CM9:CM33" si="17">CJ9+CK9+CL9</f>
        <v>104</v>
      </c>
      <c r="CN9" s="14" t="str">
        <f t="shared" ref="CN9:CN30" si="18">A9</f>
        <v>Alan Marshall</v>
      </c>
      <c r="CO9" s="14"/>
      <c r="CP9" s="8">
        <v>1</v>
      </c>
    </row>
    <row r="10" spans="1:94">
      <c r="A10" s="14" t="s">
        <v>209</v>
      </c>
      <c r="B10" s="23">
        <v>1.3668981481481482E-2</v>
      </c>
      <c r="C10" s="21" t="s">
        <v>232</v>
      </c>
      <c r="D10" s="57">
        <f>(B$34+1)-C10</f>
        <v>2</v>
      </c>
      <c r="E10" s="24"/>
      <c r="F10" s="19">
        <v>5</v>
      </c>
      <c r="G10" s="22">
        <f t="shared" si="0"/>
        <v>7</v>
      </c>
      <c r="H10" s="14"/>
      <c r="I10" s="23"/>
      <c r="J10" s="21"/>
      <c r="K10" s="19"/>
      <c r="L10" s="25"/>
      <c r="M10" s="19"/>
      <c r="N10" s="22">
        <f t="shared" si="1"/>
        <v>0</v>
      </c>
      <c r="O10" s="14"/>
      <c r="P10" s="23">
        <v>7.7002314814814815E-2</v>
      </c>
      <c r="Q10" s="21" t="s">
        <v>233</v>
      </c>
      <c r="R10" s="57">
        <f>(P$34+1)-Q10</f>
        <v>2</v>
      </c>
      <c r="S10" s="24"/>
      <c r="T10" s="19">
        <v>5</v>
      </c>
      <c r="U10" s="22">
        <f t="shared" si="2"/>
        <v>7</v>
      </c>
      <c r="V10" s="14"/>
      <c r="W10" s="23">
        <v>2.9155092592592594E-2</v>
      </c>
      <c r="X10" s="21" t="s">
        <v>233</v>
      </c>
      <c r="Y10" s="57">
        <f>(W$34+1)-X10</f>
        <v>5</v>
      </c>
      <c r="Z10" s="24"/>
      <c r="AA10" s="19">
        <v>5</v>
      </c>
      <c r="AB10" s="22">
        <f t="shared" si="3"/>
        <v>10</v>
      </c>
      <c r="AC10" s="14"/>
      <c r="AD10" s="23">
        <v>4.8182870370370369E-2</v>
      </c>
      <c r="AE10" s="21" t="s">
        <v>233</v>
      </c>
      <c r="AF10" s="57">
        <f t="shared" si="4"/>
        <v>10</v>
      </c>
      <c r="AG10" s="24"/>
      <c r="AH10" s="19">
        <v>5</v>
      </c>
      <c r="AI10" s="22">
        <f t="shared" si="5"/>
        <v>15</v>
      </c>
      <c r="AJ10" s="14"/>
      <c r="AK10" s="23"/>
      <c r="AL10" s="21"/>
      <c r="AM10" s="19"/>
      <c r="AN10" s="25"/>
      <c r="AO10" s="19"/>
      <c r="AP10" s="22">
        <f t="shared" si="6"/>
        <v>0</v>
      </c>
      <c r="AQ10" s="14"/>
      <c r="AR10" s="23"/>
      <c r="AS10" s="21"/>
      <c r="AT10" s="19"/>
      <c r="AU10" s="25"/>
      <c r="AV10" s="19"/>
      <c r="AW10" s="22">
        <f t="shared" si="7"/>
        <v>0</v>
      </c>
      <c r="AX10" s="14"/>
      <c r="AY10" s="23">
        <v>4.5752314814814815E-2</v>
      </c>
      <c r="AZ10" s="21" t="s">
        <v>233</v>
      </c>
      <c r="BA10" s="57">
        <f t="shared" si="8"/>
        <v>5</v>
      </c>
      <c r="BB10" s="25">
        <v>15</v>
      </c>
      <c r="BC10" s="19">
        <v>5</v>
      </c>
      <c r="BD10" s="22">
        <f t="shared" si="9"/>
        <v>25</v>
      </c>
      <c r="BE10" s="14"/>
      <c r="BF10" s="23">
        <v>2.9340277777777781E-2</v>
      </c>
      <c r="BG10" s="21" t="s">
        <v>232</v>
      </c>
      <c r="BH10" s="57">
        <f>(BF$34+1)-BG10</f>
        <v>3</v>
      </c>
      <c r="BI10" s="25">
        <v>0</v>
      </c>
      <c r="BJ10" s="19">
        <v>5</v>
      </c>
      <c r="BK10" s="22">
        <f t="shared" si="10"/>
        <v>8</v>
      </c>
      <c r="BL10" s="14"/>
      <c r="BM10" s="23"/>
      <c r="BN10" s="21"/>
      <c r="BO10" s="19"/>
      <c r="BP10" s="25"/>
      <c r="BQ10" s="19"/>
      <c r="BR10" s="22">
        <f t="shared" si="11"/>
        <v>0</v>
      </c>
      <c r="BS10" s="14"/>
      <c r="BT10" s="23"/>
      <c r="BU10" s="21"/>
      <c r="BV10" s="19"/>
      <c r="BW10" s="25"/>
      <c r="BX10" s="19"/>
      <c r="BY10" s="22">
        <f t="shared" si="12"/>
        <v>0</v>
      </c>
      <c r="BZ10" s="14"/>
      <c r="CA10" s="23"/>
      <c r="CB10" s="21"/>
      <c r="CC10" s="19"/>
      <c r="CD10" s="25"/>
      <c r="CE10" s="19"/>
      <c r="CF10" s="22">
        <f t="shared" si="13"/>
        <v>0</v>
      </c>
      <c r="CG10" s="14"/>
      <c r="CH10" s="16"/>
      <c r="CI10" s="21"/>
      <c r="CJ10" s="19">
        <f t="shared" si="14"/>
        <v>27</v>
      </c>
      <c r="CK10" s="19">
        <f t="shared" si="15"/>
        <v>15</v>
      </c>
      <c r="CL10" s="19">
        <f t="shared" si="16"/>
        <v>30</v>
      </c>
      <c r="CM10" s="22">
        <f t="shared" si="17"/>
        <v>72</v>
      </c>
      <c r="CN10" s="14" t="str">
        <f t="shared" si="18"/>
        <v>Mike Bell</v>
      </c>
      <c r="CO10" s="14"/>
      <c r="CP10" s="8">
        <v>2</v>
      </c>
    </row>
    <row r="11" spans="1:94">
      <c r="A11" s="14" t="s">
        <v>32</v>
      </c>
      <c r="B11" s="23">
        <v>1.6192129629629629E-2</v>
      </c>
      <c r="C11" s="21" t="s">
        <v>233</v>
      </c>
      <c r="D11" s="57">
        <f>(B$34+1)-C11</f>
        <v>1</v>
      </c>
      <c r="E11" s="24"/>
      <c r="F11" s="19">
        <v>5</v>
      </c>
      <c r="G11" s="22">
        <f t="shared" si="0"/>
        <v>6</v>
      </c>
      <c r="H11" s="66"/>
      <c r="I11" s="23">
        <v>4.1284722222222223E-2</v>
      </c>
      <c r="J11" s="21" t="s">
        <v>382</v>
      </c>
      <c r="K11" s="57">
        <f>(I$34+1)-J11</f>
        <v>1</v>
      </c>
      <c r="L11" s="24"/>
      <c r="M11" s="19">
        <v>5</v>
      </c>
      <c r="N11" s="22">
        <f t="shared" si="1"/>
        <v>6</v>
      </c>
      <c r="O11" s="14"/>
      <c r="P11" s="23"/>
      <c r="Q11" s="21"/>
      <c r="R11" s="19"/>
      <c r="S11" s="19"/>
      <c r="T11" s="19"/>
      <c r="U11" s="22">
        <f t="shared" si="2"/>
        <v>0</v>
      </c>
      <c r="V11" s="14"/>
      <c r="W11" s="23">
        <v>3.5636574074074077E-2</v>
      </c>
      <c r="X11" s="21" t="s">
        <v>264</v>
      </c>
      <c r="Y11" s="57">
        <f>(W$34+1)-X11</f>
        <v>2</v>
      </c>
      <c r="Z11" s="24"/>
      <c r="AA11" s="19">
        <v>5</v>
      </c>
      <c r="AB11" s="22">
        <f t="shared" si="3"/>
        <v>7</v>
      </c>
      <c r="AC11" s="14"/>
      <c r="AD11" s="23">
        <v>6.7430555555555563E-2</v>
      </c>
      <c r="AE11" s="21" t="s">
        <v>337</v>
      </c>
      <c r="AF11" s="57">
        <f t="shared" si="4"/>
        <v>1</v>
      </c>
      <c r="AG11" s="24"/>
      <c r="AH11" s="19">
        <v>5</v>
      </c>
      <c r="AI11" s="22">
        <f t="shared" si="5"/>
        <v>6</v>
      </c>
      <c r="AJ11" s="14"/>
      <c r="AK11" s="23"/>
      <c r="AL11" s="21"/>
      <c r="AM11" s="19"/>
      <c r="AN11" s="19"/>
      <c r="AO11" s="19"/>
      <c r="AP11" s="22">
        <f t="shared" si="6"/>
        <v>0</v>
      </c>
      <c r="AQ11" s="14"/>
      <c r="AR11" s="23"/>
      <c r="AS11" s="21"/>
      <c r="AT11" s="19"/>
      <c r="AU11" s="19"/>
      <c r="AV11" s="19"/>
      <c r="AW11" s="22">
        <f t="shared" si="7"/>
        <v>0</v>
      </c>
      <c r="AX11" s="14"/>
      <c r="AY11" s="23">
        <v>6.2615740740740736E-2</v>
      </c>
      <c r="AZ11" s="21" t="s">
        <v>265</v>
      </c>
      <c r="BA11" s="57">
        <f t="shared" si="8"/>
        <v>1</v>
      </c>
      <c r="BB11" s="19">
        <v>15</v>
      </c>
      <c r="BC11" s="19">
        <v>5</v>
      </c>
      <c r="BD11" s="22">
        <f t="shared" si="9"/>
        <v>21</v>
      </c>
      <c r="BE11" s="14"/>
      <c r="BF11" s="23"/>
      <c r="BG11" s="21"/>
      <c r="BH11" s="19"/>
      <c r="BI11" s="19"/>
      <c r="BJ11" s="19"/>
      <c r="BK11" s="22">
        <f t="shared" si="10"/>
        <v>0</v>
      </c>
      <c r="BL11" s="14"/>
      <c r="BM11" s="23"/>
      <c r="BN11" s="21"/>
      <c r="BO11" s="19"/>
      <c r="BP11" s="19"/>
      <c r="BQ11" s="19"/>
      <c r="BR11" s="22">
        <f t="shared" si="11"/>
        <v>0</v>
      </c>
      <c r="BS11" s="14"/>
      <c r="BT11" s="23"/>
      <c r="BU11" s="21"/>
      <c r="BV11" s="19"/>
      <c r="BW11" s="19"/>
      <c r="BX11" s="19"/>
      <c r="BY11" s="22">
        <f t="shared" si="12"/>
        <v>0</v>
      </c>
      <c r="BZ11" s="14"/>
      <c r="CA11" s="23"/>
      <c r="CB11" s="21"/>
      <c r="CC11" s="19"/>
      <c r="CD11" s="25"/>
      <c r="CE11" s="19"/>
      <c r="CF11" s="22">
        <f t="shared" si="13"/>
        <v>0</v>
      </c>
      <c r="CG11" s="14"/>
      <c r="CH11" s="16"/>
      <c r="CI11" s="21"/>
      <c r="CJ11" s="19">
        <f t="shared" si="14"/>
        <v>6</v>
      </c>
      <c r="CK11" s="19">
        <f t="shared" si="15"/>
        <v>15</v>
      </c>
      <c r="CL11" s="19">
        <f t="shared" si="16"/>
        <v>25</v>
      </c>
      <c r="CM11" s="22">
        <f t="shared" si="17"/>
        <v>46</v>
      </c>
      <c r="CN11" s="14" t="str">
        <f t="shared" si="18"/>
        <v>Kevin Whitemore</v>
      </c>
      <c r="CO11" s="14"/>
      <c r="CP11" s="8">
        <v>5</v>
      </c>
    </row>
    <row r="12" spans="1:94">
      <c r="A12" s="14" t="s">
        <v>61</v>
      </c>
      <c r="B12" s="23"/>
      <c r="C12" s="21"/>
      <c r="D12" s="19"/>
      <c r="E12" s="19"/>
      <c r="F12" s="19"/>
      <c r="G12" s="22">
        <f t="shared" si="0"/>
        <v>0</v>
      </c>
      <c r="H12" s="14"/>
      <c r="I12" s="23"/>
      <c r="J12" s="21"/>
      <c r="K12" s="19"/>
      <c r="L12" s="19"/>
      <c r="M12" s="19"/>
      <c r="N12" s="22">
        <f t="shared" si="1"/>
        <v>0</v>
      </c>
      <c r="O12" s="14"/>
      <c r="P12" s="23">
        <v>5.693287037037037E-2</v>
      </c>
      <c r="Q12" s="21" t="s">
        <v>214</v>
      </c>
      <c r="R12" s="57">
        <f>(P$34+1)-Q12</f>
        <v>4</v>
      </c>
      <c r="S12" s="24"/>
      <c r="T12" s="19">
        <v>5</v>
      </c>
      <c r="U12" s="22">
        <f t="shared" si="2"/>
        <v>9</v>
      </c>
      <c r="V12" s="14"/>
      <c r="W12" s="23"/>
      <c r="X12" s="21"/>
      <c r="Y12" s="19"/>
      <c r="Z12" s="19"/>
      <c r="AA12" s="19"/>
      <c r="AB12" s="22">
        <f t="shared" si="3"/>
        <v>0</v>
      </c>
      <c r="AC12" s="14"/>
      <c r="AD12" s="23">
        <v>4.282407407407407E-2</v>
      </c>
      <c r="AE12" s="21" t="s">
        <v>214</v>
      </c>
      <c r="AF12" s="57">
        <f t="shared" si="4"/>
        <v>12</v>
      </c>
      <c r="AG12" s="24"/>
      <c r="AH12" s="19">
        <v>5</v>
      </c>
      <c r="AI12" s="22">
        <f t="shared" si="5"/>
        <v>17</v>
      </c>
      <c r="AJ12" s="14"/>
      <c r="AK12" s="23"/>
      <c r="AL12" s="21"/>
      <c r="AM12" s="19"/>
      <c r="AN12" s="19"/>
      <c r="AO12" s="19"/>
      <c r="AP12" s="22">
        <f t="shared" si="6"/>
        <v>0</v>
      </c>
      <c r="AQ12" s="14"/>
      <c r="AR12" s="23"/>
      <c r="AS12" s="21"/>
      <c r="AT12" s="19"/>
      <c r="AU12" s="19"/>
      <c r="AV12" s="19"/>
      <c r="AW12" s="22">
        <f t="shared" si="7"/>
        <v>0</v>
      </c>
      <c r="AX12" s="14"/>
      <c r="AY12" s="23">
        <v>4.1504629629629627E-2</v>
      </c>
      <c r="AZ12" s="21" t="s">
        <v>214</v>
      </c>
      <c r="BA12" s="57">
        <f t="shared" si="8"/>
        <v>7</v>
      </c>
      <c r="BB12" s="19">
        <v>15</v>
      </c>
      <c r="BC12" s="19">
        <v>5</v>
      </c>
      <c r="BD12" s="22">
        <f t="shared" si="9"/>
        <v>27</v>
      </c>
      <c r="BE12" s="14"/>
      <c r="BF12" s="23"/>
      <c r="BG12" s="21"/>
      <c r="BH12" s="19"/>
      <c r="BI12" s="19"/>
      <c r="BJ12" s="19"/>
      <c r="BK12" s="22">
        <f t="shared" si="10"/>
        <v>0</v>
      </c>
      <c r="BL12" s="14"/>
      <c r="BM12" s="23"/>
      <c r="BN12" s="21"/>
      <c r="BO12" s="19"/>
      <c r="BP12" s="19"/>
      <c r="BQ12" s="19"/>
      <c r="BR12" s="22">
        <f t="shared" si="11"/>
        <v>0</v>
      </c>
      <c r="BS12" s="14"/>
      <c r="BT12" s="23"/>
      <c r="BU12" s="21"/>
      <c r="BV12" s="19"/>
      <c r="BW12" s="19"/>
      <c r="BX12" s="19"/>
      <c r="BY12" s="22">
        <f t="shared" si="12"/>
        <v>0</v>
      </c>
      <c r="BZ12" s="14"/>
      <c r="CA12" s="23"/>
      <c r="CB12" s="21"/>
      <c r="CC12" s="19"/>
      <c r="CD12" s="25"/>
      <c r="CE12" s="19"/>
      <c r="CF12" s="22">
        <f t="shared" si="13"/>
        <v>0</v>
      </c>
      <c r="CG12" s="14"/>
      <c r="CH12" s="16"/>
      <c r="CI12" s="21"/>
      <c r="CJ12" s="19">
        <f t="shared" si="14"/>
        <v>23</v>
      </c>
      <c r="CK12" s="19">
        <f t="shared" si="15"/>
        <v>15</v>
      </c>
      <c r="CL12" s="19">
        <f t="shared" si="16"/>
        <v>15</v>
      </c>
      <c r="CM12" s="22">
        <f t="shared" si="17"/>
        <v>53</v>
      </c>
      <c r="CN12" s="14" t="str">
        <f t="shared" si="18"/>
        <v>Stuart Stoddart</v>
      </c>
      <c r="CO12" s="14"/>
      <c r="CP12" s="8">
        <v>4</v>
      </c>
    </row>
    <row r="13" spans="1:94">
      <c r="A13" s="14" t="s">
        <v>335</v>
      </c>
      <c r="B13" s="23"/>
      <c r="C13" s="21"/>
      <c r="D13" s="19"/>
      <c r="E13" s="19"/>
      <c r="F13" s="19"/>
      <c r="G13" s="22">
        <f t="shared" si="0"/>
        <v>0</v>
      </c>
      <c r="H13" s="14"/>
      <c r="I13" s="23"/>
      <c r="J13" s="21"/>
      <c r="K13" s="19"/>
      <c r="L13" s="19"/>
      <c r="M13" s="19"/>
      <c r="N13" s="22">
        <f t="shared" si="1"/>
        <v>0</v>
      </c>
      <c r="O13" s="14"/>
      <c r="P13" s="23">
        <v>6.6898148148148151E-2</v>
      </c>
      <c r="Q13" s="21" t="s">
        <v>232</v>
      </c>
      <c r="R13" s="57">
        <f>(P$34+1)-Q13</f>
        <v>3</v>
      </c>
      <c r="S13" s="24"/>
      <c r="T13" s="19">
        <v>5</v>
      </c>
      <c r="U13" s="22">
        <f t="shared" si="2"/>
        <v>8</v>
      </c>
      <c r="V13" s="14"/>
      <c r="W13" s="23">
        <v>2.9560185185185189E-2</v>
      </c>
      <c r="X13" s="21" t="s">
        <v>267</v>
      </c>
      <c r="Y13" s="57">
        <f>(W$34+1)-X13</f>
        <v>4</v>
      </c>
      <c r="Z13" s="24"/>
      <c r="AA13" s="19">
        <v>5</v>
      </c>
      <c r="AB13" s="22">
        <f t="shared" si="3"/>
        <v>9</v>
      </c>
      <c r="AC13" s="14"/>
      <c r="AD13" s="23">
        <v>5.0462962962962959E-2</v>
      </c>
      <c r="AE13" s="21" t="s">
        <v>328</v>
      </c>
      <c r="AF13" s="57">
        <f t="shared" si="4"/>
        <v>8</v>
      </c>
      <c r="AG13" s="24"/>
      <c r="AH13" s="19">
        <v>5</v>
      </c>
      <c r="AI13" s="22">
        <f t="shared" si="5"/>
        <v>13</v>
      </c>
      <c r="AJ13" s="14"/>
      <c r="AK13" s="23"/>
      <c r="AL13" s="21"/>
      <c r="AM13" s="19"/>
      <c r="AN13" s="19"/>
      <c r="AO13" s="19"/>
      <c r="AP13" s="22">
        <f t="shared" si="6"/>
        <v>0</v>
      </c>
      <c r="AQ13" s="14"/>
      <c r="AR13" s="23"/>
      <c r="AS13" s="21"/>
      <c r="AT13" s="19"/>
      <c r="AU13" s="19"/>
      <c r="AV13" s="19"/>
      <c r="AW13" s="22">
        <f t="shared" si="7"/>
        <v>0</v>
      </c>
      <c r="AX13" s="14"/>
      <c r="AY13" s="23">
        <v>4.8472222222222222E-2</v>
      </c>
      <c r="AZ13" s="21" t="s">
        <v>267</v>
      </c>
      <c r="BA13" s="57">
        <f t="shared" si="8"/>
        <v>4</v>
      </c>
      <c r="BB13" s="19">
        <v>15</v>
      </c>
      <c r="BC13" s="19">
        <v>5</v>
      </c>
      <c r="BD13" s="22">
        <f t="shared" si="9"/>
        <v>24</v>
      </c>
      <c r="BE13" s="14"/>
      <c r="BF13" s="23"/>
      <c r="BG13" s="21"/>
      <c r="BH13" s="19"/>
      <c r="BI13" s="19"/>
      <c r="BJ13" s="19"/>
      <c r="BK13" s="22">
        <f t="shared" si="10"/>
        <v>0</v>
      </c>
      <c r="BL13" s="14"/>
      <c r="BM13" s="23"/>
      <c r="BN13" s="21"/>
      <c r="BO13" s="19"/>
      <c r="BP13" s="19"/>
      <c r="BQ13" s="19"/>
      <c r="BR13" s="22">
        <f t="shared" si="11"/>
        <v>0</v>
      </c>
      <c r="BS13" s="14"/>
      <c r="BT13" s="23"/>
      <c r="BU13" s="21"/>
      <c r="BV13" s="19"/>
      <c r="BW13" s="19"/>
      <c r="BX13" s="19"/>
      <c r="BY13" s="22">
        <f t="shared" si="12"/>
        <v>0</v>
      </c>
      <c r="BZ13" s="14"/>
      <c r="CA13" s="23"/>
      <c r="CB13" s="21"/>
      <c r="CC13" s="19"/>
      <c r="CD13" s="25"/>
      <c r="CE13" s="19"/>
      <c r="CF13" s="22">
        <f t="shared" si="13"/>
        <v>0</v>
      </c>
      <c r="CG13" s="14"/>
      <c r="CH13" s="16"/>
      <c r="CI13" s="21"/>
      <c r="CJ13" s="19">
        <f t="shared" si="14"/>
        <v>19</v>
      </c>
      <c r="CK13" s="19">
        <f t="shared" si="15"/>
        <v>15</v>
      </c>
      <c r="CL13" s="19">
        <f t="shared" si="16"/>
        <v>20</v>
      </c>
      <c r="CM13" s="22">
        <f t="shared" si="17"/>
        <v>54</v>
      </c>
      <c r="CN13" s="14" t="str">
        <f t="shared" si="18"/>
        <v>Kevin Scott</v>
      </c>
      <c r="CO13" s="14"/>
      <c r="CP13" s="8">
        <v>3</v>
      </c>
    </row>
    <row r="14" spans="1:94">
      <c r="A14" s="14" t="s">
        <v>23</v>
      </c>
      <c r="B14" s="23"/>
      <c r="C14" s="21"/>
      <c r="D14" s="19"/>
      <c r="E14" s="19"/>
      <c r="F14" s="19"/>
      <c r="G14" s="22">
        <f t="shared" si="0"/>
        <v>0</v>
      </c>
      <c r="H14" s="14"/>
      <c r="I14" s="23"/>
      <c r="J14" s="21"/>
      <c r="K14" s="19"/>
      <c r="L14" s="19"/>
      <c r="M14" s="19"/>
      <c r="N14" s="22">
        <f t="shared" si="1"/>
        <v>0</v>
      </c>
      <c r="O14" s="14"/>
      <c r="P14" s="23">
        <v>8.3553240740740733E-2</v>
      </c>
      <c r="Q14" s="21" t="s">
        <v>267</v>
      </c>
      <c r="R14" s="57">
        <f>(P$34+1)-Q14</f>
        <v>1</v>
      </c>
      <c r="S14" s="24"/>
      <c r="T14" s="19">
        <v>5</v>
      </c>
      <c r="U14" s="22">
        <f t="shared" si="2"/>
        <v>6</v>
      </c>
      <c r="V14" s="14"/>
      <c r="W14" s="23"/>
      <c r="X14" s="21"/>
      <c r="Y14" s="19"/>
      <c r="Z14" s="19"/>
      <c r="AA14" s="19"/>
      <c r="AB14" s="22">
        <f t="shared" si="3"/>
        <v>0</v>
      </c>
      <c r="AC14" s="14"/>
      <c r="AD14" s="23">
        <v>5.7662037037037039E-2</v>
      </c>
      <c r="AE14" s="21" t="s">
        <v>268</v>
      </c>
      <c r="AF14" s="57">
        <f t="shared" si="4"/>
        <v>2</v>
      </c>
      <c r="AG14" s="24"/>
      <c r="AH14" s="19">
        <v>5</v>
      </c>
      <c r="AI14" s="22">
        <f t="shared" si="5"/>
        <v>7</v>
      </c>
      <c r="AJ14" s="14"/>
      <c r="AK14" s="23"/>
      <c r="AL14" s="21"/>
      <c r="AM14" s="19"/>
      <c r="AN14" s="19"/>
      <c r="AO14" s="19"/>
      <c r="AP14" s="22">
        <f t="shared" si="6"/>
        <v>0</v>
      </c>
      <c r="AQ14" s="14"/>
      <c r="AR14" s="23"/>
      <c r="AS14" s="21"/>
      <c r="AT14" s="19"/>
      <c r="AU14" s="19"/>
      <c r="AV14" s="19"/>
      <c r="AW14" s="22">
        <f t="shared" si="7"/>
        <v>0</v>
      </c>
      <c r="AX14" s="14"/>
      <c r="AY14" s="23">
        <v>5.486111111111111E-2</v>
      </c>
      <c r="AZ14" s="21" t="s">
        <v>328</v>
      </c>
      <c r="BA14" s="57">
        <f t="shared" si="8"/>
        <v>3</v>
      </c>
      <c r="BB14" s="19">
        <v>15</v>
      </c>
      <c r="BC14" s="19">
        <v>5</v>
      </c>
      <c r="BD14" s="22">
        <f t="shared" si="9"/>
        <v>23</v>
      </c>
      <c r="BE14" s="14"/>
      <c r="BF14" s="23"/>
      <c r="BG14" s="21"/>
      <c r="BH14" s="19"/>
      <c r="BI14" s="19"/>
      <c r="BJ14" s="19"/>
      <c r="BK14" s="22">
        <f t="shared" si="10"/>
        <v>0</v>
      </c>
      <c r="BL14" s="14"/>
      <c r="BM14" s="23"/>
      <c r="BN14" s="21"/>
      <c r="BO14" s="19"/>
      <c r="BP14" s="19"/>
      <c r="BQ14" s="19"/>
      <c r="BR14" s="22">
        <f t="shared" si="11"/>
        <v>0</v>
      </c>
      <c r="BS14" s="14"/>
      <c r="BT14" s="23"/>
      <c r="BU14" s="21"/>
      <c r="BV14" s="19"/>
      <c r="BW14" s="19"/>
      <c r="BX14" s="19"/>
      <c r="BY14" s="22">
        <f t="shared" si="12"/>
        <v>0</v>
      </c>
      <c r="BZ14" s="14"/>
      <c r="CA14" s="23"/>
      <c r="CB14" s="21"/>
      <c r="CC14" s="19"/>
      <c r="CD14" s="25"/>
      <c r="CE14" s="19"/>
      <c r="CF14" s="22">
        <f t="shared" si="13"/>
        <v>0</v>
      </c>
      <c r="CG14" s="14"/>
      <c r="CH14" s="16"/>
      <c r="CI14" s="21"/>
      <c r="CJ14" s="19">
        <f t="shared" si="14"/>
        <v>6</v>
      </c>
      <c r="CK14" s="19">
        <f t="shared" si="15"/>
        <v>15</v>
      </c>
      <c r="CL14" s="19">
        <f t="shared" si="16"/>
        <v>15</v>
      </c>
      <c r="CM14" s="22">
        <f t="shared" si="17"/>
        <v>36</v>
      </c>
      <c r="CN14" s="14" t="str">
        <f t="shared" si="18"/>
        <v>Tony Lowery</v>
      </c>
      <c r="CO14" s="14"/>
      <c r="CP14" s="8">
        <v>6</v>
      </c>
    </row>
    <row r="15" spans="1:94">
      <c r="A15" s="14" t="s">
        <v>374</v>
      </c>
      <c r="B15" s="23"/>
      <c r="C15" s="21"/>
      <c r="D15" s="19"/>
      <c r="E15" s="19"/>
      <c r="F15" s="19"/>
      <c r="G15" s="22">
        <f t="shared" si="0"/>
        <v>0</v>
      </c>
      <c r="H15" s="14"/>
      <c r="I15" s="23">
        <v>2.7523148148148147E-2</v>
      </c>
      <c r="J15" s="21" t="s">
        <v>214</v>
      </c>
      <c r="K15" s="57">
        <f t="shared" ref="K15:K27" si="19">(I$34+1)-J15</f>
        <v>15</v>
      </c>
      <c r="L15" s="24"/>
      <c r="M15" s="19">
        <v>5</v>
      </c>
      <c r="N15" s="22">
        <f t="shared" si="1"/>
        <v>20</v>
      </c>
      <c r="O15" s="14"/>
      <c r="P15" s="23"/>
      <c r="Q15" s="21"/>
      <c r="R15" s="19"/>
      <c r="S15" s="19"/>
      <c r="T15" s="19"/>
      <c r="U15" s="22">
        <f t="shared" si="2"/>
        <v>0</v>
      </c>
      <c r="V15" s="14"/>
      <c r="W15" s="23"/>
      <c r="X15" s="21"/>
      <c r="Y15" s="19"/>
      <c r="Z15" s="19"/>
      <c r="AA15" s="19"/>
      <c r="AB15" s="22">
        <f t="shared" si="3"/>
        <v>0</v>
      </c>
      <c r="AC15" s="14"/>
      <c r="AD15" s="23"/>
      <c r="AE15" s="21"/>
      <c r="AF15" s="19"/>
      <c r="AG15" s="19"/>
      <c r="AH15" s="19"/>
      <c r="AI15" s="22">
        <f t="shared" si="5"/>
        <v>0</v>
      </c>
      <c r="AJ15" s="14"/>
      <c r="AK15" s="23"/>
      <c r="AL15" s="21"/>
      <c r="AM15" s="19"/>
      <c r="AN15" s="19"/>
      <c r="AO15" s="19"/>
      <c r="AP15" s="22">
        <f t="shared" si="6"/>
        <v>0</v>
      </c>
      <c r="AQ15" s="14"/>
      <c r="AR15" s="23"/>
      <c r="AS15" s="21"/>
      <c r="AT15" s="19"/>
      <c r="AU15" s="19"/>
      <c r="AV15" s="19"/>
      <c r="AW15" s="22">
        <f t="shared" si="7"/>
        <v>0</v>
      </c>
      <c r="AX15" s="14"/>
      <c r="AY15" s="23"/>
      <c r="AZ15" s="21"/>
      <c r="BA15" s="19"/>
      <c r="BB15" s="19"/>
      <c r="BC15" s="19"/>
      <c r="BD15" s="22">
        <f t="shared" si="9"/>
        <v>0</v>
      </c>
      <c r="BE15" s="14"/>
      <c r="BF15" s="23"/>
      <c r="BG15" s="21"/>
      <c r="BH15" s="19"/>
      <c r="BI15" s="19"/>
      <c r="BJ15" s="19"/>
      <c r="BK15" s="22">
        <f t="shared" si="10"/>
        <v>0</v>
      </c>
      <c r="BL15" s="14"/>
      <c r="BM15" s="23"/>
      <c r="BN15" s="21"/>
      <c r="BO15" s="19"/>
      <c r="BP15" s="19"/>
      <c r="BQ15" s="19"/>
      <c r="BR15" s="22">
        <f t="shared" si="11"/>
        <v>0</v>
      </c>
      <c r="BS15" s="14"/>
      <c r="BT15" s="23"/>
      <c r="BU15" s="21"/>
      <c r="BV15" s="19"/>
      <c r="BW15" s="19"/>
      <c r="BX15" s="19"/>
      <c r="BY15" s="22">
        <f t="shared" si="12"/>
        <v>0</v>
      </c>
      <c r="BZ15" s="14"/>
      <c r="CA15" s="23"/>
      <c r="CB15" s="21"/>
      <c r="CC15" s="19"/>
      <c r="CD15" s="25"/>
      <c r="CE15" s="19"/>
      <c r="CF15" s="22">
        <f t="shared" si="13"/>
        <v>0</v>
      </c>
      <c r="CG15" s="14"/>
      <c r="CH15" s="16"/>
      <c r="CI15" s="21"/>
      <c r="CJ15" s="19">
        <f t="shared" si="14"/>
        <v>15</v>
      </c>
      <c r="CK15" s="19">
        <f t="shared" si="15"/>
        <v>0</v>
      </c>
      <c r="CL15" s="19">
        <f t="shared" si="16"/>
        <v>5</v>
      </c>
      <c r="CM15" s="22">
        <f t="shared" si="17"/>
        <v>20</v>
      </c>
      <c r="CN15" s="14" t="str">
        <f t="shared" si="18"/>
        <v>Luke Walsh</v>
      </c>
      <c r="CO15" s="14"/>
    </row>
    <row r="16" spans="1:94">
      <c r="A16" s="14" t="s">
        <v>375</v>
      </c>
      <c r="B16" s="23"/>
      <c r="C16" s="21"/>
      <c r="D16" s="19"/>
      <c r="E16" s="19"/>
      <c r="F16" s="19"/>
      <c r="G16" s="22">
        <f t="shared" si="0"/>
        <v>0</v>
      </c>
      <c r="H16" s="14"/>
      <c r="I16" s="23">
        <v>2.9594907407407407E-2</v>
      </c>
      <c r="J16" s="21" t="s">
        <v>232</v>
      </c>
      <c r="K16" s="57">
        <f t="shared" si="19"/>
        <v>14</v>
      </c>
      <c r="L16" s="24"/>
      <c r="M16" s="19">
        <v>5</v>
      </c>
      <c r="N16" s="22">
        <f t="shared" si="1"/>
        <v>19</v>
      </c>
      <c r="O16" s="14"/>
      <c r="P16" s="23"/>
      <c r="Q16" s="21"/>
      <c r="R16" s="19"/>
      <c r="S16" s="19"/>
      <c r="T16" s="19"/>
      <c r="U16" s="22">
        <f t="shared" si="2"/>
        <v>0</v>
      </c>
      <c r="V16" s="14"/>
      <c r="W16" s="23"/>
      <c r="X16" s="21"/>
      <c r="Y16" s="19"/>
      <c r="Z16" s="19"/>
      <c r="AA16" s="19"/>
      <c r="AB16" s="22">
        <f t="shared" si="3"/>
        <v>0</v>
      </c>
      <c r="AC16" s="14"/>
      <c r="AD16" s="23"/>
      <c r="AE16" s="21"/>
      <c r="AF16" s="19"/>
      <c r="AG16" s="19"/>
      <c r="AH16" s="19"/>
      <c r="AI16" s="22">
        <f t="shared" si="5"/>
        <v>0</v>
      </c>
      <c r="AJ16" s="14"/>
      <c r="AK16" s="23"/>
      <c r="AL16" s="21"/>
      <c r="AM16" s="19"/>
      <c r="AN16" s="19"/>
      <c r="AO16" s="19"/>
      <c r="AP16" s="22">
        <f t="shared" si="6"/>
        <v>0</v>
      </c>
      <c r="AQ16" s="14"/>
      <c r="AR16" s="23"/>
      <c r="AS16" s="21"/>
      <c r="AT16" s="19"/>
      <c r="AU16" s="19"/>
      <c r="AV16" s="19"/>
      <c r="AW16" s="22">
        <f t="shared" si="7"/>
        <v>0</v>
      </c>
      <c r="AX16" s="14"/>
      <c r="AY16" s="23"/>
      <c r="AZ16" s="21"/>
      <c r="BA16" s="19"/>
      <c r="BB16" s="19"/>
      <c r="BC16" s="19"/>
      <c r="BD16" s="22">
        <f t="shared" si="9"/>
        <v>0</v>
      </c>
      <c r="BE16" s="14"/>
      <c r="BF16" s="23"/>
      <c r="BG16" s="21"/>
      <c r="BH16" s="19"/>
      <c r="BI16" s="19"/>
      <c r="BJ16" s="19"/>
      <c r="BK16" s="22">
        <f t="shared" si="10"/>
        <v>0</v>
      </c>
      <c r="BL16" s="14"/>
      <c r="BM16" s="23"/>
      <c r="BN16" s="21"/>
      <c r="BO16" s="19"/>
      <c r="BP16" s="19"/>
      <c r="BQ16" s="19"/>
      <c r="BR16" s="22">
        <f t="shared" si="11"/>
        <v>0</v>
      </c>
      <c r="BS16" s="14"/>
      <c r="BT16" s="23"/>
      <c r="BU16" s="21"/>
      <c r="BV16" s="19"/>
      <c r="BW16" s="19"/>
      <c r="BX16" s="19"/>
      <c r="BY16" s="22">
        <f t="shared" si="12"/>
        <v>0</v>
      </c>
      <c r="BZ16" s="14"/>
      <c r="CA16" s="23"/>
      <c r="CB16" s="21"/>
      <c r="CC16" s="19"/>
      <c r="CD16" s="25"/>
      <c r="CE16" s="19"/>
      <c r="CF16" s="22">
        <f t="shared" si="13"/>
        <v>0</v>
      </c>
      <c r="CG16" s="14"/>
      <c r="CH16" s="16"/>
      <c r="CI16" s="21"/>
      <c r="CJ16" s="19">
        <f t="shared" si="14"/>
        <v>14</v>
      </c>
      <c r="CK16" s="19">
        <f t="shared" si="15"/>
        <v>0</v>
      </c>
      <c r="CL16" s="19">
        <f t="shared" si="16"/>
        <v>5</v>
      </c>
      <c r="CM16" s="22">
        <f t="shared" si="17"/>
        <v>19</v>
      </c>
      <c r="CN16" s="14" t="str">
        <f t="shared" si="18"/>
        <v>Berni Gilmartin</v>
      </c>
      <c r="CO16" s="14"/>
    </row>
    <row r="17" spans="1:94">
      <c r="A17" s="14" t="s">
        <v>208</v>
      </c>
      <c r="B17" s="23"/>
      <c r="C17" s="21"/>
      <c r="D17" s="19"/>
      <c r="E17" s="19"/>
      <c r="F17" s="19"/>
      <c r="G17" s="22">
        <f t="shared" si="0"/>
        <v>0</v>
      </c>
      <c r="H17" s="14"/>
      <c r="I17" s="23">
        <v>3.1342592592592596E-2</v>
      </c>
      <c r="J17" s="21" t="s">
        <v>267</v>
      </c>
      <c r="K17" s="57">
        <f t="shared" si="19"/>
        <v>12</v>
      </c>
      <c r="L17" s="24"/>
      <c r="M17" s="19">
        <v>5</v>
      </c>
      <c r="N17" s="22">
        <f t="shared" si="1"/>
        <v>17</v>
      </c>
      <c r="O17" s="14"/>
      <c r="P17" s="23"/>
      <c r="Q17" s="21"/>
      <c r="R17" s="19"/>
      <c r="S17" s="19"/>
      <c r="T17" s="19"/>
      <c r="U17" s="22">
        <f t="shared" si="2"/>
        <v>0</v>
      </c>
      <c r="V17" s="14"/>
      <c r="W17" s="23"/>
      <c r="X17" s="21"/>
      <c r="Y17" s="19"/>
      <c r="Z17" s="19"/>
      <c r="AA17" s="19"/>
      <c r="AB17" s="22">
        <f t="shared" si="3"/>
        <v>0</v>
      </c>
      <c r="AC17" s="14"/>
      <c r="AD17" s="23"/>
      <c r="AE17" s="21"/>
      <c r="AF17" s="19"/>
      <c r="AG17" s="19"/>
      <c r="AH17" s="19"/>
      <c r="AI17" s="22">
        <f t="shared" si="5"/>
        <v>0</v>
      </c>
      <c r="AJ17" s="14"/>
      <c r="AK17" s="23"/>
      <c r="AL17" s="21"/>
      <c r="AM17" s="19"/>
      <c r="AN17" s="19"/>
      <c r="AO17" s="19"/>
      <c r="AP17" s="22">
        <f t="shared" si="6"/>
        <v>0</v>
      </c>
      <c r="AQ17" s="14"/>
      <c r="AR17" s="23"/>
      <c r="AS17" s="21"/>
      <c r="AT17" s="19"/>
      <c r="AU17" s="19"/>
      <c r="AV17" s="19"/>
      <c r="AW17" s="22">
        <f t="shared" si="7"/>
        <v>0</v>
      </c>
      <c r="AX17" s="14"/>
      <c r="AY17" s="23"/>
      <c r="AZ17" s="21"/>
      <c r="BA17" s="19"/>
      <c r="BB17" s="19"/>
      <c r="BC17" s="19"/>
      <c r="BD17" s="22">
        <f t="shared" si="9"/>
        <v>0</v>
      </c>
      <c r="BE17" s="14"/>
      <c r="BF17" s="23"/>
      <c r="BG17" s="21"/>
      <c r="BH17" s="19"/>
      <c r="BI17" s="19"/>
      <c r="BJ17" s="19"/>
      <c r="BK17" s="22">
        <f t="shared" si="10"/>
        <v>0</v>
      </c>
      <c r="BL17" s="14"/>
      <c r="BM17" s="23"/>
      <c r="BN17" s="21"/>
      <c r="BO17" s="19"/>
      <c r="BP17" s="19"/>
      <c r="BQ17" s="19"/>
      <c r="BR17" s="22">
        <f t="shared" si="11"/>
        <v>0</v>
      </c>
      <c r="BS17" s="14"/>
      <c r="BT17" s="23"/>
      <c r="BU17" s="21"/>
      <c r="BV17" s="19"/>
      <c r="BW17" s="19"/>
      <c r="BX17" s="19"/>
      <c r="BY17" s="22">
        <f t="shared" si="12"/>
        <v>0</v>
      </c>
      <c r="BZ17" s="14"/>
      <c r="CA17" s="23"/>
      <c r="CB17" s="21"/>
      <c r="CC17" s="19"/>
      <c r="CD17" s="25"/>
      <c r="CE17" s="19"/>
      <c r="CF17" s="22">
        <f t="shared" si="13"/>
        <v>0</v>
      </c>
      <c r="CG17" s="14"/>
      <c r="CH17" s="16"/>
      <c r="CI17" s="21"/>
      <c r="CJ17" s="19">
        <f t="shared" si="14"/>
        <v>12</v>
      </c>
      <c r="CK17" s="19">
        <f t="shared" si="15"/>
        <v>0</v>
      </c>
      <c r="CL17" s="19">
        <f t="shared" si="16"/>
        <v>5</v>
      </c>
      <c r="CM17" s="22">
        <f t="shared" si="17"/>
        <v>17</v>
      </c>
      <c r="CN17" s="14" t="str">
        <f t="shared" si="18"/>
        <v>Mark Bissell</v>
      </c>
      <c r="CO17" s="14"/>
    </row>
    <row r="18" spans="1:94">
      <c r="A18" s="14" t="s">
        <v>332</v>
      </c>
      <c r="B18" s="23"/>
      <c r="C18" s="21"/>
      <c r="D18" s="19"/>
      <c r="E18" s="19"/>
      <c r="F18" s="19"/>
      <c r="G18" s="22">
        <f t="shared" si="0"/>
        <v>0</v>
      </c>
      <c r="H18" s="14"/>
      <c r="I18" s="23">
        <v>3.2083333333333332E-2</v>
      </c>
      <c r="J18" s="21" t="s">
        <v>328</v>
      </c>
      <c r="K18" s="57">
        <f t="shared" si="19"/>
        <v>11</v>
      </c>
      <c r="L18" s="24"/>
      <c r="M18" s="19">
        <v>5</v>
      </c>
      <c r="N18" s="22">
        <f t="shared" si="1"/>
        <v>16</v>
      </c>
      <c r="O18" s="14"/>
      <c r="P18" s="23"/>
      <c r="Q18" s="21"/>
      <c r="R18" s="19"/>
      <c r="S18" s="19"/>
      <c r="T18" s="19"/>
      <c r="U18" s="22">
        <f t="shared" si="2"/>
        <v>0</v>
      </c>
      <c r="V18" s="14"/>
      <c r="W18" s="23"/>
      <c r="X18" s="21"/>
      <c r="Y18" s="19"/>
      <c r="Z18" s="19"/>
      <c r="AA18" s="19"/>
      <c r="AB18" s="22">
        <f t="shared" si="3"/>
        <v>0</v>
      </c>
      <c r="AC18" s="14"/>
      <c r="AD18" s="23"/>
      <c r="AE18" s="21"/>
      <c r="AF18" s="19"/>
      <c r="AG18" s="19"/>
      <c r="AH18" s="19"/>
      <c r="AI18" s="22">
        <f t="shared" si="5"/>
        <v>0</v>
      </c>
      <c r="AJ18" s="14"/>
      <c r="AK18" s="23"/>
      <c r="AL18" s="21"/>
      <c r="AM18" s="19"/>
      <c r="AN18" s="19"/>
      <c r="AO18" s="19"/>
      <c r="AP18" s="22">
        <f t="shared" si="6"/>
        <v>0</v>
      </c>
      <c r="AQ18" s="14"/>
      <c r="AR18" s="23"/>
      <c r="AS18" s="21"/>
      <c r="AT18" s="19"/>
      <c r="AU18" s="19"/>
      <c r="AV18" s="19"/>
      <c r="AW18" s="22">
        <f t="shared" si="7"/>
        <v>0</v>
      </c>
      <c r="AX18" s="14"/>
      <c r="AY18" s="23"/>
      <c r="AZ18" s="21"/>
      <c r="BA18" s="19"/>
      <c r="BB18" s="19"/>
      <c r="BC18" s="19"/>
      <c r="BD18" s="22">
        <f t="shared" si="9"/>
        <v>0</v>
      </c>
      <c r="BE18" s="14"/>
      <c r="BF18" s="23"/>
      <c r="BG18" s="21"/>
      <c r="BH18" s="19"/>
      <c r="BI18" s="19"/>
      <c r="BJ18" s="19"/>
      <c r="BK18" s="22">
        <f t="shared" si="10"/>
        <v>0</v>
      </c>
      <c r="BL18" s="14"/>
      <c r="BM18" s="23"/>
      <c r="BN18" s="21"/>
      <c r="BO18" s="19"/>
      <c r="BP18" s="19"/>
      <c r="BQ18" s="19"/>
      <c r="BR18" s="22">
        <f t="shared" si="11"/>
        <v>0</v>
      </c>
      <c r="BS18" s="14"/>
      <c r="BT18" s="23"/>
      <c r="BU18" s="21"/>
      <c r="BV18" s="19"/>
      <c r="BW18" s="19"/>
      <c r="BX18" s="19"/>
      <c r="BY18" s="22">
        <f t="shared" si="12"/>
        <v>0</v>
      </c>
      <c r="BZ18" s="14"/>
      <c r="CA18" s="23"/>
      <c r="CB18" s="21"/>
      <c r="CC18" s="19"/>
      <c r="CD18" s="25"/>
      <c r="CE18" s="19"/>
      <c r="CF18" s="22">
        <f t="shared" si="13"/>
        <v>0</v>
      </c>
      <c r="CG18" s="14"/>
      <c r="CH18" s="23"/>
      <c r="CI18" s="21"/>
      <c r="CJ18" s="19">
        <f t="shared" si="14"/>
        <v>11</v>
      </c>
      <c r="CK18" s="19">
        <f t="shared" si="15"/>
        <v>0</v>
      </c>
      <c r="CL18" s="19">
        <f t="shared" si="16"/>
        <v>5</v>
      </c>
      <c r="CM18" s="22">
        <f t="shared" si="17"/>
        <v>16</v>
      </c>
      <c r="CN18" s="14" t="str">
        <f t="shared" si="18"/>
        <v>Graeme Higgins</v>
      </c>
      <c r="CO18" s="14"/>
      <c r="CP18" s="14"/>
    </row>
    <row r="19" spans="1:94">
      <c r="A19" s="14" t="s">
        <v>16</v>
      </c>
      <c r="B19" s="23"/>
      <c r="C19" s="21"/>
      <c r="D19" s="19"/>
      <c r="E19" s="19"/>
      <c r="F19" s="19"/>
      <c r="G19" s="22">
        <f t="shared" si="0"/>
        <v>0</v>
      </c>
      <c r="H19" s="14"/>
      <c r="I19" s="23">
        <v>3.2928240740740737E-2</v>
      </c>
      <c r="J19" s="21" t="s">
        <v>264</v>
      </c>
      <c r="K19" s="57">
        <f t="shared" si="19"/>
        <v>10</v>
      </c>
      <c r="L19" s="24"/>
      <c r="M19" s="19">
        <v>5</v>
      </c>
      <c r="N19" s="22">
        <f t="shared" si="1"/>
        <v>15</v>
      </c>
      <c r="O19" s="14"/>
      <c r="P19" s="23"/>
      <c r="Q19" s="21"/>
      <c r="R19" s="19"/>
      <c r="S19" s="19"/>
      <c r="T19" s="19"/>
      <c r="U19" s="22">
        <f t="shared" si="2"/>
        <v>0</v>
      </c>
      <c r="V19" s="14"/>
      <c r="W19" s="23">
        <v>2.8854166666666667E-2</v>
      </c>
      <c r="X19" s="21" t="s">
        <v>232</v>
      </c>
      <c r="Y19" s="57">
        <f>(W$34+1)-X19</f>
        <v>6</v>
      </c>
      <c r="Z19" s="24"/>
      <c r="AA19" s="19">
        <v>5</v>
      </c>
      <c r="AB19" s="22">
        <f t="shared" si="3"/>
        <v>11</v>
      </c>
      <c r="AC19" s="14"/>
      <c r="AD19" s="23"/>
      <c r="AE19" s="21"/>
      <c r="AF19" s="19"/>
      <c r="AG19" s="19"/>
      <c r="AH19" s="19"/>
      <c r="AI19" s="22">
        <f t="shared" si="5"/>
        <v>0</v>
      </c>
      <c r="AJ19" s="14"/>
      <c r="AK19" s="23"/>
      <c r="AL19" s="21"/>
      <c r="AM19" s="19"/>
      <c r="AN19" s="19"/>
      <c r="AO19" s="19"/>
      <c r="AP19" s="22">
        <f t="shared" si="6"/>
        <v>0</v>
      </c>
      <c r="AQ19" s="14"/>
      <c r="AR19" s="23"/>
      <c r="AS19" s="21"/>
      <c r="AT19" s="19"/>
      <c r="AU19" s="19"/>
      <c r="AV19" s="19"/>
      <c r="AW19" s="22">
        <f t="shared" si="7"/>
        <v>0</v>
      </c>
      <c r="AX19" s="14"/>
      <c r="AY19" s="23"/>
      <c r="AZ19" s="21"/>
      <c r="BA19" s="19"/>
      <c r="BB19" s="19"/>
      <c r="BC19" s="19"/>
      <c r="BD19" s="22">
        <f t="shared" si="9"/>
        <v>0</v>
      </c>
      <c r="BE19" s="14"/>
      <c r="BF19" s="23"/>
      <c r="BG19" s="21"/>
      <c r="BH19" s="19"/>
      <c r="BI19" s="19"/>
      <c r="BJ19" s="19"/>
      <c r="BK19" s="22">
        <f t="shared" si="10"/>
        <v>0</v>
      </c>
      <c r="BL19" s="14"/>
      <c r="BM19" s="23"/>
      <c r="BN19" s="21"/>
      <c r="BO19" s="19"/>
      <c r="BP19" s="19"/>
      <c r="BQ19" s="19"/>
      <c r="BR19" s="22">
        <f t="shared" si="11"/>
        <v>0</v>
      </c>
      <c r="BS19" s="14"/>
      <c r="BT19" s="23"/>
      <c r="BU19" s="21"/>
      <c r="BV19" s="19"/>
      <c r="BW19" s="19"/>
      <c r="BX19" s="19"/>
      <c r="BY19" s="22">
        <f t="shared" si="12"/>
        <v>0</v>
      </c>
      <c r="BZ19" s="14"/>
      <c r="CA19" s="23"/>
      <c r="CB19" s="21"/>
      <c r="CC19" s="19"/>
      <c r="CD19" s="25"/>
      <c r="CE19" s="19"/>
      <c r="CF19" s="22">
        <f t="shared" si="13"/>
        <v>0</v>
      </c>
      <c r="CG19" s="14"/>
      <c r="CH19" s="23"/>
      <c r="CI19" s="21"/>
      <c r="CJ19" s="19">
        <f t="shared" si="14"/>
        <v>16</v>
      </c>
      <c r="CK19" s="19">
        <f t="shared" si="15"/>
        <v>0</v>
      </c>
      <c r="CL19" s="19">
        <f t="shared" si="16"/>
        <v>10</v>
      </c>
      <c r="CM19" s="22">
        <f t="shared" si="17"/>
        <v>26</v>
      </c>
      <c r="CN19" s="14" t="str">
        <f t="shared" si="18"/>
        <v>John Bridge</v>
      </c>
      <c r="CO19" s="14"/>
      <c r="CP19" s="14">
        <v>10</v>
      </c>
    </row>
    <row r="20" spans="1:94">
      <c r="A20" s="14" t="s">
        <v>329</v>
      </c>
      <c r="B20" s="23"/>
      <c r="C20" s="21"/>
      <c r="D20" s="19"/>
      <c r="E20" s="19"/>
      <c r="F20" s="19"/>
      <c r="G20" s="22">
        <f t="shared" si="0"/>
        <v>0</v>
      </c>
      <c r="H20" s="14"/>
      <c r="I20" s="23">
        <v>3.3379629629629634E-2</v>
      </c>
      <c r="J20" s="21" t="s">
        <v>265</v>
      </c>
      <c r="K20" s="57">
        <f t="shared" si="19"/>
        <v>9</v>
      </c>
      <c r="L20" s="24"/>
      <c r="M20" s="19">
        <v>5</v>
      </c>
      <c r="N20" s="22">
        <f t="shared" si="1"/>
        <v>14</v>
      </c>
      <c r="O20" s="14"/>
      <c r="P20" s="23"/>
      <c r="Q20" s="21"/>
      <c r="R20" s="19"/>
      <c r="S20" s="19"/>
      <c r="T20" s="19"/>
      <c r="U20" s="22">
        <f t="shared" si="2"/>
        <v>0</v>
      </c>
      <c r="V20" s="14"/>
      <c r="W20" s="23"/>
      <c r="X20" s="21"/>
      <c r="Y20" s="19"/>
      <c r="Z20" s="19"/>
      <c r="AA20" s="19"/>
      <c r="AB20" s="22">
        <f t="shared" si="3"/>
        <v>0</v>
      </c>
      <c r="AC20" s="14"/>
      <c r="AD20" s="23">
        <v>4.987268518518518E-2</v>
      </c>
      <c r="AE20" s="21" t="s">
        <v>267</v>
      </c>
      <c r="AF20" s="57">
        <f>(AD$34+1)-AE20</f>
        <v>9</v>
      </c>
      <c r="AG20" s="24"/>
      <c r="AH20" s="19">
        <v>5</v>
      </c>
      <c r="AI20" s="22">
        <f t="shared" si="5"/>
        <v>14</v>
      </c>
      <c r="AJ20" s="14"/>
      <c r="AK20" s="23"/>
      <c r="AL20" s="21"/>
      <c r="AM20" s="19"/>
      <c r="AN20" s="19"/>
      <c r="AO20" s="19"/>
      <c r="AP20" s="22">
        <f t="shared" si="6"/>
        <v>0</v>
      </c>
      <c r="AQ20" s="14"/>
      <c r="AR20" s="23"/>
      <c r="AS20" s="21"/>
      <c r="AT20" s="19"/>
      <c r="AU20" s="19"/>
      <c r="AV20" s="19"/>
      <c r="AW20" s="22">
        <f t="shared" si="7"/>
        <v>0</v>
      </c>
      <c r="AX20" s="14"/>
      <c r="AY20" s="23"/>
      <c r="AZ20" s="21"/>
      <c r="BA20" s="19"/>
      <c r="BB20" s="19"/>
      <c r="BC20" s="19"/>
      <c r="BD20" s="22">
        <f t="shared" si="9"/>
        <v>0</v>
      </c>
      <c r="BE20" s="14"/>
      <c r="BF20" s="23"/>
      <c r="BG20" s="21"/>
      <c r="BH20" s="19"/>
      <c r="BI20" s="19"/>
      <c r="BJ20" s="19"/>
      <c r="BK20" s="22">
        <f t="shared" si="10"/>
        <v>0</v>
      </c>
      <c r="BL20" s="14"/>
      <c r="BM20" s="23"/>
      <c r="BN20" s="21"/>
      <c r="BO20" s="19"/>
      <c r="BP20" s="19"/>
      <c r="BQ20" s="19"/>
      <c r="BR20" s="22">
        <f t="shared" si="11"/>
        <v>0</v>
      </c>
      <c r="BS20" s="14"/>
      <c r="BT20" s="23"/>
      <c r="BU20" s="21"/>
      <c r="BV20" s="19"/>
      <c r="BW20" s="19"/>
      <c r="BX20" s="19"/>
      <c r="BY20" s="22">
        <f t="shared" si="12"/>
        <v>0</v>
      </c>
      <c r="BZ20" s="14"/>
      <c r="CA20" s="23"/>
      <c r="CB20" s="21"/>
      <c r="CC20" s="19"/>
      <c r="CD20" s="25"/>
      <c r="CE20" s="19"/>
      <c r="CF20" s="22">
        <f t="shared" si="13"/>
        <v>0</v>
      </c>
      <c r="CG20" s="14"/>
      <c r="CH20" s="23"/>
      <c r="CI20" s="21"/>
      <c r="CJ20" s="19">
        <f t="shared" si="14"/>
        <v>18</v>
      </c>
      <c r="CK20" s="19">
        <f t="shared" si="15"/>
        <v>0</v>
      </c>
      <c r="CL20" s="19">
        <f t="shared" si="16"/>
        <v>10</v>
      </c>
      <c r="CM20" s="22">
        <f t="shared" si="17"/>
        <v>28</v>
      </c>
      <c r="CN20" s="14" t="str">
        <f t="shared" si="18"/>
        <v>Charlie Watson</v>
      </c>
      <c r="CO20" s="14"/>
      <c r="CP20" s="14">
        <v>7</v>
      </c>
    </row>
    <row r="21" spans="1:94">
      <c r="A21" s="14" t="s">
        <v>134</v>
      </c>
      <c r="B21" s="23"/>
      <c r="C21" s="21"/>
      <c r="D21" s="19"/>
      <c r="E21" s="19"/>
      <c r="F21" s="19"/>
      <c r="G21" s="22">
        <f t="shared" si="0"/>
        <v>0</v>
      </c>
      <c r="H21" s="14"/>
      <c r="I21" s="23">
        <v>3.3935185185185186E-2</v>
      </c>
      <c r="J21" s="21" t="s">
        <v>334</v>
      </c>
      <c r="K21" s="57">
        <f t="shared" si="19"/>
        <v>8</v>
      </c>
      <c r="L21" s="24"/>
      <c r="M21" s="19">
        <v>5</v>
      </c>
      <c r="N21" s="22">
        <f t="shared" si="1"/>
        <v>13</v>
      </c>
      <c r="O21" s="14"/>
      <c r="P21" s="23"/>
      <c r="Q21" s="21"/>
      <c r="R21" s="19"/>
      <c r="S21" s="19"/>
      <c r="T21" s="19"/>
      <c r="U21" s="22">
        <f t="shared" si="2"/>
        <v>0</v>
      </c>
      <c r="V21" s="14"/>
      <c r="W21" s="23"/>
      <c r="X21" s="21"/>
      <c r="Y21" s="19"/>
      <c r="Z21" s="19"/>
      <c r="AA21" s="19"/>
      <c r="AB21" s="22">
        <f t="shared" si="3"/>
        <v>0</v>
      </c>
      <c r="AC21" s="14"/>
      <c r="AD21" s="23"/>
      <c r="AE21" s="21"/>
      <c r="AF21" s="19"/>
      <c r="AG21" s="19"/>
      <c r="AH21" s="19"/>
      <c r="AI21" s="22">
        <f t="shared" si="5"/>
        <v>0</v>
      </c>
      <c r="AJ21" s="14"/>
      <c r="AK21" s="23"/>
      <c r="AL21" s="21"/>
      <c r="AM21" s="19"/>
      <c r="AN21" s="19"/>
      <c r="AO21" s="19"/>
      <c r="AP21" s="22">
        <f t="shared" si="6"/>
        <v>0</v>
      </c>
      <c r="AQ21" s="14"/>
      <c r="AR21" s="23"/>
      <c r="AS21" s="21"/>
      <c r="AT21" s="19"/>
      <c r="AU21" s="19"/>
      <c r="AV21" s="19"/>
      <c r="AW21" s="22">
        <f t="shared" si="7"/>
        <v>0</v>
      </c>
      <c r="AX21" s="14"/>
      <c r="AY21" s="23"/>
      <c r="AZ21" s="21"/>
      <c r="BA21" s="19"/>
      <c r="BB21" s="19"/>
      <c r="BC21" s="19"/>
      <c r="BD21" s="22">
        <f t="shared" si="9"/>
        <v>0</v>
      </c>
      <c r="BE21" s="14"/>
      <c r="BF21" s="23"/>
      <c r="BG21" s="21"/>
      <c r="BH21" s="19"/>
      <c r="BI21" s="19"/>
      <c r="BJ21" s="19"/>
      <c r="BK21" s="22">
        <f t="shared" si="10"/>
        <v>0</v>
      </c>
      <c r="BL21" s="14"/>
      <c r="BM21" s="23"/>
      <c r="BN21" s="21"/>
      <c r="BO21" s="19"/>
      <c r="BP21" s="19"/>
      <c r="BQ21" s="19"/>
      <c r="BR21" s="22">
        <f t="shared" si="11"/>
        <v>0</v>
      </c>
      <c r="BS21" s="14"/>
      <c r="BT21" s="23"/>
      <c r="BU21" s="21"/>
      <c r="BV21" s="19"/>
      <c r="BW21" s="19"/>
      <c r="BX21" s="19"/>
      <c r="BY21" s="22">
        <f t="shared" si="12"/>
        <v>0</v>
      </c>
      <c r="BZ21" s="14"/>
      <c r="CA21" s="23"/>
      <c r="CB21" s="21"/>
      <c r="CC21" s="19"/>
      <c r="CD21" s="25"/>
      <c r="CE21" s="19"/>
      <c r="CF21" s="22">
        <f t="shared" si="13"/>
        <v>0</v>
      </c>
      <c r="CG21" s="14"/>
      <c r="CH21" s="23"/>
      <c r="CI21" s="21"/>
      <c r="CJ21" s="19">
        <f t="shared" si="14"/>
        <v>8</v>
      </c>
      <c r="CK21" s="19">
        <f t="shared" si="15"/>
        <v>0</v>
      </c>
      <c r="CL21" s="19">
        <f t="shared" si="16"/>
        <v>5</v>
      </c>
      <c r="CM21" s="22">
        <f t="shared" si="17"/>
        <v>13</v>
      </c>
      <c r="CN21" s="14" t="str">
        <f t="shared" si="18"/>
        <v>Craig Harding</v>
      </c>
      <c r="CO21" s="14"/>
      <c r="CP21" s="14"/>
    </row>
    <row r="22" spans="1:94">
      <c r="A22" s="14" t="s">
        <v>76</v>
      </c>
      <c r="B22" s="16"/>
      <c r="C22" s="21"/>
      <c r="D22" s="19"/>
      <c r="E22" s="19"/>
      <c r="F22" s="19"/>
      <c r="G22" s="22">
        <f t="shared" si="0"/>
        <v>0</v>
      </c>
      <c r="H22" s="14"/>
      <c r="I22" s="23">
        <v>3.4780092592592592E-2</v>
      </c>
      <c r="J22" s="21" t="s">
        <v>336</v>
      </c>
      <c r="K22" s="57">
        <f t="shared" si="19"/>
        <v>7</v>
      </c>
      <c r="L22" s="24"/>
      <c r="M22" s="19">
        <v>5</v>
      </c>
      <c r="N22" s="22">
        <f t="shared" si="1"/>
        <v>12</v>
      </c>
      <c r="O22" s="14"/>
      <c r="P22" s="16"/>
      <c r="Q22" s="21"/>
      <c r="R22" s="19"/>
      <c r="S22" s="19"/>
      <c r="T22" s="19"/>
      <c r="U22" s="22">
        <f t="shared" si="2"/>
        <v>0</v>
      </c>
      <c r="V22" s="14"/>
      <c r="W22" s="16"/>
      <c r="X22" s="21"/>
      <c r="Y22" s="19"/>
      <c r="Z22" s="19"/>
      <c r="AA22" s="19"/>
      <c r="AB22" s="22">
        <f t="shared" si="3"/>
        <v>0</v>
      </c>
      <c r="AC22" s="14"/>
      <c r="AD22" s="16"/>
      <c r="AE22" s="21"/>
      <c r="AF22" s="19"/>
      <c r="AG22" s="19"/>
      <c r="AH22" s="19"/>
      <c r="AI22" s="22">
        <f t="shared" si="5"/>
        <v>0</v>
      </c>
      <c r="AJ22" s="14"/>
      <c r="AK22" s="16"/>
      <c r="AL22" s="21"/>
      <c r="AM22" s="19"/>
      <c r="AN22" s="19"/>
      <c r="AO22" s="19"/>
      <c r="AP22" s="22">
        <f t="shared" si="6"/>
        <v>0</v>
      </c>
      <c r="AQ22" s="14"/>
      <c r="AR22" s="16"/>
      <c r="AS22" s="21"/>
      <c r="AT22" s="19"/>
      <c r="AU22" s="19"/>
      <c r="AV22" s="19"/>
      <c r="AW22" s="22">
        <f t="shared" si="7"/>
        <v>0</v>
      </c>
      <c r="AX22" s="14"/>
      <c r="AY22" s="16"/>
      <c r="AZ22" s="21"/>
      <c r="BA22" s="19"/>
      <c r="BB22" s="19"/>
      <c r="BC22" s="19"/>
      <c r="BD22" s="22">
        <f t="shared" si="9"/>
        <v>0</v>
      </c>
      <c r="BE22" s="14"/>
      <c r="BF22" s="16"/>
      <c r="BG22" s="21"/>
      <c r="BH22" s="19"/>
      <c r="BI22" s="19"/>
      <c r="BJ22" s="19"/>
      <c r="BK22" s="22">
        <f t="shared" si="10"/>
        <v>0</v>
      </c>
      <c r="BL22" s="14"/>
      <c r="BM22" s="16"/>
      <c r="BN22" s="21"/>
      <c r="BO22" s="19"/>
      <c r="BP22" s="19"/>
      <c r="BQ22" s="19"/>
      <c r="BR22" s="22">
        <f t="shared" si="11"/>
        <v>0</v>
      </c>
      <c r="BS22" s="14"/>
      <c r="BT22" s="16"/>
      <c r="BU22" s="21"/>
      <c r="BV22" s="19"/>
      <c r="BW22" s="19"/>
      <c r="BX22" s="19"/>
      <c r="BY22" s="22">
        <f t="shared" si="12"/>
        <v>0</v>
      </c>
      <c r="BZ22" s="14"/>
      <c r="CA22" s="16"/>
      <c r="CB22" s="21"/>
      <c r="CC22" s="19"/>
      <c r="CD22" s="19"/>
      <c r="CE22" s="19"/>
      <c r="CF22" s="22">
        <f t="shared" si="13"/>
        <v>0</v>
      </c>
      <c r="CG22" s="14"/>
      <c r="CH22" s="23"/>
      <c r="CI22" s="21"/>
      <c r="CJ22" s="19">
        <f t="shared" si="14"/>
        <v>7</v>
      </c>
      <c r="CK22" s="19">
        <f t="shared" si="15"/>
        <v>0</v>
      </c>
      <c r="CL22" s="19">
        <f t="shared" si="16"/>
        <v>5</v>
      </c>
      <c r="CM22" s="22">
        <f t="shared" si="17"/>
        <v>12</v>
      </c>
      <c r="CN22" s="14" t="str">
        <f t="shared" si="18"/>
        <v>Shaun Hardisty</v>
      </c>
      <c r="CO22" s="14"/>
      <c r="CP22" s="14"/>
    </row>
    <row r="23" spans="1:94">
      <c r="A23" s="14" t="s">
        <v>175</v>
      </c>
      <c r="B23" s="16"/>
      <c r="C23" s="21"/>
      <c r="D23" s="19"/>
      <c r="E23" s="19"/>
      <c r="F23" s="19"/>
      <c r="G23" s="22">
        <f t="shared" si="0"/>
        <v>0</v>
      </c>
      <c r="H23" s="14"/>
      <c r="I23" s="23">
        <v>3.5254629629629629E-2</v>
      </c>
      <c r="J23" s="21" t="s">
        <v>266</v>
      </c>
      <c r="K23" s="57">
        <f t="shared" si="19"/>
        <v>6</v>
      </c>
      <c r="L23" s="24"/>
      <c r="M23" s="19">
        <v>5</v>
      </c>
      <c r="N23" s="22">
        <f t="shared" si="1"/>
        <v>11</v>
      </c>
      <c r="O23" s="14"/>
      <c r="P23" s="16"/>
      <c r="Q23" s="21"/>
      <c r="R23" s="19"/>
      <c r="S23" s="19"/>
      <c r="T23" s="19"/>
      <c r="U23" s="22">
        <f t="shared" si="2"/>
        <v>0</v>
      </c>
      <c r="V23" s="14"/>
      <c r="W23" s="16"/>
      <c r="X23" s="21"/>
      <c r="Y23" s="19"/>
      <c r="Z23" s="19"/>
      <c r="AA23" s="19"/>
      <c r="AB23" s="22">
        <f t="shared" si="3"/>
        <v>0</v>
      </c>
      <c r="AC23" s="14"/>
      <c r="AD23" s="23">
        <v>5.2731481481481483E-2</v>
      </c>
      <c r="AE23" s="21" t="s">
        <v>264</v>
      </c>
      <c r="AF23" s="57">
        <f>(AD$34+1)-AE23</f>
        <v>7</v>
      </c>
      <c r="AG23" s="24"/>
      <c r="AH23" s="19">
        <v>5</v>
      </c>
      <c r="AI23" s="22">
        <f t="shared" si="5"/>
        <v>12</v>
      </c>
      <c r="AJ23" s="14"/>
      <c r="AK23" s="16"/>
      <c r="AL23" s="21"/>
      <c r="AM23" s="19"/>
      <c r="AN23" s="19"/>
      <c r="AO23" s="19"/>
      <c r="AP23" s="22">
        <f t="shared" si="6"/>
        <v>0</v>
      </c>
      <c r="AQ23" s="14"/>
      <c r="AR23" s="16"/>
      <c r="AS23" s="21"/>
      <c r="AT23" s="19"/>
      <c r="AU23" s="19"/>
      <c r="AV23" s="19"/>
      <c r="AW23" s="22">
        <f t="shared" si="7"/>
        <v>0</v>
      </c>
      <c r="AX23" s="14"/>
      <c r="AY23" s="16"/>
      <c r="AZ23" s="21"/>
      <c r="BA23" s="19"/>
      <c r="BB23" s="19"/>
      <c r="BC23" s="19"/>
      <c r="BD23" s="22">
        <f t="shared" si="9"/>
        <v>0</v>
      </c>
      <c r="BE23" s="14"/>
      <c r="BF23" s="16"/>
      <c r="BG23" s="21"/>
      <c r="BH23" s="19"/>
      <c r="BI23" s="19"/>
      <c r="BJ23" s="19"/>
      <c r="BK23" s="22">
        <f t="shared" si="10"/>
        <v>0</v>
      </c>
      <c r="BL23" s="14"/>
      <c r="BM23" s="16"/>
      <c r="BN23" s="21"/>
      <c r="BO23" s="19"/>
      <c r="BP23" s="19"/>
      <c r="BQ23" s="19"/>
      <c r="BR23" s="22">
        <f t="shared" si="11"/>
        <v>0</v>
      </c>
      <c r="BS23" s="14"/>
      <c r="BT23" s="16"/>
      <c r="BU23" s="21"/>
      <c r="BV23" s="19"/>
      <c r="BW23" s="19"/>
      <c r="BX23" s="19"/>
      <c r="BY23" s="22">
        <f t="shared" si="12"/>
        <v>0</v>
      </c>
      <c r="BZ23" s="14"/>
      <c r="CA23" s="16"/>
      <c r="CB23" s="21"/>
      <c r="CC23" s="19"/>
      <c r="CD23" s="19"/>
      <c r="CE23" s="19"/>
      <c r="CF23" s="22">
        <f t="shared" si="13"/>
        <v>0</v>
      </c>
      <c r="CG23" s="14"/>
      <c r="CH23" s="23"/>
      <c r="CI23" s="21"/>
      <c r="CJ23" s="19">
        <f t="shared" si="14"/>
        <v>13</v>
      </c>
      <c r="CK23" s="19">
        <f t="shared" si="15"/>
        <v>0</v>
      </c>
      <c r="CL23" s="19">
        <f t="shared" si="16"/>
        <v>10</v>
      </c>
      <c r="CM23" s="22">
        <f t="shared" si="17"/>
        <v>23</v>
      </c>
      <c r="CN23" s="14" t="str">
        <f t="shared" si="18"/>
        <v>Shaun Graham</v>
      </c>
      <c r="CO23" s="14"/>
      <c r="CP23" s="14"/>
    </row>
    <row r="24" spans="1:94">
      <c r="A24" s="14" t="s">
        <v>376</v>
      </c>
      <c r="B24" s="16"/>
      <c r="C24" s="21"/>
      <c r="D24" s="19"/>
      <c r="E24" s="19"/>
      <c r="F24" s="19"/>
      <c r="G24" s="22">
        <f t="shared" si="0"/>
        <v>0</v>
      </c>
      <c r="H24" s="14"/>
      <c r="I24" s="23">
        <v>3.6099537037037034E-2</v>
      </c>
      <c r="J24" s="21" t="s">
        <v>268</v>
      </c>
      <c r="K24" s="57">
        <f t="shared" si="19"/>
        <v>5</v>
      </c>
      <c r="L24" s="24"/>
      <c r="M24" s="19">
        <v>5</v>
      </c>
      <c r="N24" s="22">
        <f t="shared" si="1"/>
        <v>10</v>
      </c>
      <c r="O24" s="14"/>
      <c r="P24" s="16"/>
      <c r="Q24" s="21"/>
      <c r="R24" s="19"/>
      <c r="S24" s="19"/>
      <c r="T24" s="19"/>
      <c r="U24" s="22">
        <f t="shared" si="2"/>
        <v>0</v>
      </c>
      <c r="V24" s="14"/>
      <c r="W24" s="16"/>
      <c r="X24" s="21"/>
      <c r="Y24" s="19"/>
      <c r="Z24" s="19"/>
      <c r="AA24" s="19"/>
      <c r="AB24" s="22">
        <f t="shared" si="3"/>
        <v>0</v>
      </c>
      <c r="AC24" s="14"/>
      <c r="AD24" s="23">
        <v>5.5798611111111111E-2</v>
      </c>
      <c r="AE24" s="21" t="s">
        <v>266</v>
      </c>
      <c r="AF24" s="57">
        <f>(AD$34+1)-AE24</f>
        <v>3</v>
      </c>
      <c r="AG24" s="24"/>
      <c r="AH24" s="19">
        <v>5</v>
      </c>
      <c r="AI24" s="22">
        <f t="shared" si="5"/>
        <v>8</v>
      </c>
      <c r="AJ24" s="14"/>
      <c r="AK24" s="16"/>
      <c r="AL24" s="21"/>
      <c r="AM24" s="19"/>
      <c r="AN24" s="19"/>
      <c r="AO24" s="19"/>
      <c r="AP24" s="22">
        <f t="shared" si="6"/>
        <v>0</v>
      </c>
      <c r="AQ24" s="14"/>
      <c r="AR24" s="16"/>
      <c r="AS24" s="21"/>
      <c r="AT24" s="19"/>
      <c r="AU24" s="19"/>
      <c r="AV24" s="19"/>
      <c r="AW24" s="22">
        <f t="shared" si="7"/>
        <v>0</v>
      </c>
      <c r="AX24" s="14"/>
      <c r="AY24" s="16"/>
      <c r="AZ24" s="21"/>
      <c r="BA24" s="19"/>
      <c r="BB24" s="19"/>
      <c r="BC24" s="19"/>
      <c r="BD24" s="22">
        <f t="shared" si="9"/>
        <v>0</v>
      </c>
      <c r="BE24" s="14"/>
      <c r="BF24" s="16"/>
      <c r="BG24" s="21"/>
      <c r="BH24" s="19"/>
      <c r="BI24" s="19"/>
      <c r="BJ24" s="19"/>
      <c r="BK24" s="22">
        <f t="shared" si="10"/>
        <v>0</v>
      </c>
      <c r="BL24" s="14"/>
      <c r="BM24" s="16"/>
      <c r="BN24" s="21"/>
      <c r="BO24" s="19"/>
      <c r="BP24" s="19"/>
      <c r="BQ24" s="19"/>
      <c r="BR24" s="22">
        <f t="shared" si="11"/>
        <v>0</v>
      </c>
      <c r="BS24" s="14"/>
      <c r="BT24" s="16"/>
      <c r="BU24" s="21"/>
      <c r="BV24" s="19"/>
      <c r="BW24" s="19"/>
      <c r="BX24" s="19"/>
      <c r="BY24" s="22">
        <f t="shared" si="12"/>
        <v>0</v>
      </c>
      <c r="BZ24" s="14"/>
      <c r="CA24" s="16"/>
      <c r="CB24" s="21"/>
      <c r="CC24" s="19"/>
      <c r="CD24" s="19"/>
      <c r="CE24" s="19"/>
      <c r="CF24" s="22">
        <f t="shared" si="13"/>
        <v>0</v>
      </c>
      <c r="CG24" s="14"/>
      <c r="CH24" s="23"/>
      <c r="CI24" s="21"/>
      <c r="CJ24" s="19">
        <f t="shared" si="14"/>
        <v>8</v>
      </c>
      <c r="CK24" s="19">
        <f t="shared" si="15"/>
        <v>0</v>
      </c>
      <c r="CL24" s="19">
        <f t="shared" si="16"/>
        <v>10</v>
      </c>
      <c r="CM24" s="22">
        <f t="shared" si="17"/>
        <v>18</v>
      </c>
      <c r="CN24" s="14" t="str">
        <f t="shared" si="18"/>
        <v>Albie Douglas</v>
      </c>
      <c r="CO24" s="14"/>
      <c r="CP24" s="14"/>
    </row>
    <row r="25" spans="1:94">
      <c r="A25" s="14" t="s">
        <v>78</v>
      </c>
      <c r="B25" s="16"/>
      <c r="C25" s="21"/>
      <c r="D25" s="19"/>
      <c r="E25" s="19"/>
      <c r="F25" s="19"/>
      <c r="G25" s="22">
        <f t="shared" si="0"/>
        <v>0</v>
      </c>
      <c r="H25" s="14"/>
      <c r="I25" s="23">
        <v>3.6724537037037035E-2</v>
      </c>
      <c r="J25" s="21" t="s">
        <v>337</v>
      </c>
      <c r="K25" s="57">
        <f t="shared" si="19"/>
        <v>4</v>
      </c>
      <c r="L25" s="24"/>
      <c r="M25" s="19">
        <v>5</v>
      </c>
      <c r="N25" s="22">
        <f t="shared" si="1"/>
        <v>9</v>
      </c>
      <c r="O25" s="14"/>
      <c r="P25" s="16"/>
      <c r="Q25" s="21"/>
      <c r="R25" s="19"/>
      <c r="S25" s="19"/>
      <c r="T25" s="19"/>
      <c r="U25" s="22">
        <f t="shared" si="2"/>
        <v>0</v>
      </c>
      <c r="V25" s="14"/>
      <c r="W25" s="23">
        <v>3.2557870370370369E-2</v>
      </c>
      <c r="X25" s="21" t="s">
        <v>328</v>
      </c>
      <c r="Y25" s="57">
        <f>(W$34+1)-X25</f>
        <v>3</v>
      </c>
      <c r="Z25" s="24"/>
      <c r="AA25" s="19">
        <v>5</v>
      </c>
      <c r="AB25" s="22">
        <f t="shared" si="3"/>
        <v>8</v>
      </c>
      <c r="AC25" s="14"/>
      <c r="AD25" s="23">
        <v>5.5069444444444449E-2</v>
      </c>
      <c r="AE25" s="21" t="s">
        <v>334</v>
      </c>
      <c r="AF25" s="57">
        <f>(AD$34+1)-AE25</f>
        <v>5</v>
      </c>
      <c r="AG25" s="24"/>
      <c r="AH25" s="19">
        <v>5</v>
      </c>
      <c r="AI25" s="22">
        <f t="shared" si="5"/>
        <v>10</v>
      </c>
      <c r="AJ25" s="14"/>
      <c r="AK25" s="16"/>
      <c r="AL25" s="21"/>
      <c r="AM25" s="19"/>
      <c r="AN25" s="19"/>
      <c r="AO25" s="19"/>
      <c r="AP25" s="22">
        <f t="shared" si="6"/>
        <v>0</v>
      </c>
      <c r="AQ25" s="14"/>
      <c r="AR25" s="16"/>
      <c r="AS25" s="21"/>
      <c r="AT25" s="19"/>
      <c r="AU25" s="19"/>
      <c r="AV25" s="19"/>
      <c r="AW25" s="22">
        <f t="shared" si="7"/>
        <v>0</v>
      </c>
      <c r="AX25" s="14"/>
      <c r="AY25" s="16"/>
      <c r="AZ25" s="21"/>
      <c r="BA25" s="19"/>
      <c r="BB25" s="19"/>
      <c r="BC25" s="19"/>
      <c r="BD25" s="22">
        <f t="shared" si="9"/>
        <v>0</v>
      </c>
      <c r="BE25" s="14"/>
      <c r="BF25" s="16"/>
      <c r="BG25" s="21"/>
      <c r="BH25" s="19"/>
      <c r="BI25" s="19"/>
      <c r="BJ25" s="19"/>
      <c r="BK25" s="22">
        <f t="shared" si="10"/>
        <v>0</v>
      </c>
      <c r="BL25" s="14"/>
      <c r="BM25" s="16"/>
      <c r="BN25" s="21"/>
      <c r="BO25" s="19"/>
      <c r="BP25" s="19"/>
      <c r="BQ25" s="19"/>
      <c r="BR25" s="22">
        <f t="shared" si="11"/>
        <v>0</v>
      </c>
      <c r="BS25" s="14"/>
      <c r="BT25" s="16"/>
      <c r="BU25" s="21"/>
      <c r="BV25" s="19"/>
      <c r="BW25" s="19"/>
      <c r="BX25" s="19"/>
      <c r="BY25" s="22">
        <f t="shared" si="12"/>
        <v>0</v>
      </c>
      <c r="BZ25" s="14"/>
      <c r="CA25" s="16"/>
      <c r="CB25" s="21"/>
      <c r="CC25" s="19"/>
      <c r="CD25" s="19"/>
      <c r="CE25" s="19"/>
      <c r="CF25" s="22">
        <f t="shared" si="13"/>
        <v>0</v>
      </c>
      <c r="CG25" s="14"/>
      <c r="CH25" s="23"/>
      <c r="CI25" s="21"/>
      <c r="CJ25" s="19">
        <f t="shared" si="14"/>
        <v>12</v>
      </c>
      <c r="CK25" s="19">
        <f t="shared" si="15"/>
        <v>0</v>
      </c>
      <c r="CL25" s="19">
        <f t="shared" si="16"/>
        <v>15</v>
      </c>
      <c r="CM25" s="22">
        <f t="shared" si="17"/>
        <v>27</v>
      </c>
      <c r="CN25" s="14" t="str">
        <f t="shared" si="18"/>
        <v>John Nicholson</v>
      </c>
      <c r="CO25" s="14"/>
      <c r="CP25" s="14">
        <v>8</v>
      </c>
    </row>
    <row r="26" spans="1:94">
      <c r="A26" s="14" t="s">
        <v>200</v>
      </c>
      <c r="B26" s="16"/>
      <c r="C26" s="21"/>
      <c r="D26" s="19"/>
      <c r="E26" s="19"/>
      <c r="F26" s="19"/>
      <c r="G26" s="22">
        <f t="shared" ref="G26:G32" si="20">D26+E26+F26</f>
        <v>0</v>
      </c>
      <c r="H26" s="14"/>
      <c r="I26" s="23">
        <v>3.7210648148148152E-2</v>
      </c>
      <c r="J26" s="21" t="s">
        <v>339</v>
      </c>
      <c r="K26" s="57">
        <f t="shared" si="19"/>
        <v>3</v>
      </c>
      <c r="L26" s="24"/>
      <c r="M26" s="19">
        <v>5</v>
      </c>
      <c r="N26" s="22">
        <f t="shared" ref="N26:N32" si="21">K26+L26+M26</f>
        <v>8</v>
      </c>
      <c r="O26" s="14"/>
      <c r="P26" s="16"/>
      <c r="Q26" s="21"/>
      <c r="R26" s="19"/>
      <c r="S26" s="19"/>
      <c r="T26" s="19"/>
      <c r="U26" s="22">
        <f t="shared" ref="U26:U32" si="22">R26+S26+T26</f>
        <v>0</v>
      </c>
      <c r="V26" s="14"/>
      <c r="W26" s="16"/>
      <c r="X26" s="21"/>
      <c r="Y26" s="19"/>
      <c r="Z26" s="19"/>
      <c r="AA26" s="19"/>
      <c r="AB26" s="22">
        <f t="shared" ref="AB26:AB32" si="23">Y26+Z26+AA26</f>
        <v>0</v>
      </c>
      <c r="AC26" s="14"/>
      <c r="AD26" s="16"/>
      <c r="AE26" s="21"/>
      <c r="AF26" s="19"/>
      <c r="AG26" s="19"/>
      <c r="AH26" s="19"/>
      <c r="AI26" s="22">
        <f t="shared" ref="AI26:AI32" si="24">AF26+AG26+AH26</f>
        <v>0</v>
      </c>
      <c r="AJ26" s="14"/>
      <c r="AK26" s="16"/>
      <c r="AL26" s="21"/>
      <c r="AM26" s="19"/>
      <c r="AN26" s="19"/>
      <c r="AO26" s="19"/>
      <c r="AP26" s="22">
        <f t="shared" ref="AP26:AP32" si="25">AM26+AN26+AO26</f>
        <v>0</v>
      </c>
      <c r="AQ26" s="14"/>
      <c r="AR26" s="16"/>
      <c r="AS26" s="21"/>
      <c r="AT26" s="19"/>
      <c r="AU26" s="19"/>
      <c r="AV26" s="19"/>
      <c r="AW26" s="22">
        <f t="shared" ref="AW26:AW32" si="26">AT26+AU26+AV26</f>
        <v>0</v>
      </c>
      <c r="AX26" s="14"/>
      <c r="AY26" s="16"/>
      <c r="AZ26" s="21"/>
      <c r="BA26" s="19"/>
      <c r="BB26" s="19"/>
      <c r="BC26" s="19"/>
      <c r="BD26" s="22">
        <f t="shared" ref="BD26:BD32" si="27">BA26+BB26+BC26</f>
        <v>0</v>
      </c>
      <c r="BE26" s="14"/>
      <c r="BF26" s="16"/>
      <c r="BG26" s="21"/>
      <c r="BH26" s="19"/>
      <c r="BI26" s="19"/>
      <c r="BJ26" s="19"/>
      <c r="BK26" s="22">
        <f t="shared" ref="BK26:BK32" si="28">BH26+BI26+BJ26</f>
        <v>0</v>
      </c>
      <c r="BL26" s="14"/>
      <c r="BM26" s="16"/>
      <c r="BN26" s="21"/>
      <c r="BO26" s="19"/>
      <c r="BP26" s="19"/>
      <c r="BQ26" s="19"/>
      <c r="BR26" s="22">
        <f t="shared" ref="BR26:BR32" si="29">BO26+BP26+BQ26</f>
        <v>0</v>
      </c>
      <c r="BS26" s="14"/>
      <c r="BT26" s="16"/>
      <c r="BU26" s="21"/>
      <c r="BV26" s="19"/>
      <c r="BW26" s="19"/>
      <c r="BX26" s="19"/>
      <c r="BY26" s="22">
        <f t="shared" ref="BY26:BY32" si="30">BV26+BW26+BX26</f>
        <v>0</v>
      </c>
      <c r="BZ26" s="14"/>
      <c r="CA26" s="16"/>
      <c r="CB26" s="21"/>
      <c r="CC26" s="19"/>
      <c r="CD26" s="19"/>
      <c r="CE26" s="19"/>
      <c r="CF26" s="22">
        <f t="shared" ref="CF26:CF32" si="31">CC26+CD26+CE26</f>
        <v>0</v>
      </c>
      <c r="CG26" s="14"/>
      <c r="CH26" s="23"/>
      <c r="CI26" s="21"/>
      <c r="CJ26" s="19">
        <f t="shared" ref="CJ26:CL32" si="32">D26+K26+R26+Y26+AF26+AM26+AT26+BA26+BH26+BO26+BV26+CC26</f>
        <v>3</v>
      </c>
      <c r="CK26" s="19">
        <f t="shared" si="32"/>
        <v>0</v>
      </c>
      <c r="CL26" s="19">
        <f t="shared" si="32"/>
        <v>5</v>
      </c>
      <c r="CM26" s="22">
        <f t="shared" ref="CM26:CM32" si="33">CJ26+CK26+CL26</f>
        <v>8</v>
      </c>
      <c r="CN26" s="14" t="str">
        <f t="shared" si="18"/>
        <v>Gerry Rusbridge</v>
      </c>
      <c r="CO26" s="14"/>
      <c r="CP26" s="14"/>
    </row>
    <row r="27" spans="1:94">
      <c r="A27" s="14" t="s">
        <v>377</v>
      </c>
      <c r="B27" s="16"/>
      <c r="C27" s="21"/>
      <c r="D27" s="19"/>
      <c r="E27" s="19"/>
      <c r="F27" s="19"/>
      <c r="G27" s="22">
        <f t="shared" si="20"/>
        <v>0</v>
      </c>
      <c r="H27" s="14"/>
      <c r="I27" s="23">
        <v>3.8738425925925926E-2</v>
      </c>
      <c r="J27" s="21" t="s">
        <v>340</v>
      </c>
      <c r="K27" s="57">
        <f t="shared" si="19"/>
        <v>2</v>
      </c>
      <c r="L27" s="24"/>
      <c r="M27" s="19">
        <v>5</v>
      </c>
      <c r="N27" s="22">
        <f t="shared" si="21"/>
        <v>7</v>
      </c>
      <c r="O27" s="14"/>
      <c r="P27" s="16"/>
      <c r="Q27" s="21"/>
      <c r="R27" s="19"/>
      <c r="S27" s="19"/>
      <c r="T27" s="19"/>
      <c r="U27" s="22">
        <f t="shared" si="22"/>
        <v>0</v>
      </c>
      <c r="V27" s="14"/>
      <c r="W27" s="16"/>
      <c r="X27" s="21"/>
      <c r="Y27" s="19"/>
      <c r="Z27" s="19"/>
      <c r="AA27" s="19"/>
      <c r="AB27" s="22">
        <f t="shared" si="23"/>
        <v>0</v>
      </c>
      <c r="AC27" s="14"/>
      <c r="AD27" s="16"/>
      <c r="AE27" s="21"/>
      <c r="AF27" s="19"/>
      <c r="AG27" s="19"/>
      <c r="AH27" s="19"/>
      <c r="AI27" s="22">
        <f t="shared" si="24"/>
        <v>0</v>
      </c>
      <c r="AJ27" s="14"/>
      <c r="AK27" s="16"/>
      <c r="AL27" s="21"/>
      <c r="AM27" s="19"/>
      <c r="AN27" s="19"/>
      <c r="AO27" s="19"/>
      <c r="AP27" s="22">
        <f t="shared" si="25"/>
        <v>0</v>
      </c>
      <c r="AQ27" s="14"/>
      <c r="AR27" s="16"/>
      <c r="AS27" s="21"/>
      <c r="AT27" s="19"/>
      <c r="AU27" s="19"/>
      <c r="AV27" s="19"/>
      <c r="AW27" s="22">
        <f t="shared" si="26"/>
        <v>0</v>
      </c>
      <c r="AX27" s="14"/>
      <c r="AY27" s="23">
        <v>6.1655092592592588E-2</v>
      </c>
      <c r="AZ27" s="21" t="s">
        <v>264</v>
      </c>
      <c r="BA27" s="57">
        <f>(AY$34+1)-AZ27</f>
        <v>2</v>
      </c>
      <c r="BB27" s="19"/>
      <c r="BC27" s="19">
        <v>5</v>
      </c>
      <c r="BD27" s="22">
        <f t="shared" si="27"/>
        <v>7</v>
      </c>
      <c r="BE27" s="14"/>
      <c r="BF27" s="16"/>
      <c r="BG27" s="21"/>
      <c r="BH27" s="19"/>
      <c r="BI27" s="19"/>
      <c r="BJ27" s="19"/>
      <c r="BK27" s="22">
        <f t="shared" si="28"/>
        <v>0</v>
      </c>
      <c r="BL27" s="14"/>
      <c r="BM27" s="16"/>
      <c r="BN27" s="21"/>
      <c r="BO27" s="19"/>
      <c r="BP27" s="19"/>
      <c r="BQ27" s="19"/>
      <c r="BR27" s="22">
        <f t="shared" si="29"/>
        <v>0</v>
      </c>
      <c r="BS27" s="14"/>
      <c r="BT27" s="16"/>
      <c r="BU27" s="21"/>
      <c r="BV27" s="19"/>
      <c r="BW27" s="19"/>
      <c r="BX27" s="19"/>
      <c r="BY27" s="22">
        <f t="shared" si="30"/>
        <v>0</v>
      </c>
      <c r="BZ27" s="14"/>
      <c r="CA27" s="16"/>
      <c r="CB27" s="21"/>
      <c r="CC27" s="19"/>
      <c r="CD27" s="19"/>
      <c r="CE27" s="19"/>
      <c r="CF27" s="22">
        <f t="shared" si="31"/>
        <v>0</v>
      </c>
      <c r="CG27" s="14"/>
      <c r="CH27" s="23"/>
      <c r="CI27" s="21"/>
      <c r="CJ27" s="19">
        <f t="shared" si="32"/>
        <v>4</v>
      </c>
      <c r="CK27" s="19">
        <f t="shared" si="32"/>
        <v>0</v>
      </c>
      <c r="CL27" s="19">
        <f t="shared" si="32"/>
        <v>10</v>
      </c>
      <c r="CM27" s="22">
        <f t="shared" si="33"/>
        <v>14</v>
      </c>
      <c r="CN27" s="14" t="str">
        <f t="shared" si="18"/>
        <v>Shaun Silson</v>
      </c>
      <c r="CO27" s="14"/>
      <c r="CP27" s="14"/>
    </row>
    <row r="28" spans="1:94">
      <c r="A28" s="14" t="s">
        <v>143</v>
      </c>
      <c r="B28" s="16"/>
      <c r="C28" s="21"/>
      <c r="D28" s="19"/>
      <c r="E28" s="19"/>
      <c r="F28" s="19"/>
      <c r="G28" s="22">
        <f t="shared" si="20"/>
        <v>0</v>
      </c>
      <c r="H28" s="14"/>
      <c r="I28" s="16"/>
      <c r="J28" s="21"/>
      <c r="K28" s="19"/>
      <c r="L28" s="19"/>
      <c r="M28" s="19"/>
      <c r="N28" s="22">
        <f t="shared" si="21"/>
        <v>0</v>
      </c>
      <c r="O28" s="14"/>
      <c r="P28" s="16"/>
      <c r="Q28" s="21"/>
      <c r="R28" s="19"/>
      <c r="S28" s="19"/>
      <c r="T28" s="19"/>
      <c r="U28" s="22">
        <f t="shared" si="22"/>
        <v>0</v>
      </c>
      <c r="V28" s="14"/>
      <c r="W28" s="23">
        <v>3.7650462962962962E-2</v>
      </c>
      <c r="X28" s="21" t="s">
        <v>265</v>
      </c>
      <c r="Y28" s="57">
        <f>(W$34+1)-X28</f>
        <v>1</v>
      </c>
      <c r="Z28" s="24"/>
      <c r="AA28" s="19">
        <v>5</v>
      </c>
      <c r="AB28" s="22">
        <f t="shared" si="23"/>
        <v>6</v>
      </c>
      <c r="AC28" s="14"/>
      <c r="AD28" s="16"/>
      <c r="AE28" s="21"/>
      <c r="AF28" s="19"/>
      <c r="AG28" s="19"/>
      <c r="AH28" s="19"/>
      <c r="AI28" s="22">
        <f t="shared" si="24"/>
        <v>0</v>
      </c>
      <c r="AJ28" s="14"/>
      <c r="AK28" s="16"/>
      <c r="AL28" s="21"/>
      <c r="AM28" s="19"/>
      <c r="AN28" s="19"/>
      <c r="AO28" s="19"/>
      <c r="AP28" s="22">
        <f t="shared" si="25"/>
        <v>0</v>
      </c>
      <c r="AQ28" s="14"/>
      <c r="AR28" s="16"/>
      <c r="AS28" s="21"/>
      <c r="AT28" s="19"/>
      <c r="AU28" s="19"/>
      <c r="AV28" s="19"/>
      <c r="AW28" s="22">
        <f t="shared" si="26"/>
        <v>0</v>
      </c>
      <c r="AX28" s="14"/>
      <c r="AY28" s="16"/>
      <c r="AZ28" s="21"/>
      <c r="BA28" s="19"/>
      <c r="BB28" s="19"/>
      <c r="BC28" s="19"/>
      <c r="BD28" s="22">
        <f t="shared" si="27"/>
        <v>0</v>
      </c>
      <c r="BE28" s="14"/>
      <c r="BF28" s="23">
        <v>3.7280092592592594E-2</v>
      </c>
      <c r="BG28" s="21" t="s">
        <v>267</v>
      </c>
      <c r="BH28" s="57">
        <f>(BF$34+1)-BG28</f>
        <v>1</v>
      </c>
      <c r="BI28" s="19">
        <v>15</v>
      </c>
      <c r="BJ28" s="19">
        <v>5</v>
      </c>
      <c r="BK28" s="22">
        <f t="shared" si="28"/>
        <v>21</v>
      </c>
      <c r="BL28" s="14"/>
      <c r="BM28" s="16"/>
      <c r="BN28" s="21"/>
      <c r="BO28" s="19"/>
      <c r="BP28" s="19"/>
      <c r="BQ28" s="19"/>
      <c r="BR28" s="22">
        <f t="shared" si="29"/>
        <v>0</v>
      </c>
      <c r="BS28" s="14"/>
      <c r="BT28" s="16"/>
      <c r="BU28" s="21"/>
      <c r="BV28" s="19"/>
      <c r="BW28" s="19"/>
      <c r="BX28" s="19"/>
      <c r="BY28" s="22">
        <f t="shared" si="30"/>
        <v>0</v>
      </c>
      <c r="BZ28" s="14"/>
      <c r="CA28" s="16"/>
      <c r="CB28" s="21"/>
      <c r="CC28" s="19"/>
      <c r="CD28" s="19"/>
      <c r="CE28" s="19"/>
      <c r="CF28" s="22">
        <f t="shared" si="31"/>
        <v>0</v>
      </c>
      <c r="CG28" s="14"/>
      <c r="CH28" s="23"/>
      <c r="CI28" s="21"/>
      <c r="CJ28" s="19">
        <f t="shared" si="32"/>
        <v>2</v>
      </c>
      <c r="CK28" s="19">
        <f t="shared" si="32"/>
        <v>15</v>
      </c>
      <c r="CL28" s="19">
        <f t="shared" si="32"/>
        <v>10</v>
      </c>
      <c r="CM28" s="22">
        <f t="shared" si="33"/>
        <v>27</v>
      </c>
      <c r="CN28" s="14" t="str">
        <f t="shared" si="18"/>
        <v>Dave Peacock</v>
      </c>
      <c r="CO28" s="14"/>
      <c r="CP28" s="14">
        <v>8</v>
      </c>
    </row>
    <row r="29" spans="1:94">
      <c r="A29" s="14" t="s">
        <v>389</v>
      </c>
      <c r="B29" s="16"/>
      <c r="C29" s="21"/>
      <c r="D29" s="19"/>
      <c r="E29" s="19"/>
      <c r="F29" s="19"/>
      <c r="G29" s="22">
        <f t="shared" si="20"/>
        <v>0</v>
      </c>
      <c r="H29" s="14"/>
      <c r="I29" s="16"/>
      <c r="J29" s="21"/>
      <c r="K29" s="19"/>
      <c r="L29" s="19"/>
      <c r="M29" s="19"/>
      <c r="N29" s="22">
        <f t="shared" si="21"/>
        <v>0</v>
      </c>
      <c r="O29" s="14"/>
      <c r="P29" s="16"/>
      <c r="Q29" s="21"/>
      <c r="R29" s="19"/>
      <c r="S29" s="19"/>
      <c r="T29" s="19"/>
      <c r="U29" s="22">
        <f t="shared" si="22"/>
        <v>0</v>
      </c>
      <c r="V29" s="14"/>
      <c r="W29" s="16"/>
      <c r="X29" s="21"/>
      <c r="Y29" s="19"/>
      <c r="Z29" s="19"/>
      <c r="AA29" s="19"/>
      <c r="AB29" s="22">
        <f t="shared" si="23"/>
        <v>0</v>
      </c>
      <c r="AC29" s="14"/>
      <c r="AD29" s="23">
        <v>5.3587962962962969E-2</v>
      </c>
      <c r="AE29" s="21" t="s">
        <v>265</v>
      </c>
      <c r="AF29" s="57">
        <f>(AD$34+1)-AE29</f>
        <v>6</v>
      </c>
      <c r="AG29" s="24"/>
      <c r="AH29" s="19">
        <v>5</v>
      </c>
      <c r="AI29" s="22">
        <f t="shared" si="24"/>
        <v>11</v>
      </c>
      <c r="AJ29" s="14"/>
      <c r="AK29" s="16"/>
      <c r="AL29" s="21"/>
      <c r="AM29" s="19"/>
      <c r="AN29" s="19"/>
      <c r="AO29" s="19"/>
      <c r="AP29" s="22">
        <f t="shared" si="25"/>
        <v>0</v>
      </c>
      <c r="AQ29" s="14"/>
      <c r="AR29" s="16"/>
      <c r="AS29" s="21"/>
      <c r="AT29" s="19"/>
      <c r="AU29" s="19"/>
      <c r="AV29" s="19"/>
      <c r="AW29" s="22">
        <f t="shared" si="26"/>
        <v>0</v>
      </c>
      <c r="AX29" s="14"/>
      <c r="AY29" s="16"/>
      <c r="AZ29" s="21"/>
      <c r="BA29" s="19"/>
      <c r="BB29" s="19"/>
      <c r="BC29" s="19"/>
      <c r="BD29" s="22">
        <f t="shared" si="27"/>
        <v>0</v>
      </c>
      <c r="BE29" s="14"/>
      <c r="BF29" s="16"/>
      <c r="BG29" s="21"/>
      <c r="BH29" s="19"/>
      <c r="BI29" s="19"/>
      <c r="BJ29" s="19"/>
      <c r="BK29" s="22">
        <f t="shared" si="28"/>
        <v>0</v>
      </c>
      <c r="BL29" s="14"/>
      <c r="BM29" s="16"/>
      <c r="BN29" s="21"/>
      <c r="BO29" s="19"/>
      <c r="BP29" s="19"/>
      <c r="BQ29" s="19"/>
      <c r="BR29" s="22">
        <f t="shared" si="29"/>
        <v>0</v>
      </c>
      <c r="BS29" s="14"/>
      <c r="BT29" s="16"/>
      <c r="BU29" s="21"/>
      <c r="BV29" s="19"/>
      <c r="BW29" s="19"/>
      <c r="BX29" s="19"/>
      <c r="BY29" s="22">
        <f t="shared" si="30"/>
        <v>0</v>
      </c>
      <c r="BZ29" s="14"/>
      <c r="CA29" s="16"/>
      <c r="CB29" s="21"/>
      <c r="CC29" s="19"/>
      <c r="CD29" s="19"/>
      <c r="CE29" s="19"/>
      <c r="CF29" s="22">
        <f t="shared" si="31"/>
        <v>0</v>
      </c>
      <c r="CG29" s="14"/>
      <c r="CH29" s="23"/>
      <c r="CI29" s="21"/>
      <c r="CJ29" s="19">
        <f t="shared" si="32"/>
        <v>6</v>
      </c>
      <c r="CK29" s="19">
        <f t="shared" si="32"/>
        <v>0</v>
      </c>
      <c r="CL29" s="19">
        <f t="shared" si="32"/>
        <v>5</v>
      </c>
      <c r="CM29" s="22">
        <f t="shared" si="33"/>
        <v>11</v>
      </c>
      <c r="CN29" s="14" t="str">
        <f t="shared" si="18"/>
        <v>Andy Walker</v>
      </c>
      <c r="CO29" s="14"/>
      <c r="CP29" s="14"/>
    </row>
    <row r="30" spans="1:94">
      <c r="A30" s="14" t="s">
        <v>60</v>
      </c>
      <c r="B30" s="16"/>
      <c r="C30" s="21"/>
      <c r="D30" s="19"/>
      <c r="E30" s="19"/>
      <c r="F30" s="19"/>
      <c r="G30" s="22">
        <f t="shared" si="20"/>
        <v>0</v>
      </c>
      <c r="H30" s="14"/>
      <c r="I30" s="16"/>
      <c r="J30" s="21"/>
      <c r="K30" s="19"/>
      <c r="L30" s="19"/>
      <c r="M30" s="19"/>
      <c r="N30" s="22">
        <f t="shared" si="21"/>
        <v>0</v>
      </c>
      <c r="O30" s="14"/>
      <c r="P30" s="16"/>
      <c r="Q30" s="21"/>
      <c r="R30" s="19"/>
      <c r="S30" s="19"/>
      <c r="T30" s="19"/>
      <c r="U30" s="22">
        <f t="shared" si="22"/>
        <v>0</v>
      </c>
      <c r="V30" s="14"/>
      <c r="W30" s="16"/>
      <c r="X30" s="21"/>
      <c r="Y30" s="19"/>
      <c r="Z30" s="19"/>
      <c r="AA30" s="19"/>
      <c r="AB30" s="22">
        <f t="shared" si="23"/>
        <v>0</v>
      </c>
      <c r="AC30" s="14"/>
      <c r="AD30" s="23">
        <v>5.5219907407407405E-2</v>
      </c>
      <c r="AE30" s="21" t="s">
        <v>336</v>
      </c>
      <c r="AF30" s="57">
        <f>(AD$34+1)-AE30</f>
        <v>4</v>
      </c>
      <c r="AG30" s="24"/>
      <c r="AH30" s="19">
        <v>5</v>
      </c>
      <c r="AI30" s="22">
        <f t="shared" si="24"/>
        <v>9</v>
      </c>
      <c r="AJ30" s="14"/>
      <c r="AK30" s="16"/>
      <c r="AL30" s="21"/>
      <c r="AM30" s="19"/>
      <c r="AN30" s="19"/>
      <c r="AO30" s="19"/>
      <c r="AP30" s="22">
        <f t="shared" si="25"/>
        <v>0</v>
      </c>
      <c r="AQ30" s="14"/>
      <c r="AR30" s="16"/>
      <c r="AS30" s="21"/>
      <c r="AT30" s="19"/>
      <c r="AU30" s="19"/>
      <c r="AV30" s="19"/>
      <c r="AW30" s="22">
        <f t="shared" si="26"/>
        <v>0</v>
      </c>
      <c r="AX30" s="14"/>
      <c r="AY30" s="16"/>
      <c r="AZ30" s="21"/>
      <c r="BA30" s="19"/>
      <c r="BB30" s="19"/>
      <c r="BC30" s="19"/>
      <c r="BD30" s="22">
        <f t="shared" si="27"/>
        <v>0</v>
      </c>
      <c r="BE30" s="14"/>
      <c r="BF30" s="23">
        <v>3.2800925925925928E-2</v>
      </c>
      <c r="BG30" s="21" t="s">
        <v>233</v>
      </c>
      <c r="BH30" s="57">
        <f>(BF$34+1)-BG30</f>
        <v>2</v>
      </c>
      <c r="BI30" s="19">
        <v>0</v>
      </c>
      <c r="BJ30" s="19">
        <v>5</v>
      </c>
      <c r="BK30" s="22">
        <f t="shared" si="28"/>
        <v>7</v>
      </c>
      <c r="BL30" s="14"/>
      <c r="BM30" s="16"/>
      <c r="BN30" s="21"/>
      <c r="BO30" s="19"/>
      <c r="BP30" s="19"/>
      <c r="BQ30" s="19"/>
      <c r="BR30" s="22">
        <f t="shared" si="29"/>
        <v>0</v>
      </c>
      <c r="BS30" s="14"/>
      <c r="BT30" s="16"/>
      <c r="BU30" s="21"/>
      <c r="BV30" s="19"/>
      <c r="BW30" s="19"/>
      <c r="BX30" s="19"/>
      <c r="BY30" s="22">
        <f t="shared" si="30"/>
        <v>0</v>
      </c>
      <c r="BZ30" s="14"/>
      <c r="CA30" s="16"/>
      <c r="CB30" s="21"/>
      <c r="CC30" s="19"/>
      <c r="CD30" s="19"/>
      <c r="CE30" s="19"/>
      <c r="CF30" s="22">
        <f t="shared" si="31"/>
        <v>0</v>
      </c>
      <c r="CG30" s="14"/>
      <c r="CH30" s="23"/>
      <c r="CI30" s="21"/>
      <c r="CJ30" s="19">
        <f t="shared" si="32"/>
        <v>6</v>
      </c>
      <c r="CK30" s="19">
        <f t="shared" si="32"/>
        <v>0</v>
      </c>
      <c r="CL30" s="19">
        <f t="shared" si="32"/>
        <v>10</v>
      </c>
      <c r="CM30" s="22">
        <f t="shared" si="33"/>
        <v>16</v>
      </c>
      <c r="CN30" s="14" t="str">
        <f t="shared" si="18"/>
        <v>Paul Saager</v>
      </c>
      <c r="CO30" s="14"/>
      <c r="CP30" s="14"/>
    </row>
    <row r="31" spans="1:94">
      <c r="A31" s="14"/>
      <c r="B31" s="16"/>
      <c r="C31" s="21"/>
      <c r="D31" s="19"/>
      <c r="E31" s="19"/>
      <c r="F31" s="19"/>
      <c r="G31" s="22">
        <f t="shared" si="20"/>
        <v>0</v>
      </c>
      <c r="H31" s="14"/>
      <c r="I31" s="16"/>
      <c r="J31" s="21"/>
      <c r="K31" s="19"/>
      <c r="L31" s="19"/>
      <c r="M31" s="19"/>
      <c r="N31" s="22">
        <f t="shared" si="21"/>
        <v>0</v>
      </c>
      <c r="O31" s="14"/>
      <c r="P31" s="16"/>
      <c r="Q31" s="21"/>
      <c r="R31" s="19"/>
      <c r="S31" s="19"/>
      <c r="T31" s="19"/>
      <c r="U31" s="22">
        <f t="shared" si="22"/>
        <v>0</v>
      </c>
      <c r="V31" s="14"/>
      <c r="W31" s="16"/>
      <c r="X31" s="21"/>
      <c r="Y31" s="19"/>
      <c r="Z31" s="19"/>
      <c r="AA31" s="19"/>
      <c r="AB31" s="22">
        <f t="shared" si="23"/>
        <v>0</v>
      </c>
      <c r="AC31" s="14"/>
      <c r="AD31" s="16"/>
      <c r="AE31" s="21"/>
      <c r="AF31" s="19"/>
      <c r="AG31" s="19"/>
      <c r="AH31" s="19"/>
      <c r="AI31" s="22">
        <f t="shared" si="24"/>
        <v>0</v>
      </c>
      <c r="AJ31" s="14"/>
      <c r="AK31" s="16"/>
      <c r="AL31" s="21"/>
      <c r="AM31" s="19"/>
      <c r="AN31" s="19"/>
      <c r="AO31" s="19"/>
      <c r="AP31" s="22">
        <f t="shared" si="25"/>
        <v>0</v>
      </c>
      <c r="AQ31" s="14"/>
      <c r="AR31" s="16"/>
      <c r="AS31" s="21"/>
      <c r="AT31" s="19"/>
      <c r="AU31" s="19"/>
      <c r="AV31" s="19"/>
      <c r="AW31" s="22">
        <f t="shared" si="26"/>
        <v>0</v>
      </c>
      <c r="AX31" s="14"/>
      <c r="AY31" s="16"/>
      <c r="AZ31" s="21"/>
      <c r="BA31" s="19"/>
      <c r="BB31" s="19"/>
      <c r="BC31" s="19"/>
      <c r="BD31" s="22">
        <f t="shared" si="27"/>
        <v>0</v>
      </c>
      <c r="BE31" s="14"/>
      <c r="BF31" s="16"/>
      <c r="BG31" s="21"/>
      <c r="BH31" s="19"/>
      <c r="BI31" s="19"/>
      <c r="BJ31" s="19"/>
      <c r="BK31" s="22">
        <f t="shared" si="28"/>
        <v>0</v>
      </c>
      <c r="BL31" s="14"/>
      <c r="BM31" s="16"/>
      <c r="BN31" s="21"/>
      <c r="BO31" s="19"/>
      <c r="BP31" s="19"/>
      <c r="BQ31" s="19"/>
      <c r="BR31" s="22">
        <f t="shared" si="29"/>
        <v>0</v>
      </c>
      <c r="BS31" s="14"/>
      <c r="BT31" s="16"/>
      <c r="BU31" s="21"/>
      <c r="BV31" s="19"/>
      <c r="BW31" s="19"/>
      <c r="BX31" s="19"/>
      <c r="BY31" s="22">
        <f t="shared" si="30"/>
        <v>0</v>
      </c>
      <c r="BZ31" s="14"/>
      <c r="CA31" s="16"/>
      <c r="CB31" s="21"/>
      <c r="CC31" s="19"/>
      <c r="CD31" s="19"/>
      <c r="CE31" s="19"/>
      <c r="CF31" s="22">
        <f t="shared" si="31"/>
        <v>0</v>
      </c>
      <c r="CG31" s="14"/>
      <c r="CH31" s="23"/>
      <c r="CI31" s="21"/>
      <c r="CJ31" s="19">
        <f t="shared" si="32"/>
        <v>0</v>
      </c>
      <c r="CK31" s="19">
        <f t="shared" si="32"/>
        <v>0</v>
      </c>
      <c r="CL31" s="19">
        <f t="shared" si="32"/>
        <v>0</v>
      </c>
      <c r="CM31" s="22">
        <f t="shared" si="33"/>
        <v>0</v>
      </c>
      <c r="CN31" s="14"/>
      <c r="CO31" s="14"/>
      <c r="CP31" s="14"/>
    </row>
    <row r="32" spans="1:94">
      <c r="A32" s="14"/>
      <c r="B32" s="16"/>
      <c r="C32" s="21"/>
      <c r="D32" s="19"/>
      <c r="E32" s="19"/>
      <c r="F32" s="19"/>
      <c r="G32" s="22">
        <f t="shared" si="20"/>
        <v>0</v>
      </c>
      <c r="H32" s="14"/>
      <c r="I32" s="16"/>
      <c r="J32" s="21"/>
      <c r="K32" s="19"/>
      <c r="L32" s="19"/>
      <c r="M32" s="19"/>
      <c r="N32" s="22">
        <f t="shared" si="21"/>
        <v>0</v>
      </c>
      <c r="O32" s="14"/>
      <c r="P32" s="16"/>
      <c r="Q32" s="21"/>
      <c r="R32" s="19"/>
      <c r="S32" s="19"/>
      <c r="T32" s="19"/>
      <c r="U32" s="22">
        <f t="shared" si="22"/>
        <v>0</v>
      </c>
      <c r="V32" s="14"/>
      <c r="W32" s="16"/>
      <c r="X32" s="21"/>
      <c r="Y32" s="19"/>
      <c r="Z32" s="19"/>
      <c r="AA32" s="19"/>
      <c r="AB32" s="22">
        <f t="shared" si="23"/>
        <v>0</v>
      </c>
      <c r="AC32" s="14"/>
      <c r="AD32" s="16"/>
      <c r="AE32" s="21"/>
      <c r="AF32" s="19"/>
      <c r="AG32" s="19"/>
      <c r="AH32" s="19"/>
      <c r="AI32" s="22">
        <f t="shared" si="24"/>
        <v>0</v>
      </c>
      <c r="AJ32" s="14"/>
      <c r="AK32" s="16"/>
      <c r="AL32" s="21"/>
      <c r="AM32" s="19"/>
      <c r="AN32" s="19"/>
      <c r="AO32" s="19"/>
      <c r="AP32" s="22">
        <f t="shared" si="25"/>
        <v>0</v>
      </c>
      <c r="AQ32" s="14"/>
      <c r="AR32" s="16"/>
      <c r="AS32" s="21"/>
      <c r="AT32" s="19"/>
      <c r="AU32" s="19"/>
      <c r="AV32" s="19"/>
      <c r="AW32" s="22">
        <f t="shared" si="26"/>
        <v>0</v>
      </c>
      <c r="AX32" s="14"/>
      <c r="AY32" s="16"/>
      <c r="AZ32" s="21"/>
      <c r="BA32" s="19"/>
      <c r="BB32" s="19"/>
      <c r="BC32" s="19"/>
      <c r="BD32" s="22">
        <f t="shared" si="27"/>
        <v>0</v>
      </c>
      <c r="BE32" s="14"/>
      <c r="BF32" s="16"/>
      <c r="BG32" s="21"/>
      <c r="BH32" s="19"/>
      <c r="BI32" s="19"/>
      <c r="BJ32" s="19"/>
      <c r="BK32" s="22">
        <f t="shared" si="28"/>
        <v>0</v>
      </c>
      <c r="BL32" s="14"/>
      <c r="BM32" s="16"/>
      <c r="BN32" s="21"/>
      <c r="BO32" s="19"/>
      <c r="BP32" s="19"/>
      <c r="BQ32" s="19"/>
      <c r="BR32" s="22">
        <f t="shared" si="29"/>
        <v>0</v>
      </c>
      <c r="BS32" s="14"/>
      <c r="BT32" s="16"/>
      <c r="BU32" s="21"/>
      <c r="BV32" s="19"/>
      <c r="BW32" s="19"/>
      <c r="BX32" s="19"/>
      <c r="BY32" s="22">
        <f t="shared" si="30"/>
        <v>0</v>
      </c>
      <c r="BZ32" s="14"/>
      <c r="CA32" s="16"/>
      <c r="CB32" s="21"/>
      <c r="CC32" s="19"/>
      <c r="CD32" s="19"/>
      <c r="CE32" s="19"/>
      <c r="CF32" s="22">
        <f t="shared" si="31"/>
        <v>0</v>
      </c>
      <c r="CG32" s="14"/>
      <c r="CH32" s="23"/>
      <c r="CI32" s="21"/>
      <c r="CJ32" s="19">
        <f t="shared" si="32"/>
        <v>0</v>
      </c>
      <c r="CK32" s="19">
        <f t="shared" si="32"/>
        <v>0</v>
      </c>
      <c r="CL32" s="19">
        <f t="shared" si="32"/>
        <v>0</v>
      </c>
      <c r="CM32" s="22">
        <f t="shared" si="33"/>
        <v>0</v>
      </c>
      <c r="CN32" s="14"/>
      <c r="CO32" s="14"/>
      <c r="CP32" s="14"/>
    </row>
    <row r="33" spans="1:94">
      <c r="A33" s="14"/>
      <c r="B33" s="16"/>
      <c r="C33" s="21"/>
      <c r="D33" s="19"/>
      <c r="E33" s="19"/>
      <c r="F33" s="19"/>
      <c r="G33" s="22"/>
      <c r="H33" s="14"/>
      <c r="I33" s="16"/>
      <c r="J33" s="21"/>
      <c r="K33" s="19"/>
      <c r="L33" s="19"/>
      <c r="M33" s="19"/>
      <c r="N33" s="22"/>
      <c r="O33" s="14"/>
      <c r="P33" s="16"/>
      <c r="Q33" s="21"/>
      <c r="R33" s="19"/>
      <c r="S33" s="19"/>
      <c r="T33" s="19"/>
      <c r="U33" s="22"/>
      <c r="V33" s="14"/>
      <c r="W33" s="16"/>
      <c r="X33" s="21"/>
      <c r="Y33" s="19"/>
      <c r="Z33" s="19"/>
      <c r="AA33" s="19"/>
      <c r="AB33" s="22"/>
      <c r="AC33" s="14"/>
      <c r="AD33" s="16"/>
      <c r="AE33" s="21"/>
      <c r="AF33" s="19"/>
      <c r="AG33" s="19"/>
      <c r="AH33" s="19"/>
      <c r="AI33" s="22"/>
      <c r="AJ33" s="14"/>
      <c r="AK33" s="16"/>
      <c r="AL33" s="21"/>
      <c r="AM33" s="19"/>
      <c r="AN33" s="19"/>
      <c r="AO33" s="19"/>
      <c r="AP33" s="22"/>
      <c r="AQ33" s="14"/>
      <c r="AR33" s="16"/>
      <c r="AS33" s="21"/>
      <c r="AT33" s="19"/>
      <c r="AU33" s="19"/>
      <c r="AV33" s="19"/>
      <c r="AW33" s="22"/>
      <c r="AX33" s="14"/>
      <c r="AY33" s="16"/>
      <c r="AZ33" s="21"/>
      <c r="BA33" s="19"/>
      <c r="BB33" s="19"/>
      <c r="BC33" s="19"/>
      <c r="BD33" s="22"/>
      <c r="BE33" s="14"/>
      <c r="BF33" s="16"/>
      <c r="BG33" s="21"/>
      <c r="BH33" s="19"/>
      <c r="BI33" s="19"/>
      <c r="BJ33" s="19"/>
      <c r="BK33" s="22"/>
      <c r="BL33" s="14"/>
      <c r="BM33" s="16"/>
      <c r="BN33" s="21"/>
      <c r="BO33" s="19"/>
      <c r="BP33" s="19"/>
      <c r="BQ33" s="19"/>
      <c r="BR33" s="22"/>
      <c r="BS33" s="14"/>
      <c r="BT33" s="16"/>
      <c r="BU33" s="21"/>
      <c r="BV33" s="19"/>
      <c r="BW33" s="19"/>
      <c r="BX33" s="19"/>
      <c r="BY33" s="22"/>
      <c r="BZ33" s="14"/>
      <c r="CA33" s="16"/>
      <c r="CB33" s="21"/>
      <c r="CC33" s="19"/>
      <c r="CD33" s="19"/>
      <c r="CE33" s="19"/>
      <c r="CF33" s="22"/>
      <c r="CG33" s="14"/>
      <c r="CH33" s="23"/>
      <c r="CI33" s="21"/>
      <c r="CJ33" s="19">
        <f t="shared" si="14"/>
        <v>0</v>
      </c>
      <c r="CK33" s="19">
        <f t="shared" si="15"/>
        <v>0</v>
      </c>
      <c r="CL33" s="19">
        <f t="shared" si="16"/>
        <v>0</v>
      </c>
      <c r="CM33" s="22">
        <f t="shared" si="17"/>
        <v>0</v>
      </c>
      <c r="CN33" s="14"/>
      <c r="CO33" s="14"/>
      <c r="CP33" s="14"/>
    </row>
    <row r="34" spans="1:94" ht="14.4" thickBot="1">
      <c r="A34" s="14" t="s">
        <v>62</v>
      </c>
      <c r="B34" s="26">
        <v>3</v>
      </c>
      <c r="C34" s="27"/>
      <c r="D34" s="28"/>
      <c r="E34" s="28"/>
      <c r="F34" s="28"/>
      <c r="G34" s="29"/>
      <c r="H34" s="14"/>
      <c r="I34" s="26">
        <v>15</v>
      </c>
      <c r="J34" s="27"/>
      <c r="K34" s="28"/>
      <c r="L34" s="28"/>
      <c r="M34" s="28"/>
      <c r="N34" s="29"/>
      <c r="O34" s="14"/>
      <c r="P34" s="26">
        <v>4</v>
      </c>
      <c r="Q34" s="27"/>
      <c r="R34" s="28"/>
      <c r="S34" s="28"/>
      <c r="T34" s="28"/>
      <c r="U34" s="29"/>
      <c r="V34" s="14"/>
      <c r="W34" s="26">
        <v>7</v>
      </c>
      <c r="X34" s="27"/>
      <c r="Y34" s="28"/>
      <c r="Z34" s="28"/>
      <c r="AA34" s="28"/>
      <c r="AB34" s="29"/>
      <c r="AC34" s="14"/>
      <c r="AD34" s="26">
        <v>12</v>
      </c>
      <c r="AE34" s="27"/>
      <c r="AF34" s="28"/>
      <c r="AG34" s="28"/>
      <c r="AH34" s="28"/>
      <c r="AI34" s="29"/>
      <c r="AJ34" s="14"/>
      <c r="AK34" s="26">
        <v>0</v>
      </c>
      <c r="AL34" s="27"/>
      <c r="AM34" s="28"/>
      <c r="AN34" s="28"/>
      <c r="AO34" s="28"/>
      <c r="AP34" s="29"/>
      <c r="AQ34" s="14"/>
      <c r="AR34" s="26">
        <v>0</v>
      </c>
      <c r="AS34" s="27"/>
      <c r="AT34" s="28"/>
      <c r="AU34" s="28"/>
      <c r="AV34" s="28"/>
      <c r="AW34" s="29"/>
      <c r="AX34" s="14"/>
      <c r="AY34" s="26">
        <v>7</v>
      </c>
      <c r="AZ34" s="27"/>
      <c r="BA34" s="28"/>
      <c r="BB34" s="28"/>
      <c r="BC34" s="28"/>
      <c r="BD34" s="29"/>
      <c r="BE34" s="14"/>
      <c r="BF34" s="26">
        <v>4</v>
      </c>
      <c r="BG34" s="27"/>
      <c r="BH34" s="28"/>
      <c r="BI34" s="28"/>
      <c r="BJ34" s="28"/>
      <c r="BK34" s="29"/>
      <c r="BL34" s="14"/>
      <c r="BM34" s="26">
        <v>0</v>
      </c>
      <c r="BN34" s="27"/>
      <c r="BO34" s="28"/>
      <c r="BP34" s="28"/>
      <c r="BQ34" s="28"/>
      <c r="BR34" s="29"/>
      <c r="BS34" s="14"/>
      <c r="BT34" s="26">
        <v>0</v>
      </c>
      <c r="BU34" s="27"/>
      <c r="BV34" s="28"/>
      <c r="BW34" s="28"/>
      <c r="BX34" s="28"/>
      <c r="BY34" s="29"/>
      <c r="BZ34" s="14"/>
      <c r="CA34" s="26">
        <v>0</v>
      </c>
      <c r="CB34" s="27"/>
      <c r="CC34" s="28"/>
      <c r="CD34" s="28"/>
      <c r="CE34" s="28"/>
      <c r="CF34" s="29"/>
      <c r="CG34" s="14"/>
      <c r="CH34" s="26">
        <v>0</v>
      </c>
      <c r="CI34" s="27"/>
      <c r="CJ34" s="28"/>
      <c r="CK34" s="28"/>
      <c r="CL34" s="28"/>
      <c r="CM34" s="29"/>
      <c r="CN34" s="14"/>
      <c r="CO34" s="14"/>
      <c r="CP34" s="14"/>
    </row>
    <row r="35" spans="1:94">
      <c r="A35" s="14"/>
      <c r="B35" s="14"/>
      <c r="C35" s="15"/>
      <c r="D35" s="14"/>
      <c r="E35" s="14"/>
      <c r="F35" s="14"/>
      <c r="G35" s="14"/>
      <c r="H35" s="14"/>
      <c r="I35" s="14"/>
      <c r="J35" s="15"/>
      <c r="K35" s="14"/>
      <c r="L35" s="14"/>
      <c r="M35" s="14"/>
      <c r="N35" s="14"/>
      <c r="O35" s="14"/>
      <c r="P35" s="14"/>
      <c r="Q35" s="15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</row>
    <row r="36" spans="1:94">
      <c r="A36" s="12" t="s">
        <v>0</v>
      </c>
      <c r="B36" s="12" t="str">
        <f>B1</f>
        <v>2010 Club Autumn Series</v>
      </c>
      <c r="C36" s="13"/>
      <c r="D36" s="12"/>
      <c r="F36" s="14"/>
      <c r="G36" s="12" t="s">
        <v>25</v>
      </c>
      <c r="H36" s="14"/>
      <c r="I36" s="12"/>
      <c r="J36" s="13"/>
      <c r="K36" s="12"/>
      <c r="L36" s="12"/>
      <c r="M36" s="14"/>
      <c r="N36" s="14"/>
      <c r="O36" s="14"/>
      <c r="P36" s="12"/>
      <c r="Q36" s="13"/>
      <c r="R36" s="12"/>
      <c r="S36" s="12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92" t="str">
        <f>CH1</f>
        <v>2010 Club Autumn Series</v>
      </c>
      <c r="CI36" s="192"/>
      <c r="CJ36" s="192"/>
      <c r="CK36" s="192"/>
      <c r="CL36" s="192"/>
      <c r="CM36" s="192"/>
      <c r="CN36" s="14"/>
      <c r="CO36" s="14"/>
      <c r="CP36" s="14"/>
    </row>
    <row r="37" spans="1:94" ht="14.4" thickBot="1">
      <c r="A37" s="14"/>
      <c r="B37" s="14"/>
      <c r="C37" s="15"/>
      <c r="D37" s="14"/>
      <c r="E37" s="14"/>
      <c r="F37" s="14"/>
      <c r="G37" s="14"/>
      <c r="H37" s="14"/>
      <c r="I37" s="14"/>
      <c r="J37" s="15"/>
      <c r="K37" s="14"/>
      <c r="L37" s="14"/>
      <c r="M37" s="14"/>
      <c r="N37" s="14"/>
      <c r="O37" s="14"/>
      <c r="P37" s="14"/>
      <c r="Q37" s="15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</row>
    <row r="38" spans="1:94">
      <c r="A38" s="14" t="s">
        <v>2</v>
      </c>
      <c r="B38" s="193" t="str">
        <f>B3</f>
        <v>Lancaster 5k</v>
      </c>
      <c r="C38" s="194"/>
      <c r="D38" s="194"/>
      <c r="E38" s="194"/>
      <c r="F38" s="194"/>
      <c r="G38" s="195"/>
      <c r="H38" s="14"/>
      <c r="I38" s="193" t="str">
        <f>I3</f>
        <v>Rotary Club Trail race</v>
      </c>
      <c r="J38" s="194"/>
      <c r="K38" s="194"/>
      <c r="L38" s="194"/>
      <c r="M38" s="194"/>
      <c r="N38" s="195"/>
      <c r="O38" s="14"/>
      <c r="P38" s="193" t="str">
        <f>P3</f>
        <v>Great Cumbrian Run</v>
      </c>
      <c r="Q38" s="194"/>
      <c r="R38" s="194"/>
      <c r="S38" s="194"/>
      <c r="T38" s="194"/>
      <c r="U38" s="195"/>
      <c r="V38" s="14"/>
      <c r="W38" s="193" t="str">
        <f>W3</f>
        <v>Autumn Breaker 10k</v>
      </c>
      <c r="X38" s="194"/>
      <c r="Y38" s="194"/>
      <c r="Z38" s="194"/>
      <c r="AA38" s="194"/>
      <c r="AB38" s="195"/>
      <c r="AC38" s="14"/>
      <c r="AD38" s="193" t="str">
        <f>AD3</f>
        <v>Derwentwater 10</v>
      </c>
      <c r="AE38" s="194"/>
      <c r="AF38" s="194"/>
      <c r="AG38" s="194"/>
      <c r="AH38" s="194"/>
      <c r="AI38" s="195"/>
      <c r="AJ38" s="14"/>
      <c r="AK38" s="193">
        <f>AK3</f>
        <v>0</v>
      </c>
      <c r="AL38" s="194"/>
      <c r="AM38" s="194"/>
      <c r="AN38" s="194"/>
      <c r="AO38" s="194"/>
      <c r="AP38" s="195"/>
      <c r="AQ38" s="14"/>
      <c r="AR38" s="193">
        <f>AR3</f>
        <v>0</v>
      </c>
      <c r="AS38" s="194"/>
      <c r="AT38" s="194"/>
      <c r="AU38" s="194"/>
      <c r="AV38" s="194"/>
      <c r="AW38" s="195"/>
      <c r="AX38" s="14"/>
      <c r="AY38" s="193" t="str">
        <f>AY3</f>
        <v>Brampton to Carlisle</v>
      </c>
      <c r="AZ38" s="194"/>
      <c r="BA38" s="194"/>
      <c r="BB38" s="194"/>
      <c r="BC38" s="194"/>
      <c r="BD38" s="195"/>
      <c r="BE38" s="14"/>
      <c r="BF38" s="193" t="str">
        <f>BF3</f>
        <v>Wesham 10k</v>
      </c>
      <c r="BG38" s="194"/>
      <c r="BH38" s="194"/>
      <c r="BI38" s="194"/>
      <c r="BJ38" s="194"/>
      <c r="BK38" s="195"/>
      <c r="BL38" s="14"/>
      <c r="BM38" s="193" t="str">
        <f>BM3</f>
        <v>Ulverston Xmas Pudding</v>
      </c>
      <c r="BN38" s="194"/>
      <c r="BO38" s="194"/>
      <c r="BP38" s="194"/>
      <c r="BQ38" s="194"/>
      <c r="BR38" s="195"/>
      <c r="BS38" s="14"/>
      <c r="BT38" s="193" t="str">
        <f>BT3</f>
        <v>Gt Langdale Xmas Pudding</v>
      </c>
      <c r="BU38" s="194"/>
      <c r="BV38" s="194"/>
      <c r="BW38" s="194"/>
      <c r="BX38" s="194"/>
      <c r="BY38" s="195"/>
      <c r="BZ38" s="14"/>
      <c r="CA38" s="193">
        <f>CA3</f>
        <v>0</v>
      </c>
      <c r="CB38" s="194"/>
      <c r="CC38" s="194"/>
      <c r="CD38" s="194"/>
      <c r="CE38" s="194"/>
      <c r="CF38" s="195"/>
      <c r="CG38" s="14"/>
      <c r="CH38" s="193" t="s">
        <v>43</v>
      </c>
      <c r="CI38" s="194"/>
      <c r="CJ38" s="194"/>
      <c r="CK38" s="194"/>
      <c r="CL38" s="194"/>
      <c r="CM38" s="195"/>
      <c r="CN38" s="14"/>
      <c r="CO38" s="14"/>
      <c r="CP38" s="14"/>
    </row>
    <row r="39" spans="1:94">
      <c r="A39" s="14" t="s">
        <v>7</v>
      </c>
      <c r="B39" s="196" t="str">
        <f>B4</f>
        <v>5k (1st of 1)</v>
      </c>
      <c r="C39" s="197"/>
      <c r="D39" s="197"/>
      <c r="E39" s="197"/>
      <c r="F39" s="197"/>
      <c r="G39" s="198"/>
      <c r="H39" s="14"/>
      <c r="I39" s="196" t="str">
        <f>I4</f>
        <v>10k(approx)</v>
      </c>
      <c r="J39" s="197"/>
      <c r="K39" s="197"/>
      <c r="L39" s="197"/>
      <c r="M39" s="197"/>
      <c r="N39" s="198"/>
      <c r="O39" s="14"/>
      <c r="P39" s="196" t="str">
        <f>P4</f>
        <v>13.1m</v>
      </c>
      <c r="Q39" s="197"/>
      <c r="R39" s="197"/>
      <c r="S39" s="197"/>
      <c r="T39" s="197"/>
      <c r="U39" s="198"/>
      <c r="V39" s="14"/>
      <c r="W39" s="196" t="str">
        <f>W4</f>
        <v>10k (1 of 4)</v>
      </c>
      <c r="X39" s="197"/>
      <c r="Y39" s="197"/>
      <c r="Z39" s="197"/>
      <c r="AA39" s="197"/>
      <c r="AB39" s="198"/>
      <c r="AC39" s="14"/>
      <c r="AD39" s="196" t="str">
        <f>AD4</f>
        <v>10m (1 of 2)</v>
      </c>
      <c r="AE39" s="197"/>
      <c r="AF39" s="197"/>
      <c r="AG39" s="197"/>
      <c r="AH39" s="197"/>
      <c r="AI39" s="198"/>
      <c r="AJ39" s="14"/>
      <c r="AK39" s="196">
        <f>AK4</f>
        <v>0</v>
      </c>
      <c r="AL39" s="197"/>
      <c r="AM39" s="197"/>
      <c r="AN39" s="197"/>
      <c r="AO39" s="197"/>
      <c r="AP39" s="198"/>
      <c r="AQ39" s="14"/>
      <c r="AR39" s="196">
        <f>AR4</f>
        <v>0</v>
      </c>
      <c r="AS39" s="197"/>
      <c r="AT39" s="197"/>
      <c r="AU39" s="197"/>
      <c r="AV39" s="197"/>
      <c r="AW39" s="198"/>
      <c r="AX39" s="14"/>
      <c r="AY39" s="196" t="str">
        <f>AY4</f>
        <v>10m (2 of 2)</v>
      </c>
      <c r="AZ39" s="197"/>
      <c r="BA39" s="197"/>
      <c r="BB39" s="197"/>
      <c r="BC39" s="197"/>
      <c r="BD39" s="198"/>
      <c r="BE39" s="14"/>
      <c r="BF39" s="196" t="str">
        <f>BF4</f>
        <v>10k (2 of 4)</v>
      </c>
      <c r="BG39" s="197"/>
      <c r="BH39" s="197"/>
      <c r="BI39" s="197"/>
      <c r="BJ39" s="197"/>
      <c r="BK39" s="198"/>
      <c r="BL39" s="14"/>
      <c r="BM39" s="196" t="str">
        <f>BM4</f>
        <v>10k (3 of 4)</v>
      </c>
      <c r="BN39" s="197"/>
      <c r="BO39" s="197"/>
      <c r="BP39" s="197"/>
      <c r="BQ39" s="197"/>
      <c r="BR39" s="198"/>
      <c r="BS39" s="14"/>
      <c r="BT39" s="196" t="str">
        <f>BT4</f>
        <v>10k (4 of 4)</v>
      </c>
      <c r="BU39" s="197"/>
      <c r="BV39" s="197"/>
      <c r="BW39" s="197"/>
      <c r="BX39" s="197"/>
      <c r="BY39" s="198"/>
      <c r="BZ39" s="14"/>
      <c r="CA39" s="196">
        <f>CA4</f>
        <v>0</v>
      </c>
      <c r="CB39" s="197"/>
      <c r="CC39" s="197"/>
      <c r="CD39" s="197"/>
      <c r="CE39" s="197"/>
      <c r="CF39" s="198"/>
      <c r="CG39" s="14"/>
      <c r="CH39" s="196" t="str">
        <f>CH4</f>
        <v>after</v>
      </c>
      <c r="CI39" s="197"/>
      <c r="CJ39" s="197"/>
      <c r="CK39" s="197"/>
      <c r="CL39" s="197"/>
      <c r="CM39" s="198"/>
      <c r="CN39" s="14"/>
      <c r="CO39" s="14"/>
      <c r="CP39" s="14"/>
    </row>
    <row r="40" spans="1:94">
      <c r="A40" s="14" t="s">
        <v>6</v>
      </c>
      <c r="B40" s="196" t="str">
        <f>B5</f>
        <v>Salt Ayre Stadium</v>
      </c>
      <c r="C40" s="197"/>
      <c r="D40" s="197"/>
      <c r="E40" s="197"/>
      <c r="F40" s="197"/>
      <c r="G40" s="198"/>
      <c r="H40" s="14"/>
      <c r="I40" s="196" t="str">
        <f>I5</f>
        <v>Penrith, Cumbria</v>
      </c>
      <c r="J40" s="197"/>
      <c r="K40" s="197"/>
      <c r="L40" s="197"/>
      <c r="M40" s="197"/>
      <c r="N40" s="198"/>
      <c r="O40" s="14"/>
      <c r="P40" s="196" t="str">
        <f>P5</f>
        <v>Carlisle, Cumbria</v>
      </c>
      <c r="Q40" s="197"/>
      <c r="R40" s="197"/>
      <c r="S40" s="197"/>
      <c r="T40" s="197"/>
      <c r="U40" s="198"/>
      <c r="V40" s="14"/>
      <c r="W40" s="196" t="str">
        <f>W5</f>
        <v>Stanley Park, Backpool</v>
      </c>
      <c r="X40" s="197"/>
      <c r="Y40" s="197"/>
      <c r="Z40" s="197"/>
      <c r="AA40" s="197"/>
      <c r="AB40" s="198"/>
      <c r="AC40" s="14"/>
      <c r="AD40" s="196" t="str">
        <f>AD5</f>
        <v>Keswick</v>
      </c>
      <c r="AE40" s="197"/>
      <c r="AF40" s="197"/>
      <c r="AG40" s="197"/>
      <c r="AH40" s="197"/>
      <c r="AI40" s="198"/>
      <c r="AJ40" s="14"/>
      <c r="AK40" s="196">
        <f>AK5</f>
        <v>0</v>
      </c>
      <c r="AL40" s="197"/>
      <c r="AM40" s="197"/>
      <c r="AN40" s="197"/>
      <c r="AO40" s="197"/>
      <c r="AP40" s="198"/>
      <c r="AQ40" s="14"/>
      <c r="AR40" s="196">
        <f>AR5</f>
        <v>0</v>
      </c>
      <c r="AS40" s="197"/>
      <c r="AT40" s="197"/>
      <c r="AU40" s="197"/>
      <c r="AV40" s="197"/>
      <c r="AW40" s="198"/>
      <c r="AX40" s="14"/>
      <c r="AY40" s="196" t="str">
        <f>AY5</f>
        <v>Brampton to Carlisle</v>
      </c>
      <c r="AZ40" s="197"/>
      <c r="BA40" s="197"/>
      <c r="BB40" s="197"/>
      <c r="BC40" s="197"/>
      <c r="BD40" s="198"/>
      <c r="BE40" s="14"/>
      <c r="BF40" s="196" t="str">
        <f>BF5</f>
        <v>Wesham , Preston</v>
      </c>
      <c r="BG40" s="197"/>
      <c r="BH40" s="197"/>
      <c r="BI40" s="197"/>
      <c r="BJ40" s="197"/>
      <c r="BK40" s="198"/>
      <c r="BL40" s="14"/>
      <c r="BM40" s="196" t="str">
        <f>BM5</f>
        <v>Ulverston Xmas Pudding</v>
      </c>
      <c r="BN40" s="197"/>
      <c r="BO40" s="197"/>
      <c r="BP40" s="197"/>
      <c r="BQ40" s="197"/>
      <c r="BR40" s="198"/>
      <c r="BS40" s="14"/>
      <c r="BT40" s="196" t="str">
        <f>BT5</f>
        <v>Langdale, Ambleside</v>
      </c>
      <c r="BU40" s="197"/>
      <c r="BV40" s="197"/>
      <c r="BW40" s="197"/>
      <c r="BX40" s="197"/>
      <c r="BY40" s="198"/>
      <c r="BZ40" s="14"/>
      <c r="CA40" s="196">
        <f>CA5</f>
        <v>0</v>
      </c>
      <c r="CB40" s="197"/>
      <c r="CC40" s="197"/>
      <c r="CD40" s="197"/>
      <c r="CE40" s="197"/>
      <c r="CF40" s="198"/>
      <c r="CG40" s="14"/>
      <c r="CH40" s="202">
        <f>CH5</f>
        <v>6</v>
      </c>
      <c r="CI40" s="203"/>
      <c r="CJ40" s="203"/>
      <c r="CK40" s="203"/>
      <c r="CL40" s="203"/>
      <c r="CM40" s="204"/>
      <c r="CN40" s="14"/>
      <c r="CO40" s="14"/>
      <c r="CP40" s="14"/>
    </row>
    <row r="41" spans="1:94">
      <c r="A41" s="14" t="s">
        <v>5</v>
      </c>
      <c r="B41" s="199" t="str">
        <f>B6</f>
        <v>Sat 25-09-10</v>
      </c>
      <c r="C41" s="200"/>
      <c r="D41" s="200"/>
      <c r="E41" s="200"/>
      <c r="F41" s="200"/>
      <c r="G41" s="201"/>
      <c r="H41" s="14"/>
      <c r="I41" s="199" t="str">
        <f>I6</f>
        <v>Sun 10-10-10</v>
      </c>
      <c r="J41" s="200"/>
      <c r="K41" s="200"/>
      <c r="L41" s="200"/>
      <c r="M41" s="200"/>
      <c r="N41" s="201"/>
      <c r="O41" s="14"/>
      <c r="P41" s="199" t="str">
        <f>P6</f>
        <v>Sun 10-10-10</v>
      </c>
      <c r="Q41" s="200"/>
      <c r="R41" s="200"/>
      <c r="S41" s="200"/>
      <c r="T41" s="200"/>
      <c r="U41" s="201"/>
      <c r="V41" s="14"/>
      <c r="W41" s="199" t="str">
        <f>W6</f>
        <v>Sun 24-10-10</v>
      </c>
      <c r="X41" s="200"/>
      <c r="Y41" s="200"/>
      <c r="Z41" s="200"/>
      <c r="AA41" s="200"/>
      <c r="AB41" s="201"/>
      <c r="AC41" s="14"/>
      <c r="AD41" s="199" t="str">
        <f>AD6</f>
        <v>Sun 07-11-10</v>
      </c>
      <c r="AE41" s="200"/>
      <c r="AF41" s="200"/>
      <c r="AG41" s="200"/>
      <c r="AH41" s="200"/>
      <c r="AI41" s="201"/>
      <c r="AJ41" s="14"/>
      <c r="AK41" s="199">
        <f>AK6</f>
        <v>0</v>
      </c>
      <c r="AL41" s="200"/>
      <c r="AM41" s="200"/>
      <c r="AN41" s="200"/>
      <c r="AO41" s="200"/>
      <c r="AP41" s="201"/>
      <c r="AQ41" s="14"/>
      <c r="AR41" s="199">
        <f>AR6</f>
        <v>0</v>
      </c>
      <c r="AS41" s="200"/>
      <c r="AT41" s="200"/>
      <c r="AU41" s="200"/>
      <c r="AV41" s="200"/>
      <c r="AW41" s="201"/>
      <c r="AX41" s="14"/>
      <c r="AY41" s="199" t="str">
        <f>AY6</f>
        <v>Sat 20-11-10</v>
      </c>
      <c r="AZ41" s="200"/>
      <c r="BA41" s="200"/>
      <c r="BB41" s="200"/>
      <c r="BC41" s="200"/>
      <c r="BD41" s="201"/>
      <c r="BE41" s="14"/>
      <c r="BF41" s="199" t="str">
        <f>BF6</f>
        <v>Sat 27-11-10</v>
      </c>
      <c r="BG41" s="200"/>
      <c r="BH41" s="200"/>
      <c r="BI41" s="200"/>
      <c r="BJ41" s="200"/>
      <c r="BK41" s="201"/>
      <c r="BL41" s="14"/>
      <c r="BM41" s="199" t="str">
        <f>BM6</f>
        <v>Sun 05-12-10</v>
      </c>
      <c r="BN41" s="200"/>
      <c r="BO41" s="200"/>
      <c r="BP41" s="200"/>
      <c r="BQ41" s="200"/>
      <c r="BR41" s="201"/>
      <c r="BS41" s="14"/>
      <c r="BT41" s="199" t="str">
        <f>BT6</f>
        <v>Sat 11 &amp; Sun 12-12-10</v>
      </c>
      <c r="BU41" s="200"/>
      <c r="BV41" s="200"/>
      <c r="BW41" s="200"/>
      <c r="BX41" s="200"/>
      <c r="BY41" s="201"/>
      <c r="BZ41" s="14"/>
      <c r="CA41" s="199">
        <f>CA6</f>
        <v>0</v>
      </c>
      <c r="CB41" s="200"/>
      <c r="CC41" s="200"/>
      <c r="CD41" s="200"/>
      <c r="CE41" s="200"/>
      <c r="CF41" s="201"/>
      <c r="CG41" s="14"/>
      <c r="CH41" s="196" t="str">
        <f>CH6</f>
        <v>events</v>
      </c>
      <c r="CI41" s="197"/>
      <c r="CJ41" s="197"/>
      <c r="CK41" s="197"/>
      <c r="CL41" s="197"/>
      <c r="CM41" s="198"/>
      <c r="CN41" s="14"/>
      <c r="CO41" s="14"/>
      <c r="CP41" s="14"/>
    </row>
    <row r="42" spans="1:94" ht="53.25" customHeight="1">
      <c r="A42" s="14"/>
      <c r="B42" s="16" t="s">
        <v>8</v>
      </c>
      <c r="C42" s="34" t="s">
        <v>13</v>
      </c>
      <c r="D42" s="32" t="s">
        <v>11</v>
      </c>
      <c r="E42" s="33" t="s">
        <v>9</v>
      </c>
      <c r="F42" s="32" t="s">
        <v>14</v>
      </c>
      <c r="G42" s="20" t="s">
        <v>15</v>
      </c>
      <c r="H42" s="14"/>
      <c r="I42" s="16" t="s">
        <v>8</v>
      </c>
      <c r="J42" s="34" t="s">
        <v>13</v>
      </c>
      <c r="K42" s="32" t="s">
        <v>11</v>
      </c>
      <c r="L42" s="33" t="s">
        <v>9</v>
      </c>
      <c r="M42" s="32" t="s">
        <v>14</v>
      </c>
      <c r="N42" s="20" t="s">
        <v>15</v>
      </c>
      <c r="O42" s="14"/>
      <c r="P42" s="16" t="s">
        <v>8</v>
      </c>
      <c r="Q42" s="34" t="s">
        <v>13</v>
      </c>
      <c r="R42" s="32" t="s">
        <v>11</v>
      </c>
      <c r="S42" s="33" t="s">
        <v>9</v>
      </c>
      <c r="T42" s="32" t="s">
        <v>14</v>
      </c>
      <c r="U42" s="20" t="s">
        <v>15</v>
      </c>
      <c r="V42" s="14"/>
      <c r="W42" s="16" t="s">
        <v>8</v>
      </c>
      <c r="X42" s="34" t="s">
        <v>13</v>
      </c>
      <c r="Y42" s="32" t="s">
        <v>11</v>
      </c>
      <c r="Z42" s="33" t="s">
        <v>9</v>
      </c>
      <c r="AA42" s="32" t="s">
        <v>14</v>
      </c>
      <c r="AB42" s="20" t="s">
        <v>15</v>
      </c>
      <c r="AC42" s="14"/>
      <c r="AD42" s="16" t="s">
        <v>8</v>
      </c>
      <c r="AE42" s="34" t="s">
        <v>13</v>
      </c>
      <c r="AF42" s="32" t="s">
        <v>11</v>
      </c>
      <c r="AG42" s="33" t="s">
        <v>9</v>
      </c>
      <c r="AH42" s="32" t="s">
        <v>14</v>
      </c>
      <c r="AI42" s="20" t="s">
        <v>15</v>
      </c>
      <c r="AJ42" s="14"/>
      <c r="AK42" s="16" t="s">
        <v>8</v>
      </c>
      <c r="AL42" s="34" t="s">
        <v>13</v>
      </c>
      <c r="AM42" s="32" t="s">
        <v>11</v>
      </c>
      <c r="AN42" s="33" t="s">
        <v>9</v>
      </c>
      <c r="AO42" s="32" t="s">
        <v>14</v>
      </c>
      <c r="AP42" s="20" t="s">
        <v>15</v>
      </c>
      <c r="AQ42" s="14"/>
      <c r="AR42" s="16" t="s">
        <v>8</v>
      </c>
      <c r="AS42" s="34" t="s">
        <v>13</v>
      </c>
      <c r="AT42" s="32" t="s">
        <v>11</v>
      </c>
      <c r="AU42" s="33" t="s">
        <v>9</v>
      </c>
      <c r="AV42" s="32" t="s">
        <v>14</v>
      </c>
      <c r="AW42" s="20" t="s">
        <v>15</v>
      </c>
      <c r="AX42" s="14"/>
      <c r="AY42" s="16" t="s">
        <v>8</v>
      </c>
      <c r="AZ42" s="34" t="s">
        <v>13</v>
      </c>
      <c r="BA42" s="32" t="s">
        <v>11</v>
      </c>
      <c r="BB42" s="33" t="s">
        <v>9</v>
      </c>
      <c r="BC42" s="32" t="s">
        <v>14</v>
      </c>
      <c r="BD42" s="20" t="s">
        <v>15</v>
      </c>
      <c r="BE42" s="14"/>
      <c r="BF42" s="16" t="s">
        <v>8</v>
      </c>
      <c r="BG42" s="34" t="s">
        <v>13</v>
      </c>
      <c r="BH42" s="32" t="s">
        <v>11</v>
      </c>
      <c r="BI42" s="33" t="s">
        <v>9</v>
      </c>
      <c r="BJ42" s="32" t="s">
        <v>14</v>
      </c>
      <c r="BK42" s="20" t="s">
        <v>15</v>
      </c>
      <c r="BL42" s="14"/>
      <c r="BM42" s="16" t="s">
        <v>8</v>
      </c>
      <c r="BN42" s="34" t="s">
        <v>13</v>
      </c>
      <c r="BO42" s="32" t="s">
        <v>11</v>
      </c>
      <c r="BP42" s="33" t="s">
        <v>9</v>
      </c>
      <c r="BQ42" s="32" t="s">
        <v>14</v>
      </c>
      <c r="BR42" s="20" t="s">
        <v>15</v>
      </c>
      <c r="BS42" s="14"/>
      <c r="BT42" s="16" t="s">
        <v>8</v>
      </c>
      <c r="BU42" s="34" t="s">
        <v>13</v>
      </c>
      <c r="BV42" s="32" t="s">
        <v>11</v>
      </c>
      <c r="BW42" s="33" t="s">
        <v>9</v>
      </c>
      <c r="BX42" s="32" t="s">
        <v>14</v>
      </c>
      <c r="BY42" s="20" t="s">
        <v>15</v>
      </c>
      <c r="BZ42" s="14"/>
      <c r="CA42" s="16" t="s">
        <v>8</v>
      </c>
      <c r="CB42" s="34" t="s">
        <v>13</v>
      </c>
      <c r="CC42" s="32" t="s">
        <v>11</v>
      </c>
      <c r="CD42" s="33" t="s">
        <v>9</v>
      </c>
      <c r="CE42" s="32" t="s">
        <v>14</v>
      </c>
      <c r="CF42" s="20" t="s">
        <v>15</v>
      </c>
      <c r="CG42" s="14"/>
      <c r="CH42" s="16" t="s">
        <v>8</v>
      </c>
      <c r="CI42" s="34" t="s">
        <v>13</v>
      </c>
      <c r="CJ42" s="32" t="s">
        <v>11</v>
      </c>
      <c r="CK42" s="33" t="s">
        <v>9</v>
      </c>
      <c r="CL42" s="32" t="s">
        <v>14</v>
      </c>
      <c r="CM42" s="20" t="s">
        <v>44</v>
      </c>
      <c r="CN42" s="14"/>
      <c r="CO42" s="14"/>
      <c r="CP42" s="14"/>
    </row>
    <row r="43" spans="1:94">
      <c r="A43" s="14"/>
      <c r="B43" s="16"/>
      <c r="C43" s="21"/>
      <c r="D43" s="19"/>
      <c r="E43" s="19"/>
      <c r="F43" s="19"/>
      <c r="G43" s="22"/>
      <c r="H43" s="14"/>
      <c r="I43" s="16"/>
      <c r="J43" s="21"/>
      <c r="K43" s="19"/>
      <c r="L43" s="19"/>
      <c r="M43" s="19"/>
      <c r="N43" s="22"/>
      <c r="O43" s="14"/>
      <c r="P43" s="16"/>
      <c r="Q43" s="21"/>
      <c r="R43" s="19"/>
      <c r="S43" s="19"/>
      <c r="T43" s="19"/>
      <c r="U43" s="22"/>
      <c r="V43" s="14"/>
      <c r="W43" s="16"/>
      <c r="X43" s="21"/>
      <c r="Y43" s="19"/>
      <c r="Z43" s="19"/>
      <c r="AA43" s="19"/>
      <c r="AB43" s="22"/>
      <c r="AC43" s="14"/>
      <c r="AD43" s="16"/>
      <c r="AE43" s="21"/>
      <c r="AF43" s="19"/>
      <c r="AG43" s="19"/>
      <c r="AH43" s="19"/>
      <c r="AI43" s="22"/>
      <c r="AJ43" s="14"/>
      <c r="AK43" s="16"/>
      <c r="AL43" s="21"/>
      <c r="AM43" s="19"/>
      <c r="AN43" s="19"/>
      <c r="AO43" s="19"/>
      <c r="AP43" s="22"/>
      <c r="AQ43" s="14"/>
      <c r="AR43" s="16"/>
      <c r="AS43" s="21"/>
      <c r="AT43" s="19"/>
      <c r="AU43" s="19"/>
      <c r="AV43" s="19"/>
      <c r="AW43" s="22"/>
      <c r="AX43" s="14"/>
      <c r="AY43" s="16"/>
      <c r="AZ43" s="21"/>
      <c r="BA43" s="19"/>
      <c r="BB43" s="19"/>
      <c r="BC43" s="19"/>
      <c r="BD43" s="22"/>
      <c r="BE43" s="14"/>
      <c r="BF43" s="16"/>
      <c r="BG43" s="21"/>
      <c r="BH43" s="19"/>
      <c r="BI43" s="19"/>
      <c r="BJ43" s="19"/>
      <c r="BK43" s="22"/>
      <c r="BL43" s="14"/>
      <c r="BM43" s="16"/>
      <c r="BN43" s="21"/>
      <c r="BO43" s="19"/>
      <c r="BP43" s="19"/>
      <c r="BQ43" s="19"/>
      <c r="BR43" s="22"/>
      <c r="BS43" s="14"/>
      <c r="BT43" s="16"/>
      <c r="BU43" s="21"/>
      <c r="BV43" s="19"/>
      <c r="BW43" s="19"/>
      <c r="BX43" s="19"/>
      <c r="BY43" s="22"/>
      <c r="BZ43" s="14"/>
      <c r="CA43" s="16"/>
      <c r="CB43" s="21"/>
      <c r="CC43" s="19"/>
      <c r="CD43" s="19"/>
      <c r="CE43" s="19"/>
      <c r="CF43" s="22"/>
      <c r="CG43" s="14"/>
      <c r="CH43" s="16"/>
      <c r="CI43" s="21"/>
      <c r="CJ43" s="19"/>
      <c r="CK43" s="19"/>
      <c r="CL43" s="19"/>
      <c r="CM43" s="22"/>
      <c r="CN43" s="14"/>
      <c r="CO43" s="14"/>
      <c r="CP43" s="14"/>
    </row>
    <row r="44" spans="1:94">
      <c r="A44" s="14" t="s">
        <v>326</v>
      </c>
      <c r="B44" s="23"/>
      <c r="C44" s="21"/>
      <c r="D44" s="19"/>
      <c r="E44" s="19"/>
      <c r="F44" s="19"/>
      <c r="G44" s="22">
        <f t="shared" ref="G44:G56" si="34">D44+E44+F44</f>
        <v>0</v>
      </c>
      <c r="H44" s="14"/>
      <c r="I44" s="23"/>
      <c r="J44" s="21"/>
      <c r="K44" s="19"/>
      <c r="L44" s="19"/>
      <c r="M44" s="19"/>
      <c r="N44" s="22">
        <f t="shared" ref="N44:N56" si="35">K44+L44+M44</f>
        <v>0</v>
      </c>
      <c r="O44" s="14"/>
      <c r="P44" s="23">
        <v>7.480324074074074E-2</v>
      </c>
      <c r="Q44" s="21" t="s">
        <v>214</v>
      </c>
      <c r="R44" s="57">
        <f>(P$68+1)-Q44</f>
        <v>3</v>
      </c>
      <c r="S44" s="24"/>
      <c r="T44" s="19">
        <v>5</v>
      </c>
      <c r="U44" s="22">
        <f t="shared" ref="U44:U53" si="36">R44+S44+T44</f>
        <v>8</v>
      </c>
      <c r="V44" s="14"/>
      <c r="W44" s="23"/>
      <c r="X44" s="21"/>
      <c r="Y44" s="19"/>
      <c r="Z44" s="19"/>
      <c r="AA44" s="19"/>
      <c r="AB44" s="22">
        <f t="shared" ref="AB44:AB53" si="37">Y44+Z44+AA44</f>
        <v>0</v>
      </c>
      <c r="AC44" s="14"/>
      <c r="AD44" s="23"/>
      <c r="AE44" s="21"/>
      <c r="AF44" s="19"/>
      <c r="AG44" s="19"/>
      <c r="AH44" s="19"/>
      <c r="AI44" s="22">
        <f t="shared" ref="AI44:AI53" si="38">AF44+AG44+AH44</f>
        <v>0</v>
      </c>
      <c r="AJ44" s="14"/>
      <c r="AK44" s="23"/>
      <c r="AL44" s="21"/>
      <c r="AM44" s="19"/>
      <c r="AN44" s="19"/>
      <c r="AO44" s="19"/>
      <c r="AP44" s="22">
        <f t="shared" ref="AP44:AP53" si="39">AM44+AN44+AO44</f>
        <v>0</v>
      </c>
      <c r="AQ44" s="14"/>
      <c r="AR44" s="23"/>
      <c r="AS44" s="21"/>
      <c r="AT44" s="19"/>
      <c r="AU44" s="19"/>
      <c r="AV44" s="19"/>
      <c r="AW44" s="22">
        <f t="shared" ref="AW44:AW53" si="40">AT44+AU44+AV44</f>
        <v>0</v>
      </c>
      <c r="AX44" s="14"/>
      <c r="AY44" s="23"/>
      <c r="AZ44" s="21"/>
      <c r="BA44" s="19"/>
      <c r="BB44" s="19"/>
      <c r="BC44" s="19"/>
      <c r="BD44" s="22">
        <f t="shared" ref="BD44:BD53" si="41">BA44+BB44+BC44</f>
        <v>0</v>
      </c>
      <c r="BE44" s="14"/>
      <c r="BF44" s="23"/>
      <c r="BG44" s="21"/>
      <c r="BH44" s="19"/>
      <c r="BI44" s="19"/>
      <c r="BJ44" s="19"/>
      <c r="BK44" s="22">
        <f t="shared" ref="BK44:BK53" si="42">BH44+BI44+BJ44</f>
        <v>0</v>
      </c>
      <c r="BL44" s="14"/>
      <c r="BM44" s="23"/>
      <c r="BN44" s="21"/>
      <c r="BO44" s="19"/>
      <c r="BP44" s="19"/>
      <c r="BQ44" s="19"/>
      <c r="BR44" s="22">
        <f t="shared" ref="BR44:BR53" si="43">BO44+BP44+BQ44</f>
        <v>0</v>
      </c>
      <c r="BS44" s="14"/>
      <c r="BT44" s="23"/>
      <c r="BU44" s="21"/>
      <c r="BV44" s="19"/>
      <c r="BW44" s="19"/>
      <c r="BX44" s="19"/>
      <c r="BY44" s="22">
        <f t="shared" ref="BY44:BY53" si="44">BV44+BW44+BX44</f>
        <v>0</v>
      </c>
      <c r="BZ44" s="14"/>
      <c r="CA44" s="23"/>
      <c r="CB44" s="21"/>
      <c r="CC44" s="19"/>
      <c r="CD44" s="25"/>
      <c r="CE44" s="19"/>
      <c r="CF44" s="22">
        <f t="shared" ref="CF44:CF53" si="45">CC44+CD44+CE44</f>
        <v>0</v>
      </c>
      <c r="CG44" s="14"/>
      <c r="CH44" s="23"/>
      <c r="CI44" s="21"/>
      <c r="CJ44" s="19">
        <f t="shared" ref="CJ44:CJ53" si="46">D44+K44+R44+Y44+AF44+AM44+AT44+BA44+BH44+BO44+BV44+CC44</f>
        <v>3</v>
      </c>
      <c r="CK44" s="19">
        <f t="shared" ref="CK44:CK53" si="47">E44+L44+S44+Z44+AG44+AN44+AU44+BB44+BI44+BP44+BW44+CD44</f>
        <v>0</v>
      </c>
      <c r="CL44" s="19">
        <f t="shared" ref="CL44:CL53" si="48">F44+M44+T44+AA44+AH44+AO44+AV44+BC44+BJ44+BQ44+BX44+CE44</f>
        <v>5</v>
      </c>
      <c r="CM44" s="22">
        <f t="shared" ref="CM44:CM53" si="49">CJ44+CK44+CL44</f>
        <v>8</v>
      </c>
      <c r="CN44" s="14" t="str">
        <f t="shared" ref="CN44:CN53" si="50">A44</f>
        <v>Emma Carrick</v>
      </c>
      <c r="CO44" s="14"/>
      <c r="CP44" s="65"/>
    </row>
    <row r="45" spans="1:94">
      <c r="A45" s="14" t="s">
        <v>372</v>
      </c>
      <c r="B45" s="23"/>
      <c r="C45" s="21"/>
      <c r="D45" s="19"/>
      <c r="E45" s="19"/>
      <c r="F45" s="19"/>
      <c r="G45" s="22">
        <f t="shared" si="34"/>
        <v>0</v>
      </c>
      <c r="H45" s="14"/>
      <c r="I45" s="23"/>
      <c r="J45" s="21"/>
      <c r="K45" s="19"/>
      <c r="L45" s="19"/>
      <c r="M45" s="19"/>
      <c r="N45" s="22">
        <f t="shared" si="35"/>
        <v>0</v>
      </c>
      <c r="O45" s="14"/>
      <c r="P45" s="23">
        <v>7.9826388888888891E-2</v>
      </c>
      <c r="Q45" s="21" t="s">
        <v>232</v>
      </c>
      <c r="R45" s="57">
        <f>(P$68+1)-Q45</f>
        <v>2</v>
      </c>
      <c r="S45" s="24"/>
      <c r="T45" s="19">
        <v>5</v>
      </c>
      <c r="U45" s="22">
        <f t="shared" si="36"/>
        <v>7</v>
      </c>
      <c r="V45" s="14"/>
      <c r="W45" s="23"/>
      <c r="X45" s="21"/>
      <c r="Y45" s="19"/>
      <c r="Z45" s="19"/>
      <c r="AA45" s="19"/>
      <c r="AB45" s="22">
        <f t="shared" si="37"/>
        <v>0</v>
      </c>
      <c r="AC45" s="14"/>
      <c r="AD45" s="23"/>
      <c r="AE45" s="21"/>
      <c r="AF45" s="19"/>
      <c r="AG45" s="19"/>
      <c r="AH45" s="19"/>
      <c r="AI45" s="22">
        <f t="shared" si="38"/>
        <v>0</v>
      </c>
      <c r="AJ45" s="14"/>
      <c r="AK45" s="23"/>
      <c r="AL45" s="21"/>
      <c r="AM45" s="19"/>
      <c r="AN45" s="19"/>
      <c r="AO45" s="19"/>
      <c r="AP45" s="22">
        <f t="shared" si="39"/>
        <v>0</v>
      </c>
      <c r="AQ45" s="14"/>
      <c r="AR45" s="23"/>
      <c r="AS45" s="21"/>
      <c r="AT45" s="19"/>
      <c r="AU45" s="19"/>
      <c r="AV45" s="19"/>
      <c r="AW45" s="22">
        <f t="shared" si="40"/>
        <v>0</v>
      </c>
      <c r="AX45" s="14"/>
      <c r="AY45" s="23"/>
      <c r="AZ45" s="21"/>
      <c r="BA45" s="19"/>
      <c r="BB45" s="19"/>
      <c r="BC45" s="19"/>
      <c r="BD45" s="22">
        <f t="shared" si="41"/>
        <v>0</v>
      </c>
      <c r="BE45" s="14"/>
      <c r="BF45" s="23"/>
      <c r="BG45" s="21"/>
      <c r="BH45" s="19"/>
      <c r="BI45" s="19"/>
      <c r="BJ45" s="19"/>
      <c r="BK45" s="22">
        <f t="shared" si="42"/>
        <v>0</v>
      </c>
      <c r="BL45" s="14"/>
      <c r="BM45" s="23"/>
      <c r="BN45" s="21"/>
      <c r="BO45" s="19"/>
      <c r="BP45" s="19"/>
      <c r="BQ45" s="19"/>
      <c r="BR45" s="22">
        <f t="shared" si="43"/>
        <v>0</v>
      </c>
      <c r="BS45" s="14"/>
      <c r="BT45" s="23"/>
      <c r="BU45" s="21"/>
      <c r="BV45" s="19"/>
      <c r="BW45" s="19"/>
      <c r="BX45" s="19"/>
      <c r="BY45" s="22">
        <f t="shared" si="44"/>
        <v>0</v>
      </c>
      <c r="BZ45" s="14"/>
      <c r="CA45" s="23"/>
      <c r="CB45" s="21"/>
      <c r="CC45" s="19"/>
      <c r="CD45" s="25"/>
      <c r="CE45" s="19"/>
      <c r="CF45" s="22">
        <f t="shared" si="45"/>
        <v>0</v>
      </c>
      <c r="CG45" s="14"/>
      <c r="CH45" s="23"/>
      <c r="CI45" s="21"/>
      <c r="CJ45" s="19">
        <f t="shared" si="46"/>
        <v>2</v>
      </c>
      <c r="CK45" s="19">
        <f t="shared" si="47"/>
        <v>0</v>
      </c>
      <c r="CL45" s="19">
        <f t="shared" si="48"/>
        <v>5</v>
      </c>
      <c r="CM45" s="22">
        <f t="shared" si="49"/>
        <v>7</v>
      </c>
      <c r="CN45" s="14" t="str">
        <f t="shared" si="50"/>
        <v>Ally Walker</v>
      </c>
      <c r="CO45" s="14"/>
      <c r="CP45" s="65"/>
    </row>
    <row r="46" spans="1:94">
      <c r="A46" s="14" t="s">
        <v>373</v>
      </c>
      <c r="B46" s="23"/>
      <c r="C46" s="21"/>
      <c r="D46" s="19"/>
      <c r="E46" s="19"/>
      <c r="F46" s="19"/>
      <c r="G46" s="22">
        <f t="shared" si="34"/>
        <v>0</v>
      </c>
      <c r="H46" s="14"/>
      <c r="I46" s="23"/>
      <c r="J46" s="21"/>
      <c r="K46" s="19"/>
      <c r="L46" s="19"/>
      <c r="M46" s="19"/>
      <c r="N46" s="22">
        <f t="shared" si="35"/>
        <v>0</v>
      </c>
      <c r="O46" s="14"/>
      <c r="P46" s="23">
        <v>8.6469907407407412E-2</v>
      </c>
      <c r="Q46" s="21" t="s">
        <v>233</v>
      </c>
      <c r="R46" s="57">
        <f>(P$68+1)-Q46</f>
        <v>1</v>
      </c>
      <c r="S46" s="24"/>
      <c r="T46" s="19">
        <v>5</v>
      </c>
      <c r="U46" s="22">
        <f t="shared" si="36"/>
        <v>6</v>
      </c>
      <c r="V46" s="14"/>
      <c r="W46" s="23"/>
      <c r="X46" s="21"/>
      <c r="Y46" s="19"/>
      <c r="Z46" s="19"/>
      <c r="AA46" s="19"/>
      <c r="AB46" s="22">
        <f t="shared" si="37"/>
        <v>0</v>
      </c>
      <c r="AC46" s="14"/>
      <c r="AD46" s="23"/>
      <c r="AE46" s="21"/>
      <c r="AF46" s="19"/>
      <c r="AG46" s="19"/>
      <c r="AH46" s="19"/>
      <c r="AI46" s="22">
        <f t="shared" si="38"/>
        <v>0</v>
      </c>
      <c r="AJ46" s="14"/>
      <c r="AK46" s="23"/>
      <c r="AL46" s="21"/>
      <c r="AM46" s="19"/>
      <c r="AN46" s="19"/>
      <c r="AO46" s="19"/>
      <c r="AP46" s="22">
        <f t="shared" si="39"/>
        <v>0</v>
      </c>
      <c r="AQ46" s="14"/>
      <c r="AR46" s="23"/>
      <c r="AS46" s="21"/>
      <c r="AT46" s="19"/>
      <c r="AU46" s="19"/>
      <c r="AV46" s="19"/>
      <c r="AW46" s="22">
        <f t="shared" si="40"/>
        <v>0</v>
      </c>
      <c r="AX46" s="14"/>
      <c r="AY46" s="23"/>
      <c r="AZ46" s="21"/>
      <c r="BA46" s="19"/>
      <c r="BB46" s="19"/>
      <c r="BC46" s="19"/>
      <c r="BD46" s="22">
        <f t="shared" si="41"/>
        <v>0</v>
      </c>
      <c r="BE46" s="14"/>
      <c r="BF46" s="23"/>
      <c r="BG46" s="21"/>
      <c r="BH46" s="19"/>
      <c r="BI46" s="19"/>
      <c r="BJ46" s="19"/>
      <c r="BK46" s="22">
        <f t="shared" si="42"/>
        <v>0</v>
      </c>
      <c r="BL46" s="14"/>
      <c r="BM46" s="23"/>
      <c r="BN46" s="21"/>
      <c r="BO46" s="19"/>
      <c r="BP46" s="19"/>
      <c r="BQ46" s="19"/>
      <c r="BR46" s="22">
        <f t="shared" si="43"/>
        <v>0</v>
      </c>
      <c r="BS46" s="14"/>
      <c r="BT46" s="23"/>
      <c r="BU46" s="21"/>
      <c r="BV46" s="19"/>
      <c r="BW46" s="19"/>
      <c r="BX46" s="19"/>
      <c r="BY46" s="22">
        <f t="shared" si="44"/>
        <v>0</v>
      </c>
      <c r="BZ46" s="14"/>
      <c r="CA46" s="23"/>
      <c r="CB46" s="21"/>
      <c r="CC46" s="19"/>
      <c r="CD46" s="25"/>
      <c r="CE46" s="19"/>
      <c r="CF46" s="22">
        <f t="shared" si="45"/>
        <v>0</v>
      </c>
      <c r="CG46" s="14"/>
      <c r="CH46" s="23"/>
      <c r="CI46" s="21"/>
      <c r="CJ46" s="19">
        <f t="shared" si="46"/>
        <v>1</v>
      </c>
      <c r="CK46" s="19">
        <f t="shared" si="47"/>
        <v>0</v>
      </c>
      <c r="CL46" s="19">
        <f t="shared" si="48"/>
        <v>5</v>
      </c>
      <c r="CM46" s="22">
        <f t="shared" si="49"/>
        <v>6</v>
      </c>
      <c r="CN46" s="14" t="str">
        <f t="shared" si="50"/>
        <v>Vicky Boyd</v>
      </c>
      <c r="CO46" s="14"/>
      <c r="CP46" s="65"/>
    </row>
    <row r="47" spans="1:94">
      <c r="A47" s="14" t="s">
        <v>378</v>
      </c>
      <c r="B47" s="23"/>
      <c r="C47" s="21"/>
      <c r="D47" s="19"/>
      <c r="E47" s="19"/>
      <c r="F47" s="19"/>
      <c r="G47" s="22">
        <f t="shared" si="34"/>
        <v>0</v>
      </c>
      <c r="H47" s="14"/>
      <c r="I47" s="23">
        <v>3.1018518518518515E-2</v>
      </c>
      <c r="J47" s="21" t="s">
        <v>214</v>
      </c>
      <c r="K47" s="57">
        <f t="shared" ref="K47:K55" si="51">(I$68+1)-J47</f>
        <v>9</v>
      </c>
      <c r="L47" s="24"/>
      <c r="M47" s="19">
        <v>5</v>
      </c>
      <c r="N47" s="22">
        <f t="shared" si="35"/>
        <v>14</v>
      </c>
      <c r="O47" s="14"/>
      <c r="P47" s="23"/>
      <c r="Q47" s="21"/>
      <c r="R47" s="19"/>
      <c r="S47" s="19"/>
      <c r="T47" s="19"/>
      <c r="U47" s="22">
        <f t="shared" si="36"/>
        <v>0</v>
      </c>
      <c r="V47" s="14"/>
      <c r="W47" s="23"/>
      <c r="X47" s="21"/>
      <c r="Y47" s="19"/>
      <c r="Z47" s="19"/>
      <c r="AA47" s="19"/>
      <c r="AB47" s="22">
        <f t="shared" si="37"/>
        <v>0</v>
      </c>
      <c r="AC47" s="14"/>
      <c r="AD47" s="23"/>
      <c r="AE47" s="21"/>
      <c r="AF47" s="19"/>
      <c r="AG47" s="19"/>
      <c r="AH47" s="19"/>
      <c r="AI47" s="22">
        <f t="shared" si="38"/>
        <v>0</v>
      </c>
      <c r="AJ47" s="14"/>
      <c r="AK47" s="23"/>
      <c r="AL47" s="21"/>
      <c r="AM47" s="19"/>
      <c r="AN47" s="19"/>
      <c r="AO47" s="19"/>
      <c r="AP47" s="22">
        <f t="shared" si="39"/>
        <v>0</v>
      </c>
      <c r="AQ47" s="14"/>
      <c r="AR47" s="23"/>
      <c r="AS47" s="21"/>
      <c r="AT47" s="19"/>
      <c r="AU47" s="19"/>
      <c r="AV47" s="19"/>
      <c r="AW47" s="22">
        <f t="shared" si="40"/>
        <v>0</v>
      </c>
      <c r="AX47" s="14"/>
      <c r="AY47" s="23"/>
      <c r="AZ47" s="21"/>
      <c r="BA47" s="19"/>
      <c r="BB47" s="19"/>
      <c r="BC47" s="19"/>
      <c r="BD47" s="22">
        <f t="shared" si="41"/>
        <v>0</v>
      </c>
      <c r="BE47" s="14"/>
      <c r="BF47" s="23"/>
      <c r="BG47" s="21"/>
      <c r="BH47" s="19"/>
      <c r="BI47" s="19"/>
      <c r="BJ47" s="19"/>
      <c r="BK47" s="22">
        <f t="shared" si="42"/>
        <v>0</v>
      </c>
      <c r="BL47" s="14"/>
      <c r="BM47" s="23"/>
      <c r="BN47" s="21"/>
      <c r="BO47" s="19"/>
      <c r="BP47" s="19"/>
      <c r="BQ47" s="19"/>
      <c r="BR47" s="22">
        <f t="shared" si="43"/>
        <v>0</v>
      </c>
      <c r="BS47" s="14"/>
      <c r="BT47" s="23"/>
      <c r="BU47" s="21"/>
      <c r="BV47" s="19"/>
      <c r="BW47" s="19"/>
      <c r="BX47" s="19"/>
      <c r="BY47" s="22">
        <f t="shared" si="44"/>
        <v>0</v>
      </c>
      <c r="BZ47" s="14"/>
      <c r="CA47" s="23"/>
      <c r="CB47" s="21"/>
      <c r="CC47" s="19"/>
      <c r="CD47" s="25"/>
      <c r="CE47" s="19"/>
      <c r="CF47" s="22">
        <f t="shared" si="45"/>
        <v>0</v>
      </c>
      <c r="CG47" s="14"/>
      <c r="CH47" s="23"/>
      <c r="CI47" s="21"/>
      <c r="CJ47" s="19">
        <f t="shared" si="46"/>
        <v>9</v>
      </c>
      <c r="CK47" s="19">
        <f t="shared" si="47"/>
        <v>0</v>
      </c>
      <c r="CL47" s="19">
        <f t="shared" si="48"/>
        <v>5</v>
      </c>
      <c r="CM47" s="22">
        <f t="shared" si="49"/>
        <v>14</v>
      </c>
      <c r="CN47" s="14" t="str">
        <f t="shared" si="50"/>
        <v>Gudrun Ravetz</v>
      </c>
      <c r="CO47" s="14"/>
      <c r="CP47" s="65"/>
    </row>
    <row r="48" spans="1:94">
      <c r="A48" s="14" t="s">
        <v>231</v>
      </c>
      <c r="B48" s="23"/>
      <c r="C48" s="21"/>
      <c r="D48" s="19"/>
      <c r="E48" s="19"/>
      <c r="F48" s="19"/>
      <c r="G48" s="22">
        <f t="shared" si="34"/>
        <v>0</v>
      </c>
      <c r="H48" s="14"/>
      <c r="I48" s="23">
        <v>3.2372685185185185E-2</v>
      </c>
      <c r="J48" s="21" t="s">
        <v>232</v>
      </c>
      <c r="K48" s="57">
        <f t="shared" si="51"/>
        <v>8</v>
      </c>
      <c r="L48" s="24"/>
      <c r="M48" s="19">
        <v>5</v>
      </c>
      <c r="N48" s="22">
        <f t="shared" si="35"/>
        <v>13</v>
      </c>
      <c r="O48" s="14"/>
      <c r="P48" s="23"/>
      <c r="Q48" s="21"/>
      <c r="R48" s="19"/>
      <c r="S48" s="19"/>
      <c r="T48" s="19"/>
      <c r="U48" s="22">
        <f t="shared" si="36"/>
        <v>0</v>
      </c>
      <c r="V48" s="14"/>
      <c r="W48" s="23">
        <v>2.826388888888889E-2</v>
      </c>
      <c r="X48" s="21" t="s">
        <v>214</v>
      </c>
      <c r="Y48" s="57">
        <f>(W$68+1)-X48</f>
        <v>2</v>
      </c>
      <c r="Z48" s="24"/>
      <c r="AA48" s="19">
        <v>5</v>
      </c>
      <c r="AB48" s="22">
        <f t="shared" si="37"/>
        <v>7</v>
      </c>
      <c r="AC48" s="14"/>
      <c r="AD48" s="23"/>
      <c r="AE48" s="21"/>
      <c r="AF48" s="19"/>
      <c r="AG48" s="19"/>
      <c r="AH48" s="19"/>
      <c r="AI48" s="22">
        <f t="shared" si="38"/>
        <v>0</v>
      </c>
      <c r="AJ48" s="14"/>
      <c r="AK48" s="23"/>
      <c r="AL48" s="21"/>
      <c r="AM48" s="19"/>
      <c r="AN48" s="19"/>
      <c r="AO48" s="19"/>
      <c r="AP48" s="22">
        <f t="shared" si="39"/>
        <v>0</v>
      </c>
      <c r="AQ48" s="14"/>
      <c r="AR48" s="23"/>
      <c r="AS48" s="21"/>
      <c r="AT48" s="19"/>
      <c r="AU48" s="19"/>
      <c r="AV48" s="19"/>
      <c r="AW48" s="22">
        <f t="shared" si="40"/>
        <v>0</v>
      </c>
      <c r="AX48" s="14"/>
      <c r="AY48" s="23">
        <v>4.5231481481481484E-2</v>
      </c>
      <c r="AZ48" s="21" t="s">
        <v>214</v>
      </c>
      <c r="BA48" s="57">
        <f>(AY$68+1)-AZ48</f>
        <v>4</v>
      </c>
      <c r="BB48" s="19"/>
      <c r="BC48" s="19">
        <v>5</v>
      </c>
      <c r="BD48" s="22">
        <f t="shared" si="41"/>
        <v>9</v>
      </c>
      <c r="BE48" s="14"/>
      <c r="BF48" s="23"/>
      <c r="BG48" s="21"/>
      <c r="BH48" s="19"/>
      <c r="BI48" s="19"/>
      <c r="BJ48" s="19"/>
      <c r="BK48" s="22">
        <f t="shared" si="42"/>
        <v>0</v>
      </c>
      <c r="BL48" s="14"/>
      <c r="BM48" s="23"/>
      <c r="BN48" s="21"/>
      <c r="BO48" s="19"/>
      <c r="BP48" s="19"/>
      <c r="BQ48" s="19"/>
      <c r="BR48" s="22">
        <f t="shared" si="43"/>
        <v>0</v>
      </c>
      <c r="BS48" s="14"/>
      <c r="BT48" s="23"/>
      <c r="BU48" s="21"/>
      <c r="BV48" s="19"/>
      <c r="BW48" s="19"/>
      <c r="BX48" s="19"/>
      <c r="BY48" s="22">
        <f t="shared" si="44"/>
        <v>0</v>
      </c>
      <c r="BZ48" s="14"/>
      <c r="CA48" s="23"/>
      <c r="CB48" s="21"/>
      <c r="CC48" s="19"/>
      <c r="CD48" s="25"/>
      <c r="CE48" s="19"/>
      <c r="CF48" s="22">
        <f t="shared" si="45"/>
        <v>0</v>
      </c>
      <c r="CG48" s="14"/>
      <c r="CH48" s="23"/>
      <c r="CI48" s="21"/>
      <c r="CJ48" s="19">
        <f t="shared" si="46"/>
        <v>14</v>
      </c>
      <c r="CK48" s="19">
        <f t="shared" si="47"/>
        <v>0</v>
      </c>
      <c r="CL48" s="19">
        <f t="shared" si="48"/>
        <v>15</v>
      </c>
      <c r="CM48" s="22">
        <f t="shared" si="49"/>
        <v>29</v>
      </c>
      <c r="CN48" s="14" t="str">
        <f t="shared" si="50"/>
        <v>Karen Bridge</v>
      </c>
      <c r="CO48" s="14"/>
      <c r="CP48" s="65">
        <v>3</v>
      </c>
    </row>
    <row r="49" spans="1:94">
      <c r="A49" s="14" t="s">
        <v>176</v>
      </c>
      <c r="B49" s="23"/>
      <c r="C49" s="21"/>
      <c r="D49" s="25"/>
      <c r="E49" s="19"/>
      <c r="F49" s="25"/>
      <c r="G49" s="22">
        <f t="shared" si="34"/>
        <v>0</v>
      </c>
      <c r="H49" s="14"/>
      <c r="I49" s="23">
        <v>3.2534722222222222E-2</v>
      </c>
      <c r="J49" s="21" t="s">
        <v>233</v>
      </c>
      <c r="K49" s="57">
        <f t="shared" si="51"/>
        <v>7</v>
      </c>
      <c r="L49" s="24"/>
      <c r="M49" s="25">
        <v>5</v>
      </c>
      <c r="N49" s="22">
        <f t="shared" si="35"/>
        <v>12</v>
      </c>
      <c r="O49" s="14"/>
      <c r="P49" s="23"/>
      <c r="Q49" s="21"/>
      <c r="R49" s="25"/>
      <c r="S49" s="19"/>
      <c r="T49" s="25"/>
      <c r="U49" s="22">
        <f t="shared" si="36"/>
        <v>0</v>
      </c>
      <c r="V49" s="14"/>
      <c r="W49" s="23"/>
      <c r="X49" s="21"/>
      <c r="Y49" s="25"/>
      <c r="Z49" s="19"/>
      <c r="AA49" s="25"/>
      <c r="AB49" s="22">
        <f t="shared" si="37"/>
        <v>0</v>
      </c>
      <c r="AC49" s="14"/>
      <c r="AD49" s="23"/>
      <c r="AE49" s="21"/>
      <c r="AF49" s="25"/>
      <c r="AG49" s="19"/>
      <c r="AH49" s="25"/>
      <c r="AI49" s="22">
        <f t="shared" si="38"/>
        <v>0</v>
      </c>
      <c r="AJ49" s="14"/>
      <c r="AK49" s="23"/>
      <c r="AL49" s="21"/>
      <c r="AM49" s="25"/>
      <c r="AN49" s="19"/>
      <c r="AO49" s="25"/>
      <c r="AP49" s="22">
        <f t="shared" si="39"/>
        <v>0</v>
      </c>
      <c r="AQ49" s="14"/>
      <c r="AR49" s="23"/>
      <c r="AS49" s="21"/>
      <c r="AT49" s="25"/>
      <c r="AU49" s="19"/>
      <c r="AV49" s="25"/>
      <c r="AW49" s="22">
        <f t="shared" si="40"/>
        <v>0</v>
      </c>
      <c r="AX49" s="14"/>
      <c r="AY49" s="23"/>
      <c r="AZ49" s="21"/>
      <c r="BA49" s="25"/>
      <c r="BB49" s="19"/>
      <c r="BC49" s="25"/>
      <c r="BD49" s="22">
        <f t="shared" si="41"/>
        <v>0</v>
      </c>
      <c r="BE49" s="14"/>
      <c r="BF49" s="23"/>
      <c r="BG49" s="21"/>
      <c r="BH49" s="25"/>
      <c r="BI49" s="19"/>
      <c r="BJ49" s="25"/>
      <c r="BK49" s="22">
        <f t="shared" si="42"/>
        <v>0</v>
      </c>
      <c r="BL49" s="14"/>
      <c r="BM49" s="23"/>
      <c r="BN49" s="21"/>
      <c r="BO49" s="25"/>
      <c r="BP49" s="19"/>
      <c r="BQ49" s="25"/>
      <c r="BR49" s="22">
        <f t="shared" si="43"/>
        <v>0</v>
      </c>
      <c r="BS49" s="14"/>
      <c r="BT49" s="23"/>
      <c r="BU49" s="21"/>
      <c r="BV49" s="25"/>
      <c r="BW49" s="19"/>
      <c r="BX49" s="25"/>
      <c r="BY49" s="22">
        <f t="shared" si="44"/>
        <v>0</v>
      </c>
      <c r="BZ49" s="14"/>
      <c r="CA49" s="23"/>
      <c r="CB49" s="21"/>
      <c r="CC49" s="19"/>
      <c r="CD49" s="25"/>
      <c r="CE49" s="19"/>
      <c r="CF49" s="22">
        <f t="shared" si="45"/>
        <v>0</v>
      </c>
      <c r="CG49" s="14"/>
      <c r="CH49" s="23"/>
      <c r="CI49" s="21"/>
      <c r="CJ49" s="19">
        <f t="shared" si="46"/>
        <v>7</v>
      </c>
      <c r="CK49" s="19">
        <f t="shared" si="47"/>
        <v>0</v>
      </c>
      <c r="CL49" s="19">
        <f t="shared" si="48"/>
        <v>5</v>
      </c>
      <c r="CM49" s="22">
        <f t="shared" si="49"/>
        <v>12</v>
      </c>
      <c r="CN49" s="14" t="str">
        <f t="shared" si="50"/>
        <v>Mary Ballantyne</v>
      </c>
      <c r="CO49" s="14"/>
      <c r="CP49" s="65"/>
    </row>
    <row r="50" spans="1:94">
      <c r="A50" s="14" t="s">
        <v>273</v>
      </c>
      <c r="B50" s="16"/>
      <c r="C50" s="21"/>
      <c r="D50" s="19"/>
      <c r="E50" s="19"/>
      <c r="F50" s="19"/>
      <c r="G50" s="22">
        <f t="shared" si="34"/>
        <v>0</v>
      </c>
      <c r="H50" s="14"/>
      <c r="I50" s="23">
        <v>3.6666666666666667E-2</v>
      </c>
      <c r="J50" s="21" t="s">
        <v>267</v>
      </c>
      <c r="K50" s="57">
        <f t="shared" si="51"/>
        <v>6</v>
      </c>
      <c r="L50" s="24"/>
      <c r="M50" s="19">
        <v>5</v>
      </c>
      <c r="N50" s="22">
        <f t="shared" si="35"/>
        <v>11</v>
      </c>
      <c r="O50" s="14"/>
      <c r="P50" s="16"/>
      <c r="Q50" s="21"/>
      <c r="R50" s="19"/>
      <c r="S50" s="19"/>
      <c r="T50" s="19"/>
      <c r="U50" s="22">
        <f t="shared" si="36"/>
        <v>0</v>
      </c>
      <c r="V50" s="14"/>
      <c r="W50" s="16"/>
      <c r="X50" s="21"/>
      <c r="Y50" s="19"/>
      <c r="Z50" s="19"/>
      <c r="AA50" s="19"/>
      <c r="AB50" s="22">
        <f t="shared" si="37"/>
        <v>0</v>
      </c>
      <c r="AC50" s="14"/>
      <c r="AD50" s="23">
        <v>5.65162037037037E-2</v>
      </c>
      <c r="AE50" s="21" t="s">
        <v>214</v>
      </c>
      <c r="AF50" s="57">
        <f>(AD$68+1)-AE50</f>
        <v>4</v>
      </c>
      <c r="AG50" s="24"/>
      <c r="AH50" s="19">
        <v>5</v>
      </c>
      <c r="AI50" s="22">
        <f t="shared" si="38"/>
        <v>9</v>
      </c>
      <c r="AJ50" s="14"/>
      <c r="AK50" s="16"/>
      <c r="AL50" s="21"/>
      <c r="AM50" s="19"/>
      <c r="AN50" s="19"/>
      <c r="AO50" s="19"/>
      <c r="AP50" s="22">
        <f t="shared" si="39"/>
        <v>0</v>
      </c>
      <c r="AQ50" s="14"/>
      <c r="AR50" s="16"/>
      <c r="AS50" s="21"/>
      <c r="AT50" s="19"/>
      <c r="AU50" s="19"/>
      <c r="AV50" s="19"/>
      <c r="AW50" s="22">
        <f t="shared" si="40"/>
        <v>0</v>
      </c>
      <c r="AX50" s="14"/>
      <c r="AY50" s="16"/>
      <c r="AZ50" s="21"/>
      <c r="BA50" s="19"/>
      <c r="BB50" s="19"/>
      <c r="BC50" s="19"/>
      <c r="BD50" s="22">
        <f t="shared" si="41"/>
        <v>0</v>
      </c>
      <c r="BE50" s="14"/>
      <c r="BF50" s="16"/>
      <c r="BG50" s="21"/>
      <c r="BH50" s="19"/>
      <c r="BI50" s="19"/>
      <c r="BJ50" s="19"/>
      <c r="BK50" s="22">
        <f t="shared" si="42"/>
        <v>0</v>
      </c>
      <c r="BL50" s="14"/>
      <c r="BM50" s="16"/>
      <c r="BN50" s="21"/>
      <c r="BO50" s="19"/>
      <c r="BP50" s="19"/>
      <c r="BQ50" s="19"/>
      <c r="BR50" s="22">
        <f t="shared" si="43"/>
        <v>0</v>
      </c>
      <c r="BS50" s="14"/>
      <c r="BT50" s="16"/>
      <c r="BU50" s="21"/>
      <c r="BV50" s="19"/>
      <c r="BW50" s="19"/>
      <c r="BX50" s="19"/>
      <c r="BY50" s="22">
        <f t="shared" si="44"/>
        <v>0</v>
      </c>
      <c r="BZ50" s="14"/>
      <c r="CA50" s="23"/>
      <c r="CB50" s="21"/>
      <c r="CC50" s="25"/>
      <c r="CD50" s="25"/>
      <c r="CE50" s="25"/>
      <c r="CF50" s="22">
        <f t="shared" si="45"/>
        <v>0</v>
      </c>
      <c r="CG50" s="14"/>
      <c r="CH50" s="23"/>
      <c r="CI50" s="21"/>
      <c r="CJ50" s="19">
        <f t="shared" si="46"/>
        <v>10</v>
      </c>
      <c r="CK50" s="19">
        <f t="shared" si="47"/>
        <v>0</v>
      </c>
      <c r="CL50" s="19">
        <f t="shared" si="48"/>
        <v>10</v>
      </c>
      <c r="CM50" s="22">
        <f t="shared" si="49"/>
        <v>20</v>
      </c>
      <c r="CN50" s="14" t="str">
        <f t="shared" si="50"/>
        <v>Teresa Douglas</v>
      </c>
      <c r="CO50" s="14"/>
      <c r="CP50" s="14">
        <v>4</v>
      </c>
    </row>
    <row r="51" spans="1:94">
      <c r="A51" s="14" t="s">
        <v>379</v>
      </c>
      <c r="B51" s="16"/>
      <c r="C51" s="21"/>
      <c r="D51" s="19"/>
      <c r="E51" s="19"/>
      <c r="F51" s="19"/>
      <c r="G51" s="22">
        <f t="shared" si="34"/>
        <v>0</v>
      </c>
      <c r="H51" s="14"/>
      <c r="I51" s="23">
        <v>3.681712962962963E-2</v>
      </c>
      <c r="J51" s="21" t="s">
        <v>328</v>
      </c>
      <c r="K51" s="57">
        <f t="shared" si="51"/>
        <v>5</v>
      </c>
      <c r="L51" s="24"/>
      <c r="M51" s="19">
        <v>5</v>
      </c>
      <c r="N51" s="22">
        <f t="shared" si="35"/>
        <v>10</v>
      </c>
      <c r="O51" s="14"/>
      <c r="P51" s="16"/>
      <c r="Q51" s="21"/>
      <c r="R51" s="19"/>
      <c r="S51" s="19"/>
      <c r="T51" s="19"/>
      <c r="U51" s="22">
        <f t="shared" si="36"/>
        <v>0</v>
      </c>
      <c r="V51" s="14"/>
      <c r="W51" s="16"/>
      <c r="X51" s="21"/>
      <c r="Y51" s="19"/>
      <c r="Z51" s="19"/>
      <c r="AA51" s="19"/>
      <c r="AB51" s="22">
        <f t="shared" si="37"/>
        <v>0</v>
      </c>
      <c r="AC51" s="14"/>
      <c r="AD51" s="16"/>
      <c r="AE51" s="21"/>
      <c r="AF51" s="19"/>
      <c r="AG51" s="19"/>
      <c r="AH51" s="19"/>
      <c r="AI51" s="22">
        <f t="shared" si="38"/>
        <v>0</v>
      </c>
      <c r="AJ51" s="14"/>
      <c r="AK51" s="16"/>
      <c r="AL51" s="21"/>
      <c r="AM51" s="19"/>
      <c r="AN51" s="19"/>
      <c r="AO51" s="19"/>
      <c r="AP51" s="22">
        <f t="shared" si="39"/>
        <v>0</v>
      </c>
      <c r="AQ51" s="14"/>
      <c r="AR51" s="16"/>
      <c r="AS51" s="21"/>
      <c r="AT51" s="19"/>
      <c r="AU51" s="19"/>
      <c r="AV51" s="19"/>
      <c r="AW51" s="22">
        <f t="shared" si="40"/>
        <v>0</v>
      </c>
      <c r="AX51" s="14"/>
      <c r="AY51" s="16"/>
      <c r="AZ51" s="21"/>
      <c r="BA51" s="19"/>
      <c r="BB51" s="19"/>
      <c r="BC51" s="19"/>
      <c r="BD51" s="22">
        <f t="shared" si="41"/>
        <v>0</v>
      </c>
      <c r="BE51" s="14"/>
      <c r="BF51" s="16"/>
      <c r="BG51" s="21"/>
      <c r="BH51" s="19"/>
      <c r="BI51" s="19"/>
      <c r="BJ51" s="19"/>
      <c r="BK51" s="22">
        <f t="shared" si="42"/>
        <v>0</v>
      </c>
      <c r="BL51" s="14"/>
      <c r="BM51" s="16"/>
      <c r="BN51" s="21"/>
      <c r="BO51" s="19"/>
      <c r="BP51" s="19"/>
      <c r="BQ51" s="19"/>
      <c r="BR51" s="22">
        <f t="shared" si="43"/>
        <v>0</v>
      </c>
      <c r="BS51" s="14"/>
      <c r="BT51" s="16"/>
      <c r="BU51" s="21"/>
      <c r="BV51" s="19"/>
      <c r="BW51" s="19"/>
      <c r="BX51" s="19"/>
      <c r="BY51" s="22">
        <f t="shared" si="44"/>
        <v>0</v>
      </c>
      <c r="BZ51" s="14"/>
      <c r="CA51" s="16"/>
      <c r="CB51" s="21"/>
      <c r="CC51" s="19"/>
      <c r="CD51" s="19"/>
      <c r="CE51" s="19"/>
      <c r="CF51" s="22">
        <f t="shared" si="45"/>
        <v>0</v>
      </c>
      <c r="CG51" s="14"/>
      <c r="CH51" s="23"/>
      <c r="CI51" s="21"/>
      <c r="CJ51" s="19">
        <f t="shared" si="46"/>
        <v>5</v>
      </c>
      <c r="CK51" s="19">
        <f t="shared" si="47"/>
        <v>0</v>
      </c>
      <c r="CL51" s="19">
        <f t="shared" si="48"/>
        <v>5</v>
      </c>
      <c r="CM51" s="22">
        <f t="shared" si="49"/>
        <v>10</v>
      </c>
      <c r="CN51" s="14" t="str">
        <f t="shared" si="50"/>
        <v>Anja Phoenix</v>
      </c>
      <c r="CO51" s="14"/>
      <c r="CP51" s="14"/>
    </row>
    <row r="52" spans="1:94">
      <c r="A52" s="14" t="s">
        <v>135</v>
      </c>
      <c r="B52" s="16"/>
      <c r="C52" s="21"/>
      <c r="D52" s="19"/>
      <c r="E52" s="19"/>
      <c r="F52" s="19"/>
      <c r="G52" s="22">
        <f t="shared" si="34"/>
        <v>0</v>
      </c>
      <c r="H52" s="14"/>
      <c r="I52" s="23">
        <v>4.2893518518518518E-2</v>
      </c>
      <c r="J52" s="21" t="s">
        <v>264</v>
      </c>
      <c r="K52" s="57">
        <f t="shared" si="51"/>
        <v>4</v>
      </c>
      <c r="L52" s="24"/>
      <c r="M52" s="19">
        <v>5</v>
      </c>
      <c r="N52" s="22">
        <f t="shared" si="35"/>
        <v>9</v>
      </c>
      <c r="O52" s="14"/>
      <c r="P52" s="16"/>
      <c r="Q52" s="21"/>
      <c r="R52" s="19"/>
      <c r="S52" s="19"/>
      <c r="T52" s="19"/>
      <c r="U52" s="22">
        <f t="shared" si="36"/>
        <v>0</v>
      </c>
      <c r="V52" s="14"/>
      <c r="W52" s="16"/>
      <c r="X52" s="21"/>
      <c r="Y52" s="19"/>
      <c r="Z52" s="19"/>
      <c r="AA52" s="19"/>
      <c r="AB52" s="22">
        <f t="shared" si="37"/>
        <v>0</v>
      </c>
      <c r="AC52" s="14"/>
      <c r="AD52" s="16"/>
      <c r="AE52" s="21"/>
      <c r="AF52" s="19"/>
      <c r="AG52" s="19"/>
      <c r="AH52" s="19"/>
      <c r="AI52" s="22">
        <f t="shared" si="38"/>
        <v>0</v>
      </c>
      <c r="AJ52" s="14"/>
      <c r="AK52" s="16"/>
      <c r="AL52" s="21"/>
      <c r="AM52" s="19"/>
      <c r="AN52" s="19"/>
      <c r="AO52" s="19"/>
      <c r="AP52" s="22">
        <f t="shared" si="39"/>
        <v>0</v>
      </c>
      <c r="AQ52" s="14"/>
      <c r="AR52" s="16"/>
      <c r="AS52" s="21"/>
      <c r="AT52" s="19"/>
      <c r="AU52" s="19"/>
      <c r="AV52" s="19"/>
      <c r="AW52" s="22">
        <f t="shared" si="40"/>
        <v>0</v>
      </c>
      <c r="AX52" s="14"/>
      <c r="AY52" s="16"/>
      <c r="AZ52" s="21"/>
      <c r="BA52" s="19"/>
      <c r="BB52" s="19"/>
      <c r="BC52" s="19"/>
      <c r="BD52" s="22">
        <f t="shared" si="41"/>
        <v>0</v>
      </c>
      <c r="BE52" s="14"/>
      <c r="BF52" s="16"/>
      <c r="BG52" s="21"/>
      <c r="BH52" s="19"/>
      <c r="BI52" s="19"/>
      <c r="BJ52" s="19"/>
      <c r="BK52" s="22">
        <f t="shared" si="42"/>
        <v>0</v>
      </c>
      <c r="BL52" s="14"/>
      <c r="BM52" s="16"/>
      <c r="BN52" s="21"/>
      <c r="BO52" s="19"/>
      <c r="BP52" s="19"/>
      <c r="BQ52" s="19"/>
      <c r="BR52" s="22">
        <f t="shared" si="43"/>
        <v>0</v>
      </c>
      <c r="BS52" s="14"/>
      <c r="BT52" s="16"/>
      <c r="BU52" s="21"/>
      <c r="BV52" s="19"/>
      <c r="BW52" s="19"/>
      <c r="BX52" s="19"/>
      <c r="BY52" s="22">
        <f t="shared" si="44"/>
        <v>0</v>
      </c>
      <c r="BZ52" s="14"/>
      <c r="CA52" s="16"/>
      <c r="CB52" s="21"/>
      <c r="CC52" s="19"/>
      <c r="CD52" s="19"/>
      <c r="CE52" s="19"/>
      <c r="CF52" s="22">
        <f t="shared" si="45"/>
        <v>0</v>
      </c>
      <c r="CG52" s="14"/>
      <c r="CH52" s="23"/>
      <c r="CI52" s="21"/>
      <c r="CJ52" s="19">
        <f t="shared" si="46"/>
        <v>4</v>
      </c>
      <c r="CK52" s="19">
        <f t="shared" si="47"/>
        <v>0</v>
      </c>
      <c r="CL52" s="19">
        <f t="shared" si="48"/>
        <v>5</v>
      </c>
      <c r="CM52" s="22">
        <f t="shared" si="49"/>
        <v>9</v>
      </c>
      <c r="CN52" s="14" t="str">
        <f t="shared" si="50"/>
        <v>Joanne Briggs</v>
      </c>
      <c r="CO52" s="14"/>
      <c r="CP52" s="14"/>
    </row>
    <row r="53" spans="1:94">
      <c r="A53" s="14" t="s">
        <v>36</v>
      </c>
      <c r="B53" s="16"/>
      <c r="C53" s="21"/>
      <c r="D53" s="19"/>
      <c r="E53" s="19"/>
      <c r="F53" s="19"/>
      <c r="G53" s="22">
        <f t="shared" si="34"/>
        <v>0</v>
      </c>
      <c r="H53" s="14"/>
      <c r="I53" s="23">
        <v>4.2893518518518518E-2</v>
      </c>
      <c r="J53" s="21" t="s">
        <v>265</v>
      </c>
      <c r="K53" s="57">
        <f t="shared" si="51"/>
        <v>3</v>
      </c>
      <c r="L53" s="24"/>
      <c r="M53" s="19">
        <v>5</v>
      </c>
      <c r="N53" s="22">
        <f t="shared" si="35"/>
        <v>8</v>
      </c>
      <c r="O53" s="14"/>
      <c r="P53" s="16"/>
      <c r="Q53" s="21"/>
      <c r="R53" s="19"/>
      <c r="S53" s="19"/>
      <c r="T53" s="19"/>
      <c r="U53" s="22">
        <f t="shared" si="36"/>
        <v>0</v>
      </c>
      <c r="V53" s="14"/>
      <c r="W53" s="23">
        <v>3.5821759259259262E-2</v>
      </c>
      <c r="X53" s="21" t="s">
        <v>232</v>
      </c>
      <c r="Y53" s="57">
        <f>(W$68+1)-X53</f>
        <v>1</v>
      </c>
      <c r="Z53" s="24"/>
      <c r="AA53" s="19">
        <v>5</v>
      </c>
      <c r="AB53" s="22">
        <f t="shared" si="37"/>
        <v>6</v>
      </c>
      <c r="AC53" s="14"/>
      <c r="AD53" s="23">
        <v>6.400462962962962E-2</v>
      </c>
      <c r="AE53" s="21" t="s">
        <v>267</v>
      </c>
      <c r="AF53" s="57">
        <f>(AD$68+1)-AE53</f>
        <v>1</v>
      </c>
      <c r="AG53" s="24"/>
      <c r="AH53" s="19">
        <v>5</v>
      </c>
      <c r="AI53" s="22">
        <f t="shared" si="38"/>
        <v>6</v>
      </c>
      <c r="AJ53" s="14"/>
      <c r="AK53" s="16"/>
      <c r="AL53" s="21"/>
      <c r="AM53" s="19"/>
      <c r="AN53" s="19"/>
      <c r="AO53" s="19"/>
      <c r="AP53" s="22">
        <f t="shared" si="39"/>
        <v>0</v>
      </c>
      <c r="AQ53" s="14"/>
      <c r="AR53" s="16"/>
      <c r="AS53" s="21"/>
      <c r="AT53" s="19"/>
      <c r="AU53" s="19"/>
      <c r="AV53" s="19"/>
      <c r="AW53" s="22">
        <f t="shared" si="40"/>
        <v>0</v>
      </c>
      <c r="AX53" s="14"/>
      <c r="AY53" s="23">
        <v>6.0300925925925924E-2</v>
      </c>
      <c r="AZ53" s="21" t="s">
        <v>233</v>
      </c>
      <c r="BA53" s="57">
        <f>(AY$68+1)-AZ53</f>
        <v>2</v>
      </c>
      <c r="BB53" s="67">
        <v>15</v>
      </c>
      <c r="BC53" s="19">
        <v>5</v>
      </c>
      <c r="BD53" s="22">
        <f t="shared" si="41"/>
        <v>22</v>
      </c>
      <c r="BE53" s="14"/>
      <c r="BF53" s="23">
        <v>3.6423611111111115E-2</v>
      </c>
      <c r="BG53" s="21" t="s">
        <v>214</v>
      </c>
      <c r="BH53" s="57">
        <f>(BF$68+1)-BG53</f>
        <v>1</v>
      </c>
      <c r="BI53" s="19">
        <v>0</v>
      </c>
      <c r="BJ53" s="19">
        <v>5</v>
      </c>
      <c r="BK53" s="22">
        <f t="shared" si="42"/>
        <v>6</v>
      </c>
      <c r="BL53" s="14"/>
      <c r="BM53" s="16"/>
      <c r="BN53" s="21"/>
      <c r="BO53" s="19"/>
      <c r="BP53" s="19"/>
      <c r="BQ53" s="19"/>
      <c r="BR53" s="22">
        <f t="shared" si="43"/>
        <v>0</v>
      </c>
      <c r="BS53" s="14"/>
      <c r="BT53" s="16"/>
      <c r="BU53" s="21"/>
      <c r="BV53" s="19"/>
      <c r="BW53" s="19"/>
      <c r="BX53" s="19"/>
      <c r="BY53" s="22">
        <f t="shared" si="44"/>
        <v>0</v>
      </c>
      <c r="BZ53" s="14"/>
      <c r="CA53" s="16"/>
      <c r="CB53" s="21"/>
      <c r="CC53" s="19"/>
      <c r="CD53" s="19"/>
      <c r="CE53" s="19"/>
      <c r="CF53" s="22">
        <f t="shared" si="45"/>
        <v>0</v>
      </c>
      <c r="CG53" s="14"/>
      <c r="CH53" s="23"/>
      <c r="CI53" s="21"/>
      <c r="CJ53" s="19">
        <f t="shared" si="46"/>
        <v>8</v>
      </c>
      <c r="CK53" s="19">
        <f t="shared" si="47"/>
        <v>15</v>
      </c>
      <c r="CL53" s="19">
        <f t="shared" si="48"/>
        <v>25</v>
      </c>
      <c r="CM53" s="22">
        <f t="shared" si="49"/>
        <v>48</v>
      </c>
      <c r="CN53" s="14" t="str">
        <f t="shared" si="50"/>
        <v>Karen Cummins</v>
      </c>
      <c r="CO53" s="14"/>
      <c r="CP53" s="14">
        <v>1</v>
      </c>
    </row>
    <row r="54" spans="1:94">
      <c r="A54" s="14" t="s">
        <v>380</v>
      </c>
      <c r="B54" s="16"/>
      <c r="C54" s="21"/>
      <c r="D54" s="19"/>
      <c r="E54" s="19"/>
      <c r="F54" s="19"/>
      <c r="G54" s="22">
        <f t="shared" si="34"/>
        <v>0</v>
      </c>
      <c r="H54" s="14"/>
      <c r="I54" s="23">
        <v>4.2916666666666665E-2</v>
      </c>
      <c r="J54" s="21" t="s">
        <v>334</v>
      </c>
      <c r="K54" s="57">
        <f t="shared" si="51"/>
        <v>2</v>
      </c>
      <c r="L54" s="24"/>
      <c r="M54" s="19">
        <v>5</v>
      </c>
      <c r="N54" s="22">
        <f t="shared" si="35"/>
        <v>7</v>
      </c>
      <c r="O54" s="14"/>
      <c r="P54" s="16"/>
      <c r="Q54" s="21"/>
      <c r="R54" s="19"/>
      <c r="S54" s="19"/>
      <c r="T54" s="19"/>
      <c r="U54" s="22">
        <f t="shared" ref="U54:U62" si="52">R54+S54+T54</f>
        <v>0</v>
      </c>
      <c r="V54" s="14"/>
      <c r="W54" s="16"/>
      <c r="X54" s="21"/>
      <c r="Y54" s="19"/>
      <c r="Z54" s="19"/>
      <c r="AA54" s="19"/>
      <c r="AB54" s="22">
        <f t="shared" ref="AB54:AB62" si="53">Y54+Z54+AA54</f>
        <v>0</v>
      </c>
      <c r="AC54" s="14"/>
      <c r="AD54" s="16"/>
      <c r="AE54" s="21"/>
      <c r="AF54" s="19"/>
      <c r="AG54" s="19"/>
      <c r="AH54" s="19"/>
      <c r="AI54" s="22">
        <f t="shared" ref="AI54:AI62" si="54">AF54+AG54+AH54</f>
        <v>0</v>
      </c>
      <c r="AJ54" s="14"/>
      <c r="AK54" s="16"/>
      <c r="AL54" s="21"/>
      <c r="AM54" s="19"/>
      <c r="AN54" s="19"/>
      <c r="AO54" s="19"/>
      <c r="AP54" s="22">
        <f t="shared" ref="AP54:AP62" si="55">AM54+AN54+AO54</f>
        <v>0</v>
      </c>
      <c r="AQ54" s="14"/>
      <c r="AR54" s="16"/>
      <c r="AS54" s="21"/>
      <c r="AT54" s="19"/>
      <c r="AU54" s="19"/>
      <c r="AV54" s="19"/>
      <c r="AW54" s="22">
        <f t="shared" ref="AW54:AW62" si="56">AT54+AU54+AV54</f>
        <v>0</v>
      </c>
      <c r="AX54" s="14"/>
      <c r="AY54" s="23">
        <v>6.4039351851851847E-2</v>
      </c>
      <c r="AZ54" s="21" t="s">
        <v>267</v>
      </c>
      <c r="BA54" s="57">
        <f>(AY$68+1)-AZ54</f>
        <v>1</v>
      </c>
      <c r="BB54" s="19"/>
      <c r="BC54" s="19">
        <v>5</v>
      </c>
      <c r="BD54" s="22">
        <f t="shared" ref="BD54:BD62" si="57">BA54+BB54+BC54</f>
        <v>6</v>
      </c>
      <c r="BE54" s="14"/>
      <c r="BF54" s="16"/>
      <c r="BG54" s="21"/>
      <c r="BH54" s="19"/>
      <c r="BI54" s="19"/>
      <c r="BJ54" s="19"/>
      <c r="BK54" s="22">
        <f t="shared" ref="BK54:BK62" si="58">BH54+BI54+BJ54</f>
        <v>0</v>
      </c>
      <c r="BL54" s="14"/>
      <c r="BM54" s="16"/>
      <c r="BN54" s="21"/>
      <c r="BO54" s="19"/>
      <c r="BP54" s="19"/>
      <c r="BQ54" s="19"/>
      <c r="BR54" s="22">
        <f t="shared" ref="BR54:BR62" si="59">BO54+BP54+BQ54</f>
        <v>0</v>
      </c>
      <c r="BS54" s="14"/>
      <c r="BT54" s="16"/>
      <c r="BU54" s="21"/>
      <c r="BV54" s="19"/>
      <c r="BW54" s="19"/>
      <c r="BX54" s="19"/>
      <c r="BY54" s="22">
        <f t="shared" ref="BY54:BY62" si="60">BV54+BW54+BX54</f>
        <v>0</v>
      </c>
      <c r="BZ54" s="14"/>
      <c r="CA54" s="16"/>
      <c r="CB54" s="21"/>
      <c r="CC54" s="19"/>
      <c r="CD54" s="19"/>
      <c r="CE54" s="19"/>
      <c r="CF54" s="22">
        <f t="shared" ref="CF54:CF62" si="61">CC54+CD54+CE54</f>
        <v>0</v>
      </c>
      <c r="CG54" s="14"/>
      <c r="CH54" s="23"/>
      <c r="CI54" s="21"/>
      <c r="CJ54" s="19">
        <f t="shared" ref="CJ54:CJ62" si="62">D54+K54+R54+Y54+AF54+AM54+AT54+BA54+BH54+BO54+BV54+CC54</f>
        <v>3</v>
      </c>
      <c r="CK54" s="19">
        <f t="shared" ref="CK54:CK62" si="63">E54+L54+S54+Z54+AG54+AN54+AU54+BB54+BI54+BP54+BW54+CD54</f>
        <v>0</v>
      </c>
      <c r="CL54" s="19">
        <f t="shared" ref="CL54:CL62" si="64">F54+M54+T54+AA54+AH54+AO54+AV54+BC54+BJ54+BQ54+BX54+CE54</f>
        <v>10</v>
      </c>
      <c r="CM54" s="22">
        <f t="shared" ref="CM54:CM62" si="65">CJ54+CK54+CL54</f>
        <v>13</v>
      </c>
      <c r="CN54" s="14" t="str">
        <f t="shared" ref="CN54:CN62" si="66">A54</f>
        <v>Gill Silson</v>
      </c>
      <c r="CO54" s="14"/>
      <c r="CP54" s="14"/>
    </row>
    <row r="55" spans="1:94">
      <c r="A55" s="14" t="s">
        <v>381</v>
      </c>
      <c r="B55" s="16"/>
      <c r="C55" s="21"/>
      <c r="D55" s="19"/>
      <c r="E55" s="19"/>
      <c r="F55" s="19"/>
      <c r="G55" s="22">
        <f t="shared" si="34"/>
        <v>0</v>
      </c>
      <c r="H55" s="14"/>
      <c r="I55" s="23">
        <v>4.6550925925925919E-2</v>
      </c>
      <c r="J55" s="21" t="s">
        <v>336</v>
      </c>
      <c r="K55" s="57">
        <f t="shared" si="51"/>
        <v>1</v>
      </c>
      <c r="L55" s="24"/>
      <c r="M55" s="19">
        <v>5</v>
      </c>
      <c r="N55" s="22">
        <f t="shared" si="35"/>
        <v>6</v>
      </c>
      <c r="O55" s="14"/>
      <c r="P55" s="16"/>
      <c r="Q55" s="21"/>
      <c r="R55" s="19"/>
      <c r="S55" s="19"/>
      <c r="T55" s="19"/>
      <c r="U55" s="22">
        <f t="shared" si="52"/>
        <v>0</v>
      </c>
      <c r="V55" s="14"/>
      <c r="W55" s="16"/>
      <c r="X55" s="21"/>
      <c r="Y55" s="19"/>
      <c r="Z55" s="19"/>
      <c r="AA55" s="19"/>
      <c r="AB55" s="22">
        <f t="shared" si="53"/>
        <v>0</v>
      </c>
      <c r="AC55" s="14"/>
      <c r="AD55" s="16"/>
      <c r="AE55" s="21"/>
      <c r="AF55" s="19"/>
      <c r="AG55" s="19"/>
      <c r="AH55" s="19"/>
      <c r="AI55" s="22">
        <f t="shared" si="54"/>
        <v>0</v>
      </c>
      <c r="AJ55" s="14"/>
      <c r="AK55" s="16"/>
      <c r="AL55" s="21"/>
      <c r="AM55" s="19"/>
      <c r="AN55" s="19"/>
      <c r="AO55" s="19"/>
      <c r="AP55" s="22">
        <f t="shared" si="55"/>
        <v>0</v>
      </c>
      <c r="AQ55" s="14"/>
      <c r="AR55" s="16"/>
      <c r="AS55" s="21"/>
      <c r="AT55" s="19"/>
      <c r="AU55" s="19"/>
      <c r="AV55" s="19"/>
      <c r="AW55" s="22">
        <f t="shared" si="56"/>
        <v>0</v>
      </c>
      <c r="AX55" s="14"/>
      <c r="AY55" s="16"/>
      <c r="AZ55" s="21"/>
      <c r="BA55" s="19"/>
      <c r="BB55" s="19"/>
      <c r="BC55" s="19"/>
      <c r="BD55" s="22">
        <f t="shared" si="57"/>
        <v>0</v>
      </c>
      <c r="BE55" s="14"/>
      <c r="BF55" s="16"/>
      <c r="BG55" s="21"/>
      <c r="BH55" s="19"/>
      <c r="BI55" s="19"/>
      <c r="BJ55" s="19"/>
      <c r="BK55" s="22">
        <f t="shared" si="58"/>
        <v>0</v>
      </c>
      <c r="BL55" s="14"/>
      <c r="BM55" s="16"/>
      <c r="BN55" s="21"/>
      <c r="BO55" s="19"/>
      <c r="BP55" s="19"/>
      <c r="BQ55" s="19"/>
      <c r="BR55" s="22">
        <f t="shared" si="59"/>
        <v>0</v>
      </c>
      <c r="BS55" s="14"/>
      <c r="BT55" s="16"/>
      <c r="BU55" s="21"/>
      <c r="BV55" s="19"/>
      <c r="BW55" s="19"/>
      <c r="BX55" s="19"/>
      <c r="BY55" s="22">
        <f t="shared" si="60"/>
        <v>0</v>
      </c>
      <c r="BZ55" s="14"/>
      <c r="CA55" s="16"/>
      <c r="CB55" s="21"/>
      <c r="CC55" s="19"/>
      <c r="CD55" s="19"/>
      <c r="CE55" s="19"/>
      <c r="CF55" s="22">
        <f t="shared" si="61"/>
        <v>0</v>
      </c>
      <c r="CG55" s="14"/>
      <c r="CH55" s="23"/>
      <c r="CI55" s="21"/>
      <c r="CJ55" s="19">
        <f t="shared" si="62"/>
        <v>1</v>
      </c>
      <c r="CK55" s="19">
        <f t="shared" si="63"/>
        <v>0</v>
      </c>
      <c r="CL55" s="19">
        <f t="shared" si="64"/>
        <v>5</v>
      </c>
      <c r="CM55" s="22">
        <f t="shared" si="65"/>
        <v>6</v>
      </c>
      <c r="CN55" s="14" t="str">
        <f t="shared" si="66"/>
        <v>Carol Sinkinson</v>
      </c>
      <c r="CO55" s="14"/>
      <c r="CP55" s="14"/>
    </row>
    <row r="56" spans="1:94">
      <c r="A56" s="14" t="s">
        <v>26</v>
      </c>
      <c r="B56" s="16"/>
      <c r="C56" s="21"/>
      <c r="D56" s="19"/>
      <c r="E56" s="19"/>
      <c r="F56" s="19"/>
      <c r="G56" s="22">
        <f t="shared" si="34"/>
        <v>0</v>
      </c>
      <c r="H56" s="14"/>
      <c r="I56" s="16"/>
      <c r="J56" s="21"/>
      <c r="K56" s="19"/>
      <c r="L56" s="19"/>
      <c r="M56" s="19"/>
      <c r="N56" s="22">
        <f t="shared" si="35"/>
        <v>0</v>
      </c>
      <c r="O56" s="14"/>
      <c r="P56" s="16"/>
      <c r="Q56" s="21"/>
      <c r="R56" s="19"/>
      <c r="S56" s="19"/>
      <c r="T56" s="19"/>
      <c r="U56" s="22">
        <f t="shared" si="52"/>
        <v>0</v>
      </c>
      <c r="V56" s="14"/>
      <c r="W56" s="16"/>
      <c r="X56" s="21"/>
      <c r="Y56" s="19"/>
      <c r="Z56" s="19"/>
      <c r="AA56" s="19"/>
      <c r="AB56" s="22">
        <f t="shared" si="53"/>
        <v>0</v>
      </c>
      <c r="AC56" s="14"/>
      <c r="AD56" s="23">
        <v>5.7754629629629628E-2</v>
      </c>
      <c r="AE56" s="21" t="s">
        <v>232</v>
      </c>
      <c r="AF56" s="57">
        <f>(AD$68+1)-AE56</f>
        <v>3</v>
      </c>
      <c r="AG56" s="24"/>
      <c r="AH56" s="19">
        <v>5</v>
      </c>
      <c r="AI56" s="22">
        <f t="shared" si="54"/>
        <v>8</v>
      </c>
      <c r="AJ56" s="14"/>
      <c r="AK56" s="16"/>
      <c r="AL56" s="21"/>
      <c r="AM56" s="19"/>
      <c r="AN56" s="19"/>
      <c r="AO56" s="19"/>
      <c r="AP56" s="22">
        <f t="shared" si="55"/>
        <v>0</v>
      </c>
      <c r="AQ56" s="14"/>
      <c r="AR56" s="16"/>
      <c r="AS56" s="21"/>
      <c r="AT56" s="19"/>
      <c r="AU56" s="19"/>
      <c r="AV56" s="19"/>
      <c r="AW56" s="22">
        <f t="shared" si="56"/>
        <v>0</v>
      </c>
      <c r="AX56" s="14"/>
      <c r="AY56" s="16"/>
      <c r="AZ56" s="21"/>
      <c r="BA56" s="19"/>
      <c r="BB56" s="19"/>
      <c r="BC56" s="19"/>
      <c r="BD56" s="22">
        <f t="shared" si="57"/>
        <v>0</v>
      </c>
      <c r="BE56" s="14"/>
      <c r="BF56" s="16"/>
      <c r="BG56" s="21"/>
      <c r="BH56" s="19"/>
      <c r="BI56" s="19"/>
      <c r="BJ56" s="19"/>
      <c r="BK56" s="22">
        <f t="shared" si="58"/>
        <v>0</v>
      </c>
      <c r="BL56" s="14"/>
      <c r="BM56" s="16"/>
      <c r="BN56" s="21"/>
      <c r="BO56" s="19"/>
      <c r="BP56" s="19"/>
      <c r="BQ56" s="19"/>
      <c r="BR56" s="22">
        <f t="shared" si="59"/>
        <v>0</v>
      </c>
      <c r="BS56" s="14"/>
      <c r="BT56" s="16"/>
      <c r="BU56" s="21"/>
      <c r="BV56" s="19"/>
      <c r="BW56" s="19"/>
      <c r="BX56" s="19"/>
      <c r="BY56" s="22">
        <f t="shared" si="60"/>
        <v>0</v>
      </c>
      <c r="BZ56" s="14"/>
      <c r="CA56" s="16"/>
      <c r="CB56" s="21"/>
      <c r="CC56" s="19"/>
      <c r="CD56" s="19"/>
      <c r="CE56" s="19"/>
      <c r="CF56" s="22">
        <f t="shared" si="61"/>
        <v>0</v>
      </c>
      <c r="CG56" s="14"/>
      <c r="CH56" s="23"/>
      <c r="CI56" s="21"/>
      <c r="CJ56" s="19">
        <f t="shared" si="62"/>
        <v>3</v>
      </c>
      <c r="CK56" s="19">
        <f t="shared" si="63"/>
        <v>0</v>
      </c>
      <c r="CL56" s="19">
        <f t="shared" si="64"/>
        <v>5</v>
      </c>
      <c r="CM56" s="22">
        <f t="shared" si="65"/>
        <v>8</v>
      </c>
      <c r="CN56" s="14" t="str">
        <f t="shared" si="66"/>
        <v>Julia King</v>
      </c>
      <c r="CO56" s="14"/>
      <c r="CP56" s="14"/>
    </row>
    <row r="57" spans="1:94">
      <c r="A57" s="14" t="s">
        <v>136</v>
      </c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>
        <f t="shared" si="52"/>
        <v>0</v>
      </c>
      <c r="V57" s="14"/>
      <c r="W57" s="16"/>
      <c r="X57" s="21"/>
      <c r="Y57" s="19"/>
      <c r="Z57" s="19"/>
      <c r="AA57" s="19"/>
      <c r="AB57" s="22">
        <f t="shared" si="53"/>
        <v>0</v>
      </c>
      <c r="AC57" s="14"/>
      <c r="AD57" s="23">
        <v>6.1469907407407404E-2</v>
      </c>
      <c r="AE57" s="21" t="s">
        <v>233</v>
      </c>
      <c r="AF57" s="57">
        <f>(AD$68+1)-AE57</f>
        <v>2</v>
      </c>
      <c r="AG57" s="24"/>
      <c r="AH57" s="19">
        <v>5</v>
      </c>
      <c r="AI57" s="22">
        <f t="shared" si="54"/>
        <v>7</v>
      </c>
      <c r="AJ57" s="14"/>
      <c r="AK57" s="16"/>
      <c r="AL57" s="21"/>
      <c r="AM57" s="19"/>
      <c r="AN57" s="19"/>
      <c r="AO57" s="19"/>
      <c r="AP57" s="22">
        <f t="shared" si="55"/>
        <v>0</v>
      </c>
      <c r="AQ57" s="14"/>
      <c r="AR57" s="16"/>
      <c r="AS57" s="21"/>
      <c r="AT57" s="19"/>
      <c r="AU57" s="19"/>
      <c r="AV57" s="19"/>
      <c r="AW57" s="22">
        <f t="shared" si="56"/>
        <v>0</v>
      </c>
      <c r="AX57" s="14"/>
      <c r="AY57" s="23">
        <v>5.8495370370370371E-2</v>
      </c>
      <c r="AZ57" s="21" t="s">
        <v>232</v>
      </c>
      <c r="BA57" s="57">
        <f>(AY$68+1)-AZ57</f>
        <v>3</v>
      </c>
      <c r="BB57" s="67">
        <v>15</v>
      </c>
      <c r="BC57" s="19">
        <v>5</v>
      </c>
      <c r="BD57" s="22">
        <f t="shared" si="57"/>
        <v>23</v>
      </c>
      <c r="BE57" s="14"/>
      <c r="BF57" s="16"/>
      <c r="BG57" s="21"/>
      <c r="BH57" s="19"/>
      <c r="BI57" s="19"/>
      <c r="BJ57" s="19"/>
      <c r="BK57" s="22">
        <f t="shared" si="58"/>
        <v>0</v>
      </c>
      <c r="BL57" s="14"/>
      <c r="BM57" s="16"/>
      <c r="BN57" s="21"/>
      <c r="BO57" s="19"/>
      <c r="BP57" s="19"/>
      <c r="BQ57" s="19"/>
      <c r="BR57" s="22">
        <f t="shared" si="59"/>
        <v>0</v>
      </c>
      <c r="BS57" s="14"/>
      <c r="BT57" s="16"/>
      <c r="BU57" s="21"/>
      <c r="BV57" s="19"/>
      <c r="BW57" s="19"/>
      <c r="BX57" s="19"/>
      <c r="BY57" s="22">
        <f t="shared" si="60"/>
        <v>0</v>
      </c>
      <c r="BZ57" s="14"/>
      <c r="CA57" s="16"/>
      <c r="CB57" s="21"/>
      <c r="CC57" s="19"/>
      <c r="CD57" s="19"/>
      <c r="CE57" s="19"/>
      <c r="CF57" s="22">
        <f t="shared" si="61"/>
        <v>0</v>
      </c>
      <c r="CG57" s="14"/>
      <c r="CH57" s="23"/>
      <c r="CI57" s="21"/>
      <c r="CJ57" s="19">
        <f t="shared" si="62"/>
        <v>5</v>
      </c>
      <c r="CK57" s="19">
        <f t="shared" si="63"/>
        <v>15</v>
      </c>
      <c r="CL57" s="19">
        <f t="shared" si="64"/>
        <v>10</v>
      </c>
      <c r="CM57" s="22">
        <f t="shared" si="65"/>
        <v>30</v>
      </c>
      <c r="CN57" s="14" t="str">
        <f t="shared" si="66"/>
        <v>Lisa Waistell</v>
      </c>
      <c r="CO57" s="14"/>
      <c r="CP57" s="14">
        <v>2</v>
      </c>
    </row>
    <row r="58" spans="1:94">
      <c r="A58" s="14"/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>
        <f t="shared" si="52"/>
        <v>0</v>
      </c>
      <c r="V58" s="14"/>
      <c r="W58" s="16"/>
      <c r="X58" s="21"/>
      <c r="Y58" s="19"/>
      <c r="Z58" s="19"/>
      <c r="AA58" s="19"/>
      <c r="AB58" s="22">
        <f t="shared" si="53"/>
        <v>0</v>
      </c>
      <c r="AC58" s="14"/>
      <c r="AD58" s="16"/>
      <c r="AE58" s="21"/>
      <c r="AF58" s="19"/>
      <c r="AG58" s="19"/>
      <c r="AH58" s="19"/>
      <c r="AI58" s="22">
        <f t="shared" si="54"/>
        <v>0</v>
      </c>
      <c r="AJ58" s="14"/>
      <c r="AK58" s="16"/>
      <c r="AL58" s="21"/>
      <c r="AM58" s="19"/>
      <c r="AN58" s="19"/>
      <c r="AO58" s="19"/>
      <c r="AP58" s="22">
        <f t="shared" si="55"/>
        <v>0</v>
      </c>
      <c r="AQ58" s="14"/>
      <c r="AR58" s="16"/>
      <c r="AS58" s="21"/>
      <c r="AT58" s="19"/>
      <c r="AU58" s="19"/>
      <c r="AV58" s="19"/>
      <c r="AW58" s="22">
        <f t="shared" si="56"/>
        <v>0</v>
      </c>
      <c r="AX58" s="14"/>
      <c r="AY58" s="16"/>
      <c r="AZ58" s="21"/>
      <c r="BA58" s="19"/>
      <c r="BB58" s="19"/>
      <c r="BC58" s="19"/>
      <c r="BD58" s="22">
        <f t="shared" si="57"/>
        <v>0</v>
      </c>
      <c r="BE58" s="14"/>
      <c r="BF58" s="16"/>
      <c r="BG58" s="21"/>
      <c r="BH58" s="19"/>
      <c r="BI58" s="19"/>
      <c r="BJ58" s="19"/>
      <c r="BK58" s="22">
        <f t="shared" si="58"/>
        <v>0</v>
      </c>
      <c r="BL58" s="14"/>
      <c r="BM58" s="16"/>
      <c r="BN58" s="21"/>
      <c r="BO58" s="19"/>
      <c r="BP58" s="19"/>
      <c r="BQ58" s="19"/>
      <c r="BR58" s="22">
        <f t="shared" si="59"/>
        <v>0</v>
      </c>
      <c r="BS58" s="14"/>
      <c r="BT58" s="16"/>
      <c r="BU58" s="21"/>
      <c r="BV58" s="19"/>
      <c r="BW58" s="19"/>
      <c r="BX58" s="19"/>
      <c r="BY58" s="22">
        <f t="shared" si="60"/>
        <v>0</v>
      </c>
      <c r="BZ58" s="14"/>
      <c r="CA58" s="16"/>
      <c r="CB58" s="21"/>
      <c r="CC58" s="19"/>
      <c r="CD58" s="19"/>
      <c r="CE58" s="19"/>
      <c r="CF58" s="22">
        <f t="shared" si="61"/>
        <v>0</v>
      </c>
      <c r="CG58" s="14"/>
      <c r="CH58" s="23"/>
      <c r="CI58" s="21"/>
      <c r="CJ58" s="19">
        <f t="shared" si="62"/>
        <v>0</v>
      </c>
      <c r="CK58" s="19">
        <f t="shared" si="63"/>
        <v>0</v>
      </c>
      <c r="CL58" s="19">
        <f t="shared" si="64"/>
        <v>0</v>
      </c>
      <c r="CM58" s="22">
        <f t="shared" si="65"/>
        <v>0</v>
      </c>
      <c r="CN58" s="14">
        <f t="shared" si="66"/>
        <v>0</v>
      </c>
      <c r="CO58" s="14"/>
      <c r="CP58" s="14"/>
    </row>
    <row r="59" spans="1:94">
      <c r="A59" s="14"/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>
        <f t="shared" si="52"/>
        <v>0</v>
      </c>
      <c r="V59" s="14"/>
      <c r="W59" s="16"/>
      <c r="X59" s="21"/>
      <c r="Y59" s="19"/>
      <c r="Z59" s="19"/>
      <c r="AA59" s="19"/>
      <c r="AB59" s="22">
        <f t="shared" si="53"/>
        <v>0</v>
      </c>
      <c r="AC59" s="14"/>
      <c r="AD59" s="16"/>
      <c r="AE59" s="21"/>
      <c r="AF59" s="19"/>
      <c r="AG59" s="19"/>
      <c r="AH59" s="19"/>
      <c r="AI59" s="22">
        <f t="shared" si="54"/>
        <v>0</v>
      </c>
      <c r="AJ59" s="14"/>
      <c r="AK59" s="16"/>
      <c r="AL59" s="21"/>
      <c r="AM59" s="19"/>
      <c r="AN59" s="19"/>
      <c r="AO59" s="19"/>
      <c r="AP59" s="22">
        <f t="shared" si="55"/>
        <v>0</v>
      </c>
      <c r="AQ59" s="14"/>
      <c r="AR59" s="16"/>
      <c r="AS59" s="21"/>
      <c r="AT59" s="19"/>
      <c r="AU59" s="19"/>
      <c r="AV59" s="19"/>
      <c r="AW59" s="22">
        <f t="shared" si="56"/>
        <v>0</v>
      </c>
      <c r="AX59" s="14"/>
      <c r="AY59" s="16"/>
      <c r="AZ59" s="21"/>
      <c r="BA59" s="19"/>
      <c r="BB59" s="19"/>
      <c r="BC59" s="19"/>
      <c r="BD59" s="22">
        <f t="shared" si="57"/>
        <v>0</v>
      </c>
      <c r="BE59" s="14"/>
      <c r="BF59" s="16"/>
      <c r="BG59" s="21"/>
      <c r="BH59" s="19"/>
      <c r="BI59" s="19"/>
      <c r="BJ59" s="19"/>
      <c r="BK59" s="22">
        <f t="shared" si="58"/>
        <v>0</v>
      </c>
      <c r="BL59" s="14"/>
      <c r="BM59" s="16"/>
      <c r="BN59" s="21"/>
      <c r="BO59" s="19"/>
      <c r="BP59" s="19"/>
      <c r="BQ59" s="19"/>
      <c r="BR59" s="22">
        <f t="shared" si="59"/>
        <v>0</v>
      </c>
      <c r="BS59" s="14"/>
      <c r="BT59" s="16"/>
      <c r="BU59" s="21"/>
      <c r="BV59" s="19"/>
      <c r="BW59" s="19"/>
      <c r="BX59" s="19"/>
      <c r="BY59" s="22">
        <f t="shared" si="60"/>
        <v>0</v>
      </c>
      <c r="BZ59" s="14"/>
      <c r="CA59" s="16"/>
      <c r="CB59" s="21"/>
      <c r="CC59" s="19"/>
      <c r="CD59" s="19"/>
      <c r="CE59" s="19"/>
      <c r="CF59" s="22">
        <f t="shared" si="61"/>
        <v>0</v>
      </c>
      <c r="CG59" s="14"/>
      <c r="CH59" s="23"/>
      <c r="CI59" s="21"/>
      <c r="CJ59" s="19">
        <f t="shared" si="62"/>
        <v>0</v>
      </c>
      <c r="CK59" s="19">
        <f t="shared" si="63"/>
        <v>0</v>
      </c>
      <c r="CL59" s="19">
        <f t="shared" si="64"/>
        <v>0</v>
      </c>
      <c r="CM59" s="22">
        <f t="shared" si="65"/>
        <v>0</v>
      </c>
      <c r="CN59" s="14">
        <f t="shared" si="66"/>
        <v>0</v>
      </c>
      <c r="CO59" s="14"/>
      <c r="CP59" s="14"/>
    </row>
    <row r="60" spans="1:94">
      <c r="A60" s="14"/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>
        <f t="shared" si="52"/>
        <v>0</v>
      </c>
      <c r="V60" s="14"/>
      <c r="W60" s="16"/>
      <c r="X60" s="21"/>
      <c r="Y60" s="19"/>
      <c r="Z60" s="19"/>
      <c r="AA60" s="19"/>
      <c r="AB60" s="22">
        <f t="shared" si="53"/>
        <v>0</v>
      </c>
      <c r="AC60" s="14"/>
      <c r="AD60" s="16"/>
      <c r="AE60" s="21"/>
      <c r="AF60" s="19"/>
      <c r="AG60" s="19"/>
      <c r="AH60" s="19"/>
      <c r="AI60" s="22">
        <f t="shared" si="54"/>
        <v>0</v>
      </c>
      <c r="AJ60" s="14"/>
      <c r="AK60" s="16"/>
      <c r="AL60" s="21"/>
      <c r="AM60" s="19"/>
      <c r="AN60" s="19"/>
      <c r="AO60" s="19"/>
      <c r="AP60" s="22">
        <f t="shared" si="55"/>
        <v>0</v>
      </c>
      <c r="AQ60" s="14"/>
      <c r="AR60" s="16"/>
      <c r="AS60" s="21"/>
      <c r="AT60" s="19"/>
      <c r="AU60" s="19"/>
      <c r="AV60" s="19"/>
      <c r="AW60" s="22">
        <f t="shared" si="56"/>
        <v>0</v>
      </c>
      <c r="AX60" s="14"/>
      <c r="AY60" s="16"/>
      <c r="AZ60" s="21"/>
      <c r="BA60" s="19"/>
      <c r="BB60" s="19"/>
      <c r="BC60" s="19"/>
      <c r="BD60" s="22">
        <f t="shared" si="57"/>
        <v>0</v>
      </c>
      <c r="BE60" s="14"/>
      <c r="BF60" s="16"/>
      <c r="BG60" s="21"/>
      <c r="BH60" s="19"/>
      <c r="BI60" s="19"/>
      <c r="BJ60" s="19"/>
      <c r="BK60" s="22">
        <f t="shared" si="58"/>
        <v>0</v>
      </c>
      <c r="BL60" s="14"/>
      <c r="BM60" s="16"/>
      <c r="BN60" s="21"/>
      <c r="BO60" s="19"/>
      <c r="BP60" s="19"/>
      <c r="BQ60" s="19"/>
      <c r="BR60" s="22">
        <f t="shared" si="59"/>
        <v>0</v>
      </c>
      <c r="BS60" s="14"/>
      <c r="BT60" s="16"/>
      <c r="BU60" s="21"/>
      <c r="BV60" s="19"/>
      <c r="BW60" s="19"/>
      <c r="BX60" s="19"/>
      <c r="BY60" s="22">
        <f t="shared" si="60"/>
        <v>0</v>
      </c>
      <c r="BZ60" s="14"/>
      <c r="CA60" s="16"/>
      <c r="CB60" s="21"/>
      <c r="CC60" s="19"/>
      <c r="CD60" s="19"/>
      <c r="CE60" s="19"/>
      <c r="CF60" s="22">
        <f t="shared" si="61"/>
        <v>0</v>
      </c>
      <c r="CG60" s="14"/>
      <c r="CH60" s="23"/>
      <c r="CI60" s="21"/>
      <c r="CJ60" s="19">
        <f t="shared" si="62"/>
        <v>0</v>
      </c>
      <c r="CK60" s="19">
        <f t="shared" si="63"/>
        <v>0</v>
      </c>
      <c r="CL60" s="19">
        <f t="shared" si="64"/>
        <v>0</v>
      </c>
      <c r="CM60" s="22">
        <f t="shared" si="65"/>
        <v>0</v>
      </c>
      <c r="CN60" s="14">
        <f t="shared" si="66"/>
        <v>0</v>
      </c>
      <c r="CO60" s="14"/>
      <c r="CP60" s="14"/>
    </row>
    <row r="61" spans="1:94">
      <c r="A61" s="14"/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>
        <f t="shared" si="52"/>
        <v>0</v>
      </c>
      <c r="V61" s="14"/>
      <c r="W61" s="16"/>
      <c r="X61" s="21"/>
      <c r="Y61" s="19"/>
      <c r="Z61" s="19"/>
      <c r="AA61" s="19"/>
      <c r="AB61" s="22">
        <f t="shared" si="53"/>
        <v>0</v>
      </c>
      <c r="AC61" s="14"/>
      <c r="AD61" s="16"/>
      <c r="AE61" s="21"/>
      <c r="AF61" s="19"/>
      <c r="AG61" s="19"/>
      <c r="AH61" s="19"/>
      <c r="AI61" s="22">
        <f t="shared" si="54"/>
        <v>0</v>
      </c>
      <c r="AJ61" s="14"/>
      <c r="AK61" s="16"/>
      <c r="AL61" s="21"/>
      <c r="AM61" s="19"/>
      <c r="AN61" s="19"/>
      <c r="AO61" s="19"/>
      <c r="AP61" s="22">
        <f t="shared" si="55"/>
        <v>0</v>
      </c>
      <c r="AQ61" s="14"/>
      <c r="AR61" s="16"/>
      <c r="AS61" s="21"/>
      <c r="AT61" s="19"/>
      <c r="AU61" s="19"/>
      <c r="AV61" s="19"/>
      <c r="AW61" s="22">
        <f t="shared" si="56"/>
        <v>0</v>
      </c>
      <c r="AX61" s="14"/>
      <c r="AY61" s="16"/>
      <c r="AZ61" s="21"/>
      <c r="BA61" s="19"/>
      <c r="BB61" s="19"/>
      <c r="BC61" s="19"/>
      <c r="BD61" s="22">
        <f t="shared" si="57"/>
        <v>0</v>
      </c>
      <c r="BE61" s="14"/>
      <c r="BF61" s="16"/>
      <c r="BG61" s="21"/>
      <c r="BH61" s="19"/>
      <c r="BI61" s="19"/>
      <c r="BJ61" s="19"/>
      <c r="BK61" s="22">
        <f t="shared" si="58"/>
        <v>0</v>
      </c>
      <c r="BL61" s="14"/>
      <c r="BM61" s="16"/>
      <c r="BN61" s="21"/>
      <c r="BO61" s="19"/>
      <c r="BP61" s="19"/>
      <c r="BQ61" s="19"/>
      <c r="BR61" s="22">
        <f t="shared" si="59"/>
        <v>0</v>
      </c>
      <c r="BS61" s="14"/>
      <c r="BT61" s="16"/>
      <c r="BU61" s="21"/>
      <c r="BV61" s="19"/>
      <c r="BW61" s="19"/>
      <c r="BX61" s="19"/>
      <c r="BY61" s="22">
        <f t="shared" si="60"/>
        <v>0</v>
      </c>
      <c r="BZ61" s="14"/>
      <c r="CA61" s="16"/>
      <c r="CB61" s="21"/>
      <c r="CC61" s="19"/>
      <c r="CD61" s="19"/>
      <c r="CE61" s="19"/>
      <c r="CF61" s="22">
        <f t="shared" si="61"/>
        <v>0</v>
      </c>
      <c r="CG61" s="14"/>
      <c r="CH61" s="23"/>
      <c r="CI61" s="21"/>
      <c r="CJ61" s="19">
        <f t="shared" si="62"/>
        <v>0</v>
      </c>
      <c r="CK61" s="19">
        <f t="shared" si="63"/>
        <v>0</v>
      </c>
      <c r="CL61" s="19">
        <f t="shared" si="64"/>
        <v>0</v>
      </c>
      <c r="CM61" s="22">
        <f t="shared" si="65"/>
        <v>0</v>
      </c>
      <c r="CN61" s="14">
        <f t="shared" si="66"/>
        <v>0</v>
      </c>
      <c r="CO61" s="14"/>
      <c r="CP61" s="14"/>
    </row>
    <row r="62" spans="1:94">
      <c r="A62" s="14"/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>
        <f t="shared" si="52"/>
        <v>0</v>
      </c>
      <c r="V62" s="14"/>
      <c r="W62" s="16"/>
      <c r="X62" s="21"/>
      <c r="Y62" s="19"/>
      <c r="Z62" s="19"/>
      <c r="AA62" s="19"/>
      <c r="AB62" s="22">
        <f t="shared" si="53"/>
        <v>0</v>
      </c>
      <c r="AC62" s="14"/>
      <c r="AD62" s="16"/>
      <c r="AE62" s="21"/>
      <c r="AF62" s="19"/>
      <c r="AG62" s="19"/>
      <c r="AH62" s="19"/>
      <c r="AI62" s="22">
        <f t="shared" si="54"/>
        <v>0</v>
      </c>
      <c r="AJ62" s="14"/>
      <c r="AK62" s="16"/>
      <c r="AL62" s="21"/>
      <c r="AM62" s="19"/>
      <c r="AN62" s="19"/>
      <c r="AO62" s="19"/>
      <c r="AP62" s="22">
        <f t="shared" si="55"/>
        <v>0</v>
      </c>
      <c r="AQ62" s="14"/>
      <c r="AR62" s="16"/>
      <c r="AS62" s="21"/>
      <c r="AT62" s="19"/>
      <c r="AU62" s="19"/>
      <c r="AV62" s="19"/>
      <c r="AW62" s="22">
        <f t="shared" si="56"/>
        <v>0</v>
      </c>
      <c r="AX62" s="14"/>
      <c r="AY62" s="16"/>
      <c r="AZ62" s="21"/>
      <c r="BA62" s="19"/>
      <c r="BB62" s="19"/>
      <c r="BC62" s="19"/>
      <c r="BD62" s="22">
        <f t="shared" si="57"/>
        <v>0</v>
      </c>
      <c r="BE62" s="14"/>
      <c r="BF62" s="16"/>
      <c r="BG62" s="21"/>
      <c r="BH62" s="19"/>
      <c r="BI62" s="19"/>
      <c r="BJ62" s="19"/>
      <c r="BK62" s="22">
        <f t="shared" si="58"/>
        <v>0</v>
      </c>
      <c r="BL62" s="14"/>
      <c r="BM62" s="16"/>
      <c r="BN62" s="21"/>
      <c r="BO62" s="19"/>
      <c r="BP62" s="19"/>
      <c r="BQ62" s="19"/>
      <c r="BR62" s="22">
        <f t="shared" si="59"/>
        <v>0</v>
      </c>
      <c r="BS62" s="14"/>
      <c r="BT62" s="16"/>
      <c r="BU62" s="21"/>
      <c r="BV62" s="19"/>
      <c r="BW62" s="19"/>
      <c r="BX62" s="19"/>
      <c r="BY62" s="22">
        <f t="shared" si="60"/>
        <v>0</v>
      </c>
      <c r="BZ62" s="14"/>
      <c r="CA62" s="16"/>
      <c r="CB62" s="21"/>
      <c r="CC62" s="19"/>
      <c r="CD62" s="19"/>
      <c r="CE62" s="19"/>
      <c r="CF62" s="22">
        <f t="shared" si="61"/>
        <v>0</v>
      </c>
      <c r="CG62" s="14"/>
      <c r="CH62" s="23"/>
      <c r="CI62" s="21"/>
      <c r="CJ62" s="19">
        <f t="shared" si="62"/>
        <v>0</v>
      </c>
      <c r="CK62" s="19">
        <f t="shared" si="63"/>
        <v>0</v>
      </c>
      <c r="CL62" s="19">
        <f t="shared" si="64"/>
        <v>0</v>
      </c>
      <c r="CM62" s="22">
        <f t="shared" si="65"/>
        <v>0</v>
      </c>
      <c r="CN62" s="14">
        <f t="shared" si="66"/>
        <v>0</v>
      </c>
      <c r="CO62" s="14"/>
      <c r="CP62" s="14"/>
    </row>
    <row r="63" spans="1:94">
      <c r="A63" s="14"/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/>
      <c r="AQ63" s="14"/>
      <c r="AR63" s="16"/>
      <c r="AS63" s="21"/>
      <c r="AT63" s="19"/>
      <c r="AU63" s="19"/>
      <c r="AV63" s="19"/>
      <c r="AW63" s="22"/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/>
      <c r="BS63" s="14"/>
      <c r="BT63" s="16"/>
      <c r="BU63" s="21"/>
      <c r="BV63" s="19"/>
      <c r="BW63" s="19"/>
      <c r="BX63" s="19"/>
      <c r="BY63" s="22"/>
      <c r="BZ63" s="14"/>
      <c r="CA63" s="16"/>
      <c r="CB63" s="21"/>
      <c r="CC63" s="19"/>
      <c r="CD63" s="19"/>
      <c r="CE63" s="19"/>
      <c r="CF63" s="22"/>
      <c r="CG63" s="14"/>
      <c r="CH63" s="16"/>
      <c r="CI63" s="21"/>
      <c r="CJ63" s="19"/>
      <c r="CK63" s="19"/>
      <c r="CL63" s="19"/>
      <c r="CM63" s="22"/>
      <c r="CN63" s="14"/>
      <c r="CO63" s="14"/>
      <c r="CP63" s="14"/>
    </row>
    <row r="64" spans="1:94">
      <c r="A64" s="14"/>
      <c r="B64" s="16"/>
      <c r="C64" s="21"/>
      <c r="D64" s="19"/>
      <c r="E64" s="19"/>
      <c r="F64" s="19"/>
      <c r="G64" s="22"/>
      <c r="H64" s="14"/>
      <c r="I64" s="16"/>
      <c r="J64" s="21"/>
      <c r="K64" s="19"/>
      <c r="L64" s="19"/>
      <c r="M64" s="19"/>
      <c r="N64" s="22"/>
      <c r="O64" s="14"/>
      <c r="P64" s="16"/>
      <c r="Q64" s="21"/>
      <c r="R64" s="19"/>
      <c r="S64" s="19"/>
      <c r="T64" s="19"/>
      <c r="U64" s="22"/>
      <c r="V64" s="14"/>
      <c r="W64" s="16"/>
      <c r="X64" s="21"/>
      <c r="Y64" s="19"/>
      <c r="Z64" s="19"/>
      <c r="AA64" s="19"/>
      <c r="AB64" s="22"/>
      <c r="AC64" s="14"/>
      <c r="AD64" s="16"/>
      <c r="AE64" s="21"/>
      <c r="AF64" s="19"/>
      <c r="AG64" s="19"/>
      <c r="AH64" s="19"/>
      <c r="AI64" s="22"/>
      <c r="AJ64" s="14"/>
      <c r="AK64" s="16"/>
      <c r="AL64" s="21"/>
      <c r="AM64" s="19"/>
      <c r="AN64" s="19"/>
      <c r="AO64" s="19"/>
      <c r="AP64" s="22"/>
      <c r="AQ64" s="14"/>
      <c r="AR64" s="16"/>
      <c r="AS64" s="21"/>
      <c r="AT64" s="19"/>
      <c r="AU64" s="19"/>
      <c r="AV64" s="19"/>
      <c r="AW64" s="22"/>
      <c r="AX64" s="14"/>
      <c r="AY64" s="16"/>
      <c r="AZ64" s="21"/>
      <c r="BA64" s="19"/>
      <c r="BB64" s="19"/>
      <c r="BC64" s="19"/>
      <c r="BD64" s="22"/>
      <c r="BE64" s="14"/>
      <c r="BF64" s="16"/>
      <c r="BG64" s="21"/>
      <c r="BH64" s="19"/>
      <c r="BI64" s="19"/>
      <c r="BJ64" s="19"/>
      <c r="BK64" s="22"/>
      <c r="BL64" s="14"/>
      <c r="BM64" s="16"/>
      <c r="BN64" s="21"/>
      <c r="BO64" s="19"/>
      <c r="BP64" s="19"/>
      <c r="BQ64" s="19"/>
      <c r="BR64" s="22"/>
      <c r="BS64" s="14"/>
      <c r="BT64" s="16"/>
      <c r="BU64" s="21"/>
      <c r="BV64" s="19"/>
      <c r="BW64" s="19"/>
      <c r="BX64" s="19"/>
      <c r="BY64" s="22"/>
      <c r="BZ64" s="14"/>
      <c r="CA64" s="16"/>
      <c r="CB64" s="21"/>
      <c r="CC64" s="19"/>
      <c r="CD64" s="19"/>
      <c r="CE64" s="19"/>
      <c r="CF64" s="22"/>
      <c r="CG64" s="14"/>
      <c r="CH64" s="16"/>
      <c r="CI64" s="21"/>
      <c r="CJ64" s="19"/>
      <c r="CK64" s="19"/>
      <c r="CL64" s="19"/>
      <c r="CM64" s="22"/>
      <c r="CN64" s="14"/>
      <c r="CO64" s="14"/>
      <c r="CP64" s="14"/>
    </row>
    <row r="65" spans="1:94">
      <c r="A65" s="14"/>
      <c r="B65" s="16"/>
      <c r="C65" s="21"/>
      <c r="D65" s="19"/>
      <c r="E65" s="19"/>
      <c r="F65" s="19"/>
      <c r="G65" s="22"/>
      <c r="H65" s="14"/>
      <c r="I65" s="16"/>
      <c r="J65" s="21"/>
      <c r="K65" s="19"/>
      <c r="L65" s="19"/>
      <c r="M65" s="19"/>
      <c r="N65" s="22"/>
      <c r="O65" s="14"/>
      <c r="P65" s="16"/>
      <c r="Q65" s="21"/>
      <c r="R65" s="19"/>
      <c r="S65" s="19"/>
      <c r="T65" s="19"/>
      <c r="U65" s="22"/>
      <c r="V65" s="14"/>
      <c r="W65" s="16"/>
      <c r="X65" s="21"/>
      <c r="Y65" s="19"/>
      <c r="Z65" s="19"/>
      <c r="AA65" s="19"/>
      <c r="AB65" s="22"/>
      <c r="AC65" s="14"/>
      <c r="AD65" s="16"/>
      <c r="AE65" s="21"/>
      <c r="AF65" s="19"/>
      <c r="AG65" s="19"/>
      <c r="AH65" s="19"/>
      <c r="AI65" s="22"/>
      <c r="AJ65" s="14"/>
      <c r="AK65" s="16"/>
      <c r="AL65" s="21"/>
      <c r="AM65" s="19"/>
      <c r="AN65" s="19"/>
      <c r="AO65" s="19"/>
      <c r="AP65" s="22"/>
      <c r="AQ65" s="14"/>
      <c r="AR65" s="16"/>
      <c r="AS65" s="21"/>
      <c r="AT65" s="19"/>
      <c r="AU65" s="19"/>
      <c r="AV65" s="19"/>
      <c r="AW65" s="22"/>
      <c r="AX65" s="14"/>
      <c r="AY65" s="16"/>
      <c r="AZ65" s="21"/>
      <c r="BA65" s="19"/>
      <c r="BB65" s="19"/>
      <c r="BC65" s="19"/>
      <c r="BD65" s="22"/>
      <c r="BE65" s="14"/>
      <c r="BF65" s="16"/>
      <c r="BG65" s="21"/>
      <c r="BH65" s="19"/>
      <c r="BI65" s="19"/>
      <c r="BJ65" s="19"/>
      <c r="BK65" s="22"/>
      <c r="BL65" s="14"/>
      <c r="BM65" s="16"/>
      <c r="BN65" s="21"/>
      <c r="BO65" s="19"/>
      <c r="BP65" s="19"/>
      <c r="BQ65" s="19"/>
      <c r="BR65" s="22"/>
      <c r="BS65" s="14"/>
      <c r="BT65" s="16"/>
      <c r="BU65" s="21"/>
      <c r="BV65" s="19"/>
      <c r="BW65" s="19"/>
      <c r="BX65" s="19"/>
      <c r="BY65" s="22"/>
      <c r="BZ65" s="14"/>
      <c r="CA65" s="16"/>
      <c r="CB65" s="21"/>
      <c r="CC65" s="19"/>
      <c r="CD65" s="19"/>
      <c r="CE65" s="19"/>
      <c r="CF65" s="22"/>
      <c r="CG65" s="14"/>
      <c r="CH65" s="16"/>
      <c r="CI65" s="21"/>
      <c r="CJ65" s="19"/>
      <c r="CK65" s="19"/>
      <c r="CL65" s="19"/>
      <c r="CM65" s="22"/>
      <c r="CN65" s="14"/>
      <c r="CO65" s="14"/>
      <c r="CP65" s="14"/>
    </row>
    <row r="66" spans="1:94">
      <c r="A66" s="14"/>
      <c r="B66" s="16"/>
      <c r="C66" s="21"/>
      <c r="D66" s="19"/>
      <c r="E66" s="19"/>
      <c r="F66" s="19"/>
      <c r="G66" s="22"/>
      <c r="H66" s="14"/>
      <c r="I66" s="16"/>
      <c r="J66" s="21"/>
      <c r="K66" s="19"/>
      <c r="L66" s="19"/>
      <c r="M66" s="19"/>
      <c r="N66" s="22"/>
      <c r="O66" s="14"/>
      <c r="P66" s="16"/>
      <c r="Q66" s="21"/>
      <c r="R66" s="19"/>
      <c r="S66" s="19"/>
      <c r="T66" s="19"/>
      <c r="U66" s="22"/>
      <c r="V66" s="14"/>
      <c r="W66" s="16"/>
      <c r="X66" s="21"/>
      <c r="Y66" s="19"/>
      <c r="Z66" s="19"/>
      <c r="AA66" s="19"/>
      <c r="AB66" s="22"/>
      <c r="AC66" s="14"/>
      <c r="AD66" s="16"/>
      <c r="AE66" s="21"/>
      <c r="AF66" s="19"/>
      <c r="AG66" s="19"/>
      <c r="AH66" s="19"/>
      <c r="AI66" s="22"/>
      <c r="AJ66" s="14"/>
      <c r="AK66" s="16"/>
      <c r="AL66" s="21"/>
      <c r="AM66" s="19"/>
      <c r="AN66" s="19"/>
      <c r="AO66" s="19"/>
      <c r="AP66" s="22"/>
      <c r="AQ66" s="14"/>
      <c r="AR66" s="16"/>
      <c r="AS66" s="21"/>
      <c r="AT66" s="19"/>
      <c r="AU66" s="19"/>
      <c r="AV66" s="19"/>
      <c r="AW66" s="22"/>
      <c r="AX66" s="14"/>
      <c r="AY66" s="16"/>
      <c r="AZ66" s="21"/>
      <c r="BA66" s="19"/>
      <c r="BB66" s="19"/>
      <c r="BC66" s="19"/>
      <c r="BD66" s="22"/>
      <c r="BE66" s="14"/>
      <c r="BF66" s="16"/>
      <c r="BG66" s="21"/>
      <c r="BH66" s="19"/>
      <c r="BI66" s="19"/>
      <c r="BJ66" s="19"/>
      <c r="BK66" s="22"/>
      <c r="BL66" s="14"/>
      <c r="BM66" s="16"/>
      <c r="BN66" s="21"/>
      <c r="BO66" s="19"/>
      <c r="BP66" s="19"/>
      <c r="BQ66" s="19"/>
      <c r="BR66" s="22"/>
      <c r="BS66" s="14"/>
      <c r="BT66" s="16"/>
      <c r="BU66" s="21"/>
      <c r="BV66" s="19"/>
      <c r="BW66" s="19"/>
      <c r="BX66" s="19"/>
      <c r="BY66" s="22"/>
      <c r="BZ66" s="14"/>
      <c r="CA66" s="16"/>
      <c r="CB66" s="21"/>
      <c r="CC66" s="19"/>
      <c r="CD66" s="19"/>
      <c r="CE66" s="19"/>
      <c r="CF66" s="22"/>
      <c r="CG66" s="14"/>
      <c r="CH66" s="16"/>
      <c r="CI66" s="21"/>
      <c r="CJ66" s="19"/>
      <c r="CK66" s="19"/>
      <c r="CL66" s="19"/>
      <c r="CM66" s="22"/>
      <c r="CN66" s="14"/>
      <c r="CO66" s="14"/>
      <c r="CP66" s="14"/>
    </row>
    <row r="67" spans="1:94">
      <c r="A67" s="14"/>
      <c r="B67" s="16"/>
      <c r="C67" s="21"/>
      <c r="D67" s="19"/>
      <c r="E67" s="19"/>
      <c r="F67" s="19"/>
      <c r="G67" s="22"/>
      <c r="H67" s="14"/>
      <c r="I67" s="16"/>
      <c r="J67" s="21"/>
      <c r="K67" s="19"/>
      <c r="L67" s="19"/>
      <c r="M67" s="19"/>
      <c r="N67" s="22"/>
      <c r="O67" s="14"/>
      <c r="P67" s="16"/>
      <c r="Q67" s="21"/>
      <c r="R67" s="19"/>
      <c r="S67" s="19"/>
      <c r="T67" s="19"/>
      <c r="U67" s="22"/>
      <c r="V67" s="14"/>
      <c r="W67" s="16"/>
      <c r="X67" s="21"/>
      <c r="Y67" s="19"/>
      <c r="Z67" s="19"/>
      <c r="AA67" s="19"/>
      <c r="AB67" s="22"/>
      <c r="AC67" s="14"/>
      <c r="AD67" s="16"/>
      <c r="AE67" s="21"/>
      <c r="AF67" s="19"/>
      <c r="AG67" s="19"/>
      <c r="AH67" s="19"/>
      <c r="AI67" s="22"/>
      <c r="AJ67" s="14"/>
      <c r="AK67" s="16"/>
      <c r="AL67" s="21"/>
      <c r="AM67" s="19"/>
      <c r="AN67" s="19"/>
      <c r="AO67" s="19"/>
      <c r="AP67" s="22"/>
      <c r="AQ67" s="14"/>
      <c r="AR67" s="16"/>
      <c r="AS67" s="21"/>
      <c r="AT67" s="19"/>
      <c r="AU67" s="19"/>
      <c r="AV67" s="19"/>
      <c r="AW67" s="22"/>
      <c r="AX67" s="14"/>
      <c r="AY67" s="16"/>
      <c r="AZ67" s="21"/>
      <c r="BA67" s="19"/>
      <c r="BB67" s="19"/>
      <c r="BC67" s="19"/>
      <c r="BD67" s="22"/>
      <c r="BE67" s="14"/>
      <c r="BF67" s="16"/>
      <c r="BG67" s="21"/>
      <c r="BH67" s="19"/>
      <c r="BI67" s="19"/>
      <c r="BJ67" s="19"/>
      <c r="BK67" s="22"/>
      <c r="BL67" s="14"/>
      <c r="BM67" s="16"/>
      <c r="BN67" s="21"/>
      <c r="BO67" s="19"/>
      <c r="BP67" s="19"/>
      <c r="BQ67" s="19"/>
      <c r="BR67" s="22"/>
      <c r="BS67" s="14"/>
      <c r="BT67" s="16"/>
      <c r="BU67" s="21"/>
      <c r="BV67" s="19"/>
      <c r="BW67" s="19"/>
      <c r="BX67" s="19"/>
      <c r="BY67" s="22"/>
      <c r="BZ67" s="14"/>
      <c r="CA67" s="16"/>
      <c r="CB67" s="21"/>
      <c r="CC67" s="19"/>
      <c r="CD67" s="19"/>
      <c r="CE67" s="19"/>
      <c r="CF67" s="22"/>
      <c r="CG67" s="14"/>
      <c r="CH67" s="16"/>
      <c r="CI67" s="21"/>
      <c r="CJ67" s="19"/>
      <c r="CK67" s="19"/>
      <c r="CL67" s="19"/>
      <c r="CM67" s="22"/>
      <c r="CN67" s="14"/>
      <c r="CO67" s="14"/>
      <c r="CP67" s="14"/>
    </row>
    <row r="68" spans="1:94" ht="14.4" thickBot="1">
      <c r="A68" s="14" t="s">
        <v>62</v>
      </c>
      <c r="B68" s="26">
        <v>0</v>
      </c>
      <c r="C68" s="27"/>
      <c r="D68" s="28"/>
      <c r="E68" s="28"/>
      <c r="F68" s="28"/>
      <c r="G68" s="29"/>
      <c r="H68" s="14"/>
      <c r="I68" s="26">
        <v>9</v>
      </c>
      <c r="J68" s="27"/>
      <c r="K68" s="28"/>
      <c r="L68" s="28"/>
      <c r="M68" s="28"/>
      <c r="N68" s="29"/>
      <c r="O68" s="14"/>
      <c r="P68" s="26">
        <v>3</v>
      </c>
      <c r="Q68" s="27"/>
      <c r="R68" s="28"/>
      <c r="S68" s="28"/>
      <c r="T68" s="28"/>
      <c r="U68" s="29"/>
      <c r="V68" s="14"/>
      <c r="W68" s="26">
        <v>2</v>
      </c>
      <c r="X68" s="27"/>
      <c r="Y68" s="28"/>
      <c r="Z68" s="28"/>
      <c r="AA68" s="28"/>
      <c r="AB68" s="29"/>
      <c r="AC68" s="14"/>
      <c r="AD68" s="26">
        <v>4</v>
      </c>
      <c r="AE68" s="27"/>
      <c r="AF68" s="28"/>
      <c r="AG68" s="28"/>
      <c r="AH68" s="28"/>
      <c r="AI68" s="29"/>
      <c r="AJ68" s="14"/>
      <c r="AK68" s="26">
        <v>0</v>
      </c>
      <c r="AL68" s="27"/>
      <c r="AM68" s="28"/>
      <c r="AN68" s="28"/>
      <c r="AO68" s="28"/>
      <c r="AP68" s="29"/>
      <c r="AQ68" s="14"/>
      <c r="AR68" s="26">
        <v>0</v>
      </c>
      <c r="AS68" s="27"/>
      <c r="AT68" s="28"/>
      <c r="AU68" s="28"/>
      <c r="AV68" s="28"/>
      <c r="AW68" s="29"/>
      <c r="AX68" s="14"/>
      <c r="AY68" s="26">
        <v>4</v>
      </c>
      <c r="AZ68" s="27"/>
      <c r="BA68" s="28"/>
      <c r="BB68" s="28"/>
      <c r="BC68" s="28"/>
      <c r="BD68" s="29"/>
      <c r="BE68" s="14"/>
      <c r="BF68" s="26">
        <v>1</v>
      </c>
      <c r="BG68" s="27"/>
      <c r="BH68" s="28"/>
      <c r="BI68" s="28"/>
      <c r="BJ68" s="28"/>
      <c r="BK68" s="29"/>
      <c r="BL68" s="14"/>
      <c r="BM68" s="26">
        <v>0</v>
      </c>
      <c r="BN68" s="27"/>
      <c r="BO68" s="28"/>
      <c r="BP68" s="28"/>
      <c r="BQ68" s="28"/>
      <c r="BR68" s="29"/>
      <c r="BS68" s="14"/>
      <c r="BT68" s="26">
        <v>0</v>
      </c>
      <c r="BU68" s="27"/>
      <c r="BV68" s="28"/>
      <c r="BW68" s="28"/>
      <c r="BX68" s="28"/>
      <c r="BY68" s="29"/>
      <c r="BZ68" s="14"/>
      <c r="CA68" s="26">
        <v>0</v>
      </c>
      <c r="CB68" s="27"/>
      <c r="CC68" s="28"/>
      <c r="CD68" s="28"/>
      <c r="CE68" s="28"/>
      <c r="CF68" s="29"/>
      <c r="CG68" s="14"/>
      <c r="CH68" s="26">
        <v>0</v>
      </c>
      <c r="CI68" s="27"/>
      <c r="CJ68" s="28"/>
      <c r="CK68" s="28"/>
      <c r="CL68" s="28"/>
      <c r="CM68" s="29"/>
      <c r="CN68" s="14"/>
      <c r="CO68" s="14"/>
      <c r="CP68" s="14"/>
    </row>
    <row r="69" spans="1:94">
      <c r="A69" s="14"/>
      <c r="B69" s="14"/>
      <c r="C69" s="15"/>
      <c r="D69" s="14"/>
      <c r="E69" s="14"/>
      <c r="F69" s="14"/>
      <c r="G69" s="30"/>
      <c r="H69" s="14"/>
      <c r="I69" s="14"/>
      <c r="J69" s="15"/>
      <c r="K69" s="14"/>
      <c r="L69" s="14"/>
      <c r="M69" s="14"/>
      <c r="N69" s="30"/>
      <c r="O69" s="14"/>
      <c r="P69" s="14"/>
      <c r="Q69" s="15"/>
      <c r="R69" s="14"/>
      <c r="S69" s="14"/>
      <c r="T69" s="14"/>
      <c r="U69" s="30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</row>
    <row r="70" spans="1:94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</row>
    <row r="71" spans="1:94">
      <c r="G71" s="10"/>
      <c r="N71" s="10"/>
      <c r="U71" s="10"/>
    </row>
    <row r="72" spans="1:94">
      <c r="G72" s="10"/>
      <c r="N72" s="10"/>
      <c r="U72" s="10"/>
    </row>
    <row r="73" spans="1:94">
      <c r="G73" s="10"/>
      <c r="N73" s="10"/>
      <c r="U73" s="10"/>
    </row>
    <row r="74" spans="1:94">
      <c r="G74" s="10"/>
      <c r="N74" s="10"/>
      <c r="U74" s="10"/>
    </row>
    <row r="75" spans="1:94">
      <c r="G75" s="10"/>
      <c r="N75" s="10"/>
      <c r="U75" s="10"/>
    </row>
    <row r="76" spans="1:94">
      <c r="G76" s="10"/>
      <c r="N76" s="10"/>
      <c r="U76" s="10"/>
    </row>
    <row r="77" spans="1:94">
      <c r="G77" s="10"/>
      <c r="N77" s="10"/>
      <c r="U77" s="10"/>
    </row>
    <row r="78" spans="1:94">
      <c r="G78" s="10"/>
      <c r="N78" s="10"/>
      <c r="U78" s="10"/>
    </row>
    <row r="79" spans="1:94">
      <c r="G79" s="10"/>
      <c r="N79" s="10"/>
      <c r="U79" s="10"/>
    </row>
    <row r="80" spans="1:94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  <row r="1301" spans="7:21">
      <c r="G1301" s="10"/>
      <c r="N1301" s="10"/>
      <c r="U1301" s="10"/>
    </row>
    <row r="1302" spans="7:21">
      <c r="G1302" s="10"/>
      <c r="N1302" s="10"/>
      <c r="U1302" s="10"/>
    </row>
    <row r="1303" spans="7:21">
      <c r="G1303" s="10"/>
      <c r="N1303" s="10"/>
      <c r="U1303" s="10"/>
    </row>
    <row r="1304" spans="7:21">
      <c r="G1304" s="10"/>
      <c r="N1304" s="10"/>
      <c r="U1304" s="10"/>
    </row>
  </sheetData>
  <mergeCells count="106">
    <mergeCell ref="CH1:CM1"/>
    <mergeCell ref="BM4:BR4"/>
    <mergeCell ref="CA3:CF3"/>
    <mergeCell ref="CH3:CM3"/>
    <mergeCell ref="BM3:BR3"/>
    <mergeCell ref="BT3:BY3"/>
    <mergeCell ref="CH4:CM4"/>
    <mergeCell ref="CA4:CF4"/>
    <mergeCell ref="BT4:BY4"/>
    <mergeCell ref="AD4:AI4"/>
    <mergeCell ref="AK4:AP4"/>
    <mergeCell ref="AR4:AW4"/>
    <mergeCell ref="AR3:AW3"/>
    <mergeCell ref="AY3:BD3"/>
    <mergeCell ref="AY4:BD4"/>
    <mergeCell ref="BF4:BK4"/>
    <mergeCell ref="CA5:CF5"/>
    <mergeCell ref="B5:G5"/>
    <mergeCell ref="I5:N5"/>
    <mergeCell ref="P5:U5"/>
    <mergeCell ref="W5:AB5"/>
    <mergeCell ref="B4:G4"/>
    <mergeCell ref="I4:N4"/>
    <mergeCell ref="P4:U4"/>
    <mergeCell ref="W4:AB4"/>
    <mergeCell ref="AD5:AI5"/>
    <mergeCell ref="B3:G3"/>
    <mergeCell ref="I3:N3"/>
    <mergeCell ref="P3:U3"/>
    <mergeCell ref="W3:AB3"/>
    <mergeCell ref="AD3:AI3"/>
    <mergeCell ref="AK3:AP3"/>
    <mergeCell ref="BF3:BK3"/>
    <mergeCell ref="CH5:CM5"/>
    <mergeCell ref="BM5:BR5"/>
    <mergeCell ref="BT5:BY5"/>
    <mergeCell ref="BF5:BK5"/>
    <mergeCell ref="CH6:CM6"/>
    <mergeCell ref="BT6:BY6"/>
    <mergeCell ref="CA6:CF6"/>
    <mergeCell ref="AK5:AP5"/>
    <mergeCell ref="AR5:AW5"/>
    <mergeCell ref="AY5:BD5"/>
    <mergeCell ref="AD6:AI6"/>
    <mergeCell ref="AK6:AP6"/>
    <mergeCell ref="AR6:AW6"/>
    <mergeCell ref="AY6:BD6"/>
    <mergeCell ref="B6:G6"/>
    <mergeCell ref="I6:N6"/>
    <mergeCell ref="P6:U6"/>
    <mergeCell ref="W6:AB6"/>
    <mergeCell ref="CH36:CM36"/>
    <mergeCell ref="BF6:BK6"/>
    <mergeCell ref="BM6:BR6"/>
    <mergeCell ref="B39:G39"/>
    <mergeCell ref="I39:N39"/>
    <mergeCell ref="P39:U39"/>
    <mergeCell ref="W39:AB39"/>
    <mergeCell ref="AD39:AI39"/>
    <mergeCell ref="AK39:AP39"/>
    <mergeCell ref="B38:G38"/>
    <mergeCell ref="I38:N38"/>
    <mergeCell ref="P38:U38"/>
    <mergeCell ref="W38:AB38"/>
    <mergeCell ref="AD38:AI38"/>
    <mergeCell ref="AK38:AP38"/>
    <mergeCell ref="BT39:BY39"/>
    <mergeCell ref="CA39:CF39"/>
    <mergeCell ref="CH39:CM39"/>
    <mergeCell ref="CH38:CM38"/>
    <mergeCell ref="BT38:BY38"/>
    <mergeCell ref="CA38:CF38"/>
    <mergeCell ref="AD40:AI40"/>
    <mergeCell ref="AK40:AP40"/>
    <mergeCell ref="AR40:AW40"/>
    <mergeCell ref="AY40:BD40"/>
    <mergeCell ref="CH40:CM40"/>
    <mergeCell ref="BM38:BR38"/>
    <mergeCell ref="AR38:AW38"/>
    <mergeCell ref="AY38:BD38"/>
    <mergeCell ref="BM39:BR39"/>
    <mergeCell ref="AR39:AW39"/>
    <mergeCell ref="AY39:BD39"/>
    <mergeCell ref="BF39:BK39"/>
    <mergeCell ref="BF38:BK38"/>
    <mergeCell ref="CH41:CM41"/>
    <mergeCell ref="AK41:AP41"/>
    <mergeCell ref="AR41:AW41"/>
    <mergeCell ref="B40:G40"/>
    <mergeCell ref="I40:N40"/>
    <mergeCell ref="P40:U40"/>
    <mergeCell ref="W40:AB40"/>
    <mergeCell ref="BF40:BK40"/>
    <mergeCell ref="BM40:BR40"/>
    <mergeCell ref="BT40:BY40"/>
    <mergeCell ref="CA40:CF40"/>
    <mergeCell ref="AY41:BD41"/>
    <mergeCell ref="BF41:BK41"/>
    <mergeCell ref="BM41:BR41"/>
    <mergeCell ref="BT41:BY41"/>
    <mergeCell ref="B41:G41"/>
    <mergeCell ref="I41:N41"/>
    <mergeCell ref="P41:U41"/>
    <mergeCell ref="W41:AB41"/>
    <mergeCell ref="AD41:AI41"/>
    <mergeCell ref="CA41:CF41"/>
  </mergeCells>
  <phoneticPr fontId="1" type="noConversion"/>
  <printOptions gridLines="1"/>
  <pageMargins left="0" right="0" top="0" bottom="0" header="0.31496062992125984" footer="0.31496062992125984"/>
  <pageSetup scale="50" orientation="landscape" r:id="rId1"/>
  <headerFooter alignWithMargins="0"/>
  <colBreaks count="1" manualBreakCount="1">
    <brk id="35" max="6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R1300"/>
  <sheetViews>
    <sheetView zoomScaleNormal="100" workbookViewId="0">
      <pane xSplit="1" topLeftCell="CQ1" activePane="topRight" state="frozen"/>
      <selection pane="topRight" activeCell="A16" sqref="A16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customWidth="1"/>
    <col min="10" max="10" width="5" style="9" customWidth="1"/>
    <col min="11" max="13" width="5" style="8" customWidth="1"/>
    <col min="14" max="14" width="9.109375" style="1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customWidth="1"/>
    <col min="38" max="41" width="5" style="8" customWidth="1"/>
    <col min="42" max="42" width="9.109375" style="8" customWidth="1"/>
    <col min="43" max="43" width="1.88671875" style="8" customWidth="1"/>
    <col min="44" max="44" width="9.109375" style="8" customWidth="1"/>
    <col min="45" max="48" width="5" style="8" customWidth="1"/>
    <col min="49" max="49" width="9.109375" style="8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customWidth="1"/>
    <col min="58" max="58" width="9.109375" style="8" hidden="1" customWidth="1"/>
    <col min="59" max="62" width="5" style="8" hidden="1" customWidth="1"/>
    <col min="63" max="63" width="9.109375" style="8" hidden="1" customWidth="1"/>
    <col min="64" max="64" width="1.88671875" style="8" customWidth="1"/>
    <col min="65" max="65" width="9.109375" style="8" customWidth="1"/>
    <col min="66" max="69" width="5" style="8" customWidth="1"/>
    <col min="70" max="70" width="9.109375" style="8" customWidth="1"/>
    <col min="71" max="71" width="1.88671875" style="8" customWidth="1"/>
    <col min="72" max="72" width="9.109375" style="8" customWidth="1"/>
    <col min="73" max="76" width="5" style="8" customWidth="1"/>
    <col min="77" max="77" width="9.109375" style="8" customWidth="1"/>
    <col min="78" max="78" width="1.88671875" style="8" customWidth="1"/>
    <col min="79" max="79" width="9.109375" style="8" customWidth="1"/>
    <col min="80" max="83" width="5" style="8" customWidth="1"/>
    <col min="84" max="84" width="9.109375" style="8" customWidth="1"/>
    <col min="85" max="85" width="1.88671875" style="8" customWidth="1"/>
    <col min="86" max="86" width="9.109375" style="8" customWidth="1"/>
    <col min="87" max="90" width="5" style="8" customWidth="1"/>
    <col min="91" max="91" width="9.109375" style="8" customWidth="1"/>
    <col min="92" max="92" width="2.33203125" style="8" customWidth="1"/>
    <col min="93" max="93" width="9.109375" style="8" customWidth="1"/>
    <col min="94" max="97" width="5.6640625" style="8" customWidth="1"/>
    <col min="98" max="98" width="9.109375" style="8" customWidth="1"/>
    <col min="99" max="99" width="1.88671875" style="8" customWidth="1"/>
    <col min="100" max="100" width="10.109375" style="8" customWidth="1"/>
    <col min="101" max="104" width="5" style="8" customWidth="1"/>
    <col min="105" max="105" width="9.109375" style="8" customWidth="1"/>
    <col min="106" max="106" width="1.88671875" style="8" customWidth="1"/>
    <col min="107" max="107" width="10.109375" style="8" customWidth="1"/>
    <col min="108" max="111" width="5" style="8" customWidth="1"/>
    <col min="112" max="112" width="9.109375" style="8" customWidth="1"/>
    <col min="113" max="113" width="1.88671875" style="8" customWidth="1"/>
    <col min="114" max="114" width="10.109375" style="8" customWidth="1"/>
    <col min="115" max="118" width="5" style="8" customWidth="1"/>
    <col min="119" max="119" width="9.109375" style="8" customWidth="1"/>
    <col min="120" max="120" width="1.88671875" style="8" customWidth="1"/>
    <col min="121" max="124" width="9.109375" style="8" customWidth="1"/>
    <col min="125" max="125" width="11.33203125" style="8" customWidth="1"/>
    <col min="126" max="16384" width="9.109375" style="8"/>
  </cols>
  <sheetData>
    <row r="1" spans="1:148">
      <c r="A1" s="12" t="s">
        <v>0</v>
      </c>
      <c r="B1" s="12" t="s">
        <v>391</v>
      </c>
      <c r="C1" s="13"/>
      <c r="D1" s="12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92" t="s">
        <v>404</v>
      </c>
      <c r="DR1" s="192"/>
      <c r="DS1" s="192"/>
      <c r="DT1" s="192"/>
      <c r="DU1" s="192"/>
      <c r="DV1" s="192"/>
      <c r="DW1" s="14"/>
      <c r="DX1" s="14"/>
      <c r="DY1" s="14"/>
    </row>
    <row r="2" spans="1:148" ht="14.4" thickBot="1">
      <c r="A2" s="14"/>
      <c r="B2" s="68" t="s">
        <v>290</v>
      </c>
      <c r="C2" s="15"/>
      <c r="D2" s="14"/>
      <c r="E2" s="14"/>
      <c r="F2" s="14"/>
      <c r="G2" s="14"/>
      <c r="H2" s="14"/>
      <c r="I2" s="68" t="s">
        <v>291</v>
      </c>
      <c r="J2" s="15"/>
      <c r="K2" s="14"/>
      <c r="L2" s="14"/>
      <c r="M2" s="14"/>
      <c r="N2" s="14"/>
      <c r="O2" s="14"/>
      <c r="P2" s="68" t="s">
        <v>292</v>
      </c>
      <c r="Q2" s="15"/>
      <c r="R2" s="14"/>
      <c r="S2" s="14"/>
      <c r="T2" s="14"/>
      <c r="U2" s="14"/>
      <c r="V2" s="14"/>
      <c r="W2" s="68" t="s">
        <v>293</v>
      </c>
      <c r="X2" s="14"/>
      <c r="Y2" s="14"/>
      <c r="Z2" s="14"/>
      <c r="AA2" s="14"/>
      <c r="AB2" s="14"/>
      <c r="AC2" s="14"/>
      <c r="AD2" s="68" t="s">
        <v>294</v>
      </c>
      <c r="AE2" s="14"/>
      <c r="AF2" s="14"/>
      <c r="AG2" s="14"/>
      <c r="AH2" s="14"/>
      <c r="AI2" s="14"/>
      <c r="AJ2" s="14"/>
      <c r="AK2" s="68" t="s">
        <v>295</v>
      </c>
      <c r="AL2" s="14"/>
      <c r="AM2" s="14"/>
      <c r="AN2" s="14"/>
      <c r="AO2" s="14"/>
      <c r="AP2" s="14"/>
      <c r="AQ2" s="14"/>
      <c r="AR2" s="68" t="s">
        <v>296</v>
      </c>
      <c r="AS2" s="14"/>
      <c r="AT2" s="14"/>
      <c r="AU2" s="14"/>
      <c r="AV2" s="14"/>
      <c r="AW2" s="14"/>
      <c r="AX2" s="14"/>
      <c r="AY2" s="68" t="s">
        <v>297</v>
      </c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68" t="s">
        <v>298</v>
      </c>
      <c r="BN2" s="14"/>
      <c r="BO2" s="14"/>
      <c r="BP2" s="14"/>
      <c r="BQ2" s="14"/>
      <c r="BR2" s="14"/>
      <c r="BS2" s="14"/>
      <c r="BT2" s="68" t="s">
        <v>309</v>
      </c>
      <c r="BU2" s="14"/>
      <c r="BV2" s="14"/>
      <c r="BW2" s="14"/>
      <c r="BX2" s="14"/>
      <c r="BY2" s="14"/>
      <c r="BZ2" s="14"/>
      <c r="CA2" s="68" t="s">
        <v>312</v>
      </c>
      <c r="CB2" s="14"/>
      <c r="CC2" s="14"/>
      <c r="CD2" s="14"/>
      <c r="CE2" s="14"/>
      <c r="CF2" s="14"/>
      <c r="CG2" s="14"/>
      <c r="CH2" s="68" t="s">
        <v>313</v>
      </c>
      <c r="CI2" s="14"/>
      <c r="CJ2" s="14"/>
      <c r="CK2" s="14"/>
      <c r="CL2" s="14"/>
      <c r="CM2" s="14"/>
      <c r="CN2" s="14"/>
      <c r="CO2" s="68" t="s">
        <v>314</v>
      </c>
      <c r="CP2" s="14"/>
      <c r="CQ2" s="14"/>
      <c r="CR2" s="14"/>
      <c r="CS2" s="14"/>
      <c r="CT2" s="14"/>
      <c r="CU2" s="14"/>
      <c r="CV2" s="68" t="s">
        <v>316</v>
      </c>
      <c r="CW2" s="14"/>
      <c r="CX2" s="14"/>
      <c r="CY2" s="14"/>
      <c r="CZ2" s="14"/>
      <c r="DA2" s="14"/>
      <c r="DB2" s="14"/>
      <c r="DC2" s="68" t="s">
        <v>344</v>
      </c>
      <c r="DD2" s="14"/>
      <c r="DE2" s="14"/>
      <c r="DF2" s="14"/>
      <c r="DG2" s="14"/>
      <c r="DH2" s="14"/>
      <c r="DI2" s="14"/>
      <c r="DJ2" s="68" t="s">
        <v>412</v>
      </c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</row>
    <row r="3" spans="1:148">
      <c r="A3" s="14" t="s">
        <v>2</v>
      </c>
      <c r="B3" s="193" t="s">
        <v>137</v>
      </c>
      <c r="C3" s="194"/>
      <c r="D3" s="194"/>
      <c r="E3" s="194"/>
      <c r="F3" s="194"/>
      <c r="G3" s="195"/>
      <c r="H3" s="14"/>
      <c r="I3" s="193" t="s">
        <v>140</v>
      </c>
      <c r="J3" s="194"/>
      <c r="K3" s="194"/>
      <c r="L3" s="194"/>
      <c r="M3" s="194"/>
      <c r="N3" s="195"/>
      <c r="O3" s="14"/>
      <c r="P3" s="193" t="s">
        <v>3</v>
      </c>
      <c r="Q3" s="194"/>
      <c r="R3" s="194"/>
      <c r="S3" s="194"/>
      <c r="T3" s="194"/>
      <c r="U3" s="195"/>
      <c r="V3" s="14"/>
      <c r="W3" s="193" t="s">
        <v>286</v>
      </c>
      <c r="X3" s="194"/>
      <c r="Y3" s="194"/>
      <c r="Z3" s="194"/>
      <c r="AA3" s="194"/>
      <c r="AB3" s="195"/>
      <c r="AC3" s="14"/>
      <c r="AD3" s="193" t="s">
        <v>319</v>
      </c>
      <c r="AE3" s="194"/>
      <c r="AF3" s="194"/>
      <c r="AG3" s="194"/>
      <c r="AH3" s="194"/>
      <c r="AI3" s="195"/>
      <c r="AJ3" s="14"/>
      <c r="AK3" s="193" t="s">
        <v>42</v>
      </c>
      <c r="AL3" s="194"/>
      <c r="AM3" s="194"/>
      <c r="AN3" s="194"/>
      <c r="AO3" s="194"/>
      <c r="AP3" s="195"/>
      <c r="AQ3" s="14"/>
      <c r="AR3" s="193" t="s">
        <v>46</v>
      </c>
      <c r="AS3" s="194"/>
      <c r="AT3" s="194"/>
      <c r="AU3" s="194"/>
      <c r="AV3" s="194"/>
      <c r="AW3" s="195"/>
      <c r="AX3" s="14"/>
      <c r="AY3" s="193" t="s">
        <v>299</v>
      </c>
      <c r="AZ3" s="194"/>
      <c r="BA3" s="194"/>
      <c r="BB3" s="194"/>
      <c r="BC3" s="194"/>
      <c r="BD3" s="195"/>
      <c r="BE3" s="14"/>
      <c r="BF3" s="193" t="s">
        <v>56</v>
      </c>
      <c r="BG3" s="194"/>
      <c r="BH3" s="194"/>
      <c r="BI3" s="194"/>
      <c r="BJ3" s="194"/>
      <c r="BK3" s="195"/>
      <c r="BL3" s="14"/>
      <c r="BM3" s="193" t="s">
        <v>81</v>
      </c>
      <c r="BN3" s="194"/>
      <c r="BO3" s="194"/>
      <c r="BP3" s="194"/>
      <c r="BQ3" s="194"/>
      <c r="BR3" s="195"/>
      <c r="BS3" s="14"/>
      <c r="BT3" s="193" t="s">
        <v>97</v>
      </c>
      <c r="BU3" s="194"/>
      <c r="BV3" s="194"/>
      <c r="BW3" s="194"/>
      <c r="BX3" s="194"/>
      <c r="BY3" s="195"/>
      <c r="BZ3" s="14"/>
      <c r="CA3" s="193" t="s">
        <v>323</v>
      </c>
      <c r="CB3" s="194"/>
      <c r="CC3" s="194"/>
      <c r="CD3" s="194"/>
      <c r="CE3" s="194"/>
      <c r="CF3" s="195"/>
      <c r="CG3" s="14"/>
      <c r="CH3" s="193" t="s">
        <v>170</v>
      </c>
      <c r="CI3" s="194"/>
      <c r="CJ3" s="194"/>
      <c r="CK3" s="194"/>
      <c r="CL3" s="194"/>
      <c r="CM3" s="195"/>
      <c r="CN3" s="69"/>
      <c r="CO3" s="193" t="s">
        <v>463</v>
      </c>
      <c r="CP3" s="194"/>
      <c r="CQ3" s="194"/>
      <c r="CR3" s="194"/>
      <c r="CS3" s="194"/>
      <c r="CT3" s="195"/>
      <c r="CU3" s="14"/>
      <c r="CV3" s="193" t="s">
        <v>97</v>
      </c>
      <c r="CW3" s="194"/>
      <c r="CX3" s="194"/>
      <c r="CY3" s="194"/>
      <c r="CZ3" s="194"/>
      <c r="DA3" s="195"/>
      <c r="DB3" s="14"/>
      <c r="DC3" s="193" t="s">
        <v>406</v>
      </c>
      <c r="DD3" s="194"/>
      <c r="DE3" s="194"/>
      <c r="DF3" s="194"/>
      <c r="DG3" s="194"/>
      <c r="DH3" s="195"/>
      <c r="DI3" s="14"/>
      <c r="DJ3" s="193" t="s">
        <v>107</v>
      </c>
      <c r="DK3" s="194"/>
      <c r="DL3" s="194"/>
      <c r="DM3" s="194"/>
      <c r="DN3" s="194"/>
      <c r="DO3" s="195"/>
      <c r="DP3" s="14"/>
      <c r="DQ3" s="193" t="s">
        <v>43</v>
      </c>
      <c r="DR3" s="194"/>
      <c r="DS3" s="194"/>
      <c r="DT3" s="194"/>
      <c r="DU3" s="194"/>
      <c r="DV3" s="195"/>
      <c r="DW3" s="14"/>
      <c r="DX3" s="14"/>
      <c r="DY3" s="14"/>
    </row>
    <row r="4" spans="1:148">
      <c r="A4" s="14" t="s">
        <v>7</v>
      </c>
      <c r="B4" s="196" t="s">
        <v>415</v>
      </c>
      <c r="C4" s="197"/>
      <c r="D4" s="197"/>
      <c r="E4" s="197"/>
      <c r="F4" s="197"/>
      <c r="G4" s="198"/>
      <c r="H4" s="14"/>
      <c r="I4" s="196" t="s">
        <v>416</v>
      </c>
      <c r="J4" s="197"/>
      <c r="K4" s="197"/>
      <c r="L4" s="197"/>
      <c r="M4" s="197"/>
      <c r="N4" s="198"/>
      <c r="O4" s="14"/>
      <c r="P4" s="196" t="s">
        <v>152</v>
      </c>
      <c r="Q4" s="197"/>
      <c r="R4" s="197"/>
      <c r="S4" s="197"/>
      <c r="T4" s="197"/>
      <c r="U4" s="198"/>
      <c r="V4" s="14"/>
      <c r="W4" s="196" t="s">
        <v>287</v>
      </c>
      <c r="X4" s="197"/>
      <c r="Y4" s="197"/>
      <c r="Z4" s="197"/>
      <c r="AA4" s="197"/>
      <c r="AB4" s="198"/>
      <c r="AC4" s="14"/>
      <c r="AD4" s="196" t="s">
        <v>320</v>
      </c>
      <c r="AE4" s="197"/>
      <c r="AF4" s="197"/>
      <c r="AG4" s="197"/>
      <c r="AH4" s="197"/>
      <c r="AI4" s="198"/>
      <c r="AJ4" s="14"/>
      <c r="AK4" s="196" t="s">
        <v>417</v>
      </c>
      <c r="AL4" s="197"/>
      <c r="AM4" s="197"/>
      <c r="AN4" s="197"/>
      <c r="AO4" s="197"/>
      <c r="AP4" s="198"/>
      <c r="AQ4" s="14"/>
      <c r="AR4" s="196" t="s">
        <v>47</v>
      </c>
      <c r="AS4" s="197"/>
      <c r="AT4" s="197"/>
      <c r="AU4" s="197"/>
      <c r="AV4" s="197"/>
      <c r="AW4" s="198"/>
      <c r="AX4" s="14"/>
      <c r="AY4" s="196" t="s">
        <v>414</v>
      </c>
      <c r="AZ4" s="197"/>
      <c r="BA4" s="197"/>
      <c r="BB4" s="197"/>
      <c r="BC4" s="197"/>
      <c r="BD4" s="198"/>
      <c r="BE4" s="14"/>
      <c r="BF4" s="196" t="s">
        <v>57</v>
      </c>
      <c r="BG4" s="197"/>
      <c r="BH4" s="197"/>
      <c r="BI4" s="197"/>
      <c r="BJ4" s="197"/>
      <c r="BK4" s="198"/>
      <c r="BL4" s="14"/>
      <c r="BM4" s="196" t="s">
        <v>413</v>
      </c>
      <c r="BN4" s="197"/>
      <c r="BO4" s="197"/>
      <c r="BP4" s="197"/>
      <c r="BQ4" s="197"/>
      <c r="BR4" s="198"/>
      <c r="BS4" s="14"/>
      <c r="BT4" s="196" t="s">
        <v>57</v>
      </c>
      <c r="BU4" s="197"/>
      <c r="BV4" s="197"/>
      <c r="BW4" s="197"/>
      <c r="BX4" s="197"/>
      <c r="BY4" s="198"/>
      <c r="BZ4" s="14"/>
      <c r="CA4" s="196" t="s">
        <v>161</v>
      </c>
      <c r="CB4" s="197"/>
      <c r="CC4" s="197"/>
      <c r="CD4" s="197"/>
      <c r="CE4" s="197"/>
      <c r="CF4" s="198"/>
      <c r="CG4" s="14"/>
      <c r="CH4" s="196" t="s">
        <v>168</v>
      </c>
      <c r="CI4" s="197"/>
      <c r="CJ4" s="197"/>
      <c r="CK4" s="197"/>
      <c r="CL4" s="197"/>
      <c r="CM4" s="198"/>
      <c r="CN4" s="69"/>
      <c r="CO4" s="196" t="s">
        <v>409</v>
      </c>
      <c r="CP4" s="197"/>
      <c r="CQ4" s="197"/>
      <c r="CR4" s="197"/>
      <c r="CS4" s="197"/>
      <c r="CT4" s="198"/>
      <c r="CU4" s="14"/>
      <c r="CV4" s="196" t="s">
        <v>104</v>
      </c>
      <c r="CW4" s="197"/>
      <c r="CX4" s="197"/>
      <c r="CY4" s="197"/>
      <c r="CZ4" s="197"/>
      <c r="DA4" s="198"/>
      <c r="DB4" s="14"/>
      <c r="DC4" s="196" t="s">
        <v>105</v>
      </c>
      <c r="DD4" s="197"/>
      <c r="DE4" s="197"/>
      <c r="DF4" s="197"/>
      <c r="DG4" s="197"/>
      <c r="DH4" s="198"/>
      <c r="DI4" s="14"/>
      <c r="DJ4" s="196" t="s">
        <v>108</v>
      </c>
      <c r="DK4" s="197"/>
      <c r="DL4" s="197"/>
      <c r="DM4" s="197"/>
      <c r="DN4" s="197"/>
      <c r="DO4" s="198"/>
      <c r="DP4" s="14"/>
      <c r="DQ4" s="196" t="s">
        <v>120</v>
      </c>
      <c r="DR4" s="197"/>
      <c r="DS4" s="197"/>
      <c r="DT4" s="197"/>
      <c r="DU4" s="197"/>
      <c r="DV4" s="198"/>
      <c r="DW4" s="14"/>
      <c r="DX4" s="14"/>
      <c r="DY4" s="14"/>
    </row>
    <row r="5" spans="1:148">
      <c r="A5" s="14" t="s">
        <v>6</v>
      </c>
      <c r="B5" s="196" t="s">
        <v>138</v>
      </c>
      <c r="C5" s="197"/>
      <c r="D5" s="197"/>
      <c r="E5" s="197"/>
      <c r="F5" s="197"/>
      <c r="G5" s="198"/>
      <c r="H5" s="14"/>
      <c r="I5" s="196" t="s">
        <v>141</v>
      </c>
      <c r="J5" s="197"/>
      <c r="K5" s="197"/>
      <c r="L5" s="197"/>
      <c r="M5" s="197"/>
      <c r="N5" s="198"/>
      <c r="O5" s="14"/>
      <c r="P5" s="196" t="s">
        <v>4</v>
      </c>
      <c r="Q5" s="197"/>
      <c r="R5" s="197"/>
      <c r="S5" s="197"/>
      <c r="T5" s="197"/>
      <c r="U5" s="198"/>
      <c r="V5" s="14"/>
      <c r="W5" s="196" t="s">
        <v>288</v>
      </c>
      <c r="X5" s="197"/>
      <c r="Y5" s="197"/>
      <c r="Z5" s="197"/>
      <c r="AA5" s="197"/>
      <c r="AB5" s="198"/>
      <c r="AC5" s="14"/>
      <c r="AD5" s="196" t="s">
        <v>321</v>
      </c>
      <c r="AE5" s="197"/>
      <c r="AF5" s="197"/>
      <c r="AG5" s="197"/>
      <c r="AH5" s="197"/>
      <c r="AI5" s="198"/>
      <c r="AJ5" s="14"/>
      <c r="AK5" s="196" t="s">
        <v>306</v>
      </c>
      <c r="AL5" s="197"/>
      <c r="AM5" s="197"/>
      <c r="AN5" s="197"/>
      <c r="AO5" s="197"/>
      <c r="AP5" s="198"/>
      <c r="AQ5" s="14"/>
      <c r="AR5" s="196" t="s">
        <v>48</v>
      </c>
      <c r="AS5" s="197"/>
      <c r="AT5" s="197"/>
      <c r="AU5" s="197"/>
      <c r="AV5" s="197"/>
      <c r="AW5" s="198"/>
      <c r="AX5" s="14"/>
      <c r="AY5" s="196" t="s">
        <v>300</v>
      </c>
      <c r="AZ5" s="197"/>
      <c r="BA5" s="197"/>
      <c r="BB5" s="197"/>
      <c r="BC5" s="197"/>
      <c r="BD5" s="198"/>
      <c r="BE5" s="14"/>
      <c r="BF5" s="196" t="s">
        <v>58</v>
      </c>
      <c r="BG5" s="197"/>
      <c r="BH5" s="197"/>
      <c r="BI5" s="197"/>
      <c r="BJ5" s="197"/>
      <c r="BK5" s="198"/>
      <c r="BL5" s="14"/>
      <c r="BM5" s="196" t="s">
        <v>83</v>
      </c>
      <c r="BN5" s="197"/>
      <c r="BO5" s="197"/>
      <c r="BP5" s="197"/>
      <c r="BQ5" s="197"/>
      <c r="BR5" s="198"/>
      <c r="BS5" s="14"/>
      <c r="BT5" s="196" t="s">
        <v>98</v>
      </c>
      <c r="BU5" s="197"/>
      <c r="BV5" s="197"/>
      <c r="BW5" s="197"/>
      <c r="BX5" s="197"/>
      <c r="BY5" s="198"/>
      <c r="BZ5" s="14"/>
      <c r="CA5" s="196" t="s">
        <v>342</v>
      </c>
      <c r="CB5" s="197"/>
      <c r="CC5" s="197"/>
      <c r="CD5" s="197"/>
      <c r="CE5" s="197"/>
      <c r="CF5" s="198"/>
      <c r="CG5" s="14"/>
      <c r="CH5" s="196" t="s">
        <v>169</v>
      </c>
      <c r="CI5" s="197"/>
      <c r="CJ5" s="197"/>
      <c r="CK5" s="197"/>
      <c r="CL5" s="197"/>
      <c r="CM5" s="198"/>
      <c r="CN5" s="69"/>
      <c r="CO5" s="196" t="s">
        <v>410</v>
      </c>
      <c r="CP5" s="197"/>
      <c r="CQ5" s="197"/>
      <c r="CR5" s="197"/>
      <c r="CS5" s="197"/>
      <c r="CT5" s="198"/>
      <c r="CU5" s="14"/>
      <c r="CV5" s="196" t="s">
        <v>98</v>
      </c>
      <c r="CW5" s="197"/>
      <c r="CX5" s="197"/>
      <c r="CY5" s="197"/>
      <c r="CZ5" s="197"/>
      <c r="DA5" s="198"/>
      <c r="DB5" s="14"/>
      <c r="DC5" s="196" t="s">
        <v>407</v>
      </c>
      <c r="DD5" s="197"/>
      <c r="DE5" s="197"/>
      <c r="DF5" s="197"/>
      <c r="DG5" s="197"/>
      <c r="DH5" s="198"/>
      <c r="DI5" s="14"/>
      <c r="DJ5" s="196" t="s">
        <v>109</v>
      </c>
      <c r="DK5" s="197"/>
      <c r="DL5" s="197"/>
      <c r="DM5" s="197"/>
      <c r="DN5" s="197"/>
      <c r="DO5" s="198"/>
      <c r="DP5" s="14"/>
      <c r="DQ5" s="202">
        <v>16</v>
      </c>
      <c r="DR5" s="203"/>
      <c r="DS5" s="203"/>
      <c r="DT5" s="203"/>
      <c r="DU5" s="203"/>
      <c r="DV5" s="204"/>
      <c r="DW5" s="14"/>
      <c r="DX5" s="14"/>
      <c r="DY5" s="14"/>
    </row>
    <row r="6" spans="1:148">
      <c r="A6" s="14" t="s">
        <v>5</v>
      </c>
      <c r="B6" s="199" t="s">
        <v>392</v>
      </c>
      <c r="C6" s="200"/>
      <c r="D6" s="200"/>
      <c r="E6" s="200"/>
      <c r="F6" s="200"/>
      <c r="G6" s="201"/>
      <c r="H6" s="14"/>
      <c r="I6" s="199" t="s">
        <v>393</v>
      </c>
      <c r="J6" s="200"/>
      <c r="K6" s="200"/>
      <c r="L6" s="200"/>
      <c r="M6" s="200"/>
      <c r="N6" s="201"/>
      <c r="O6" s="14"/>
      <c r="P6" s="199" t="s">
        <v>394</v>
      </c>
      <c r="Q6" s="200"/>
      <c r="R6" s="200"/>
      <c r="S6" s="200"/>
      <c r="T6" s="200"/>
      <c r="U6" s="201"/>
      <c r="V6" s="14"/>
      <c r="W6" s="199" t="s">
        <v>400</v>
      </c>
      <c r="X6" s="200"/>
      <c r="Y6" s="200"/>
      <c r="Z6" s="200"/>
      <c r="AA6" s="200"/>
      <c r="AB6" s="201"/>
      <c r="AC6" s="14"/>
      <c r="AD6" s="199" t="s">
        <v>395</v>
      </c>
      <c r="AE6" s="200"/>
      <c r="AF6" s="200"/>
      <c r="AG6" s="200"/>
      <c r="AH6" s="200"/>
      <c r="AI6" s="201"/>
      <c r="AJ6" s="14"/>
      <c r="AK6" s="199" t="s">
        <v>401</v>
      </c>
      <c r="AL6" s="200"/>
      <c r="AM6" s="200"/>
      <c r="AN6" s="200"/>
      <c r="AO6" s="200"/>
      <c r="AP6" s="201"/>
      <c r="AQ6" s="14"/>
      <c r="AR6" s="199" t="s">
        <v>396</v>
      </c>
      <c r="AS6" s="200"/>
      <c r="AT6" s="200"/>
      <c r="AU6" s="200"/>
      <c r="AV6" s="200"/>
      <c r="AW6" s="201"/>
      <c r="AX6" s="14"/>
      <c r="AY6" s="199" t="s">
        <v>397</v>
      </c>
      <c r="AZ6" s="200"/>
      <c r="BA6" s="200"/>
      <c r="BB6" s="200"/>
      <c r="BC6" s="200"/>
      <c r="BD6" s="201"/>
      <c r="BE6" s="14"/>
      <c r="BF6" s="199" t="s">
        <v>302</v>
      </c>
      <c r="BG6" s="200"/>
      <c r="BH6" s="200"/>
      <c r="BI6" s="200"/>
      <c r="BJ6" s="200"/>
      <c r="BK6" s="201"/>
      <c r="BL6" s="14"/>
      <c r="BM6" s="199" t="s">
        <v>420</v>
      </c>
      <c r="BN6" s="200"/>
      <c r="BO6" s="200"/>
      <c r="BP6" s="200"/>
      <c r="BQ6" s="200"/>
      <c r="BR6" s="201"/>
      <c r="BS6" s="14"/>
      <c r="BT6" s="199" t="s">
        <v>402</v>
      </c>
      <c r="BU6" s="200"/>
      <c r="BV6" s="200"/>
      <c r="BW6" s="200"/>
      <c r="BX6" s="200"/>
      <c r="BY6" s="201"/>
      <c r="BZ6" s="14"/>
      <c r="CA6" s="199" t="s">
        <v>421</v>
      </c>
      <c r="CB6" s="200"/>
      <c r="CC6" s="200"/>
      <c r="CD6" s="200"/>
      <c r="CE6" s="200"/>
      <c r="CF6" s="201"/>
      <c r="CG6" s="14"/>
      <c r="CH6" s="199" t="s">
        <v>398</v>
      </c>
      <c r="CI6" s="200"/>
      <c r="CJ6" s="200"/>
      <c r="CK6" s="200"/>
      <c r="CL6" s="200"/>
      <c r="CM6" s="201"/>
      <c r="CN6" s="73"/>
      <c r="CO6" s="199" t="s">
        <v>411</v>
      </c>
      <c r="CP6" s="200"/>
      <c r="CQ6" s="200"/>
      <c r="CR6" s="200"/>
      <c r="CS6" s="200"/>
      <c r="CT6" s="201"/>
      <c r="CU6" s="14"/>
      <c r="CV6" s="199" t="s">
        <v>403</v>
      </c>
      <c r="CW6" s="200"/>
      <c r="CX6" s="200"/>
      <c r="CY6" s="200"/>
      <c r="CZ6" s="200"/>
      <c r="DA6" s="201"/>
      <c r="DB6" s="14"/>
      <c r="DC6" s="199" t="s">
        <v>408</v>
      </c>
      <c r="DD6" s="200"/>
      <c r="DE6" s="200"/>
      <c r="DF6" s="200"/>
      <c r="DG6" s="200"/>
      <c r="DH6" s="201"/>
      <c r="DI6" s="14"/>
      <c r="DJ6" s="199" t="s">
        <v>399</v>
      </c>
      <c r="DK6" s="200"/>
      <c r="DL6" s="200"/>
      <c r="DM6" s="200"/>
      <c r="DN6" s="200"/>
      <c r="DO6" s="201"/>
      <c r="DP6" s="14"/>
      <c r="DQ6" s="199" t="s">
        <v>121</v>
      </c>
      <c r="DR6" s="200"/>
      <c r="DS6" s="200"/>
      <c r="DT6" s="200"/>
      <c r="DU6" s="200"/>
      <c r="DV6" s="201"/>
      <c r="DW6" s="14"/>
      <c r="DX6" s="14"/>
      <c r="DY6" s="14"/>
      <c r="DZ6" s="76" t="s">
        <v>424</v>
      </c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</row>
    <row r="7" spans="1:148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15</v>
      </c>
      <c r="CN7" s="74"/>
      <c r="CO7" s="16" t="s">
        <v>8</v>
      </c>
      <c r="CP7" s="34" t="s">
        <v>13</v>
      </c>
      <c r="CQ7" s="32" t="s">
        <v>11</v>
      </c>
      <c r="CR7" s="33" t="s">
        <v>9</v>
      </c>
      <c r="CS7" s="32" t="s">
        <v>14</v>
      </c>
      <c r="CT7" s="20" t="s">
        <v>15</v>
      </c>
      <c r="CU7" s="14"/>
      <c r="CV7" s="16" t="s">
        <v>8</v>
      </c>
      <c r="CW7" s="34" t="s">
        <v>13</v>
      </c>
      <c r="CX7" s="32" t="s">
        <v>11</v>
      </c>
      <c r="CY7" s="33" t="s">
        <v>9</v>
      </c>
      <c r="CZ7" s="32" t="s">
        <v>14</v>
      </c>
      <c r="DA7" s="20" t="s">
        <v>15</v>
      </c>
      <c r="DB7" s="14"/>
      <c r="DC7" s="16" t="s">
        <v>8</v>
      </c>
      <c r="DD7" s="34" t="s">
        <v>13</v>
      </c>
      <c r="DE7" s="32" t="s">
        <v>11</v>
      </c>
      <c r="DF7" s="33" t="s">
        <v>9</v>
      </c>
      <c r="DG7" s="32" t="s">
        <v>14</v>
      </c>
      <c r="DH7" s="20" t="s">
        <v>15</v>
      </c>
      <c r="DI7" s="14"/>
      <c r="DJ7" s="16" t="s">
        <v>8</v>
      </c>
      <c r="DK7" s="34" t="s">
        <v>13</v>
      </c>
      <c r="DL7" s="32" t="s">
        <v>11</v>
      </c>
      <c r="DM7" s="33" t="s">
        <v>9</v>
      </c>
      <c r="DN7" s="32" t="s">
        <v>14</v>
      </c>
      <c r="DO7" s="20" t="s">
        <v>15</v>
      </c>
      <c r="DP7" s="14"/>
      <c r="DQ7" s="16" t="s">
        <v>8</v>
      </c>
      <c r="DR7" s="34" t="s">
        <v>13</v>
      </c>
      <c r="DS7" s="32" t="s">
        <v>11</v>
      </c>
      <c r="DT7" s="33" t="s">
        <v>9</v>
      </c>
      <c r="DU7" s="32" t="s">
        <v>14</v>
      </c>
      <c r="DV7" s="20" t="s">
        <v>44</v>
      </c>
      <c r="DW7" s="14"/>
      <c r="DX7" s="14"/>
      <c r="DY7" s="14" t="s">
        <v>371</v>
      </c>
      <c r="DZ7" s="76" t="s">
        <v>425</v>
      </c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Q7" s="8" t="s">
        <v>473</v>
      </c>
      <c r="ER7" s="8" t="s">
        <v>474</v>
      </c>
    </row>
    <row r="8" spans="1:148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75"/>
      <c r="CO8" s="16"/>
      <c r="CP8" s="21"/>
      <c r="CQ8" s="19"/>
      <c r="CR8" s="19"/>
      <c r="CS8" s="19"/>
      <c r="CT8" s="22"/>
      <c r="CU8" s="14"/>
      <c r="CV8" s="16"/>
      <c r="CW8" s="21"/>
      <c r="CX8" s="19"/>
      <c r="CY8" s="19"/>
      <c r="CZ8" s="19"/>
      <c r="DA8" s="22"/>
      <c r="DB8" s="14"/>
      <c r="DC8" s="16"/>
      <c r="DD8" s="21"/>
      <c r="DE8" s="19"/>
      <c r="DF8" s="19"/>
      <c r="DG8" s="19"/>
      <c r="DH8" s="22"/>
      <c r="DI8" s="14"/>
      <c r="DJ8" s="16"/>
      <c r="DK8" s="21"/>
      <c r="DL8" s="52" t="s">
        <v>317</v>
      </c>
      <c r="DM8" s="19"/>
      <c r="DN8" s="52" t="s">
        <v>317</v>
      </c>
      <c r="DO8" s="22"/>
      <c r="DP8" s="14"/>
      <c r="DQ8" s="16"/>
      <c r="DR8" s="21"/>
      <c r="DS8" s="19"/>
      <c r="DT8" s="19"/>
      <c r="DU8" s="19"/>
      <c r="DV8" s="22"/>
      <c r="DW8" s="14"/>
      <c r="DX8" s="14"/>
      <c r="DY8" s="14" t="s">
        <v>441</v>
      </c>
      <c r="DZ8" s="79">
        <v>1</v>
      </c>
      <c r="EA8" s="79">
        <v>2</v>
      </c>
      <c r="EB8" s="79">
        <v>3</v>
      </c>
      <c r="EC8" s="79">
        <v>4</v>
      </c>
      <c r="ED8" s="79">
        <v>5</v>
      </c>
      <c r="EE8" s="79">
        <v>6</v>
      </c>
      <c r="EF8" s="79">
        <v>7</v>
      </c>
      <c r="EG8" s="79">
        <v>8</v>
      </c>
      <c r="EH8" s="79">
        <v>9</v>
      </c>
      <c r="EI8" s="79">
        <v>10</v>
      </c>
      <c r="EJ8" s="79">
        <v>11</v>
      </c>
      <c r="EK8" s="79">
        <v>12</v>
      </c>
      <c r="EL8" s="79">
        <v>13</v>
      </c>
      <c r="EM8" s="79">
        <v>14</v>
      </c>
      <c r="EN8" s="79">
        <v>15</v>
      </c>
      <c r="EO8" s="79">
        <v>16</v>
      </c>
    </row>
    <row r="9" spans="1:148">
      <c r="A9" s="14" t="s">
        <v>209</v>
      </c>
      <c r="B9" s="23">
        <v>2.9953703703703705E-2</v>
      </c>
      <c r="C9" s="21" t="s">
        <v>233</v>
      </c>
      <c r="D9" s="56">
        <f t="shared" ref="D9:D17" si="0">(B$33+1)-C9</f>
        <v>7</v>
      </c>
      <c r="E9" s="24">
        <v>0</v>
      </c>
      <c r="F9" s="19">
        <v>5</v>
      </c>
      <c r="G9" s="22">
        <f t="shared" ref="G9:G32" si="1">D9+E9+F9</f>
        <v>12</v>
      </c>
      <c r="H9" s="14"/>
      <c r="I9" s="23">
        <v>3.1793981481481479E-2</v>
      </c>
      <c r="J9" s="21" t="s">
        <v>267</v>
      </c>
      <c r="K9" s="56">
        <f>(I$33+1)-J9</f>
        <v>4</v>
      </c>
      <c r="L9" s="24">
        <v>0</v>
      </c>
      <c r="M9" s="19">
        <v>5</v>
      </c>
      <c r="N9" s="22">
        <f t="shared" ref="N9:N15" si="2">K9+L9+M9</f>
        <v>9</v>
      </c>
      <c r="O9" s="14"/>
      <c r="P9" s="23">
        <v>6.87962962962963E-2</v>
      </c>
      <c r="Q9" s="21" t="s">
        <v>233</v>
      </c>
      <c r="R9" s="56">
        <f>(P$33+1)-Q9</f>
        <v>5</v>
      </c>
      <c r="S9" s="24">
        <v>0</v>
      </c>
      <c r="T9" s="19">
        <v>5</v>
      </c>
      <c r="U9" s="22">
        <f t="shared" ref="U9:U15" si="3">R9+S9+T9</f>
        <v>10</v>
      </c>
      <c r="V9" s="14"/>
      <c r="W9" s="23">
        <v>8.0763888888888885E-2</v>
      </c>
      <c r="X9" s="21" t="s">
        <v>264</v>
      </c>
      <c r="Y9" s="56">
        <f>(W$33+1)-X9</f>
        <v>4</v>
      </c>
      <c r="Z9" s="24">
        <v>0</v>
      </c>
      <c r="AA9" s="19">
        <v>5</v>
      </c>
      <c r="AB9" s="22">
        <f t="shared" ref="AB9:AB15" si="4">Y9+Z9+AA9</f>
        <v>9</v>
      </c>
      <c r="AC9" s="14"/>
      <c r="AD9" s="23"/>
      <c r="AE9" s="21"/>
      <c r="AF9" s="21"/>
      <c r="AG9" s="24">
        <v>0</v>
      </c>
      <c r="AH9" s="19"/>
      <c r="AI9" s="22">
        <f t="shared" ref="AI9:AI15" si="5">AF9+AG9+AH9</f>
        <v>0</v>
      </c>
      <c r="AJ9" s="14"/>
      <c r="AK9" s="23"/>
      <c r="AL9" s="21"/>
      <c r="AM9" s="19"/>
      <c r="AN9" s="24">
        <v>0</v>
      </c>
      <c r="AO9" s="19"/>
      <c r="AP9" s="22">
        <f t="shared" ref="AP9:AP15" si="6">AM9+AN9+AO9</f>
        <v>0</v>
      </c>
      <c r="AQ9" s="14"/>
      <c r="AR9" s="23">
        <v>2.8564814814814817E-2</v>
      </c>
      <c r="AS9" s="21" t="s">
        <v>339</v>
      </c>
      <c r="AT9" s="56">
        <f>(AR$33+1)-AS9</f>
        <v>2</v>
      </c>
      <c r="AU9" s="24">
        <v>0</v>
      </c>
      <c r="AV9" s="19">
        <v>5</v>
      </c>
      <c r="AW9" s="22">
        <f t="shared" ref="AW9:AW15" si="7">AT9+AU9+AV9</f>
        <v>7</v>
      </c>
      <c r="AX9" s="14"/>
      <c r="AY9" s="23"/>
      <c r="AZ9" s="21"/>
      <c r="BA9" s="19"/>
      <c r="BB9" s="24">
        <v>0</v>
      </c>
      <c r="BC9" s="19"/>
      <c r="BD9" s="22">
        <f t="shared" ref="BD9:BD15" si="8">BA9+BB9+BC9</f>
        <v>0</v>
      </c>
      <c r="BE9" s="14"/>
      <c r="BF9" s="23"/>
      <c r="BG9" s="21"/>
      <c r="BH9" s="19"/>
      <c r="BI9" s="24">
        <v>0</v>
      </c>
      <c r="BJ9" s="19"/>
      <c r="BK9" s="22">
        <f t="shared" ref="BK9:BK27" si="9">BH9+BI9+BJ9</f>
        <v>0</v>
      </c>
      <c r="BL9" s="14"/>
      <c r="BM9" s="23"/>
      <c r="BN9" s="21"/>
      <c r="BO9" s="21"/>
      <c r="BP9" s="24">
        <v>0</v>
      </c>
      <c r="BQ9" s="19"/>
      <c r="BR9" s="22">
        <f t="shared" ref="BR9:BR15" si="10">BO9+BP9+BQ9</f>
        <v>0</v>
      </c>
      <c r="BS9" s="14"/>
      <c r="BT9" s="23"/>
      <c r="BU9" s="21"/>
      <c r="BV9" s="19"/>
      <c r="BW9" s="24">
        <v>0</v>
      </c>
      <c r="BX9" s="19"/>
      <c r="BY9" s="22">
        <f t="shared" ref="BY9:BY15" si="11">BV9+BW9+BX9</f>
        <v>0</v>
      </c>
      <c r="BZ9" s="14"/>
      <c r="CA9" s="23"/>
      <c r="CB9" s="21"/>
      <c r="CC9" s="21"/>
      <c r="CD9" s="24">
        <v>0</v>
      </c>
      <c r="CE9" s="19"/>
      <c r="CF9" s="22">
        <f t="shared" ref="CF9:CF15" si="12">CC9+CD9+CE9</f>
        <v>0</v>
      </c>
      <c r="CG9" s="14"/>
      <c r="CH9" s="23"/>
      <c r="CI9" s="21"/>
      <c r="CJ9" s="21"/>
      <c r="CK9" s="24">
        <v>0</v>
      </c>
      <c r="CL9" s="19"/>
      <c r="CM9" s="22">
        <f t="shared" ref="CM9:CM15" si="13">CJ9+CK9+CL9</f>
        <v>0</v>
      </c>
      <c r="CN9" s="75"/>
      <c r="CO9" s="23"/>
      <c r="CP9" s="21"/>
      <c r="CQ9" s="19"/>
      <c r="CR9" s="24">
        <v>0</v>
      </c>
      <c r="CS9" s="19"/>
      <c r="CT9" s="22">
        <f t="shared" ref="CT9:CT14" si="14">CQ9+CR9+CS9</f>
        <v>0</v>
      </c>
      <c r="CU9" s="14"/>
      <c r="CV9" s="23"/>
      <c r="CW9" s="21"/>
      <c r="CX9" s="19"/>
      <c r="CY9" s="24">
        <v>0</v>
      </c>
      <c r="CZ9" s="19"/>
      <c r="DA9" s="22">
        <f t="shared" ref="DA9:DA15" si="15">CX9+CY9+CZ9</f>
        <v>0</v>
      </c>
      <c r="DB9" s="14"/>
      <c r="DC9" s="23"/>
      <c r="DD9" s="21"/>
      <c r="DE9" s="19"/>
      <c r="DF9" s="24">
        <v>0</v>
      </c>
      <c r="DG9" s="19"/>
      <c r="DH9" s="22">
        <f t="shared" ref="DH9:DH15" si="16">DE9+DF9+DG9</f>
        <v>0</v>
      </c>
      <c r="DI9" s="14"/>
      <c r="DJ9" s="23"/>
      <c r="DK9" s="21"/>
      <c r="DL9" s="19"/>
      <c r="DM9" s="24">
        <v>0</v>
      </c>
      <c r="DN9" s="19"/>
      <c r="DO9" s="22">
        <f t="shared" ref="DO9:DO15" si="17">DL9+DM9+DN9</f>
        <v>0</v>
      </c>
      <c r="DP9" s="14"/>
      <c r="DQ9" s="16"/>
      <c r="DR9" s="21" t="s">
        <v>266</v>
      </c>
      <c r="DS9" s="82">
        <f t="shared" ref="DS9:DS29" si="18">SUM(D9+K9+R9+Y9+AF9+AM9+AT9+BA9+BH9+BO9+BV9+CC9+CJ9+CQ9+CX9+DE9+DL9)</f>
        <v>22</v>
      </c>
      <c r="DT9" s="82">
        <f t="shared" ref="DT9:DT29" si="19">SUM(E9+L9+S9+Z9+AG9+AN9+AU9+BB9+BI9+BP9+BW9+CD9+CK9+CR9+CY9+DF9+DM9)</f>
        <v>0</v>
      </c>
      <c r="DU9" s="82">
        <f t="shared" ref="DU9:DU29" si="20">SUM(F9+M9+T9+AA9+AH9+AO9+AV9+BC9+BJ9+BQ9+BX9+CE9+CL9+CS9+CZ9+DG9+DN9)</f>
        <v>25</v>
      </c>
      <c r="DV9" s="22">
        <f t="shared" ref="DV9:DV32" si="21">DS9+DT9+DU9</f>
        <v>47</v>
      </c>
      <c r="DW9" s="14" t="str">
        <f t="shared" ref="DW9:DW32" si="22">A9</f>
        <v>Mike Bell</v>
      </c>
      <c r="DX9" s="14"/>
      <c r="DY9" s="64">
        <v>9</v>
      </c>
      <c r="DZ9" s="77">
        <v>3</v>
      </c>
      <c r="EA9" s="77" t="s">
        <v>367</v>
      </c>
      <c r="EB9" s="77">
        <v>3</v>
      </c>
      <c r="EC9" s="77" t="s">
        <v>367</v>
      </c>
      <c r="ED9" s="77">
        <v>4</v>
      </c>
      <c r="EE9" s="77">
        <v>6</v>
      </c>
      <c r="EF9" s="77" t="s">
        <v>434</v>
      </c>
      <c r="EG9" s="77">
        <v>8</v>
      </c>
      <c r="EH9" s="77">
        <v>8</v>
      </c>
      <c r="EI9" s="77">
        <v>8</v>
      </c>
      <c r="EJ9" s="77">
        <v>8</v>
      </c>
      <c r="EK9" s="77">
        <v>8</v>
      </c>
      <c r="EL9" s="77">
        <v>9</v>
      </c>
      <c r="EM9" s="77">
        <v>9</v>
      </c>
      <c r="EN9" s="77">
        <v>9</v>
      </c>
      <c r="EO9" s="89" t="s">
        <v>266</v>
      </c>
      <c r="EQ9" s="8">
        <f t="shared" ref="EQ9:EQ31" si="23">DV9-DO9</f>
        <v>47</v>
      </c>
      <c r="ER9" s="8">
        <v>9</v>
      </c>
    </row>
    <row r="10" spans="1:148">
      <c r="A10" s="14" t="s">
        <v>175</v>
      </c>
      <c r="B10" s="23">
        <v>3.0451388888888889E-2</v>
      </c>
      <c r="C10" s="21" t="s">
        <v>267</v>
      </c>
      <c r="D10" s="56">
        <f t="shared" si="0"/>
        <v>6</v>
      </c>
      <c r="E10" s="24">
        <v>0</v>
      </c>
      <c r="F10" s="19">
        <v>5</v>
      </c>
      <c r="G10" s="22">
        <f t="shared" si="1"/>
        <v>11</v>
      </c>
      <c r="H10" s="14"/>
      <c r="I10" s="23">
        <v>3.138888888888889E-2</v>
      </c>
      <c r="J10" s="21" t="s">
        <v>233</v>
      </c>
      <c r="K10" s="56">
        <f>(I$33+1)-J10</f>
        <v>5</v>
      </c>
      <c r="L10" s="24">
        <v>0</v>
      </c>
      <c r="M10" s="19">
        <v>5</v>
      </c>
      <c r="N10" s="22">
        <f t="shared" si="2"/>
        <v>10</v>
      </c>
      <c r="O10" s="14"/>
      <c r="P10" s="23">
        <v>6.8946759259259263E-2</v>
      </c>
      <c r="Q10" s="21" t="s">
        <v>267</v>
      </c>
      <c r="R10" s="56">
        <f>(P$33+1)-Q10</f>
        <v>4</v>
      </c>
      <c r="S10" s="24">
        <v>0</v>
      </c>
      <c r="T10" s="19">
        <v>5</v>
      </c>
      <c r="U10" s="22">
        <f t="shared" si="3"/>
        <v>9</v>
      </c>
      <c r="V10" s="14"/>
      <c r="W10" s="23">
        <v>7.66087962962963E-2</v>
      </c>
      <c r="X10" s="21" t="s">
        <v>328</v>
      </c>
      <c r="Y10" s="56">
        <f>(W$33+1)-X10</f>
        <v>5</v>
      </c>
      <c r="Z10" s="24">
        <v>0</v>
      </c>
      <c r="AA10" s="19">
        <v>5</v>
      </c>
      <c r="AB10" s="22">
        <f t="shared" si="4"/>
        <v>10</v>
      </c>
      <c r="AC10" s="14"/>
      <c r="AD10" s="23">
        <v>4.9131944444444443E-2</v>
      </c>
      <c r="AE10" s="21" t="s">
        <v>233</v>
      </c>
      <c r="AF10" s="56">
        <f>(AD$33+1)-AE10</f>
        <v>5</v>
      </c>
      <c r="AG10" s="24">
        <v>0</v>
      </c>
      <c r="AH10" s="19">
        <v>5</v>
      </c>
      <c r="AI10" s="22">
        <f t="shared" si="5"/>
        <v>10</v>
      </c>
      <c r="AJ10" s="14"/>
      <c r="AK10" s="23">
        <v>2.9930555555555557E-2</v>
      </c>
      <c r="AL10" s="21" t="s">
        <v>233</v>
      </c>
      <c r="AM10" s="56">
        <f t="shared" ref="AM10:AM17" si="24">(AK$33+1)-AL10</f>
        <v>7</v>
      </c>
      <c r="AN10" s="67">
        <v>15</v>
      </c>
      <c r="AO10" s="19">
        <v>5</v>
      </c>
      <c r="AP10" s="22">
        <f t="shared" si="6"/>
        <v>27</v>
      </c>
      <c r="AQ10" s="14"/>
      <c r="AR10" s="23">
        <v>2.5150462962962961E-2</v>
      </c>
      <c r="AS10" s="21" t="s">
        <v>264</v>
      </c>
      <c r="AT10" s="56">
        <f>(AR$33+1)-AS10</f>
        <v>9</v>
      </c>
      <c r="AU10" s="24">
        <v>0</v>
      </c>
      <c r="AV10" s="19">
        <v>5</v>
      </c>
      <c r="AW10" s="22">
        <f t="shared" si="7"/>
        <v>14</v>
      </c>
      <c r="AX10" s="59"/>
      <c r="AY10" s="23">
        <v>2.8981481481481483E-2</v>
      </c>
      <c r="AZ10" s="21" t="s">
        <v>232</v>
      </c>
      <c r="BA10" s="56">
        <f>(AY$33+1)-AZ10</f>
        <v>3</v>
      </c>
      <c r="BB10" s="67">
        <v>15</v>
      </c>
      <c r="BC10" s="19">
        <v>5</v>
      </c>
      <c r="BD10" s="22">
        <f t="shared" si="8"/>
        <v>23</v>
      </c>
      <c r="BE10" s="14"/>
      <c r="BF10" s="23"/>
      <c r="BG10" s="21"/>
      <c r="BH10" s="19"/>
      <c r="BI10" s="24">
        <v>0</v>
      </c>
      <c r="BJ10" s="19"/>
      <c r="BK10" s="22">
        <f t="shared" si="9"/>
        <v>0</v>
      </c>
      <c r="BL10" s="14"/>
      <c r="BM10" s="23">
        <v>2.9629629629629627E-2</v>
      </c>
      <c r="BN10" s="21" t="s">
        <v>264</v>
      </c>
      <c r="BO10" s="56">
        <f>(BM$33+1)-BN10</f>
        <v>5</v>
      </c>
      <c r="BP10" s="24">
        <v>0</v>
      </c>
      <c r="BQ10" s="19">
        <v>5</v>
      </c>
      <c r="BR10" s="22">
        <f t="shared" si="10"/>
        <v>10</v>
      </c>
      <c r="BS10" s="14"/>
      <c r="BT10" s="23">
        <v>1.4270833333333335E-2</v>
      </c>
      <c r="BU10" s="21" t="s">
        <v>233</v>
      </c>
      <c r="BV10" s="56">
        <f>(BT$33+1)-BU10</f>
        <v>1</v>
      </c>
      <c r="BW10" s="24">
        <v>0</v>
      </c>
      <c r="BX10" s="19">
        <v>5</v>
      </c>
      <c r="BY10" s="22">
        <f t="shared" si="11"/>
        <v>6</v>
      </c>
      <c r="BZ10" s="14"/>
      <c r="CA10" s="23">
        <v>6.8287037037037035E-2</v>
      </c>
      <c r="CB10" s="21" t="s">
        <v>232</v>
      </c>
      <c r="CC10" s="56">
        <f>(CA$33+1)-CB10</f>
        <v>1</v>
      </c>
      <c r="CD10" s="67">
        <v>15</v>
      </c>
      <c r="CE10" s="19">
        <v>5</v>
      </c>
      <c r="CF10" s="22">
        <f t="shared" si="12"/>
        <v>21</v>
      </c>
      <c r="CG10" s="14"/>
      <c r="CH10" s="23">
        <v>7.1956018518518516E-2</v>
      </c>
      <c r="CI10" s="21" t="s">
        <v>233</v>
      </c>
      <c r="CJ10" s="56">
        <f>(CH$33+1)-CI10</f>
        <v>2</v>
      </c>
      <c r="CK10" s="24">
        <v>0</v>
      </c>
      <c r="CL10" s="19">
        <v>5</v>
      </c>
      <c r="CM10" s="22">
        <f t="shared" si="13"/>
        <v>7</v>
      </c>
      <c r="CN10" s="75"/>
      <c r="CO10" s="23">
        <v>3.0162037037037032E-2</v>
      </c>
      <c r="CP10" s="21" t="s">
        <v>233</v>
      </c>
      <c r="CQ10" s="56">
        <f>(CO$33+1)-CP10</f>
        <v>6</v>
      </c>
      <c r="CR10" s="24">
        <v>0</v>
      </c>
      <c r="CS10" s="19">
        <v>5</v>
      </c>
      <c r="CT10" s="22">
        <f t="shared" si="14"/>
        <v>11</v>
      </c>
      <c r="CU10" s="14"/>
      <c r="CV10" s="23">
        <v>1.4027777777777778E-2</v>
      </c>
      <c r="CW10" s="21" t="s">
        <v>233</v>
      </c>
      <c r="CX10" s="56">
        <f>(CV$33+1)-CW10</f>
        <v>1</v>
      </c>
      <c r="CY10" s="67">
        <v>15</v>
      </c>
      <c r="CZ10" s="19">
        <v>5</v>
      </c>
      <c r="DA10" s="22">
        <f t="shared" si="15"/>
        <v>21</v>
      </c>
      <c r="DB10" s="14"/>
      <c r="DC10" s="23">
        <v>1.4606481481481482E-2</v>
      </c>
      <c r="DD10" s="21" t="s">
        <v>232</v>
      </c>
      <c r="DE10" s="56">
        <f>(DC$33+1)-DD10</f>
        <v>3</v>
      </c>
      <c r="DF10" s="24">
        <v>0</v>
      </c>
      <c r="DG10" s="19">
        <v>5</v>
      </c>
      <c r="DH10" s="22">
        <f>DE10+DF10+DG10</f>
        <v>8</v>
      </c>
      <c r="DI10" s="14"/>
      <c r="DJ10" s="23">
        <v>7.3263888888888892E-2</v>
      </c>
      <c r="DK10" s="21" t="s">
        <v>214</v>
      </c>
      <c r="DL10" s="56" t="s">
        <v>464</v>
      </c>
      <c r="DM10" s="24">
        <v>0</v>
      </c>
      <c r="DN10" s="19">
        <v>10</v>
      </c>
      <c r="DO10" s="22">
        <f t="shared" si="17"/>
        <v>26</v>
      </c>
      <c r="DP10" s="14"/>
      <c r="DQ10" s="16"/>
      <c r="DR10" s="21" t="s">
        <v>214</v>
      </c>
      <c r="DS10" s="82">
        <f>SUM(D10+K10+R10+Y10+AF10+AM10+AT10+BA10+BH10+BO10+BV10+CC10+CJ10+CQ10+CX10+DE10+DL10)</f>
        <v>79</v>
      </c>
      <c r="DT10" s="82">
        <f t="shared" si="19"/>
        <v>60</v>
      </c>
      <c r="DU10" s="82">
        <f t="shared" si="20"/>
        <v>85</v>
      </c>
      <c r="DV10" s="22">
        <f t="shared" si="21"/>
        <v>224</v>
      </c>
      <c r="DW10" s="14" t="str">
        <f t="shared" si="22"/>
        <v>Shaun Graham</v>
      </c>
      <c r="DX10" s="14"/>
      <c r="DY10" s="64">
        <v>3</v>
      </c>
      <c r="DZ10" s="77">
        <v>4</v>
      </c>
      <c r="EA10" s="77" t="s">
        <v>367</v>
      </c>
      <c r="EB10" s="77">
        <v>4</v>
      </c>
      <c r="EC10" s="77" t="s">
        <v>367</v>
      </c>
      <c r="ED10" s="77">
        <v>3</v>
      </c>
      <c r="EE10" s="77">
        <v>3</v>
      </c>
      <c r="EF10" s="77">
        <v>3</v>
      </c>
      <c r="EG10" s="77">
        <v>2</v>
      </c>
      <c r="EH10" s="77">
        <v>3</v>
      </c>
      <c r="EI10" s="77">
        <v>3</v>
      </c>
      <c r="EJ10" s="77">
        <v>2</v>
      </c>
      <c r="EK10" s="77">
        <v>3</v>
      </c>
      <c r="EL10" s="77">
        <v>3</v>
      </c>
      <c r="EM10" s="77">
        <v>3</v>
      </c>
      <c r="EN10" s="77">
        <v>2</v>
      </c>
      <c r="EO10" s="89" t="s">
        <v>214</v>
      </c>
      <c r="EQ10" s="8">
        <f t="shared" si="23"/>
        <v>198</v>
      </c>
      <c r="ER10" s="8">
        <v>2</v>
      </c>
    </row>
    <row r="11" spans="1:148">
      <c r="A11" s="14" t="s">
        <v>23</v>
      </c>
      <c r="B11" s="23">
        <v>3.1863425925925927E-2</v>
      </c>
      <c r="C11" s="21" t="s">
        <v>328</v>
      </c>
      <c r="D11" s="56">
        <f t="shared" si="0"/>
        <v>5</v>
      </c>
      <c r="E11" s="24">
        <v>0</v>
      </c>
      <c r="F11" s="19">
        <v>5</v>
      </c>
      <c r="G11" s="22">
        <f>D11+E11+F11</f>
        <v>10</v>
      </c>
      <c r="H11" s="14"/>
      <c r="I11" s="23">
        <v>3.3854166666666664E-2</v>
      </c>
      <c r="J11" s="21" t="s">
        <v>264</v>
      </c>
      <c r="K11" s="56">
        <f>(I$33+1)-J11</f>
        <v>2</v>
      </c>
      <c r="L11" s="24">
        <v>0</v>
      </c>
      <c r="M11" s="19">
        <v>5</v>
      </c>
      <c r="N11" s="22">
        <f t="shared" si="2"/>
        <v>7</v>
      </c>
      <c r="O11" s="14"/>
      <c r="P11" s="23">
        <v>7.3159722222222223E-2</v>
      </c>
      <c r="Q11" s="21" t="s">
        <v>328</v>
      </c>
      <c r="R11" s="56">
        <f>(P$33+1)-Q11</f>
        <v>3</v>
      </c>
      <c r="S11" s="24">
        <v>0</v>
      </c>
      <c r="T11" s="19">
        <v>5</v>
      </c>
      <c r="U11" s="22">
        <f t="shared" si="3"/>
        <v>8</v>
      </c>
      <c r="V11" s="14"/>
      <c r="W11" s="23">
        <v>8.3113425925925924E-2</v>
      </c>
      <c r="X11" s="21" t="s">
        <v>265</v>
      </c>
      <c r="Y11" s="56">
        <f>(W$33+1)-X11</f>
        <v>3</v>
      </c>
      <c r="Z11" s="24">
        <v>0</v>
      </c>
      <c r="AA11" s="19">
        <v>5</v>
      </c>
      <c r="AB11" s="22">
        <f t="shared" si="4"/>
        <v>8</v>
      </c>
      <c r="AC11" s="14"/>
      <c r="AD11" s="23">
        <v>5.7650462962962966E-2</v>
      </c>
      <c r="AE11" s="21" t="s">
        <v>265</v>
      </c>
      <c r="AF11" s="56">
        <f>(AD$33+1)-AE11</f>
        <v>1</v>
      </c>
      <c r="AG11" s="24">
        <v>0</v>
      </c>
      <c r="AH11" s="19">
        <v>5</v>
      </c>
      <c r="AI11" s="22">
        <f t="shared" si="5"/>
        <v>6</v>
      </c>
      <c r="AJ11" s="14"/>
      <c r="AK11" s="23">
        <v>3.3032407407407406E-2</v>
      </c>
      <c r="AL11" s="21" t="s">
        <v>265</v>
      </c>
      <c r="AM11" s="56">
        <f t="shared" si="24"/>
        <v>3</v>
      </c>
      <c r="AN11" s="24">
        <v>0</v>
      </c>
      <c r="AO11" s="19">
        <v>5</v>
      </c>
      <c r="AP11" s="22">
        <f t="shared" si="6"/>
        <v>8</v>
      </c>
      <c r="AQ11" s="14"/>
      <c r="AR11" s="23"/>
      <c r="AS11" s="21"/>
      <c r="AT11" s="19"/>
      <c r="AU11" s="24">
        <v>0</v>
      </c>
      <c r="AV11" s="19"/>
      <c r="AW11" s="22">
        <f t="shared" si="7"/>
        <v>0</v>
      </c>
      <c r="AX11" s="14"/>
      <c r="AY11" s="23"/>
      <c r="AZ11" s="21"/>
      <c r="BA11" s="19"/>
      <c r="BB11" s="24">
        <v>0</v>
      </c>
      <c r="BC11" s="19"/>
      <c r="BD11" s="22">
        <f t="shared" si="8"/>
        <v>0</v>
      </c>
      <c r="BE11" s="14"/>
      <c r="BF11" s="23"/>
      <c r="BG11" s="21"/>
      <c r="BH11" s="19"/>
      <c r="BI11" s="24">
        <v>0</v>
      </c>
      <c r="BJ11" s="19"/>
      <c r="BK11" s="22">
        <f>BH11+BI11+BJ11</f>
        <v>0</v>
      </c>
      <c r="BL11" s="14"/>
      <c r="BM11" s="23">
        <v>3.3518518518518517E-2</v>
      </c>
      <c r="BN11" s="21" t="s">
        <v>336</v>
      </c>
      <c r="BO11" s="56">
        <f>(BM$33+1)-BN11</f>
        <v>2</v>
      </c>
      <c r="BP11" s="24">
        <v>0</v>
      </c>
      <c r="BQ11" s="19">
        <v>5</v>
      </c>
      <c r="BR11" s="22">
        <f t="shared" si="10"/>
        <v>7</v>
      </c>
      <c r="BS11" s="14"/>
      <c r="BT11" s="23"/>
      <c r="BU11" s="21"/>
      <c r="BV11" s="19"/>
      <c r="BW11" s="24">
        <v>0</v>
      </c>
      <c r="BX11" s="19"/>
      <c r="BY11" s="22">
        <f t="shared" si="11"/>
        <v>0</v>
      </c>
      <c r="BZ11" s="14"/>
      <c r="CA11" s="23"/>
      <c r="CB11" s="21"/>
      <c r="CC11" s="21"/>
      <c r="CD11" s="24">
        <v>0</v>
      </c>
      <c r="CE11" s="19"/>
      <c r="CF11" s="22">
        <f t="shared" si="12"/>
        <v>0</v>
      </c>
      <c r="CG11" s="14"/>
      <c r="CH11" s="23">
        <v>7.4710648148148151E-2</v>
      </c>
      <c r="CI11" s="21" t="s">
        <v>267</v>
      </c>
      <c r="CJ11" s="56">
        <f>(CH$33+1)-CI11</f>
        <v>1</v>
      </c>
      <c r="CK11" s="24">
        <v>0</v>
      </c>
      <c r="CL11" s="19">
        <v>5</v>
      </c>
      <c r="CM11" s="22">
        <f t="shared" si="13"/>
        <v>6</v>
      </c>
      <c r="CN11" s="75"/>
      <c r="CO11" s="23">
        <v>3.2337962962962964E-2</v>
      </c>
      <c r="CP11" s="21" t="s">
        <v>267</v>
      </c>
      <c r="CQ11" s="56">
        <f>(CO$33+1)-CP11</f>
        <v>5</v>
      </c>
      <c r="CR11" s="24">
        <v>0</v>
      </c>
      <c r="CS11" s="19">
        <v>5</v>
      </c>
      <c r="CT11" s="22">
        <f t="shared" si="14"/>
        <v>10</v>
      </c>
      <c r="CU11" s="14"/>
      <c r="CV11" s="23"/>
      <c r="CW11" s="21"/>
      <c r="CX11" s="19"/>
      <c r="CY11" s="24">
        <v>0</v>
      </c>
      <c r="CZ11" s="19"/>
      <c r="DA11" s="22">
        <f t="shared" si="15"/>
        <v>0</v>
      </c>
      <c r="DB11" s="14"/>
      <c r="DC11" s="23">
        <v>1.5868055555555555E-2</v>
      </c>
      <c r="DD11" s="21" t="s">
        <v>233</v>
      </c>
      <c r="DE11" s="56">
        <f>(DC$33+1)-DD11</f>
        <v>2</v>
      </c>
      <c r="DF11" s="24">
        <v>0</v>
      </c>
      <c r="DG11" s="19">
        <v>5</v>
      </c>
      <c r="DH11" s="22">
        <f>DE11+DF11+DG11</f>
        <v>7</v>
      </c>
      <c r="DI11" s="14"/>
      <c r="DJ11" s="23">
        <v>7.9421296296296295E-2</v>
      </c>
      <c r="DK11" s="21" t="s">
        <v>328</v>
      </c>
      <c r="DL11" s="56" t="s">
        <v>334</v>
      </c>
      <c r="DM11" s="24">
        <v>0</v>
      </c>
      <c r="DN11" s="19">
        <v>10</v>
      </c>
      <c r="DO11" s="22">
        <f t="shared" si="17"/>
        <v>18</v>
      </c>
      <c r="DP11" s="14"/>
      <c r="DQ11" s="16"/>
      <c r="DR11" s="21" t="s">
        <v>328</v>
      </c>
      <c r="DS11" s="82">
        <f>SUM(D11+K11+R11+Y11+AF11+AM11+AT11+BA11+BH11+BO11+BV11+CC11+CJ11+CQ11+CX11+DE11+DL11)</f>
        <v>35</v>
      </c>
      <c r="DT11" s="82">
        <f t="shared" si="19"/>
        <v>0</v>
      </c>
      <c r="DU11" s="82">
        <f t="shared" si="20"/>
        <v>60</v>
      </c>
      <c r="DV11" s="22">
        <f>DS11+DT11+DU11</f>
        <v>95</v>
      </c>
      <c r="DW11" s="14" t="str">
        <f>A11</f>
        <v>Tony Lowery</v>
      </c>
      <c r="DX11" s="14"/>
      <c r="DY11" s="64">
        <v>5</v>
      </c>
      <c r="DZ11" s="77">
        <v>5</v>
      </c>
      <c r="EA11" s="77">
        <v>5</v>
      </c>
      <c r="EB11" s="77">
        <v>5</v>
      </c>
      <c r="EC11" s="77">
        <v>5</v>
      </c>
      <c r="ED11" s="77">
        <v>5</v>
      </c>
      <c r="EE11" s="77">
        <v>5</v>
      </c>
      <c r="EF11" s="77" t="s">
        <v>434</v>
      </c>
      <c r="EG11" s="77" t="s">
        <v>422</v>
      </c>
      <c r="EH11" s="77">
        <v>6</v>
      </c>
      <c r="EI11" s="77">
        <v>6</v>
      </c>
      <c r="EJ11" s="77">
        <v>6</v>
      </c>
      <c r="EK11" s="77">
        <v>6</v>
      </c>
      <c r="EL11" s="77">
        <v>5</v>
      </c>
      <c r="EM11" s="77">
        <v>5</v>
      </c>
      <c r="EN11" s="77">
        <v>5</v>
      </c>
      <c r="EO11" s="89" t="s">
        <v>328</v>
      </c>
      <c r="EQ11" s="8">
        <f t="shared" si="23"/>
        <v>77</v>
      </c>
      <c r="ER11" s="8">
        <v>5</v>
      </c>
    </row>
    <row r="12" spans="1:148">
      <c r="A12" s="14" t="s">
        <v>10</v>
      </c>
      <c r="B12" s="23">
        <v>2.9097222222222222E-2</v>
      </c>
      <c r="C12" s="21" t="s">
        <v>214</v>
      </c>
      <c r="D12" s="56">
        <f t="shared" si="0"/>
        <v>9</v>
      </c>
      <c r="E12" s="24">
        <v>0</v>
      </c>
      <c r="F12" s="19">
        <v>5</v>
      </c>
      <c r="G12" s="22">
        <f t="shared" si="1"/>
        <v>14</v>
      </c>
      <c r="H12" s="14"/>
      <c r="I12" s="23">
        <v>2.9270833333333333E-2</v>
      </c>
      <c r="J12" s="21" t="s">
        <v>214</v>
      </c>
      <c r="K12" s="56">
        <f>(I$33+1)-J12</f>
        <v>7</v>
      </c>
      <c r="L12" s="24">
        <v>0</v>
      </c>
      <c r="M12" s="19">
        <v>5</v>
      </c>
      <c r="N12" s="22">
        <f t="shared" si="2"/>
        <v>12</v>
      </c>
      <c r="O12" s="14"/>
      <c r="P12" s="23">
        <v>6.1562499999999999E-2</v>
      </c>
      <c r="Q12" s="21" t="s">
        <v>214</v>
      </c>
      <c r="R12" s="56">
        <f>(P$33+1)-Q12</f>
        <v>7</v>
      </c>
      <c r="S12" s="24">
        <v>0</v>
      </c>
      <c r="T12" s="19">
        <v>5</v>
      </c>
      <c r="U12" s="22">
        <f t="shared" si="3"/>
        <v>12</v>
      </c>
      <c r="V12" s="14"/>
      <c r="W12" s="23">
        <v>7.0798611111111118E-2</v>
      </c>
      <c r="X12" s="21" t="s">
        <v>214</v>
      </c>
      <c r="Y12" s="56">
        <f>(W$33+1)-X12</f>
        <v>9</v>
      </c>
      <c r="Z12" s="24">
        <v>0</v>
      </c>
      <c r="AA12" s="19">
        <v>5</v>
      </c>
      <c r="AB12" s="22">
        <f t="shared" si="4"/>
        <v>14</v>
      </c>
      <c r="AC12" s="14"/>
      <c r="AD12" s="23">
        <v>4.6932870370370368E-2</v>
      </c>
      <c r="AE12" s="21" t="s">
        <v>232</v>
      </c>
      <c r="AF12" s="56">
        <f>(AD$33+1)-AE12</f>
        <v>6</v>
      </c>
      <c r="AG12" s="24">
        <v>0</v>
      </c>
      <c r="AH12" s="19">
        <v>5</v>
      </c>
      <c r="AI12" s="22">
        <f t="shared" si="5"/>
        <v>11</v>
      </c>
      <c r="AJ12" s="14"/>
      <c r="AK12" s="23">
        <v>2.8333333333333332E-2</v>
      </c>
      <c r="AL12" s="21" t="s">
        <v>214</v>
      </c>
      <c r="AM12" s="56">
        <f t="shared" si="24"/>
        <v>9</v>
      </c>
      <c r="AN12" s="67">
        <v>15</v>
      </c>
      <c r="AO12" s="19">
        <v>5</v>
      </c>
      <c r="AP12" s="22">
        <f t="shared" si="6"/>
        <v>29</v>
      </c>
      <c r="AQ12" s="14"/>
      <c r="AR12" s="23">
        <v>2.5740740740740745E-2</v>
      </c>
      <c r="AS12" s="21" t="s">
        <v>265</v>
      </c>
      <c r="AT12" s="56">
        <f>(AR$33+1)-AS12</f>
        <v>8</v>
      </c>
      <c r="AU12" s="24">
        <v>0</v>
      </c>
      <c r="AV12" s="19">
        <v>5</v>
      </c>
      <c r="AW12" s="22">
        <f t="shared" si="7"/>
        <v>13</v>
      </c>
      <c r="AX12" s="14"/>
      <c r="AY12" s="23"/>
      <c r="AZ12" s="21"/>
      <c r="BA12" s="19"/>
      <c r="BB12" s="24">
        <v>0</v>
      </c>
      <c r="BC12" s="19"/>
      <c r="BD12" s="22">
        <f t="shared" si="8"/>
        <v>0</v>
      </c>
      <c r="BE12" s="14"/>
      <c r="BF12" s="23"/>
      <c r="BG12" s="21"/>
      <c r="BH12" s="19"/>
      <c r="BI12" s="24">
        <v>0</v>
      </c>
      <c r="BJ12" s="19"/>
      <c r="BK12" s="22">
        <f t="shared" si="9"/>
        <v>0</v>
      </c>
      <c r="BL12" s="14"/>
      <c r="BM12" s="23">
        <v>2.7384259259259257E-2</v>
      </c>
      <c r="BN12" s="21" t="s">
        <v>233</v>
      </c>
      <c r="BO12" s="56">
        <f>(BM$33+1)-BN12</f>
        <v>8</v>
      </c>
      <c r="BP12" s="67">
        <v>15</v>
      </c>
      <c r="BQ12" s="19">
        <v>5</v>
      </c>
      <c r="BR12" s="22">
        <f t="shared" si="10"/>
        <v>28</v>
      </c>
      <c r="BS12" s="14"/>
      <c r="BT12" s="23">
        <v>1.3287037037037036E-2</v>
      </c>
      <c r="BU12" s="21" t="s">
        <v>214</v>
      </c>
      <c r="BV12" s="56">
        <f>(BT$33+1)-BU12</f>
        <v>3</v>
      </c>
      <c r="BW12" s="24">
        <v>0</v>
      </c>
      <c r="BX12" s="19">
        <v>5</v>
      </c>
      <c r="BY12" s="22">
        <f t="shared" si="11"/>
        <v>8</v>
      </c>
      <c r="BZ12" s="14"/>
      <c r="CA12" s="23">
        <v>6.1041666666666661E-2</v>
      </c>
      <c r="CB12" s="21" t="s">
        <v>214</v>
      </c>
      <c r="CC12" s="56">
        <f>(CA$33+1)-CB12</f>
        <v>2</v>
      </c>
      <c r="CD12" s="67">
        <v>15</v>
      </c>
      <c r="CE12" s="19">
        <v>5</v>
      </c>
      <c r="CF12" s="22">
        <f t="shared" si="12"/>
        <v>22</v>
      </c>
      <c r="CG12" s="14"/>
      <c r="CH12" s="23">
        <v>6.2106481481481485E-2</v>
      </c>
      <c r="CI12" s="21" t="s">
        <v>214</v>
      </c>
      <c r="CJ12" s="56">
        <f>(CH$33+1)-CI12</f>
        <v>4</v>
      </c>
      <c r="CK12" s="24">
        <v>0</v>
      </c>
      <c r="CL12" s="19">
        <v>5</v>
      </c>
      <c r="CM12" s="22">
        <f t="shared" si="13"/>
        <v>9</v>
      </c>
      <c r="CN12" s="75"/>
      <c r="CO12" s="23"/>
      <c r="CP12" s="21"/>
      <c r="CQ12" s="19"/>
      <c r="CR12" s="24">
        <v>0</v>
      </c>
      <c r="CS12" s="19"/>
      <c r="CT12" s="22">
        <f t="shared" si="14"/>
        <v>0</v>
      </c>
      <c r="CU12" s="14"/>
      <c r="CV12" s="23">
        <v>1.3043981481481483E-2</v>
      </c>
      <c r="CW12" s="21" t="s">
        <v>214</v>
      </c>
      <c r="CX12" s="56">
        <f>(CV$33+1)-CW12</f>
        <v>3</v>
      </c>
      <c r="CY12" s="67">
        <v>15</v>
      </c>
      <c r="CZ12" s="19">
        <v>5</v>
      </c>
      <c r="DA12" s="22">
        <f t="shared" si="15"/>
        <v>23</v>
      </c>
      <c r="DB12" s="14"/>
      <c r="DC12" s="23"/>
      <c r="DD12" s="21"/>
      <c r="DE12" s="19"/>
      <c r="DF12" s="24">
        <v>0</v>
      </c>
      <c r="DG12" s="19"/>
      <c r="DH12" s="22">
        <f t="shared" si="16"/>
        <v>0</v>
      </c>
      <c r="DI12" s="14"/>
      <c r="DJ12" s="23"/>
      <c r="DK12" s="21"/>
      <c r="DL12" s="19"/>
      <c r="DM12" s="24">
        <v>0</v>
      </c>
      <c r="DN12" s="19"/>
      <c r="DO12" s="22">
        <f t="shared" si="17"/>
        <v>0</v>
      </c>
      <c r="DP12" s="14"/>
      <c r="DQ12" s="16"/>
      <c r="DR12" s="21" t="s">
        <v>233</v>
      </c>
      <c r="DS12" s="82">
        <f t="shared" si="18"/>
        <v>75</v>
      </c>
      <c r="DT12" s="82">
        <f t="shared" si="19"/>
        <v>60</v>
      </c>
      <c r="DU12" s="82">
        <f t="shared" si="20"/>
        <v>60</v>
      </c>
      <c r="DV12" s="22">
        <f t="shared" si="21"/>
        <v>195</v>
      </c>
      <c r="DW12" s="14" t="str">
        <f t="shared" si="22"/>
        <v>Alan Marshall</v>
      </c>
      <c r="DX12" s="14"/>
      <c r="DY12" s="64">
        <v>2</v>
      </c>
      <c r="DZ12" s="77">
        <v>1</v>
      </c>
      <c r="EA12" s="77">
        <v>1</v>
      </c>
      <c r="EB12" s="77">
        <v>1</v>
      </c>
      <c r="EC12" s="77">
        <v>1</v>
      </c>
      <c r="ED12" s="77">
        <v>1</v>
      </c>
      <c r="EE12" s="77">
        <v>1</v>
      </c>
      <c r="EF12" s="77">
        <v>1</v>
      </c>
      <c r="EG12" s="77">
        <v>3</v>
      </c>
      <c r="EH12" s="77" t="s">
        <v>365</v>
      </c>
      <c r="EI12" s="77">
        <v>1</v>
      </c>
      <c r="EJ12" s="77">
        <v>1</v>
      </c>
      <c r="EK12" s="77">
        <v>1</v>
      </c>
      <c r="EL12" s="77">
        <v>2</v>
      </c>
      <c r="EM12" s="77">
        <v>2</v>
      </c>
      <c r="EN12" s="77">
        <v>3</v>
      </c>
      <c r="EO12" s="89" t="s">
        <v>233</v>
      </c>
      <c r="EQ12" s="8">
        <f t="shared" si="23"/>
        <v>195</v>
      </c>
      <c r="ER12" s="8">
        <v>3</v>
      </c>
    </row>
    <row r="13" spans="1:148">
      <c r="A13" s="14" t="s">
        <v>143</v>
      </c>
      <c r="B13" s="23">
        <v>4.0486111111111105E-2</v>
      </c>
      <c r="C13" s="21" t="s">
        <v>336</v>
      </c>
      <c r="D13" s="56">
        <f t="shared" si="0"/>
        <v>1</v>
      </c>
      <c r="E13" s="24">
        <v>0</v>
      </c>
      <c r="F13" s="19">
        <v>5</v>
      </c>
      <c r="G13" s="22">
        <f t="shared" si="1"/>
        <v>6</v>
      </c>
      <c r="H13" s="14"/>
      <c r="I13" s="23"/>
      <c r="J13" s="21"/>
      <c r="K13" s="19"/>
      <c r="L13" s="24">
        <v>0</v>
      </c>
      <c r="M13" s="19"/>
      <c r="N13" s="22">
        <f t="shared" si="2"/>
        <v>0</v>
      </c>
      <c r="O13" s="14"/>
      <c r="P13" s="23"/>
      <c r="Q13" s="21"/>
      <c r="R13" s="19"/>
      <c r="S13" s="24">
        <v>0</v>
      </c>
      <c r="T13" s="19"/>
      <c r="U13" s="22">
        <f t="shared" si="3"/>
        <v>0</v>
      </c>
      <c r="V13" s="14"/>
      <c r="W13" s="23"/>
      <c r="X13" s="21"/>
      <c r="Y13" s="19"/>
      <c r="Z13" s="24">
        <v>0</v>
      </c>
      <c r="AA13" s="19"/>
      <c r="AB13" s="22">
        <f t="shared" si="4"/>
        <v>0</v>
      </c>
      <c r="AC13" s="14"/>
      <c r="AD13" s="23"/>
      <c r="AE13" s="21"/>
      <c r="AF13" s="19"/>
      <c r="AG13" s="24">
        <v>0</v>
      </c>
      <c r="AH13" s="19"/>
      <c r="AI13" s="22">
        <f t="shared" si="5"/>
        <v>0</v>
      </c>
      <c r="AJ13" s="14"/>
      <c r="AK13" s="23">
        <v>3.8715277777777779E-2</v>
      </c>
      <c r="AL13" s="21" t="s">
        <v>334</v>
      </c>
      <c r="AM13" s="56">
        <f t="shared" si="24"/>
        <v>2</v>
      </c>
      <c r="AN13" s="67">
        <v>15</v>
      </c>
      <c r="AO13" s="19">
        <v>5</v>
      </c>
      <c r="AP13" s="22">
        <f t="shared" si="6"/>
        <v>22</v>
      </c>
      <c r="AQ13" s="14"/>
      <c r="AR13" s="23"/>
      <c r="AS13" s="21"/>
      <c r="AT13" s="19"/>
      <c r="AU13" s="24">
        <v>0</v>
      </c>
      <c r="AV13" s="19"/>
      <c r="AW13" s="22">
        <f t="shared" si="7"/>
        <v>0</v>
      </c>
      <c r="AX13" s="14"/>
      <c r="AY13" s="23">
        <v>3.8252314814814815E-2</v>
      </c>
      <c r="AZ13" s="21" t="s">
        <v>267</v>
      </c>
      <c r="BA13" s="56">
        <f>(AY$33+1)-AZ13</f>
        <v>1</v>
      </c>
      <c r="BB13" s="67">
        <v>15</v>
      </c>
      <c r="BC13" s="19">
        <v>5</v>
      </c>
      <c r="BD13" s="22">
        <f t="shared" si="8"/>
        <v>21</v>
      </c>
      <c r="BE13" s="14"/>
      <c r="BF13" s="23"/>
      <c r="BG13" s="21"/>
      <c r="BH13" s="19"/>
      <c r="BI13" s="24">
        <v>0</v>
      </c>
      <c r="BJ13" s="19"/>
      <c r="BK13" s="22">
        <f t="shared" si="9"/>
        <v>0</v>
      </c>
      <c r="BL13" s="14"/>
      <c r="BM13" s="23"/>
      <c r="BN13" s="21"/>
      <c r="BO13" s="19"/>
      <c r="BP13" s="24">
        <v>0</v>
      </c>
      <c r="BQ13" s="19"/>
      <c r="BR13" s="22">
        <f t="shared" si="10"/>
        <v>0</v>
      </c>
      <c r="BS13" s="14"/>
      <c r="BT13" s="23"/>
      <c r="BU13" s="21"/>
      <c r="BV13" s="19"/>
      <c r="BW13" s="24">
        <v>0</v>
      </c>
      <c r="BX13" s="19"/>
      <c r="BY13" s="22">
        <f t="shared" si="11"/>
        <v>0</v>
      </c>
      <c r="BZ13" s="14"/>
      <c r="CA13" s="23"/>
      <c r="CB13" s="21"/>
      <c r="CC13" s="19"/>
      <c r="CD13" s="24">
        <v>0</v>
      </c>
      <c r="CE13" s="19"/>
      <c r="CF13" s="22">
        <f t="shared" si="12"/>
        <v>0</v>
      </c>
      <c r="CG13" s="14"/>
      <c r="CH13" s="23"/>
      <c r="CI13" s="21"/>
      <c r="CJ13" s="19"/>
      <c r="CK13" s="24">
        <v>0</v>
      </c>
      <c r="CL13" s="19"/>
      <c r="CM13" s="22">
        <f t="shared" si="13"/>
        <v>0</v>
      </c>
      <c r="CN13" s="75"/>
      <c r="CO13" s="23"/>
      <c r="CP13" s="21"/>
      <c r="CQ13" s="19"/>
      <c r="CR13" s="24">
        <v>0</v>
      </c>
      <c r="CS13" s="19"/>
      <c r="CT13" s="22">
        <f t="shared" si="14"/>
        <v>0</v>
      </c>
      <c r="CU13" s="14"/>
      <c r="CV13" s="23"/>
      <c r="CW13" s="21"/>
      <c r="CX13" s="19"/>
      <c r="CY13" s="24">
        <v>0</v>
      </c>
      <c r="CZ13" s="19"/>
      <c r="DA13" s="22">
        <f t="shared" si="15"/>
        <v>0</v>
      </c>
      <c r="DB13" s="14"/>
      <c r="DC13" s="23"/>
      <c r="DD13" s="21"/>
      <c r="DE13" s="19"/>
      <c r="DF13" s="24">
        <v>0</v>
      </c>
      <c r="DG13" s="19"/>
      <c r="DH13" s="22">
        <f>DE13+DF13+DG13</f>
        <v>0</v>
      </c>
      <c r="DI13" s="14"/>
      <c r="DJ13" s="23"/>
      <c r="DK13" s="21"/>
      <c r="DL13" s="19"/>
      <c r="DM13" s="24">
        <v>0</v>
      </c>
      <c r="DN13" s="19"/>
      <c r="DO13" s="22">
        <f t="shared" si="17"/>
        <v>0</v>
      </c>
      <c r="DP13" s="14"/>
      <c r="DQ13" s="16"/>
      <c r="DR13" s="21" t="s">
        <v>336</v>
      </c>
      <c r="DS13" s="82">
        <f>SUM(D13+K13+R13+Y13+AF13+AM13+AT13+BA13+BH13+BO13+BV13+CC13+CJ13+CQ13+CX13+DE13+DL13)</f>
        <v>4</v>
      </c>
      <c r="DT13" s="82">
        <f t="shared" si="19"/>
        <v>30</v>
      </c>
      <c r="DU13" s="82">
        <f t="shared" si="20"/>
        <v>15</v>
      </c>
      <c r="DV13" s="22">
        <f t="shared" si="21"/>
        <v>49</v>
      </c>
      <c r="DW13" s="14" t="str">
        <f t="shared" si="22"/>
        <v>Dave Peacock</v>
      </c>
      <c r="DX13" s="14"/>
      <c r="DY13" s="64">
        <v>8</v>
      </c>
      <c r="DZ13" s="77">
        <v>9</v>
      </c>
      <c r="EA13" s="77">
        <v>9</v>
      </c>
      <c r="EB13" s="77">
        <v>9</v>
      </c>
      <c r="EC13" s="77">
        <v>12</v>
      </c>
      <c r="ED13" s="77">
        <v>13</v>
      </c>
      <c r="EE13" s="77">
        <v>9</v>
      </c>
      <c r="EF13" s="77">
        <v>10</v>
      </c>
      <c r="EG13" s="77">
        <v>5</v>
      </c>
      <c r="EH13" s="77">
        <v>7</v>
      </c>
      <c r="EI13" s="77">
        <v>7</v>
      </c>
      <c r="EJ13" s="77">
        <v>7</v>
      </c>
      <c r="EK13" s="77">
        <v>7</v>
      </c>
      <c r="EL13" s="77">
        <v>8</v>
      </c>
      <c r="EM13" s="77">
        <v>8</v>
      </c>
      <c r="EN13" s="77">
        <v>8</v>
      </c>
      <c r="EO13" s="89" t="s">
        <v>336</v>
      </c>
      <c r="EQ13" s="8">
        <f t="shared" si="23"/>
        <v>49</v>
      </c>
      <c r="ER13" s="8">
        <v>8</v>
      </c>
    </row>
    <row r="14" spans="1:148">
      <c r="A14" s="14" t="s">
        <v>60</v>
      </c>
      <c r="B14" s="23">
        <v>3.2418981481481479E-2</v>
      </c>
      <c r="C14" s="21" t="s">
        <v>264</v>
      </c>
      <c r="D14" s="56">
        <f t="shared" si="0"/>
        <v>4</v>
      </c>
      <c r="E14" s="24">
        <v>0</v>
      </c>
      <c r="F14" s="19">
        <v>5</v>
      </c>
      <c r="G14" s="22">
        <f>D14+E14+F14</f>
        <v>9</v>
      </c>
      <c r="H14" s="14"/>
      <c r="I14" s="23"/>
      <c r="J14" s="21"/>
      <c r="K14" s="19"/>
      <c r="L14" s="24">
        <v>0</v>
      </c>
      <c r="M14" s="19"/>
      <c r="N14" s="22">
        <f>K14+L14+M14</f>
        <v>0</v>
      </c>
      <c r="O14" s="14"/>
      <c r="P14" s="23"/>
      <c r="Q14" s="21"/>
      <c r="R14" s="19"/>
      <c r="S14" s="24">
        <v>0</v>
      </c>
      <c r="T14" s="19"/>
      <c r="U14" s="22">
        <f>R14+S14+T14</f>
        <v>0</v>
      </c>
      <c r="V14" s="14"/>
      <c r="W14" s="23"/>
      <c r="X14" s="21"/>
      <c r="Y14" s="19"/>
      <c r="Z14" s="24">
        <v>0</v>
      </c>
      <c r="AA14" s="19"/>
      <c r="AB14" s="22">
        <f>Y14+Z14+AA14</f>
        <v>0</v>
      </c>
      <c r="AC14" s="14"/>
      <c r="AD14" s="23"/>
      <c r="AE14" s="21"/>
      <c r="AF14" s="19"/>
      <c r="AG14" s="24">
        <v>0</v>
      </c>
      <c r="AH14" s="19"/>
      <c r="AI14" s="22">
        <f>AF14+AG14+AH14</f>
        <v>0</v>
      </c>
      <c r="AJ14" s="14"/>
      <c r="AK14" s="23">
        <v>3.1458333333333331E-2</v>
      </c>
      <c r="AL14" s="21" t="s">
        <v>328</v>
      </c>
      <c r="AM14" s="56">
        <f t="shared" si="24"/>
        <v>5</v>
      </c>
      <c r="AN14" s="67">
        <v>15</v>
      </c>
      <c r="AO14" s="19">
        <v>5</v>
      </c>
      <c r="AP14" s="22">
        <f>AM14+AN14+AO14</f>
        <v>25</v>
      </c>
      <c r="AQ14" s="14"/>
      <c r="AR14" s="23">
        <v>2.6782407407407408E-2</v>
      </c>
      <c r="AS14" s="21" t="s">
        <v>336</v>
      </c>
      <c r="AT14" s="56">
        <f>(AR$33+1)-AS14</f>
        <v>6</v>
      </c>
      <c r="AU14" s="24">
        <v>0</v>
      </c>
      <c r="AV14" s="19">
        <v>5</v>
      </c>
      <c r="AW14" s="22">
        <f>AT14+AU14+AV14</f>
        <v>11</v>
      </c>
      <c r="AX14" s="14"/>
      <c r="AY14" s="23"/>
      <c r="AZ14" s="21"/>
      <c r="BA14" s="19"/>
      <c r="BB14" s="24">
        <v>0</v>
      </c>
      <c r="BC14" s="19"/>
      <c r="BD14" s="22">
        <f>BA14+BB14+BC14</f>
        <v>0</v>
      </c>
      <c r="BE14" s="14"/>
      <c r="BF14" s="23"/>
      <c r="BG14" s="21"/>
      <c r="BH14" s="19"/>
      <c r="BI14" s="24">
        <v>0</v>
      </c>
      <c r="BJ14" s="19"/>
      <c r="BK14" s="22">
        <f>BH14+BI14+BJ14</f>
        <v>0</v>
      </c>
      <c r="BL14" s="14"/>
      <c r="BM14" s="23">
        <v>3.1168981481481482E-2</v>
      </c>
      <c r="BN14" s="21" t="s">
        <v>265</v>
      </c>
      <c r="BO14" s="56">
        <f>(BM$33+1)-BN14</f>
        <v>4</v>
      </c>
      <c r="BP14" s="67">
        <v>15</v>
      </c>
      <c r="BQ14" s="19">
        <v>5</v>
      </c>
      <c r="BR14" s="22">
        <f>BO14+BP14+BQ14</f>
        <v>24</v>
      </c>
      <c r="BS14" s="14"/>
      <c r="BT14" s="23"/>
      <c r="BU14" s="21"/>
      <c r="BV14" s="19"/>
      <c r="BW14" s="24">
        <v>0</v>
      </c>
      <c r="BX14" s="19"/>
      <c r="BY14" s="22">
        <f>BV14+BW14+BX14</f>
        <v>0</v>
      </c>
      <c r="BZ14" s="14"/>
      <c r="CA14" s="23"/>
      <c r="CB14" s="21"/>
      <c r="CC14" s="19"/>
      <c r="CD14" s="24">
        <v>0</v>
      </c>
      <c r="CE14" s="19"/>
      <c r="CF14" s="22">
        <f>CC14+CD14+CE14</f>
        <v>0</v>
      </c>
      <c r="CG14" s="14"/>
      <c r="CH14" s="23"/>
      <c r="CI14" s="21"/>
      <c r="CJ14" s="19"/>
      <c r="CK14" s="24">
        <v>0</v>
      </c>
      <c r="CL14" s="19"/>
      <c r="CM14" s="22">
        <f>CJ14+CK14+CL14</f>
        <v>0</v>
      </c>
      <c r="CN14" s="75"/>
      <c r="CO14" s="23"/>
      <c r="CP14" s="21"/>
      <c r="CQ14" s="19"/>
      <c r="CR14" s="24">
        <v>0</v>
      </c>
      <c r="CS14" s="19"/>
      <c r="CT14" s="22">
        <f t="shared" si="14"/>
        <v>0</v>
      </c>
      <c r="CU14" s="14"/>
      <c r="CV14" s="23"/>
      <c r="CW14" s="21"/>
      <c r="CX14" s="19"/>
      <c r="CY14" s="24">
        <v>0</v>
      </c>
      <c r="CZ14" s="19"/>
      <c r="DA14" s="22">
        <f>CX14+CY14+CZ14</f>
        <v>0</v>
      </c>
      <c r="DB14" s="14"/>
      <c r="DC14" s="23"/>
      <c r="DD14" s="21"/>
      <c r="DE14" s="19"/>
      <c r="DF14" s="24">
        <v>0</v>
      </c>
      <c r="DG14" s="19"/>
      <c r="DH14" s="22">
        <f>DE14+DF14+DG14</f>
        <v>0</v>
      </c>
      <c r="DI14" s="14"/>
      <c r="DJ14" s="23">
        <v>7.9027777777777766E-2</v>
      </c>
      <c r="DK14" s="21" t="s">
        <v>267</v>
      </c>
      <c r="DL14" s="56" t="s">
        <v>266</v>
      </c>
      <c r="DM14" s="24">
        <v>0</v>
      </c>
      <c r="DN14" s="19">
        <v>10</v>
      </c>
      <c r="DO14" s="22">
        <f>DL14+DM14+DN14</f>
        <v>20</v>
      </c>
      <c r="DP14" s="14"/>
      <c r="DQ14" s="16"/>
      <c r="DR14" s="21" t="s">
        <v>264</v>
      </c>
      <c r="DS14" s="82">
        <f>SUM(D14+K14+R14+Y14+AF14+AM14+AT14+BA14+BH14+BO14+BV14+CC14+CJ14+CQ14+CX14+DE14+DL14)</f>
        <v>29</v>
      </c>
      <c r="DT14" s="82">
        <f t="shared" si="19"/>
        <v>30</v>
      </c>
      <c r="DU14" s="82">
        <f t="shared" si="20"/>
        <v>30</v>
      </c>
      <c r="DV14" s="22">
        <f>DS14+DT14+DU14</f>
        <v>89</v>
      </c>
      <c r="DW14" s="14" t="str">
        <f>A14</f>
        <v>Paul Saager</v>
      </c>
      <c r="DX14" s="14"/>
      <c r="DY14" s="64">
        <v>6</v>
      </c>
      <c r="DZ14" s="77">
        <v>6</v>
      </c>
      <c r="EA14" s="77">
        <v>8</v>
      </c>
      <c r="EB14" s="77">
        <v>8</v>
      </c>
      <c r="EC14" s="77">
        <v>10</v>
      </c>
      <c r="ED14" s="77">
        <v>11</v>
      </c>
      <c r="EE14" s="77">
        <v>7</v>
      </c>
      <c r="EF14" s="77">
        <v>7</v>
      </c>
      <c r="EG14" s="77">
        <v>8</v>
      </c>
      <c r="EH14" s="77">
        <v>5</v>
      </c>
      <c r="EI14" s="77">
        <v>5</v>
      </c>
      <c r="EJ14" s="77">
        <v>5</v>
      </c>
      <c r="EK14" s="77">
        <v>5</v>
      </c>
      <c r="EL14" s="77">
        <v>6</v>
      </c>
      <c r="EM14" s="77">
        <v>6</v>
      </c>
      <c r="EN14" s="77">
        <v>6</v>
      </c>
      <c r="EO14" s="89" t="s">
        <v>264</v>
      </c>
      <c r="EQ14" s="8">
        <f t="shared" si="23"/>
        <v>69</v>
      </c>
      <c r="ER14" s="8">
        <v>6</v>
      </c>
    </row>
    <row r="15" spans="1:148">
      <c r="A15" s="14" t="s">
        <v>335</v>
      </c>
      <c r="B15" s="23">
        <v>2.9548611111111109E-2</v>
      </c>
      <c r="C15" s="21" t="s">
        <v>232</v>
      </c>
      <c r="D15" s="56">
        <f t="shared" si="0"/>
        <v>8</v>
      </c>
      <c r="E15" s="24">
        <v>0</v>
      </c>
      <c r="F15" s="19">
        <v>5</v>
      </c>
      <c r="G15" s="22">
        <f>D15+E15+F15</f>
        <v>13</v>
      </c>
      <c r="H15" s="14"/>
      <c r="I15" s="23">
        <v>3.0729166666666669E-2</v>
      </c>
      <c r="J15" s="21" t="s">
        <v>232</v>
      </c>
      <c r="K15" s="56">
        <f>(I$33+1)-J15</f>
        <v>6</v>
      </c>
      <c r="L15" s="24">
        <v>0</v>
      </c>
      <c r="M15" s="19">
        <v>5</v>
      </c>
      <c r="N15" s="22">
        <f t="shared" si="2"/>
        <v>11</v>
      </c>
      <c r="O15" s="14"/>
      <c r="P15" s="23">
        <v>6.6851851851851843E-2</v>
      </c>
      <c r="Q15" s="21" t="s">
        <v>232</v>
      </c>
      <c r="R15" s="56">
        <f>(P$33+1)-Q15</f>
        <v>6</v>
      </c>
      <c r="S15" s="24">
        <v>0</v>
      </c>
      <c r="T15" s="19">
        <v>5</v>
      </c>
      <c r="U15" s="22">
        <f t="shared" si="3"/>
        <v>11</v>
      </c>
      <c r="V15" s="14"/>
      <c r="W15" s="23">
        <v>7.4386574074074077E-2</v>
      </c>
      <c r="X15" s="21" t="s">
        <v>233</v>
      </c>
      <c r="Y15" s="56">
        <f>(W$33+1)-X15</f>
        <v>7</v>
      </c>
      <c r="Z15" s="24">
        <v>0</v>
      </c>
      <c r="AA15" s="19">
        <v>5</v>
      </c>
      <c r="AB15" s="22">
        <f t="shared" si="4"/>
        <v>12</v>
      </c>
      <c r="AC15" s="14"/>
      <c r="AD15" s="23">
        <v>5.0347222222222217E-2</v>
      </c>
      <c r="AE15" s="21" t="s">
        <v>328</v>
      </c>
      <c r="AF15" s="56">
        <f>(AD$33+1)-AE15</f>
        <v>3</v>
      </c>
      <c r="AG15" s="24">
        <v>0</v>
      </c>
      <c r="AH15" s="19">
        <v>5</v>
      </c>
      <c r="AI15" s="22">
        <f t="shared" si="5"/>
        <v>8</v>
      </c>
      <c r="AJ15" s="14"/>
      <c r="AK15" s="23">
        <v>2.9386574074074075E-2</v>
      </c>
      <c r="AL15" s="21" t="s">
        <v>232</v>
      </c>
      <c r="AM15" s="56">
        <f t="shared" si="24"/>
        <v>8</v>
      </c>
      <c r="AN15" s="67">
        <v>15</v>
      </c>
      <c r="AO15" s="19">
        <v>5</v>
      </c>
      <c r="AP15" s="22">
        <f t="shared" si="6"/>
        <v>28</v>
      </c>
      <c r="AQ15" s="14"/>
      <c r="AR15" s="23">
        <v>2.4722222222222225E-2</v>
      </c>
      <c r="AS15" s="21" t="s">
        <v>328</v>
      </c>
      <c r="AT15" s="56">
        <f>(AR$33+1)-AS15</f>
        <v>10</v>
      </c>
      <c r="AU15" s="24">
        <v>0</v>
      </c>
      <c r="AV15" s="19">
        <v>5</v>
      </c>
      <c r="AW15" s="22">
        <f t="shared" si="7"/>
        <v>15</v>
      </c>
      <c r="AX15" s="14"/>
      <c r="AY15" s="23">
        <v>2.8564814814814817E-2</v>
      </c>
      <c r="AZ15" s="21" t="s">
        <v>214</v>
      </c>
      <c r="BA15" s="56">
        <f>(AY$33+1)-AZ15</f>
        <v>4</v>
      </c>
      <c r="BB15" s="67">
        <v>15</v>
      </c>
      <c r="BC15" s="19">
        <v>5</v>
      </c>
      <c r="BD15" s="22">
        <f t="shared" si="8"/>
        <v>24</v>
      </c>
      <c r="BE15" s="14"/>
      <c r="BF15" s="23"/>
      <c r="BG15" s="21"/>
      <c r="BH15" s="19"/>
      <c r="BI15" s="24">
        <v>0</v>
      </c>
      <c r="BJ15" s="19"/>
      <c r="BK15" s="22">
        <f>BH15+BI15+BJ15</f>
        <v>0</v>
      </c>
      <c r="BL15" s="14"/>
      <c r="BM15" s="23">
        <v>2.8796296296296296E-2</v>
      </c>
      <c r="BN15" s="21" t="s">
        <v>328</v>
      </c>
      <c r="BO15" s="56">
        <f>(BM$33+1)-BN15</f>
        <v>6</v>
      </c>
      <c r="BP15" s="24">
        <v>0</v>
      </c>
      <c r="BQ15" s="19">
        <v>5</v>
      </c>
      <c r="BR15" s="22">
        <f t="shared" si="10"/>
        <v>11</v>
      </c>
      <c r="BS15" s="14"/>
      <c r="BT15" s="23">
        <v>1.4097222222222221E-2</v>
      </c>
      <c r="BU15" s="21" t="s">
        <v>232</v>
      </c>
      <c r="BV15" s="56">
        <f>(BT$33+1)-BU15</f>
        <v>2</v>
      </c>
      <c r="BW15" s="24">
        <v>0</v>
      </c>
      <c r="BX15" s="19">
        <v>5</v>
      </c>
      <c r="BY15" s="22">
        <f t="shared" si="11"/>
        <v>7</v>
      </c>
      <c r="BZ15" s="14"/>
      <c r="CA15" s="23"/>
      <c r="CB15" s="21"/>
      <c r="CC15" s="19"/>
      <c r="CD15" s="24">
        <v>0</v>
      </c>
      <c r="CE15" s="19"/>
      <c r="CF15" s="22">
        <f t="shared" si="12"/>
        <v>0</v>
      </c>
      <c r="CG15" s="14"/>
      <c r="CH15" s="23">
        <v>6.659722222222221E-2</v>
      </c>
      <c r="CI15" s="21" t="s">
        <v>232</v>
      </c>
      <c r="CJ15" s="56">
        <f>(CH$33+1)-CI15</f>
        <v>3</v>
      </c>
      <c r="CK15" s="67">
        <v>15</v>
      </c>
      <c r="CL15" s="19">
        <v>5</v>
      </c>
      <c r="CM15" s="22">
        <f t="shared" si="13"/>
        <v>23</v>
      </c>
      <c r="CN15" s="75"/>
      <c r="CO15" s="23">
        <v>2.9780092592592594E-2</v>
      </c>
      <c r="CP15" s="21" t="s">
        <v>232</v>
      </c>
      <c r="CQ15" s="56">
        <f>(CO$33+1)-CP15</f>
        <v>7</v>
      </c>
      <c r="CR15" s="24">
        <v>0</v>
      </c>
      <c r="CS15" s="19">
        <v>5</v>
      </c>
      <c r="CT15" s="22">
        <f t="shared" ref="CT15:CT29" si="25">CQ15+CR15+CS15</f>
        <v>12</v>
      </c>
      <c r="CU15" s="14"/>
      <c r="CV15" s="23">
        <v>1.3611111111111114E-2</v>
      </c>
      <c r="CW15" s="21" t="s">
        <v>232</v>
      </c>
      <c r="CX15" s="56">
        <f>(CV$33+1)-CW15</f>
        <v>2</v>
      </c>
      <c r="CY15" s="67">
        <v>15</v>
      </c>
      <c r="CZ15" s="19">
        <v>5</v>
      </c>
      <c r="DA15" s="22">
        <f t="shared" si="15"/>
        <v>22</v>
      </c>
      <c r="DB15" s="14"/>
      <c r="DC15" s="23">
        <v>1.4178240740740741E-2</v>
      </c>
      <c r="DD15" s="21" t="s">
        <v>214</v>
      </c>
      <c r="DE15" s="56">
        <f>(DC$33+1)-DD15</f>
        <v>4</v>
      </c>
      <c r="DF15" s="24">
        <v>0</v>
      </c>
      <c r="DG15" s="19">
        <v>5</v>
      </c>
      <c r="DH15" s="22">
        <f t="shared" si="16"/>
        <v>9</v>
      </c>
      <c r="DI15" s="14"/>
      <c r="DJ15" s="23"/>
      <c r="DK15" s="21"/>
      <c r="DL15" s="19"/>
      <c r="DM15" s="24">
        <v>0</v>
      </c>
      <c r="DN15" s="19"/>
      <c r="DO15" s="22">
        <f t="shared" si="17"/>
        <v>0</v>
      </c>
      <c r="DP15" s="14"/>
      <c r="DQ15" s="16"/>
      <c r="DR15" s="21" t="s">
        <v>232</v>
      </c>
      <c r="DS15" s="82">
        <f t="shared" si="18"/>
        <v>76</v>
      </c>
      <c r="DT15" s="82">
        <f t="shared" si="19"/>
        <v>60</v>
      </c>
      <c r="DU15" s="82">
        <f t="shared" si="20"/>
        <v>70</v>
      </c>
      <c r="DV15" s="22">
        <f>DS15+DT15+DU15</f>
        <v>206</v>
      </c>
      <c r="DW15" s="14" t="str">
        <f>A15</f>
        <v>Kevin Scott</v>
      </c>
      <c r="DX15" s="14"/>
      <c r="DY15" s="64">
        <v>1</v>
      </c>
      <c r="DZ15" s="77">
        <v>2</v>
      </c>
      <c r="EA15" s="77">
        <v>2</v>
      </c>
      <c r="EB15" s="77">
        <v>2</v>
      </c>
      <c r="EC15" s="77">
        <v>2</v>
      </c>
      <c r="ED15" s="77">
        <v>2</v>
      </c>
      <c r="EE15" s="77">
        <v>2</v>
      </c>
      <c r="EF15" s="77">
        <v>2</v>
      </c>
      <c r="EG15" s="77">
        <v>1</v>
      </c>
      <c r="EH15" s="77" t="s">
        <v>365</v>
      </c>
      <c r="EI15" s="77">
        <v>2</v>
      </c>
      <c r="EJ15" s="77">
        <v>3</v>
      </c>
      <c r="EK15" s="77">
        <v>2</v>
      </c>
      <c r="EL15" s="77">
        <v>1</v>
      </c>
      <c r="EM15" s="77">
        <v>1</v>
      </c>
      <c r="EN15" s="77">
        <v>1</v>
      </c>
      <c r="EO15" s="89" t="s">
        <v>232</v>
      </c>
      <c r="EQ15" s="8">
        <f t="shared" si="23"/>
        <v>206</v>
      </c>
      <c r="ER15" s="8">
        <v>1</v>
      </c>
    </row>
    <row r="16" spans="1:148">
      <c r="A16" s="14" t="s">
        <v>389</v>
      </c>
      <c r="B16" s="23">
        <v>3.2997685185185185E-2</v>
      </c>
      <c r="C16" s="21" t="s">
        <v>265</v>
      </c>
      <c r="D16" s="56">
        <f t="shared" si="0"/>
        <v>3</v>
      </c>
      <c r="E16" s="24">
        <v>0</v>
      </c>
      <c r="F16" s="19">
        <v>5</v>
      </c>
      <c r="G16" s="22">
        <f t="shared" si="1"/>
        <v>8</v>
      </c>
      <c r="H16" s="14"/>
      <c r="I16" s="23">
        <v>3.3518518518518517E-2</v>
      </c>
      <c r="J16" s="21" t="s">
        <v>328</v>
      </c>
      <c r="K16" s="56">
        <f>(I$33+1)-J16</f>
        <v>3</v>
      </c>
      <c r="L16" s="24">
        <v>0</v>
      </c>
      <c r="M16" s="19">
        <v>5</v>
      </c>
      <c r="N16" s="22">
        <f t="shared" ref="N16:N27" si="26">K16+L16+M16</f>
        <v>8</v>
      </c>
      <c r="O16" s="14"/>
      <c r="P16" s="23">
        <v>7.435185185185185E-2</v>
      </c>
      <c r="Q16" s="21" t="s">
        <v>264</v>
      </c>
      <c r="R16" s="56">
        <f>(P$33+1)-Q16</f>
        <v>2</v>
      </c>
      <c r="S16" s="24">
        <v>0</v>
      </c>
      <c r="T16" s="19">
        <v>5</v>
      </c>
      <c r="U16" s="22">
        <f t="shared" ref="U16:U27" si="27">R16+S16+T16</f>
        <v>7</v>
      </c>
      <c r="V16" s="14"/>
      <c r="W16" s="23"/>
      <c r="X16" s="21"/>
      <c r="Y16" s="19"/>
      <c r="Z16" s="24">
        <v>0</v>
      </c>
      <c r="AA16" s="19"/>
      <c r="AB16" s="22">
        <f t="shared" ref="AB16:AB27" si="28">Y16+Z16+AA16</f>
        <v>0</v>
      </c>
      <c r="AC16" s="14"/>
      <c r="AD16" s="23">
        <v>5.3611111111111109E-2</v>
      </c>
      <c r="AE16" s="21" t="s">
        <v>264</v>
      </c>
      <c r="AF16" s="56">
        <f>(AD$33+1)-AE16</f>
        <v>2</v>
      </c>
      <c r="AG16" s="24">
        <v>0</v>
      </c>
      <c r="AH16" s="19">
        <v>5</v>
      </c>
      <c r="AI16" s="22">
        <f t="shared" ref="AI16:AI27" si="29">AF16+AG16+AH16</f>
        <v>7</v>
      </c>
      <c r="AJ16" s="14"/>
      <c r="AK16" s="23">
        <v>3.243055555555556E-2</v>
      </c>
      <c r="AL16" s="21" t="s">
        <v>264</v>
      </c>
      <c r="AM16" s="56">
        <f t="shared" si="24"/>
        <v>4</v>
      </c>
      <c r="AN16" s="67">
        <v>15</v>
      </c>
      <c r="AO16" s="19">
        <v>5</v>
      </c>
      <c r="AP16" s="22">
        <f t="shared" ref="AP16:AP27" si="30">AM16+AN16+AO16</f>
        <v>24</v>
      </c>
      <c r="AQ16" s="14"/>
      <c r="AR16" s="23">
        <v>2.7488425925925927E-2</v>
      </c>
      <c r="AS16" s="21" t="s">
        <v>268</v>
      </c>
      <c r="AT16" s="56">
        <f>(AR$33+1)-AS16</f>
        <v>4</v>
      </c>
      <c r="AU16" s="24">
        <v>0</v>
      </c>
      <c r="AV16" s="19">
        <v>5</v>
      </c>
      <c r="AW16" s="22">
        <f t="shared" ref="AW16:AW26" si="31">AT16+AU16+AV16</f>
        <v>9</v>
      </c>
      <c r="AX16" s="14"/>
      <c r="AY16" s="23"/>
      <c r="AZ16" s="21"/>
      <c r="BA16" s="19"/>
      <c r="BB16" s="24">
        <v>0</v>
      </c>
      <c r="BC16" s="19"/>
      <c r="BD16" s="22">
        <f t="shared" ref="BD16:BD28" si="32">BA16+BB16+BC16</f>
        <v>0</v>
      </c>
      <c r="BE16" s="14"/>
      <c r="BF16" s="23"/>
      <c r="BG16" s="21"/>
      <c r="BH16" s="19"/>
      <c r="BI16" s="24">
        <v>0</v>
      </c>
      <c r="BJ16" s="19"/>
      <c r="BK16" s="22">
        <f t="shared" si="9"/>
        <v>0</v>
      </c>
      <c r="BL16" s="14"/>
      <c r="BM16" s="23">
        <v>3.2372685185185185E-2</v>
      </c>
      <c r="BN16" s="21" t="s">
        <v>334</v>
      </c>
      <c r="BO16" s="56">
        <f>(BM$33+1)-BN16</f>
        <v>3</v>
      </c>
      <c r="BP16" s="67">
        <v>15</v>
      </c>
      <c r="BQ16" s="19">
        <v>5</v>
      </c>
      <c r="BR16" s="22">
        <f t="shared" ref="BR16:BR28" si="33">BO16+BP16+BQ16</f>
        <v>23</v>
      </c>
      <c r="BS16" s="14"/>
      <c r="BT16" s="23"/>
      <c r="BU16" s="21"/>
      <c r="BV16" s="19"/>
      <c r="BW16" s="24">
        <v>0</v>
      </c>
      <c r="BX16" s="19"/>
      <c r="BY16" s="22">
        <f t="shared" ref="BY16:BY27" si="34">BV16+BW16+BX16</f>
        <v>0</v>
      </c>
      <c r="BZ16" s="14"/>
      <c r="CA16" s="23"/>
      <c r="CB16" s="21"/>
      <c r="CC16" s="19"/>
      <c r="CD16" s="24">
        <v>0</v>
      </c>
      <c r="CE16" s="19"/>
      <c r="CF16" s="22">
        <f t="shared" ref="CF16:CF27" si="35">CC16+CD16+CE16</f>
        <v>0</v>
      </c>
      <c r="CG16" s="14"/>
      <c r="CH16" s="23"/>
      <c r="CI16" s="21"/>
      <c r="CJ16" s="19"/>
      <c r="CK16" s="24">
        <v>0</v>
      </c>
      <c r="CL16" s="19"/>
      <c r="CM16" s="22">
        <f t="shared" ref="CM16:CM27" si="36">CJ16+CK16+CL16</f>
        <v>0</v>
      </c>
      <c r="CN16" s="75"/>
      <c r="CO16" s="23">
        <v>3.3738425925925929E-2</v>
      </c>
      <c r="CP16" s="21" t="s">
        <v>264</v>
      </c>
      <c r="CQ16" s="56">
        <f>(CO$33+1)-CP16</f>
        <v>3</v>
      </c>
      <c r="CR16" s="24">
        <v>0</v>
      </c>
      <c r="CS16" s="19">
        <v>5</v>
      </c>
      <c r="CT16" s="22">
        <f t="shared" si="25"/>
        <v>8</v>
      </c>
      <c r="CU16" s="14"/>
      <c r="CV16" s="23"/>
      <c r="CW16" s="21"/>
      <c r="CX16" s="19"/>
      <c r="CY16" s="24">
        <v>0</v>
      </c>
      <c r="CZ16" s="19"/>
      <c r="DA16" s="22">
        <f t="shared" ref="DA16:DA27" si="37">CX16+CY16+CZ16</f>
        <v>0</v>
      </c>
      <c r="DB16" s="14"/>
      <c r="DC16" s="23">
        <v>1.6122685185185184E-2</v>
      </c>
      <c r="DD16" s="21" t="s">
        <v>267</v>
      </c>
      <c r="DE16" s="56">
        <f>(DC$33+1)-DD16</f>
        <v>1</v>
      </c>
      <c r="DF16" s="24">
        <v>0</v>
      </c>
      <c r="DG16" s="19">
        <v>5</v>
      </c>
      <c r="DH16" s="22">
        <f t="shared" ref="DH16:DH27" si="38">DE16+DF16+DG16</f>
        <v>6</v>
      </c>
      <c r="DI16" s="14"/>
      <c r="DJ16" s="23">
        <v>8.1412037037037033E-2</v>
      </c>
      <c r="DK16" s="21" t="s">
        <v>264</v>
      </c>
      <c r="DL16" s="56" t="s">
        <v>264</v>
      </c>
      <c r="DM16" s="24">
        <v>0</v>
      </c>
      <c r="DN16" s="19">
        <v>10</v>
      </c>
      <c r="DO16" s="22">
        <f t="shared" ref="DO16:DO27" si="39">DL16+DM16+DN16</f>
        <v>16</v>
      </c>
      <c r="DP16" s="14"/>
      <c r="DQ16" s="16"/>
      <c r="DR16" s="21" t="s">
        <v>267</v>
      </c>
      <c r="DS16" s="82">
        <f t="shared" si="18"/>
        <v>31</v>
      </c>
      <c r="DT16" s="82">
        <f t="shared" si="19"/>
        <v>30</v>
      </c>
      <c r="DU16" s="82">
        <f t="shared" si="20"/>
        <v>55</v>
      </c>
      <c r="DV16" s="22">
        <f t="shared" si="21"/>
        <v>116</v>
      </c>
      <c r="DW16" s="14" t="str">
        <f t="shared" si="22"/>
        <v>Andy Walker</v>
      </c>
      <c r="DX16" s="14"/>
      <c r="DY16" s="64">
        <v>4</v>
      </c>
      <c r="DZ16" s="77">
        <v>7</v>
      </c>
      <c r="EA16" s="77">
        <v>6</v>
      </c>
      <c r="EB16" s="77">
        <v>6</v>
      </c>
      <c r="EC16" s="77">
        <v>7</v>
      </c>
      <c r="ED16" s="77">
        <v>6</v>
      </c>
      <c r="EE16" s="77">
        <v>4</v>
      </c>
      <c r="EF16" s="77">
        <v>4</v>
      </c>
      <c r="EG16" s="77">
        <v>4</v>
      </c>
      <c r="EH16" s="77">
        <v>4</v>
      </c>
      <c r="EI16" s="77">
        <v>4</v>
      </c>
      <c r="EJ16" s="77">
        <v>4</v>
      </c>
      <c r="EK16" s="77">
        <v>4</v>
      </c>
      <c r="EL16" s="77">
        <v>4</v>
      </c>
      <c r="EM16" s="77">
        <v>4</v>
      </c>
      <c r="EN16" s="77">
        <v>4</v>
      </c>
      <c r="EO16" s="89" t="s">
        <v>267</v>
      </c>
      <c r="EQ16" s="8">
        <f t="shared" si="23"/>
        <v>100</v>
      </c>
      <c r="ER16" s="8">
        <v>4</v>
      </c>
    </row>
    <row r="17" spans="1:148">
      <c r="A17" s="14" t="s">
        <v>32</v>
      </c>
      <c r="B17" s="23">
        <v>3.7430555555555557E-2</v>
      </c>
      <c r="C17" s="21" t="s">
        <v>334</v>
      </c>
      <c r="D17" s="56">
        <f t="shared" si="0"/>
        <v>2</v>
      </c>
      <c r="E17" s="24">
        <v>0</v>
      </c>
      <c r="F17" s="19">
        <v>5</v>
      </c>
      <c r="G17" s="22">
        <f t="shared" si="1"/>
        <v>7</v>
      </c>
      <c r="H17" s="14"/>
      <c r="I17" s="23">
        <v>3.8784722222222227E-2</v>
      </c>
      <c r="J17" s="21" t="s">
        <v>265</v>
      </c>
      <c r="K17" s="56">
        <f>(I$33+1)-J17</f>
        <v>1</v>
      </c>
      <c r="L17" s="24">
        <v>0</v>
      </c>
      <c r="M17" s="19">
        <v>5</v>
      </c>
      <c r="N17" s="22">
        <f t="shared" si="26"/>
        <v>6</v>
      </c>
      <c r="O17" s="14"/>
      <c r="P17" s="23">
        <v>8.7662037037037024E-2</v>
      </c>
      <c r="Q17" s="21" t="s">
        <v>265</v>
      </c>
      <c r="R17" s="56">
        <f>(P$33+1)-Q17</f>
        <v>1</v>
      </c>
      <c r="S17" s="24">
        <v>0</v>
      </c>
      <c r="T17" s="19">
        <v>5</v>
      </c>
      <c r="U17" s="22">
        <f t="shared" si="27"/>
        <v>6</v>
      </c>
      <c r="V17" s="14"/>
      <c r="W17" s="23">
        <v>9.9502314814814821E-2</v>
      </c>
      <c r="X17" s="21" t="s">
        <v>336</v>
      </c>
      <c r="Y17" s="56">
        <f>(W$33+1)-X17</f>
        <v>1</v>
      </c>
      <c r="Z17" s="24">
        <v>0</v>
      </c>
      <c r="AA17" s="19">
        <v>5</v>
      </c>
      <c r="AB17" s="22">
        <f t="shared" si="28"/>
        <v>6</v>
      </c>
      <c r="AC17" s="14"/>
      <c r="AD17" s="23"/>
      <c r="AE17" s="21"/>
      <c r="AF17" s="19"/>
      <c r="AG17" s="24">
        <v>0</v>
      </c>
      <c r="AH17" s="19"/>
      <c r="AI17" s="22">
        <f t="shared" si="29"/>
        <v>0</v>
      </c>
      <c r="AJ17" s="14"/>
      <c r="AK17" s="23">
        <v>3.9155092592592596E-2</v>
      </c>
      <c r="AL17" s="21" t="s">
        <v>336</v>
      </c>
      <c r="AM17" s="56">
        <f t="shared" si="24"/>
        <v>1</v>
      </c>
      <c r="AN17" s="24">
        <v>0</v>
      </c>
      <c r="AO17" s="19">
        <v>5</v>
      </c>
      <c r="AP17" s="22">
        <f t="shared" si="30"/>
        <v>6</v>
      </c>
      <c r="AQ17" s="14"/>
      <c r="AR17" s="23"/>
      <c r="AS17" s="21"/>
      <c r="AT17" s="19"/>
      <c r="AU17" s="24">
        <v>0</v>
      </c>
      <c r="AV17" s="19"/>
      <c r="AW17" s="22">
        <f t="shared" si="31"/>
        <v>0</v>
      </c>
      <c r="AX17" s="14"/>
      <c r="AY17" s="23"/>
      <c r="AZ17" s="21"/>
      <c r="BA17" s="19"/>
      <c r="BB17" s="24">
        <v>0</v>
      </c>
      <c r="BC17" s="19"/>
      <c r="BD17" s="22">
        <f t="shared" si="32"/>
        <v>0</v>
      </c>
      <c r="BE17" s="14"/>
      <c r="BF17" s="23"/>
      <c r="BG17" s="21"/>
      <c r="BH17" s="19"/>
      <c r="BI17" s="24">
        <v>0</v>
      </c>
      <c r="BJ17" s="19"/>
      <c r="BK17" s="22">
        <f t="shared" si="9"/>
        <v>0</v>
      </c>
      <c r="BL17" s="14"/>
      <c r="BM17" s="23"/>
      <c r="BN17" s="21"/>
      <c r="BO17" s="19"/>
      <c r="BP17" s="24">
        <v>0</v>
      </c>
      <c r="BQ17" s="19"/>
      <c r="BR17" s="22">
        <f t="shared" si="33"/>
        <v>0</v>
      </c>
      <c r="BS17" s="14"/>
      <c r="BT17" s="23"/>
      <c r="BU17" s="21"/>
      <c r="BV17" s="19"/>
      <c r="BW17" s="24">
        <v>0</v>
      </c>
      <c r="BX17" s="19"/>
      <c r="BY17" s="22">
        <f t="shared" si="34"/>
        <v>0</v>
      </c>
      <c r="BZ17" s="14"/>
      <c r="CA17" s="23"/>
      <c r="CB17" s="21"/>
      <c r="CC17" s="19"/>
      <c r="CD17" s="24">
        <v>0</v>
      </c>
      <c r="CE17" s="19"/>
      <c r="CF17" s="22">
        <f t="shared" si="35"/>
        <v>0</v>
      </c>
      <c r="CG17" s="14"/>
      <c r="CH17" s="23"/>
      <c r="CI17" s="21"/>
      <c r="CJ17" s="19"/>
      <c r="CK17" s="24">
        <v>0</v>
      </c>
      <c r="CL17" s="19"/>
      <c r="CM17" s="22">
        <f t="shared" si="36"/>
        <v>0</v>
      </c>
      <c r="CN17" s="75"/>
      <c r="CO17" s="23">
        <v>3.7488425925925925E-2</v>
      </c>
      <c r="CP17" s="21" t="s">
        <v>265</v>
      </c>
      <c r="CQ17" s="56">
        <f>(CO$33+1)-CP17</f>
        <v>2</v>
      </c>
      <c r="CR17" s="24">
        <v>0</v>
      </c>
      <c r="CS17" s="19">
        <v>5</v>
      </c>
      <c r="CT17" s="22">
        <f t="shared" si="25"/>
        <v>7</v>
      </c>
      <c r="CU17" s="14"/>
      <c r="CV17" s="23"/>
      <c r="CW17" s="21"/>
      <c r="CX17" s="19"/>
      <c r="CY17" s="24">
        <v>0</v>
      </c>
      <c r="CZ17" s="19"/>
      <c r="DA17" s="22">
        <f t="shared" si="37"/>
        <v>0</v>
      </c>
      <c r="DB17" s="14"/>
      <c r="DC17" s="23"/>
      <c r="DD17" s="21"/>
      <c r="DE17" s="19"/>
      <c r="DF17" s="24">
        <v>0</v>
      </c>
      <c r="DG17" s="19"/>
      <c r="DH17" s="22">
        <f t="shared" si="38"/>
        <v>0</v>
      </c>
      <c r="DI17" s="14"/>
      <c r="DJ17" s="23">
        <v>0.10010416666666666</v>
      </c>
      <c r="DK17" s="21" t="s">
        <v>334</v>
      </c>
      <c r="DL17" s="56" t="s">
        <v>267</v>
      </c>
      <c r="DM17" s="24">
        <v>0</v>
      </c>
      <c r="DN17" s="19"/>
      <c r="DO17" s="22">
        <f t="shared" si="39"/>
        <v>4</v>
      </c>
      <c r="DP17" s="14"/>
      <c r="DQ17" s="16"/>
      <c r="DR17" s="21" t="s">
        <v>268</v>
      </c>
      <c r="DS17" s="82">
        <f t="shared" si="18"/>
        <v>12</v>
      </c>
      <c r="DT17" s="82">
        <f t="shared" si="19"/>
        <v>0</v>
      </c>
      <c r="DU17" s="82">
        <f t="shared" si="20"/>
        <v>30</v>
      </c>
      <c r="DV17" s="22">
        <f t="shared" si="21"/>
        <v>42</v>
      </c>
      <c r="DW17" s="14" t="str">
        <f t="shared" si="22"/>
        <v>Kevin Whitemore</v>
      </c>
      <c r="DX17" s="14"/>
      <c r="DY17" s="64" t="s">
        <v>440</v>
      </c>
      <c r="DZ17" s="77">
        <v>8</v>
      </c>
      <c r="EA17" s="77">
        <v>7</v>
      </c>
      <c r="EB17" s="77">
        <v>7</v>
      </c>
      <c r="EC17" s="77">
        <v>6</v>
      </c>
      <c r="ED17" s="77">
        <v>7</v>
      </c>
      <c r="EE17" s="77">
        <v>8</v>
      </c>
      <c r="EF17" s="77" t="s">
        <v>423</v>
      </c>
      <c r="EG17" s="77" t="s">
        <v>366</v>
      </c>
      <c r="EH17" s="77" t="s">
        <v>131</v>
      </c>
      <c r="EI17" s="77" t="s">
        <v>131</v>
      </c>
      <c r="EJ17" s="77" t="s">
        <v>131</v>
      </c>
      <c r="EK17" s="77" t="s">
        <v>131</v>
      </c>
      <c r="EL17" s="77" t="s">
        <v>440</v>
      </c>
      <c r="EM17" s="77" t="s">
        <v>440</v>
      </c>
      <c r="EN17" s="77" t="s">
        <v>440</v>
      </c>
      <c r="EO17" s="89" t="s">
        <v>268</v>
      </c>
      <c r="EQ17" s="8">
        <f t="shared" si="23"/>
        <v>38</v>
      </c>
      <c r="ER17" s="8" t="s">
        <v>440</v>
      </c>
    </row>
    <row r="18" spans="1:148">
      <c r="A18" s="14" t="s">
        <v>341</v>
      </c>
      <c r="B18" s="23"/>
      <c r="C18" s="21"/>
      <c r="D18" s="19"/>
      <c r="E18" s="24">
        <v>0</v>
      </c>
      <c r="F18" s="19"/>
      <c r="G18" s="22">
        <f t="shared" si="1"/>
        <v>0</v>
      </c>
      <c r="H18" s="14"/>
      <c r="I18" s="23"/>
      <c r="J18" s="21"/>
      <c r="K18" s="19"/>
      <c r="L18" s="24">
        <v>0</v>
      </c>
      <c r="M18" s="19"/>
      <c r="N18" s="22">
        <f t="shared" si="26"/>
        <v>0</v>
      </c>
      <c r="O18" s="14"/>
      <c r="P18" s="23"/>
      <c r="Q18" s="21"/>
      <c r="R18" s="19"/>
      <c r="S18" s="24">
        <v>0</v>
      </c>
      <c r="T18" s="19"/>
      <c r="U18" s="22">
        <f t="shared" si="27"/>
        <v>0</v>
      </c>
      <c r="V18" s="14"/>
      <c r="W18" s="23">
        <v>7.1215277777777766E-2</v>
      </c>
      <c r="X18" s="21" t="s">
        <v>232</v>
      </c>
      <c r="Y18" s="56">
        <f>(W$33+1)-X18</f>
        <v>8</v>
      </c>
      <c r="Z18" s="24">
        <v>0</v>
      </c>
      <c r="AA18" s="19">
        <v>5</v>
      </c>
      <c r="AB18" s="22">
        <f t="shared" si="28"/>
        <v>13</v>
      </c>
      <c r="AC18" s="14"/>
      <c r="AD18" s="23"/>
      <c r="AE18" s="21"/>
      <c r="AF18" s="19"/>
      <c r="AG18" s="24">
        <v>0</v>
      </c>
      <c r="AH18" s="19"/>
      <c r="AI18" s="22">
        <f t="shared" si="29"/>
        <v>0</v>
      </c>
      <c r="AJ18" s="14"/>
      <c r="AK18" s="23"/>
      <c r="AL18" s="21"/>
      <c r="AM18" s="19"/>
      <c r="AN18" s="24">
        <v>0</v>
      </c>
      <c r="AO18" s="19"/>
      <c r="AP18" s="22">
        <f t="shared" si="30"/>
        <v>0</v>
      </c>
      <c r="AQ18" s="14"/>
      <c r="AR18" s="23"/>
      <c r="AS18" s="21"/>
      <c r="AT18" s="19"/>
      <c r="AU18" s="24">
        <v>0</v>
      </c>
      <c r="AV18" s="19"/>
      <c r="AW18" s="22">
        <f t="shared" si="31"/>
        <v>0</v>
      </c>
      <c r="AX18" s="14"/>
      <c r="AY18" s="23"/>
      <c r="AZ18" s="21"/>
      <c r="BA18" s="19"/>
      <c r="BB18" s="24">
        <v>0</v>
      </c>
      <c r="BC18" s="19"/>
      <c r="BD18" s="22">
        <f t="shared" si="32"/>
        <v>0</v>
      </c>
      <c r="BE18" s="14"/>
      <c r="BF18" s="23"/>
      <c r="BG18" s="21"/>
      <c r="BH18" s="19"/>
      <c r="BI18" s="24">
        <v>0</v>
      </c>
      <c r="BJ18" s="19"/>
      <c r="BK18" s="22">
        <f t="shared" si="9"/>
        <v>0</v>
      </c>
      <c r="BL18" s="14"/>
      <c r="BM18" s="23"/>
      <c r="BN18" s="21"/>
      <c r="BO18" s="19"/>
      <c r="BP18" s="24">
        <v>0</v>
      </c>
      <c r="BQ18" s="19"/>
      <c r="BR18" s="22">
        <f t="shared" si="33"/>
        <v>0</v>
      </c>
      <c r="BS18" s="14"/>
      <c r="BT18" s="23"/>
      <c r="BU18" s="21"/>
      <c r="BV18" s="19"/>
      <c r="BW18" s="24">
        <v>0</v>
      </c>
      <c r="BX18" s="19"/>
      <c r="BY18" s="22">
        <f t="shared" si="34"/>
        <v>0</v>
      </c>
      <c r="BZ18" s="14"/>
      <c r="CA18" s="23"/>
      <c r="CB18" s="21"/>
      <c r="CC18" s="19"/>
      <c r="CD18" s="24">
        <v>0</v>
      </c>
      <c r="CE18" s="19"/>
      <c r="CF18" s="22">
        <f t="shared" si="35"/>
        <v>0</v>
      </c>
      <c r="CG18" s="14"/>
      <c r="CH18" s="23"/>
      <c r="CI18" s="21"/>
      <c r="CJ18" s="19"/>
      <c r="CK18" s="24">
        <v>0</v>
      </c>
      <c r="CL18" s="19"/>
      <c r="CM18" s="22">
        <f t="shared" si="36"/>
        <v>0</v>
      </c>
      <c r="CN18" s="75"/>
      <c r="CO18" s="23"/>
      <c r="CP18" s="21"/>
      <c r="CQ18" s="19"/>
      <c r="CR18" s="24">
        <v>0</v>
      </c>
      <c r="CS18" s="19"/>
      <c r="CT18" s="22">
        <f t="shared" si="25"/>
        <v>0</v>
      </c>
      <c r="CU18" s="14"/>
      <c r="CV18" s="23"/>
      <c r="CW18" s="21"/>
      <c r="CX18" s="19"/>
      <c r="CY18" s="24">
        <v>0</v>
      </c>
      <c r="CZ18" s="19"/>
      <c r="DA18" s="22">
        <f t="shared" si="37"/>
        <v>0</v>
      </c>
      <c r="DB18" s="14"/>
      <c r="DC18" s="23"/>
      <c r="DD18" s="21"/>
      <c r="DE18" s="19"/>
      <c r="DF18" s="24">
        <v>0</v>
      </c>
      <c r="DG18" s="19"/>
      <c r="DH18" s="22">
        <f t="shared" si="38"/>
        <v>0</v>
      </c>
      <c r="DI18" s="14"/>
      <c r="DJ18" s="23"/>
      <c r="DK18" s="21"/>
      <c r="DL18" s="19"/>
      <c r="DM18" s="24">
        <v>0</v>
      </c>
      <c r="DN18" s="19"/>
      <c r="DO18" s="22">
        <f t="shared" si="39"/>
        <v>0</v>
      </c>
      <c r="DP18" s="14"/>
      <c r="DQ18" s="16"/>
      <c r="DR18" s="21" t="s">
        <v>468</v>
      </c>
      <c r="DS18" s="82">
        <f t="shared" si="18"/>
        <v>8</v>
      </c>
      <c r="DT18" s="82">
        <f t="shared" si="19"/>
        <v>0</v>
      </c>
      <c r="DU18" s="82">
        <f t="shared" si="20"/>
        <v>5</v>
      </c>
      <c r="DV18" s="22">
        <f t="shared" si="21"/>
        <v>13</v>
      </c>
      <c r="DW18" s="14" t="str">
        <f t="shared" si="22"/>
        <v>Jon Tombs</v>
      </c>
      <c r="DX18" s="14"/>
      <c r="DY18" s="64">
        <v>18</v>
      </c>
      <c r="DZ18" s="77"/>
      <c r="EA18" s="77"/>
      <c r="EB18" s="77"/>
      <c r="EC18" s="77">
        <v>8</v>
      </c>
      <c r="ED18" s="77">
        <v>9</v>
      </c>
      <c r="EE18" s="77">
        <v>11</v>
      </c>
      <c r="EF18" s="77">
        <v>16</v>
      </c>
      <c r="EG18" s="77">
        <v>16</v>
      </c>
      <c r="EH18" s="77">
        <v>18</v>
      </c>
      <c r="EI18" s="77">
        <v>18</v>
      </c>
      <c r="EJ18" s="77">
        <v>18</v>
      </c>
      <c r="EK18" s="77">
        <v>18</v>
      </c>
      <c r="EL18" s="77">
        <v>18</v>
      </c>
      <c r="EM18" s="77">
        <v>18</v>
      </c>
      <c r="EN18" s="77">
        <v>18</v>
      </c>
      <c r="EO18" s="89" t="s">
        <v>468</v>
      </c>
      <c r="EQ18" s="8">
        <f t="shared" si="23"/>
        <v>13</v>
      </c>
      <c r="ER18" s="8">
        <v>18</v>
      </c>
    </row>
    <row r="19" spans="1:148">
      <c r="A19" s="14" t="s">
        <v>329</v>
      </c>
      <c r="B19" s="23"/>
      <c r="C19" s="21"/>
      <c r="D19" s="19"/>
      <c r="E19" s="24">
        <v>0</v>
      </c>
      <c r="F19" s="19"/>
      <c r="G19" s="22">
        <f t="shared" si="1"/>
        <v>0</v>
      </c>
      <c r="H19" s="14"/>
      <c r="I19" s="23"/>
      <c r="J19" s="21"/>
      <c r="K19" s="19"/>
      <c r="L19" s="24">
        <v>0</v>
      </c>
      <c r="M19" s="19"/>
      <c r="N19" s="22">
        <f t="shared" si="26"/>
        <v>0</v>
      </c>
      <c r="O19" s="14"/>
      <c r="P19" s="23"/>
      <c r="Q19" s="21"/>
      <c r="R19" s="19"/>
      <c r="S19" s="24">
        <v>0</v>
      </c>
      <c r="T19" s="19"/>
      <c r="U19" s="22">
        <f t="shared" si="27"/>
        <v>0</v>
      </c>
      <c r="V19" s="14"/>
      <c r="W19" s="23">
        <v>7.5370370370370365E-2</v>
      </c>
      <c r="X19" s="21" t="s">
        <v>267</v>
      </c>
      <c r="Y19" s="56">
        <f>(W$33+1)-X19</f>
        <v>6</v>
      </c>
      <c r="Z19" s="24">
        <v>0</v>
      </c>
      <c r="AA19" s="19">
        <v>5</v>
      </c>
      <c r="AB19" s="22">
        <f t="shared" si="28"/>
        <v>11</v>
      </c>
      <c r="AC19" s="14"/>
      <c r="AD19" s="23">
        <v>4.988425925925926E-2</v>
      </c>
      <c r="AE19" s="21" t="s">
        <v>267</v>
      </c>
      <c r="AF19" s="56">
        <f>(AD$33+1)-AE19</f>
        <v>4</v>
      </c>
      <c r="AG19" s="24">
        <v>0</v>
      </c>
      <c r="AH19" s="19">
        <v>5</v>
      </c>
      <c r="AI19" s="22">
        <f t="shared" si="29"/>
        <v>9</v>
      </c>
      <c r="AJ19" s="14"/>
      <c r="AK19" s="23"/>
      <c r="AL19" s="21"/>
      <c r="AM19" s="19"/>
      <c r="AN19" s="24">
        <v>0</v>
      </c>
      <c r="AO19" s="19"/>
      <c r="AP19" s="22">
        <f t="shared" si="30"/>
        <v>0</v>
      </c>
      <c r="AQ19" s="14"/>
      <c r="AR19" s="23"/>
      <c r="AS19" s="21"/>
      <c r="AT19" s="19"/>
      <c r="AU19" s="24">
        <v>0</v>
      </c>
      <c r="AV19" s="19"/>
      <c r="AW19" s="22">
        <f t="shared" si="31"/>
        <v>0</v>
      </c>
      <c r="AX19" s="14"/>
      <c r="AY19" s="23"/>
      <c r="AZ19" s="21"/>
      <c r="BA19" s="19"/>
      <c r="BB19" s="24">
        <v>0</v>
      </c>
      <c r="BC19" s="19"/>
      <c r="BD19" s="22">
        <f t="shared" si="32"/>
        <v>0</v>
      </c>
      <c r="BE19" s="14"/>
      <c r="BF19" s="23"/>
      <c r="BG19" s="21"/>
      <c r="BH19" s="19"/>
      <c r="BI19" s="24">
        <v>0</v>
      </c>
      <c r="BJ19" s="19"/>
      <c r="BK19" s="22">
        <f>BH19+BI19+BJ19</f>
        <v>0</v>
      </c>
      <c r="BL19" s="14"/>
      <c r="BM19" s="23"/>
      <c r="BN19" s="21"/>
      <c r="BO19" s="19"/>
      <c r="BP19" s="24">
        <v>0</v>
      </c>
      <c r="BQ19" s="19"/>
      <c r="BR19" s="22">
        <f t="shared" si="33"/>
        <v>0</v>
      </c>
      <c r="BS19" s="14"/>
      <c r="BT19" s="23"/>
      <c r="BU19" s="21"/>
      <c r="BV19" s="19"/>
      <c r="BW19" s="24">
        <v>0</v>
      </c>
      <c r="BX19" s="19"/>
      <c r="BY19" s="22">
        <f t="shared" si="34"/>
        <v>0</v>
      </c>
      <c r="BZ19" s="14"/>
      <c r="CA19" s="23"/>
      <c r="CB19" s="21"/>
      <c r="CC19" s="19"/>
      <c r="CD19" s="24">
        <v>0</v>
      </c>
      <c r="CE19" s="19"/>
      <c r="CF19" s="22">
        <f t="shared" si="35"/>
        <v>0</v>
      </c>
      <c r="CG19" s="14"/>
      <c r="CH19" s="23"/>
      <c r="CI19" s="21"/>
      <c r="CJ19" s="19"/>
      <c r="CK19" s="24">
        <v>0</v>
      </c>
      <c r="CL19" s="19"/>
      <c r="CM19" s="22">
        <f t="shared" si="36"/>
        <v>0</v>
      </c>
      <c r="CN19" s="75"/>
      <c r="CO19" s="23"/>
      <c r="CP19" s="21"/>
      <c r="CQ19" s="19"/>
      <c r="CR19" s="24">
        <v>0</v>
      </c>
      <c r="CS19" s="19"/>
      <c r="CT19" s="22">
        <f t="shared" si="25"/>
        <v>0</v>
      </c>
      <c r="CU19" s="14"/>
      <c r="CV19" s="23"/>
      <c r="CW19" s="21"/>
      <c r="CX19" s="19"/>
      <c r="CY19" s="24">
        <v>0</v>
      </c>
      <c r="CZ19" s="19"/>
      <c r="DA19" s="22">
        <f t="shared" si="37"/>
        <v>0</v>
      </c>
      <c r="DB19" s="14"/>
      <c r="DC19" s="23"/>
      <c r="DD19" s="21"/>
      <c r="DE19" s="19"/>
      <c r="DF19" s="24">
        <v>0</v>
      </c>
      <c r="DG19" s="19"/>
      <c r="DH19" s="22">
        <f t="shared" si="38"/>
        <v>0</v>
      </c>
      <c r="DI19" s="14"/>
      <c r="DJ19" s="23"/>
      <c r="DK19" s="21"/>
      <c r="DL19" s="19"/>
      <c r="DM19" s="24">
        <v>0</v>
      </c>
      <c r="DN19" s="19"/>
      <c r="DO19" s="22">
        <f t="shared" si="39"/>
        <v>0</v>
      </c>
      <c r="DP19" s="14"/>
      <c r="DQ19" s="23"/>
      <c r="DR19" s="21" t="s">
        <v>382</v>
      </c>
      <c r="DS19" s="82">
        <f t="shared" si="18"/>
        <v>10</v>
      </c>
      <c r="DT19" s="82">
        <f t="shared" si="19"/>
        <v>0</v>
      </c>
      <c r="DU19" s="82">
        <f t="shared" si="20"/>
        <v>10</v>
      </c>
      <c r="DV19" s="22">
        <f t="shared" si="21"/>
        <v>20</v>
      </c>
      <c r="DW19" s="14" t="str">
        <f t="shared" si="22"/>
        <v>Charlie Watson</v>
      </c>
      <c r="DX19" s="14"/>
      <c r="DY19" s="64">
        <v>14</v>
      </c>
      <c r="DZ19" s="77"/>
      <c r="EA19" s="77"/>
      <c r="EB19" s="77"/>
      <c r="EC19" s="77">
        <v>9</v>
      </c>
      <c r="ED19" s="77">
        <v>8</v>
      </c>
      <c r="EE19" s="77">
        <v>10</v>
      </c>
      <c r="EF19" s="77">
        <v>11</v>
      </c>
      <c r="EG19" s="77">
        <v>11</v>
      </c>
      <c r="EH19" s="77">
        <v>13</v>
      </c>
      <c r="EI19" s="77">
        <v>13</v>
      </c>
      <c r="EJ19" s="77">
        <v>13</v>
      </c>
      <c r="EK19" s="77">
        <v>13</v>
      </c>
      <c r="EL19" s="77">
        <v>14</v>
      </c>
      <c r="EM19" s="77">
        <v>14</v>
      </c>
      <c r="EN19" s="77">
        <v>14</v>
      </c>
      <c r="EO19" s="89" t="s">
        <v>382</v>
      </c>
      <c r="EQ19" s="8">
        <f t="shared" si="23"/>
        <v>20</v>
      </c>
      <c r="ER19" s="8">
        <v>14</v>
      </c>
    </row>
    <row r="20" spans="1:148">
      <c r="A20" s="14" t="s">
        <v>238</v>
      </c>
      <c r="B20" s="23"/>
      <c r="C20" s="21"/>
      <c r="D20" s="19"/>
      <c r="E20" s="24">
        <v>0</v>
      </c>
      <c r="F20" s="19"/>
      <c r="G20" s="22">
        <f t="shared" si="1"/>
        <v>0</v>
      </c>
      <c r="H20" s="14"/>
      <c r="I20" s="23"/>
      <c r="J20" s="21"/>
      <c r="K20" s="19"/>
      <c r="L20" s="24">
        <v>0</v>
      </c>
      <c r="M20" s="19"/>
      <c r="N20" s="22">
        <f t="shared" si="26"/>
        <v>0</v>
      </c>
      <c r="O20" s="14"/>
      <c r="P20" s="23"/>
      <c r="Q20" s="21"/>
      <c r="R20" s="19"/>
      <c r="S20" s="24">
        <v>0</v>
      </c>
      <c r="T20" s="19"/>
      <c r="U20" s="22">
        <f t="shared" si="27"/>
        <v>0</v>
      </c>
      <c r="V20" s="14"/>
      <c r="W20" s="23">
        <v>8.475694444444444E-2</v>
      </c>
      <c r="X20" s="21" t="s">
        <v>334</v>
      </c>
      <c r="Y20" s="56">
        <f>(W$33+1)-X20</f>
        <v>2</v>
      </c>
      <c r="Z20" s="24">
        <v>0</v>
      </c>
      <c r="AA20" s="19">
        <v>5</v>
      </c>
      <c r="AB20" s="22">
        <f t="shared" si="28"/>
        <v>7</v>
      </c>
      <c r="AC20" s="14"/>
      <c r="AD20" s="23"/>
      <c r="AE20" s="21"/>
      <c r="AF20" s="19"/>
      <c r="AG20" s="24">
        <v>0</v>
      </c>
      <c r="AH20" s="19"/>
      <c r="AI20" s="22">
        <f t="shared" si="29"/>
        <v>0</v>
      </c>
      <c r="AJ20" s="14"/>
      <c r="AK20" s="23"/>
      <c r="AL20" s="21"/>
      <c r="AM20" s="19"/>
      <c r="AN20" s="24">
        <v>0</v>
      </c>
      <c r="AO20" s="19"/>
      <c r="AP20" s="22">
        <f t="shared" si="30"/>
        <v>0</v>
      </c>
      <c r="AQ20" s="14"/>
      <c r="AR20" s="23">
        <v>2.5891203703703704E-2</v>
      </c>
      <c r="AS20" s="21" t="s">
        <v>334</v>
      </c>
      <c r="AT20" s="56">
        <f>(AR$33+1)-AS20</f>
        <v>7</v>
      </c>
      <c r="AU20" s="24">
        <v>0</v>
      </c>
      <c r="AV20" s="19">
        <v>5</v>
      </c>
      <c r="AW20" s="22">
        <f t="shared" si="31"/>
        <v>12</v>
      </c>
      <c r="AX20" s="14"/>
      <c r="AY20" s="23"/>
      <c r="AZ20" s="21"/>
      <c r="BA20" s="19"/>
      <c r="BB20" s="24">
        <v>0</v>
      </c>
      <c r="BC20" s="19"/>
      <c r="BD20" s="22">
        <f t="shared" si="32"/>
        <v>0</v>
      </c>
      <c r="BE20" s="14"/>
      <c r="BF20" s="23"/>
      <c r="BG20" s="21"/>
      <c r="BH20" s="19"/>
      <c r="BI20" s="24"/>
      <c r="BJ20" s="19"/>
      <c r="BK20" s="22">
        <f t="shared" si="9"/>
        <v>0</v>
      </c>
      <c r="BL20" s="14"/>
      <c r="BM20" s="23"/>
      <c r="BN20" s="21"/>
      <c r="BO20" s="19"/>
      <c r="BP20" s="24">
        <v>0</v>
      </c>
      <c r="BQ20" s="19"/>
      <c r="BR20" s="22">
        <f t="shared" si="33"/>
        <v>0</v>
      </c>
      <c r="BS20" s="14"/>
      <c r="BT20" s="23"/>
      <c r="BU20" s="21"/>
      <c r="BV20" s="19"/>
      <c r="BW20" s="24">
        <v>0</v>
      </c>
      <c r="BX20" s="19"/>
      <c r="BY20" s="22">
        <f t="shared" si="34"/>
        <v>0</v>
      </c>
      <c r="BZ20" s="14"/>
      <c r="CA20" s="23"/>
      <c r="CB20" s="21"/>
      <c r="CC20" s="19"/>
      <c r="CD20" s="24">
        <v>0</v>
      </c>
      <c r="CE20" s="19"/>
      <c r="CF20" s="22">
        <f t="shared" si="35"/>
        <v>0</v>
      </c>
      <c r="CG20" s="14"/>
      <c r="CH20" s="23"/>
      <c r="CI20" s="21"/>
      <c r="CJ20" s="19"/>
      <c r="CK20" s="24">
        <v>0</v>
      </c>
      <c r="CL20" s="19"/>
      <c r="CM20" s="22">
        <f t="shared" si="36"/>
        <v>0</v>
      </c>
      <c r="CN20" s="75"/>
      <c r="CO20" s="23"/>
      <c r="CP20" s="21"/>
      <c r="CQ20" s="19"/>
      <c r="CR20" s="24">
        <v>0</v>
      </c>
      <c r="CS20" s="19"/>
      <c r="CT20" s="22">
        <f t="shared" si="25"/>
        <v>0</v>
      </c>
      <c r="CU20" s="14"/>
      <c r="CV20" s="23"/>
      <c r="CW20" s="21"/>
      <c r="CX20" s="19"/>
      <c r="CY20" s="24">
        <v>0</v>
      </c>
      <c r="CZ20" s="19"/>
      <c r="DA20" s="22">
        <f t="shared" si="37"/>
        <v>0</v>
      </c>
      <c r="DB20" s="14"/>
      <c r="DC20" s="23"/>
      <c r="DD20" s="21"/>
      <c r="DE20" s="19"/>
      <c r="DF20" s="24">
        <v>0</v>
      </c>
      <c r="DG20" s="19"/>
      <c r="DH20" s="22">
        <f t="shared" si="38"/>
        <v>0</v>
      </c>
      <c r="DI20" s="14"/>
      <c r="DJ20" s="23"/>
      <c r="DK20" s="21"/>
      <c r="DL20" s="19"/>
      <c r="DM20" s="24">
        <v>0</v>
      </c>
      <c r="DN20" s="19"/>
      <c r="DO20" s="22">
        <f t="shared" si="39"/>
        <v>0</v>
      </c>
      <c r="DP20" s="14"/>
      <c r="DQ20" s="23"/>
      <c r="DR20" s="21" t="s">
        <v>464</v>
      </c>
      <c r="DS20" s="82">
        <f t="shared" si="18"/>
        <v>9</v>
      </c>
      <c r="DT20" s="82">
        <f t="shared" si="19"/>
        <v>0</v>
      </c>
      <c r="DU20" s="82">
        <f t="shared" si="20"/>
        <v>10</v>
      </c>
      <c r="DV20" s="22">
        <f>DS20+DT20+DU20</f>
        <v>19</v>
      </c>
      <c r="DW20" s="14" t="str">
        <f t="shared" si="22"/>
        <v>Chris Boyd</v>
      </c>
      <c r="DX20" s="14"/>
      <c r="DY20" s="64">
        <v>15</v>
      </c>
      <c r="DZ20" s="77"/>
      <c r="EA20" s="77"/>
      <c r="EB20" s="77"/>
      <c r="EC20" s="77">
        <v>11</v>
      </c>
      <c r="ED20" s="77">
        <v>12</v>
      </c>
      <c r="EE20" s="77">
        <v>14</v>
      </c>
      <c r="EF20" s="77">
        <v>12</v>
      </c>
      <c r="EG20" s="77">
        <v>12</v>
      </c>
      <c r="EH20" s="77" t="s">
        <v>439</v>
      </c>
      <c r="EI20" s="77" t="s">
        <v>439</v>
      </c>
      <c r="EJ20" s="77" t="s">
        <v>439</v>
      </c>
      <c r="EK20" s="77" t="s">
        <v>439</v>
      </c>
      <c r="EL20" s="77">
        <v>15</v>
      </c>
      <c r="EM20" s="77">
        <v>15</v>
      </c>
      <c r="EN20" s="77">
        <v>15</v>
      </c>
      <c r="EO20" s="89" t="s">
        <v>464</v>
      </c>
      <c r="EQ20" s="8">
        <f t="shared" si="23"/>
        <v>19</v>
      </c>
      <c r="ER20" s="8">
        <v>15</v>
      </c>
    </row>
    <row r="21" spans="1:148">
      <c r="A21" s="14" t="s">
        <v>419</v>
      </c>
      <c r="B21" s="23"/>
      <c r="C21" s="21"/>
      <c r="D21" s="19"/>
      <c r="E21" s="24">
        <v>0</v>
      </c>
      <c r="F21" s="19"/>
      <c r="G21" s="22">
        <f t="shared" si="1"/>
        <v>0</v>
      </c>
      <c r="H21" s="14"/>
      <c r="I21" s="23"/>
      <c r="J21" s="21"/>
      <c r="K21" s="19"/>
      <c r="L21" s="24">
        <v>0</v>
      </c>
      <c r="M21" s="19"/>
      <c r="N21" s="22">
        <f t="shared" si="26"/>
        <v>0</v>
      </c>
      <c r="O21" s="14"/>
      <c r="P21" s="23"/>
      <c r="Q21" s="21"/>
      <c r="R21" s="19"/>
      <c r="S21" s="24">
        <v>0</v>
      </c>
      <c r="T21" s="19"/>
      <c r="U21" s="22">
        <f t="shared" si="27"/>
        <v>0</v>
      </c>
      <c r="V21" s="14"/>
      <c r="W21" s="23"/>
      <c r="X21" s="21"/>
      <c r="Y21" s="19"/>
      <c r="Z21" s="24">
        <v>0</v>
      </c>
      <c r="AA21" s="19"/>
      <c r="AB21" s="22">
        <f t="shared" si="28"/>
        <v>0</v>
      </c>
      <c r="AC21" s="14"/>
      <c r="AD21" s="23">
        <v>3.9317129629629625E-2</v>
      </c>
      <c r="AE21" s="21" t="s">
        <v>214</v>
      </c>
      <c r="AF21" s="56">
        <f>(AD$33+1)-AE21</f>
        <v>7</v>
      </c>
      <c r="AG21" s="24">
        <v>0</v>
      </c>
      <c r="AH21" s="19">
        <v>5</v>
      </c>
      <c r="AI21" s="22">
        <f t="shared" si="29"/>
        <v>12</v>
      </c>
      <c r="AJ21" s="14"/>
      <c r="AK21" s="23"/>
      <c r="AL21" s="21"/>
      <c r="AM21" s="19"/>
      <c r="AN21" s="24">
        <v>0</v>
      </c>
      <c r="AO21" s="19"/>
      <c r="AP21" s="22">
        <f t="shared" si="30"/>
        <v>0</v>
      </c>
      <c r="AQ21" s="14"/>
      <c r="AR21" s="23">
        <v>2.0497685185185185E-2</v>
      </c>
      <c r="AS21" s="21" t="s">
        <v>214</v>
      </c>
      <c r="AT21" s="56">
        <f>(AR$33+1)-AS21</f>
        <v>14</v>
      </c>
      <c r="AU21" s="24">
        <v>0</v>
      </c>
      <c r="AV21" s="19">
        <v>5</v>
      </c>
      <c r="AW21" s="22">
        <f t="shared" si="31"/>
        <v>19</v>
      </c>
      <c r="AX21" s="14"/>
      <c r="AY21" s="23"/>
      <c r="AZ21" s="21"/>
      <c r="BA21" s="19"/>
      <c r="BB21" s="24">
        <v>0</v>
      </c>
      <c r="BC21" s="19"/>
      <c r="BD21" s="22">
        <f t="shared" si="32"/>
        <v>0</v>
      </c>
      <c r="BE21" s="14"/>
      <c r="BF21" s="23"/>
      <c r="BG21" s="21"/>
      <c r="BH21" s="19"/>
      <c r="BI21" s="24"/>
      <c r="BJ21" s="19"/>
      <c r="BK21" s="22">
        <f t="shared" si="9"/>
        <v>0</v>
      </c>
      <c r="BL21" s="14"/>
      <c r="BM21" s="23">
        <v>2.4074074074074071E-2</v>
      </c>
      <c r="BN21" s="21" t="s">
        <v>214</v>
      </c>
      <c r="BO21" s="56">
        <f>(BM$33+1)-BN21</f>
        <v>10</v>
      </c>
      <c r="BP21" s="24">
        <v>0</v>
      </c>
      <c r="BQ21" s="19">
        <v>5</v>
      </c>
      <c r="BR21" s="22">
        <f t="shared" si="33"/>
        <v>15</v>
      </c>
      <c r="BS21" s="14"/>
      <c r="BT21" s="23"/>
      <c r="BU21" s="21"/>
      <c r="BV21" s="19"/>
      <c r="BW21" s="24">
        <v>0</v>
      </c>
      <c r="BX21" s="19"/>
      <c r="BY21" s="22">
        <f t="shared" si="34"/>
        <v>0</v>
      </c>
      <c r="BZ21" s="14"/>
      <c r="CA21" s="23"/>
      <c r="CB21" s="21"/>
      <c r="CC21" s="19"/>
      <c r="CD21" s="24">
        <v>0</v>
      </c>
      <c r="CE21" s="19"/>
      <c r="CF21" s="22">
        <f t="shared" si="35"/>
        <v>0</v>
      </c>
      <c r="CG21" s="14"/>
      <c r="CH21" s="23"/>
      <c r="CI21" s="21"/>
      <c r="CJ21" s="19"/>
      <c r="CK21" s="24">
        <v>0</v>
      </c>
      <c r="CL21" s="19"/>
      <c r="CM21" s="22">
        <f t="shared" si="36"/>
        <v>0</v>
      </c>
      <c r="CN21" s="75"/>
      <c r="CO21" s="23">
        <v>2.4247685185185181E-2</v>
      </c>
      <c r="CP21" s="21" t="s">
        <v>214</v>
      </c>
      <c r="CQ21" s="56">
        <f>(CO$33+1)-CP21</f>
        <v>8</v>
      </c>
      <c r="CR21" s="24">
        <v>0</v>
      </c>
      <c r="CS21" s="19">
        <v>5</v>
      </c>
      <c r="CT21" s="22">
        <f t="shared" si="25"/>
        <v>13</v>
      </c>
      <c r="CU21" s="14"/>
      <c r="CV21" s="23"/>
      <c r="CW21" s="21"/>
      <c r="CX21" s="19"/>
      <c r="CY21" s="24">
        <v>0</v>
      </c>
      <c r="CZ21" s="19"/>
      <c r="DA21" s="22">
        <f t="shared" si="37"/>
        <v>0</v>
      </c>
      <c r="DB21" s="14"/>
      <c r="DC21" s="23"/>
      <c r="DD21" s="21"/>
      <c r="DE21" s="19"/>
      <c r="DF21" s="24">
        <v>0</v>
      </c>
      <c r="DG21" s="19"/>
      <c r="DH21" s="22">
        <f t="shared" si="38"/>
        <v>0</v>
      </c>
      <c r="DI21" s="14"/>
      <c r="DJ21" s="23"/>
      <c r="DK21" s="21"/>
      <c r="DL21" s="19"/>
      <c r="DM21" s="24">
        <v>0</v>
      </c>
      <c r="DN21" s="19"/>
      <c r="DO21" s="22">
        <f t="shared" si="39"/>
        <v>0</v>
      </c>
      <c r="DP21" s="14"/>
      <c r="DQ21" s="23"/>
      <c r="DR21" s="21" t="s">
        <v>334</v>
      </c>
      <c r="DS21" s="82">
        <f t="shared" si="18"/>
        <v>39</v>
      </c>
      <c r="DT21" s="82">
        <f t="shared" si="19"/>
        <v>0</v>
      </c>
      <c r="DU21" s="82">
        <f t="shared" si="20"/>
        <v>20</v>
      </c>
      <c r="DV21" s="22">
        <f>DS21+DT21+DU21</f>
        <v>59</v>
      </c>
      <c r="DW21" s="14" t="str">
        <f t="shared" si="22"/>
        <v>John French</v>
      </c>
      <c r="DX21" s="14"/>
      <c r="DY21" s="64">
        <v>7</v>
      </c>
      <c r="DZ21" s="77"/>
      <c r="EA21" s="77"/>
      <c r="EB21" s="77"/>
      <c r="EC21" s="77"/>
      <c r="ED21" s="77">
        <v>10</v>
      </c>
      <c r="EE21" s="77">
        <v>12</v>
      </c>
      <c r="EF21" s="77" t="s">
        <v>423</v>
      </c>
      <c r="EG21" s="77" t="s">
        <v>366</v>
      </c>
      <c r="EH21" s="77">
        <v>9</v>
      </c>
      <c r="EI21" s="77">
        <v>9</v>
      </c>
      <c r="EJ21" s="77">
        <v>9</v>
      </c>
      <c r="EK21" s="77">
        <v>9</v>
      </c>
      <c r="EL21" s="77">
        <v>7</v>
      </c>
      <c r="EM21" s="77">
        <v>7</v>
      </c>
      <c r="EN21" s="77">
        <v>7</v>
      </c>
      <c r="EO21" s="89" t="s">
        <v>334</v>
      </c>
      <c r="EQ21" s="8">
        <f t="shared" si="23"/>
        <v>59</v>
      </c>
      <c r="ER21" s="8">
        <v>7</v>
      </c>
    </row>
    <row r="22" spans="1:148">
      <c r="A22" s="14" t="s">
        <v>16</v>
      </c>
      <c r="B22" s="23"/>
      <c r="C22" s="21"/>
      <c r="D22" s="19"/>
      <c r="E22" s="24">
        <v>0</v>
      </c>
      <c r="F22" s="19"/>
      <c r="G22" s="22">
        <f t="shared" si="1"/>
        <v>0</v>
      </c>
      <c r="H22" s="14"/>
      <c r="I22" s="23"/>
      <c r="J22" s="21"/>
      <c r="K22" s="19"/>
      <c r="L22" s="24">
        <v>0</v>
      </c>
      <c r="M22" s="19"/>
      <c r="N22" s="22">
        <f t="shared" si="26"/>
        <v>0</v>
      </c>
      <c r="O22" s="14"/>
      <c r="P22" s="23"/>
      <c r="Q22" s="21"/>
      <c r="R22" s="19"/>
      <c r="S22" s="24">
        <v>0</v>
      </c>
      <c r="T22" s="19"/>
      <c r="U22" s="22">
        <f t="shared" si="27"/>
        <v>0</v>
      </c>
      <c r="V22" s="14"/>
      <c r="W22" s="23"/>
      <c r="X22" s="21"/>
      <c r="Y22" s="19"/>
      <c r="Z22" s="24">
        <v>0</v>
      </c>
      <c r="AA22" s="19"/>
      <c r="AB22" s="22">
        <f t="shared" si="28"/>
        <v>0</v>
      </c>
      <c r="AC22" s="14"/>
      <c r="AD22" s="23"/>
      <c r="AE22" s="21"/>
      <c r="AF22" s="19"/>
      <c r="AG22" s="24">
        <v>0</v>
      </c>
      <c r="AH22" s="19"/>
      <c r="AI22" s="22">
        <f t="shared" si="29"/>
        <v>0</v>
      </c>
      <c r="AJ22" s="14"/>
      <c r="AK22" s="23">
        <v>3.0821759259259257E-2</v>
      </c>
      <c r="AL22" s="21" t="s">
        <v>267</v>
      </c>
      <c r="AM22" s="56">
        <f>(AK$33+1)-AL22</f>
        <v>6</v>
      </c>
      <c r="AN22" s="24">
        <v>0</v>
      </c>
      <c r="AO22" s="19">
        <v>5</v>
      </c>
      <c r="AP22" s="22">
        <f t="shared" si="30"/>
        <v>11</v>
      </c>
      <c r="AQ22" s="14"/>
      <c r="AR22" s="23"/>
      <c r="AS22" s="21"/>
      <c r="AT22" s="19"/>
      <c r="AU22" s="24">
        <v>0</v>
      </c>
      <c r="AV22" s="19"/>
      <c r="AW22" s="22">
        <f t="shared" si="31"/>
        <v>0</v>
      </c>
      <c r="AX22" s="14"/>
      <c r="AY22" s="23"/>
      <c r="AZ22" s="21"/>
      <c r="BA22" s="19"/>
      <c r="BB22" s="24">
        <v>0</v>
      </c>
      <c r="BC22" s="19"/>
      <c r="BD22" s="22">
        <f t="shared" si="32"/>
        <v>0</v>
      </c>
      <c r="BE22" s="14"/>
      <c r="BF22" s="23"/>
      <c r="BG22" s="21"/>
      <c r="BH22" s="19"/>
      <c r="BI22" s="24"/>
      <c r="BJ22" s="19"/>
      <c r="BK22" s="22">
        <f t="shared" si="9"/>
        <v>0</v>
      </c>
      <c r="BL22" s="14"/>
      <c r="BM22" s="23">
        <v>2.855324074074074E-2</v>
      </c>
      <c r="BN22" s="21" t="s">
        <v>267</v>
      </c>
      <c r="BO22" s="56">
        <f>(BM$33+1)-BN22</f>
        <v>7</v>
      </c>
      <c r="BP22" s="67">
        <v>15</v>
      </c>
      <c r="BQ22" s="19">
        <v>5</v>
      </c>
      <c r="BR22" s="22">
        <f t="shared" si="33"/>
        <v>27</v>
      </c>
      <c r="BS22" s="14"/>
      <c r="BT22" s="23"/>
      <c r="BU22" s="21"/>
      <c r="BV22" s="19"/>
      <c r="BW22" s="24">
        <v>0</v>
      </c>
      <c r="BX22" s="19"/>
      <c r="BY22" s="22">
        <f t="shared" si="34"/>
        <v>0</v>
      </c>
      <c r="BZ22" s="14"/>
      <c r="CA22" s="23"/>
      <c r="CB22" s="21"/>
      <c r="CC22" s="19"/>
      <c r="CD22" s="24">
        <v>0</v>
      </c>
      <c r="CE22" s="19"/>
      <c r="CF22" s="22">
        <f t="shared" si="35"/>
        <v>0</v>
      </c>
      <c r="CG22" s="14"/>
      <c r="CH22" s="23"/>
      <c r="CI22" s="21"/>
      <c r="CJ22" s="19"/>
      <c r="CK22" s="24">
        <v>0</v>
      </c>
      <c r="CL22" s="19"/>
      <c r="CM22" s="22">
        <f t="shared" si="36"/>
        <v>0</v>
      </c>
      <c r="CN22" s="75"/>
      <c r="CO22" s="23"/>
      <c r="CP22" s="21"/>
      <c r="CQ22" s="19"/>
      <c r="CR22" s="24">
        <v>0</v>
      </c>
      <c r="CS22" s="19"/>
      <c r="CT22" s="22">
        <f t="shared" si="25"/>
        <v>0</v>
      </c>
      <c r="CU22" s="14"/>
      <c r="CV22" s="23"/>
      <c r="CW22" s="21"/>
      <c r="CX22" s="19"/>
      <c r="CY22" s="24">
        <v>0</v>
      </c>
      <c r="CZ22" s="19"/>
      <c r="DA22" s="22">
        <f t="shared" si="37"/>
        <v>0</v>
      </c>
      <c r="DB22" s="14"/>
      <c r="DC22" s="23"/>
      <c r="DD22" s="21"/>
      <c r="DE22" s="19"/>
      <c r="DF22" s="24">
        <v>0</v>
      </c>
      <c r="DG22" s="19"/>
      <c r="DH22" s="22">
        <f t="shared" si="38"/>
        <v>0</v>
      </c>
      <c r="DI22" s="14"/>
      <c r="DJ22" s="23">
        <v>7.3773148148148157E-2</v>
      </c>
      <c r="DK22" s="21" t="s">
        <v>232</v>
      </c>
      <c r="DL22" s="56" t="s">
        <v>340</v>
      </c>
      <c r="DM22" s="24">
        <v>0</v>
      </c>
      <c r="DN22" s="19">
        <v>10</v>
      </c>
      <c r="DO22" s="22">
        <f t="shared" si="39"/>
        <v>24</v>
      </c>
      <c r="DP22" s="14"/>
      <c r="DQ22" s="23"/>
      <c r="DR22" s="21" t="s">
        <v>265</v>
      </c>
      <c r="DS22" s="82">
        <f t="shared" si="18"/>
        <v>27</v>
      </c>
      <c r="DT22" s="82">
        <f t="shared" si="19"/>
        <v>15</v>
      </c>
      <c r="DU22" s="82">
        <f t="shared" si="20"/>
        <v>20</v>
      </c>
      <c r="DV22" s="22">
        <f>DS22+DT22+DU22</f>
        <v>62</v>
      </c>
      <c r="DW22" s="14" t="str">
        <f t="shared" si="22"/>
        <v>John Bridge</v>
      </c>
      <c r="DX22" s="14"/>
      <c r="DY22" s="64" t="s">
        <v>440</v>
      </c>
      <c r="DZ22" s="77"/>
      <c r="EA22" s="77"/>
      <c r="EB22" s="77"/>
      <c r="EC22" s="77"/>
      <c r="ED22" s="77"/>
      <c r="EE22" s="77">
        <v>13</v>
      </c>
      <c r="EF22" s="77">
        <v>17</v>
      </c>
      <c r="EG22" s="77">
        <v>17</v>
      </c>
      <c r="EH22" s="77">
        <v>10</v>
      </c>
      <c r="EI22" s="77">
        <v>10</v>
      </c>
      <c r="EJ22" s="77">
        <v>10</v>
      </c>
      <c r="EK22" s="77">
        <v>10</v>
      </c>
      <c r="EL22" s="77" t="s">
        <v>440</v>
      </c>
      <c r="EM22" s="77" t="s">
        <v>440</v>
      </c>
      <c r="EN22" s="77" t="s">
        <v>440</v>
      </c>
      <c r="EO22" s="89" t="s">
        <v>265</v>
      </c>
      <c r="EQ22" s="8">
        <f t="shared" si="23"/>
        <v>38</v>
      </c>
      <c r="ER22" s="8" t="s">
        <v>440</v>
      </c>
    </row>
    <row r="23" spans="1:148">
      <c r="A23" s="14" t="s">
        <v>426</v>
      </c>
      <c r="B23" s="23"/>
      <c r="C23" s="21"/>
      <c r="D23" s="19"/>
      <c r="E23" s="24">
        <v>0</v>
      </c>
      <c r="F23" s="19"/>
      <c r="G23" s="22">
        <f t="shared" si="1"/>
        <v>0</v>
      </c>
      <c r="H23" s="14"/>
      <c r="I23" s="23"/>
      <c r="J23" s="21"/>
      <c r="K23" s="19"/>
      <c r="L23" s="24">
        <v>0</v>
      </c>
      <c r="M23" s="19"/>
      <c r="N23" s="22">
        <f t="shared" si="26"/>
        <v>0</v>
      </c>
      <c r="O23" s="14"/>
      <c r="P23" s="23"/>
      <c r="Q23" s="21"/>
      <c r="R23" s="19"/>
      <c r="S23" s="24">
        <v>0</v>
      </c>
      <c r="T23" s="19"/>
      <c r="U23" s="22">
        <f t="shared" si="27"/>
        <v>0</v>
      </c>
      <c r="V23" s="14"/>
      <c r="W23" s="23"/>
      <c r="X23" s="21"/>
      <c r="Y23" s="19"/>
      <c r="Z23" s="24">
        <v>0</v>
      </c>
      <c r="AA23" s="19"/>
      <c r="AB23" s="22">
        <f t="shared" si="28"/>
        <v>0</v>
      </c>
      <c r="AC23" s="14"/>
      <c r="AD23" s="23"/>
      <c r="AE23" s="21"/>
      <c r="AF23" s="19"/>
      <c r="AG23" s="24">
        <v>0</v>
      </c>
      <c r="AH23" s="19"/>
      <c r="AI23" s="22">
        <f t="shared" si="29"/>
        <v>0</v>
      </c>
      <c r="AJ23" s="14"/>
      <c r="AK23" s="23"/>
      <c r="AL23" s="21"/>
      <c r="AM23" s="19"/>
      <c r="AN23" s="24">
        <v>0</v>
      </c>
      <c r="AO23" s="19"/>
      <c r="AP23" s="22">
        <f t="shared" si="30"/>
        <v>0</v>
      </c>
      <c r="AQ23" s="14"/>
      <c r="AR23" s="23">
        <v>2.1608796296296296E-2</v>
      </c>
      <c r="AS23" s="21" t="s">
        <v>232</v>
      </c>
      <c r="AT23" s="56">
        <f t="shared" ref="AT23:AT28" si="40">(AR$33+1)-AS23</f>
        <v>13</v>
      </c>
      <c r="AU23" s="24">
        <v>0</v>
      </c>
      <c r="AV23" s="19">
        <v>5</v>
      </c>
      <c r="AW23" s="22">
        <f t="shared" si="31"/>
        <v>18</v>
      </c>
      <c r="AX23" s="14"/>
      <c r="AY23" s="23"/>
      <c r="AZ23" s="21"/>
      <c r="BA23" s="19"/>
      <c r="BB23" s="24">
        <v>0</v>
      </c>
      <c r="BC23" s="19"/>
      <c r="BD23" s="22">
        <f t="shared" si="32"/>
        <v>0</v>
      </c>
      <c r="BE23" s="14"/>
      <c r="BF23" s="23"/>
      <c r="BG23" s="21"/>
      <c r="BH23" s="19"/>
      <c r="BI23" s="24">
        <v>0</v>
      </c>
      <c r="BJ23" s="19"/>
      <c r="BK23" s="22">
        <f>BH23+BI23+BJ23</f>
        <v>0</v>
      </c>
      <c r="BL23" s="14"/>
      <c r="BM23" s="23"/>
      <c r="BN23" s="21"/>
      <c r="BO23" s="19"/>
      <c r="BP23" s="24">
        <v>0</v>
      </c>
      <c r="BQ23" s="19"/>
      <c r="BR23" s="22">
        <f t="shared" si="33"/>
        <v>0</v>
      </c>
      <c r="BS23" s="14"/>
      <c r="BT23" s="23"/>
      <c r="BU23" s="21"/>
      <c r="BV23" s="19"/>
      <c r="BW23" s="24">
        <v>0</v>
      </c>
      <c r="BX23" s="19"/>
      <c r="BY23" s="22">
        <f t="shared" si="34"/>
        <v>0</v>
      </c>
      <c r="BZ23" s="14"/>
      <c r="CA23" s="23"/>
      <c r="CB23" s="21"/>
      <c r="CC23" s="19"/>
      <c r="CD23" s="24">
        <v>0</v>
      </c>
      <c r="CE23" s="19"/>
      <c r="CF23" s="22">
        <f t="shared" si="35"/>
        <v>0</v>
      </c>
      <c r="CG23" s="14"/>
      <c r="CH23" s="23"/>
      <c r="CI23" s="21"/>
      <c r="CJ23" s="19"/>
      <c r="CK23" s="24">
        <v>0</v>
      </c>
      <c r="CL23" s="19"/>
      <c r="CM23" s="22">
        <f t="shared" si="36"/>
        <v>0</v>
      </c>
      <c r="CN23" s="75"/>
      <c r="CO23" s="23"/>
      <c r="CP23" s="21"/>
      <c r="CQ23" s="19"/>
      <c r="CR23" s="24">
        <v>0</v>
      </c>
      <c r="CS23" s="19"/>
      <c r="CT23" s="22">
        <f t="shared" si="25"/>
        <v>0</v>
      </c>
      <c r="CU23" s="14"/>
      <c r="CV23" s="23"/>
      <c r="CW23" s="21"/>
      <c r="CX23" s="19"/>
      <c r="CY23" s="24">
        <v>0</v>
      </c>
      <c r="CZ23" s="19"/>
      <c r="DA23" s="22">
        <f t="shared" si="37"/>
        <v>0</v>
      </c>
      <c r="DB23" s="14"/>
      <c r="DC23" s="23"/>
      <c r="DD23" s="21"/>
      <c r="DE23" s="19"/>
      <c r="DF23" s="24">
        <v>0</v>
      </c>
      <c r="DG23" s="19"/>
      <c r="DH23" s="22">
        <f t="shared" si="38"/>
        <v>0</v>
      </c>
      <c r="DI23" s="14"/>
      <c r="DJ23" s="23"/>
      <c r="DK23" s="21"/>
      <c r="DL23" s="19"/>
      <c r="DM23" s="24">
        <v>0</v>
      </c>
      <c r="DN23" s="19"/>
      <c r="DO23" s="22">
        <f t="shared" si="39"/>
        <v>0</v>
      </c>
      <c r="DP23" s="14"/>
      <c r="DQ23" s="23"/>
      <c r="DR23" s="21" t="s">
        <v>466</v>
      </c>
      <c r="DS23" s="82">
        <f t="shared" si="18"/>
        <v>13</v>
      </c>
      <c r="DT23" s="82">
        <f t="shared" si="19"/>
        <v>0</v>
      </c>
      <c r="DU23" s="82">
        <f t="shared" si="20"/>
        <v>5</v>
      </c>
      <c r="DV23" s="22">
        <f t="shared" si="21"/>
        <v>18</v>
      </c>
      <c r="DW23" s="14" t="str">
        <f t="shared" si="22"/>
        <v>Magnus Williams</v>
      </c>
      <c r="DX23" s="14"/>
      <c r="DY23" s="64">
        <v>16</v>
      </c>
      <c r="DZ23" s="77"/>
      <c r="EA23" s="77"/>
      <c r="EB23" s="77"/>
      <c r="EC23" s="77"/>
      <c r="ED23" s="77"/>
      <c r="EE23" s="77"/>
      <c r="EF23" s="77">
        <v>13</v>
      </c>
      <c r="EG23" s="77">
        <v>13</v>
      </c>
      <c r="EH23" s="77">
        <v>16</v>
      </c>
      <c r="EI23" s="77">
        <v>16</v>
      </c>
      <c r="EJ23" s="77">
        <v>16</v>
      </c>
      <c r="EK23" s="77">
        <v>16</v>
      </c>
      <c r="EL23" s="77">
        <v>16</v>
      </c>
      <c r="EM23" s="77">
        <v>16</v>
      </c>
      <c r="EN23" s="77">
        <v>16</v>
      </c>
      <c r="EO23" s="89" t="s">
        <v>466</v>
      </c>
      <c r="EQ23" s="8">
        <f t="shared" si="23"/>
        <v>18</v>
      </c>
      <c r="ER23" s="8">
        <v>16</v>
      </c>
    </row>
    <row r="24" spans="1:148">
      <c r="A24" s="14" t="s">
        <v>427</v>
      </c>
      <c r="B24" s="23"/>
      <c r="C24" s="21"/>
      <c r="D24" s="19"/>
      <c r="E24" s="24">
        <v>0</v>
      </c>
      <c r="F24" s="19"/>
      <c r="G24" s="22">
        <f t="shared" si="1"/>
        <v>0</v>
      </c>
      <c r="H24" s="14"/>
      <c r="I24" s="23"/>
      <c r="J24" s="21"/>
      <c r="K24" s="19"/>
      <c r="L24" s="24">
        <v>0</v>
      </c>
      <c r="M24" s="19"/>
      <c r="N24" s="22">
        <f t="shared" si="26"/>
        <v>0</v>
      </c>
      <c r="O24" s="14"/>
      <c r="P24" s="23"/>
      <c r="Q24" s="21"/>
      <c r="R24" s="19"/>
      <c r="S24" s="24">
        <v>0</v>
      </c>
      <c r="T24" s="19"/>
      <c r="U24" s="22">
        <f t="shared" si="27"/>
        <v>0</v>
      </c>
      <c r="V24" s="14"/>
      <c r="W24" s="23"/>
      <c r="X24" s="21"/>
      <c r="Y24" s="19"/>
      <c r="Z24" s="24">
        <v>0</v>
      </c>
      <c r="AA24" s="19"/>
      <c r="AB24" s="22">
        <f t="shared" si="28"/>
        <v>0</v>
      </c>
      <c r="AC24" s="14"/>
      <c r="AD24" s="23"/>
      <c r="AE24" s="21"/>
      <c r="AF24" s="19"/>
      <c r="AG24" s="24">
        <v>0</v>
      </c>
      <c r="AH24" s="19"/>
      <c r="AI24" s="22">
        <f t="shared" si="29"/>
        <v>0</v>
      </c>
      <c r="AJ24" s="14"/>
      <c r="AK24" s="23"/>
      <c r="AL24" s="21"/>
      <c r="AM24" s="19"/>
      <c r="AN24" s="24">
        <v>0</v>
      </c>
      <c r="AO24" s="19"/>
      <c r="AP24" s="22">
        <f t="shared" si="30"/>
        <v>0</v>
      </c>
      <c r="AQ24" s="14"/>
      <c r="AR24" s="23">
        <v>2.3194444444444445E-2</v>
      </c>
      <c r="AS24" s="21" t="s">
        <v>233</v>
      </c>
      <c r="AT24" s="56">
        <f t="shared" si="40"/>
        <v>12</v>
      </c>
      <c r="AU24" s="24">
        <v>0</v>
      </c>
      <c r="AV24" s="19">
        <v>5</v>
      </c>
      <c r="AW24" s="22">
        <f t="shared" si="31"/>
        <v>17</v>
      </c>
      <c r="AX24" s="14"/>
      <c r="AY24" s="23"/>
      <c r="AZ24" s="21"/>
      <c r="BA24" s="19"/>
      <c r="BB24" s="24">
        <v>0</v>
      </c>
      <c r="BC24" s="19"/>
      <c r="BD24" s="22">
        <f t="shared" si="32"/>
        <v>0</v>
      </c>
      <c r="BE24" s="14"/>
      <c r="BF24" s="23"/>
      <c r="BG24" s="21"/>
      <c r="BH24" s="19"/>
      <c r="BI24" s="24">
        <v>0</v>
      </c>
      <c r="BJ24" s="19"/>
      <c r="BK24" s="22">
        <f t="shared" si="9"/>
        <v>0</v>
      </c>
      <c r="BL24" s="14"/>
      <c r="BM24" s="23">
        <v>2.6585648148148146E-2</v>
      </c>
      <c r="BN24" s="21" t="s">
        <v>232</v>
      </c>
      <c r="BO24" s="56">
        <f>(BM$33+1)-BN24</f>
        <v>9</v>
      </c>
      <c r="BP24" s="24">
        <v>0</v>
      </c>
      <c r="BQ24" s="19">
        <v>5</v>
      </c>
      <c r="BR24" s="22">
        <f t="shared" si="33"/>
        <v>14</v>
      </c>
      <c r="BS24" s="14"/>
      <c r="BT24" s="23"/>
      <c r="BU24" s="21"/>
      <c r="BV24" s="19"/>
      <c r="BW24" s="24">
        <v>0</v>
      </c>
      <c r="BX24" s="19"/>
      <c r="BY24" s="22">
        <f t="shared" si="34"/>
        <v>0</v>
      </c>
      <c r="BZ24" s="14"/>
      <c r="CA24" s="23"/>
      <c r="CB24" s="21"/>
      <c r="CC24" s="19"/>
      <c r="CD24" s="24">
        <v>0</v>
      </c>
      <c r="CE24" s="19"/>
      <c r="CF24" s="22">
        <f t="shared" si="35"/>
        <v>0</v>
      </c>
      <c r="CG24" s="14"/>
      <c r="CH24" s="23"/>
      <c r="CI24" s="21"/>
      <c r="CJ24" s="19"/>
      <c r="CK24" s="24">
        <v>0</v>
      </c>
      <c r="CL24" s="19"/>
      <c r="CM24" s="22">
        <f t="shared" si="36"/>
        <v>0</v>
      </c>
      <c r="CN24" s="75"/>
      <c r="CO24" s="23"/>
      <c r="CP24" s="21"/>
      <c r="CQ24" s="19"/>
      <c r="CR24" s="24">
        <v>0</v>
      </c>
      <c r="CS24" s="19"/>
      <c r="CT24" s="22">
        <f t="shared" si="25"/>
        <v>0</v>
      </c>
      <c r="CU24" s="14"/>
      <c r="CV24" s="23"/>
      <c r="CW24" s="21"/>
      <c r="CX24" s="19"/>
      <c r="CY24" s="24">
        <v>0</v>
      </c>
      <c r="CZ24" s="19"/>
      <c r="DA24" s="22">
        <f t="shared" si="37"/>
        <v>0</v>
      </c>
      <c r="DB24" s="14"/>
      <c r="DC24" s="23"/>
      <c r="DD24" s="21"/>
      <c r="DE24" s="19"/>
      <c r="DF24" s="24">
        <v>0</v>
      </c>
      <c r="DG24" s="19"/>
      <c r="DH24" s="22">
        <f t="shared" si="38"/>
        <v>0</v>
      </c>
      <c r="DI24" s="14"/>
      <c r="DJ24" s="23"/>
      <c r="DK24" s="21"/>
      <c r="DL24" s="19"/>
      <c r="DM24" s="24">
        <v>0</v>
      </c>
      <c r="DN24" s="19"/>
      <c r="DO24" s="22">
        <f t="shared" si="39"/>
        <v>0</v>
      </c>
      <c r="DP24" s="14"/>
      <c r="DQ24" s="23"/>
      <c r="DR24" s="21" t="s">
        <v>337</v>
      </c>
      <c r="DS24" s="82">
        <f t="shared" si="18"/>
        <v>21</v>
      </c>
      <c r="DT24" s="82">
        <f t="shared" si="19"/>
        <v>0</v>
      </c>
      <c r="DU24" s="82">
        <f t="shared" si="20"/>
        <v>10</v>
      </c>
      <c r="DV24" s="22">
        <f t="shared" si="21"/>
        <v>31</v>
      </c>
      <c r="DW24" s="14" t="str">
        <f t="shared" si="22"/>
        <v>Phil Cooper</v>
      </c>
      <c r="DX24" s="14"/>
      <c r="DY24" s="64">
        <v>12</v>
      </c>
      <c r="DZ24" s="77"/>
      <c r="EA24" s="77"/>
      <c r="EB24" s="77"/>
      <c r="EC24" s="77"/>
      <c r="ED24" s="77"/>
      <c r="EE24" s="77"/>
      <c r="EF24" s="77">
        <v>14</v>
      </c>
      <c r="EG24" s="77">
        <v>14</v>
      </c>
      <c r="EH24" s="77" t="s">
        <v>131</v>
      </c>
      <c r="EI24" s="77" t="s">
        <v>131</v>
      </c>
      <c r="EJ24" s="77" t="s">
        <v>131</v>
      </c>
      <c r="EK24" s="77" t="s">
        <v>131</v>
      </c>
      <c r="EL24" s="77">
        <v>12</v>
      </c>
      <c r="EM24" s="77">
        <v>12</v>
      </c>
      <c r="EN24" s="77">
        <v>12</v>
      </c>
      <c r="EO24" s="89" t="s">
        <v>337</v>
      </c>
      <c r="EQ24" s="8">
        <f t="shared" si="23"/>
        <v>31</v>
      </c>
      <c r="ER24" s="8">
        <v>12</v>
      </c>
    </row>
    <row r="25" spans="1:148">
      <c r="A25" s="14" t="s">
        <v>428</v>
      </c>
      <c r="B25" s="23"/>
      <c r="C25" s="21"/>
      <c r="D25" s="19"/>
      <c r="E25" s="24">
        <v>0</v>
      </c>
      <c r="F25" s="19"/>
      <c r="G25" s="22">
        <f t="shared" si="1"/>
        <v>0</v>
      </c>
      <c r="H25" s="14"/>
      <c r="I25" s="23"/>
      <c r="J25" s="21"/>
      <c r="K25" s="19"/>
      <c r="L25" s="24">
        <v>0</v>
      </c>
      <c r="M25" s="19"/>
      <c r="N25" s="22">
        <f t="shared" si="26"/>
        <v>0</v>
      </c>
      <c r="O25" s="14"/>
      <c r="P25" s="23"/>
      <c r="Q25" s="21"/>
      <c r="R25" s="19"/>
      <c r="S25" s="24">
        <v>0</v>
      </c>
      <c r="T25" s="19"/>
      <c r="U25" s="22">
        <f t="shared" si="27"/>
        <v>0</v>
      </c>
      <c r="V25" s="14"/>
      <c r="W25" s="23"/>
      <c r="X25" s="21"/>
      <c r="Y25" s="19"/>
      <c r="Z25" s="24">
        <v>0</v>
      </c>
      <c r="AA25" s="19"/>
      <c r="AB25" s="22">
        <f t="shared" si="28"/>
        <v>0</v>
      </c>
      <c r="AC25" s="14"/>
      <c r="AD25" s="23"/>
      <c r="AE25" s="21"/>
      <c r="AF25" s="19"/>
      <c r="AG25" s="24">
        <v>0</v>
      </c>
      <c r="AH25" s="19"/>
      <c r="AI25" s="22">
        <f t="shared" si="29"/>
        <v>0</v>
      </c>
      <c r="AJ25" s="14"/>
      <c r="AK25" s="23"/>
      <c r="AL25" s="21"/>
      <c r="AM25" s="19"/>
      <c r="AN25" s="24">
        <v>0</v>
      </c>
      <c r="AO25" s="19"/>
      <c r="AP25" s="22">
        <f t="shared" si="30"/>
        <v>0</v>
      </c>
      <c r="AQ25" s="14"/>
      <c r="AR25" s="23">
        <v>2.3796296296296298E-2</v>
      </c>
      <c r="AS25" s="21" t="s">
        <v>267</v>
      </c>
      <c r="AT25" s="56">
        <f t="shared" si="40"/>
        <v>11</v>
      </c>
      <c r="AU25" s="24">
        <v>0</v>
      </c>
      <c r="AV25" s="19">
        <v>5</v>
      </c>
      <c r="AW25" s="22">
        <f t="shared" si="31"/>
        <v>16</v>
      </c>
      <c r="AX25" s="14"/>
      <c r="AY25" s="23"/>
      <c r="AZ25" s="21"/>
      <c r="BA25" s="19"/>
      <c r="BB25" s="24">
        <v>0</v>
      </c>
      <c r="BC25" s="19"/>
      <c r="BD25" s="22">
        <f t="shared" si="32"/>
        <v>0</v>
      </c>
      <c r="BE25" s="14"/>
      <c r="BF25" s="23"/>
      <c r="BG25" s="21"/>
      <c r="BH25" s="19"/>
      <c r="BI25" s="24"/>
      <c r="BJ25" s="19"/>
      <c r="BK25" s="22">
        <f t="shared" si="9"/>
        <v>0</v>
      </c>
      <c r="BL25" s="14"/>
      <c r="BM25" s="23"/>
      <c r="BN25" s="21"/>
      <c r="BO25" s="19"/>
      <c r="BP25" s="24">
        <v>0</v>
      </c>
      <c r="BQ25" s="19"/>
      <c r="BR25" s="22">
        <f t="shared" si="33"/>
        <v>0</v>
      </c>
      <c r="BS25" s="14"/>
      <c r="BT25" s="23"/>
      <c r="BU25" s="21"/>
      <c r="BV25" s="19"/>
      <c r="BW25" s="24">
        <v>0</v>
      </c>
      <c r="BX25" s="19"/>
      <c r="BY25" s="22">
        <f t="shared" si="34"/>
        <v>0</v>
      </c>
      <c r="BZ25" s="14"/>
      <c r="CA25" s="23"/>
      <c r="CB25" s="21"/>
      <c r="CC25" s="19"/>
      <c r="CD25" s="24">
        <v>0</v>
      </c>
      <c r="CE25" s="19"/>
      <c r="CF25" s="22">
        <f t="shared" si="35"/>
        <v>0</v>
      </c>
      <c r="CG25" s="14"/>
      <c r="CH25" s="23"/>
      <c r="CI25" s="21"/>
      <c r="CJ25" s="19"/>
      <c r="CK25" s="24">
        <v>0</v>
      </c>
      <c r="CL25" s="19"/>
      <c r="CM25" s="22">
        <f t="shared" si="36"/>
        <v>0</v>
      </c>
      <c r="CN25" s="75"/>
      <c r="CO25" s="23"/>
      <c r="CP25" s="21"/>
      <c r="CQ25" s="19"/>
      <c r="CR25" s="24">
        <v>0</v>
      </c>
      <c r="CS25" s="19"/>
      <c r="CT25" s="22">
        <f t="shared" si="25"/>
        <v>0</v>
      </c>
      <c r="CU25" s="14"/>
      <c r="CV25" s="23"/>
      <c r="CW25" s="21"/>
      <c r="CX25" s="19"/>
      <c r="CY25" s="24">
        <v>0</v>
      </c>
      <c r="CZ25" s="19"/>
      <c r="DA25" s="22">
        <f t="shared" si="37"/>
        <v>0</v>
      </c>
      <c r="DB25" s="14"/>
      <c r="DC25" s="23"/>
      <c r="DD25" s="21"/>
      <c r="DE25" s="19"/>
      <c r="DF25" s="24">
        <v>0</v>
      </c>
      <c r="DG25" s="19"/>
      <c r="DH25" s="22">
        <f t="shared" si="38"/>
        <v>0</v>
      </c>
      <c r="DI25" s="14"/>
      <c r="DJ25" s="23"/>
      <c r="DK25" s="21"/>
      <c r="DL25" s="19"/>
      <c r="DM25" s="24">
        <v>0</v>
      </c>
      <c r="DN25" s="19"/>
      <c r="DO25" s="22">
        <f t="shared" si="39"/>
        <v>0</v>
      </c>
      <c r="DP25" s="14"/>
      <c r="DQ25" s="23"/>
      <c r="DR25" s="21" t="s">
        <v>467</v>
      </c>
      <c r="DS25" s="82">
        <f t="shared" si="18"/>
        <v>11</v>
      </c>
      <c r="DT25" s="82">
        <f t="shared" si="19"/>
        <v>0</v>
      </c>
      <c r="DU25" s="82">
        <f t="shared" si="20"/>
        <v>5</v>
      </c>
      <c r="DV25" s="22">
        <f t="shared" si="21"/>
        <v>16</v>
      </c>
      <c r="DW25" s="14" t="str">
        <f t="shared" si="22"/>
        <v>Martin Hepworth</v>
      </c>
      <c r="DX25" s="14"/>
      <c r="DY25" s="64">
        <v>17</v>
      </c>
      <c r="DZ25" s="77"/>
      <c r="EA25" s="77"/>
      <c r="EB25" s="77"/>
      <c r="EC25" s="77"/>
      <c r="ED25" s="77"/>
      <c r="EE25" s="77"/>
      <c r="EF25" s="77">
        <v>15</v>
      </c>
      <c r="EG25" s="77">
        <v>15</v>
      </c>
      <c r="EH25" s="77">
        <v>17</v>
      </c>
      <c r="EI25" s="77">
        <v>17</v>
      </c>
      <c r="EJ25" s="77">
        <v>17</v>
      </c>
      <c r="EK25" s="77">
        <v>17</v>
      </c>
      <c r="EL25" s="77">
        <v>17</v>
      </c>
      <c r="EM25" s="77">
        <v>17</v>
      </c>
      <c r="EN25" s="77">
        <v>17</v>
      </c>
      <c r="EO25" s="89" t="s">
        <v>467</v>
      </c>
      <c r="EQ25" s="8">
        <f t="shared" si="23"/>
        <v>16</v>
      </c>
      <c r="ER25" s="8">
        <v>17</v>
      </c>
    </row>
    <row r="26" spans="1:148">
      <c r="A26" s="14" t="s">
        <v>78</v>
      </c>
      <c r="B26" s="23"/>
      <c r="C26" s="21"/>
      <c r="D26" s="19"/>
      <c r="E26" s="24">
        <v>0</v>
      </c>
      <c r="F26" s="19"/>
      <c r="G26" s="22">
        <f t="shared" si="1"/>
        <v>0</v>
      </c>
      <c r="H26" s="14"/>
      <c r="I26" s="23"/>
      <c r="J26" s="21"/>
      <c r="K26" s="19"/>
      <c r="L26" s="24">
        <v>0</v>
      </c>
      <c r="M26" s="19"/>
      <c r="N26" s="22">
        <f t="shared" si="26"/>
        <v>0</v>
      </c>
      <c r="O26" s="14"/>
      <c r="P26" s="23"/>
      <c r="Q26" s="21"/>
      <c r="R26" s="19"/>
      <c r="S26" s="24">
        <v>0</v>
      </c>
      <c r="T26" s="19"/>
      <c r="U26" s="22">
        <f t="shared" si="27"/>
        <v>0</v>
      </c>
      <c r="V26" s="14"/>
      <c r="W26" s="23"/>
      <c r="X26" s="21"/>
      <c r="Y26" s="19"/>
      <c r="Z26" s="24">
        <v>0</v>
      </c>
      <c r="AA26" s="19"/>
      <c r="AB26" s="22">
        <f t="shared" si="28"/>
        <v>0</v>
      </c>
      <c r="AC26" s="14"/>
      <c r="AD26" s="23"/>
      <c r="AE26" s="21"/>
      <c r="AF26" s="19"/>
      <c r="AG26" s="24">
        <v>0</v>
      </c>
      <c r="AH26" s="19"/>
      <c r="AI26" s="22">
        <f t="shared" si="29"/>
        <v>0</v>
      </c>
      <c r="AJ26" s="14"/>
      <c r="AK26" s="23"/>
      <c r="AL26" s="21"/>
      <c r="AM26" s="19"/>
      <c r="AN26" s="24">
        <v>0</v>
      </c>
      <c r="AO26" s="19"/>
      <c r="AP26" s="22">
        <f t="shared" si="30"/>
        <v>0</v>
      </c>
      <c r="AQ26" s="14"/>
      <c r="AR26" s="23">
        <v>2.7060185185185187E-2</v>
      </c>
      <c r="AS26" s="21" t="s">
        <v>266</v>
      </c>
      <c r="AT26" s="56">
        <f t="shared" si="40"/>
        <v>5</v>
      </c>
      <c r="AU26" s="24">
        <v>0</v>
      </c>
      <c r="AV26" s="19">
        <v>5</v>
      </c>
      <c r="AW26" s="22">
        <f t="shared" si="31"/>
        <v>10</v>
      </c>
      <c r="AX26" s="14"/>
      <c r="AY26" s="23"/>
      <c r="AZ26" s="21"/>
      <c r="BA26" s="19"/>
      <c r="BB26" s="24">
        <v>0</v>
      </c>
      <c r="BC26" s="19"/>
      <c r="BD26" s="22">
        <f t="shared" si="32"/>
        <v>0</v>
      </c>
      <c r="BE26" s="14"/>
      <c r="BF26" s="23"/>
      <c r="BG26" s="21"/>
      <c r="BH26" s="19"/>
      <c r="BI26" s="24"/>
      <c r="BJ26" s="19"/>
      <c r="BK26" s="22">
        <f t="shared" si="9"/>
        <v>0</v>
      </c>
      <c r="BL26" s="14"/>
      <c r="BM26" s="23"/>
      <c r="BN26" s="21"/>
      <c r="BO26" s="19"/>
      <c r="BP26" s="24">
        <v>0</v>
      </c>
      <c r="BQ26" s="19"/>
      <c r="BR26" s="22">
        <f t="shared" si="33"/>
        <v>0</v>
      </c>
      <c r="BS26" s="14"/>
      <c r="BT26" s="23"/>
      <c r="BU26" s="21"/>
      <c r="BV26" s="19"/>
      <c r="BW26" s="24">
        <v>0</v>
      </c>
      <c r="BX26" s="19"/>
      <c r="BY26" s="22">
        <f t="shared" si="34"/>
        <v>0</v>
      </c>
      <c r="BZ26" s="14"/>
      <c r="CA26" s="23"/>
      <c r="CB26" s="21"/>
      <c r="CC26" s="19"/>
      <c r="CD26" s="24">
        <v>0</v>
      </c>
      <c r="CE26" s="19"/>
      <c r="CF26" s="22">
        <f t="shared" si="35"/>
        <v>0</v>
      </c>
      <c r="CG26" s="14"/>
      <c r="CH26" s="23"/>
      <c r="CI26" s="21"/>
      <c r="CJ26" s="19"/>
      <c r="CK26" s="24">
        <v>0</v>
      </c>
      <c r="CL26" s="19"/>
      <c r="CM26" s="22">
        <f t="shared" si="36"/>
        <v>0</v>
      </c>
      <c r="CN26" s="75"/>
      <c r="CO26" s="23"/>
      <c r="CP26" s="21"/>
      <c r="CQ26" s="19"/>
      <c r="CR26" s="24">
        <v>0</v>
      </c>
      <c r="CS26" s="19"/>
      <c r="CT26" s="22">
        <f t="shared" si="25"/>
        <v>0</v>
      </c>
      <c r="CU26" s="14"/>
      <c r="CV26" s="23"/>
      <c r="CW26" s="21"/>
      <c r="CX26" s="19"/>
      <c r="CY26" s="24">
        <v>0</v>
      </c>
      <c r="CZ26" s="19"/>
      <c r="DA26" s="22">
        <f t="shared" si="37"/>
        <v>0</v>
      </c>
      <c r="DB26" s="14"/>
      <c r="DC26" s="23"/>
      <c r="DD26" s="21"/>
      <c r="DE26" s="19"/>
      <c r="DF26" s="24">
        <v>0</v>
      </c>
      <c r="DG26" s="19"/>
      <c r="DH26" s="22">
        <f t="shared" si="38"/>
        <v>0</v>
      </c>
      <c r="DI26" s="14"/>
      <c r="DJ26" s="23"/>
      <c r="DK26" s="21"/>
      <c r="DL26" s="19"/>
      <c r="DM26" s="24">
        <v>0</v>
      </c>
      <c r="DN26" s="19"/>
      <c r="DO26" s="22">
        <f t="shared" si="39"/>
        <v>0</v>
      </c>
      <c r="DP26" s="14"/>
      <c r="DQ26" s="23"/>
      <c r="DR26" s="21" t="s">
        <v>470</v>
      </c>
      <c r="DS26" s="82">
        <f t="shared" si="18"/>
        <v>5</v>
      </c>
      <c r="DT26" s="82">
        <f t="shared" si="19"/>
        <v>0</v>
      </c>
      <c r="DU26" s="82">
        <f t="shared" si="20"/>
        <v>5</v>
      </c>
      <c r="DV26" s="22">
        <f>DS26+DT26+DU26</f>
        <v>10</v>
      </c>
      <c r="DW26" s="14" t="str">
        <f t="shared" si="22"/>
        <v>John Nicholson</v>
      </c>
      <c r="DX26" s="14"/>
      <c r="DY26" s="64">
        <v>19</v>
      </c>
      <c r="DZ26" s="77"/>
      <c r="EA26" s="77"/>
      <c r="EB26" s="77"/>
      <c r="EC26" s="77"/>
      <c r="ED26" s="77"/>
      <c r="EE26" s="77"/>
      <c r="EF26" s="77">
        <v>18</v>
      </c>
      <c r="EG26" s="77">
        <v>18</v>
      </c>
      <c r="EH26" s="77">
        <v>19</v>
      </c>
      <c r="EI26" s="77">
        <v>19</v>
      </c>
      <c r="EJ26" s="77">
        <v>19</v>
      </c>
      <c r="EK26" s="77">
        <v>19</v>
      </c>
      <c r="EL26" s="77">
        <v>19</v>
      </c>
      <c r="EM26" s="77">
        <v>19</v>
      </c>
      <c r="EN26" s="77">
        <v>19</v>
      </c>
      <c r="EO26" s="89" t="s">
        <v>470</v>
      </c>
      <c r="EQ26" s="8">
        <f t="shared" si="23"/>
        <v>10</v>
      </c>
      <c r="ER26" s="8">
        <v>19</v>
      </c>
    </row>
    <row r="27" spans="1:148">
      <c r="A27" s="14" t="s">
        <v>429</v>
      </c>
      <c r="B27" s="23"/>
      <c r="C27" s="21"/>
      <c r="D27" s="19"/>
      <c r="E27" s="24">
        <v>0</v>
      </c>
      <c r="F27" s="19"/>
      <c r="G27" s="22">
        <f t="shared" si="1"/>
        <v>0</v>
      </c>
      <c r="H27" s="14"/>
      <c r="I27" s="23"/>
      <c r="J27" s="21"/>
      <c r="K27" s="19"/>
      <c r="L27" s="24">
        <v>0</v>
      </c>
      <c r="M27" s="19"/>
      <c r="N27" s="22">
        <f t="shared" si="26"/>
        <v>0</v>
      </c>
      <c r="O27" s="14"/>
      <c r="P27" s="23"/>
      <c r="Q27" s="21"/>
      <c r="R27" s="19"/>
      <c r="S27" s="24">
        <v>0</v>
      </c>
      <c r="T27" s="19"/>
      <c r="U27" s="22">
        <f t="shared" si="27"/>
        <v>0</v>
      </c>
      <c r="V27" s="14"/>
      <c r="W27" s="23"/>
      <c r="X27" s="21"/>
      <c r="Y27" s="19"/>
      <c r="Z27" s="24">
        <v>0</v>
      </c>
      <c r="AA27" s="19"/>
      <c r="AB27" s="22">
        <f t="shared" si="28"/>
        <v>0</v>
      </c>
      <c r="AC27" s="14"/>
      <c r="AD27" s="23"/>
      <c r="AE27" s="21"/>
      <c r="AF27" s="19"/>
      <c r="AG27" s="24">
        <v>0</v>
      </c>
      <c r="AH27" s="19"/>
      <c r="AI27" s="22">
        <f t="shared" si="29"/>
        <v>0</v>
      </c>
      <c r="AJ27" s="14"/>
      <c r="AK27" s="23"/>
      <c r="AL27" s="21"/>
      <c r="AM27" s="19"/>
      <c r="AN27" s="24">
        <v>0</v>
      </c>
      <c r="AO27" s="19"/>
      <c r="AP27" s="22">
        <f t="shared" si="30"/>
        <v>0</v>
      </c>
      <c r="AQ27" s="14"/>
      <c r="AR27" s="23">
        <v>2.8113425925925927E-2</v>
      </c>
      <c r="AS27" s="21" t="s">
        <v>337</v>
      </c>
      <c r="AT27" s="56">
        <f t="shared" si="40"/>
        <v>3</v>
      </c>
      <c r="AU27" s="24">
        <v>0</v>
      </c>
      <c r="AV27" s="19">
        <v>5</v>
      </c>
      <c r="AW27" s="22">
        <f>AT27+AU27+AV27</f>
        <v>8</v>
      </c>
      <c r="AX27" s="14"/>
      <c r="AY27" s="23"/>
      <c r="AZ27" s="21"/>
      <c r="BA27" s="19"/>
      <c r="BB27" s="24">
        <v>0</v>
      </c>
      <c r="BC27" s="19"/>
      <c r="BD27" s="22">
        <f t="shared" si="32"/>
        <v>0</v>
      </c>
      <c r="BE27" s="14"/>
      <c r="BF27" s="23"/>
      <c r="BG27" s="21"/>
      <c r="BH27" s="19"/>
      <c r="BI27" s="24">
        <v>0</v>
      </c>
      <c r="BJ27" s="19"/>
      <c r="BK27" s="22">
        <f t="shared" si="9"/>
        <v>0</v>
      </c>
      <c r="BL27" s="14"/>
      <c r="BM27" s="23"/>
      <c r="BN27" s="21"/>
      <c r="BO27" s="19"/>
      <c r="BP27" s="24">
        <v>0</v>
      </c>
      <c r="BQ27" s="19"/>
      <c r="BR27" s="22">
        <f t="shared" si="33"/>
        <v>0</v>
      </c>
      <c r="BS27" s="14"/>
      <c r="BT27" s="23"/>
      <c r="BU27" s="21"/>
      <c r="BV27" s="19"/>
      <c r="BW27" s="24">
        <v>0</v>
      </c>
      <c r="BX27" s="19"/>
      <c r="BY27" s="22">
        <f t="shared" si="34"/>
        <v>0</v>
      </c>
      <c r="BZ27" s="14"/>
      <c r="CA27" s="23"/>
      <c r="CB27" s="21"/>
      <c r="CC27" s="19"/>
      <c r="CD27" s="24">
        <v>0</v>
      </c>
      <c r="CE27" s="19"/>
      <c r="CF27" s="22">
        <f t="shared" si="35"/>
        <v>0</v>
      </c>
      <c r="CG27" s="14"/>
      <c r="CH27" s="23"/>
      <c r="CI27" s="21"/>
      <c r="CJ27" s="19"/>
      <c r="CK27" s="24">
        <v>0</v>
      </c>
      <c r="CL27" s="19"/>
      <c r="CM27" s="22">
        <f t="shared" si="36"/>
        <v>0</v>
      </c>
      <c r="CN27" s="75"/>
      <c r="CO27" s="23"/>
      <c r="CP27" s="21"/>
      <c r="CQ27" s="19"/>
      <c r="CR27" s="24">
        <v>0</v>
      </c>
      <c r="CS27" s="19"/>
      <c r="CT27" s="22">
        <f t="shared" si="25"/>
        <v>0</v>
      </c>
      <c r="CU27" s="14"/>
      <c r="CV27" s="23"/>
      <c r="CW27" s="21"/>
      <c r="CX27" s="19"/>
      <c r="CY27" s="24">
        <v>0</v>
      </c>
      <c r="CZ27" s="19"/>
      <c r="DA27" s="22">
        <f t="shared" si="37"/>
        <v>0</v>
      </c>
      <c r="DB27" s="14"/>
      <c r="DC27" s="23"/>
      <c r="DD27" s="21"/>
      <c r="DE27" s="19"/>
      <c r="DF27" s="24">
        <v>0</v>
      </c>
      <c r="DG27" s="19"/>
      <c r="DH27" s="22">
        <f t="shared" si="38"/>
        <v>0</v>
      </c>
      <c r="DI27" s="14"/>
      <c r="DJ27" s="23"/>
      <c r="DK27" s="21"/>
      <c r="DL27" s="19"/>
      <c r="DM27" s="24">
        <v>0</v>
      </c>
      <c r="DN27" s="19"/>
      <c r="DO27" s="22">
        <f t="shared" si="39"/>
        <v>0</v>
      </c>
      <c r="DP27" s="14"/>
      <c r="DQ27" s="23"/>
      <c r="DR27" s="21" t="s">
        <v>472</v>
      </c>
      <c r="DS27" s="82">
        <f t="shared" si="18"/>
        <v>3</v>
      </c>
      <c r="DT27" s="82">
        <f t="shared" si="19"/>
        <v>0</v>
      </c>
      <c r="DU27" s="82">
        <f t="shared" si="20"/>
        <v>5</v>
      </c>
      <c r="DV27" s="22">
        <f t="shared" si="21"/>
        <v>8</v>
      </c>
      <c r="DW27" s="14" t="str">
        <f t="shared" si="22"/>
        <v>Mark Burns</v>
      </c>
      <c r="DX27" s="14"/>
      <c r="DY27" s="64">
        <v>21</v>
      </c>
      <c r="DZ27" s="77"/>
      <c r="EA27" s="77"/>
      <c r="EB27" s="77"/>
      <c r="EC27" s="77"/>
      <c r="ED27" s="77"/>
      <c r="EE27" s="77"/>
      <c r="EF27" s="77">
        <v>19</v>
      </c>
      <c r="EG27" s="77">
        <v>19</v>
      </c>
      <c r="EH27" s="77">
        <v>20</v>
      </c>
      <c r="EI27" s="77">
        <v>20</v>
      </c>
      <c r="EJ27" s="77">
        <v>20</v>
      </c>
      <c r="EK27" s="77">
        <v>20</v>
      </c>
      <c r="EL27" s="77">
        <v>21</v>
      </c>
      <c r="EM27" s="77">
        <v>21</v>
      </c>
      <c r="EN27" s="77">
        <v>21</v>
      </c>
      <c r="EO27" s="89" t="s">
        <v>472</v>
      </c>
      <c r="EQ27" s="8">
        <f t="shared" si="23"/>
        <v>8</v>
      </c>
      <c r="ER27" s="8">
        <v>21</v>
      </c>
    </row>
    <row r="28" spans="1:148">
      <c r="A28" s="14" t="s">
        <v>377</v>
      </c>
      <c r="B28" s="23"/>
      <c r="C28" s="21"/>
      <c r="D28" s="19"/>
      <c r="E28" s="24"/>
      <c r="F28" s="19"/>
      <c r="G28" s="22"/>
      <c r="H28" s="14"/>
      <c r="I28" s="23"/>
      <c r="J28" s="21"/>
      <c r="K28" s="19"/>
      <c r="L28" s="24"/>
      <c r="M28" s="19"/>
      <c r="N28" s="22"/>
      <c r="O28" s="14"/>
      <c r="P28" s="23"/>
      <c r="Q28" s="21"/>
      <c r="R28" s="19"/>
      <c r="S28" s="24"/>
      <c r="T28" s="19"/>
      <c r="U28" s="22"/>
      <c r="V28" s="14"/>
      <c r="W28" s="23"/>
      <c r="X28" s="21"/>
      <c r="Y28" s="19"/>
      <c r="Z28" s="24"/>
      <c r="AA28" s="19"/>
      <c r="AB28" s="22"/>
      <c r="AC28" s="14"/>
      <c r="AD28" s="23"/>
      <c r="AE28" s="21"/>
      <c r="AF28" s="19"/>
      <c r="AG28" s="24"/>
      <c r="AH28" s="19"/>
      <c r="AI28" s="22"/>
      <c r="AJ28" s="14"/>
      <c r="AK28" s="23"/>
      <c r="AL28" s="21"/>
      <c r="AM28" s="19"/>
      <c r="AN28" s="24"/>
      <c r="AO28" s="19"/>
      <c r="AP28" s="22"/>
      <c r="AQ28" s="14"/>
      <c r="AR28" s="23">
        <v>3.3067129629629634E-2</v>
      </c>
      <c r="AS28" s="21" t="s">
        <v>340</v>
      </c>
      <c r="AT28" s="56">
        <f t="shared" si="40"/>
        <v>1</v>
      </c>
      <c r="AU28" s="24">
        <v>0</v>
      </c>
      <c r="AV28" s="19">
        <v>5</v>
      </c>
      <c r="AW28" s="22">
        <f>AT28+AU28+AV28</f>
        <v>6</v>
      </c>
      <c r="AX28" s="14"/>
      <c r="AY28" s="23">
        <v>3.8078703703703705E-2</v>
      </c>
      <c r="AZ28" s="21" t="s">
        <v>233</v>
      </c>
      <c r="BA28" s="56">
        <f>(AY$33+1)-AZ28</f>
        <v>2</v>
      </c>
      <c r="BB28" s="24">
        <v>0</v>
      </c>
      <c r="BC28" s="19">
        <v>5</v>
      </c>
      <c r="BD28" s="22">
        <f t="shared" si="32"/>
        <v>7</v>
      </c>
      <c r="BE28" s="14"/>
      <c r="BF28" s="23"/>
      <c r="BG28" s="21"/>
      <c r="BH28" s="19"/>
      <c r="BI28" s="24"/>
      <c r="BJ28" s="19"/>
      <c r="BK28" s="22"/>
      <c r="BL28" s="14"/>
      <c r="BM28" s="23">
        <v>3.8738425925925926E-2</v>
      </c>
      <c r="BN28" s="21" t="s">
        <v>266</v>
      </c>
      <c r="BO28" s="56">
        <f>(BM$33+1)-BN28</f>
        <v>1</v>
      </c>
      <c r="BP28" s="24">
        <v>0</v>
      </c>
      <c r="BQ28" s="19">
        <v>5</v>
      </c>
      <c r="BR28" s="22">
        <f t="shared" si="33"/>
        <v>6</v>
      </c>
      <c r="BS28" s="14"/>
      <c r="BT28" s="23"/>
      <c r="BU28" s="21"/>
      <c r="BV28" s="19"/>
      <c r="BW28" s="24"/>
      <c r="BX28" s="19"/>
      <c r="BY28" s="22"/>
      <c r="BZ28" s="14"/>
      <c r="CA28" s="23"/>
      <c r="CB28" s="21"/>
      <c r="CC28" s="19"/>
      <c r="CD28" s="24"/>
      <c r="CE28" s="19"/>
      <c r="CF28" s="22"/>
      <c r="CG28" s="14"/>
      <c r="CH28" s="23"/>
      <c r="CI28" s="21"/>
      <c r="CJ28" s="19"/>
      <c r="CK28" s="24"/>
      <c r="CL28" s="19"/>
      <c r="CM28" s="22"/>
      <c r="CN28" s="75"/>
      <c r="CO28" s="23">
        <v>3.8402777777777779E-2</v>
      </c>
      <c r="CP28" s="21" t="s">
        <v>334</v>
      </c>
      <c r="CQ28" s="56">
        <f>(CO$33+1)-CP28</f>
        <v>1</v>
      </c>
      <c r="CR28" s="24">
        <v>0</v>
      </c>
      <c r="CS28" s="19">
        <v>5</v>
      </c>
      <c r="CT28" s="22">
        <f t="shared" si="25"/>
        <v>6</v>
      </c>
      <c r="CU28" s="14"/>
      <c r="CV28" s="23"/>
      <c r="CW28" s="21"/>
      <c r="CX28" s="19"/>
      <c r="CY28" s="24">
        <v>0</v>
      </c>
      <c r="CZ28" s="19"/>
      <c r="DA28" s="22">
        <f>CX28+CY28+CZ28</f>
        <v>0</v>
      </c>
      <c r="DB28" s="14"/>
      <c r="DC28" s="23"/>
      <c r="DD28" s="21"/>
      <c r="DE28" s="19"/>
      <c r="DF28" s="24">
        <v>0</v>
      </c>
      <c r="DG28" s="19"/>
      <c r="DH28" s="22">
        <f>DE28+DF28+DG28</f>
        <v>0</v>
      </c>
      <c r="DI28" s="14"/>
      <c r="DJ28" s="23"/>
      <c r="DK28" s="21"/>
      <c r="DL28" s="19"/>
      <c r="DM28" s="24">
        <v>0</v>
      </c>
      <c r="DN28" s="19"/>
      <c r="DO28" s="22">
        <f>DL28+DM28+DN28</f>
        <v>0</v>
      </c>
      <c r="DP28" s="14"/>
      <c r="DQ28" s="23"/>
      <c r="DR28" s="21" t="s">
        <v>339</v>
      </c>
      <c r="DS28" s="82">
        <f t="shared" si="18"/>
        <v>5</v>
      </c>
      <c r="DT28" s="82">
        <f t="shared" si="19"/>
        <v>0</v>
      </c>
      <c r="DU28" s="82">
        <f t="shared" si="20"/>
        <v>20</v>
      </c>
      <c r="DV28" s="22">
        <f>DS28+DT28+DU28</f>
        <v>25</v>
      </c>
      <c r="DW28" s="14" t="str">
        <f t="shared" si="22"/>
        <v>Shaun Silson</v>
      </c>
      <c r="DX28" s="14"/>
      <c r="DY28" s="64">
        <v>13</v>
      </c>
      <c r="DZ28" s="77"/>
      <c r="EA28" s="77"/>
      <c r="EB28" s="77"/>
      <c r="EC28" s="77"/>
      <c r="ED28" s="77"/>
      <c r="EE28" s="77"/>
      <c r="EF28" s="77">
        <v>20</v>
      </c>
      <c r="EG28" s="77">
        <v>20</v>
      </c>
      <c r="EH28" s="77" t="s">
        <v>439</v>
      </c>
      <c r="EI28" s="77" t="s">
        <v>439</v>
      </c>
      <c r="EJ28" s="77" t="s">
        <v>439</v>
      </c>
      <c r="EK28" s="77" t="s">
        <v>439</v>
      </c>
      <c r="EL28" s="77">
        <v>13</v>
      </c>
      <c r="EM28" s="77">
        <v>13</v>
      </c>
      <c r="EN28" s="77">
        <v>13</v>
      </c>
      <c r="EO28" s="89" t="s">
        <v>339</v>
      </c>
      <c r="EQ28" s="8">
        <f t="shared" si="23"/>
        <v>25</v>
      </c>
      <c r="ER28" s="8">
        <v>13</v>
      </c>
    </row>
    <row r="29" spans="1:148">
      <c r="A29" s="14" t="s">
        <v>376</v>
      </c>
      <c r="B29" s="23"/>
      <c r="C29" s="21"/>
      <c r="D29" s="19"/>
      <c r="E29" s="24"/>
      <c r="F29" s="19"/>
      <c r="G29" s="22"/>
      <c r="H29" s="14"/>
      <c r="I29" s="23"/>
      <c r="J29" s="21"/>
      <c r="K29" s="19"/>
      <c r="L29" s="24"/>
      <c r="M29" s="19"/>
      <c r="N29" s="22"/>
      <c r="O29" s="14"/>
      <c r="P29" s="23"/>
      <c r="Q29" s="21"/>
      <c r="R29" s="19"/>
      <c r="S29" s="24"/>
      <c r="T29" s="19"/>
      <c r="U29" s="22"/>
      <c r="V29" s="14"/>
      <c r="W29" s="23"/>
      <c r="X29" s="21"/>
      <c r="Y29" s="19"/>
      <c r="Z29" s="24"/>
      <c r="AA29" s="19"/>
      <c r="AB29" s="22"/>
      <c r="AC29" s="14"/>
      <c r="AD29" s="23"/>
      <c r="AE29" s="21"/>
      <c r="AF29" s="19"/>
      <c r="AG29" s="24"/>
      <c r="AH29" s="19"/>
      <c r="AI29" s="22"/>
      <c r="AJ29" s="14"/>
      <c r="AK29" s="23"/>
      <c r="AL29" s="21"/>
      <c r="AM29" s="19"/>
      <c r="AN29" s="24"/>
      <c r="AO29" s="19"/>
      <c r="AP29" s="22"/>
      <c r="AQ29" s="14"/>
      <c r="AR29" s="23"/>
      <c r="AS29" s="21"/>
      <c r="AT29" s="19"/>
      <c r="AU29" s="24"/>
      <c r="AV29" s="19"/>
      <c r="AW29" s="22"/>
      <c r="AX29" s="14"/>
      <c r="AY29" s="23"/>
      <c r="AZ29" s="21"/>
      <c r="BA29" s="19"/>
      <c r="BB29" s="24"/>
      <c r="BC29" s="19"/>
      <c r="BD29" s="22"/>
      <c r="BE29" s="14"/>
      <c r="BF29" s="23"/>
      <c r="BG29" s="21"/>
      <c r="BH29" s="19"/>
      <c r="BI29" s="24"/>
      <c r="BJ29" s="19"/>
      <c r="BK29" s="22"/>
      <c r="BL29" s="14"/>
      <c r="BM29" s="23"/>
      <c r="BN29" s="21"/>
      <c r="BO29" s="19"/>
      <c r="BP29" s="24"/>
      <c r="BQ29" s="19"/>
      <c r="BR29" s="22"/>
      <c r="BS29" s="14"/>
      <c r="BT29" s="23"/>
      <c r="BU29" s="21"/>
      <c r="BV29" s="19"/>
      <c r="BW29" s="24"/>
      <c r="BX29" s="19"/>
      <c r="BY29" s="22"/>
      <c r="BZ29" s="14"/>
      <c r="CA29" s="23"/>
      <c r="CB29" s="21"/>
      <c r="CC29" s="19"/>
      <c r="CD29" s="24"/>
      <c r="CE29" s="19"/>
      <c r="CF29" s="22"/>
      <c r="CG29" s="14"/>
      <c r="CH29" s="23"/>
      <c r="CI29" s="21"/>
      <c r="CJ29" s="19"/>
      <c r="CK29" s="24"/>
      <c r="CL29" s="19"/>
      <c r="CM29" s="22"/>
      <c r="CN29" s="75"/>
      <c r="CO29" s="23">
        <v>3.3194444444444443E-2</v>
      </c>
      <c r="CP29" s="21" t="s">
        <v>328</v>
      </c>
      <c r="CQ29" s="56">
        <f>(CO$33+1)-CP29</f>
        <v>4</v>
      </c>
      <c r="CR29" s="24">
        <v>0</v>
      </c>
      <c r="CS29" s="19">
        <v>5</v>
      </c>
      <c r="CT29" s="22">
        <f t="shared" si="25"/>
        <v>9</v>
      </c>
      <c r="CU29" s="14"/>
      <c r="CV29" s="23"/>
      <c r="CW29" s="21"/>
      <c r="CX29" s="19"/>
      <c r="CY29" s="24">
        <v>0</v>
      </c>
      <c r="CZ29" s="19"/>
      <c r="DA29" s="22">
        <f>CX29+CY29+CZ29</f>
        <v>0</v>
      </c>
      <c r="DB29" s="14"/>
      <c r="DC29" s="23"/>
      <c r="DD29" s="21"/>
      <c r="DE29" s="19"/>
      <c r="DF29" s="24">
        <v>0</v>
      </c>
      <c r="DG29" s="19"/>
      <c r="DH29" s="22">
        <f>DE29+DF29+DG29</f>
        <v>0</v>
      </c>
      <c r="DI29" s="14"/>
      <c r="DJ29" s="23"/>
      <c r="DK29" s="21"/>
      <c r="DL29" s="19"/>
      <c r="DM29" s="24">
        <v>0</v>
      </c>
      <c r="DN29" s="19"/>
      <c r="DO29" s="22">
        <f>DL29+DM29+DN29</f>
        <v>0</v>
      </c>
      <c r="DP29" s="14"/>
      <c r="DQ29" s="23"/>
      <c r="DR29" s="21" t="s">
        <v>471</v>
      </c>
      <c r="DS29" s="82">
        <f t="shared" si="18"/>
        <v>4</v>
      </c>
      <c r="DT29" s="82">
        <f t="shared" si="19"/>
        <v>0</v>
      </c>
      <c r="DU29" s="82">
        <f t="shared" si="20"/>
        <v>5</v>
      </c>
      <c r="DV29" s="22">
        <f>DS29+DT29+DU29</f>
        <v>9</v>
      </c>
      <c r="DW29" s="14" t="str">
        <f t="shared" si="22"/>
        <v>Albie Douglas</v>
      </c>
      <c r="DX29" s="14"/>
      <c r="DY29" s="14">
        <v>20</v>
      </c>
      <c r="DZ29" s="77"/>
      <c r="EA29" s="77"/>
      <c r="EB29" s="77"/>
      <c r="EC29" s="77"/>
      <c r="ED29" s="77"/>
      <c r="EE29" s="77"/>
      <c r="EF29" s="80"/>
      <c r="EG29" s="80"/>
      <c r="EH29" s="80"/>
      <c r="EI29" s="80"/>
      <c r="EJ29" s="80"/>
      <c r="EK29" s="80"/>
      <c r="EL29" s="80">
        <v>20</v>
      </c>
      <c r="EM29" s="80">
        <v>20</v>
      </c>
      <c r="EN29" s="80">
        <v>20</v>
      </c>
      <c r="EO29" s="89" t="s">
        <v>471</v>
      </c>
      <c r="EQ29" s="8">
        <f t="shared" si="23"/>
        <v>9</v>
      </c>
      <c r="ER29" s="8">
        <v>20</v>
      </c>
    </row>
    <row r="30" spans="1:148">
      <c r="A30" s="14" t="s">
        <v>134</v>
      </c>
      <c r="B30" s="23"/>
      <c r="C30" s="21"/>
      <c r="D30" s="19"/>
      <c r="E30" s="24"/>
      <c r="F30" s="19"/>
      <c r="G30" s="22"/>
      <c r="H30" s="14"/>
      <c r="I30" s="23"/>
      <c r="J30" s="21"/>
      <c r="K30" s="19"/>
      <c r="L30" s="24"/>
      <c r="M30" s="19"/>
      <c r="N30" s="22"/>
      <c r="O30" s="14"/>
      <c r="P30" s="23"/>
      <c r="Q30" s="21"/>
      <c r="R30" s="19"/>
      <c r="S30" s="24"/>
      <c r="T30" s="19"/>
      <c r="U30" s="22"/>
      <c r="V30" s="14"/>
      <c r="W30" s="23"/>
      <c r="X30" s="21"/>
      <c r="Y30" s="19"/>
      <c r="Z30" s="24"/>
      <c r="AA30" s="19"/>
      <c r="AB30" s="22"/>
      <c r="AC30" s="14"/>
      <c r="AD30" s="23"/>
      <c r="AE30" s="21"/>
      <c r="AF30" s="19"/>
      <c r="AG30" s="24"/>
      <c r="AH30" s="19"/>
      <c r="AI30" s="22"/>
      <c r="AJ30" s="14"/>
      <c r="AK30" s="23"/>
      <c r="AL30" s="21"/>
      <c r="AM30" s="19"/>
      <c r="AN30" s="24"/>
      <c r="AO30" s="19"/>
      <c r="AP30" s="22"/>
      <c r="AQ30" s="14"/>
      <c r="AR30" s="23"/>
      <c r="AS30" s="21"/>
      <c r="AT30" s="19"/>
      <c r="AU30" s="24"/>
      <c r="AV30" s="19"/>
      <c r="AW30" s="22"/>
      <c r="AX30" s="14"/>
      <c r="AY30" s="23"/>
      <c r="AZ30" s="21"/>
      <c r="BA30" s="19"/>
      <c r="BB30" s="24"/>
      <c r="BC30" s="19"/>
      <c r="BD30" s="22"/>
      <c r="BE30" s="14"/>
      <c r="BF30" s="23"/>
      <c r="BG30" s="21"/>
      <c r="BH30" s="19"/>
      <c r="BI30" s="24"/>
      <c r="BJ30" s="19"/>
      <c r="BK30" s="22"/>
      <c r="BL30" s="14"/>
      <c r="BM30" s="23"/>
      <c r="BN30" s="21"/>
      <c r="BO30" s="19"/>
      <c r="BP30" s="24"/>
      <c r="BQ30" s="19"/>
      <c r="BR30" s="22"/>
      <c r="BS30" s="14"/>
      <c r="BT30" s="23"/>
      <c r="BU30" s="21"/>
      <c r="BV30" s="19"/>
      <c r="BW30" s="24"/>
      <c r="BX30" s="19"/>
      <c r="BY30" s="22"/>
      <c r="BZ30" s="14"/>
      <c r="CA30" s="23"/>
      <c r="CB30" s="21"/>
      <c r="CC30" s="19"/>
      <c r="CD30" s="24"/>
      <c r="CE30" s="19"/>
      <c r="CF30" s="22"/>
      <c r="CG30" s="14"/>
      <c r="CH30" s="23"/>
      <c r="CI30" s="21"/>
      <c r="CJ30" s="19"/>
      <c r="CK30" s="24"/>
      <c r="CL30" s="19"/>
      <c r="CM30" s="22"/>
      <c r="CN30" s="75"/>
      <c r="CO30" s="23"/>
      <c r="CP30" s="21"/>
      <c r="CQ30" s="19"/>
      <c r="CR30" s="24">
        <v>0</v>
      </c>
      <c r="CS30" s="19"/>
      <c r="CT30" s="22"/>
      <c r="CU30" s="14"/>
      <c r="CV30" s="23"/>
      <c r="CW30" s="21"/>
      <c r="CX30" s="19"/>
      <c r="CY30" s="24"/>
      <c r="CZ30" s="19"/>
      <c r="DA30" s="22"/>
      <c r="DB30" s="14"/>
      <c r="DC30" s="23"/>
      <c r="DD30" s="21"/>
      <c r="DE30" s="19"/>
      <c r="DF30" s="24"/>
      <c r="DG30" s="19"/>
      <c r="DH30" s="22"/>
      <c r="DI30" s="14"/>
      <c r="DJ30" s="23">
        <v>7.5277777777777777E-2</v>
      </c>
      <c r="DK30" s="21" t="s">
        <v>233</v>
      </c>
      <c r="DL30" s="56" t="s">
        <v>337</v>
      </c>
      <c r="DM30" s="24">
        <v>0</v>
      </c>
      <c r="DN30" s="19">
        <v>10</v>
      </c>
      <c r="DO30" s="22">
        <f>DL30+DM30+DN30</f>
        <v>22</v>
      </c>
      <c r="DP30" s="14"/>
      <c r="DQ30" s="23"/>
      <c r="DR30" s="21" t="s">
        <v>340</v>
      </c>
      <c r="DS30" s="82">
        <f t="shared" ref="DS30:DU32" si="41">SUM(D30+K30+R30+Y30+AF30+AM30+AT30+BA30+BH30+BO30+BV30+CC30+CJ30+CQ30+CX30+DE30+DL30)</f>
        <v>12</v>
      </c>
      <c r="DT30" s="82">
        <f t="shared" si="41"/>
        <v>0</v>
      </c>
      <c r="DU30" s="82">
        <f t="shared" si="41"/>
        <v>10</v>
      </c>
      <c r="DV30" s="22">
        <f>DS30+DT30+DU30</f>
        <v>22</v>
      </c>
      <c r="DW30" s="14" t="str">
        <f>A30</f>
        <v>Craig Harding</v>
      </c>
      <c r="DX30" s="14"/>
      <c r="DY30" s="14"/>
      <c r="DZ30" s="77"/>
      <c r="EA30" s="77"/>
      <c r="EB30" s="77"/>
      <c r="EC30" s="77"/>
      <c r="ED30" s="77"/>
      <c r="EE30" s="77"/>
      <c r="EF30" s="80"/>
      <c r="EG30" s="80"/>
      <c r="EH30" s="80"/>
      <c r="EI30" s="80"/>
      <c r="EJ30" s="80"/>
      <c r="EK30" s="80"/>
      <c r="EL30" s="80"/>
      <c r="EM30" s="80"/>
      <c r="EN30" s="80"/>
      <c r="EO30" s="89" t="s">
        <v>340</v>
      </c>
      <c r="EQ30" s="8">
        <f t="shared" si="23"/>
        <v>0</v>
      </c>
    </row>
    <row r="31" spans="1:148">
      <c r="A31" s="14" t="s">
        <v>327</v>
      </c>
      <c r="B31" s="23"/>
      <c r="C31" s="21"/>
      <c r="D31" s="19"/>
      <c r="E31" s="24"/>
      <c r="F31" s="19"/>
      <c r="G31" s="22"/>
      <c r="H31" s="14"/>
      <c r="I31" s="23"/>
      <c r="J31" s="21"/>
      <c r="K31" s="19"/>
      <c r="L31" s="24"/>
      <c r="M31" s="19"/>
      <c r="N31" s="22"/>
      <c r="O31" s="14"/>
      <c r="P31" s="23"/>
      <c r="Q31" s="21"/>
      <c r="R31" s="19"/>
      <c r="S31" s="24"/>
      <c r="T31" s="19"/>
      <c r="U31" s="22"/>
      <c r="V31" s="14"/>
      <c r="W31" s="23"/>
      <c r="X31" s="21"/>
      <c r="Y31" s="19"/>
      <c r="Z31" s="24"/>
      <c r="AA31" s="19"/>
      <c r="AB31" s="22"/>
      <c r="AC31" s="14"/>
      <c r="AD31" s="23"/>
      <c r="AE31" s="21"/>
      <c r="AF31" s="19"/>
      <c r="AG31" s="24"/>
      <c r="AH31" s="19"/>
      <c r="AI31" s="22"/>
      <c r="AJ31" s="14"/>
      <c r="AK31" s="23"/>
      <c r="AL31" s="21"/>
      <c r="AM31" s="19"/>
      <c r="AN31" s="24"/>
      <c r="AO31" s="19"/>
      <c r="AP31" s="22"/>
      <c r="AQ31" s="14"/>
      <c r="AR31" s="23"/>
      <c r="AS31" s="21"/>
      <c r="AT31" s="19"/>
      <c r="AU31" s="24"/>
      <c r="AV31" s="19"/>
      <c r="AW31" s="22"/>
      <c r="AX31" s="14"/>
      <c r="AY31" s="23"/>
      <c r="AZ31" s="21"/>
      <c r="BA31" s="19"/>
      <c r="BB31" s="24"/>
      <c r="BC31" s="19"/>
      <c r="BD31" s="22"/>
      <c r="BE31" s="14"/>
      <c r="BF31" s="23"/>
      <c r="BG31" s="21"/>
      <c r="BH31" s="19"/>
      <c r="BI31" s="24"/>
      <c r="BJ31" s="19"/>
      <c r="BK31" s="22"/>
      <c r="BL31" s="14"/>
      <c r="BM31" s="23"/>
      <c r="BN31" s="21"/>
      <c r="BO31" s="19"/>
      <c r="BP31" s="24"/>
      <c r="BQ31" s="19"/>
      <c r="BR31" s="22"/>
      <c r="BS31" s="14"/>
      <c r="BT31" s="23"/>
      <c r="BU31" s="21"/>
      <c r="BV31" s="19"/>
      <c r="BW31" s="24"/>
      <c r="BX31" s="19"/>
      <c r="BY31" s="22"/>
      <c r="BZ31" s="14"/>
      <c r="CA31" s="23"/>
      <c r="CB31" s="21"/>
      <c r="CC31" s="19"/>
      <c r="CD31" s="24"/>
      <c r="CE31" s="19"/>
      <c r="CF31" s="22"/>
      <c r="CG31" s="14"/>
      <c r="CH31" s="23"/>
      <c r="CI31" s="21"/>
      <c r="CJ31" s="19"/>
      <c r="CK31" s="24"/>
      <c r="CL31" s="19"/>
      <c r="CM31" s="22"/>
      <c r="CN31" s="75"/>
      <c r="CO31" s="23"/>
      <c r="CP31" s="21"/>
      <c r="CQ31" s="19"/>
      <c r="CR31" s="24">
        <v>0</v>
      </c>
      <c r="CS31" s="19"/>
      <c r="CT31" s="22"/>
      <c r="CU31" s="14"/>
      <c r="CV31" s="23"/>
      <c r="CW31" s="21"/>
      <c r="CX31" s="19"/>
      <c r="CY31" s="24"/>
      <c r="CZ31" s="19"/>
      <c r="DA31" s="22"/>
      <c r="DB31" s="14"/>
      <c r="DC31" s="23"/>
      <c r="DD31" s="21"/>
      <c r="DE31" s="19"/>
      <c r="DF31" s="24"/>
      <c r="DG31" s="19"/>
      <c r="DH31" s="22"/>
      <c r="DI31" s="14"/>
      <c r="DJ31" s="23">
        <v>8.2395833333333335E-2</v>
      </c>
      <c r="DK31" s="21" t="s">
        <v>265</v>
      </c>
      <c r="DL31" s="56" t="s">
        <v>232</v>
      </c>
      <c r="DM31" s="24">
        <v>0</v>
      </c>
      <c r="DN31" s="19">
        <v>10</v>
      </c>
      <c r="DO31" s="22">
        <f>DL31+DM31+DN31</f>
        <v>12</v>
      </c>
      <c r="DP31" s="14"/>
      <c r="DQ31" s="23"/>
      <c r="DR31" s="21" t="s">
        <v>469</v>
      </c>
      <c r="DS31" s="82">
        <f t="shared" si="41"/>
        <v>2</v>
      </c>
      <c r="DT31" s="82">
        <f t="shared" si="41"/>
        <v>0</v>
      </c>
      <c r="DU31" s="82">
        <f t="shared" si="41"/>
        <v>10</v>
      </c>
      <c r="DV31" s="22">
        <f>DS31+DT31+DU31</f>
        <v>12</v>
      </c>
      <c r="DW31" s="14" t="str">
        <f t="shared" si="22"/>
        <v>Matt Taylor</v>
      </c>
      <c r="DX31" s="14"/>
      <c r="DY31" s="14"/>
      <c r="DZ31" s="77"/>
      <c r="EA31" s="77"/>
      <c r="EB31" s="77"/>
      <c r="EC31" s="77"/>
      <c r="ED31" s="77"/>
      <c r="EE31" s="77"/>
      <c r="EF31" s="80"/>
      <c r="EG31" s="80"/>
      <c r="EH31" s="80"/>
      <c r="EI31" s="80"/>
      <c r="EJ31" s="80"/>
      <c r="EK31" s="80"/>
      <c r="EL31" s="80"/>
      <c r="EM31" s="80"/>
      <c r="EN31" s="80"/>
      <c r="EO31" s="89" t="s">
        <v>469</v>
      </c>
      <c r="EQ31" s="8">
        <f t="shared" si="23"/>
        <v>0</v>
      </c>
    </row>
    <row r="32" spans="1:148">
      <c r="A32" s="14"/>
      <c r="B32" s="16"/>
      <c r="C32" s="21"/>
      <c r="D32" s="19"/>
      <c r="E32" s="19">
        <v>0</v>
      </c>
      <c r="F32" s="19"/>
      <c r="G32" s="22">
        <f t="shared" si="1"/>
        <v>0</v>
      </c>
      <c r="H32" s="14"/>
      <c r="I32" s="16"/>
      <c r="J32" s="21"/>
      <c r="K32" s="19"/>
      <c r="L32" s="19">
        <v>0</v>
      </c>
      <c r="M32" s="19"/>
      <c r="N32" s="22">
        <f>K32+L32+M32</f>
        <v>0</v>
      </c>
      <c r="O32" s="14"/>
      <c r="P32" s="16"/>
      <c r="Q32" s="21"/>
      <c r="R32" s="19"/>
      <c r="S32" s="19">
        <v>0</v>
      </c>
      <c r="T32" s="19"/>
      <c r="U32" s="22">
        <f>R32+S32+T32</f>
        <v>0</v>
      </c>
      <c r="V32" s="14"/>
      <c r="W32" s="16"/>
      <c r="X32" s="21"/>
      <c r="Y32" s="19"/>
      <c r="Z32" s="19">
        <v>0</v>
      </c>
      <c r="AA32" s="19"/>
      <c r="AB32" s="22">
        <f>Y32+Z32+AA32</f>
        <v>0</v>
      </c>
      <c r="AC32" s="14"/>
      <c r="AD32" s="16"/>
      <c r="AE32" s="21"/>
      <c r="AF32" s="19"/>
      <c r="AG32" s="19">
        <v>0</v>
      </c>
      <c r="AH32" s="19"/>
      <c r="AI32" s="22">
        <f>AF32+AG32+AH32</f>
        <v>0</v>
      </c>
      <c r="AJ32" s="14"/>
      <c r="AK32" s="16"/>
      <c r="AL32" s="21"/>
      <c r="AM32" s="19"/>
      <c r="AN32" s="19">
        <v>0</v>
      </c>
      <c r="AO32" s="19"/>
      <c r="AP32" s="22">
        <f>AM32+AN32+AO32</f>
        <v>0</v>
      </c>
      <c r="AQ32" s="14"/>
      <c r="AR32" s="16"/>
      <c r="AS32" s="21"/>
      <c r="AT32" s="19"/>
      <c r="AU32" s="19">
        <v>0</v>
      </c>
      <c r="AV32" s="19"/>
      <c r="AW32" s="22">
        <f>AT32+AU32+AV32</f>
        <v>0</v>
      </c>
      <c r="AX32" s="14"/>
      <c r="AY32" s="16"/>
      <c r="AZ32" s="21"/>
      <c r="BA32" s="19"/>
      <c r="BB32" s="19">
        <v>0</v>
      </c>
      <c r="BC32" s="19"/>
      <c r="BD32" s="22">
        <f>BA32+BB32+BC32</f>
        <v>0</v>
      </c>
      <c r="BE32" s="14"/>
      <c r="BF32" s="16"/>
      <c r="BG32" s="21"/>
      <c r="BH32" s="19"/>
      <c r="BI32" s="19"/>
      <c r="BJ32" s="19"/>
      <c r="BK32" s="22"/>
      <c r="BL32" s="14"/>
      <c r="BM32" s="16"/>
      <c r="BN32" s="21"/>
      <c r="BO32" s="19"/>
      <c r="BP32" s="19">
        <v>0</v>
      </c>
      <c r="BQ32" s="19"/>
      <c r="BR32" s="22">
        <f>BO32+BP32+BQ32</f>
        <v>0</v>
      </c>
      <c r="BS32" s="14"/>
      <c r="BT32" s="16"/>
      <c r="BU32" s="21"/>
      <c r="BV32" s="19"/>
      <c r="BW32" s="19">
        <v>0</v>
      </c>
      <c r="BX32" s="19"/>
      <c r="BY32" s="22">
        <f>BV32+BW32+BX32</f>
        <v>0</v>
      </c>
      <c r="BZ32" s="14"/>
      <c r="CA32" s="16"/>
      <c r="CB32" s="21"/>
      <c r="CC32" s="19"/>
      <c r="CD32" s="19">
        <v>0</v>
      </c>
      <c r="CE32" s="19"/>
      <c r="CF32" s="22">
        <f>CC32+CD32+CE32</f>
        <v>0</v>
      </c>
      <c r="CG32" s="14"/>
      <c r="CH32" s="16"/>
      <c r="CI32" s="21"/>
      <c r="CJ32" s="19"/>
      <c r="CK32" s="19">
        <v>0</v>
      </c>
      <c r="CL32" s="19"/>
      <c r="CM32" s="22">
        <f>CJ32+CK32+CL32</f>
        <v>0</v>
      </c>
      <c r="CN32" s="75"/>
      <c r="CO32" s="16"/>
      <c r="CP32" s="21"/>
      <c r="CQ32" s="19"/>
      <c r="CR32" s="19">
        <v>0</v>
      </c>
      <c r="CS32" s="19"/>
      <c r="CT32" s="22">
        <f>CQ32+CR32+CS32</f>
        <v>0</v>
      </c>
      <c r="CU32" s="14"/>
      <c r="CV32" s="16"/>
      <c r="CW32" s="21"/>
      <c r="CX32" s="19"/>
      <c r="CY32" s="19">
        <v>0</v>
      </c>
      <c r="CZ32" s="19"/>
      <c r="DA32" s="22">
        <f>CX32+CY32+CZ32</f>
        <v>0</v>
      </c>
      <c r="DB32" s="14"/>
      <c r="DC32" s="16"/>
      <c r="DD32" s="21"/>
      <c r="DE32" s="19"/>
      <c r="DF32" s="19">
        <v>0</v>
      </c>
      <c r="DG32" s="19"/>
      <c r="DH32" s="22">
        <f>DE32+DF32+DG32</f>
        <v>0</v>
      </c>
      <c r="DI32" s="14"/>
      <c r="DJ32" s="16"/>
      <c r="DK32" s="21"/>
      <c r="DL32" s="19"/>
      <c r="DM32" s="19">
        <v>0</v>
      </c>
      <c r="DN32" s="19"/>
      <c r="DO32" s="22">
        <f>DL32+DM32+DN32</f>
        <v>0</v>
      </c>
      <c r="DP32" s="14"/>
      <c r="DQ32" s="23"/>
      <c r="DR32" s="21"/>
      <c r="DS32" s="82">
        <f t="shared" si="41"/>
        <v>0</v>
      </c>
      <c r="DT32" s="82">
        <f t="shared" si="41"/>
        <v>0</v>
      </c>
      <c r="DU32" s="82">
        <f t="shared" si="41"/>
        <v>0</v>
      </c>
      <c r="DV32" s="22">
        <f t="shared" si="21"/>
        <v>0</v>
      </c>
      <c r="DW32" s="14">
        <f t="shared" si="22"/>
        <v>0</v>
      </c>
      <c r="DX32" s="14"/>
      <c r="DY32" s="14"/>
      <c r="DZ32" s="77"/>
      <c r="EA32" s="77"/>
      <c r="EB32" s="77"/>
      <c r="EC32" s="77"/>
      <c r="ED32" s="77"/>
      <c r="EE32" s="77"/>
      <c r="EF32" s="80"/>
      <c r="EG32" s="80"/>
      <c r="EH32" s="80"/>
      <c r="EI32" s="80"/>
      <c r="EJ32" s="80"/>
      <c r="EK32" s="80"/>
      <c r="EL32" s="80"/>
      <c r="EM32" s="80"/>
      <c r="EN32" s="80"/>
      <c r="EO32" s="80"/>
    </row>
    <row r="33" spans="1:148" ht="14.4" thickBot="1">
      <c r="A33" s="14" t="s">
        <v>62</v>
      </c>
      <c r="B33" s="26">
        <v>9</v>
      </c>
      <c r="C33" s="27"/>
      <c r="D33" s="28"/>
      <c r="E33" s="28"/>
      <c r="F33" s="28"/>
      <c r="G33" s="29"/>
      <c r="H33" s="14"/>
      <c r="I33" s="26">
        <v>7</v>
      </c>
      <c r="J33" s="27"/>
      <c r="K33" s="28"/>
      <c r="L33" s="28"/>
      <c r="M33" s="28"/>
      <c r="N33" s="29"/>
      <c r="O33" s="14"/>
      <c r="P33" s="26">
        <v>7</v>
      </c>
      <c r="Q33" s="27"/>
      <c r="R33" s="28"/>
      <c r="S33" s="28"/>
      <c r="T33" s="28"/>
      <c r="U33" s="29"/>
      <c r="V33" s="14"/>
      <c r="W33" s="26">
        <v>9</v>
      </c>
      <c r="X33" s="27"/>
      <c r="Y33" s="28"/>
      <c r="Z33" s="28"/>
      <c r="AA33" s="28"/>
      <c r="AB33" s="29"/>
      <c r="AC33" s="14"/>
      <c r="AD33" s="26">
        <v>7</v>
      </c>
      <c r="AE33" s="27"/>
      <c r="AF33" s="28"/>
      <c r="AG33" s="28"/>
      <c r="AH33" s="28"/>
      <c r="AI33" s="29"/>
      <c r="AJ33" s="14"/>
      <c r="AK33" s="26">
        <v>9</v>
      </c>
      <c r="AL33" s="27"/>
      <c r="AM33" s="28"/>
      <c r="AN33" s="28"/>
      <c r="AO33" s="28"/>
      <c r="AP33" s="29"/>
      <c r="AQ33" s="14"/>
      <c r="AR33" s="26">
        <v>14</v>
      </c>
      <c r="AS33" s="27"/>
      <c r="AT33" s="28"/>
      <c r="AU33" s="28"/>
      <c r="AV33" s="28"/>
      <c r="AW33" s="29"/>
      <c r="AX33" s="14"/>
      <c r="AY33" s="26">
        <v>4</v>
      </c>
      <c r="AZ33" s="27"/>
      <c r="BA33" s="28"/>
      <c r="BB33" s="28"/>
      <c r="BC33" s="28"/>
      <c r="BD33" s="29"/>
      <c r="BE33" s="14"/>
      <c r="BF33" s="26">
        <v>0</v>
      </c>
      <c r="BG33" s="27"/>
      <c r="BH33" s="28"/>
      <c r="BI33" s="28"/>
      <c r="BJ33" s="28"/>
      <c r="BK33" s="29"/>
      <c r="BL33" s="14"/>
      <c r="BM33" s="26">
        <v>10</v>
      </c>
      <c r="BN33" s="27"/>
      <c r="BO33" s="28"/>
      <c r="BP33" s="28"/>
      <c r="BQ33" s="28"/>
      <c r="BR33" s="29"/>
      <c r="BS33" s="14"/>
      <c r="BT33" s="26">
        <v>3</v>
      </c>
      <c r="BU33" s="27"/>
      <c r="BV33" s="28"/>
      <c r="BW33" s="28"/>
      <c r="BX33" s="28"/>
      <c r="BY33" s="29"/>
      <c r="BZ33" s="14"/>
      <c r="CA33" s="26">
        <v>2</v>
      </c>
      <c r="CB33" s="27"/>
      <c r="CC33" s="28"/>
      <c r="CD33" s="28"/>
      <c r="CE33" s="28"/>
      <c r="CF33" s="29"/>
      <c r="CG33" s="14"/>
      <c r="CH33" s="26">
        <v>4</v>
      </c>
      <c r="CI33" s="27"/>
      <c r="CJ33" s="28"/>
      <c r="CK33" s="28"/>
      <c r="CL33" s="28"/>
      <c r="CM33" s="29"/>
      <c r="CN33" s="75"/>
      <c r="CO33" s="26">
        <v>8</v>
      </c>
      <c r="CP33" s="27"/>
      <c r="CQ33" s="28"/>
      <c r="CR33" s="28"/>
      <c r="CS33" s="28"/>
      <c r="CT33" s="29"/>
      <c r="CU33" s="14"/>
      <c r="CV33" s="26">
        <v>3</v>
      </c>
      <c r="CW33" s="27"/>
      <c r="CX33" s="28"/>
      <c r="CY33" s="28"/>
      <c r="CZ33" s="28"/>
      <c r="DA33" s="29"/>
      <c r="DB33" s="14"/>
      <c r="DC33" s="26">
        <v>4</v>
      </c>
      <c r="DD33" s="27"/>
      <c r="DE33" s="28"/>
      <c r="DF33" s="28"/>
      <c r="DG33" s="28"/>
      <c r="DH33" s="29"/>
      <c r="DI33" s="14"/>
      <c r="DJ33" s="26">
        <v>8</v>
      </c>
      <c r="DK33" s="27"/>
      <c r="DL33" s="28"/>
      <c r="DM33" s="28"/>
      <c r="DN33" s="28"/>
      <c r="DO33" s="29"/>
      <c r="DP33" s="14"/>
      <c r="DQ33" s="26"/>
      <c r="DR33" s="27"/>
      <c r="DS33" s="28"/>
      <c r="DT33" s="28"/>
      <c r="DU33" s="28"/>
      <c r="DV33" s="29"/>
      <c r="DW33" s="14"/>
      <c r="DX33" s="14"/>
      <c r="DY33" s="14"/>
    </row>
    <row r="34" spans="1:148">
      <c r="A34" s="14"/>
      <c r="B34" s="14"/>
      <c r="C34" s="15"/>
      <c r="D34" s="14"/>
      <c r="E34" s="14"/>
      <c r="F34" s="14"/>
      <c r="G34" s="14"/>
      <c r="H34" s="14"/>
      <c r="I34" s="14"/>
      <c r="J34" s="15"/>
      <c r="K34" s="14"/>
      <c r="L34" s="14"/>
      <c r="M34" s="14"/>
      <c r="N34" s="14"/>
      <c r="O34" s="14"/>
      <c r="P34" s="14"/>
      <c r="Q34" s="15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</row>
    <row r="35" spans="1:148">
      <c r="A35" s="12" t="s">
        <v>0</v>
      </c>
      <c r="B35" s="12" t="str">
        <f t="shared" ref="B35:B40" si="42">B1</f>
        <v>2011 Club Road Championships</v>
      </c>
      <c r="C35" s="13"/>
      <c r="D35" s="12"/>
      <c r="F35" s="14"/>
      <c r="G35" s="12" t="s">
        <v>25</v>
      </c>
      <c r="H35" s="14"/>
      <c r="I35" s="12"/>
      <c r="J35" s="13"/>
      <c r="K35" s="12"/>
      <c r="L35" s="12"/>
      <c r="M35" s="14"/>
      <c r="N35" s="14"/>
      <c r="O35" s="14"/>
      <c r="P35" s="12"/>
      <c r="Q35" s="13"/>
      <c r="R35" s="12"/>
      <c r="S35" s="12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92" t="str">
        <f>DQ1</f>
        <v>2011 Road Championships</v>
      </c>
      <c r="DR35" s="192"/>
      <c r="DS35" s="192"/>
      <c r="DT35" s="192"/>
      <c r="DU35" s="192"/>
      <c r="DV35" s="192"/>
      <c r="DW35" s="14"/>
      <c r="DX35" s="14"/>
      <c r="DY35" s="14"/>
    </row>
    <row r="36" spans="1:148" ht="14.4" thickBot="1">
      <c r="A36" s="14"/>
      <c r="B36" s="14" t="str">
        <f t="shared" si="42"/>
        <v>Race 1</v>
      </c>
      <c r="C36" s="15"/>
      <c r="D36" s="14"/>
      <c r="E36" s="14"/>
      <c r="F36" s="14"/>
      <c r="G36" s="14"/>
      <c r="H36" s="14"/>
      <c r="I36" s="14" t="str">
        <f>I2</f>
        <v>Race 2</v>
      </c>
      <c r="J36" s="15"/>
      <c r="K36" s="14"/>
      <c r="L36" s="14"/>
      <c r="M36" s="14"/>
      <c r="N36" s="14"/>
      <c r="O36" s="14"/>
      <c r="P36" s="14" t="str">
        <f>P2</f>
        <v>Race 3</v>
      </c>
      <c r="Q36" s="15"/>
      <c r="R36" s="14"/>
      <c r="S36" s="14"/>
      <c r="T36" s="14"/>
      <c r="U36" s="14"/>
      <c r="V36" s="14"/>
      <c r="W36" s="14" t="str">
        <f>W2</f>
        <v>Race 4</v>
      </c>
      <c r="X36" s="14"/>
      <c r="Y36" s="14"/>
      <c r="Z36" s="14"/>
      <c r="AA36" s="14"/>
      <c r="AB36" s="14"/>
      <c r="AC36" s="14"/>
      <c r="AD36" s="14" t="str">
        <f>AD2</f>
        <v>Race 5</v>
      </c>
      <c r="AE36" s="14"/>
      <c r="AF36" s="14"/>
      <c r="AG36" s="14"/>
      <c r="AH36" s="14"/>
      <c r="AI36" s="14"/>
      <c r="AJ36" s="14"/>
      <c r="AK36" s="14" t="str">
        <f>AK2</f>
        <v>Race 6</v>
      </c>
      <c r="AL36" s="14"/>
      <c r="AM36" s="14"/>
      <c r="AN36" s="14"/>
      <c r="AO36" s="14"/>
      <c r="AP36" s="14"/>
      <c r="AQ36" s="14"/>
      <c r="AR36" s="14" t="str">
        <f>AR2</f>
        <v>Race 7</v>
      </c>
      <c r="AS36" s="14"/>
      <c r="AT36" s="14"/>
      <c r="AU36" s="14"/>
      <c r="AV36" s="14"/>
      <c r="AW36" s="14"/>
      <c r="AX36" s="14"/>
      <c r="AY36" s="14" t="str">
        <f>AY2</f>
        <v>Race 8</v>
      </c>
      <c r="AZ36" s="14"/>
      <c r="BA36" s="14"/>
      <c r="BB36" s="14"/>
      <c r="BC36" s="14"/>
      <c r="BD36" s="14"/>
      <c r="BE36" s="14"/>
      <c r="BF36" s="14">
        <f>BF2</f>
        <v>0</v>
      </c>
      <c r="BG36" s="14"/>
      <c r="BH36" s="14"/>
      <c r="BI36" s="14"/>
      <c r="BJ36" s="14"/>
      <c r="BK36" s="14"/>
      <c r="BL36" s="14"/>
      <c r="BM36" s="14" t="str">
        <f>BM2</f>
        <v>Race 9</v>
      </c>
      <c r="BN36" s="14"/>
      <c r="BO36" s="14"/>
      <c r="BP36" s="14"/>
      <c r="BQ36" s="14"/>
      <c r="BR36" s="14"/>
      <c r="BS36" s="14"/>
      <c r="BT36" s="14" t="str">
        <f>BT2</f>
        <v>Race 10</v>
      </c>
      <c r="BU36" s="14"/>
      <c r="BV36" s="14"/>
      <c r="BW36" s="14"/>
      <c r="BX36" s="14"/>
      <c r="BY36" s="14"/>
      <c r="BZ36" s="14"/>
      <c r="CA36" s="14" t="str">
        <f>CA2</f>
        <v>Race 11</v>
      </c>
      <c r="CB36" s="14"/>
      <c r="CC36" s="14"/>
      <c r="CD36" s="14"/>
      <c r="CE36" s="14"/>
      <c r="CF36" s="14"/>
      <c r="CG36" s="14"/>
      <c r="CH36" s="14" t="str">
        <f>CH2</f>
        <v>Race 12</v>
      </c>
      <c r="CI36" s="14"/>
      <c r="CJ36" s="14"/>
      <c r="CK36" s="14"/>
      <c r="CL36" s="14"/>
      <c r="CM36" s="14"/>
      <c r="CN36" s="14"/>
      <c r="CO36" s="14" t="str">
        <f>CO2</f>
        <v>Race 13</v>
      </c>
      <c r="CP36" s="14"/>
      <c r="CQ36" s="14"/>
      <c r="CR36" s="14"/>
      <c r="CS36" s="14"/>
      <c r="CT36" s="14"/>
      <c r="CU36" s="14"/>
      <c r="CV36" s="14" t="str">
        <f>CV2</f>
        <v>Race 14</v>
      </c>
      <c r="CW36" s="14"/>
      <c r="CX36" s="14"/>
      <c r="CY36" s="14"/>
      <c r="CZ36" s="14"/>
      <c r="DA36" s="14"/>
      <c r="DB36" s="14"/>
      <c r="DC36" s="14" t="str">
        <f>DC2</f>
        <v>Race 15</v>
      </c>
      <c r="DD36" s="14"/>
      <c r="DE36" s="14"/>
      <c r="DF36" s="14"/>
      <c r="DG36" s="14"/>
      <c r="DH36" s="14"/>
      <c r="DI36" s="14"/>
      <c r="DJ36" s="14" t="str">
        <f>DJ2</f>
        <v>Race 16</v>
      </c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</row>
    <row r="37" spans="1:148">
      <c r="A37" s="14" t="s">
        <v>2</v>
      </c>
      <c r="B37" s="193" t="str">
        <f t="shared" si="42"/>
        <v>Chernobyl 10k</v>
      </c>
      <c r="C37" s="194"/>
      <c r="D37" s="194"/>
      <c r="E37" s="194"/>
      <c r="F37" s="194"/>
      <c r="G37" s="195"/>
      <c r="H37" s="14"/>
      <c r="I37" s="193" t="str">
        <f>I3</f>
        <v xml:space="preserve">Winter Warmer </v>
      </c>
      <c r="J37" s="194"/>
      <c r="K37" s="194"/>
      <c r="L37" s="194"/>
      <c r="M37" s="194"/>
      <c r="N37" s="195"/>
      <c r="O37" s="14"/>
      <c r="P37" s="193" t="str">
        <f>P3</f>
        <v>GNW 1/2 Marathon</v>
      </c>
      <c r="Q37" s="194"/>
      <c r="R37" s="194"/>
      <c r="S37" s="194"/>
      <c r="T37" s="194"/>
      <c r="U37" s="195"/>
      <c r="V37" s="14"/>
      <c r="W37" s="193" t="str">
        <f>W3</f>
        <v>Dentdale 14m</v>
      </c>
      <c r="X37" s="194"/>
      <c r="Y37" s="194"/>
      <c r="Z37" s="194"/>
      <c r="AA37" s="194"/>
      <c r="AB37" s="195"/>
      <c r="AC37" s="14"/>
      <c r="AD37" s="193" t="str">
        <f>AD3</f>
        <v>Great Grizedale Trail Race</v>
      </c>
      <c r="AE37" s="194"/>
      <c r="AF37" s="194"/>
      <c r="AG37" s="194"/>
      <c r="AH37" s="194"/>
      <c r="AI37" s="195"/>
      <c r="AJ37" s="14"/>
      <c r="AK37" s="193" t="str">
        <f>AK3</f>
        <v>Three Bridges 10k</v>
      </c>
      <c r="AL37" s="194"/>
      <c r="AM37" s="194"/>
      <c r="AN37" s="194"/>
      <c r="AO37" s="194"/>
      <c r="AP37" s="195"/>
      <c r="AQ37" s="14"/>
      <c r="AR37" s="193" t="str">
        <f>AR3</f>
        <v>Round The Houses</v>
      </c>
      <c r="AS37" s="194"/>
      <c r="AT37" s="194"/>
      <c r="AU37" s="194"/>
      <c r="AV37" s="194"/>
      <c r="AW37" s="195"/>
      <c r="AX37" s="14"/>
      <c r="AY37" s="193" t="str">
        <f>AY3</f>
        <v>St George's Day 10k</v>
      </c>
      <c r="AZ37" s="194"/>
      <c r="BA37" s="194"/>
      <c r="BB37" s="194"/>
      <c r="BC37" s="194"/>
      <c r="BD37" s="195"/>
      <c r="BE37" s="14"/>
      <c r="BF37" s="193" t="str">
        <f>BF3</f>
        <v>Golden Ball 5k</v>
      </c>
      <c r="BG37" s="194"/>
      <c r="BH37" s="194"/>
      <c r="BI37" s="194"/>
      <c r="BJ37" s="194"/>
      <c r="BK37" s="195"/>
      <c r="BL37" s="14"/>
      <c r="BM37" s="193" t="str">
        <f>BM3</f>
        <v>Moorclose 10k</v>
      </c>
      <c r="BN37" s="194"/>
      <c r="BO37" s="194"/>
      <c r="BP37" s="194"/>
      <c r="BQ37" s="194"/>
      <c r="BR37" s="195"/>
      <c r="BS37" s="14"/>
      <c r="BT37" s="193" t="str">
        <f>BT3</f>
        <v>Lancaster 5k</v>
      </c>
      <c r="BU37" s="194"/>
      <c r="BV37" s="194"/>
      <c r="BW37" s="194"/>
      <c r="BX37" s="194"/>
      <c r="BY37" s="195"/>
      <c r="BZ37" s="14"/>
      <c r="CA37" s="193" t="str">
        <f>CA3</f>
        <v>Redcar Half Marathon</v>
      </c>
      <c r="CB37" s="194"/>
      <c r="CC37" s="194"/>
      <c r="CD37" s="194"/>
      <c r="CE37" s="194"/>
      <c r="CF37" s="195"/>
      <c r="CG37" s="14"/>
      <c r="CH37" s="193" t="str">
        <f>CH3</f>
        <v>Freckleton Half Marathon</v>
      </c>
      <c r="CI37" s="194"/>
      <c r="CJ37" s="194"/>
      <c r="CK37" s="194"/>
      <c r="CL37" s="194"/>
      <c r="CM37" s="195"/>
      <c r="CN37" s="69"/>
      <c r="CO37" s="193" t="str">
        <f>CO3</f>
        <v>Hawkshead 10k</v>
      </c>
      <c r="CP37" s="194"/>
      <c r="CQ37" s="194"/>
      <c r="CR37" s="194"/>
      <c r="CS37" s="194"/>
      <c r="CT37" s="195"/>
      <c r="CU37" s="14"/>
      <c r="CV37" s="193" t="str">
        <f>CV3</f>
        <v>Lancaster 5k</v>
      </c>
      <c r="CW37" s="194"/>
      <c r="CX37" s="194"/>
      <c r="CY37" s="194"/>
      <c r="CZ37" s="194"/>
      <c r="DA37" s="195"/>
      <c r="DB37" s="14"/>
      <c r="DC37" s="193" t="str">
        <f>DC3</f>
        <v>Eaglesfield Paddle 5k</v>
      </c>
      <c r="DD37" s="194"/>
      <c r="DE37" s="194"/>
      <c r="DF37" s="194"/>
      <c r="DG37" s="194"/>
      <c r="DH37" s="195"/>
      <c r="DI37" s="14"/>
      <c r="DJ37" s="193" t="str">
        <f>DJ3</f>
        <v>Coastal Run</v>
      </c>
      <c r="DK37" s="194"/>
      <c r="DL37" s="194"/>
      <c r="DM37" s="194"/>
      <c r="DN37" s="194"/>
      <c r="DO37" s="195"/>
      <c r="DP37" s="14"/>
      <c r="DQ37" s="193" t="s">
        <v>43</v>
      </c>
      <c r="DR37" s="194"/>
      <c r="DS37" s="194"/>
      <c r="DT37" s="194"/>
      <c r="DU37" s="194"/>
      <c r="DV37" s="195"/>
      <c r="DW37" s="14"/>
      <c r="DX37" s="14"/>
      <c r="DY37" s="14"/>
    </row>
    <row r="38" spans="1:148">
      <c r="A38" s="14" t="s">
        <v>7</v>
      </c>
      <c r="B38" s="196" t="str">
        <f t="shared" si="42"/>
        <v>10k (1st of 6)</v>
      </c>
      <c r="C38" s="197"/>
      <c r="D38" s="197"/>
      <c r="E38" s="197"/>
      <c r="F38" s="197"/>
      <c r="G38" s="198"/>
      <c r="H38" s="14"/>
      <c r="I38" s="196" t="str">
        <f>I4</f>
        <v>10k (2nd of 6)</v>
      </c>
      <c r="J38" s="197"/>
      <c r="K38" s="197"/>
      <c r="L38" s="197"/>
      <c r="M38" s="197"/>
      <c r="N38" s="198"/>
      <c r="O38" s="14"/>
      <c r="P38" s="196" t="str">
        <f>P4</f>
        <v>13.1m, (1st of 3)</v>
      </c>
      <c r="Q38" s="197"/>
      <c r="R38" s="197"/>
      <c r="S38" s="197"/>
      <c r="T38" s="197"/>
      <c r="U38" s="198"/>
      <c r="V38" s="14"/>
      <c r="W38" s="196" t="str">
        <f>W4</f>
        <v>14m</v>
      </c>
      <c r="X38" s="197"/>
      <c r="Y38" s="197"/>
      <c r="Z38" s="197"/>
      <c r="AA38" s="197"/>
      <c r="AB38" s="198"/>
      <c r="AC38" s="14"/>
      <c r="AD38" s="196" t="str">
        <f>AD4</f>
        <v>10m (really about 9.5m)</v>
      </c>
      <c r="AE38" s="197"/>
      <c r="AF38" s="197"/>
      <c r="AG38" s="197"/>
      <c r="AH38" s="197"/>
      <c r="AI38" s="198"/>
      <c r="AJ38" s="14"/>
      <c r="AK38" s="196" t="str">
        <f>AK4</f>
        <v>10k (3rd of 6)</v>
      </c>
      <c r="AL38" s="197"/>
      <c r="AM38" s="197"/>
      <c r="AN38" s="197"/>
      <c r="AO38" s="197"/>
      <c r="AP38" s="198"/>
      <c r="AQ38" s="14"/>
      <c r="AR38" s="196" t="str">
        <f>AR4</f>
        <v>5.3m approx</v>
      </c>
      <c r="AS38" s="197"/>
      <c r="AT38" s="197"/>
      <c r="AU38" s="197"/>
      <c r="AV38" s="197"/>
      <c r="AW38" s="198"/>
      <c r="AX38" s="14"/>
      <c r="AY38" s="196" t="str">
        <f>AY4</f>
        <v>10k (4th of 6)</v>
      </c>
      <c r="AZ38" s="197"/>
      <c r="BA38" s="197"/>
      <c r="BB38" s="197"/>
      <c r="BC38" s="197"/>
      <c r="BD38" s="198"/>
      <c r="BE38" s="14"/>
      <c r="BF38" s="196" t="str">
        <f>BF4</f>
        <v>5km (1st of 3)</v>
      </c>
      <c r="BG38" s="197"/>
      <c r="BH38" s="197"/>
      <c r="BI38" s="197"/>
      <c r="BJ38" s="197"/>
      <c r="BK38" s="198"/>
      <c r="BL38" s="14"/>
      <c r="BM38" s="196" t="str">
        <f>BM4</f>
        <v>10km (5th of 6)</v>
      </c>
      <c r="BN38" s="197"/>
      <c r="BO38" s="197"/>
      <c r="BP38" s="197"/>
      <c r="BQ38" s="197"/>
      <c r="BR38" s="198"/>
      <c r="BS38" s="14"/>
      <c r="BT38" s="196" t="str">
        <f>BT4</f>
        <v>5km (1st of 3)</v>
      </c>
      <c r="BU38" s="197"/>
      <c r="BV38" s="197"/>
      <c r="BW38" s="197"/>
      <c r="BX38" s="197"/>
      <c r="BY38" s="198"/>
      <c r="BZ38" s="14"/>
      <c r="CA38" s="196" t="str">
        <f>CA4</f>
        <v>13.1m (2nd of 3)</v>
      </c>
      <c r="CB38" s="197"/>
      <c r="CC38" s="197"/>
      <c r="CD38" s="197"/>
      <c r="CE38" s="197"/>
      <c r="CF38" s="198"/>
      <c r="CG38" s="14"/>
      <c r="CH38" s="196" t="str">
        <f>CH4</f>
        <v>13.1m (3rd of 3)</v>
      </c>
      <c r="CI38" s="197"/>
      <c r="CJ38" s="197"/>
      <c r="CK38" s="197"/>
      <c r="CL38" s="197"/>
      <c r="CM38" s="198"/>
      <c r="CN38" s="69"/>
      <c r="CO38" s="196" t="str">
        <f>CO4</f>
        <v>10k (6th of 6)</v>
      </c>
      <c r="CP38" s="197"/>
      <c r="CQ38" s="197"/>
      <c r="CR38" s="197"/>
      <c r="CS38" s="197"/>
      <c r="CT38" s="198"/>
      <c r="CU38" s="14"/>
      <c r="CV38" s="196" t="str">
        <f>CV4</f>
        <v>5km (2nd of 3)</v>
      </c>
      <c r="CW38" s="197"/>
      <c r="CX38" s="197"/>
      <c r="CY38" s="197"/>
      <c r="CZ38" s="197"/>
      <c r="DA38" s="198"/>
      <c r="DB38" s="14"/>
      <c r="DC38" s="196" t="str">
        <f>DC4</f>
        <v>5km (3rd of 3)</v>
      </c>
      <c r="DD38" s="197"/>
      <c r="DE38" s="197"/>
      <c r="DF38" s="197"/>
      <c r="DG38" s="197"/>
      <c r="DH38" s="198"/>
      <c r="DI38" s="14"/>
      <c r="DJ38" s="196" t="str">
        <f>DJ4</f>
        <v>13-14m</v>
      </c>
      <c r="DK38" s="197"/>
      <c r="DL38" s="197"/>
      <c r="DM38" s="197"/>
      <c r="DN38" s="197"/>
      <c r="DO38" s="198"/>
      <c r="DP38" s="14"/>
      <c r="DQ38" s="196" t="str">
        <f>DQ4</f>
        <v>after</v>
      </c>
      <c r="DR38" s="197"/>
      <c r="DS38" s="197"/>
      <c r="DT38" s="197"/>
      <c r="DU38" s="197"/>
      <c r="DV38" s="198"/>
      <c r="DW38" s="14"/>
      <c r="DX38" s="14"/>
      <c r="DY38" s="14"/>
    </row>
    <row r="39" spans="1:148">
      <c r="A39" s="14" t="s">
        <v>6</v>
      </c>
      <c r="B39" s="196" t="str">
        <f t="shared" si="42"/>
        <v>Preston, Lancashire</v>
      </c>
      <c r="C39" s="197"/>
      <c r="D39" s="197"/>
      <c r="E39" s="197"/>
      <c r="F39" s="197"/>
      <c r="G39" s="198"/>
      <c r="H39" s="14"/>
      <c r="I39" s="196" t="str">
        <f>I5</f>
        <v>Blackburn, Lancashire</v>
      </c>
      <c r="J39" s="197"/>
      <c r="K39" s="197"/>
      <c r="L39" s="197"/>
      <c r="M39" s="197"/>
      <c r="N39" s="198"/>
      <c r="O39" s="14"/>
      <c r="P39" s="196" t="str">
        <f>P5</f>
        <v>Blackpool</v>
      </c>
      <c r="Q39" s="197"/>
      <c r="R39" s="197"/>
      <c r="S39" s="197"/>
      <c r="T39" s="197"/>
      <c r="U39" s="198"/>
      <c r="V39" s="14"/>
      <c r="W39" s="196" t="str">
        <f>W5</f>
        <v xml:space="preserve">Dent </v>
      </c>
      <c r="X39" s="197"/>
      <c r="Y39" s="197"/>
      <c r="Z39" s="197"/>
      <c r="AA39" s="197"/>
      <c r="AB39" s="198"/>
      <c r="AC39" s="14"/>
      <c r="AD39" s="196" t="str">
        <f>AD5</f>
        <v>Grizedale Forest, Hawkshead, Ambleside</v>
      </c>
      <c r="AE39" s="197"/>
      <c r="AF39" s="197"/>
      <c r="AG39" s="197"/>
      <c r="AH39" s="197"/>
      <c r="AI39" s="198"/>
      <c r="AJ39" s="14"/>
      <c r="AK39" s="196" t="str">
        <f>AK5</f>
        <v>Lancaster</v>
      </c>
      <c r="AL39" s="197"/>
      <c r="AM39" s="197"/>
      <c r="AN39" s="197"/>
      <c r="AO39" s="197"/>
      <c r="AP39" s="198"/>
      <c r="AQ39" s="14"/>
      <c r="AR39" s="196" t="str">
        <f>AR5</f>
        <v>Keswick</v>
      </c>
      <c r="AS39" s="197"/>
      <c r="AT39" s="197"/>
      <c r="AU39" s="197"/>
      <c r="AV39" s="197"/>
      <c r="AW39" s="198"/>
      <c r="AX39" s="14"/>
      <c r="AY39" s="196" t="str">
        <f>AY5</f>
        <v>Langdale</v>
      </c>
      <c r="AZ39" s="197"/>
      <c r="BA39" s="197"/>
      <c r="BB39" s="197"/>
      <c r="BC39" s="197"/>
      <c r="BD39" s="198"/>
      <c r="BE39" s="14"/>
      <c r="BF39" s="196" t="str">
        <f>BF5</f>
        <v>Snatchems, Morecambe</v>
      </c>
      <c r="BG39" s="197"/>
      <c r="BH39" s="197"/>
      <c r="BI39" s="197"/>
      <c r="BJ39" s="197"/>
      <c r="BK39" s="198"/>
      <c r="BL39" s="14"/>
      <c r="BM39" s="196" t="str">
        <f>BM5</f>
        <v>Moorclose Leisure Centre, Workington</v>
      </c>
      <c r="BN39" s="197"/>
      <c r="BO39" s="197"/>
      <c r="BP39" s="197"/>
      <c r="BQ39" s="197"/>
      <c r="BR39" s="198"/>
      <c r="BS39" s="14"/>
      <c r="BT39" s="196" t="str">
        <f>BT5</f>
        <v>Salt Ayre Stadium, Lancaster</v>
      </c>
      <c r="BU39" s="197"/>
      <c r="BV39" s="197"/>
      <c r="BW39" s="197"/>
      <c r="BX39" s="197"/>
      <c r="BY39" s="198"/>
      <c r="BZ39" s="14"/>
      <c r="CA39" s="196" t="str">
        <f>CA5</f>
        <v>Redcar, Teesside</v>
      </c>
      <c r="CB39" s="197"/>
      <c r="CC39" s="197"/>
      <c r="CD39" s="197"/>
      <c r="CE39" s="197"/>
      <c r="CF39" s="198"/>
      <c r="CG39" s="14"/>
      <c r="CH39" s="196" t="str">
        <f>CH5</f>
        <v>Freckleton, Lancashire</v>
      </c>
      <c r="CI39" s="197"/>
      <c r="CJ39" s="197"/>
      <c r="CK39" s="197"/>
      <c r="CL39" s="197"/>
      <c r="CM39" s="198"/>
      <c r="CN39" s="69"/>
      <c r="CO39" s="196" t="str">
        <f>CO5</f>
        <v>Hawkshead, Ambleside</v>
      </c>
      <c r="CP39" s="197"/>
      <c r="CQ39" s="197"/>
      <c r="CR39" s="197"/>
      <c r="CS39" s="197"/>
      <c r="CT39" s="198"/>
      <c r="CU39" s="14"/>
      <c r="CV39" s="196" t="str">
        <f>CV5</f>
        <v>Salt Ayre Stadium, Lancaster</v>
      </c>
      <c r="CW39" s="197"/>
      <c r="CX39" s="197"/>
      <c r="CY39" s="197"/>
      <c r="CZ39" s="197"/>
      <c r="DA39" s="198"/>
      <c r="DB39" s="14"/>
      <c r="DC39" s="196" t="str">
        <f>DC5</f>
        <v>Eaglesfield School, Cockermouth</v>
      </c>
      <c r="DD39" s="197"/>
      <c r="DE39" s="197"/>
      <c r="DF39" s="197"/>
      <c r="DG39" s="197"/>
      <c r="DH39" s="198"/>
      <c r="DI39" s="14"/>
      <c r="DJ39" s="196" t="str">
        <f>DJ5</f>
        <v>Beadnell-Alnmouth</v>
      </c>
      <c r="DK39" s="197"/>
      <c r="DL39" s="197"/>
      <c r="DM39" s="197"/>
      <c r="DN39" s="197"/>
      <c r="DO39" s="198"/>
      <c r="DP39" s="14"/>
      <c r="DQ39" s="202">
        <f>DQ5</f>
        <v>16</v>
      </c>
      <c r="DR39" s="203"/>
      <c r="DS39" s="203"/>
      <c r="DT39" s="203"/>
      <c r="DU39" s="203"/>
      <c r="DV39" s="204"/>
      <c r="DW39" s="14"/>
      <c r="DX39" s="14"/>
      <c r="DY39" s="14"/>
    </row>
    <row r="40" spans="1:148">
      <c r="A40" s="14" t="s">
        <v>5</v>
      </c>
      <c r="B40" s="199" t="str">
        <f t="shared" si="42"/>
        <v>Sun 23-1-11</v>
      </c>
      <c r="C40" s="200"/>
      <c r="D40" s="200"/>
      <c r="E40" s="200"/>
      <c r="F40" s="200"/>
      <c r="G40" s="201"/>
      <c r="H40" s="14"/>
      <c r="I40" s="199" t="str">
        <f>I6</f>
        <v>Sun 06-2-11</v>
      </c>
      <c r="J40" s="200"/>
      <c r="K40" s="200"/>
      <c r="L40" s="200"/>
      <c r="M40" s="200"/>
      <c r="N40" s="201"/>
      <c r="O40" s="14"/>
      <c r="P40" s="199" t="str">
        <f>P6</f>
        <v>Sun 27-2-11</v>
      </c>
      <c r="Q40" s="200"/>
      <c r="R40" s="200"/>
      <c r="S40" s="200"/>
      <c r="T40" s="200"/>
      <c r="U40" s="201"/>
      <c r="V40" s="14"/>
      <c r="W40" s="199" t="str">
        <f>W6</f>
        <v>Sat 12-3-11</v>
      </c>
      <c r="X40" s="200"/>
      <c r="Y40" s="200"/>
      <c r="Z40" s="200"/>
      <c r="AA40" s="200"/>
      <c r="AB40" s="201"/>
      <c r="AC40" s="14"/>
      <c r="AD40" s="199" t="str">
        <f>AD6</f>
        <v>Sun 27-3-11</v>
      </c>
      <c r="AE40" s="200"/>
      <c r="AF40" s="200"/>
      <c r="AG40" s="200"/>
      <c r="AH40" s="200"/>
      <c r="AI40" s="201"/>
      <c r="AJ40" s="14"/>
      <c r="AK40" s="199" t="str">
        <f>AK6</f>
        <v>Sun 03-4-11</v>
      </c>
      <c r="AL40" s="200"/>
      <c r="AM40" s="200"/>
      <c r="AN40" s="200"/>
      <c r="AO40" s="200"/>
      <c r="AP40" s="201"/>
      <c r="AQ40" s="14"/>
      <c r="AR40" s="199" t="str">
        <f>AR6</f>
        <v>Wed 13-4-11</v>
      </c>
      <c r="AS40" s="200"/>
      <c r="AT40" s="200"/>
      <c r="AU40" s="200"/>
      <c r="AV40" s="200"/>
      <c r="AW40" s="201"/>
      <c r="AX40" s="14"/>
      <c r="AY40" s="199" t="str">
        <f>AY6</f>
        <v>Sat 16/Sun 17-4-11</v>
      </c>
      <c r="AZ40" s="200"/>
      <c r="BA40" s="200"/>
      <c r="BB40" s="200"/>
      <c r="BC40" s="200"/>
      <c r="BD40" s="201"/>
      <c r="BE40" s="14"/>
      <c r="BF40" s="199" t="str">
        <f>BF6</f>
        <v>Sun 2-5-10</v>
      </c>
      <c r="BG40" s="200"/>
      <c r="BH40" s="200"/>
      <c r="BI40" s="200"/>
      <c r="BJ40" s="200"/>
      <c r="BK40" s="201"/>
      <c r="BL40" s="14"/>
      <c r="BM40" s="199" t="str">
        <f>BM6</f>
        <v>Tuesday 18-5-11 (TBC)</v>
      </c>
      <c r="BN40" s="200"/>
      <c r="BO40" s="200"/>
      <c r="BP40" s="200"/>
      <c r="BQ40" s="200"/>
      <c r="BR40" s="201"/>
      <c r="BS40" s="14"/>
      <c r="BT40" s="199" t="str">
        <f>BT6</f>
        <v>Saturday 28-5-11</v>
      </c>
      <c r="BU40" s="200"/>
      <c r="BV40" s="200"/>
      <c r="BW40" s="200"/>
      <c r="BX40" s="200"/>
      <c r="BY40" s="201"/>
      <c r="BZ40" s="14"/>
      <c r="CA40" s="199" t="str">
        <f>CA6</f>
        <v>Sun 12-6-11</v>
      </c>
      <c r="CB40" s="200"/>
      <c r="CC40" s="200"/>
      <c r="CD40" s="200"/>
      <c r="CE40" s="200"/>
      <c r="CF40" s="201"/>
      <c r="CG40" s="14"/>
      <c r="CH40" s="199" t="str">
        <f>CH6</f>
        <v>Sun 19-6-11</v>
      </c>
      <c r="CI40" s="200"/>
      <c r="CJ40" s="200"/>
      <c r="CK40" s="200"/>
      <c r="CL40" s="200"/>
      <c r="CM40" s="201"/>
      <c r="CN40" s="70"/>
      <c r="CO40" s="199" t="str">
        <f>CO6</f>
        <v>Wed 22-6-11</v>
      </c>
      <c r="CP40" s="200"/>
      <c r="CQ40" s="200"/>
      <c r="CR40" s="200"/>
      <c r="CS40" s="200"/>
      <c r="CT40" s="201"/>
      <c r="CU40" s="14"/>
      <c r="CV40" s="199" t="str">
        <f>CV6</f>
        <v>Saturday 25-6-11</v>
      </c>
      <c r="CW40" s="200"/>
      <c r="CX40" s="200"/>
      <c r="CY40" s="200"/>
      <c r="CZ40" s="200"/>
      <c r="DA40" s="201"/>
      <c r="DB40" s="14"/>
      <c r="DC40" s="199" t="str">
        <f>DC6</f>
        <v>Wed 13-7-11</v>
      </c>
      <c r="DD40" s="200"/>
      <c r="DE40" s="200"/>
      <c r="DF40" s="200"/>
      <c r="DG40" s="200"/>
      <c r="DH40" s="201"/>
      <c r="DI40" s="14"/>
      <c r="DJ40" s="199" t="str">
        <f>DJ6</f>
        <v>Sunday 17-7-11</v>
      </c>
      <c r="DK40" s="200"/>
      <c r="DL40" s="200"/>
      <c r="DM40" s="200"/>
      <c r="DN40" s="200"/>
      <c r="DO40" s="201"/>
      <c r="DP40" s="14"/>
      <c r="DQ40" s="196" t="str">
        <f>DQ6</f>
        <v>events</v>
      </c>
      <c r="DR40" s="197"/>
      <c r="DS40" s="197"/>
      <c r="DT40" s="197"/>
      <c r="DU40" s="197"/>
      <c r="DV40" s="198"/>
      <c r="DW40" s="14"/>
      <c r="DX40" s="14"/>
      <c r="DY40" s="14"/>
      <c r="DZ40" s="76" t="str">
        <f>DZ6</f>
        <v xml:space="preserve">Positions after each race - </v>
      </c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</row>
    <row r="41" spans="1:148" ht="53.25" customHeight="1">
      <c r="A41" s="14"/>
      <c r="B41" s="16" t="s">
        <v>8</v>
      </c>
      <c r="C41" s="34" t="s">
        <v>13</v>
      </c>
      <c r="D41" s="32" t="s">
        <v>11</v>
      </c>
      <c r="E41" s="33" t="s">
        <v>9</v>
      </c>
      <c r="F41" s="32" t="s">
        <v>14</v>
      </c>
      <c r="G41" s="20" t="s">
        <v>15</v>
      </c>
      <c r="H41" s="14"/>
      <c r="I41" s="16" t="s">
        <v>8</v>
      </c>
      <c r="J41" s="34" t="s">
        <v>13</v>
      </c>
      <c r="K41" s="32" t="s">
        <v>11</v>
      </c>
      <c r="L41" s="33" t="s">
        <v>9</v>
      </c>
      <c r="M41" s="32" t="s">
        <v>14</v>
      </c>
      <c r="N41" s="20" t="s">
        <v>15</v>
      </c>
      <c r="O41" s="14"/>
      <c r="P41" s="16" t="s">
        <v>8</v>
      </c>
      <c r="Q41" s="34" t="s">
        <v>13</v>
      </c>
      <c r="R41" s="32" t="s">
        <v>11</v>
      </c>
      <c r="S41" s="33" t="s">
        <v>9</v>
      </c>
      <c r="T41" s="32" t="s">
        <v>14</v>
      </c>
      <c r="U41" s="20" t="s">
        <v>15</v>
      </c>
      <c r="V41" s="14"/>
      <c r="W41" s="16" t="s">
        <v>8</v>
      </c>
      <c r="X41" s="34" t="s">
        <v>13</v>
      </c>
      <c r="Y41" s="32" t="s">
        <v>11</v>
      </c>
      <c r="Z41" s="33" t="s">
        <v>9</v>
      </c>
      <c r="AA41" s="32" t="s">
        <v>14</v>
      </c>
      <c r="AB41" s="20" t="s">
        <v>15</v>
      </c>
      <c r="AC41" s="14"/>
      <c r="AD41" s="16" t="s">
        <v>8</v>
      </c>
      <c r="AE41" s="34" t="s">
        <v>13</v>
      </c>
      <c r="AF41" s="32" t="s">
        <v>11</v>
      </c>
      <c r="AG41" s="33" t="s">
        <v>9</v>
      </c>
      <c r="AH41" s="32" t="s">
        <v>14</v>
      </c>
      <c r="AI41" s="20" t="s">
        <v>15</v>
      </c>
      <c r="AJ41" s="14"/>
      <c r="AK41" s="16" t="s">
        <v>8</v>
      </c>
      <c r="AL41" s="34" t="s">
        <v>13</v>
      </c>
      <c r="AM41" s="32" t="s">
        <v>11</v>
      </c>
      <c r="AN41" s="33" t="s">
        <v>9</v>
      </c>
      <c r="AO41" s="32" t="s">
        <v>14</v>
      </c>
      <c r="AP41" s="20" t="s">
        <v>15</v>
      </c>
      <c r="AQ41" s="14"/>
      <c r="AR41" s="16" t="s">
        <v>8</v>
      </c>
      <c r="AS41" s="34" t="s">
        <v>13</v>
      </c>
      <c r="AT41" s="32" t="s">
        <v>11</v>
      </c>
      <c r="AU41" s="33" t="s">
        <v>9</v>
      </c>
      <c r="AV41" s="32" t="s">
        <v>14</v>
      </c>
      <c r="AW41" s="20" t="s">
        <v>15</v>
      </c>
      <c r="AX41" s="14"/>
      <c r="AY41" s="16" t="s">
        <v>8</v>
      </c>
      <c r="AZ41" s="34" t="s">
        <v>13</v>
      </c>
      <c r="BA41" s="32" t="s">
        <v>11</v>
      </c>
      <c r="BB41" s="33" t="s">
        <v>9</v>
      </c>
      <c r="BC41" s="32" t="s">
        <v>14</v>
      </c>
      <c r="BD41" s="20" t="s">
        <v>15</v>
      </c>
      <c r="BE41" s="14"/>
      <c r="BF41" s="16" t="s">
        <v>8</v>
      </c>
      <c r="BG41" s="34" t="s">
        <v>13</v>
      </c>
      <c r="BH41" s="32" t="s">
        <v>11</v>
      </c>
      <c r="BI41" s="33" t="s">
        <v>9</v>
      </c>
      <c r="BJ41" s="32" t="s">
        <v>14</v>
      </c>
      <c r="BK41" s="20" t="s">
        <v>15</v>
      </c>
      <c r="BL41" s="14"/>
      <c r="BM41" s="16" t="s">
        <v>8</v>
      </c>
      <c r="BN41" s="34" t="s">
        <v>13</v>
      </c>
      <c r="BO41" s="32" t="s">
        <v>11</v>
      </c>
      <c r="BP41" s="33" t="s">
        <v>9</v>
      </c>
      <c r="BQ41" s="32" t="s">
        <v>14</v>
      </c>
      <c r="BR41" s="20" t="s">
        <v>15</v>
      </c>
      <c r="BS41" s="14"/>
      <c r="BT41" s="16" t="s">
        <v>8</v>
      </c>
      <c r="BU41" s="34" t="s">
        <v>13</v>
      </c>
      <c r="BV41" s="32" t="s">
        <v>11</v>
      </c>
      <c r="BW41" s="33" t="s">
        <v>9</v>
      </c>
      <c r="BX41" s="32" t="s">
        <v>14</v>
      </c>
      <c r="BY41" s="20" t="s">
        <v>15</v>
      </c>
      <c r="BZ41" s="14"/>
      <c r="CA41" s="16" t="s">
        <v>8</v>
      </c>
      <c r="CB41" s="34" t="s">
        <v>13</v>
      </c>
      <c r="CC41" s="32" t="s">
        <v>11</v>
      </c>
      <c r="CD41" s="33" t="s">
        <v>9</v>
      </c>
      <c r="CE41" s="32" t="s">
        <v>14</v>
      </c>
      <c r="CF41" s="20" t="s">
        <v>15</v>
      </c>
      <c r="CG41" s="14"/>
      <c r="CH41" s="16" t="s">
        <v>8</v>
      </c>
      <c r="CI41" s="34" t="s">
        <v>13</v>
      </c>
      <c r="CJ41" s="32" t="s">
        <v>11</v>
      </c>
      <c r="CK41" s="33" t="s">
        <v>9</v>
      </c>
      <c r="CL41" s="32" t="s">
        <v>14</v>
      </c>
      <c r="CM41" s="20" t="s">
        <v>15</v>
      </c>
      <c r="CN41" s="71"/>
      <c r="CO41" s="16" t="s">
        <v>8</v>
      </c>
      <c r="CP41" s="34" t="s">
        <v>13</v>
      </c>
      <c r="CQ41" s="32" t="s">
        <v>11</v>
      </c>
      <c r="CR41" s="33" t="s">
        <v>9</v>
      </c>
      <c r="CS41" s="32" t="s">
        <v>14</v>
      </c>
      <c r="CT41" s="20" t="s">
        <v>15</v>
      </c>
      <c r="CU41" s="14"/>
      <c r="CV41" s="16" t="s">
        <v>8</v>
      </c>
      <c r="CW41" s="34" t="s">
        <v>13</v>
      </c>
      <c r="CX41" s="32" t="s">
        <v>11</v>
      </c>
      <c r="CY41" s="33" t="s">
        <v>9</v>
      </c>
      <c r="CZ41" s="32" t="s">
        <v>14</v>
      </c>
      <c r="DA41" s="20" t="s">
        <v>15</v>
      </c>
      <c r="DB41" s="14"/>
      <c r="DC41" s="16" t="s">
        <v>8</v>
      </c>
      <c r="DD41" s="34" t="s">
        <v>13</v>
      </c>
      <c r="DE41" s="32" t="s">
        <v>11</v>
      </c>
      <c r="DF41" s="33" t="s">
        <v>9</v>
      </c>
      <c r="DG41" s="32" t="s">
        <v>14</v>
      </c>
      <c r="DH41" s="20" t="s">
        <v>15</v>
      </c>
      <c r="DI41" s="14"/>
      <c r="DJ41" s="16" t="s">
        <v>8</v>
      </c>
      <c r="DK41" s="34" t="s">
        <v>13</v>
      </c>
      <c r="DL41" s="32" t="s">
        <v>11</v>
      </c>
      <c r="DM41" s="33" t="s">
        <v>9</v>
      </c>
      <c r="DN41" s="32" t="s">
        <v>14</v>
      </c>
      <c r="DO41" s="20" t="s">
        <v>15</v>
      </c>
      <c r="DP41" s="14"/>
      <c r="DQ41" s="16" t="s">
        <v>8</v>
      </c>
      <c r="DR41" s="34" t="s">
        <v>13</v>
      </c>
      <c r="DS41" s="32" t="s">
        <v>11</v>
      </c>
      <c r="DT41" s="33" t="s">
        <v>9</v>
      </c>
      <c r="DU41" s="32" t="s">
        <v>14</v>
      </c>
      <c r="DV41" s="20" t="s">
        <v>44</v>
      </c>
      <c r="DW41" s="14"/>
      <c r="DX41" s="14"/>
      <c r="DY41" s="14" t="str">
        <f>DY7</f>
        <v>Positions</v>
      </c>
      <c r="DZ41" s="76" t="str">
        <f>DZ7</f>
        <v>Race no -</v>
      </c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Q41" s="8" t="s">
        <v>473</v>
      </c>
      <c r="ER41" s="8" t="s">
        <v>474</v>
      </c>
    </row>
    <row r="42" spans="1:148">
      <c r="A42" s="14"/>
      <c r="B42" s="16"/>
      <c r="C42" s="21"/>
      <c r="D42" s="19"/>
      <c r="E42" s="19"/>
      <c r="F42" s="19"/>
      <c r="G42" s="22"/>
      <c r="H42" s="14"/>
      <c r="I42" s="16"/>
      <c r="J42" s="21"/>
      <c r="K42" s="19"/>
      <c r="L42" s="19"/>
      <c r="M42" s="19"/>
      <c r="N42" s="22"/>
      <c r="O42" s="14"/>
      <c r="P42" s="16"/>
      <c r="Q42" s="21"/>
      <c r="R42" s="19"/>
      <c r="S42" s="19"/>
      <c r="T42" s="19"/>
      <c r="U42" s="22"/>
      <c r="V42" s="14"/>
      <c r="W42" s="16"/>
      <c r="X42" s="21"/>
      <c r="Y42" s="19"/>
      <c r="Z42" s="19"/>
      <c r="AA42" s="19"/>
      <c r="AB42" s="22"/>
      <c r="AC42" s="14"/>
      <c r="AD42" s="16"/>
      <c r="AE42" s="21"/>
      <c r="AF42" s="19"/>
      <c r="AG42" s="19"/>
      <c r="AH42" s="19"/>
      <c r="AI42" s="22"/>
      <c r="AJ42" s="14"/>
      <c r="AK42" s="16"/>
      <c r="AL42" s="21"/>
      <c r="AM42" s="19"/>
      <c r="AN42" s="19"/>
      <c r="AO42" s="19"/>
      <c r="AP42" s="22"/>
      <c r="AQ42" s="14"/>
      <c r="AR42" s="16"/>
      <c r="AS42" s="21"/>
      <c r="AT42" s="19"/>
      <c r="AU42" s="19"/>
      <c r="AV42" s="19"/>
      <c r="AW42" s="22"/>
      <c r="AX42" s="14"/>
      <c r="AY42" s="16"/>
      <c r="AZ42" s="21"/>
      <c r="BA42" s="19"/>
      <c r="BB42" s="19"/>
      <c r="BC42" s="19"/>
      <c r="BD42" s="22"/>
      <c r="BE42" s="14"/>
      <c r="BF42" s="16"/>
      <c r="BG42" s="21"/>
      <c r="BH42" s="19"/>
      <c r="BI42" s="19"/>
      <c r="BJ42" s="19"/>
      <c r="BK42" s="22"/>
      <c r="BL42" s="14"/>
      <c r="BM42" s="16"/>
      <c r="BN42" s="21"/>
      <c r="BO42" s="19"/>
      <c r="BP42" s="19"/>
      <c r="BQ42" s="19"/>
      <c r="BR42" s="22"/>
      <c r="BS42" s="14"/>
      <c r="BT42" s="16"/>
      <c r="BU42" s="21"/>
      <c r="BV42" s="19"/>
      <c r="BW42" s="19"/>
      <c r="BX42" s="19"/>
      <c r="BY42" s="22"/>
      <c r="BZ42" s="14"/>
      <c r="CA42" s="16"/>
      <c r="CB42" s="21"/>
      <c r="CC42" s="19"/>
      <c r="CD42" s="19"/>
      <c r="CE42" s="19"/>
      <c r="CF42" s="22"/>
      <c r="CG42" s="14"/>
      <c r="CH42" s="16"/>
      <c r="CI42" s="21"/>
      <c r="CJ42" s="19"/>
      <c r="CK42" s="19"/>
      <c r="CL42" s="19"/>
      <c r="CM42" s="22"/>
      <c r="CN42" s="72"/>
      <c r="CO42" s="16"/>
      <c r="CP42" s="21"/>
      <c r="CQ42" s="19"/>
      <c r="CR42" s="19"/>
      <c r="CS42" s="19"/>
      <c r="CT42" s="22"/>
      <c r="CU42" s="14"/>
      <c r="CV42" s="16"/>
      <c r="CW42" s="21"/>
      <c r="CX42" s="19"/>
      <c r="CY42" s="19"/>
      <c r="CZ42" s="19"/>
      <c r="DA42" s="22"/>
      <c r="DB42" s="14"/>
      <c r="DC42" s="16"/>
      <c r="DD42" s="21"/>
      <c r="DE42" s="19"/>
      <c r="DF42" s="19"/>
      <c r="DG42" s="19"/>
      <c r="DH42" s="22"/>
      <c r="DI42" s="14"/>
      <c r="DJ42" s="16"/>
      <c r="DK42" s="21"/>
      <c r="DL42" s="52" t="s">
        <v>317</v>
      </c>
      <c r="DM42" s="19"/>
      <c r="DN42" s="52" t="s">
        <v>317</v>
      </c>
      <c r="DO42" s="22"/>
      <c r="DP42" s="14"/>
      <c r="DQ42" s="16"/>
      <c r="DR42" s="21"/>
      <c r="DS42" s="19"/>
      <c r="DT42" s="19"/>
      <c r="DU42" s="19"/>
      <c r="DV42" s="22"/>
      <c r="DW42" s="14"/>
      <c r="DX42" s="14"/>
      <c r="DY42" s="14" t="str">
        <f>DY8</f>
        <v>after 14</v>
      </c>
      <c r="DZ42" s="79">
        <v>1</v>
      </c>
      <c r="EA42" s="79">
        <v>2</v>
      </c>
      <c r="EB42" s="79">
        <v>3</v>
      </c>
      <c r="EC42" s="79">
        <v>4</v>
      </c>
      <c r="ED42" s="79">
        <v>5</v>
      </c>
      <c r="EE42" s="79">
        <v>6</v>
      </c>
      <c r="EF42" s="79">
        <v>7</v>
      </c>
      <c r="EG42" s="79">
        <v>8</v>
      </c>
      <c r="EH42" s="79">
        <v>9</v>
      </c>
      <c r="EI42" s="79">
        <v>10</v>
      </c>
      <c r="EJ42" s="79">
        <v>11</v>
      </c>
      <c r="EK42" s="79">
        <v>12</v>
      </c>
      <c r="EL42" s="79">
        <v>13</v>
      </c>
      <c r="EM42" s="79">
        <v>14</v>
      </c>
      <c r="EN42" s="79">
        <v>15</v>
      </c>
      <c r="EO42" s="79">
        <v>16</v>
      </c>
    </row>
    <row r="43" spans="1:148">
      <c r="A43" s="14" t="s">
        <v>231</v>
      </c>
      <c r="B43" s="23"/>
      <c r="C43" s="21"/>
      <c r="D43" s="57"/>
      <c r="E43" s="24"/>
      <c r="F43" s="19"/>
      <c r="G43" s="22"/>
      <c r="H43" s="14"/>
      <c r="I43" s="23">
        <v>3.123842592592593E-2</v>
      </c>
      <c r="J43" s="21" t="s">
        <v>214</v>
      </c>
      <c r="K43" s="57">
        <f>(I$64+1)-J43</f>
        <v>4</v>
      </c>
      <c r="L43" s="24">
        <v>0</v>
      </c>
      <c r="M43" s="19">
        <v>5</v>
      </c>
      <c r="N43" s="22">
        <f>K43+L43+M43</f>
        <v>9</v>
      </c>
      <c r="O43" s="14"/>
      <c r="P43" s="23">
        <v>6.5752314814814819E-2</v>
      </c>
      <c r="Q43" s="21" t="s">
        <v>214</v>
      </c>
      <c r="R43" s="57">
        <f>(P$64+1)-Q43</f>
        <v>6</v>
      </c>
      <c r="S43" s="24">
        <v>0</v>
      </c>
      <c r="T43" s="19">
        <v>5</v>
      </c>
      <c r="U43" s="22">
        <f>R43+S43+T43</f>
        <v>11</v>
      </c>
      <c r="V43" s="14"/>
      <c r="W43" s="23">
        <v>7.1388888888888891E-2</v>
      </c>
      <c r="X43" s="21" t="s">
        <v>214</v>
      </c>
      <c r="Y43" s="57">
        <f>(W$64+1)-X43</f>
        <v>3</v>
      </c>
      <c r="Z43" s="24">
        <v>0</v>
      </c>
      <c r="AA43" s="19">
        <v>5</v>
      </c>
      <c r="AB43" s="22">
        <f>Y43+Z43+AA43</f>
        <v>8</v>
      </c>
      <c r="AC43" s="14"/>
      <c r="AD43" s="23">
        <v>4.6932870370370368E-2</v>
      </c>
      <c r="AE43" s="21" t="s">
        <v>214</v>
      </c>
      <c r="AF43" s="57">
        <f>(AD$64+1)-AE43</f>
        <v>5</v>
      </c>
      <c r="AG43" s="24">
        <v>0</v>
      </c>
      <c r="AH43" s="19">
        <v>5</v>
      </c>
      <c r="AI43" s="22">
        <f>AF43+AG43+AH43</f>
        <v>10</v>
      </c>
      <c r="AJ43" s="14"/>
      <c r="AK43" s="23">
        <v>2.8599537037037034E-2</v>
      </c>
      <c r="AL43" s="21" t="s">
        <v>214</v>
      </c>
      <c r="AM43" s="57">
        <f>(AK$64+1)-AL43</f>
        <v>4</v>
      </c>
      <c r="AN43" s="67">
        <v>15</v>
      </c>
      <c r="AO43" s="19">
        <v>5</v>
      </c>
      <c r="AP43" s="22">
        <f>AM43+AN43+AO43</f>
        <v>24</v>
      </c>
      <c r="AQ43" s="14"/>
      <c r="AR43" s="23">
        <v>2.4074074074074071E-2</v>
      </c>
      <c r="AS43" s="21" t="s">
        <v>214</v>
      </c>
      <c r="AT43" s="57">
        <f>(AR$64+1)-AS43</f>
        <v>11</v>
      </c>
      <c r="AU43" s="24">
        <v>0</v>
      </c>
      <c r="AV43" s="19">
        <v>5</v>
      </c>
      <c r="AW43" s="22">
        <f>AT43+AU43+AV43</f>
        <v>16</v>
      </c>
      <c r="AX43" s="14"/>
      <c r="AY43" s="23"/>
      <c r="AZ43" s="21"/>
      <c r="BA43" s="19"/>
      <c r="BB43" s="24">
        <v>0</v>
      </c>
      <c r="BC43" s="19"/>
      <c r="BD43" s="22">
        <f>BA43+BB43+BC43</f>
        <v>0</v>
      </c>
      <c r="BE43" s="14"/>
      <c r="BF43" s="23"/>
      <c r="BG43" s="21"/>
      <c r="BH43" s="57">
        <f>(BF$64+1)-BG43</f>
        <v>0</v>
      </c>
      <c r="BI43" s="24">
        <v>0</v>
      </c>
      <c r="BJ43" s="19"/>
      <c r="BK43" s="22">
        <f>BH43+BI43+BJ43</f>
        <v>0</v>
      </c>
      <c r="BL43" s="14"/>
      <c r="BM43" s="23">
        <v>2.7430555555555555E-2</v>
      </c>
      <c r="BN43" s="21" t="s">
        <v>214</v>
      </c>
      <c r="BO43" s="57">
        <f>(BM$64+1)-BN43</f>
        <v>5</v>
      </c>
      <c r="BP43" s="67">
        <v>15</v>
      </c>
      <c r="BQ43" s="19">
        <v>5</v>
      </c>
      <c r="BR43" s="22">
        <f>BO43+BP43+BQ43</f>
        <v>25</v>
      </c>
      <c r="BS43" s="14"/>
      <c r="BT43" s="23"/>
      <c r="BU43" s="21"/>
      <c r="BV43" s="19"/>
      <c r="BW43" s="24">
        <v>0</v>
      </c>
      <c r="BX43" s="19"/>
      <c r="BY43" s="22">
        <f>BV43+BW43+BX43</f>
        <v>0</v>
      </c>
      <c r="BZ43" s="14"/>
      <c r="CA43" s="23"/>
      <c r="CB43" s="21"/>
      <c r="CC43" s="19"/>
      <c r="CD43" s="24">
        <v>0</v>
      </c>
      <c r="CE43" s="19"/>
      <c r="CF43" s="22">
        <f>CC43+CD43+CE43</f>
        <v>0</v>
      </c>
      <c r="CG43" s="14"/>
      <c r="CH43" s="23"/>
      <c r="CI43" s="21"/>
      <c r="CJ43" s="57">
        <f>(CH$64+1)-CI43</f>
        <v>0</v>
      </c>
      <c r="CK43" s="24">
        <v>0</v>
      </c>
      <c r="CL43" s="19"/>
      <c r="CM43" s="22">
        <f>CJ43+CK43+CL43</f>
        <v>0</v>
      </c>
      <c r="CN43" s="72"/>
      <c r="CO43" s="23"/>
      <c r="CP43" s="21"/>
      <c r="CQ43" s="19"/>
      <c r="CR43" s="24">
        <v>0</v>
      </c>
      <c r="CS43" s="19"/>
      <c r="CT43" s="22">
        <f>CQ43+CR43+CS43</f>
        <v>0</v>
      </c>
      <c r="CU43" s="14"/>
      <c r="CV43" s="23"/>
      <c r="CW43" s="21"/>
      <c r="CX43" s="57">
        <f>(CV$64+1)-CW43</f>
        <v>0</v>
      </c>
      <c r="CY43" s="24">
        <v>0</v>
      </c>
      <c r="CZ43" s="19"/>
      <c r="DA43" s="22">
        <f>CX43+CY43+CZ43</f>
        <v>0</v>
      </c>
      <c r="DB43" s="14"/>
      <c r="DC43" s="23"/>
      <c r="DD43" s="21"/>
      <c r="DE43" s="57">
        <f>(DC$64+1)-DD43</f>
        <v>0</v>
      </c>
      <c r="DF43" s="24">
        <v>0</v>
      </c>
      <c r="DG43" s="19"/>
      <c r="DH43" s="22">
        <f>DE43+DF43+DG43</f>
        <v>0</v>
      </c>
      <c r="DI43" s="14"/>
      <c r="DJ43" s="23">
        <v>6.7743055555555556E-2</v>
      </c>
      <c r="DK43" s="21" t="s">
        <v>214</v>
      </c>
      <c r="DL43" s="57">
        <v>6</v>
      </c>
      <c r="DM43" s="24">
        <v>0</v>
      </c>
      <c r="DN43" s="19">
        <v>10</v>
      </c>
      <c r="DO43" s="22">
        <f>DL43+DM43+DN43</f>
        <v>16</v>
      </c>
      <c r="DP43" s="14"/>
      <c r="DQ43" s="23"/>
      <c r="DR43" s="21" t="s">
        <v>232</v>
      </c>
      <c r="DS43" s="82">
        <f t="shared" ref="DS43:DS62" si="43">SUM(D43+K43+R43+Y43+AF43+AM43+AT43+BA43+BH43+BO43+BV43+CC43+CJ43+CQ43+CX43+DE43+DL43)</f>
        <v>44</v>
      </c>
      <c r="DT43" s="82">
        <f t="shared" ref="DT43:DT62" si="44">SUM(E43+L43+S43+Z43+AG43+AN43+AU43+BB43+BI43+BP43+BW43+CD43+CK43+CR43+CY43+DF43+DM43)</f>
        <v>30</v>
      </c>
      <c r="DU43" s="82">
        <f t="shared" ref="DU43:DU62" si="45">SUM(F43+M43+T43+AA43+AH43+AO43+AV43+BC43+BJ43+BQ43+BX43+CE43+CL43+CS43+CZ43+DG43+DN43)</f>
        <v>45</v>
      </c>
      <c r="DV43" s="22">
        <f>DS43+DT43+DU43</f>
        <v>119</v>
      </c>
      <c r="DW43" s="14" t="str">
        <f>A43</f>
        <v>Karen Bridge</v>
      </c>
      <c r="DX43" s="14"/>
      <c r="DY43" s="64">
        <v>2</v>
      </c>
      <c r="DZ43" s="77"/>
      <c r="EA43" s="77" t="s">
        <v>422</v>
      </c>
      <c r="EB43" s="77" t="s">
        <v>367</v>
      </c>
      <c r="EC43" s="77">
        <v>2</v>
      </c>
      <c r="ED43" s="77">
        <v>2</v>
      </c>
      <c r="EE43" s="77">
        <v>2</v>
      </c>
      <c r="EF43" s="77">
        <v>2</v>
      </c>
      <c r="EG43" s="77">
        <v>2</v>
      </c>
      <c r="EH43" s="77">
        <v>2</v>
      </c>
      <c r="EI43" s="77">
        <v>2</v>
      </c>
      <c r="EJ43" s="77">
        <v>2</v>
      </c>
      <c r="EK43" s="77">
        <v>2</v>
      </c>
      <c r="EL43" s="77">
        <v>2</v>
      </c>
      <c r="EM43" s="77">
        <v>2</v>
      </c>
      <c r="EN43" s="77">
        <v>2</v>
      </c>
      <c r="EO43" s="77" t="s">
        <v>232</v>
      </c>
      <c r="EQ43" s="8">
        <f t="shared" ref="EQ43:EQ62" si="46">DV43-DO43</f>
        <v>103</v>
      </c>
      <c r="ER43" s="8">
        <v>2</v>
      </c>
    </row>
    <row r="44" spans="1:148">
      <c r="A44" s="14" t="s">
        <v>135</v>
      </c>
      <c r="B44" s="23">
        <v>3.4444444444444444E-2</v>
      </c>
      <c r="C44" s="21" t="s">
        <v>233</v>
      </c>
      <c r="D44" s="57">
        <f t="shared" ref="D44:D51" si="47">(B$64+1)-C44</f>
        <v>6</v>
      </c>
      <c r="E44" s="24">
        <v>0</v>
      </c>
      <c r="F44" s="19">
        <v>5</v>
      </c>
      <c r="G44" s="22">
        <f t="shared" ref="G44:G53" si="48">D44+E44+F44</f>
        <v>11</v>
      </c>
      <c r="H44" s="14"/>
      <c r="I44" s="23">
        <v>3.498842592592593E-2</v>
      </c>
      <c r="J44" s="21" t="s">
        <v>233</v>
      </c>
      <c r="K44" s="57">
        <f>(I$64+1)-J44</f>
        <v>2</v>
      </c>
      <c r="L44" s="24">
        <v>0</v>
      </c>
      <c r="M44" s="19">
        <v>5</v>
      </c>
      <c r="N44" s="22">
        <f t="shared" ref="N44:N53" si="49">K44+L44+M44</f>
        <v>7</v>
      </c>
      <c r="O44" s="14"/>
      <c r="P44" s="23">
        <v>7.5486111111111115E-2</v>
      </c>
      <c r="Q44" s="21" t="s">
        <v>232</v>
      </c>
      <c r="R44" s="57">
        <f>(P$64+1)-Q44</f>
        <v>5</v>
      </c>
      <c r="S44" s="24">
        <v>0</v>
      </c>
      <c r="T44" s="19">
        <v>5</v>
      </c>
      <c r="U44" s="22">
        <f t="shared" ref="U44:U53" si="50">R44+S44+T44</f>
        <v>10</v>
      </c>
      <c r="V44" s="14"/>
      <c r="W44" s="23">
        <v>0.10270833333333333</v>
      </c>
      <c r="X44" s="21" t="s">
        <v>232</v>
      </c>
      <c r="Y44" s="57">
        <f>(W$64+1)-X44</f>
        <v>2</v>
      </c>
      <c r="Z44" s="24">
        <v>0</v>
      </c>
      <c r="AA44" s="19">
        <v>5</v>
      </c>
      <c r="AB44" s="22">
        <f t="shared" ref="AB44:AB53" si="51">Y44+Z44+AA44</f>
        <v>7</v>
      </c>
      <c r="AC44" s="14"/>
      <c r="AD44" s="23">
        <v>5.9861111111111108E-2</v>
      </c>
      <c r="AE44" s="21" t="s">
        <v>233</v>
      </c>
      <c r="AF44" s="57">
        <f>(AD$64+1)-AE44</f>
        <v>3</v>
      </c>
      <c r="AG44" s="24">
        <v>0</v>
      </c>
      <c r="AH44" s="19">
        <v>5</v>
      </c>
      <c r="AI44" s="22">
        <f t="shared" ref="AI44:AI53" si="52">AF44+AG44+AH44</f>
        <v>8</v>
      </c>
      <c r="AJ44" s="14"/>
      <c r="AK44" s="23">
        <v>3.3576388888888892E-2</v>
      </c>
      <c r="AL44" s="21" t="s">
        <v>232</v>
      </c>
      <c r="AM44" s="57">
        <f>(AK$64+1)-AL44</f>
        <v>3</v>
      </c>
      <c r="AN44" s="67">
        <v>15</v>
      </c>
      <c r="AO44" s="19">
        <v>5</v>
      </c>
      <c r="AP44" s="22">
        <f t="shared" ref="AP44:AP53" si="53">AM44+AN44+AO44</f>
        <v>23</v>
      </c>
      <c r="AQ44" s="14"/>
      <c r="AR44" s="23">
        <v>2.8055555555555556E-2</v>
      </c>
      <c r="AS44" s="21" t="s">
        <v>232</v>
      </c>
      <c r="AT44" s="57">
        <f>(AR$64+1)-AS44</f>
        <v>10</v>
      </c>
      <c r="AU44" s="24">
        <v>0</v>
      </c>
      <c r="AV44" s="19">
        <v>5</v>
      </c>
      <c r="AW44" s="22">
        <f t="shared" ref="AW44:AW59" si="54">AT44+AU44+AV44</f>
        <v>15</v>
      </c>
      <c r="AX44" s="14"/>
      <c r="AY44" s="23">
        <v>3.2638888888888891E-2</v>
      </c>
      <c r="AZ44" s="21" t="s">
        <v>214</v>
      </c>
      <c r="BA44" s="57">
        <f>(AY$64+1)-AZ44</f>
        <v>6</v>
      </c>
      <c r="BB44" s="67">
        <v>15</v>
      </c>
      <c r="BC44" s="19">
        <v>5</v>
      </c>
      <c r="BD44" s="22">
        <f t="shared" ref="BD44:BD59" si="55">BA44+BB44+BC44</f>
        <v>26</v>
      </c>
      <c r="BE44" s="14"/>
      <c r="BF44" s="23"/>
      <c r="BG44" s="21"/>
      <c r="BH44" s="57">
        <f>(BF$64+1)-BG44</f>
        <v>0</v>
      </c>
      <c r="BI44" s="24">
        <v>0</v>
      </c>
      <c r="BJ44" s="19"/>
      <c r="BK44" s="22">
        <f t="shared" ref="BK44:BK53" si="56">BH44+BI44+BJ44</f>
        <v>0</v>
      </c>
      <c r="BL44" s="14"/>
      <c r="BM44" s="23">
        <v>3.2280092592592589E-2</v>
      </c>
      <c r="BN44" s="21" t="s">
        <v>232</v>
      </c>
      <c r="BO44" s="57">
        <f>(BM$64+1)-BN44</f>
        <v>4</v>
      </c>
      <c r="BP44" s="67">
        <v>15</v>
      </c>
      <c r="BQ44" s="19">
        <v>5</v>
      </c>
      <c r="BR44" s="22">
        <f t="shared" ref="BR44:BR61" si="57">BO44+BP44+BQ44</f>
        <v>24</v>
      </c>
      <c r="BS44" s="14"/>
      <c r="BT44" s="23"/>
      <c r="BU44" s="21"/>
      <c r="BV44" s="19"/>
      <c r="BW44" s="24">
        <v>0</v>
      </c>
      <c r="BX44" s="19"/>
      <c r="BY44" s="22">
        <f t="shared" ref="BY44:BY61" si="58">BV44+BW44+BX44</f>
        <v>0</v>
      </c>
      <c r="BZ44" s="14"/>
      <c r="CA44" s="23">
        <v>7.2789351851851855E-2</v>
      </c>
      <c r="CB44" s="21" t="s">
        <v>214</v>
      </c>
      <c r="CC44" s="57">
        <f>(CA$64+1)-CB44</f>
        <v>1</v>
      </c>
      <c r="CD44" s="67">
        <v>15</v>
      </c>
      <c r="CE44" s="19">
        <v>5</v>
      </c>
      <c r="CF44" s="22">
        <f t="shared" ref="CF44:CF61" si="59">CC44+CD44+CE44</f>
        <v>21</v>
      </c>
      <c r="CG44" s="14"/>
      <c r="CH44" s="23"/>
      <c r="CI44" s="21"/>
      <c r="CJ44" s="57">
        <f>(CH$64+1)-CI44</f>
        <v>0</v>
      </c>
      <c r="CK44" s="24">
        <v>0</v>
      </c>
      <c r="CL44" s="19"/>
      <c r="CM44" s="22">
        <f t="shared" ref="CM44:CM61" si="60">CJ44+CK44+CL44</f>
        <v>0</v>
      </c>
      <c r="CN44" s="72"/>
      <c r="CO44" s="23"/>
      <c r="CP44" s="21"/>
      <c r="CQ44" s="19"/>
      <c r="CR44" s="24">
        <v>0</v>
      </c>
      <c r="CS44" s="19"/>
      <c r="CT44" s="22">
        <f t="shared" ref="CT44:CT62" si="61">CQ44+CR44+CS44</f>
        <v>0</v>
      </c>
      <c r="CU44" s="14"/>
      <c r="CV44" s="23"/>
      <c r="CW44" s="21"/>
      <c r="CX44" s="57">
        <f>(CV$64+1)-CW44</f>
        <v>0</v>
      </c>
      <c r="CY44" s="24">
        <v>0</v>
      </c>
      <c r="CZ44" s="19"/>
      <c r="DA44" s="22">
        <f t="shared" ref="DA44:DA62" si="62">CX44+CY44+CZ44</f>
        <v>0</v>
      </c>
      <c r="DB44" s="14"/>
      <c r="DC44" s="23"/>
      <c r="DD44" s="21"/>
      <c r="DE44" s="57">
        <f>(DC$64+1)-DD44</f>
        <v>0</v>
      </c>
      <c r="DF44" s="24">
        <v>0</v>
      </c>
      <c r="DG44" s="19"/>
      <c r="DH44" s="22">
        <f t="shared" ref="DH44:DH61" si="63">DE44+DF44+DG44</f>
        <v>0</v>
      </c>
      <c r="DI44" s="14"/>
      <c r="DJ44" s="23">
        <v>9.644675925925926E-2</v>
      </c>
      <c r="DK44" s="21" t="s">
        <v>232</v>
      </c>
      <c r="DL44" s="57">
        <v>4</v>
      </c>
      <c r="DM44" s="24">
        <v>0</v>
      </c>
      <c r="DN44" s="19">
        <v>10</v>
      </c>
      <c r="DO44" s="22">
        <f t="shared" ref="DO44:DO61" si="64">DL44+DM44+DN44</f>
        <v>14</v>
      </c>
      <c r="DP44" s="14"/>
      <c r="DQ44" s="23"/>
      <c r="DR44" s="21" t="s">
        <v>214</v>
      </c>
      <c r="DS44" s="82">
        <f t="shared" si="43"/>
        <v>46</v>
      </c>
      <c r="DT44" s="82">
        <f t="shared" si="44"/>
        <v>60</v>
      </c>
      <c r="DU44" s="82">
        <f t="shared" si="45"/>
        <v>60</v>
      </c>
      <c r="DV44" s="22">
        <f>DS44+DT44+DU44</f>
        <v>166</v>
      </c>
      <c r="DW44" s="14" t="str">
        <f>A44</f>
        <v>Joanne Briggs</v>
      </c>
      <c r="DX44" s="14"/>
      <c r="DY44" s="78">
        <v>1</v>
      </c>
      <c r="DZ44" s="77">
        <v>3</v>
      </c>
      <c r="EA44" s="77">
        <v>2</v>
      </c>
      <c r="EB44" s="77">
        <v>1</v>
      </c>
      <c r="EC44" s="77">
        <v>1</v>
      </c>
      <c r="ED44" s="77">
        <v>1</v>
      </c>
      <c r="EE44" s="77">
        <v>1</v>
      </c>
      <c r="EF44" s="77">
        <v>1</v>
      </c>
      <c r="EG44" s="77">
        <v>1</v>
      </c>
      <c r="EH44" s="77">
        <v>1</v>
      </c>
      <c r="EI44" s="77">
        <v>1</v>
      </c>
      <c r="EJ44" s="77">
        <v>1</v>
      </c>
      <c r="EK44" s="77">
        <v>1</v>
      </c>
      <c r="EL44" s="77">
        <v>1</v>
      </c>
      <c r="EM44" s="77">
        <v>1</v>
      </c>
      <c r="EN44" s="77">
        <v>1</v>
      </c>
      <c r="EO44" s="77" t="s">
        <v>214</v>
      </c>
      <c r="EQ44" s="8">
        <f t="shared" si="46"/>
        <v>152</v>
      </c>
      <c r="ER44" s="8">
        <v>1</v>
      </c>
    </row>
    <row r="45" spans="1:148">
      <c r="A45" s="14" t="s">
        <v>326</v>
      </c>
      <c r="B45" s="23">
        <v>3.4108796296296297E-2</v>
      </c>
      <c r="C45" s="21" t="s">
        <v>214</v>
      </c>
      <c r="D45" s="57">
        <f t="shared" si="47"/>
        <v>8</v>
      </c>
      <c r="E45" s="24">
        <v>0</v>
      </c>
      <c r="F45" s="19">
        <v>5</v>
      </c>
      <c r="G45" s="22">
        <f t="shared" si="48"/>
        <v>13</v>
      </c>
      <c r="H45" s="14"/>
      <c r="I45" s="23"/>
      <c r="J45" s="21"/>
      <c r="K45" s="25"/>
      <c r="L45" s="24">
        <v>0</v>
      </c>
      <c r="M45" s="19"/>
      <c r="N45" s="22">
        <f t="shared" si="49"/>
        <v>0</v>
      </c>
      <c r="O45" s="14"/>
      <c r="P45" s="23">
        <v>7.9259259259259265E-2</v>
      </c>
      <c r="Q45" s="21" t="s">
        <v>267</v>
      </c>
      <c r="R45" s="57">
        <f>(P$64+1)-Q45</f>
        <v>3</v>
      </c>
      <c r="S45" s="24">
        <v>0</v>
      </c>
      <c r="T45" s="19">
        <v>5</v>
      </c>
      <c r="U45" s="22">
        <f t="shared" si="50"/>
        <v>8</v>
      </c>
      <c r="V45" s="14"/>
      <c r="W45" s="23"/>
      <c r="X45" s="21"/>
      <c r="Y45" s="19"/>
      <c r="Z45" s="24">
        <v>0</v>
      </c>
      <c r="AA45" s="19"/>
      <c r="AB45" s="22">
        <f t="shared" si="51"/>
        <v>0</v>
      </c>
      <c r="AC45" s="14"/>
      <c r="AD45" s="23">
        <v>5.7743055555555554E-2</v>
      </c>
      <c r="AE45" s="21" t="s">
        <v>232</v>
      </c>
      <c r="AF45" s="57">
        <f>(AD$64+1)-AE45</f>
        <v>4</v>
      </c>
      <c r="AG45" s="24">
        <v>0</v>
      </c>
      <c r="AH45" s="19">
        <v>5</v>
      </c>
      <c r="AI45" s="22">
        <f t="shared" si="52"/>
        <v>9</v>
      </c>
      <c r="AJ45" s="14"/>
      <c r="AK45" s="23"/>
      <c r="AL45" s="21"/>
      <c r="AM45" s="19"/>
      <c r="AN45" s="24">
        <v>0</v>
      </c>
      <c r="AO45" s="19"/>
      <c r="AP45" s="22">
        <f t="shared" si="53"/>
        <v>0</v>
      </c>
      <c r="AQ45" s="14"/>
      <c r="AR45" s="23"/>
      <c r="AS45" s="21"/>
      <c r="AT45" s="19"/>
      <c r="AU45" s="24">
        <v>0</v>
      </c>
      <c r="AV45" s="19"/>
      <c r="AW45" s="22">
        <f t="shared" si="54"/>
        <v>0</v>
      </c>
      <c r="AX45" s="14"/>
      <c r="AY45" s="23"/>
      <c r="AZ45" s="21"/>
      <c r="BA45" s="19"/>
      <c r="BB45" s="24">
        <v>0</v>
      </c>
      <c r="BC45" s="19"/>
      <c r="BD45" s="22">
        <f t="shared" si="55"/>
        <v>0</v>
      </c>
      <c r="BE45" s="14"/>
      <c r="BF45" s="23"/>
      <c r="BG45" s="21"/>
      <c r="BH45" s="57">
        <f>(BF$64+1)-BG45</f>
        <v>0</v>
      </c>
      <c r="BI45" s="24">
        <v>0</v>
      </c>
      <c r="BJ45" s="19"/>
      <c r="BK45" s="22">
        <f t="shared" si="56"/>
        <v>0</v>
      </c>
      <c r="BL45" s="14"/>
      <c r="BM45" s="23">
        <v>3.4548611111111113E-2</v>
      </c>
      <c r="BN45" s="21" t="s">
        <v>233</v>
      </c>
      <c r="BO45" s="57">
        <f>(BM$64+1)-BN45</f>
        <v>3</v>
      </c>
      <c r="BP45" s="24">
        <v>0</v>
      </c>
      <c r="BQ45" s="19">
        <v>5</v>
      </c>
      <c r="BR45" s="22">
        <f t="shared" si="57"/>
        <v>8</v>
      </c>
      <c r="BS45" s="14"/>
      <c r="BT45" s="23"/>
      <c r="BU45" s="21"/>
      <c r="BV45" s="25"/>
      <c r="BW45" s="24">
        <v>0</v>
      </c>
      <c r="BX45" s="19"/>
      <c r="BY45" s="22">
        <f t="shared" si="58"/>
        <v>0</v>
      </c>
      <c r="BZ45" s="14"/>
      <c r="CA45" s="23"/>
      <c r="CB45" s="21"/>
      <c r="CC45" s="19"/>
      <c r="CD45" s="24">
        <v>0</v>
      </c>
      <c r="CE45" s="19"/>
      <c r="CF45" s="22">
        <f t="shared" si="59"/>
        <v>0</v>
      </c>
      <c r="CG45" s="14"/>
      <c r="CH45" s="23"/>
      <c r="CI45" s="21"/>
      <c r="CJ45" s="57">
        <f>(CH$64+1)-CI45</f>
        <v>0</v>
      </c>
      <c r="CK45" s="24">
        <v>0</v>
      </c>
      <c r="CL45" s="19"/>
      <c r="CM45" s="22">
        <f t="shared" si="60"/>
        <v>0</v>
      </c>
      <c r="CN45" s="72"/>
      <c r="CO45" s="23">
        <v>3.6851851851851851E-2</v>
      </c>
      <c r="CP45" s="21" t="s">
        <v>267</v>
      </c>
      <c r="CQ45" s="57">
        <f>(CO$64+1)-CP45</f>
        <v>4</v>
      </c>
      <c r="CR45" s="24">
        <v>0</v>
      </c>
      <c r="CS45" s="19">
        <v>5</v>
      </c>
      <c r="CT45" s="22">
        <f t="shared" si="61"/>
        <v>9</v>
      </c>
      <c r="CU45" s="14"/>
      <c r="CV45" s="23"/>
      <c r="CW45" s="21"/>
      <c r="CX45" s="57">
        <f>(CV$64+1)-CW45</f>
        <v>0</v>
      </c>
      <c r="CY45" s="24">
        <v>0</v>
      </c>
      <c r="CZ45" s="19"/>
      <c r="DA45" s="22">
        <f t="shared" si="62"/>
        <v>0</v>
      </c>
      <c r="DB45" s="14"/>
      <c r="DC45" s="23"/>
      <c r="DD45" s="21"/>
      <c r="DE45" s="57">
        <f>(DC$64+1)-DD45</f>
        <v>0</v>
      </c>
      <c r="DF45" s="24">
        <v>0</v>
      </c>
      <c r="DG45" s="19"/>
      <c r="DH45" s="22">
        <f t="shared" si="63"/>
        <v>0</v>
      </c>
      <c r="DI45" s="14"/>
      <c r="DJ45" s="23"/>
      <c r="DK45" s="21"/>
      <c r="DL45" s="19"/>
      <c r="DM45" s="24">
        <v>0</v>
      </c>
      <c r="DN45" s="19"/>
      <c r="DO45" s="22">
        <f t="shared" si="64"/>
        <v>0</v>
      </c>
      <c r="DP45" s="14"/>
      <c r="DQ45" s="23"/>
      <c r="DR45" s="21" t="s">
        <v>267</v>
      </c>
      <c r="DS45" s="82">
        <f t="shared" si="43"/>
        <v>22</v>
      </c>
      <c r="DT45" s="82">
        <f t="shared" si="44"/>
        <v>0</v>
      </c>
      <c r="DU45" s="82">
        <f t="shared" si="45"/>
        <v>25</v>
      </c>
      <c r="DV45" s="22">
        <f>DS45+DT45+DU45</f>
        <v>47</v>
      </c>
      <c r="DW45" s="14" t="str">
        <f>A45</f>
        <v>Emma Carrick</v>
      </c>
      <c r="DX45" s="14"/>
      <c r="DY45" s="78">
        <v>4</v>
      </c>
      <c r="DZ45" s="77">
        <v>1</v>
      </c>
      <c r="EA45" s="77">
        <v>4</v>
      </c>
      <c r="EB45" s="77">
        <v>2</v>
      </c>
      <c r="EC45" s="77">
        <v>4</v>
      </c>
      <c r="ED45" s="77">
        <v>4</v>
      </c>
      <c r="EE45" s="77">
        <v>5</v>
      </c>
      <c r="EF45" s="77">
        <v>5</v>
      </c>
      <c r="EG45" s="77">
        <v>6</v>
      </c>
      <c r="EH45" s="77">
        <v>5</v>
      </c>
      <c r="EI45" s="77">
        <v>5</v>
      </c>
      <c r="EJ45" s="77">
        <v>5</v>
      </c>
      <c r="EK45" s="77">
        <v>5</v>
      </c>
      <c r="EL45" s="77">
        <v>4</v>
      </c>
      <c r="EM45" s="77">
        <v>4</v>
      </c>
      <c r="EN45" s="77">
        <v>4</v>
      </c>
      <c r="EO45" s="77" t="s">
        <v>267</v>
      </c>
      <c r="EQ45" s="8">
        <f t="shared" si="46"/>
        <v>47</v>
      </c>
      <c r="ER45" s="8">
        <v>4</v>
      </c>
    </row>
    <row r="46" spans="1:148">
      <c r="A46" s="14" t="s">
        <v>36</v>
      </c>
      <c r="B46" s="23">
        <v>3.7187499999999998E-2</v>
      </c>
      <c r="C46" s="21" t="s">
        <v>328</v>
      </c>
      <c r="D46" s="57">
        <f t="shared" si="47"/>
        <v>4</v>
      </c>
      <c r="E46" s="24">
        <v>0</v>
      </c>
      <c r="F46" s="19">
        <v>5</v>
      </c>
      <c r="G46" s="22">
        <f t="shared" si="48"/>
        <v>9</v>
      </c>
      <c r="H46" s="14"/>
      <c r="I46" s="23"/>
      <c r="J46" s="21"/>
      <c r="K46" s="19"/>
      <c r="L46" s="24">
        <v>0</v>
      </c>
      <c r="M46" s="19"/>
      <c r="N46" s="22">
        <f t="shared" si="49"/>
        <v>0</v>
      </c>
      <c r="O46" s="14"/>
      <c r="P46" s="23"/>
      <c r="Q46" s="21"/>
      <c r="R46" s="19"/>
      <c r="S46" s="24">
        <v>0</v>
      </c>
      <c r="T46" s="19"/>
      <c r="U46" s="22">
        <f t="shared" si="50"/>
        <v>0</v>
      </c>
      <c r="V46" s="14"/>
      <c r="W46" s="23"/>
      <c r="X46" s="21"/>
      <c r="Y46" s="25"/>
      <c r="Z46" s="24">
        <v>0</v>
      </c>
      <c r="AA46" s="19"/>
      <c r="AB46" s="22">
        <f t="shared" si="51"/>
        <v>0</v>
      </c>
      <c r="AC46" s="14"/>
      <c r="AD46" s="23"/>
      <c r="AE46" s="21"/>
      <c r="AF46" s="19"/>
      <c r="AG46" s="24">
        <v>0</v>
      </c>
      <c r="AH46" s="19"/>
      <c r="AI46" s="22">
        <f t="shared" si="52"/>
        <v>0</v>
      </c>
      <c r="AJ46" s="14"/>
      <c r="AK46" s="23"/>
      <c r="AL46" s="21"/>
      <c r="AM46" s="19"/>
      <c r="AN46" s="24">
        <v>0</v>
      </c>
      <c r="AO46" s="19"/>
      <c r="AP46" s="22">
        <f t="shared" si="53"/>
        <v>0</v>
      </c>
      <c r="AQ46" s="14"/>
      <c r="AR46" s="23"/>
      <c r="AS46" s="21"/>
      <c r="AT46" s="25"/>
      <c r="AU46" s="24">
        <v>0</v>
      </c>
      <c r="AV46" s="19"/>
      <c r="AW46" s="22">
        <f t="shared" si="54"/>
        <v>0</v>
      </c>
      <c r="AX46" s="14"/>
      <c r="AY46" s="23"/>
      <c r="AZ46" s="21"/>
      <c r="BA46" s="19"/>
      <c r="BB46" s="24">
        <v>0</v>
      </c>
      <c r="BC46" s="19"/>
      <c r="BD46" s="22">
        <f t="shared" si="55"/>
        <v>0</v>
      </c>
      <c r="BE46" s="14"/>
      <c r="BF46" s="23"/>
      <c r="BG46" s="21"/>
      <c r="BH46" s="57">
        <f>(BF$64+1)-BG46</f>
        <v>0</v>
      </c>
      <c r="BI46" s="24">
        <v>0</v>
      </c>
      <c r="BJ46" s="19"/>
      <c r="BK46" s="22">
        <f t="shared" si="56"/>
        <v>0</v>
      </c>
      <c r="BL46" s="14"/>
      <c r="BM46" s="23"/>
      <c r="BN46" s="21"/>
      <c r="BO46" s="19"/>
      <c r="BP46" s="24">
        <v>0</v>
      </c>
      <c r="BQ46" s="19"/>
      <c r="BR46" s="22">
        <f t="shared" si="57"/>
        <v>0</v>
      </c>
      <c r="BS46" s="14"/>
      <c r="BT46" s="23"/>
      <c r="BU46" s="21"/>
      <c r="BV46" s="19"/>
      <c r="BW46" s="24">
        <v>0</v>
      </c>
      <c r="BX46" s="19"/>
      <c r="BY46" s="22">
        <f t="shared" si="58"/>
        <v>0</v>
      </c>
      <c r="BZ46" s="14"/>
      <c r="CA46" s="23"/>
      <c r="CB46" s="21"/>
      <c r="CC46" s="19"/>
      <c r="CD46" s="24">
        <v>0</v>
      </c>
      <c r="CE46" s="19"/>
      <c r="CF46" s="22">
        <f t="shared" si="59"/>
        <v>0</v>
      </c>
      <c r="CG46" s="14"/>
      <c r="CH46" s="23"/>
      <c r="CI46" s="21"/>
      <c r="CJ46" s="57">
        <f>(CH$64+1)-CI46</f>
        <v>0</v>
      </c>
      <c r="CK46" s="24">
        <v>0</v>
      </c>
      <c r="CL46" s="19"/>
      <c r="CM46" s="22">
        <f t="shared" si="60"/>
        <v>0</v>
      </c>
      <c r="CN46" s="72"/>
      <c r="CO46" s="23"/>
      <c r="CP46" s="21"/>
      <c r="CQ46" s="19"/>
      <c r="CR46" s="24">
        <v>0</v>
      </c>
      <c r="CS46" s="19"/>
      <c r="CT46" s="22">
        <f t="shared" si="61"/>
        <v>0</v>
      </c>
      <c r="CU46" s="14"/>
      <c r="CV46" s="23"/>
      <c r="CW46" s="21"/>
      <c r="CX46" s="57">
        <f>(CV$64+1)-CW46</f>
        <v>0</v>
      </c>
      <c r="CY46" s="24">
        <v>0</v>
      </c>
      <c r="CZ46" s="19"/>
      <c r="DA46" s="22">
        <f t="shared" si="62"/>
        <v>0</v>
      </c>
      <c r="DB46" s="14"/>
      <c r="DC46" s="23"/>
      <c r="DD46" s="21"/>
      <c r="DE46" s="57">
        <f>(DC$64+1)-DD46</f>
        <v>0</v>
      </c>
      <c r="DF46" s="24">
        <v>0</v>
      </c>
      <c r="DG46" s="19"/>
      <c r="DH46" s="22">
        <f t="shared" si="63"/>
        <v>0</v>
      </c>
      <c r="DI46" s="14"/>
      <c r="DJ46" s="23">
        <v>9.6469907407407407E-2</v>
      </c>
      <c r="DK46" s="21" t="s">
        <v>233</v>
      </c>
      <c r="DL46" s="57">
        <v>2</v>
      </c>
      <c r="DM46" s="24">
        <v>0</v>
      </c>
      <c r="DN46" s="19">
        <v>10</v>
      </c>
      <c r="DO46" s="22">
        <f t="shared" si="64"/>
        <v>12</v>
      </c>
      <c r="DP46" s="14"/>
      <c r="DQ46" s="23"/>
      <c r="DR46" s="21" t="s">
        <v>337</v>
      </c>
      <c r="DS46" s="82">
        <f t="shared" si="43"/>
        <v>6</v>
      </c>
      <c r="DT46" s="82">
        <f t="shared" si="44"/>
        <v>0</v>
      </c>
      <c r="DU46" s="82">
        <f t="shared" si="45"/>
        <v>15</v>
      </c>
      <c r="DV46" s="22">
        <f t="shared" ref="DV46:DV54" si="65">DS46+DT46+DU46</f>
        <v>21</v>
      </c>
      <c r="DW46" s="14" t="str">
        <f t="shared" ref="DW46:DW62" si="66">A46</f>
        <v>Karen Cummins</v>
      </c>
      <c r="DX46" s="14"/>
      <c r="DY46" s="78">
        <v>16</v>
      </c>
      <c r="DZ46" s="77">
        <v>5</v>
      </c>
      <c r="EA46" s="77" t="s">
        <v>422</v>
      </c>
      <c r="EB46" s="77" t="s">
        <v>132</v>
      </c>
      <c r="EC46" s="77" t="s">
        <v>132</v>
      </c>
      <c r="ED46" s="77" t="s">
        <v>423</v>
      </c>
      <c r="EE46" s="77" t="s">
        <v>366</v>
      </c>
      <c r="EF46" s="77">
        <v>14</v>
      </c>
      <c r="EG46" s="77">
        <v>14</v>
      </c>
      <c r="EH46" s="77">
        <v>15</v>
      </c>
      <c r="EI46" s="77">
        <v>15</v>
      </c>
      <c r="EJ46" s="77">
        <v>15</v>
      </c>
      <c r="EK46" s="77">
        <v>15</v>
      </c>
      <c r="EL46" s="77">
        <v>16</v>
      </c>
      <c r="EM46" s="77">
        <v>16</v>
      </c>
      <c r="EN46" s="77">
        <v>16</v>
      </c>
      <c r="EO46" s="77" t="s">
        <v>337</v>
      </c>
      <c r="EQ46" s="8">
        <f t="shared" si="46"/>
        <v>9</v>
      </c>
    </row>
    <row r="47" spans="1:148">
      <c r="A47" s="14" t="s">
        <v>272</v>
      </c>
      <c r="B47" s="23">
        <v>3.9259259259259258E-2</v>
      </c>
      <c r="C47" s="21" t="s">
        <v>264</v>
      </c>
      <c r="D47" s="57">
        <f t="shared" si="47"/>
        <v>3</v>
      </c>
      <c r="E47" s="24">
        <v>0</v>
      </c>
      <c r="F47" s="19">
        <v>5</v>
      </c>
      <c r="G47" s="22">
        <f t="shared" si="48"/>
        <v>8</v>
      </c>
      <c r="H47" s="14"/>
      <c r="I47" s="23">
        <v>4.0393518518518516E-2</v>
      </c>
      <c r="J47" s="21" t="s">
        <v>267</v>
      </c>
      <c r="K47" s="57">
        <f>(I$64+1)-J47</f>
        <v>1</v>
      </c>
      <c r="L47" s="24">
        <v>0</v>
      </c>
      <c r="M47" s="19">
        <v>5</v>
      </c>
      <c r="N47" s="22">
        <f t="shared" si="49"/>
        <v>6</v>
      </c>
      <c r="O47" s="14"/>
      <c r="P47" s="23">
        <v>8.5717592592592595E-2</v>
      </c>
      <c r="Q47" s="21" t="s">
        <v>264</v>
      </c>
      <c r="R47" s="57">
        <f>(P$64+1)-Q47</f>
        <v>1</v>
      </c>
      <c r="S47" s="24">
        <v>0</v>
      </c>
      <c r="T47" s="19">
        <v>5</v>
      </c>
      <c r="U47" s="22">
        <f t="shared" si="50"/>
        <v>6</v>
      </c>
      <c r="V47" s="14"/>
      <c r="W47" s="23">
        <v>0.10274305555555556</v>
      </c>
      <c r="X47" s="21" t="s">
        <v>233</v>
      </c>
      <c r="Y47" s="57">
        <f>(W$64+1)-X47</f>
        <v>1</v>
      </c>
      <c r="Z47" s="24">
        <v>0</v>
      </c>
      <c r="AA47" s="19">
        <v>5</v>
      </c>
      <c r="AB47" s="22">
        <f t="shared" si="51"/>
        <v>6</v>
      </c>
      <c r="AC47" s="14"/>
      <c r="AD47" s="23">
        <v>6.3611111111111118E-2</v>
      </c>
      <c r="AE47" s="21" t="s">
        <v>267</v>
      </c>
      <c r="AF47" s="57">
        <f>(AD$64+1)-AE47</f>
        <v>2</v>
      </c>
      <c r="AG47" s="24">
        <v>0</v>
      </c>
      <c r="AH47" s="19">
        <v>5</v>
      </c>
      <c r="AI47" s="22">
        <f t="shared" si="52"/>
        <v>7</v>
      </c>
      <c r="AJ47" s="14"/>
      <c r="AK47" s="23"/>
      <c r="AL47" s="21"/>
      <c r="AM47" s="19"/>
      <c r="AN47" s="24">
        <v>0</v>
      </c>
      <c r="AO47" s="19"/>
      <c r="AP47" s="22">
        <f t="shared" si="53"/>
        <v>0</v>
      </c>
      <c r="AQ47" s="14"/>
      <c r="AR47" s="23">
        <v>3.4664351851851849E-2</v>
      </c>
      <c r="AS47" s="21" t="s">
        <v>266</v>
      </c>
      <c r="AT47" s="57">
        <f>(AR$64+1)-AS47</f>
        <v>2</v>
      </c>
      <c r="AU47" s="24">
        <v>0</v>
      </c>
      <c r="AV47" s="19">
        <v>5</v>
      </c>
      <c r="AW47" s="22">
        <f t="shared" si="54"/>
        <v>7</v>
      </c>
      <c r="AX47" s="14"/>
      <c r="AY47" s="23"/>
      <c r="AZ47" s="21"/>
      <c r="BA47" s="19"/>
      <c r="BB47" s="24">
        <v>0</v>
      </c>
      <c r="BC47" s="19"/>
      <c r="BD47" s="22">
        <f t="shared" si="55"/>
        <v>0</v>
      </c>
      <c r="BE47" s="14"/>
      <c r="BF47" s="23"/>
      <c r="BG47" s="21"/>
      <c r="BH47" s="19"/>
      <c r="BI47" s="24">
        <v>0</v>
      </c>
      <c r="BJ47" s="19"/>
      <c r="BK47" s="22">
        <f t="shared" si="56"/>
        <v>0</v>
      </c>
      <c r="BL47" s="14"/>
      <c r="BM47" s="23"/>
      <c r="BN47" s="21"/>
      <c r="BO47" s="19"/>
      <c r="BP47" s="24">
        <v>0</v>
      </c>
      <c r="BQ47" s="19"/>
      <c r="BR47" s="22">
        <f t="shared" si="57"/>
        <v>0</v>
      </c>
      <c r="BS47" s="14"/>
      <c r="BT47" s="23"/>
      <c r="BU47" s="21"/>
      <c r="BV47" s="19"/>
      <c r="BW47" s="24">
        <v>0</v>
      </c>
      <c r="BX47" s="19"/>
      <c r="BY47" s="22">
        <f t="shared" si="58"/>
        <v>0</v>
      </c>
      <c r="BZ47" s="14"/>
      <c r="CA47" s="23"/>
      <c r="CB47" s="21"/>
      <c r="CC47" s="19"/>
      <c r="CD47" s="24">
        <v>0</v>
      </c>
      <c r="CE47" s="19"/>
      <c r="CF47" s="22">
        <f t="shared" si="59"/>
        <v>0</v>
      </c>
      <c r="CG47" s="14"/>
      <c r="CH47" s="23"/>
      <c r="CI47" s="21"/>
      <c r="CJ47" s="19"/>
      <c r="CK47" s="24">
        <v>0</v>
      </c>
      <c r="CL47" s="19"/>
      <c r="CM47" s="22">
        <f t="shared" si="60"/>
        <v>0</v>
      </c>
      <c r="CN47" s="72"/>
      <c r="CO47" s="23"/>
      <c r="CP47" s="21"/>
      <c r="CQ47" s="19"/>
      <c r="CR47" s="24">
        <v>0</v>
      </c>
      <c r="CS47" s="19"/>
      <c r="CT47" s="22">
        <f t="shared" si="61"/>
        <v>0</v>
      </c>
      <c r="CU47" s="14"/>
      <c r="CV47" s="23"/>
      <c r="CW47" s="21"/>
      <c r="CX47" s="19"/>
      <c r="CY47" s="24">
        <v>0</v>
      </c>
      <c r="CZ47" s="19"/>
      <c r="DA47" s="22">
        <f t="shared" si="62"/>
        <v>0</v>
      </c>
      <c r="DB47" s="14"/>
      <c r="DC47" s="23"/>
      <c r="DD47" s="21"/>
      <c r="DE47" s="19"/>
      <c r="DF47" s="24">
        <v>0</v>
      </c>
      <c r="DG47" s="19"/>
      <c r="DH47" s="22">
        <f t="shared" si="63"/>
        <v>0</v>
      </c>
      <c r="DI47" s="14"/>
      <c r="DJ47" s="23"/>
      <c r="DK47" s="21"/>
      <c r="DL47" s="19"/>
      <c r="DM47" s="24">
        <v>0</v>
      </c>
      <c r="DN47" s="19"/>
      <c r="DO47" s="22">
        <f t="shared" si="64"/>
        <v>0</v>
      </c>
      <c r="DP47" s="14"/>
      <c r="DQ47" s="23"/>
      <c r="DR47" s="21" t="s">
        <v>328</v>
      </c>
      <c r="DS47" s="82">
        <f t="shared" si="43"/>
        <v>10</v>
      </c>
      <c r="DT47" s="82">
        <f t="shared" si="44"/>
        <v>0</v>
      </c>
      <c r="DU47" s="82">
        <f t="shared" si="45"/>
        <v>30</v>
      </c>
      <c r="DV47" s="22">
        <f t="shared" si="65"/>
        <v>40</v>
      </c>
      <c r="DW47" s="14" t="str">
        <f t="shared" si="66"/>
        <v>Lisa Dixon</v>
      </c>
      <c r="DX47" s="14"/>
      <c r="DY47" s="78">
        <v>5</v>
      </c>
      <c r="DZ47" s="77">
        <v>6</v>
      </c>
      <c r="EA47" s="77">
        <v>3</v>
      </c>
      <c r="EB47" s="77" t="s">
        <v>367</v>
      </c>
      <c r="EC47" s="77">
        <v>3</v>
      </c>
      <c r="ED47" s="77">
        <v>3</v>
      </c>
      <c r="EE47" s="77">
        <v>4</v>
      </c>
      <c r="EF47" s="77">
        <v>4</v>
      </c>
      <c r="EG47" s="77">
        <v>4</v>
      </c>
      <c r="EH47" s="77">
        <v>4</v>
      </c>
      <c r="EI47" s="77">
        <v>4</v>
      </c>
      <c r="EJ47" s="77">
        <v>4</v>
      </c>
      <c r="EK47" s="77">
        <v>4</v>
      </c>
      <c r="EL47" s="77">
        <v>5</v>
      </c>
      <c r="EM47" s="77">
        <v>5</v>
      </c>
      <c r="EN47" s="77">
        <v>5</v>
      </c>
      <c r="EO47" s="77" t="s">
        <v>328</v>
      </c>
      <c r="EQ47" s="8">
        <f t="shared" si="46"/>
        <v>40</v>
      </c>
      <c r="ER47" s="8">
        <v>5</v>
      </c>
    </row>
    <row r="48" spans="1:148">
      <c r="A48" s="14" t="s">
        <v>26</v>
      </c>
      <c r="B48" s="23">
        <v>3.4247685185185187E-2</v>
      </c>
      <c r="C48" s="21" t="s">
        <v>232</v>
      </c>
      <c r="D48" s="57">
        <f t="shared" si="47"/>
        <v>7</v>
      </c>
      <c r="E48" s="24">
        <v>0</v>
      </c>
      <c r="F48" s="19">
        <v>5</v>
      </c>
      <c r="G48" s="22">
        <f t="shared" si="48"/>
        <v>12</v>
      </c>
      <c r="H48" s="14"/>
      <c r="I48" s="23">
        <v>3.4814814814814812E-2</v>
      </c>
      <c r="J48" s="21" t="s">
        <v>232</v>
      </c>
      <c r="K48" s="57">
        <f>(I$64+1)-J48</f>
        <v>3</v>
      </c>
      <c r="L48" s="24">
        <v>0</v>
      </c>
      <c r="M48" s="19">
        <v>5</v>
      </c>
      <c r="N48" s="22">
        <f t="shared" si="49"/>
        <v>8</v>
      </c>
      <c r="O48" s="14"/>
      <c r="P48" s="23"/>
      <c r="Q48" s="21"/>
      <c r="R48" s="19"/>
      <c r="S48" s="24">
        <v>0</v>
      </c>
      <c r="T48" s="19"/>
      <c r="U48" s="22">
        <f t="shared" si="50"/>
        <v>0</v>
      </c>
      <c r="V48" s="14"/>
      <c r="W48" s="23"/>
      <c r="X48" s="21"/>
      <c r="Y48" s="19"/>
      <c r="Z48" s="24">
        <v>0</v>
      </c>
      <c r="AA48" s="19"/>
      <c r="AB48" s="22">
        <f t="shared" si="51"/>
        <v>0</v>
      </c>
      <c r="AC48" s="14"/>
      <c r="AD48" s="23"/>
      <c r="AE48" s="21"/>
      <c r="AF48" s="19"/>
      <c r="AG48" s="24">
        <v>0</v>
      </c>
      <c r="AH48" s="19"/>
      <c r="AI48" s="22">
        <f t="shared" si="52"/>
        <v>0</v>
      </c>
      <c r="AJ48" s="14"/>
      <c r="AK48" s="23"/>
      <c r="AL48" s="21"/>
      <c r="AM48" s="19"/>
      <c r="AN48" s="24">
        <v>0</v>
      </c>
      <c r="AO48" s="19"/>
      <c r="AP48" s="22">
        <f t="shared" si="53"/>
        <v>0</v>
      </c>
      <c r="AQ48" s="14"/>
      <c r="AR48" s="23"/>
      <c r="AS48" s="21"/>
      <c r="AT48" s="19"/>
      <c r="AU48" s="24">
        <v>0</v>
      </c>
      <c r="AV48" s="19"/>
      <c r="AW48" s="22">
        <f t="shared" si="54"/>
        <v>0</v>
      </c>
      <c r="AX48" s="14"/>
      <c r="AY48" s="23"/>
      <c r="AZ48" s="21"/>
      <c r="BA48" s="19"/>
      <c r="BB48" s="24">
        <v>0</v>
      </c>
      <c r="BC48" s="19"/>
      <c r="BD48" s="22">
        <f t="shared" si="55"/>
        <v>0</v>
      </c>
      <c r="BE48" s="14"/>
      <c r="BF48" s="23"/>
      <c r="BG48" s="21"/>
      <c r="BH48" s="19"/>
      <c r="BI48" s="24">
        <v>0</v>
      </c>
      <c r="BJ48" s="19"/>
      <c r="BK48" s="22">
        <f t="shared" si="56"/>
        <v>0</v>
      </c>
      <c r="BL48" s="14"/>
      <c r="BM48" s="23"/>
      <c r="BN48" s="21"/>
      <c r="BO48" s="19"/>
      <c r="BP48" s="24">
        <v>0</v>
      </c>
      <c r="BQ48" s="19"/>
      <c r="BR48" s="22">
        <f t="shared" si="57"/>
        <v>0</v>
      </c>
      <c r="BS48" s="14"/>
      <c r="BT48" s="23"/>
      <c r="BU48" s="21"/>
      <c r="BV48" s="19"/>
      <c r="BW48" s="24">
        <v>0</v>
      </c>
      <c r="BX48" s="19"/>
      <c r="BY48" s="22">
        <f t="shared" si="58"/>
        <v>0</v>
      </c>
      <c r="BZ48" s="14"/>
      <c r="CA48" s="23"/>
      <c r="CB48" s="21"/>
      <c r="CC48" s="19"/>
      <c r="CD48" s="24">
        <v>0</v>
      </c>
      <c r="CE48" s="19"/>
      <c r="CF48" s="22">
        <f t="shared" si="59"/>
        <v>0</v>
      </c>
      <c r="CG48" s="14"/>
      <c r="CH48" s="23"/>
      <c r="CI48" s="21"/>
      <c r="CJ48" s="19"/>
      <c r="CK48" s="24">
        <v>0</v>
      </c>
      <c r="CL48" s="19"/>
      <c r="CM48" s="22">
        <f t="shared" si="60"/>
        <v>0</v>
      </c>
      <c r="CN48" s="72"/>
      <c r="CO48" s="23"/>
      <c r="CP48" s="21"/>
      <c r="CQ48" s="19"/>
      <c r="CR48" s="24">
        <v>0</v>
      </c>
      <c r="CS48" s="19"/>
      <c r="CT48" s="22">
        <f t="shared" si="61"/>
        <v>0</v>
      </c>
      <c r="CU48" s="14"/>
      <c r="CV48" s="23"/>
      <c r="CW48" s="21"/>
      <c r="CX48" s="19"/>
      <c r="CY48" s="24">
        <v>0</v>
      </c>
      <c r="CZ48" s="19"/>
      <c r="DA48" s="22">
        <f t="shared" si="62"/>
        <v>0</v>
      </c>
      <c r="DB48" s="14"/>
      <c r="DC48" s="23"/>
      <c r="DD48" s="21"/>
      <c r="DE48" s="19"/>
      <c r="DF48" s="24">
        <v>0</v>
      </c>
      <c r="DG48" s="19"/>
      <c r="DH48" s="22">
        <f t="shared" si="63"/>
        <v>0</v>
      </c>
      <c r="DI48" s="14"/>
      <c r="DJ48" s="23"/>
      <c r="DK48" s="21"/>
      <c r="DL48" s="19"/>
      <c r="DM48" s="24">
        <v>0</v>
      </c>
      <c r="DN48" s="19"/>
      <c r="DO48" s="22">
        <f t="shared" si="64"/>
        <v>0</v>
      </c>
      <c r="DP48" s="14"/>
      <c r="DQ48" s="23"/>
      <c r="DR48" s="21" t="s">
        <v>339</v>
      </c>
      <c r="DS48" s="82">
        <f t="shared" si="43"/>
        <v>10</v>
      </c>
      <c r="DT48" s="82">
        <f t="shared" si="44"/>
        <v>0</v>
      </c>
      <c r="DU48" s="82">
        <f t="shared" si="45"/>
        <v>10</v>
      </c>
      <c r="DV48" s="22">
        <f t="shared" si="65"/>
        <v>20</v>
      </c>
      <c r="DW48" s="14" t="str">
        <f t="shared" si="66"/>
        <v>Julia King</v>
      </c>
      <c r="DX48" s="14"/>
      <c r="DY48" s="78">
        <v>12</v>
      </c>
      <c r="DZ48" s="77">
        <v>2</v>
      </c>
      <c r="EA48" s="77">
        <v>1</v>
      </c>
      <c r="EB48" s="77" t="s">
        <v>367</v>
      </c>
      <c r="EC48" s="77">
        <v>5</v>
      </c>
      <c r="ED48" s="77">
        <v>5</v>
      </c>
      <c r="EE48" s="77">
        <v>7</v>
      </c>
      <c r="EF48" s="77">
        <v>8</v>
      </c>
      <c r="EG48" s="77">
        <v>8</v>
      </c>
      <c r="EH48" s="77">
        <v>9</v>
      </c>
      <c r="EI48" s="77">
        <v>9</v>
      </c>
      <c r="EJ48" s="77">
        <v>9</v>
      </c>
      <c r="EK48" s="77">
        <v>9</v>
      </c>
      <c r="EL48" s="77">
        <v>12</v>
      </c>
      <c r="EM48" s="77">
        <v>12</v>
      </c>
      <c r="EN48" s="77">
        <v>12</v>
      </c>
      <c r="EO48" s="77" t="s">
        <v>339</v>
      </c>
      <c r="EQ48" s="8">
        <f t="shared" si="46"/>
        <v>20</v>
      </c>
    </row>
    <row r="49" spans="1:148">
      <c r="A49" s="14" t="s">
        <v>405</v>
      </c>
      <c r="B49" s="23">
        <v>4.1400462962962965E-2</v>
      </c>
      <c r="C49" s="21" t="s">
        <v>334</v>
      </c>
      <c r="D49" s="57">
        <f t="shared" si="47"/>
        <v>1</v>
      </c>
      <c r="E49" s="24">
        <v>0</v>
      </c>
      <c r="F49" s="25">
        <v>5</v>
      </c>
      <c r="G49" s="22">
        <f t="shared" si="48"/>
        <v>6</v>
      </c>
      <c r="H49" s="14"/>
      <c r="I49" s="23"/>
      <c r="J49" s="21"/>
      <c r="K49" s="25"/>
      <c r="L49" s="24">
        <v>0</v>
      </c>
      <c r="M49" s="25"/>
      <c r="N49" s="22">
        <f t="shared" si="49"/>
        <v>0</v>
      </c>
      <c r="O49" s="14"/>
      <c r="P49" s="23"/>
      <c r="Q49" s="21"/>
      <c r="R49" s="25"/>
      <c r="S49" s="24">
        <v>0</v>
      </c>
      <c r="T49" s="25"/>
      <c r="U49" s="22">
        <f t="shared" si="50"/>
        <v>0</v>
      </c>
      <c r="V49" s="14"/>
      <c r="W49" s="23"/>
      <c r="X49" s="21"/>
      <c r="Y49" s="25"/>
      <c r="Z49" s="24">
        <v>0</v>
      </c>
      <c r="AA49" s="25"/>
      <c r="AB49" s="22">
        <f t="shared" si="51"/>
        <v>0</v>
      </c>
      <c r="AC49" s="14"/>
      <c r="AD49" s="23"/>
      <c r="AE49" s="21"/>
      <c r="AF49" s="25"/>
      <c r="AG49" s="24">
        <v>0</v>
      </c>
      <c r="AH49" s="25"/>
      <c r="AI49" s="22">
        <f t="shared" si="52"/>
        <v>0</v>
      </c>
      <c r="AJ49" s="14"/>
      <c r="AK49" s="23">
        <v>3.9872685185185185E-2</v>
      </c>
      <c r="AL49" s="21" t="s">
        <v>267</v>
      </c>
      <c r="AM49" s="57">
        <f>(AK$64+1)-AL49</f>
        <v>1</v>
      </c>
      <c r="AN49" s="67">
        <v>15</v>
      </c>
      <c r="AO49" s="25">
        <v>5</v>
      </c>
      <c r="AP49" s="22">
        <f t="shared" si="53"/>
        <v>21</v>
      </c>
      <c r="AQ49" s="14"/>
      <c r="AR49" s="23"/>
      <c r="AS49" s="21"/>
      <c r="AT49" s="25"/>
      <c r="AU49" s="24">
        <v>0</v>
      </c>
      <c r="AV49" s="25"/>
      <c r="AW49" s="22">
        <f t="shared" si="54"/>
        <v>0</v>
      </c>
      <c r="AX49" s="14"/>
      <c r="AY49" s="23"/>
      <c r="AZ49" s="21"/>
      <c r="BA49" s="25"/>
      <c r="BB49" s="24">
        <v>0</v>
      </c>
      <c r="BC49" s="25"/>
      <c r="BD49" s="22">
        <f t="shared" si="55"/>
        <v>0</v>
      </c>
      <c r="BE49" s="14"/>
      <c r="BF49" s="23"/>
      <c r="BG49" s="21"/>
      <c r="BH49" s="25"/>
      <c r="BI49" s="24">
        <v>0</v>
      </c>
      <c r="BJ49" s="25"/>
      <c r="BK49" s="22">
        <f t="shared" si="56"/>
        <v>0</v>
      </c>
      <c r="BL49" s="14"/>
      <c r="BM49" s="23"/>
      <c r="BN49" s="21"/>
      <c r="BO49" s="25"/>
      <c r="BP49" s="24">
        <v>0</v>
      </c>
      <c r="BQ49" s="25"/>
      <c r="BR49" s="22">
        <f t="shared" si="57"/>
        <v>0</v>
      </c>
      <c r="BS49" s="14"/>
      <c r="BT49" s="23"/>
      <c r="BU49" s="21"/>
      <c r="BV49" s="25"/>
      <c r="BW49" s="24">
        <v>0</v>
      </c>
      <c r="BX49" s="25"/>
      <c r="BY49" s="22">
        <f t="shared" si="58"/>
        <v>0</v>
      </c>
      <c r="BZ49" s="14"/>
      <c r="CA49" s="23"/>
      <c r="CB49" s="21"/>
      <c r="CC49" s="25"/>
      <c r="CD49" s="24">
        <v>0</v>
      </c>
      <c r="CE49" s="25"/>
      <c r="CF49" s="22">
        <f t="shared" si="59"/>
        <v>0</v>
      </c>
      <c r="CG49" s="14"/>
      <c r="CH49" s="23"/>
      <c r="CI49" s="21"/>
      <c r="CJ49" s="25"/>
      <c r="CK49" s="24">
        <v>0</v>
      </c>
      <c r="CL49" s="25"/>
      <c r="CM49" s="22">
        <f t="shared" si="60"/>
        <v>0</v>
      </c>
      <c r="CN49" s="72"/>
      <c r="CO49" s="23"/>
      <c r="CP49" s="21"/>
      <c r="CQ49" s="25"/>
      <c r="CR49" s="24">
        <v>0</v>
      </c>
      <c r="CS49" s="25"/>
      <c r="CT49" s="22">
        <f t="shared" si="61"/>
        <v>0</v>
      </c>
      <c r="CU49" s="14"/>
      <c r="CV49" s="23"/>
      <c r="CW49" s="21"/>
      <c r="CX49" s="25"/>
      <c r="CY49" s="24">
        <v>0</v>
      </c>
      <c r="CZ49" s="25"/>
      <c r="DA49" s="22">
        <f t="shared" si="62"/>
        <v>0</v>
      </c>
      <c r="DB49" s="14"/>
      <c r="DC49" s="23"/>
      <c r="DD49" s="21"/>
      <c r="DE49" s="25"/>
      <c r="DF49" s="24">
        <v>0</v>
      </c>
      <c r="DG49" s="25"/>
      <c r="DH49" s="22">
        <f t="shared" si="63"/>
        <v>0</v>
      </c>
      <c r="DI49" s="14"/>
      <c r="DJ49" s="23"/>
      <c r="DK49" s="21"/>
      <c r="DL49" s="25"/>
      <c r="DM49" s="24">
        <v>0</v>
      </c>
      <c r="DN49" s="25"/>
      <c r="DO49" s="22">
        <f t="shared" si="64"/>
        <v>0</v>
      </c>
      <c r="DP49" s="14"/>
      <c r="DQ49" s="23"/>
      <c r="DR49" s="21" t="s">
        <v>366</v>
      </c>
      <c r="DS49" s="82">
        <f t="shared" si="43"/>
        <v>2</v>
      </c>
      <c r="DT49" s="82">
        <f t="shared" si="44"/>
        <v>15</v>
      </c>
      <c r="DU49" s="82">
        <f t="shared" si="45"/>
        <v>10</v>
      </c>
      <c r="DV49" s="22">
        <f>DS49+DT49+DU49</f>
        <v>27</v>
      </c>
      <c r="DW49" s="14" t="str">
        <f t="shared" si="66"/>
        <v>Rachael Leach</v>
      </c>
      <c r="DX49" s="14"/>
      <c r="DY49" s="78" t="s">
        <v>366</v>
      </c>
      <c r="DZ49" s="77">
        <v>8</v>
      </c>
      <c r="EA49" s="77">
        <v>9</v>
      </c>
      <c r="EB49" s="77">
        <v>11</v>
      </c>
      <c r="EC49" s="77">
        <v>11</v>
      </c>
      <c r="ED49" s="77">
        <v>11</v>
      </c>
      <c r="EE49" s="77">
        <v>6</v>
      </c>
      <c r="EF49" s="77">
        <v>6</v>
      </c>
      <c r="EG49" s="77">
        <v>7</v>
      </c>
      <c r="EH49" s="77">
        <v>8</v>
      </c>
      <c r="EI49" s="77">
        <v>8</v>
      </c>
      <c r="EJ49" s="77">
        <v>8</v>
      </c>
      <c r="EK49" s="77">
        <v>8</v>
      </c>
      <c r="EL49" s="77" t="s">
        <v>366</v>
      </c>
      <c r="EM49" s="77" t="s">
        <v>366</v>
      </c>
      <c r="EN49" s="77" t="s">
        <v>366</v>
      </c>
      <c r="EO49" s="77" t="s">
        <v>366</v>
      </c>
      <c r="EQ49" s="8">
        <f t="shared" si="46"/>
        <v>27</v>
      </c>
    </row>
    <row r="50" spans="1:148">
      <c r="A50" s="14" t="s">
        <v>136</v>
      </c>
      <c r="B50" s="23">
        <v>3.4594907407407408E-2</v>
      </c>
      <c r="C50" s="21" t="s">
        <v>267</v>
      </c>
      <c r="D50" s="57">
        <f t="shared" si="47"/>
        <v>5</v>
      </c>
      <c r="E50" s="24">
        <v>0</v>
      </c>
      <c r="F50" s="19">
        <v>5</v>
      </c>
      <c r="G50" s="22">
        <f t="shared" si="48"/>
        <v>10</v>
      </c>
      <c r="H50" s="14"/>
      <c r="I50" s="16"/>
      <c r="J50" s="21"/>
      <c r="K50" s="19"/>
      <c r="L50" s="24">
        <v>0</v>
      </c>
      <c r="M50" s="19"/>
      <c r="N50" s="22">
        <f t="shared" si="49"/>
        <v>0</v>
      </c>
      <c r="O50" s="14"/>
      <c r="P50" s="16"/>
      <c r="Q50" s="21"/>
      <c r="R50" s="19"/>
      <c r="S50" s="24">
        <v>0</v>
      </c>
      <c r="T50" s="19"/>
      <c r="U50" s="22">
        <f t="shared" si="50"/>
        <v>0</v>
      </c>
      <c r="V50" s="14"/>
      <c r="W50" s="16"/>
      <c r="X50" s="21"/>
      <c r="Y50" s="19"/>
      <c r="Z50" s="24">
        <v>0</v>
      </c>
      <c r="AA50" s="19"/>
      <c r="AB50" s="22">
        <f t="shared" si="51"/>
        <v>0</v>
      </c>
      <c r="AC50" s="14"/>
      <c r="AD50" s="16"/>
      <c r="AE50" s="21"/>
      <c r="AF50" s="19"/>
      <c r="AG50" s="24">
        <v>0</v>
      </c>
      <c r="AH50" s="19"/>
      <c r="AI50" s="22">
        <f t="shared" si="52"/>
        <v>0</v>
      </c>
      <c r="AJ50" s="14"/>
      <c r="AK50" s="16"/>
      <c r="AL50" s="21"/>
      <c r="AM50" s="19"/>
      <c r="AN50" s="24">
        <v>0</v>
      </c>
      <c r="AO50" s="19"/>
      <c r="AP50" s="22">
        <f t="shared" si="53"/>
        <v>0</v>
      </c>
      <c r="AQ50" s="14"/>
      <c r="AR50" s="16"/>
      <c r="AS50" s="21"/>
      <c r="AT50" s="19"/>
      <c r="AU50" s="24">
        <v>0</v>
      </c>
      <c r="AV50" s="19"/>
      <c r="AW50" s="22">
        <f t="shared" si="54"/>
        <v>0</v>
      </c>
      <c r="AX50" s="14"/>
      <c r="AY50" s="16"/>
      <c r="AZ50" s="21"/>
      <c r="BA50" s="19"/>
      <c r="BB50" s="24">
        <v>0</v>
      </c>
      <c r="BC50" s="19"/>
      <c r="BD50" s="22">
        <f t="shared" si="55"/>
        <v>0</v>
      </c>
      <c r="BE50" s="14"/>
      <c r="BF50" s="16"/>
      <c r="BG50" s="21"/>
      <c r="BH50" s="19"/>
      <c r="BI50" s="24">
        <v>0</v>
      </c>
      <c r="BJ50" s="19"/>
      <c r="BK50" s="22">
        <f t="shared" si="56"/>
        <v>0</v>
      </c>
      <c r="BL50" s="14"/>
      <c r="BM50" s="16"/>
      <c r="BN50" s="21"/>
      <c r="BO50" s="19"/>
      <c r="BP50" s="24">
        <v>0</v>
      </c>
      <c r="BQ50" s="19"/>
      <c r="BR50" s="22">
        <f t="shared" si="57"/>
        <v>0</v>
      </c>
      <c r="BS50" s="14"/>
      <c r="BT50" s="16"/>
      <c r="BU50" s="21"/>
      <c r="BV50" s="19"/>
      <c r="BW50" s="24">
        <v>0</v>
      </c>
      <c r="BX50" s="19"/>
      <c r="BY50" s="22">
        <f t="shared" si="58"/>
        <v>0</v>
      </c>
      <c r="BZ50" s="14"/>
      <c r="CA50" s="16"/>
      <c r="CB50" s="21"/>
      <c r="CC50" s="19"/>
      <c r="CD50" s="24">
        <v>0</v>
      </c>
      <c r="CE50" s="19"/>
      <c r="CF50" s="22">
        <f t="shared" si="59"/>
        <v>0</v>
      </c>
      <c r="CG50" s="14"/>
      <c r="CH50" s="16"/>
      <c r="CI50" s="21"/>
      <c r="CJ50" s="19"/>
      <c r="CK50" s="24">
        <v>0</v>
      </c>
      <c r="CL50" s="19"/>
      <c r="CM50" s="22">
        <f t="shared" si="60"/>
        <v>0</v>
      </c>
      <c r="CN50" s="72"/>
      <c r="CO50" s="23">
        <v>3.5127314814814813E-2</v>
      </c>
      <c r="CP50" s="21" t="s">
        <v>232</v>
      </c>
      <c r="CQ50" s="57">
        <f>(CO$64+1)-CP50</f>
        <v>6</v>
      </c>
      <c r="CR50" s="24">
        <v>0</v>
      </c>
      <c r="CS50" s="19">
        <v>5</v>
      </c>
      <c r="CT50" s="22">
        <f t="shared" si="61"/>
        <v>11</v>
      </c>
      <c r="CU50" s="14"/>
      <c r="CV50" s="16"/>
      <c r="CW50" s="21"/>
      <c r="CX50" s="19"/>
      <c r="CY50" s="24">
        <v>0</v>
      </c>
      <c r="CZ50" s="19"/>
      <c r="DA50" s="22">
        <f t="shared" si="62"/>
        <v>0</v>
      </c>
      <c r="DB50" s="14"/>
      <c r="DC50" s="16"/>
      <c r="DD50" s="21"/>
      <c r="DE50" s="19"/>
      <c r="DF50" s="24">
        <v>0</v>
      </c>
      <c r="DG50" s="19"/>
      <c r="DH50" s="22">
        <f t="shared" si="63"/>
        <v>0</v>
      </c>
      <c r="DI50" s="14"/>
      <c r="DJ50" s="16"/>
      <c r="DK50" s="21"/>
      <c r="DL50" s="19"/>
      <c r="DM50" s="24">
        <v>0</v>
      </c>
      <c r="DN50" s="19"/>
      <c r="DO50" s="22">
        <f t="shared" si="64"/>
        <v>0</v>
      </c>
      <c r="DP50" s="14"/>
      <c r="DQ50" s="23"/>
      <c r="DR50" s="21" t="s">
        <v>268</v>
      </c>
      <c r="DS50" s="82">
        <f t="shared" si="43"/>
        <v>11</v>
      </c>
      <c r="DT50" s="82">
        <f t="shared" si="44"/>
        <v>0</v>
      </c>
      <c r="DU50" s="82">
        <f t="shared" si="45"/>
        <v>10</v>
      </c>
      <c r="DV50" s="22">
        <f t="shared" si="65"/>
        <v>21</v>
      </c>
      <c r="DW50" s="14" t="str">
        <f t="shared" si="66"/>
        <v>Lisa Waistell</v>
      </c>
      <c r="DX50" s="14"/>
      <c r="DY50" s="78">
        <v>11</v>
      </c>
      <c r="DZ50" s="77">
        <v>4</v>
      </c>
      <c r="EA50" s="77">
        <v>5</v>
      </c>
      <c r="EB50" s="77">
        <v>6</v>
      </c>
      <c r="EC50" s="77">
        <v>6</v>
      </c>
      <c r="ED50" s="77">
        <v>7</v>
      </c>
      <c r="EE50" s="77">
        <v>8</v>
      </c>
      <c r="EF50" s="77" t="s">
        <v>435</v>
      </c>
      <c r="EG50" s="77">
        <v>13</v>
      </c>
      <c r="EH50" s="77">
        <v>14</v>
      </c>
      <c r="EI50" s="77">
        <v>14</v>
      </c>
      <c r="EJ50" s="77">
        <v>14</v>
      </c>
      <c r="EK50" s="77">
        <v>14</v>
      </c>
      <c r="EL50" s="77">
        <v>11</v>
      </c>
      <c r="EM50" s="77">
        <v>11</v>
      </c>
      <c r="EN50" s="77">
        <v>11</v>
      </c>
      <c r="EO50" s="77" t="s">
        <v>268</v>
      </c>
      <c r="EQ50" s="8">
        <f t="shared" si="46"/>
        <v>21</v>
      </c>
    </row>
    <row r="51" spans="1:148">
      <c r="A51" s="14" t="s">
        <v>330</v>
      </c>
      <c r="B51" s="23">
        <v>3.9814814814814817E-2</v>
      </c>
      <c r="C51" s="21" t="s">
        <v>265</v>
      </c>
      <c r="D51" s="57">
        <f t="shared" si="47"/>
        <v>2</v>
      </c>
      <c r="E51" s="24">
        <v>0</v>
      </c>
      <c r="F51" s="19">
        <v>5</v>
      </c>
      <c r="G51" s="22">
        <f t="shared" si="48"/>
        <v>7</v>
      </c>
      <c r="H51" s="14"/>
      <c r="I51" s="16"/>
      <c r="J51" s="21"/>
      <c r="K51" s="19"/>
      <c r="L51" s="24">
        <v>0</v>
      </c>
      <c r="M51" s="19"/>
      <c r="N51" s="22">
        <f t="shared" si="49"/>
        <v>0</v>
      </c>
      <c r="O51" s="14"/>
      <c r="P51" s="16"/>
      <c r="Q51" s="21"/>
      <c r="R51" s="19"/>
      <c r="S51" s="24">
        <v>0</v>
      </c>
      <c r="T51" s="19"/>
      <c r="U51" s="22">
        <f t="shared" si="50"/>
        <v>0</v>
      </c>
      <c r="V51" s="14"/>
      <c r="W51" s="16"/>
      <c r="X51" s="21"/>
      <c r="Y51" s="19"/>
      <c r="Z51" s="24">
        <v>0</v>
      </c>
      <c r="AA51" s="19"/>
      <c r="AB51" s="22">
        <f t="shared" si="51"/>
        <v>0</v>
      </c>
      <c r="AC51" s="14"/>
      <c r="AD51" s="23">
        <v>6.4768518518518517E-2</v>
      </c>
      <c r="AE51" s="21" t="s">
        <v>328</v>
      </c>
      <c r="AF51" s="57">
        <f>(AD$64+1)-AE51</f>
        <v>1</v>
      </c>
      <c r="AG51" s="24">
        <v>0</v>
      </c>
      <c r="AH51" s="19">
        <v>5</v>
      </c>
      <c r="AI51" s="22">
        <f t="shared" si="52"/>
        <v>6</v>
      </c>
      <c r="AJ51" s="14"/>
      <c r="AK51" s="23">
        <v>3.7604166666666668E-2</v>
      </c>
      <c r="AL51" s="21" t="s">
        <v>233</v>
      </c>
      <c r="AM51" s="57">
        <f>(AK$64+1)-AL51</f>
        <v>2</v>
      </c>
      <c r="AN51" s="67">
        <v>15</v>
      </c>
      <c r="AO51" s="19">
        <v>5</v>
      </c>
      <c r="AP51" s="22">
        <f t="shared" si="53"/>
        <v>22</v>
      </c>
      <c r="AQ51" s="14"/>
      <c r="AR51" s="23">
        <v>3.1875000000000001E-2</v>
      </c>
      <c r="AS51" s="21" t="s">
        <v>334</v>
      </c>
      <c r="AT51" s="57">
        <f>(AR$64+1)-AS51</f>
        <v>4</v>
      </c>
      <c r="AU51" s="24">
        <v>0</v>
      </c>
      <c r="AV51" s="19">
        <v>5</v>
      </c>
      <c r="AW51" s="22">
        <f t="shared" si="54"/>
        <v>9</v>
      </c>
      <c r="AX51" s="14"/>
      <c r="AY51" s="23">
        <v>3.6620370370370373E-2</v>
      </c>
      <c r="AZ51" s="21" t="s">
        <v>267</v>
      </c>
      <c r="BA51" s="57">
        <f>(AY$64+1)-AZ51</f>
        <v>3</v>
      </c>
      <c r="BB51" s="67">
        <v>15</v>
      </c>
      <c r="BC51" s="19">
        <v>5</v>
      </c>
      <c r="BD51" s="22">
        <f t="shared" si="55"/>
        <v>23</v>
      </c>
      <c r="BE51" s="14"/>
      <c r="BF51" s="16"/>
      <c r="BG51" s="21"/>
      <c r="BH51" s="19"/>
      <c r="BI51" s="24">
        <v>0</v>
      </c>
      <c r="BJ51" s="19"/>
      <c r="BK51" s="22">
        <f t="shared" si="56"/>
        <v>0</v>
      </c>
      <c r="BL51" s="14"/>
      <c r="BM51" s="23">
        <v>3.7256944444444447E-2</v>
      </c>
      <c r="BN51" s="21" t="s">
        <v>328</v>
      </c>
      <c r="BO51" s="57">
        <f>(BM$64+1)-BN51</f>
        <v>1</v>
      </c>
      <c r="BP51" s="24">
        <v>0</v>
      </c>
      <c r="BQ51" s="19">
        <v>5</v>
      </c>
      <c r="BR51" s="22">
        <f t="shared" si="57"/>
        <v>6</v>
      </c>
      <c r="BS51" s="14"/>
      <c r="BT51" s="16"/>
      <c r="BU51" s="21"/>
      <c r="BV51" s="19"/>
      <c r="BW51" s="24">
        <v>0</v>
      </c>
      <c r="BX51" s="19"/>
      <c r="BY51" s="22">
        <f t="shared" si="58"/>
        <v>0</v>
      </c>
      <c r="BZ51" s="14"/>
      <c r="CA51" s="16"/>
      <c r="CB51" s="21"/>
      <c r="CC51" s="19"/>
      <c r="CD51" s="24">
        <v>0</v>
      </c>
      <c r="CE51" s="19"/>
      <c r="CF51" s="22">
        <f t="shared" si="59"/>
        <v>0</v>
      </c>
      <c r="CG51" s="14"/>
      <c r="CH51" s="16"/>
      <c r="CI51" s="21"/>
      <c r="CJ51" s="19"/>
      <c r="CK51" s="24">
        <v>0</v>
      </c>
      <c r="CL51" s="19"/>
      <c r="CM51" s="22">
        <f t="shared" si="60"/>
        <v>0</v>
      </c>
      <c r="CN51" s="72"/>
      <c r="CO51" s="23">
        <v>3.7638888888888895E-2</v>
      </c>
      <c r="CP51" s="21" t="s">
        <v>264</v>
      </c>
      <c r="CQ51" s="57">
        <f>(CO$64+1)-CP51</f>
        <v>2</v>
      </c>
      <c r="CR51" s="24">
        <v>0</v>
      </c>
      <c r="CS51" s="19">
        <v>5</v>
      </c>
      <c r="CT51" s="22">
        <f t="shared" si="61"/>
        <v>7</v>
      </c>
      <c r="CU51" s="14"/>
      <c r="CV51" s="16"/>
      <c r="CW51" s="21"/>
      <c r="CX51" s="19"/>
      <c r="CY51" s="24">
        <v>0</v>
      </c>
      <c r="CZ51" s="19"/>
      <c r="DA51" s="22">
        <f t="shared" si="62"/>
        <v>0</v>
      </c>
      <c r="DB51" s="14"/>
      <c r="DC51" s="16"/>
      <c r="DD51" s="21"/>
      <c r="DE51" s="19"/>
      <c r="DF51" s="24">
        <v>0</v>
      </c>
      <c r="DG51" s="19"/>
      <c r="DH51" s="22">
        <f t="shared" si="63"/>
        <v>0</v>
      </c>
      <c r="DI51" s="14"/>
      <c r="DJ51" s="16"/>
      <c r="DK51" s="21"/>
      <c r="DL51" s="19"/>
      <c r="DM51" s="24">
        <v>0</v>
      </c>
      <c r="DN51" s="19"/>
      <c r="DO51" s="22">
        <f t="shared" si="64"/>
        <v>0</v>
      </c>
      <c r="DP51" s="14"/>
      <c r="DQ51" s="23"/>
      <c r="DR51" s="21" t="s">
        <v>233</v>
      </c>
      <c r="DS51" s="82">
        <f t="shared" si="43"/>
        <v>15</v>
      </c>
      <c r="DT51" s="82">
        <f t="shared" si="44"/>
        <v>30</v>
      </c>
      <c r="DU51" s="82">
        <f t="shared" si="45"/>
        <v>35</v>
      </c>
      <c r="DV51" s="22">
        <f t="shared" si="65"/>
        <v>80</v>
      </c>
      <c r="DW51" s="14" t="str">
        <f t="shared" si="66"/>
        <v>Angela Watson</v>
      </c>
      <c r="DX51" s="14"/>
      <c r="DY51" s="78">
        <v>3</v>
      </c>
      <c r="DZ51" s="77">
        <v>7</v>
      </c>
      <c r="EA51" s="77">
        <v>8</v>
      </c>
      <c r="EB51" s="77" t="s">
        <v>366</v>
      </c>
      <c r="EC51" s="77" t="s">
        <v>366</v>
      </c>
      <c r="ED51" s="77">
        <v>6</v>
      </c>
      <c r="EE51" s="77">
        <v>3</v>
      </c>
      <c r="EF51" s="77">
        <v>3</v>
      </c>
      <c r="EG51" s="77">
        <v>3</v>
      </c>
      <c r="EH51" s="77">
        <v>3</v>
      </c>
      <c r="EI51" s="77">
        <v>3</v>
      </c>
      <c r="EJ51" s="77">
        <v>3</v>
      </c>
      <c r="EK51" s="77">
        <v>3</v>
      </c>
      <c r="EL51" s="77">
        <v>3</v>
      </c>
      <c r="EM51" s="77">
        <v>3</v>
      </c>
      <c r="EN51" s="77">
        <v>3</v>
      </c>
      <c r="EO51" s="77" t="s">
        <v>233</v>
      </c>
      <c r="EQ51" s="8">
        <f t="shared" si="46"/>
        <v>80</v>
      </c>
      <c r="ER51" s="8">
        <v>3</v>
      </c>
    </row>
    <row r="52" spans="1:148">
      <c r="A52" s="14" t="s">
        <v>418</v>
      </c>
      <c r="B52" s="16"/>
      <c r="C52" s="21"/>
      <c r="D52" s="19"/>
      <c r="E52" s="24">
        <v>0</v>
      </c>
      <c r="F52" s="19"/>
      <c r="G52" s="22">
        <f t="shared" si="48"/>
        <v>0</v>
      </c>
      <c r="H52" s="14"/>
      <c r="I52" s="16"/>
      <c r="J52" s="21"/>
      <c r="K52" s="19"/>
      <c r="L52" s="24">
        <v>0</v>
      </c>
      <c r="M52" s="19"/>
      <c r="N52" s="22">
        <f t="shared" si="49"/>
        <v>0</v>
      </c>
      <c r="O52" s="14"/>
      <c r="P52" s="23">
        <v>7.7812499999999993E-2</v>
      </c>
      <c r="Q52" s="21" t="s">
        <v>233</v>
      </c>
      <c r="R52" s="57">
        <f>(P$64+1)-Q52</f>
        <v>4</v>
      </c>
      <c r="S52" s="24">
        <v>0</v>
      </c>
      <c r="T52" s="19">
        <v>5</v>
      </c>
      <c r="U52" s="22">
        <f t="shared" si="50"/>
        <v>9</v>
      </c>
      <c r="V52" s="14"/>
      <c r="W52" s="16"/>
      <c r="X52" s="21"/>
      <c r="Y52" s="19"/>
      <c r="Z52" s="24">
        <v>0</v>
      </c>
      <c r="AA52" s="19"/>
      <c r="AB52" s="22">
        <f t="shared" si="51"/>
        <v>0</v>
      </c>
      <c r="AC52" s="14"/>
      <c r="AD52" s="16"/>
      <c r="AE52" s="21"/>
      <c r="AF52" s="19"/>
      <c r="AG52" s="24">
        <v>0</v>
      </c>
      <c r="AH52" s="19"/>
      <c r="AI52" s="22">
        <f t="shared" si="52"/>
        <v>0</v>
      </c>
      <c r="AJ52" s="14"/>
      <c r="AK52" s="16"/>
      <c r="AL52" s="21"/>
      <c r="AM52" s="19"/>
      <c r="AN52" s="24">
        <v>0</v>
      </c>
      <c r="AO52" s="19"/>
      <c r="AP52" s="22">
        <f t="shared" si="53"/>
        <v>0</v>
      </c>
      <c r="AQ52" s="14"/>
      <c r="AR52" s="23">
        <v>2.8356481481481483E-2</v>
      </c>
      <c r="AS52" s="21" t="s">
        <v>233</v>
      </c>
      <c r="AT52" s="57">
        <f>(AR$64+1)-AS52</f>
        <v>9</v>
      </c>
      <c r="AU52" s="24">
        <v>0</v>
      </c>
      <c r="AV52" s="19">
        <v>5</v>
      </c>
      <c r="AW52" s="22">
        <f t="shared" si="54"/>
        <v>14</v>
      </c>
      <c r="AX52" s="14"/>
      <c r="AY52" s="23">
        <v>3.471064814814815E-2</v>
      </c>
      <c r="AZ52" s="21" t="s">
        <v>232</v>
      </c>
      <c r="BA52" s="57">
        <f>(AY$64+1)-AZ52</f>
        <v>5</v>
      </c>
      <c r="BB52" s="24">
        <v>0</v>
      </c>
      <c r="BC52" s="19">
        <v>5</v>
      </c>
      <c r="BD52" s="22">
        <f t="shared" si="55"/>
        <v>10</v>
      </c>
      <c r="BE52" s="14"/>
      <c r="BF52" s="16"/>
      <c r="BG52" s="21"/>
      <c r="BH52" s="19"/>
      <c r="BI52" s="24">
        <v>0</v>
      </c>
      <c r="BJ52" s="19"/>
      <c r="BK52" s="22">
        <f t="shared" si="56"/>
        <v>0</v>
      </c>
      <c r="BL52" s="14"/>
      <c r="BM52" s="16"/>
      <c r="BN52" s="21"/>
      <c r="BO52" s="19"/>
      <c r="BP52" s="24">
        <v>0</v>
      </c>
      <c r="BQ52" s="19"/>
      <c r="BR52" s="22">
        <f t="shared" si="57"/>
        <v>0</v>
      </c>
      <c r="BS52" s="14"/>
      <c r="BT52" s="16"/>
      <c r="BU52" s="21"/>
      <c r="BV52" s="19"/>
      <c r="BW52" s="24">
        <v>0</v>
      </c>
      <c r="BX52" s="19"/>
      <c r="BY52" s="22">
        <f t="shared" si="58"/>
        <v>0</v>
      </c>
      <c r="BZ52" s="14"/>
      <c r="CA52" s="16"/>
      <c r="CB52" s="21"/>
      <c r="CC52" s="19"/>
      <c r="CD52" s="24">
        <v>0</v>
      </c>
      <c r="CE52" s="19"/>
      <c r="CF52" s="22">
        <f t="shared" si="59"/>
        <v>0</v>
      </c>
      <c r="CG52" s="14"/>
      <c r="CH52" s="16"/>
      <c r="CI52" s="21"/>
      <c r="CJ52" s="19"/>
      <c r="CK52" s="24">
        <v>0</v>
      </c>
      <c r="CL52" s="19"/>
      <c r="CM52" s="22">
        <f t="shared" si="60"/>
        <v>0</v>
      </c>
      <c r="CN52" s="72"/>
      <c r="CO52" s="16"/>
      <c r="CP52" s="21"/>
      <c r="CQ52" s="19"/>
      <c r="CR52" s="24">
        <v>0</v>
      </c>
      <c r="CS52" s="19"/>
      <c r="CT52" s="22">
        <f t="shared" si="61"/>
        <v>0</v>
      </c>
      <c r="CU52" s="14"/>
      <c r="CV52" s="16"/>
      <c r="CW52" s="21"/>
      <c r="CX52" s="19"/>
      <c r="CY52" s="24">
        <v>0</v>
      </c>
      <c r="CZ52" s="19"/>
      <c r="DA52" s="22">
        <f t="shared" si="62"/>
        <v>0</v>
      </c>
      <c r="DB52" s="14"/>
      <c r="DC52" s="16"/>
      <c r="DD52" s="21"/>
      <c r="DE52" s="19"/>
      <c r="DF52" s="24">
        <v>0</v>
      </c>
      <c r="DG52" s="19"/>
      <c r="DH52" s="22">
        <f t="shared" si="63"/>
        <v>0</v>
      </c>
      <c r="DI52" s="14"/>
      <c r="DJ52" s="16"/>
      <c r="DK52" s="21"/>
      <c r="DL52" s="19"/>
      <c r="DM52" s="24">
        <v>0</v>
      </c>
      <c r="DN52" s="19"/>
      <c r="DO52" s="22">
        <f t="shared" si="64"/>
        <v>0</v>
      </c>
      <c r="DP52" s="14"/>
      <c r="DQ52" s="23"/>
      <c r="DR52" s="21" t="s">
        <v>265</v>
      </c>
      <c r="DS52" s="82">
        <f t="shared" si="43"/>
        <v>18</v>
      </c>
      <c r="DT52" s="82">
        <f t="shared" si="44"/>
        <v>0</v>
      </c>
      <c r="DU52" s="82">
        <f t="shared" si="45"/>
        <v>15</v>
      </c>
      <c r="DV52" s="22">
        <f t="shared" si="65"/>
        <v>33</v>
      </c>
      <c r="DW52" s="14" t="str">
        <f t="shared" si="66"/>
        <v>Heather Eccles</v>
      </c>
      <c r="DX52" s="14"/>
      <c r="DY52" s="64">
        <v>7</v>
      </c>
      <c r="DZ52" s="77"/>
      <c r="EA52" s="77"/>
      <c r="EB52" s="77" t="s">
        <v>132</v>
      </c>
      <c r="EC52" s="77" t="s">
        <v>132</v>
      </c>
      <c r="ED52" s="77" t="s">
        <v>423</v>
      </c>
      <c r="EE52" s="77" t="s">
        <v>366</v>
      </c>
      <c r="EF52" s="77">
        <v>7</v>
      </c>
      <c r="EG52" s="77">
        <v>5</v>
      </c>
      <c r="EH52" s="77">
        <v>6</v>
      </c>
      <c r="EI52" s="77">
        <v>6</v>
      </c>
      <c r="EJ52" s="77">
        <v>6</v>
      </c>
      <c r="EK52" s="77">
        <v>6</v>
      </c>
      <c r="EL52" s="77">
        <v>7</v>
      </c>
      <c r="EM52" s="77">
        <v>7</v>
      </c>
      <c r="EN52" s="77">
        <v>7</v>
      </c>
      <c r="EO52" s="77" t="s">
        <v>265</v>
      </c>
      <c r="EQ52" s="8">
        <f t="shared" si="46"/>
        <v>33</v>
      </c>
    </row>
    <row r="53" spans="1:148">
      <c r="A53" s="14" t="s">
        <v>372</v>
      </c>
      <c r="B53" s="16"/>
      <c r="C53" s="21"/>
      <c r="D53" s="19"/>
      <c r="E53" s="24">
        <v>0</v>
      </c>
      <c r="F53" s="19"/>
      <c r="G53" s="22">
        <f t="shared" si="48"/>
        <v>0</v>
      </c>
      <c r="H53" s="14"/>
      <c r="I53" s="16"/>
      <c r="J53" s="21"/>
      <c r="K53" s="19"/>
      <c r="L53" s="24">
        <v>0</v>
      </c>
      <c r="M53" s="19"/>
      <c r="N53" s="22">
        <f t="shared" si="49"/>
        <v>0</v>
      </c>
      <c r="O53" s="14"/>
      <c r="P53" s="23">
        <v>8.1157407407407414E-2</v>
      </c>
      <c r="Q53" s="21" t="s">
        <v>328</v>
      </c>
      <c r="R53" s="57">
        <f>(P$64+1)-Q53</f>
        <v>2</v>
      </c>
      <c r="S53" s="24">
        <v>0</v>
      </c>
      <c r="T53" s="19">
        <v>5</v>
      </c>
      <c r="U53" s="22">
        <f t="shared" si="50"/>
        <v>7</v>
      </c>
      <c r="V53" s="14"/>
      <c r="W53" s="16"/>
      <c r="X53" s="21"/>
      <c r="Y53" s="19"/>
      <c r="Z53" s="24">
        <v>0</v>
      </c>
      <c r="AA53" s="19"/>
      <c r="AB53" s="22">
        <f t="shared" si="51"/>
        <v>0</v>
      </c>
      <c r="AC53" s="14"/>
      <c r="AD53" s="16"/>
      <c r="AE53" s="21"/>
      <c r="AF53" s="19"/>
      <c r="AG53" s="24">
        <v>0</v>
      </c>
      <c r="AH53" s="19"/>
      <c r="AI53" s="22">
        <f t="shared" si="52"/>
        <v>0</v>
      </c>
      <c r="AJ53" s="14"/>
      <c r="AK53" s="16"/>
      <c r="AL53" s="21"/>
      <c r="AM53" s="19"/>
      <c r="AN53" s="24">
        <v>0</v>
      </c>
      <c r="AO53" s="19"/>
      <c r="AP53" s="22">
        <f t="shared" si="53"/>
        <v>0</v>
      </c>
      <c r="AQ53" s="14"/>
      <c r="AR53" s="16"/>
      <c r="AS53" s="21"/>
      <c r="AT53" s="19"/>
      <c r="AU53" s="24">
        <v>0</v>
      </c>
      <c r="AV53" s="19"/>
      <c r="AW53" s="22">
        <f t="shared" si="54"/>
        <v>0</v>
      </c>
      <c r="AX53" s="14"/>
      <c r="AY53" s="16"/>
      <c r="AZ53" s="21"/>
      <c r="BA53" s="19"/>
      <c r="BB53" s="24">
        <v>0</v>
      </c>
      <c r="BC53" s="19"/>
      <c r="BD53" s="22">
        <f t="shared" si="55"/>
        <v>0</v>
      </c>
      <c r="BE53" s="14"/>
      <c r="BF53" s="16"/>
      <c r="BG53" s="21"/>
      <c r="BH53" s="19"/>
      <c r="BI53" s="24">
        <v>0</v>
      </c>
      <c r="BJ53" s="19"/>
      <c r="BK53" s="22">
        <f t="shared" si="56"/>
        <v>0</v>
      </c>
      <c r="BL53" s="14"/>
      <c r="BM53" s="16"/>
      <c r="BN53" s="21"/>
      <c r="BO53" s="19"/>
      <c r="BP53" s="24">
        <v>0</v>
      </c>
      <c r="BQ53" s="19"/>
      <c r="BR53" s="22">
        <f t="shared" si="57"/>
        <v>0</v>
      </c>
      <c r="BS53" s="14"/>
      <c r="BT53" s="16"/>
      <c r="BU53" s="21"/>
      <c r="BV53" s="19"/>
      <c r="BW53" s="24">
        <v>0</v>
      </c>
      <c r="BX53" s="19"/>
      <c r="BY53" s="22">
        <f t="shared" si="58"/>
        <v>0</v>
      </c>
      <c r="BZ53" s="14"/>
      <c r="CA53" s="16"/>
      <c r="CB53" s="21"/>
      <c r="CC53" s="19"/>
      <c r="CD53" s="24">
        <v>0</v>
      </c>
      <c r="CE53" s="19"/>
      <c r="CF53" s="22">
        <f t="shared" si="59"/>
        <v>0</v>
      </c>
      <c r="CG53" s="14"/>
      <c r="CH53" s="16"/>
      <c r="CI53" s="21"/>
      <c r="CJ53" s="19"/>
      <c r="CK53" s="24">
        <v>0</v>
      </c>
      <c r="CL53" s="19"/>
      <c r="CM53" s="22">
        <f t="shared" si="60"/>
        <v>0</v>
      </c>
      <c r="CN53" s="72"/>
      <c r="CO53" s="16"/>
      <c r="CP53" s="21"/>
      <c r="CQ53" s="19"/>
      <c r="CR53" s="24">
        <v>0</v>
      </c>
      <c r="CS53" s="19"/>
      <c r="CT53" s="22">
        <f t="shared" si="61"/>
        <v>0</v>
      </c>
      <c r="CU53" s="14"/>
      <c r="CV53" s="16"/>
      <c r="CW53" s="21"/>
      <c r="CX53" s="19"/>
      <c r="CY53" s="24">
        <v>0</v>
      </c>
      <c r="CZ53" s="19"/>
      <c r="DA53" s="22">
        <f t="shared" si="62"/>
        <v>0</v>
      </c>
      <c r="DB53" s="14"/>
      <c r="DC53" s="16"/>
      <c r="DD53" s="21"/>
      <c r="DE53" s="19"/>
      <c r="DF53" s="24">
        <v>0</v>
      </c>
      <c r="DG53" s="19"/>
      <c r="DH53" s="22">
        <f t="shared" si="63"/>
        <v>0</v>
      </c>
      <c r="DI53" s="14"/>
      <c r="DJ53" s="16"/>
      <c r="DK53" s="21"/>
      <c r="DL53" s="19"/>
      <c r="DM53" s="24">
        <v>0</v>
      </c>
      <c r="DN53" s="19"/>
      <c r="DO53" s="22">
        <f t="shared" si="64"/>
        <v>0</v>
      </c>
      <c r="DP53" s="14"/>
      <c r="DQ53" s="23"/>
      <c r="DR53" s="21" t="s">
        <v>467</v>
      </c>
      <c r="DS53" s="82">
        <f t="shared" si="43"/>
        <v>2</v>
      </c>
      <c r="DT53" s="82">
        <f t="shared" si="44"/>
        <v>0</v>
      </c>
      <c r="DU53" s="82">
        <f t="shared" si="45"/>
        <v>5</v>
      </c>
      <c r="DV53" s="22">
        <f t="shared" si="65"/>
        <v>7</v>
      </c>
      <c r="DW53" s="14" t="str">
        <f t="shared" si="66"/>
        <v>Ally Walker</v>
      </c>
      <c r="DX53" s="14"/>
      <c r="DY53" s="64">
        <v>18</v>
      </c>
      <c r="DZ53" s="77"/>
      <c r="EA53" s="77"/>
      <c r="EB53" s="77" t="s">
        <v>366</v>
      </c>
      <c r="EC53" s="77" t="s">
        <v>366</v>
      </c>
      <c r="ED53" s="77">
        <v>10</v>
      </c>
      <c r="EE53" s="77">
        <v>11</v>
      </c>
      <c r="EF53" s="77">
        <v>16</v>
      </c>
      <c r="EG53" s="77" t="s">
        <v>437</v>
      </c>
      <c r="EH53" s="77">
        <v>17</v>
      </c>
      <c r="EI53" s="77">
        <v>17</v>
      </c>
      <c r="EJ53" s="77">
        <v>17</v>
      </c>
      <c r="EK53" s="77">
        <v>17</v>
      </c>
      <c r="EL53" s="77">
        <v>18</v>
      </c>
      <c r="EM53" s="77">
        <v>18</v>
      </c>
      <c r="EN53" s="77">
        <v>18</v>
      </c>
      <c r="EO53" s="77" t="s">
        <v>467</v>
      </c>
      <c r="EQ53" s="8">
        <f t="shared" si="46"/>
        <v>7</v>
      </c>
    </row>
    <row r="54" spans="1:148">
      <c r="A54" s="14" t="s">
        <v>430</v>
      </c>
      <c r="B54" s="16"/>
      <c r="C54" s="21"/>
      <c r="D54" s="19"/>
      <c r="E54" s="19"/>
      <c r="F54" s="19"/>
      <c r="G54" s="22"/>
      <c r="H54" s="14"/>
      <c r="I54" s="16"/>
      <c r="J54" s="21"/>
      <c r="K54" s="19"/>
      <c r="L54" s="19"/>
      <c r="M54" s="19"/>
      <c r="N54" s="22"/>
      <c r="O54" s="14"/>
      <c r="P54" s="16"/>
      <c r="Q54" s="21"/>
      <c r="R54" s="19"/>
      <c r="S54" s="19"/>
      <c r="T54" s="19"/>
      <c r="U54" s="22"/>
      <c r="V54" s="14"/>
      <c r="W54" s="16"/>
      <c r="X54" s="21"/>
      <c r="Y54" s="19"/>
      <c r="Z54" s="19"/>
      <c r="AA54" s="19"/>
      <c r="AB54" s="22"/>
      <c r="AC54" s="14"/>
      <c r="AD54" s="16"/>
      <c r="AE54" s="21"/>
      <c r="AF54" s="19"/>
      <c r="AG54" s="19"/>
      <c r="AH54" s="19"/>
      <c r="AI54" s="22"/>
      <c r="AJ54" s="14"/>
      <c r="AK54" s="16"/>
      <c r="AL54" s="21"/>
      <c r="AM54" s="19"/>
      <c r="AN54" s="19"/>
      <c r="AO54" s="19"/>
      <c r="AP54" s="22"/>
      <c r="AQ54" s="14"/>
      <c r="AR54" s="23">
        <v>2.9826388888888892E-2</v>
      </c>
      <c r="AS54" s="21" t="s">
        <v>267</v>
      </c>
      <c r="AT54" s="57">
        <f t="shared" ref="AT54:AT59" si="67">(AR$64+1)-AS54</f>
        <v>8</v>
      </c>
      <c r="AU54" s="24">
        <v>0</v>
      </c>
      <c r="AV54" s="19">
        <v>5</v>
      </c>
      <c r="AW54" s="22">
        <f t="shared" si="54"/>
        <v>13</v>
      </c>
      <c r="AX54" s="14"/>
      <c r="AY54" s="16"/>
      <c r="AZ54" s="21"/>
      <c r="BA54" s="19"/>
      <c r="BB54" s="24">
        <v>0</v>
      </c>
      <c r="BC54" s="19"/>
      <c r="BD54" s="22">
        <f t="shared" si="55"/>
        <v>0</v>
      </c>
      <c r="BE54" s="14"/>
      <c r="BF54" s="16"/>
      <c r="BG54" s="21"/>
      <c r="BH54" s="19"/>
      <c r="BI54" s="19"/>
      <c r="BJ54" s="19"/>
      <c r="BK54" s="22"/>
      <c r="BL54" s="14"/>
      <c r="BM54" s="16"/>
      <c r="BN54" s="21"/>
      <c r="BO54" s="19"/>
      <c r="BP54" s="19"/>
      <c r="BQ54" s="19"/>
      <c r="BR54" s="22">
        <f t="shared" si="57"/>
        <v>0</v>
      </c>
      <c r="BS54" s="14"/>
      <c r="BT54" s="16"/>
      <c r="BU54" s="21"/>
      <c r="BV54" s="19"/>
      <c r="BW54" s="24">
        <v>0</v>
      </c>
      <c r="BX54" s="19"/>
      <c r="BY54" s="22">
        <f t="shared" si="58"/>
        <v>0</v>
      </c>
      <c r="BZ54" s="14"/>
      <c r="CA54" s="16"/>
      <c r="CB54" s="21"/>
      <c r="CC54" s="19"/>
      <c r="CD54" s="19"/>
      <c r="CE54" s="19"/>
      <c r="CF54" s="22">
        <f t="shared" si="59"/>
        <v>0</v>
      </c>
      <c r="CG54" s="14"/>
      <c r="CH54" s="16"/>
      <c r="CI54" s="21"/>
      <c r="CJ54" s="19"/>
      <c r="CK54" s="19"/>
      <c r="CL54" s="19"/>
      <c r="CM54" s="22">
        <f t="shared" si="60"/>
        <v>0</v>
      </c>
      <c r="CN54" s="72"/>
      <c r="CO54" s="16"/>
      <c r="CP54" s="21"/>
      <c r="CQ54" s="19"/>
      <c r="CR54" s="24">
        <v>0</v>
      </c>
      <c r="CS54" s="19"/>
      <c r="CT54" s="22">
        <f t="shared" si="61"/>
        <v>0</v>
      </c>
      <c r="CU54" s="14"/>
      <c r="CV54" s="16"/>
      <c r="CW54" s="21"/>
      <c r="CX54" s="19"/>
      <c r="CY54" s="19"/>
      <c r="CZ54" s="19"/>
      <c r="DA54" s="22">
        <f t="shared" si="62"/>
        <v>0</v>
      </c>
      <c r="DB54" s="14"/>
      <c r="DC54" s="16"/>
      <c r="DD54" s="21"/>
      <c r="DE54" s="19"/>
      <c r="DF54" s="19"/>
      <c r="DG54" s="19"/>
      <c r="DH54" s="22">
        <f t="shared" si="63"/>
        <v>0</v>
      </c>
      <c r="DI54" s="14"/>
      <c r="DJ54" s="16"/>
      <c r="DK54" s="21"/>
      <c r="DL54" s="19"/>
      <c r="DM54" s="19"/>
      <c r="DN54" s="19"/>
      <c r="DO54" s="22">
        <f t="shared" si="64"/>
        <v>0</v>
      </c>
      <c r="DP54" s="14"/>
      <c r="DQ54" s="23"/>
      <c r="DR54" s="21" t="s">
        <v>340</v>
      </c>
      <c r="DS54" s="82">
        <f t="shared" si="43"/>
        <v>8</v>
      </c>
      <c r="DT54" s="82">
        <f t="shared" si="44"/>
        <v>0</v>
      </c>
      <c r="DU54" s="82">
        <f t="shared" si="45"/>
        <v>5</v>
      </c>
      <c r="DV54" s="22">
        <f t="shared" si="65"/>
        <v>13</v>
      </c>
      <c r="DW54" s="14" t="str">
        <f t="shared" si="66"/>
        <v>Amanda Singleton</v>
      </c>
      <c r="DX54" s="14"/>
      <c r="DY54" s="64">
        <v>13</v>
      </c>
      <c r="DZ54" s="77"/>
      <c r="EA54" s="77"/>
      <c r="EB54" s="77"/>
      <c r="EC54" s="77"/>
      <c r="ED54" s="77"/>
      <c r="EE54" s="77"/>
      <c r="EF54" s="77">
        <v>9</v>
      </c>
      <c r="EG54" s="77">
        <v>10</v>
      </c>
      <c r="EH54" s="77">
        <v>11</v>
      </c>
      <c r="EI54" s="77">
        <v>12</v>
      </c>
      <c r="EJ54" s="77">
        <v>12</v>
      </c>
      <c r="EK54" s="77">
        <v>12</v>
      </c>
      <c r="EL54" s="77">
        <v>13</v>
      </c>
      <c r="EM54" s="77">
        <v>13</v>
      </c>
      <c r="EN54" s="77">
        <v>13</v>
      </c>
      <c r="EO54" s="77" t="s">
        <v>340</v>
      </c>
      <c r="EQ54" s="8">
        <f t="shared" si="46"/>
        <v>13</v>
      </c>
    </row>
    <row r="55" spans="1:148">
      <c r="A55" s="14" t="s">
        <v>431</v>
      </c>
      <c r="B55" s="16"/>
      <c r="C55" s="21"/>
      <c r="D55" s="19"/>
      <c r="E55" s="19"/>
      <c r="F55" s="19"/>
      <c r="G55" s="22"/>
      <c r="H55" s="14"/>
      <c r="I55" s="16"/>
      <c r="J55" s="21"/>
      <c r="K55" s="19"/>
      <c r="L55" s="19"/>
      <c r="M55" s="19"/>
      <c r="N55" s="22"/>
      <c r="O55" s="14"/>
      <c r="P55" s="16"/>
      <c r="Q55" s="21"/>
      <c r="R55" s="19"/>
      <c r="S55" s="19"/>
      <c r="T55" s="19"/>
      <c r="U55" s="22"/>
      <c r="V55" s="14"/>
      <c r="W55" s="16"/>
      <c r="X55" s="21"/>
      <c r="Y55" s="19"/>
      <c r="Z55" s="19"/>
      <c r="AA55" s="19"/>
      <c r="AB55" s="22"/>
      <c r="AC55" s="14"/>
      <c r="AD55" s="16"/>
      <c r="AE55" s="21"/>
      <c r="AF55" s="19"/>
      <c r="AG55" s="19"/>
      <c r="AH55" s="19"/>
      <c r="AI55" s="22"/>
      <c r="AJ55" s="14"/>
      <c r="AK55" s="16"/>
      <c r="AL55" s="21"/>
      <c r="AM55" s="19"/>
      <c r="AN55" s="19"/>
      <c r="AO55" s="19"/>
      <c r="AP55" s="22"/>
      <c r="AQ55" s="14"/>
      <c r="AR55" s="23">
        <v>3.0914351851851849E-2</v>
      </c>
      <c r="AS55" s="21" t="s">
        <v>328</v>
      </c>
      <c r="AT55" s="57">
        <f t="shared" si="67"/>
        <v>7</v>
      </c>
      <c r="AU55" s="24">
        <v>0</v>
      </c>
      <c r="AV55" s="19">
        <v>5</v>
      </c>
      <c r="AW55" s="22">
        <f t="shared" si="54"/>
        <v>12</v>
      </c>
      <c r="AX55" s="14"/>
      <c r="AY55" s="16"/>
      <c r="AZ55" s="21"/>
      <c r="BA55" s="19"/>
      <c r="BB55" s="24">
        <v>0</v>
      </c>
      <c r="BC55" s="19"/>
      <c r="BD55" s="22">
        <f t="shared" si="55"/>
        <v>0</v>
      </c>
      <c r="BE55" s="14"/>
      <c r="BF55" s="16"/>
      <c r="BG55" s="21"/>
      <c r="BH55" s="19"/>
      <c r="BI55" s="19"/>
      <c r="BJ55" s="19"/>
      <c r="BK55" s="22"/>
      <c r="BL55" s="14"/>
      <c r="BM55" s="16"/>
      <c r="BN55" s="21"/>
      <c r="BO55" s="19"/>
      <c r="BP55" s="19"/>
      <c r="BQ55" s="19"/>
      <c r="BR55" s="22">
        <f t="shared" si="57"/>
        <v>0</v>
      </c>
      <c r="BS55" s="14"/>
      <c r="BT55" s="23">
        <v>1.577546296296296E-2</v>
      </c>
      <c r="BU55" s="21" t="s">
        <v>214</v>
      </c>
      <c r="BV55" s="57">
        <f>(BT$64+1)-BU55</f>
        <v>1</v>
      </c>
      <c r="BW55" s="24">
        <v>0</v>
      </c>
      <c r="BX55" s="19">
        <v>5</v>
      </c>
      <c r="BY55" s="22">
        <f t="shared" si="58"/>
        <v>6</v>
      </c>
      <c r="BZ55" s="14"/>
      <c r="CA55" s="16"/>
      <c r="CB55" s="21"/>
      <c r="CC55" s="19"/>
      <c r="CD55" s="19"/>
      <c r="CE55" s="19"/>
      <c r="CF55" s="22">
        <f t="shared" si="59"/>
        <v>0</v>
      </c>
      <c r="CG55" s="14"/>
      <c r="CH55" s="16"/>
      <c r="CI55" s="21"/>
      <c r="CJ55" s="19"/>
      <c r="CK55" s="19"/>
      <c r="CL55" s="19"/>
      <c r="CM55" s="22">
        <f t="shared" si="60"/>
        <v>0</v>
      </c>
      <c r="CN55" s="72"/>
      <c r="CO55" s="23">
        <v>3.4733796296296297E-2</v>
      </c>
      <c r="CP55" s="21" t="s">
        <v>214</v>
      </c>
      <c r="CQ55" s="57">
        <f>(CO$64+1)-CP55</f>
        <v>7</v>
      </c>
      <c r="CR55" s="24">
        <v>0</v>
      </c>
      <c r="CS55" s="19">
        <v>5</v>
      </c>
      <c r="CT55" s="22">
        <f t="shared" si="61"/>
        <v>12</v>
      </c>
      <c r="CU55" s="14"/>
      <c r="CV55" s="16"/>
      <c r="CW55" s="21"/>
      <c r="CX55" s="19"/>
      <c r="CY55" s="19"/>
      <c r="CZ55" s="19"/>
      <c r="DA55" s="22">
        <f t="shared" si="62"/>
        <v>0</v>
      </c>
      <c r="DB55" s="14"/>
      <c r="DC55" s="16"/>
      <c r="DD55" s="21"/>
      <c r="DE55" s="19"/>
      <c r="DF55" s="19"/>
      <c r="DG55" s="19"/>
      <c r="DH55" s="22">
        <f t="shared" si="63"/>
        <v>0</v>
      </c>
      <c r="DI55" s="14"/>
      <c r="DJ55" s="16"/>
      <c r="DK55" s="21"/>
      <c r="DL55" s="19"/>
      <c r="DM55" s="19"/>
      <c r="DN55" s="19"/>
      <c r="DO55" s="22">
        <f t="shared" si="64"/>
        <v>0</v>
      </c>
      <c r="DP55" s="14"/>
      <c r="DQ55" s="23"/>
      <c r="DR55" s="21" t="s">
        <v>334</v>
      </c>
      <c r="DS55" s="82">
        <f t="shared" si="43"/>
        <v>15</v>
      </c>
      <c r="DT55" s="82">
        <f t="shared" si="44"/>
        <v>0</v>
      </c>
      <c r="DU55" s="82">
        <f t="shared" si="45"/>
        <v>15</v>
      </c>
      <c r="DV55" s="22">
        <f t="shared" ref="DV55:DV62" si="68">DS55+DT55+DU55</f>
        <v>30</v>
      </c>
      <c r="DW55" s="14" t="str">
        <f t="shared" si="66"/>
        <v>Holly Marshall</v>
      </c>
      <c r="DX55" s="14"/>
      <c r="DY55" s="64">
        <v>8</v>
      </c>
      <c r="DZ55" s="77"/>
      <c r="EA55" s="77"/>
      <c r="EB55" s="77"/>
      <c r="EC55" s="77"/>
      <c r="ED55" s="77"/>
      <c r="EE55" s="77"/>
      <c r="EF55" s="77">
        <v>10</v>
      </c>
      <c r="EG55" s="77">
        <v>11</v>
      </c>
      <c r="EH55" s="77">
        <v>12</v>
      </c>
      <c r="EI55" s="77">
        <v>11</v>
      </c>
      <c r="EJ55" s="77">
        <v>11</v>
      </c>
      <c r="EK55" s="77">
        <v>11</v>
      </c>
      <c r="EL55" s="77">
        <v>8</v>
      </c>
      <c r="EM55" s="77">
        <v>8</v>
      </c>
      <c r="EN55" s="77">
        <v>8</v>
      </c>
      <c r="EO55" s="77" t="s">
        <v>334</v>
      </c>
      <c r="EQ55" s="8">
        <f t="shared" si="46"/>
        <v>30</v>
      </c>
    </row>
    <row r="56" spans="1:148">
      <c r="A56" s="14" t="s">
        <v>432</v>
      </c>
      <c r="B56" s="16"/>
      <c r="C56" s="21"/>
      <c r="D56" s="19"/>
      <c r="E56" s="19"/>
      <c r="F56" s="19"/>
      <c r="G56" s="22"/>
      <c r="H56" s="14"/>
      <c r="I56" s="16"/>
      <c r="J56" s="21"/>
      <c r="K56" s="19"/>
      <c r="L56" s="19"/>
      <c r="M56" s="19"/>
      <c r="N56" s="22"/>
      <c r="O56" s="14"/>
      <c r="P56" s="16"/>
      <c r="Q56" s="21"/>
      <c r="R56" s="19"/>
      <c r="S56" s="19"/>
      <c r="T56" s="19"/>
      <c r="U56" s="22"/>
      <c r="V56" s="14"/>
      <c r="W56" s="16"/>
      <c r="X56" s="21"/>
      <c r="Y56" s="19"/>
      <c r="Z56" s="19"/>
      <c r="AA56" s="19"/>
      <c r="AB56" s="22"/>
      <c r="AC56" s="14"/>
      <c r="AD56" s="16"/>
      <c r="AE56" s="21"/>
      <c r="AF56" s="19"/>
      <c r="AG56" s="19"/>
      <c r="AH56" s="19"/>
      <c r="AI56" s="22"/>
      <c r="AJ56" s="14"/>
      <c r="AK56" s="16"/>
      <c r="AL56" s="21"/>
      <c r="AM56" s="19"/>
      <c r="AN56" s="19"/>
      <c r="AO56" s="19"/>
      <c r="AP56" s="22"/>
      <c r="AQ56" s="14"/>
      <c r="AR56" s="23">
        <v>3.107638888888889E-2</v>
      </c>
      <c r="AS56" s="21" t="s">
        <v>264</v>
      </c>
      <c r="AT56" s="57">
        <f t="shared" si="67"/>
        <v>6</v>
      </c>
      <c r="AU56" s="24">
        <v>0</v>
      </c>
      <c r="AV56" s="19">
        <v>5</v>
      </c>
      <c r="AW56" s="22">
        <f t="shared" si="54"/>
        <v>11</v>
      </c>
      <c r="AX56" s="14"/>
      <c r="AY56" s="16"/>
      <c r="AZ56" s="21"/>
      <c r="BA56" s="19"/>
      <c r="BB56" s="24">
        <v>0</v>
      </c>
      <c r="BC56" s="19"/>
      <c r="BD56" s="22">
        <f t="shared" si="55"/>
        <v>0</v>
      </c>
      <c r="BE56" s="14"/>
      <c r="BF56" s="16"/>
      <c r="BG56" s="21"/>
      <c r="BH56" s="19"/>
      <c r="BI56" s="19"/>
      <c r="BJ56" s="19"/>
      <c r="BK56" s="22"/>
      <c r="BL56" s="14"/>
      <c r="BM56" s="16"/>
      <c r="BN56" s="21"/>
      <c r="BO56" s="19"/>
      <c r="BP56" s="19"/>
      <c r="BQ56" s="19"/>
      <c r="BR56" s="22">
        <f t="shared" si="57"/>
        <v>0</v>
      </c>
      <c r="BS56" s="14"/>
      <c r="BT56" s="16"/>
      <c r="BU56" s="21"/>
      <c r="BV56" s="19"/>
      <c r="BW56" s="24">
        <v>0</v>
      </c>
      <c r="BX56" s="19"/>
      <c r="BY56" s="22">
        <f t="shared" si="58"/>
        <v>0</v>
      </c>
      <c r="BZ56" s="14"/>
      <c r="CA56" s="16"/>
      <c r="CB56" s="21"/>
      <c r="CC56" s="19"/>
      <c r="CD56" s="19"/>
      <c r="CE56" s="19"/>
      <c r="CF56" s="22">
        <f t="shared" si="59"/>
        <v>0</v>
      </c>
      <c r="CG56" s="14"/>
      <c r="CH56" s="16"/>
      <c r="CI56" s="21"/>
      <c r="CJ56" s="19"/>
      <c r="CK56" s="19"/>
      <c r="CL56" s="19"/>
      <c r="CM56" s="22">
        <f t="shared" si="60"/>
        <v>0</v>
      </c>
      <c r="CN56" s="72"/>
      <c r="CO56" s="16"/>
      <c r="CP56" s="21"/>
      <c r="CQ56" s="19"/>
      <c r="CR56" s="24">
        <v>0</v>
      </c>
      <c r="CS56" s="19"/>
      <c r="CT56" s="22">
        <f t="shared" si="61"/>
        <v>0</v>
      </c>
      <c r="CU56" s="14"/>
      <c r="CV56" s="16"/>
      <c r="CW56" s="21"/>
      <c r="CX56" s="19"/>
      <c r="CY56" s="19"/>
      <c r="CZ56" s="19"/>
      <c r="DA56" s="22">
        <f t="shared" si="62"/>
        <v>0</v>
      </c>
      <c r="DB56" s="14"/>
      <c r="DC56" s="16"/>
      <c r="DD56" s="21"/>
      <c r="DE56" s="19"/>
      <c r="DF56" s="19"/>
      <c r="DG56" s="19"/>
      <c r="DH56" s="22">
        <f t="shared" si="63"/>
        <v>0</v>
      </c>
      <c r="DI56" s="14"/>
      <c r="DJ56" s="16"/>
      <c r="DK56" s="21"/>
      <c r="DL56" s="19"/>
      <c r="DM56" s="19"/>
      <c r="DN56" s="19"/>
      <c r="DO56" s="22">
        <f t="shared" si="64"/>
        <v>0</v>
      </c>
      <c r="DP56" s="14"/>
      <c r="DQ56" s="23"/>
      <c r="DR56" s="21" t="s">
        <v>382</v>
      </c>
      <c r="DS56" s="82">
        <f t="shared" si="43"/>
        <v>6</v>
      </c>
      <c r="DT56" s="82">
        <f t="shared" si="44"/>
        <v>0</v>
      </c>
      <c r="DU56" s="82">
        <f t="shared" si="45"/>
        <v>5</v>
      </c>
      <c r="DV56" s="22">
        <f t="shared" si="68"/>
        <v>11</v>
      </c>
      <c r="DW56" s="14" t="str">
        <f t="shared" si="66"/>
        <v>Paula Richardson</v>
      </c>
      <c r="DX56" s="14"/>
      <c r="DY56" s="64">
        <v>14</v>
      </c>
      <c r="DZ56" s="77"/>
      <c r="EA56" s="77"/>
      <c r="EB56" s="77"/>
      <c r="EC56" s="77"/>
      <c r="ED56" s="77"/>
      <c r="EE56" s="77"/>
      <c r="EF56" s="77">
        <v>11</v>
      </c>
      <c r="EG56" s="77">
        <v>12</v>
      </c>
      <c r="EH56" s="77">
        <v>13</v>
      </c>
      <c r="EI56" s="77">
        <v>13</v>
      </c>
      <c r="EJ56" s="77">
        <v>13</v>
      </c>
      <c r="EK56" s="77">
        <v>13</v>
      </c>
      <c r="EL56" s="77">
        <v>14</v>
      </c>
      <c r="EM56" s="77">
        <v>14</v>
      </c>
      <c r="EN56" s="77">
        <v>14</v>
      </c>
      <c r="EO56" s="77" t="s">
        <v>382</v>
      </c>
      <c r="EQ56" s="8">
        <f t="shared" si="46"/>
        <v>11</v>
      </c>
    </row>
    <row r="57" spans="1:148">
      <c r="A57" s="14" t="s">
        <v>331</v>
      </c>
      <c r="B57" s="16"/>
      <c r="C57" s="21"/>
      <c r="D57" s="19"/>
      <c r="E57" s="19"/>
      <c r="F57" s="19"/>
      <c r="G57" s="22"/>
      <c r="H57" s="14"/>
      <c r="I57" s="16"/>
      <c r="J57" s="21"/>
      <c r="K57" s="19"/>
      <c r="L57" s="19"/>
      <c r="M57" s="19"/>
      <c r="N57" s="22"/>
      <c r="O57" s="14"/>
      <c r="P57" s="16"/>
      <c r="Q57" s="21"/>
      <c r="R57" s="19"/>
      <c r="S57" s="19"/>
      <c r="T57" s="19"/>
      <c r="U57" s="22"/>
      <c r="V57" s="14"/>
      <c r="W57" s="16"/>
      <c r="X57" s="21"/>
      <c r="Y57" s="19"/>
      <c r="Z57" s="19"/>
      <c r="AA57" s="19"/>
      <c r="AB57" s="22"/>
      <c r="AC57" s="14"/>
      <c r="AD57" s="16"/>
      <c r="AE57" s="21"/>
      <c r="AF57" s="19"/>
      <c r="AG57" s="19"/>
      <c r="AH57" s="19"/>
      <c r="AI57" s="22"/>
      <c r="AJ57" s="14"/>
      <c r="AK57" s="16"/>
      <c r="AL57" s="21"/>
      <c r="AM57" s="19"/>
      <c r="AN57" s="19"/>
      <c r="AO57" s="19"/>
      <c r="AP57" s="22"/>
      <c r="AQ57" s="14"/>
      <c r="AR57" s="23">
        <v>3.1539351851851853E-2</v>
      </c>
      <c r="AS57" s="21" t="s">
        <v>265</v>
      </c>
      <c r="AT57" s="57">
        <f t="shared" si="67"/>
        <v>5</v>
      </c>
      <c r="AU57" s="24">
        <v>0</v>
      </c>
      <c r="AV57" s="19">
        <v>5</v>
      </c>
      <c r="AW57" s="22">
        <f t="shared" si="54"/>
        <v>10</v>
      </c>
      <c r="AX57" s="14"/>
      <c r="AY57" s="23">
        <v>3.6400462962962961E-2</v>
      </c>
      <c r="AZ57" s="21" t="s">
        <v>233</v>
      </c>
      <c r="BA57" s="57">
        <f>(AY$64+1)-AZ57</f>
        <v>4</v>
      </c>
      <c r="BB57" s="24">
        <v>0</v>
      </c>
      <c r="BC57" s="19">
        <v>5</v>
      </c>
      <c r="BD57" s="22">
        <f t="shared" si="55"/>
        <v>9</v>
      </c>
      <c r="BE57" s="14"/>
      <c r="BF57" s="16"/>
      <c r="BG57" s="21"/>
      <c r="BH57" s="19"/>
      <c r="BI57" s="19"/>
      <c r="BJ57" s="19"/>
      <c r="BK57" s="22"/>
      <c r="BL57" s="14"/>
      <c r="BM57" s="16"/>
      <c r="BN57" s="21"/>
      <c r="BO57" s="19"/>
      <c r="BP57" s="19"/>
      <c r="BQ57" s="19"/>
      <c r="BR57" s="22">
        <f t="shared" si="57"/>
        <v>0</v>
      </c>
      <c r="BS57" s="14"/>
      <c r="BT57" s="16"/>
      <c r="BU57" s="21"/>
      <c r="BV57" s="19"/>
      <c r="BW57" s="24">
        <v>0</v>
      </c>
      <c r="BX57" s="19"/>
      <c r="BY57" s="22">
        <f t="shared" si="58"/>
        <v>0</v>
      </c>
      <c r="BZ57" s="14"/>
      <c r="CA57" s="16"/>
      <c r="CB57" s="21"/>
      <c r="CC57" s="19"/>
      <c r="CD57" s="19"/>
      <c r="CE57" s="19"/>
      <c r="CF57" s="22">
        <f t="shared" si="59"/>
        <v>0</v>
      </c>
      <c r="CG57" s="14"/>
      <c r="CH57" s="16"/>
      <c r="CI57" s="21"/>
      <c r="CJ57" s="19"/>
      <c r="CK57" s="19"/>
      <c r="CL57" s="19"/>
      <c r="CM57" s="22">
        <f t="shared" si="60"/>
        <v>0</v>
      </c>
      <c r="CN57" s="72"/>
      <c r="CO57" s="23">
        <v>3.7418981481481477E-2</v>
      </c>
      <c r="CP57" s="21" t="s">
        <v>328</v>
      </c>
      <c r="CQ57" s="57">
        <f>(CO$64+1)-CP57</f>
        <v>3</v>
      </c>
      <c r="CR57" s="24">
        <v>0</v>
      </c>
      <c r="CS57" s="19">
        <v>5</v>
      </c>
      <c r="CT57" s="22">
        <f t="shared" si="61"/>
        <v>8</v>
      </c>
      <c r="CU57" s="14"/>
      <c r="CV57" s="16"/>
      <c r="CW57" s="21"/>
      <c r="CX57" s="19"/>
      <c r="CY57" s="19"/>
      <c r="CZ57" s="19"/>
      <c r="DA57" s="22">
        <f t="shared" si="62"/>
        <v>0</v>
      </c>
      <c r="DB57" s="14"/>
      <c r="DC57" s="16"/>
      <c r="DD57" s="21"/>
      <c r="DE57" s="19"/>
      <c r="DF57" s="19"/>
      <c r="DG57" s="19"/>
      <c r="DH57" s="22">
        <f t="shared" si="63"/>
        <v>0</v>
      </c>
      <c r="DI57" s="14"/>
      <c r="DJ57" s="16"/>
      <c r="DK57" s="21"/>
      <c r="DL57" s="19"/>
      <c r="DM57" s="19"/>
      <c r="DN57" s="19"/>
      <c r="DO57" s="22">
        <f t="shared" si="64"/>
        <v>0</v>
      </c>
      <c r="DP57" s="14"/>
      <c r="DQ57" s="23"/>
      <c r="DR57" s="21" t="s">
        <v>366</v>
      </c>
      <c r="DS57" s="82">
        <f t="shared" si="43"/>
        <v>12</v>
      </c>
      <c r="DT57" s="82">
        <f t="shared" si="44"/>
        <v>0</v>
      </c>
      <c r="DU57" s="82">
        <f t="shared" si="45"/>
        <v>15</v>
      </c>
      <c r="DV57" s="22">
        <f t="shared" si="68"/>
        <v>27</v>
      </c>
      <c r="DW57" s="14" t="str">
        <f t="shared" si="66"/>
        <v>Vicky Higgins</v>
      </c>
      <c r="DX57" s="14"/>
      <c r="DY57" s="64" t="s">
        <v>366</v>
      </c>
      <c r="DZ57" s="77"/>
      <c r="EA57" s="77"/>
      <c r="EB57" s="77"/>
      <c r="EC57" s="77"/>
      <c r="ED57" s="77"/>
      <c r="EE57" s="77"/>
      <c r="EF57" s="77" t="s">
        <v>435</v>
      </c>
      <c r="EG57" s="77">
        <v>9</v>
      </c>
      <c r="EH57" s="77">
        <v>10</v>
      </c>
      <c r="EI57" s="77">
        <v>10</v>
      </c>
      <c r="EJ57" s="77">
        <v>10</v>
      </c>
      <c r="EK57" s="77">
        <v>10</v>
      </c>
      <c r="EL57" s="77" t="s">
        <v>366</v>
      </c>
      <c r="EM57" s="77" t="s">
        <v>366</v>
      </c>
      <c r="EN57" s="77" t="s">
        <v>366</v>
      </c>
      <c r="EO57" s="77" t="s">
        <v>366</v>
      </c>
      <c r="EQ57" s="8">
        <f t="shared" si="46"/>
        <v>27</v>
      </c>
    </row>
    <row r="58" spans="1:148">
      <c r="A58" s="14" t="s">
        <v>241</v>
      </c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16"/>
      <c r="AL58" s="21"/>
      <c r="AM58" s="19"/>
      <c r="AN58" s="19"/>
      <c r="AO58" s="19"/>
      <c r="AP58" s="22"/>
      <c r="AQ58" s="14"/>
      <c r="AR58" s="23">
        <v>3.2569444444444443E-2</v>
      </c>
      <c r="AS58" s="21" t="s">
        <v>336</v>
      </c>
      <c r="AT58" s="57">
        <f t="shared" si="67"/>
        <v>3</v>
      </c>
      <c r="AU58" s="24">
        <v>0</v>
      </c>
      <c r="AV58" s="19">
        <v>5</v>
      </c>
      <c r="AW58" s="22">
        <f t="shared" si="54"/>
        <v>8</v>
      </c>
      <c r="AX58" s="14"/>
      <c r="AY58" s="16"/>
      <c r="AZ58" s="21"/>
      <c r="BA58" s="19"/>
      <c r="BB58" s="24">
        <v>0</v>
      </c>
      <c r="BC58" s="19"/>
      <c r="BD58" s="22">
        <f t="shared" si="55"/>
        <v>0</v>
      </c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>
        <f t="shared" si="57"/>
        <v>0</v>
      </c>
      <c r="BS58" s="14"/>
      <c r="BT58" s="16"/>
      <c r="BU58" s="21"/>
      <c r="BV58" s="19"/>
      <c r="BW58" s="24">
        <v>0</v>
      </c>
      <c r="BX58" s="19"/>
      <c r="BY58" s="22">
        <f t="shared" si="58"/>
        <v>0</v>
      </c>
      <c r="BZ58" s="14"/>
      <c r="CA58" s="16"/>
      <c r="CB58" s="21"/>
      <c r="CC58" s="19"/>
      <c r="CD58" s="19"/>
      <c r="CE58" s="19"/>
      <c r="CF58" s="22">
        <f t="shared" si="59"/>
        <v>0</v>
      </c>
      <c r="CG58" s="14"/>
      <c r="CH58" s="16"/>
      <c r="CI58" s="21"/>
      <c r="CJ58" s="19"/>
      <c r="CK58" s="19"/>
      <c r="CL58" s="19"/>
      <c r="CM58" s="22">
        <f t="shared" si="60"/>
        <v>0</v>
      </c>
      <c r="CN58" s="72"/>
      <c r="CO58" s="16"/>
      <c r="CP58" s="21"/>
      <c r="CQ58" s="19"/>
      <c r="CR58" s="24">
        <v>0</v>
      </c>
      <c r="CS58" s="19"/>
      <c r="CT58" s="22">
        <f t="shared" si="61"/>
        <v>0</v>
      </c>
      <c r="CU58" s="14"/>
      <c r="CV58" s="16"/>
      <c r="CW58" s="21"/>
      <c r="CX58" s="19"/>
      <c r="CY58" s="19"/>
      <c r="CZ58" s="19"/>
      <c r="DA58" s="22">
        <f t="shared" si="62"/>
        <v>0</v>
      </c>
      <c r="DB58" s="14"/>
      <c r="DC58" s="16"/>
      <c r="DD58" s="21"/>
      <c r="DE58" s="19"/>
      <c r="DF58" s="19"/>
      <c r="DG58" s="19"/>
      <c r="DH58" s="22">
        <f t="shared" si="63"/>
        <v>0</v>
      </c>
      <c r="DI58" s="14"/>
      <c r="DJ58" s="16"/>
      <c r="DK58" s="21"/>
      <c r="DL58" s="19"/>
      <c r="DM58" s="19"/>
      <c r="DN58" s="19"/>
      <c r="DO58" s="22">
        <f t="shared" si="64"/>
        <v>0</v>
      </c>
      <c r="DP58" s="14"/>
      <c r="DQ58" s="23"/>
      <c r="DR58" s="21" t="s">
        <v>466</v>
      </c>
      <c r="DS58" s="82">
        <f t="shared" si="43"/>
        <v>3</v>
      </c>
      <c r="DT58" s="82">
        <f t="shared" si="44"/>
        <v>0</v>
      </c>
      <c r="DU58" s="82">
        <f t="shared" si="45"/>
        <v>5</v>
      </c>
      <c r="DV58" s="22">
        <f t="shared" si="68"/>
        <v>8</v>
      </c>
      <c r="DW58" s="14" t="str">
        <f t="shared" si="66"/>
        <v>Vicki Boyd</v>
      </c>
      <c r="DX58" s="14"/>
      <c r="DY58" s="64">
        <v>17</v>
      </c>
      <c r="DZ58" s="77"/>
      <c r="EA58" s="77"/>
      <c r="EB58" s="77"/>
      <c r="EC58" s="77"/>
      <c r="ED58" s="77"/>
      <c r="EE58" s="77"/>
      <c r="EF58" s="77">
        <v>15</v>
      </c>
      <c r="EG58" s="77">
        <v>15</v>
      </c>
      <c r="EH58" s="77">
        <v>16</v>
      </c>
      <c r="EI58" s="77">
        <v>16</v>
      </c>
      <c r="EJ58" s="77">
        <v>16</v>
      </c>
      <c r="EK58" s="77">
        <v>16</v>
      </c>
      <c r="EL58" s="77">
        <v>17</v>
      </c>
      <c r="EM58" s="77">
        <v>17</v>
      </c>
      <c r="EN58" s="77">
        <v>17</v>
      </c>
      <c r="EO58" s="77" t="s">
        <v>466</v>
      </c>
      <c r="EQ58" s="8">
        <f t="shared" si="46"/>
        <v>8</v>
      </c>
    </row>
    <row r="59" spans="1:148">
      <c r="A59" s="14" t="s">
        <v>433</v>
      </c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/>
      <c r="AQ59" s="14"/>
      <c r="AR59" s="23">
        <v>3.4953703703703702E-2</v>
      </c>
      <c r="AS59" s="21" t="s">
        <v>268</v>
      </c>
      <c r="AT59" s="57">
        <f t="shared" si="67"/>
        <v>1</v>
      </c>
      <c r="AU59" s="24">
        <v>0</v>
      </c>
      <c r="AV59" s="19">
        <v>5</v>
      </c>
      <c r="AW59" s="22">
        <f t="shared" si="54"/>
        <v>6</v>
      </c>
      <c r="AX59" s="14"/>
      <c r="AY59" s="16"/>
      <c r="AZ59" s="21"/>
      <c r="BA59" s="19"/>
      <c r="BB59" s="24">
        <v>0</v>
      </c>
      <c r="BC59" s="19"/>
      <c r="BD59" s="22">
        <f t="shared" si="55"/>
        <v>0</v>
      </c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>
        <f t="shared" si="57"/>
        <v>0</v>
      </c>
      <c r="BS59" s="14"/>
      <c r="BT59" s="16"/>
      <c r="BU59" s="21"/>
      <c r="BV59" s="19"/>
      <c r="BW59" s="24">
        <v>0</v>
      </c>
      <c r="BX59" s="19"/>
      <c r="BY59" s="22">
        <f t="shared" si="58"/>
        <v>0</v>
      </c>
      <c r="BZ59" s="14"/>
      <c r="CA59" s="16"/>
      <c r="CB59" s="21"/>
      <c r="CC59" s="19"/>
      <c r="CD59" s="19"/>
      <c r="CE59" s="19"/>
      <c r="CF59" s="22">
        <f t="shared" si="59"/>
        <v>0</v>
      </c>
      <c r="CG59" s="14"/>
      <c r="CH59" s="16"/>
      <c r="CI59" s="21"/>
      <c r="CJ59" s="19"/>
      <c r="CK59" s="19"/>
      <c r="CL59" s="19"/>
      <c r="CM59" s="22">
        <f t="shared" si="60"/>
        <v>0</v>
      </c>
      <c r="CN59" s="72"/>
      <c r="CO59" s="16"/>
      <c r="CP59" s="21"/>
      <c r="CQ59" s="19"/>
      <c r="CR59" s="24">
        <v>0</v>
      </c>
      <c r="CS59" s="19"/>
      <c r="CT59" s="22">
        <f t="shared" si="61"/>
        <v>0</v>
      </c>
      <c r="CU59" s="14"/>
      <c r="CV59" s="16"/>
      <c r="CW59" s="21"/>
      <c r="CX59" s="19"/>
      <c r="CY59" s="19"/>
      <c r="CZ59" s="19"/>
      <c r="DA59" s="22">
        <f t="shared" si="62"/>
        <v>0</v>
      </c>
      <c r="DB59" s="14"/>
      <c r="DC59" s="16"/>
      <c r="DD59" s="21"/>
      <c r="DE59" s="19"/>
      <c r="DF59" s="19"/>
      <c r="DG59" s="19"/>
      <c r="DH59" s="22">
        <f t="shared" si="63"/>
        <v>0</v>
      </c>
      <c r="DI59" s="14"/>
      <c r="DJ59" s="16"/>
      <c r="DK59" s="21"/>
      <c r="DL59" s="19"/>
      <c r="DM59" s="19"/>
      <c r="DN59" s="19"/>
      <c r="DO59" s="22">
        <f t="shared" si="64"/>
        <v>0</v>
      </c>
      <c r="DP59" s="14"/>
      <c r="DQ59" s="23"/>
      <c r="DR59" s="21" t="s">
        <v>442</v>
      </c>
      <c r="DS59" s="82">
        <f t="shared" si="43"/>
        <v>1</v>
      </c>
      <c r="DT59" s="82">
        <f t="shared" si="44"/>
        <v>0</v>
      </c>
      <c r="DU59" s="82">
        <f t="shared" si="45"/>
        <v>5</v>
      </c>
      <c r="DV59" s="22">
        <f t="shared" si="68"/>
        <v>6</v>
      </c>
      <c r="DW59" s="14" t="str">
        <f t="shared" si="66"/>
        <v>Mary Chapelhow</v>
      </c>
      <c r="DX59" s="14"/>
      <c r="DY59" s="64" t="s">
        <v>442</v>
      </c>
      <c r="DZ59" s="77"/>
      <c r="EA59" s="77"/>
      <c r="EB59" s="77"/>
      <c r="EC59" s="77"/>
      <c r="ED59" s="77"/>
      <c r="EE59" s="77"/>
      <c r="EF59" s="77">
        <v>17</v>
      </c>
      <c r="EG59" s="77" t="s">
        <v>438</v>
      </c>
      <c r="EH59" s="77" t="s">
        <v>438</v>
      </c>
      <c r="EI59" s="77" t="s">
        <v>438</v>
      </c>
      <c r="EJ59" s="77" t="s">
        <v>438</v>
      </c>
      <c r="EK59" s="77" t="s">
        <v>438</v>
      </c>
      <c r="EL59" s="77" t="s">
        <v>442</v>
      </c>
      <c r="EM59" s="77" t="s">
        <v>442</v>
      </c>
      <c r="EN59" s="77" t="s">
        <v>442</v>
      </c>
      <c r="EO59" s="77" t="s">
        <v>442</v>
      </c>
      <c r="EQ59" s="8">
        <f t="shared" si="46"/>
        <v>6</v>
      </c>
    </row>
    <row r="60" spans="1:148">
      <c r="A60" s="14" t="s">
        <v>380</v>
      </c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/>
      <c r="AQ60" s="14"/>
      <c r="AR60" s="23"/>
      <c r="AS60" s="21"/>
      <c r="AT60" s="19"/>
      <c r="AU60" s="19"/>
      <c r="AV60" s="19"/>
      <c r="AW60" s="22"/>
      <c r="AX60" s="14"/>
      <c r="AY60" s="23">
        <v>3.8287037037037036E-2</v>
      </c>
      <c r="AZ60" s="21" t="s">
        <v>328</v>
      </c>
      <c r="BA60" s="57">
        <f>(AY$64+1)-AZ60</f>
        <v>2</v>
      </c>
      <c r="BB60" s="24">
        <v>0</v>
      </c>
      <c r="BC60" s="19">
        <v>5</v>
      </c>
      <c r="BD60" s="22">
        <f>BA60+BB60+BC60</f>
        <v>7</v>
      </c>
      <c r="BE60" s="14"/>
      <c r="BF60" s="16"/>
      <c r="BG60" s="21"/>
      <c r="BH60" s="19"/>
      <c r="BI60" s="19"/>
      <c r="BJ60" s="19"/>
      <c r="BK60" s="22"/>
      <c r="BL60" s="14"/>
      <c r="BM60" s="23">
        <v>3.7222222222222219E-2</v>
      </c>
      <c r="BN60" s="21" t="s">
        <v>267</v>
      </c>
      <c r="BO60" s="57">
        <f>(BM$64+1)-BN60</f>
        <v>2</v>
      </c>
      <c r="BP60" s="67">
        <v>15</v>
      </c>
      <c r="BQ60" s="19">
        <v>5</v>
      </c>
      <c r="BR60" s="22">
        <f t="shared" si="57"/>
        <v>22</v>
      </c>
      <c r="BS60" s="14"/>
      <c r="BT60" s="16"/>
      <c r="BU60" s="21"/>
      <c r="BV60" s="19"/>
      <c r="BW60" s="24">
        <v>0</v>
      </c>
      <c r="BX60" s="19"/>
      <c r="BY60" s="22">
        <f t="shared" si="58"/>
        <v>0</v>
      </c>
      <c r="BZ60" s="14"/>
      <c r="CA60" s="16"/>
      <c r="CB60" s="21"/>
      <c r="CC60" s="19"/>
      <c r="CD60" s="19"/>
      <c r="CE60" s="19"/>
      <c r="CF60" s="22">
        <f t="shared" si="59"/>
        <v>0</v>
      </c>
      <c r="CG60" s="14"/>
      <c r="CH60" s="16"/>
      <c r="CI60" s="21"/>
      <c r="CJ60" s="19"/>
      <c r="CK60" s="19"/>
      <c r="CL60" s="19"/>
      <c r="CM60" s="22">
        <f t="shared" si="60"/>
        <v>0</v>
      </c>
      <c r="CN60" s="72"/>
      <c r="CO60" s="23">
        <v>3.8194444444444441E-2</v>
      </c>
      <c r="CP60" s="21" t="s">
        <v>265</v>
      </c>
      <c r="CQ60" s="57">
        <f>(CO$64+1)-CP60</f>
        <v>1</v>
      </c>
      <c r="CR60" s="24">
        <v>0</v>
      </c>
      <c r="CS60" s="19">
        <v>5</v>
      </c>
      <c r="CT60" s="22">
        <f t="shared" si="61"/>
        <v>6</v>
      </c>
      <c r="CU60" s="14"/>
      <c r="CV60" s="16"/>
      <c r="CW60" s="21"/>
      <c r="CX60" s="19"/>
      <c r="CY60" s="19"/>
      <c r="CZ60" s="19"/>
      <c r="DA60" s="22">
        <f t="shared" si="62"/>
        <v>0</v>
      </c>
      <c r="DB60" s="14"/>
      <c r="DC60" s="16"/>
      <c r="DD60" s="21"/>
      <c r="DE60" s="19"/>
      <c r="DF60" s="19"/>
      <c r="DG60" s="19"/>
      <c r="DH60" s="22">
        <f t="shared" si="63"/>
        <v>0</v>
      </c>
      <c r="DI60" s="14"/>
      <c r="DJ60" s="16"/>
      <c r="DK60" s="21"/>
      <c r="DL60" s="19"/>
      <c r="DM60" s="19"/>
      <c r="DN60" s="19"/>
      <c r="DO60" s="22">
        <f t="shared" si="64"/>
        <v>0</v>
      </c>
      <c r="DP60" s="14"/>
      <c r="DQ60" s="23"/>
      <c r="DR60" s="21" t="s">
        <v>264</v>
      </c>
      <c r="DS60" s="82">
        <f t="shared" si="43"/>
        <v>5</v>
      </c>
      <c r="DT60" s="82">
        <f t="shared" si="44"/>
        <v>15</v>
      </c>
      <c r="DU60" s="82">
        <f t="shared" si="45"/>
        <v>15</v>
      </c>
      <c r="DV60" s="22">
        <f t="shared" si="68"/>
        <v>35</v>
      </c>
      <c r="DW60" s="14" t="str">
        <f t="shared" si="66"/>
        <v>Gill Silson</v>
      </c>
      <c r="DX60" s="14"/>
      <c r="DY60" s="64">
        <v>6</v>
      </c>
      <c r="DZ60" s="77"/>
      <c r="EA60" s="77"/>
      <c r="EB60" s="77"/>
      <c r="EC60" s="77"/>
      <c r="ED60" s="77"/>
      <c r="EE60" s="77"/>
      <c r="EF60" s="77"/>
      <c r="EG60" s="77" t="s">
        <v>437</v>
      </c>
      <c r="EH60" s="77">
        <v>7</v>
      </c>
      <c r="EI60" s="77">
        <v>7</v>
      </c>
      <c r="EJ60" s="77">
        <v>7</v>
      </c>
      <c r="EK60" s="77">
        <v>7</v>
      </c>
      <c r="EL60" s="77">
        <v>6</v>
      </c>
      <c r="EM60" s="77">
        <v>6</v>
      </c>
      <c r="EN60" s="77">
        <v>6</v>
      </c>
      <c r="EO60" s="77" t="s">
        <v>264</v>
      </c>
      <c r="EQ60" s="8">
        <f t="shared" si="46"/>
        <v>35</v>
      </c>
      <c r="ER60" s="8">
        <v>6</v>
      </c>
    </row>
    <row r="61" spans="1:148">
      <c r="A61" s="14" t="s">
        <v>436</v>
      </c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/>
      <c r="AQ61" s="14"/>
      <c r="AR61" s="23"/>
      <c r="AS61" s="21"/>
      <c r="AT61" s="19"/>
      <c r="AU61" s="19"/>
      <c r="AV61" s="19"/>
      <c r="AW61" s="22"/>
      <c r="AX61" s="14"/>
      <c r="AY61" s="23">
        <v>3.9560185185185184E-2</v>
      </c>
      <c r="AZ61" s="21" t="s">
        <v>264</v>
      </c>
      <c r="BA61" s="57">
        <f>(AY$64+1)-AZ61</f>
        <v>1</v>
      </c>
      <c r="BB61" s="24">
        <v>0</v>
      </c>
      <c r="BC61" s="19">
        <v>5</v>
      </c>
      <c r="BD61" s="22">
        <f>BA61+BB61+BC61</f>
        <v>6</v>
      </c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>
        <f t="shared" si="57"/>
        <v>0</v>
      </c>
      <c r="BS61" s="14"/>
      <c r="BT61" s="16"/>
      <c r="BU61" s="21"/>
      <c r="BV61" s="19"/>
      <c r="BW61" s="24">
        <v>0</v>
      </c>
      <c r="BX61" s="19"/>
      <c r="BY61" s="22">
        <f t="shared" si="58"/>
        <v>0</v>
      </c>
      <c r="BZ61" s="14"/>
      <c r="CA61" s="16"/>
      <c r="CB61" s="21"/>
      <c r="CC61" s="19"/>
      <c r="CD61" s="19"/>
      <c r="CE61" s="19"/>
      <c r="CF61" s="22">
        <f t="shared" si="59"/>
        <v>0</v>
      </c>
      <c r="CG61" s="14"/>
      <c r="CH61" s="16"/>
      <c r="CI61" s="21"/>
      <c r="CJ61" s="19"/>
      <c r="CK61" s="19"/>
      <c r="CL61" s="19"/>
      <c r="CM61" s="22">
        <f t="shared" si="60"/>
        <v>0</v>
      </c>
      <c r="CN61" s="72"/>
      <c r="CO61" s="16"/>
      <c r="CP61" s="21"/>
      <c r="CQ61" s="19"/>
      <c r="CR61" s="24">
        <v>0</v>
      </c>
      <c r="CS61" s="19"/>
      <c r="CT61" s="22">
        <f t="shared" si="61"/>
        <v>0</v>
      </c>
      <c r="CU61" s="14"/>
      <c r="CV61" s="16"/>
      <c r="CW61" s="21"/>
      <c r="CX61" s="19"/>
      <c r="CY61" s="19"/>
      <c r="CZ61" s="19"/>
      <c r="DA61" s="22">
        <f t="shared" si="62"/>
        <v>0</v>
      </c>
      <c r="DB61" s="14"/>
      <c r="DC61" s="16"/>
      <c r="DD61" s="21"/>
      <c r="DE61" s="19"/>
      <c r="DF61" s="19"/>
      <c r="DG61" s="19"/>
      <c r="DH61" s="22">
        <f t="shared" si="63"/>
        <v>0</v>
      </c>
      <c r="DI61" s="14"/>
      <c r="DJ61" s="16"/>
      <c r="DK61" s="21"/>
      <c r="DL61" s="19"/>
      <c r="DM61" s="19"/>
      <c r="DN61" s="19"/>
      <c r="DO61" s="22">
        <f t="shared" si="64"/>
        <v>0</v>
      </c>
      <c r="DP61" s="14"/>
      <c r="DQ61" s="23"/>
      <c r="DR61" s="21" t="s">
        <v>442</v>
      </c>
      <c r="DS61" s="82">
        <f t="shared" si="43"/>
        <v>1</v>
      </c>
      <c r="DT61" s="82">
        <f t="shared" si="44"/>
        <v>0</v>
      </c>
      <c r="DU61" s="82">
        <f t="shared" si="45"/>
        <v>5</v>
      </c>
      <c r="DV61" s="22">
        <f t="shared" si="68"/>
        <v>6</v>
      </c>
      <c r="DW61" s="14" t="str">
        <f t="shared" si="66"/>
        <v>Emma Felton</v>
      </c>
      <c r="DX61" s="14"/>
      <c r="DY61" s="64" t="s">
        <v>442</v>
      </c>
      <c r="DZ61" s="77"/>
      <c r="EA61" s="77"/>
      <c r="EB61" s="77"/>
      <c r="EC61" s="77"/>
      <c r="ED61" s="77"/>
      <c r="EE61" s="77"/>
      <c r="EF61" s="77"/>
      <c r="EG61" s="77" t="s">
        <v>438</v>
      </c>
      <c r="EH61" s="77" t="s">
        <v>438</v>
      </c>
      <c r="EI61" s="77" t="s">
        <v>438</v>
      </c>
      <c r="EJ61" s="77" t="s">
        <v>438</v>
      </c>
      <c r="EK61" s="77" t="s">
        <v>438</v>
      </c>
      <c r="EL61" s="77" t="s">
        <v>442</v>
      </c>
      <c r="EM61" s="77" t="s">
        <v>442</v>
      </c>
      <c r="EN61" s="77" t="s">
        <v>442</v>
      </c>
      <c r="EO61" s="77" t="s">
        <v>442</v>
      </c>
      <c r="EQ61" s="8">
        <f t="shared" si="46"/>
        <v>6</v>
      </c>
    </row>
    <row r="62" spans="1:148">
      <c r="A62" s="14" t="s">
        <v>273</v>
      </c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/>
      <c r="AQ62" s="14"/>
      <c r="AR62" s="23"/>
      <c r="AS62" s="21"/>
      <c r="AT62" s="19"/>
      <c r="AU62" s="19"/>
      <c r="AV62" s="19"/>
      <c r="AW62" s="22"/>
      <c r="AX62" s="14"/>
      <c r="AY62" s="23"/>
      <c r="AZ62" s="21"/>
      <c r="BA62" s="57"/>
      <c r="BB62" s="24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16"/>
      <c r="BN62" s="21"/>
      <c r="BO62" s="19"/>
      <c r="BP62" s="19"/>
      <c r="BQ62" s="19"/>
      <c r="BR62" s="22"/>
      <c r="BS62" s="14"/>
      <c r="BT62" s="16"/>
      <c r="BU62" s="21"/>
      <c r="BV62" s="19"/>
      <c r="BW62" s="19"/>
      <c r="BX62" s="19"/>
      <c r="BY62" s="22"/>
      <c r="BZ62" s="14"/>
      <c r="CA62" s="16"/>
      <c r="CB62" s="21"/>
      <c r="CC62" s="19"/>
      <c r="CD62" s="19"/>
      <c r="CE62" s="19"/>
      <c r="CF62" s="22"/>
      <c r="CG62" s="14"/>
      <c r="CH62" s="16"/>
      <c r="CI62" s="21"/>
      <c r="CJ62" s="19"/>
      <c r="CK62" s="19"/>
      <c r="CL62" s="19"/>
      <c r="CM62" s="22"/>
      <c r="CN62" s="72"/>
      <c r="CO62" s="23">
        <v>3.5173611111111107E-2</v>
      </c>
      <c r="CP62" s="21" t="s">
        <v>233</v>
      </c>
      <c r="CQ62" s="57">
        <f>(CO$64+1)-CP62</f>
        <v>5</v>
      </c>
      <c r="CR62" s="24">
        <v>0</v>
      </c>
      <c r="CS62" s="19">
        <v>5</v>
      </c>
      <c r="CT62" s="22">
        <f t="shared" si="61"/>
        <v>10</v>
      </c>
      <c r="CU62" s="14"/>
      <c r="CV62" s="16"/>
      <c r="CW62" s="21"/>
      <c r="CX62" s="19"/>
      <c r="CY62" s="19"/>
      <c r="CZ62" s="19"/>
      <c r="DA62" s="22">
        <f t="shared" si="62"/>
        <v>0</v>
      </c>
      <c r="DB62" s="14"/>
      <c r="DC62" s="16"/>
      <c r="DD62" s="21"/>
      <c r="DE62" s="19"/>
      <c r="DF62" s="19"/>
      <c r="DG62" s="19"/>
      <c r="DH62" s="22"/>
      <c r="DI62" s="14"/>
      <c r="DJ62" s="16"/>
      <c r="DK62" s="21"/>
      <c r="DL62" s="19"/>
      <c r="DM62" s="19"/>
      <c r="DN62" s="19"/>
      <c r="DO62" s="22"/>
      <c r="DP62" s="14"/>
      <c r="DQ62" s="23"/>
      <c r="DR62" s="21" t="s">
        <v>464</v>
      </c>
      <c r="DS62" s="82">
        <f t="shared" si="43"/>
        <v>5</v>
      </c>
      <c r="DT62" s="82">
        <f t="shared" si="44"/>
        <v>0</v>
      </c>
      <c r="DU62" s="82">
        <f t="shared" si="45"/>
        <v>5</v>
      </c>
      <c r="DV62" s="22">
        <f t="shared" si="68"/>
        <v>10</v>
      </c>
      <c r="DW62" s="14" t="str">
        <f t="shared" si="66"/>
        <v>Teresa Douglas</v>
      </c>
      <c r="DX62" s="14"/>
      <c r="DY62" s="64">
        <v>15</v>
      </c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>
        <v>15</v>
      </c>
      <c r="EM62" s="77">
        <v>15</v>
      </c>
      <c r="EN62" s="77">
        <v>15</v>
      </c>
      <c r="EO62" s="77" t="s">
        <v>464</v>
      </c>
      <c r="EQ62" s="8">
        <f t="shared" si="46"/>
        <v>10</v>
      </c>
    </row>
    <row r="63" spans="1:148">
      <c r="A63" s="14"/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/>
      <c r="AQ63" s="14"/>
      <c r="AR63" s="16"/>
      <c r="AS63" s="21"/>
      <c r="AT63" s="19"/>
      <c r="AU63" s="19"/>
      <c r="AV63" s="19"/>
      <c r="AW63" s="22"/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/>
      <c r="BS63" s="14"/>
      <c r="BT63" s="16"/>
      <c r="BU63" s="21"/>
      <c r="BV63" s="19"/>
      <c r="BW63" s="19"/>
      <c r="BX63" s="19"/>
      <c r="BY63" s="22"/>
      <c r="BZ63" s="14"/>
      <c r="CA63" s="16"/>
      <c r="CB63" s="21"/>
      <c r="CC63" s="19"/>
      <c r="CD63" s="19"/>
      <c r="CE63" s="19"/>
      <c r="CF63" s="22"/>
      <c r="CG63" s="14"/>
      <c r="CH63" s="16"/>
      <c r="CI63" s="21"/>
      <c r="CJ63" s="19"/>
      <c r="CK63" s="19"/>
      <c r="CL63" s="19"/>
      <c r="CM63" s="22"/>
      <c r="CN63" s="72"/>
      <c r="CO63" s="16"/>
      <c r="CP63" s="21"/>
      <c r="CQ63" s="19"/>
      <c r="CR63" s="19"/>
      <c r="CS63" s="19"/>
      <c r="CT63" s="22"/>
      <c r="CU63" s="14"/>
      <c r="CV63" s="16"/>
      <c r="CW63" s="21"/>
      <c r="CX63" s="19"/>
      <c r="CY63" s="19"/>
      <c r="CZ63" s="19"/>
      <c r="DA63" s="22"/>
      <c r="DB63" s="14"/>
      <c r="DC63" s="16"/>
      <c r="DD63" s="21"/>
      <c r="DE63" s="19"/>
      <c r="DF63" s="19"/>
      <c r="DG63" s="19"/>
      <c r="DH63" s="22"/>
      <c r="DI63" s="14"/>
      <c r="DJ63" s="16"/>
      <c r="DK63" s="21"/>
      <c r="DL63" s="19"/>
      <c r="DM63" s="19"/>
      <c r="DN63" s="19"/>
      <c r="DO63" s="22"/>
      <c r="DP63" s="14"/>
      <c r="DQ63" s="16"/>
      <c r="DR63" s="21"/>
      <c r="DS63" s="19"/>
      <c r="DT63" s="19"/>
      <c r="DU63" s="19"/>
      <c r="DV63" s="22"/>
      <c r="DW63" s="14"/>
      <c r="DX63" s="14"/>
      <c r="DY63" s="14"/>
    </row>
    <row r="64" spans="1:148" ht="14.4" thickBot="1">
      <c r="A64" s="14" t="s">
        <v>62</v>
      </c>
      <c r="B64" s="26">
        <v>8</v>
      </c>
      <c r="C64" s="27"/>
      <c r="D64" s="28"/>
      <c r="E64" s="28"/>
      <c r="F64" s="28"/>
      <c r="G64" s="29"/>
      <c r="H64" s="14"/>
      <c r="I64" s="26">
        <v>4</v>
      </c>
      <c r="J64" s="27"/>
      <c r="K64" s="28"/>
      <c r="L64" s="28"/>
      <c r="M64" s="28"/>
      <c r="N64" s="29"/>
      <c r="O64" s="14"/>
      <c r="P64" s="26">
        <v>6</v>
      </c>
      <c r="Q64" s="27"/>
      <c r="R64" s="28"/>
      <c r="S64" s="28"/>
      <c r="T64" s="28"/>
      <c r="U64" s="29"/>
      <c r="V64" s="14"/>
      <c r="W64" s="26">
        <v>3</v>
      </c>
      <c r="X64" s="27"/>
      <c r="Y64" s="28"/>
      <c r="Z64" s="28"/>
      <c r="AA64" s="28"/>
      <c r="AB64" s="29"/>
      <c r="AC64" s="14"/>
      <c r="AD64" s="26">
        <v>5</v>
      </c>
      <c r="AE64" s="27"/>
      <c r="AF64" s="28"/>
      <c r="AG64" s="28"/>
      <c r="AH64" s="28"/>
      <c r="AI64" s="29"/>
      <c r="AJ64" s="14"/>
      <c r="AK64" s="26">
        <v>4</v>
      </c>
      <c r="AL64" s="27"/>
      <c r="AM64" s="28"/>
      <c r="AN64" s="28"/>
      <c r="AO64" s="28"/>
      <c r="AP64" s="29"/>
      <c r="AQ64" s="14"/>
      <c r="AR64" s="26">
        <v>11</v>
      </c>
      <c r="AS64" s="27"/>
      <c r="AT64" s="28"/>
      <c r="AU64" s="28"/>
      <c r="AV64" s="28"/>
      <c r="AW64" s="29"/>
      <c r="AX64" s="14"/>
      <c r="AY64" s="26">
        <v>6</v>
      </c>
      <c r="AZ64" s="27"/>
      <c r="BA64" s="28"/>
      <c r="BB64" s="28"/>
      <c r="BC64" s="28"/>
      <c r="BD64" s="29"/>
      <c r="BE64" s="14"/>
      <c r="BF64" s="26">
        <v>-1</v>
      </c>
      <c r="BG64" s="27"/>
      <c r="BH64" s="28"/>
      <c r="BI64" s="28"/>
      <c r="BJ64" s="28"/>
      <c r="BK64" s="29"/>
      <c r="BL64" s="14"/>
      <c r="BM64" s="26">
        <v>5</v>
      </c>
      <c r="BN64" s="27"/>
      <c r="BO64" s="28"/>
      <c r="BP64" s="28"/>
      <c r="BQ64" s="28"/>
      <c r="BR64" s="29"/>
      <c r="BS64" s="14"/>
      <c r="BT64" s="26">
        <v>1</v>
      </c>
      <c r="BU64" s="27"/>
      <c r="BV64" s="28"/>
      <c r="BW64" s="28"/>
      <c r="BX64" s="28"/>
      <c r="BY64" s="29"/>
      <c r="BZ64" s="14"/>
      <c r="CA64" s="26">
        <v>1</v>
      </c>
      <c r="CB64" s="27"/>
      <c r="CC64" s="28"/>
      <c r="CD64" s="28"/>
      <c r="CE64" s="28"/>
      <c r="CF64" s="29"/>
      <c r="CG64" s="14"/>
      <c r="CH64" s="26">
        <v>-1</v>
      </c>
      <c r="CI64" s="27"/>
      <c r="CJ64" s="28"/>
      <c r="CK64" s="28"/>
      <c r="CL64" s="28"/>
      <c r="CM64" s="29"/>
      <c r="CN64" s="72"/>
      <c r="CO64" s="26">
        <v>7</v>
      </c>
      <c r="CP64" s="27"/>
      <c r="CQ64" s="28"/>
      <c r="CR64" s="28"/>
      <c r="CS64" s="28"/>
      <c r="CT64" s="29"/>
      <c r="CU64" s="14"/>
      <c r="CV64" s="26">
        <v>-1</v>
      </c>
      <c r="CW64" s="27"/>
      <c r="CX64" s="28"/>
      <c r="CY64" s="28"/>
      <c r="CZ64" s="28"/>
      <c r="DA64" s="29"/>
      <c r="DB64" s="14"/>
      <c r="DC64" s="26">
        <v>-1</v>
      </c>
      <c r="DD64" s="27"/>
      <c r="DE64" s="28"/>
      <c r="DF64" s="28"/>
      <c r="DG64" s="28"/>
      <c r="DH64" s="29"/>
      <c r="DI64" s="14"/>
      <c r="DJ64" s="26">
        <v>3</v>
      </c>
      <c r="DK64" s="27"/>
      <c r="DL64" s="28"/>
      <c r="DM64" s="28"/>
      <c r="DN64" s="28"/>
      <c r="DO64" s="29"/>
      <c r="DP64" s="14"/>
      <c r="DQ64" s="26">
        <v>0</v>
      </c>
      <c r="DR64" s="27"/>
      <c r="DS64" s="28"/>
      <c r="DT64" s="28"/>
      <c r="DU64" s="28"/>
      <c r="DV64" s="29"/>
      <c r="DW64" s="14"/>
      <c r="DX64" s="14"/>
      <c r="DY64" s="14"/>
    </row>
    <row r="65" spans="1:129">
      <c r="A65" s="14"/>
      <c r="B65" s="14"/>
      <c r="C65" s="15"/>
      <c r="D65" s="14"/>
      <c r="E65" s="14"/>
      <c r="F65" s="14"/>
      <c r="G65" s="30"/>
      <c r="H65" s="14"/>
      <c r="I65" s="14"/>
      <c r="J65" s="15"/>
      <c r="K65" s="14"/>
      <c r="L65" s="14"/>
      <c r="M65" s="14"/>
      <c r="N65" s="30"/>
      <c r="O65" s="14"/>
      <c r="P65" s="14"/>
      <c r="Q65" s="15"/>
      <c r="R65" s="14"/>
      <c r="S65" s="14"/>
      <c r="T65" s="14"/>
      <c r="U65" s="30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</row>
    <row r="66" spans="1:129">
      <c r="A66" s="14"/>
      <c r="B66" s="14"/>
      <c r="C66" s="15"/>
      <c r="D66" s="14"/>
      <c r="E66" s="14"/>
      <c r="F66" s="14"/>
      <c r="G66" s="30"/>
      <c r="H66" s="14"/>
      <c r="I66" s="14"/>
      <c r="J66" s="15"/>
      <c r="K66" s="14"/>
      <c r="L66" s="14"/>
      <c r="M66" s="14"/>
      <c r="N66" s="30"/>
      <c r="O66" s="14"/>
      <c r="P66" s="14"/>
      <c r="Q66" s="15"/>
      <c r="R66" s="14"/>
      <c r="S66" s="14"/>
      <c r="T66" s="14"/>
      <c r="U66" s="30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</row>
    <row r="67" spans="1:129">
      <c r="G67" s="10"/>
      <c r="N67" s="10"/>
      <c r="U67" s="10"/>
    </row>
    <row r="68" spans="1:129">
      <c r="G68" s="10"/>
      <c r="N68" s="10"/>
      <c r="U68" s="10"/>
    </row>
    <row r="69" spans="1:129">
      <c r="G69" s="10"/>
      <c r="N69" s="10"/>
      <c r="U69" s="10"/>
    </row>
    <row r="70" spans="1:129">
      <c r="G70" s="10"/>
      <c r="N70" s="10"/>
      <c r="U70" s="10"/>
    </row>
    <row r="71" spans="1:129">
      <c r="G71" s="10"/>
      <c r="N71" s="10"/>
      <c r="U71" s="10"/>
    </row>
    <row r="72" spans="1:129">
      <c r="G72" s="10"/>
      <c r="N72" s="10"/>
      <c r="U72" s="10"/>
    </row>
    <row r="73" spans="1:129">
      <c r="G73" s="10"/>
      <c r="N73" s="10"/>
      <c r="U73" s="10"/>
    </row>
    <row r="74" spans="1:129">
      <c r="G74" s="10"/>
      <c r="N74" s="10"/>
      <c r="U74" s="10"/>
    </row>
    <row r="75" spans="1:129">
      <c r="G75" s="10"/>
      <c r="N75" s="10"/>
      <c r="U75" s="10"/>
    </row>
    <row r="76" spans="1:129">
      <c r="G76" s="10"/>
      <c r="N76" s="10"/>
      <c r="U76" s="10"/>
    </row>
    <row r="77" spans="1:129">
      <c r="G77" s="10"/>
      <c r="N77" s="10"/>
      <c r="U77" s="10"/>
    </row>
    <row r="78" spans="1:129">
      <c r="G78" s="10"/>
      <c r="N78" s="10"/>
      <c r="U78" s="10"/>
    </row>
    <row r="79" spans="1:129">
      <c r="G79" s="10"/>
      <c r="N79" s="10"/>
      <c r="U79" s="10"/>
    </row>
    <row r="80" spans="1:129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</sheetData>
  <mergeCells count="146">
    <mergeCell ref="DJ40:DO40"/>
    <mergeCell ref="DQ40:DV40"/>
    <mergeCell ref="AK40:AP40"/>
    <mergeCell ref="AR40:AW40"/>
    <mergeCell ref="AY40:BD40"/>
    <mergeCell ref="BF40:BK40"/>
    <mergeCell ref="BM40:BR40"/>
    <mergeCell ref="BT40:BY40"/>
    <mergeCell ref="CA40:CF40"/>
    <mergeCell ref="CH40:CM40"/>
    <mergeCell ref="CV40:DA40"/>
    <mergeCell ref="DC40:DH40"/>
    <mergeCell ref="CO40:CT40"/>
    <mergeCell ref="DJ38:DO38"/>
    <mergeCell ref="DC39:DH39"/>
    <mergeCell ref="CA38:CF38"/>
    <mergeCell ref="CO39:CT39"/>
    <mergeCell ref="DJ39:DO39"/>
    <mergeCell ref="CH39:CM39"/>
    <mergeCell ref="CV39:DA39"/>
    <mergeCell ref="BM39:BR39"/>
    <mergeCell ref="BT39:BY39"/>
    <mergeCell ref="CA39:CF39"/>
    <mergeCell ref="CH38:CM38"/>
    <mergeCell ref="CV38:DA38"/>
    <mergeCell ref="DC38:DH38"/>
    <mergeCell ref="B40:G40"/>
    <mergeCell ref="I40:N40"/>
    <mergeCell ref="P40:U40"/>
    <mergeCell ref="W40:AB40"/>
    <mergeCell ref="AD40:AI40"/>
    <mergeCell ref="AR39:AW39"/>
    <mergeCell ref="AY39:BD39"/>
    <mergeCell ref="BF39:BK39"/>
    <mergeCell ref="B39:G39"/>
    <mergeCell ref="I39:N39"/>
    <mergeCell ref="P39:U39"/>
    <mergeCell ref="W39:AB39"/>
    <mergeCell ref="AD39:AI39"/>
    <mergeCell ref="AK39:AP39"/>
    <mergeCell ref="DQ39:DV39"/>
    <mergeCell ref="B37:G37"/>
    <mergeCell ref="I37:N37"/>
    <mergeCell ref="P37:U37"/>
    <mergeCell ref="W37:AB37"/>
    <mergeCell ref="AD37:AI37"/>
    <mergeCell ref="B38:G38"/>
    <mergeCell ref="I38:N38"/>
    <mergeCell ref="P38:U38"/>
    <mergeCell ref="W38:AB38"/>
    <mergeCell ref="AD38:AI38"/>
    <mergeCell ref="DQ38:DV38"/>
    <mergeCell ref="AR37:AW37"/>
    <mergeCell ref="AK37:AP37"/>
    <mergeCell ref="BT38:BY38"/>
    <mergeCell ref="CH37:CM37"/>
    <mergeCell ref="CV37:DA37"/>
    <mergeCell ref="DC37:DH37"/>
    <mergeCell ref="AK38:AP38"/>
    <mergeCell ref="AR38:AW38"/>
    <mergeCell ref="AY38:BD38"/>
    <mergeCell ref="BF38:BK38"/>
    <mergeCell ref="BM38:BR38"/>
    <mergeCell ref="CO38:CT38"/>
    <mergeCell ref="DQ6:DV6"/>
    <mergeCell ref="DQ35:DV35"/>
    <mergeCell ref="AY37:BD37"/>
    <mergeCell ref="BF37:BK37"/>
    <mergeCell ref="BM37:BR37"/>
    <mergeCell ref="BT37:BY37"/>
    <mergeCell ref="CA37:CF37"/>
    <mergeCell ref="DJ37:DO37"/>
    <mergeCell ref="DQ37:DV37"/>
    <mergeCell ref="CO37:CT37"/>
    <mergeCell ref="CA6:CF6"/>
    <mergeCell ref="CH6:CM6"/>
    <mergeCell ref="CV6:DA6"/>
    <mergeCell ref="CO6:CT6"/>
    <mergeCell ref="DC6:DH6"/>
    <mergeCell ref="DJ6:DO6"/>
    <mergeCell ref="B6:G6"/>
    <mergeCell ref="I6:N6"/>
    <mergeCell ref="P6:U6"/>
    <mergeCell ref="W6:AB6"/>
    <mergeCell ref="AD6:AI6"/>
    <mergeCell ref="AY5:BD5"/>
    <mergeCell ref="BF5:BK5"/>
    <mergeCell ref="BM5:BR5"/>
    <mergeCell ref="BT5:BY5"/>
    <mergeCell ref="AK6:AP6"/>
    <mergeCell ref="AR6:AW6"/>
    <mergeCell ref="AY6:BD6"/>
    <mergeCell ref="BF6:BK6"/>
    <mergeCell ref="BM6:BR6"/>
    <mergeCell ref="BT6:BY6"/>
    <mergeCell ref="DC4:DH4"/>
    <mergeCell ref="DJ4:DO4"/>
    <mergeCell ref="DQ4:DV4"/>
    <mergeCell ref="B5:G5"/>
    <mergeCell ref="I5:N5"/>
    <mergeCell ref="P5:U5"/>
    <mergeCell ref="W5:AB5"/>
    <mergeCell ref="AD5:AI5"/>
    <mergeCell ref="AK5:AP5"/>
    <mergeCell ref="AR5:AW5"/>
    <mergeCell ref="BF4:BK4"/>
    <mergeCell ref="BM4:BR4"/>
    <mergeCell ref="BT4:BY4"/>
    <mergeCell ref="CA4:CF4"/>
    <mergeCell ref="CH4:CM4"/>
    <mergeCell ref="CV4:DA4"/>
    <mergeCell ref="CO4:CT4"/>
    <mergeCell ref="DJ5:DO5"/>
    <mergeCell ref="DQ5:DV5"/>
    <mergeCell ref="CA5:CF5"/>
    <mergeCell ref="CH5:CM5"/>
    <mergeCell ref="CV5:DA5"/>
    <mergeCell ref="DC5:DH5"/>
    <mergeCell ref="CO5:CT5"/>
    <mergeCell ref="B4:G4"/>
    <mergeCell ref="I4:N4"/>
    <mergeCell ref="P4:U4"/>
    <mergeCell ref="W4:AB4"/>
    <mergeCell ref="AD4:AI4"/>
    <mergeCell ref="AK4:AP4"/>
    <mergeCell ref="AR4:AW4"/>
    <mergeCell ref="AY4:BD4"/>
    <mergeCell ref="BM3:BR3"/>
    <mergeCell ref="DQ1:DV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DJ3:DO3"/>
    <mergeCell ref="DQ3:DV3"/>
    <mergeCell ref="BT3:BY3"/>
    <mergeCell ref="CA3:CF3"/>
    <mergeCell ref="CH3:CM3"/>
    <mergeCell ref="CV3:DA3"/>
    <mergeCell ref="DC3:DH3"/>
    <mergeCell ref="CO3:CT3"/>
  </mergeCells>
  <printOptions gridLines="1"/>
  <pageMargins left="0" right="0" top="0" bottom="0" header="0.31496062992125984" footer="0.31496062992125984"/>
  <pageSetup scale="56" orientation="landscape" r:id="rId1"/>
  <colBreaks count="1" manualBreakCount="1">
    <brk id="49" max="4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P1305"/>
  <sheetViews>
    <sheetView topLeftCell="A2" zoomScaleNormal="100" workbookViewId="0">
      <pane xSplit="1" topLeftCell="AZ1" activePane="topRight" state="frozen"/>
      <selection pane="topRight" activeCell="BG25" sqref="BG25"/>
    </sheetView>
  </sheetViews>
  <sheetFormatPr defaultColWidth="9.109375" defaultRowHeight="13.8"/>
  <cols>
    <col min="1" max="1" width="24.33203125" style="8" customWidth="1"/>
    <col min="2" max="2" width="10.6640625" style="8" customWidth="1"/>
    <col min="3" max="3" width="5" style="9" customWidth="1"/>
    <col min="4" max="6" width="5" style="8" customWidth="1"/>
    <col min="7" max="7" width="9.109375" style="11" customWidth="1"/>
    <col min="8" max="8" width="1.88671875" style="8" customWidth="1"/>
    <col min="9" max="9" width="10.6640625" style="8" customWidth="1"/>
    <col min="10" max="10" width="5" style="9" customWidth="1"/>
    <col min="11" max="13" width="5" style="8" customWidth="1"/>
    <col min="14" max="14" width="9.109375" style="11" customWidth="1"/>
    <col min="15" max="15" width="1.88671875" style="8" customWidth="1"/>
    <col min="16" max="16" width="10.6640625" style="8" customWidth="1"/>
    <col min="17" max="17" width="5" style="9" customWidth="1"/>
    <col min="18" max="20" width="5" style="8" customWidth="1"/>
    <col min="21" max="21" width="9.109375" style="11" customWidth="1"/>
    <col min="22" max="22" width="1.88671875" style="8" customWidth="1"/>
    <col min="23" max="23" width="9.109375" style="8" customWidth="1"/>
    <col min="24" max="27" width="5" style="8" customWidth="1"/>
    <col min="28" max="28" width="9.109375" style="8" customWidth="1"/>
    <col min="29" max="29" width="1.88671875" style="8" customWidth="1"/>
    <col min="30" max="30" width="9.109375" style="8" customWidth="1"/>
    <col min="31" max="34" width="5" style="8" customWidth="1"/>
    <col min="35" max="35" width="9.109375" style="8" customWidth="1"/>
    <col min="36" max="36" width="1.88671875" style="8" customWidth="1"/>
    <col min="37" max="37" width="9.109375" style="8" customWidth="1"/>
    <col min="38" max="41" width="5" style="8" customWidth="1"/>
    <col min="42" max="42" width="9.109375" style="8" customWidth="1"/>
    <col min="43" max="43" width="1.88671875" style="8" hidden="1" customWidth="1"/>
    <col min="44" max="44" width="9.109375" style="8" hidden="1" customWidth="1"/>
    <col min="45" max="48" width="5" style="8" hidden="1" customWidth="1"/>
    <col min="49" max="49" width="9.109375" style="8" hidden="1" customWidth="1"/>
    <col min="50" max="50" width="1.88671875" style="8" customWidth="1"/>
    <col min="51" max="51" width="9.109375" style="8" customWidth="1"/>
    <col min="52" max="55" width="5" style="8" customWidth="1"/>
    <col min="56" max="56" width="9.109375" style="8" customWidth="1"/>
    <col min="57" max="57" width="1.88671875" style="8" customWidth="1"/>
    <col min="58" max="58" width="9.109375" style="8" customWidth="1"/>
    <col min="59" max="62" width="5" style="8" customWidth="1"/>
    <col min="63" max="63" width="9.109375" style="8" customWidth="1"/>
    <col min="64" max="64" width="1.88671875" style="8" customWidth="1"/>
    <col min="65" max="65" width="9.109375" style="8" customWidth="1"/>
    <col min="66" max="69" width="5" style="8" customWidth="1"/>
    <col min="70" max="70" width="9.109375" style="8" customWidth="1"/>
    <col min="71" max="71" width="1.88671875" style="8" customWidth="1"/>
    <col min="72" max="72" width="10.109375" style="8" customWidth="1"/>
    <col min="73" max="76" width="5" style="8" customWidth="1"/>
    <col min="77" max="77" width="9.109375" style="8" customWidth="1"/>
    <col min="78" max="78" width="1.88671875" style="8" customWidth="1"/>
    <col min="79" max="79" width="10.109375" style="8" hidden="1" customWidth="1"/>
    <col min="80" max="83" width="5" style="8" hidden="1" customWidth="1"/>
    <col min="84" max="84" width="9.109375" style="8" hidden="1" customWidth="1"/>
    <col min="85" max="85" width="1.88671875" style="8" customWidth="1"/>
    <col min="86" max="89" width="9.109375" style="8" customWidth="1"/>
    <col min="90" max="90" width="11.33203125" style="8" customWidth="1"/>
    <col min="91" max="16384" width="9.109375" style="8"/>
  </cols>
  <sheetData>
    <row r="1" spans="1:94">
      <c r="A1" s="12" t="s">
        <v>0</v>
      </c>
      <c r="B1" s="12" t="s">
        <v>445</v>
      </c>
      <c r="C1" s="13"/>
      <c r="D1" s="12"/>
      <c r="F1" s="14"/>
      <c r="G1" s="12" t="s">
        <v>12</v>
      </c>
      <c r="H1" s="14"/>
      <c r="I1" s="12"/>
      <c r="J1" s="13"/>
      <c r="K1" s="12"/>
      <c r="L1" s="12"/>
      <c r="M1" s="14"/>
      <c r="N1" s="14"/>
      <c r="O1" s="14"/>
      <c r="P1" s="12"/>
      <c r="Q1" s="13"/>
      <c r="R1" s="12"/>
      <c r="S1" s="12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92" t="str">
        <f>B1</f>
        <v>2011 Club Autumn Series</v>
      </c>
      <c r="CI1" s="192"/>
      <c r="CJ1" s="192"/>
      <c r="CK1" s="192"/>
      <c r="CL1" s="192"/>
      <c r="CM1" s="192"/>
      <c r="CN1" s="14"/>
      <c r="CO1" s="14"/>
      <c r="CP1" s="14"/>
    </row>
    <row r="2" spans="1:94" ht="14.4" thickBot="1">
      <c r="A2" s="14"/>
      <c r="B2" s="14" t="s">
        <v>465</v>
      </c>
      <c r="C2" s="15"/>
      <c r="D2" s="14"/>
      <c r="E2" s="14"/>
      <c r="F2" s="14"/>
      <c r="G2" s="14"/>
      <c r="H2" s="14"/>
      <c r="I2" s="14" t="s">
        <v>358</v>
      </c>
      <c r="J2" s="15"/>
      <c r="K2" s="14"/>
      <c r="L2" s="14"/>
      <c r="M2" s="14"/>
      <c r="N2" s="14"/>
      <c r="O2" s="14"/>
      <c r="P2" s="14" t="s">
        <v>359</v>
      </c>
      <c r="Q2" s="15"/>
      <c r="R2" s="14"/>
      <c r="S2" s="14"/>
      <c r="T2" s="14"/>
      <c r="U2" s="14"/>
      <c r="V2" s="14"/>
      <c r="W2" s="14" t="s">
        <v>360</v>
      </c>
      <c r="X2" s="14"/>
      <c r="Y2" s="14"/>
      <c r="Z2" s="14"/>
      <c r="AA2" s="14"/>
      <c r="AB2" s="14"/>
      <c r="AC2" s="14"/>
      <c r="AD2" s="14" t="s">
        <v>384</v>
      </c>
      <c r="AE2" s="14"/>
      <c r="AF2" s="14"/>
      <c r="AG2" s="14"/>
      <c r="AH2" s="14"/>
      <c r="AI2" s="14"/>
      <c r="AJ2" s="14"/>
      <c r="AK2" s="14" t="s">
        <v>361</v>
      </c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 t="s">
        <v>362</v>
      </c>
      <c r="AZ2" s="14"/>
      <c r="BA2" s="14"/>
      <c r="BB2" s="14"/>
      <c r="BC2" s="14"/>
      <c r="BD2" s="14"/>
      <c r="BE2" s="14"/>
      <c r="BF2" s="14" t="s">
        <v>363</v>
      </c>
      <c r="BG2" s="14"/>
      <c r="BH2" s="14"/>
      <c r="BI2" s="14"/>
      <c r="BJ2" s="14"/>
      <c r="BK2" s="14"/>
      <c r="BL2" s="14"/>
      <c r="BM2" s="14" t="s">
        <v>385</v>
      </c>
      <c r="BN2" s="14"/>
      <c r="BO2" s="14"/>
      <c r="BP2" s="14"/>
      <c r="BQ2" s="14"/>
      <c r="BR2" s="14"/>
      <c r="BS2" s="14"/>
      <c r="BT2" s="14" t="s">
        <v>454</v>
      </c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</row>
    <row r="3" spans="1:94">
      <c r="A3" s="14" t="s">
        <v>2</v>
      </c>
      <c r="B3" s="193" t="s">
        <v>97</v>
      </c>
      <c r="C3" s="194"/>
      <c r="D3" s="194"/>
      <c r="E3" s="194"/>
      <c r="F3" s="194"/>
      <c r="G3" s="195"/>
      <c r="H3" s="14"/>
      <c r="I3" s="193" t="s">
        <v>205</v>
      </c>
      <c r="J3" s="194"/>
      <c r="K3" s="194"/>
      <c r="L3" s="194"/>
      <c r="M3" s="194"/>
      <c r="N3" s="195"/>
      <c r="O3" s="14"/>
      <c r="P3" s="193" t="s">
        <v>195</v>
      </c>
      <c r="Q3" s="194"/>
      <c r="R3" s="194"/>
      <c r="S3" s="194"/>
      <c r="T3" s="194"/>
      <c r="U3" s="195"/>
      <c r="V3" s="14"/>
      <c r="W3" s="193" t="s">
        <v>203</v>
      </c>
      <c r="X3" s="194"/>
      <c r="Y3" s="194"/>
      <c r="Z3" s="194"/>
      <c r="AA3" s="194"/>
      <c r="AB3" s="195"/>
      <c r="AC3" s="14"/>
      <c r="AD3" s="193" t="s">
        <v>451</v>
      </c>
      <c r="AE3" s="194"/>
      <c r="AF3" s="194"/>
      <c r="AG3" s="194"/>
      <c r="AH3" s="194"/>
      <c r="AI3" s="195"/>
      <c r="AJ3" s="14"/>
      <c r="AK3" s="193" t="s">
        <v>211</v>
      </c>
      <c r="AL3" s="194"/>
      <c r="AM3" s="194"/>
      <c r="AN3" s="194"/>
      <c r="AO3" s="194"/>
      <c r="AP3" s="195"/>
      <c r="AQ3" s="14"/>
      <c r="AR3" s="193"/>
      <c r="AS3" s="194"/>
      <c r="AT3" s="194"/>
      <c r="AU3" s="194"/>
      <c r="AV3" s="194"/>
      <c r="AW3" s="195"/>
      <c r="AX3" s="14"/>
      <c r="AY3" s="193" t="s">
        <v>223</v>
      </c>
      <c r="AZ3" s="194"/>
      <c r="BA3" s="194"/>
      <c r="BB3" s="194"/>
      <c r="BC3" s="194"/>
      <c r="BD3" s="195"/>
      <c r="BE3" s="14"/>
      <c r="BF3" s="193" t="s">
        <v>228</v>
      </c>
      <c r="BG3" s="194"/>
      <c r="BH3" s="194"/>
      <c r="BI3" s="194"/>
      <c r="BJ3" s="194"/>
      <c r="BK3" s="195"/>
      <c r="BL3" s="14"/>
      <c r="BM3" s="193" t="s">
        <v>243</v>
      </c>
      <c r="BN3" s="194"/>
      <c r="BO3" s="194"/>
      <c r="BP3" s="194"/>
      <c r="BQ3" s="194"/>
      <c r="BR3" s="195"/>
      <c r="BS3" s="14"/>
      <c r="BT3" s="193" t="s">
        <v>234</v>
      </c>
      <c r="BU3" s="194"/>
      <c r="BV3" s="194"/>
      <c r="BW3" s="194"/>
      <c r="BX3" s="194"/>
      <c r="BY3" s="195"/>
      <c r="BZ3" s="14"/>
      <c r="CA3" s="193"/>
      <c r="CB3" s="194"/>
      <c r="CC3" s="194"/>
      <c r="CD3" s="194"/>
      <c r="CE3" s="194"/>
      <c r="CF3" s="195"/>
      <c r="CG3" s="14"/>
      <c r="CH3" s="193" t="s">
        <v>43</v>
      </c>
      <c r="CI3" s="194"/>
      <c r="CJ3" s="194"/>
      <c r="CK3" s="194"/>
      <c r="CL3" s="194"/>
      <c r="CM3" s="195"/>
      <c r="CN3" s="14"/>
      <c r="CO3" s="14"/>
      <c r="CP3" s="14"/>
    </row>
    <row r="4" spans="1:94">
      <c r="A4" s="14" t="s">
        <v>7</v>
      </c>
      <c r="B4" s="196" t="s">
        <v>192</v>
      </c>
      <c r="C4" s="197"/>
      <c r="D4" s="197"/>
      <c r="E4" s="197"/>
      <c r="F4" s="197"/>
      <c r="G4" s="198"/>
      <c r="H4" s="14"/>
      <c r="I4" s="196" t="s">
        <v>352</v>
      </c>
      <c r="J4" s="197"/>
      <c r="K4" s="197"/>
      <c r="L4" s="197"/>
      <c r="M4" s="197"/>
      <c r="N4" s="198"/>
      <c r="O4" s="14"/>
      <c r="P4" s="196" t="s">
        <v>196</v>
      </c>
      <c r="Q4" s="197"/>
      <c r="R4" s="197"/>
      <c r="S4" s="197"/>
      <c r="T4" s="197"/>
      <c r="U4" s="198"/>
      <c r="V4" s="14"/>
      <c r="W4" s="196" t="s">
        <v>276</v>
      </c>
      <c r="X4" s="197"/>
      <c r="Y4" s="197"/>
      <c r="Z4" s="197"/>
      <c r="AA4" s="197"/>
      <c r="AB4" s="198"/>
      <c r="AC4" s="14"/>
      <c r="AD4" s="196" t="s">
        <v>275</v>
      </c>
      <c r="AE4" s="197"/>
      <c r="AF4" s="197"/>
      <c r="AG4" s="197"/>
      <c r="AH4" s="197"/>
      <c r="AI4" s="198"/>
      <c r="AJ4" s="14"/>
      <c r="AK4" s="196" t="s">
        <v>278</v>
      </c>
      <c r="AL4" s="197"/>
      <c r="AM4" s="197"/>
      <c r="AN4" s="197"/>
      <c r="AO4" s="197"/>
      <c r="AP4" s="198"/>
      <c r="AQ4" s="14"/>
      <c r="AR4" s="196"/>
      <c r="AS4" s="197"/>
      <c r="AT4" s="197"/>
      <c r="AU4" s="197"/>
      <c r="AV4" s="197"/>
      <c r="AW4" s="198"/>
      <c r="AX4" s="14"/>
      <c r="AY4" s="196" t="s">
        <v>390</v>
      </c>
      <c r="AZ4" s="197"/>
      <c r="BA4" s="197"/>
      <c r="BB4" s="197"/>
      <c r="BC4" s="197"/>
      <c r="BD4" s="198"/>
      <c r="BE4" s="14"/>
      <c r="BF4" s="196" t="s">
        <v>459</v>
      </c>
      <c r="BG4" s="197"/>
      <c r="BH4" s="197"/>
      <c r="BI4" s="197"/>
      <c r="BJ4" s="197"/>
      <c r="BK4" s="198"/>
      <c r="BL4" s="14"/>
      <c r="BM4" s="196" t="s">
        <v>460</v>
      </c>
      <c r="BN4" s="197"/>
      <c r="BO4" s="197"/>
      <c r="BP4" s="197"/>
      <c r="BQ4" s="197"/>
      <c r="BR4" s="198"/>
      <c r="BS4" s="14"/>
      <c r="BT4" s="196" t="s">
        <v>461</v>
      </c>
      <c r="BU4" s="197"/>
      <c r="BV4" s="197"/>
      <c r="BW4" s="197"/>
      <c r="BX4" s="197"/>
      <c r="BY4" s="198"/>
      <c r="BZ4" s="14"/>
      <c r="CA4" s="196"/>
      <c r="CB4" s="197"/>
      <c r="CC4" s="197"/>
      <c r="CD4" s="197"/>
      <c r="CE4" s="197"/>
      <c r="CF4" s="198"/>
      <c r="CG4" s="14"/>
      <c r="CH4" s="196" t="s">
        <v>120</v>
      </c>
      <c r="CI4" s="197"/>
      <c r="CJ4" s="197"/>
      <c r="CK4" s="197"/>
      <c r="CL4" s="197"/>
      <c r="CM4" s="198"/>
      <c r="CN4" s="14"/>
      <c r="CO4" s="14"/>
      <c r="CP4" s="14"/>
    </row>
    <row r="5" spans="1:94">
      <c r="A5" s="14" t="s">
        <v>6</v>
      </c>
      <c r="B5" s="196" t="s">
        <v>193</v>
      </c>
      <c r="C5" s="197"/>
      <c r="D5" s="197"/>
      <c r="E5" s="197"/>
      <c r="F5" s="197"/>
      <c r="G5" s="198"/>
      <c r="H5" s="14"/>
      <c r="I5" s="196" t="s">
        <v>206</v>
      </c>
      <c r="J5" s="197"/>
      <c r="K5" s="197"/>
      <c r="L5" s="197"/>
      <c r="M5" s="197"/>
      <c r="N5" s="198"/>
      <c r="O5" s="14"/>
      <c r="P5" s="196" t="s">
        <v>462</v>
      </c>
      <c r="Q5" s="197"/>
      <c r="R5" s="197"/>
      <c r="S5" s="197"/>
      <c r="T5" s="197"/>
      <c r="U5" s="198"/>
      <c r="V5" s="14"/>
      <c r="W5" s="196" t="s">
        <v>449</v>
      </c>
      <c r="X5" s="197"/>
      <c r="Y5" s="197"/>
      <c r="Z5" s="197"/>
      <c r="AA5" s="197"/>
      <c r="AB5" s="198"/>
      <c r="AC5" s="14"/>
      <c r="AD5" s="196" t="s">
        <v>4</v>
      </c>
      <c r="AE5" s="197"/>
      <c r="AF5" s="197"/>
      <c r="AG5" s="197"/>
      <c r="AH5" s="197"/>
      <c r="AI5" s="198"/>
      <c r="AJ5" s="14"/>
      <c r="AK5" s="196" t="s">
        <v>48</v>
      </c>
      <c r="AL5" s="197"/>
      <c r="AM5" s="197"/>
      <c r="AN5" s="197"/>
      <c r="AO5" s="197"/>
      <c r="AP5" s="198"/>
      <c r="AQ5" s="14"/>
      <c r="AR5" s="196"/>
      <c r="AS5" s="197"/>
      <c r="AT5" s="197"/>
      <c r="AU5" s="197"/>
      <c r="AV5" s="197"/>
      <c r="AW5" s="198"/>
      <c r="AX5" s="14"/>
      <c r="AY5" s="196" t="s">
        <v>223</v>
      </c>
      <c r="AZ5" s="197"/>
      <c r="BA5" s="197"/>
      <c r="BB5" s="197"/>
      <c r="BC5" s="197"/>
      <c r="BD5" s="198"/>
      <c r="BE5" s="14"/>
      <c r="BF5" s="196" t="s">
        <v>229</v>
      </c>
      <c r="BG5" s="197"/>
      <c r="BH5" s="197"/>
      <c r="BI5" s="197"/>
      <c r="BJ5" s="197"/>
      <c r="BK5" s="198"/>
      <c r="BL5" s="14"/>
      <c r="BM5" s="196" t="s">
        <v>243</v>
      </c>
      <c r="BN5" s="197"/>
      <c r="BO5" s="197"/>
      <c r="BP5" s="197"/>
      <c r="BQ5" s="197"/>
      <c r="BR5" s="198"/>
      <c r="BS5" s="14"/>
      <c r="BT5" s="196" t="s">
        <v>235</v>
      </c>
      <c r="BU5" s="197"/>
      <c r="BV5" s="197"/>
      <c r="BW5" s="197"/>
      <c r="BX5" s="197"/>
      <c r="BY5" s="198"/>
      <c r="BZ5" s="14"/>
      <c r="CA5" s="196"/>
      <c r="CB5" s="197"/>
      <c r="CC5" s="197"/>
      <c r="CD5" s="197"/>
      <c r="CE5" s="197"/>
      <c r="CF5" s="198"/>
      <c r="CG5" s="14"/>
      <c r="CH5" s="202">
        <v>9</v>
      </c>
      <c r="CI5" s="203"/>
      <c r="CJ5" s="203"/>
      <c r="CK5" s="203"/>
      <c r="CL5" s="203"/>
      <c r="CM5" s="204"/>
      <c r="CN5" s="14"/>
      <c r="CO5" s="14"/>
      <c r="CP5" s="14"/>
    </row>
    <row r="6" spans="1:94">
      <c r="A6" s="14" t="s">
        <v>5</v>
      </c>
      <c r="B6" s="199" t="s">
        <v>446</v>
      </c>
      <c r="C6" s="200"/>
      <c r="D6" s="200"/>
      <c r="E6" s="200"/>
      <c r="F6" s="200"/>
      <c r="G6" s="201"/>
      <c r="H6" s="14"/>
      <c r="I6" s="199" t="s">
        <v>447</v>
      </c>
      <c r="J6" s="200"/>
      <c r="K6" s="200"/>
      <c r="L6" s="200"/>
      <c r="M6" s="200"/>
      <c r="N6" s="201"/>
      <c r="O6" s="14"/>
      <c r="P6" s="199" t="s">
        <v>448</v>
      </c>
      <c r="Q6" s="200"/>
      <c r="R6" s="200"/>
      <c r="S6" s="200"/>
      <c r="T6" s="200"/>
      <c r="U6" s="201"/>
      <c r="V6" s="14"/>
      <c r="W6" s="199" t="s">
        <v>450</v>
      </c>
      <c r="X6" s="200"/>
      <c r="Y6" s="200"/>
      <c r="Z6" s="200"/>
      <c r="AA6" s="200"/>
      <c r="AB6" s="201"/>
      <c r="AC6" s="14"/>
      <c r="AD6" s="199" t="s">
        <v>452</v>
      </c>
      <c r="AE6" s="200"/>
      <c r="AF6" s="200"/>
      <c r="AG6" s="200"/>
      <c r="AH6" s="200"/>
      <c r="AI6" s="201"/>
      <c r="AJ6" s="14"/>
      <c r="AK6" s="199" t="s">
        <v>453</v>
      </c>
      <c r="AL6" s="200"/>
      <c r="AM6" s="200"/>
      <c r="AN6" s="200"/>
      <c r="AO6" s="200"/>
      <c r="AP6" s="201"/>
      <c r="AQ6" s="14"/>
      <c r="AR6" s="199"/>
      <c r="AS6" s="200"/>
      <c r="AT6" s="200"/>
      <c r="AU6" s="200"/>
      <c r="AV6" s="200"/>
      <c r="AW6" s="201"/>
      <c r="AX6" s="14"/>
      <c r="AY6" s="199" t="s">
        <v>455</v>
      </c>
      <c r="AZ6" s="200"/>
      <c r="BA6" s="200"/>
      <c r="BB6" s="200"/>
      <c r="BC6" s="200"/>
      <c r="BD6" s="201"/>
      <c r="BE6" s="14"/>
      <c r="BF6" s="199" t="s">
        <v>456</v>
      </c>
      <c r="BG6" s="200"/>
      <c r="BH6" s="200"/>
      <c r="BI6" s="200"/>
      <c r="BJ6" s="200"/>
      <c r="BK6" s="201"/>
      <c r="BL6" s="14"/>
      <c r="BM6" s="199" t="s">
        <v>457</v>
      </c>
      <c r="BN6" s="200"/>
      <c r="BO6" s="200"/>
      <c r="BP6" s="200"/>
      <c r="BQ6" s="200"/>
      <c r="BR6" s="201"/>
      <c r="BS6" s="14"/>
      <c r="BT6" s="214" t="s">
        <v>458</v>
      </c>
      <c r="BU6" s="215"/>
      <c r="BV6" s="215"/>
      <c r="BW6" s="215"/>
      <c r="BX6" s="215"/>
      <c r="BY6" s="216"/>
      <c r="BZ6" s="14"/>
      <c r="CA6" s="199"/>
      <c r="CB6" s="200"/>
      <c r="CC6" s="200"/>
      <c r="CD6" s="200"/>
      <c r="CE6" s="200"/>
      <c r="CF6" s="201"/>
      <c r="CG6" s="14"/>
      <c r="CH6" s="199" t="s">
        <v>121</v>
      </c>
      <c r="CI6" s="200"/>
      <c r="CJ6" s="200"/>
      <c r="CK6" s="200"/>
      <c r="CL6" s="200"/>
      <c r="CM6" s="201"/>
      <c r="CN6" s="14"/>
      <c r="CO6" s="14"/>
      <c r="CP6" s="14"/>
    </row>
    <row r="7" spans="1:94" ht="53.25" customHeight="1">
      <c r="A7" s="14"/>
      <c r="B7" s="16" t="s">
        <v>8</v>
      </c>
      <c r="C7" s="34" t="s">
        <v>13</v>
      </c>
      <c r="D7" s="32" t="s">
        <v>11</v>
      </c>
      <c r="E7" s="33" t="s">
        <v>9</v>
      </c>
      <c r="F7" s="32" t="s">
        <v>14</v>
      </c>
      <c r="G7" s="20" t="s">
        <v>15</v>
      </c>
      <c r="H7" s="14"/>
      <c r="I7" s="16" t="s">
        <v>8</v>
      </c>
      <c r="J7" s="34" t="s">
        <v>13</v>
      </c>
      <c r="K7" s="32" t="s">
        <v>11</v>
      </c>
      <c r="L7" s="33" t="s">
        <v>9</v>
      </c>
      <c r="M7" s="32" t="s">
        <v>14</v>
      </c>
      <c r="N7" s="20" t="s">
        <v>15</v>
      </c>
      <c r="O7" s="14"/>
      <c r="P7" s="16" t="s">
        <v>8</v>
      </c>
      <c r="Q7" s="34" t="s">
        <v>13</v>
      </c>
      <c r="R7" s="32" t="s">
        <v>11</v>
      </c>
      <c r="S7" s="33" t="s">
        <v>9</v>
      </c>
      <c r="T7" s="32" t="s">
        <v>14</v>
      </c>
      <c r="U7" s="20" t="s">
        <v>15</v>
      </c>
      <c r="V7" s="14"/>
      <c r="W7" s="16" t="s">
        <v>8</v>
      </c>
      <c r="X7" s="34" t="s">
        <v>13</v>
      </c>
      <c r="Y7" s="32" t="s">
        <v>11</v>
      </c>
      <c r="Z7" s="33" t="s">
        <v>9</v>
      </c>
      <c r="AA7" s="32" t="s">
        <v>14</v>
      </c>
      <c r="AB7" s="20" t="s">
        <v>15</v>
      </c>
      <c r="AC7" s="14"/>
      <c r="AD7" s="16" t="s">
        <v>8</v>
      </c>
      <c r="AE7" s="34" t="s">
        <v>13</v>
      </c>
      <c r="AF7" s="32" t="s">
        <v>11</v>
      </c>
      <c r="AG7" s="33" t="s">
        <v>9</v>
      </c>
      <c r="AH7" s="32" t="s">
        <v>14</v>
      </c>
      <c r="AI7" s="20" t="s">
        <v>15</v>
      </c>
      <c r="AJ7" s="14"/>
      <c r="AK7" s="16" t="s">
        <v>8</v>
      </c>
      <c r="AL7" s="34" t="s">
        <v>13</v>
      </c>
      <c r="AM7" s="32" t="s">
        <v>11</v>
      </c>
      <c r="AN7" s="33" t="s">
        <v>9</v>
      </c>
      <c r="AO7" s="32" t="s">
        <v>14</v>
      </c>
      <c r="AP7" s="20" t="s">
        <v>15</v>
      </c>
      <c r="AQ7" s="14"/>
      <c r="AR7" s="16" t="s">
        <v>8</v>
      </c>
      <c r="AS7" s="34" t="s">
        <v>13</v>
      </c>
      <c r="AT7" s="32" t="s">
        <v>11</v>
      </c>
      <c r="AU7" s="33" t="s">
        <v>9</v>
      </c>
      <c r="AV7" s="32" t="s">
        <v>14</v>
      </c>
      <c r="AW7" s="20" t="s">
        <v>15</v>
      </c>
      <c r="AX7" s="14"/>
      <c r="AY7" s="16" t="s">
        <v>8</v>
      </c>
      <c r="AZ7" s="34" t="s">
        <v>13</v>
      </c>
      <c r="BA7" s="32" t="s">
        <v>11</v>
      </c>
      <c r="BB7" s="33" t="s">
        <v>9</v>
      </c>
      <c r="BC7" s="32" t="s">
        <v>14</v>
      </c>
      <c r="BD7" s="20" t="s">
        <v>15</v>
      </c>
      <c r="BE7" s="14"/>
      <c r="BF7" s="16" t="s">
        <v>8</v>
      </c>
      <c r="BG7" s="34" t="s">
        <v>13</v>
      </c>
      <c r="BH7" s="32" t="s">
        <v>11</v>
      </c>
      <c r="BI7" s="33" t="s">
        <v>9</v>
      </c>
      <c r="BJ7" s="32" t="s">
        <v>14</v>
      </c>
      <c r="BK7" s="20" t="s">
        <v>15</v>
      </c>
      <c r="BL7" s="14"/>
      <c r="BM7" s="16" t="s">
        <v>8</v>
      </c>
      <c r="BN7" s="34" t="s">
        <v>13</v>
      </c>
      <c r="BO7" s="32" t="s">
        <v>11</v>
      </c>
      <c r="BP7" s="33" t="s">
        <v>9</v>
      </c>
      <c r="BQ7" s="32" t="s">
        <v>14</v>
      </c>
      <c r="BR7" s="20" t="s">
        <v>15</v>
      </c>
      <c r="BS7" s="14"/>
      <c r="BT7" s="16" t="s">
        <v>8</v>
      </c>
      <c r="BU7" s="34" t="s">
        <v>13</v>
      </c>
      <c r="BV7" s="32" t="s">
        <v>11</v>
      </c>
      <c r="BW7" s="33" t="s">
        <v>9</v>
      </c>
      <c r="BX7" s="32" t="s">
        <v>14</v>
      </c>
      <c r="BY7" s="20" t="s">
        <v>15</v>
      </c>
      <c r="BZ7" s="14"/>
      <c r="CA7" s="16" t="s">
        <v>8</v>
      </c>
      <c r="CB7" s="34" t="s">
        <v>13</v>
      </c>
      <c r="CC7" s="32" t="s">
        <v>11</v>
      </c>
      <c r="CD7" s="33" t="s">
        <v>9</v>
      </c>
      <c r="CE7" s="32" t="s">
        <v>14</v>
      </c>
      <c r="CF7" s="20" t="s">
        <v>15</v>
      </c>
      <c r="CG7" s="14"/>
      <c r="CH7" s="16" t="s">
        <v>8</v>
      </c>
      <c r="CI7" s="34" t="s">
        <v>13</v>
      </c>
      <c r="CJ7" s="32" t="s">
        <v>11</v>
      </c>
      <c r="CK7" s="33" t="s">
        <v>9</v>
      </c>
      <c r="CL7" s="32" t="s">
        <v>14</v>
      </c>
      <c r="CM7" s="20" t="s">
        <v>44</v>
      </c>
      <c r="CN7" s="14"/>
      <c r="CO7" s="14"/>
      <c r="CP7" s="99" t="s">
        <v>489</v>
      </c>
    </row>
    <row r="8" spans="1:94">
      <c r="A8" s="14"/>
      <c r="B8" s="16"/>
      <c r="C8" s="21"/>
      <c r="D8" s="19"/>
      <c r="E8" s="19"/>
      <c r="F8" s="19"/>
      <c r="G8" s="22"/>
      <c r="H8" s="14"/>
      <c r="I8" s="16"/>
      <c r="J8" s="21"/>
      <c r="K8" s="19"/>
      <c r="L8" s="19"/>
      <c r="M8" s="19"/>
      <c r="N8" s="22"/>
      <c r="O8" s="14"/>
      <c r="P8" s="16"/>
      <c r="Q8" s="21"/>
      <c r="R8" s="19"/>
      <c r="S8" s="19"/>
      <c r="T8" s="19"/>
      <c r="U8" s="22"/>
      <c r="V8" s="14"/>
      <c r="W8" s="16"/>
      <c r="X8" s="21"/>
      <c r="Y8" s="19"/>
      <c r="Z8" s="19"/>
      <c r="AA8" s="19"/>
      <c r="AB8" s="22"/>
      <c r="AC8" s="14"/>
      <c r="AD8" s="16"/>
      <c r="AE8" s="21"/>
      <c r="AF8" s="19"/>
      <c r="AG8" s="19"/>
      <c r="AH8" s="19"/>
      <c r="AI8" s="22"/>
      <c r="AJ8" s="14"/>
      <c r="AK8" s="16"/>
      <c r="AL8" s="21"/>
      <c r="AM8" s="19"/>
      <c r="AN8" s="19"/>
      <c r="AO8" s="19"/>
      <c r="AP8" s="22"/>
      <c r="AQ8" s="14"/>
      <c r="AR8" s="16"/>
      <c r="AS8" s="21"/>
      <c r="AT8" s="19"/>
      <c r="AU8" s="19"/>
      <c r="AV8" s="19"/>
      <c r="AW8" s="22"/>
      <c r="AX8" s="14"/>
      <c r="AY8" s="16"/>
      <c r="AZ8" s="21"/>
      <c r="BA8" s="19"/>
      <c r="BB8" s="19"/>
      <c r="BC8" s="19"/>
      <c r="BD8" s="22"/>
      <c r="BE8" s="14"/>
      <c r="BF8" s="16"/>
      <c r="BG8" s="21"/>
      <c r="BH8" s="19"/>
      <c r="BI8" s="19"/>
      <c r="BJ8" s="19"/>
      <c r="BK8" s="22"/>
      <c r="BL8" s="14"/>
      <c r="BM8" s="16"/>
      <c r="BN8" s="21"/>
      <c r="BO8" s="19"/>
      <c r="BP8" s="19"/>
      <c r="BQ8" s="19"/>
      <c r="BR8" s="22"/>
      <c r="BS8" s="14"/>
      <c r="BT8" s="16"/>
      <c r="BU8" s="21"/>
      <c r="BV8" s="19"/>
      <c r="BW8" s="19"/>
      <c r="BX8" s="19"/>
      <c r="BY8" s="22"/>
      <c r="BZ8" s="14"/>
      <c r="CA8" s="16"/>
      <c r="CB8" s="21"/>
      <c r="CC8" s="19"/>
      <c r="CD8" s="19"/>
      <c r="CE8" s="19"/>
      <c r="CF8" s="22"/>
      <c r="CG8" s="14"/>
      <c r="CH8" s="16"/>
      <c r="CI8" s="21"/>
      <c r="CJ8" s="19"/>
      <c r="CK8" s="19"/>
      <c r="CL8" s="19"/>
      <c r="CM8" s="22"/>
      <c r="CN8" s="14"/>
      <c r="CO8" s="14"/>
      <c r="CP8" s="100"/>
    </row>
    <row r="9" spans="1:94">
      <c r="A9" s="14" t="s">
        <v>209</v>
      </c>
      <c r="B9" s="23">
        <v>1.4826388888888889E-2</v>
      </c>
      <c r="C9" s="21" t="s">
        <v>214</v>
      </c>
      <c r="D9" s="57">
        <f>(B$35+1)-C9</f>
        <v>1</v>
      </c>
      <c r="E9" s="24"/>
      <c r="F9" s="19">
        <v>5</v>
      </c>
      <c r="G9" s="22">
        <f t="shared" ref="G9:G32" si="0">D9+E9+F9</f>
        <v>6</v>
      </c>
      <c r="H9" s="14"/>
      <c r="I9" s="23">
        <v>6.9629629629629639E-2</v>
      </c>
      <c r="J9" s="21" t="s">
        <v>265</v>
      </c>
      <c r="K9" s="57">
        <f t="shared" ref="K9:K18" si="1">(I$35+1)-J9</f>
        <v>4</v>
      </c>
      <c r="L9" s="24"/>
      <c r="M9" s="19">
        <v>5</v>
      </c>
      <c r="N9" s="22">
        <f t="shared" ref="N9:N32" si="2">K9+L9+M9</f>
        <v>9</v>
      </c>
      <c r="O9" s="14"/>
      <c r="P9" s="23"/>
      <c r="Q9" s="21"/>
      <c r="R9" s="57"/>
      <c r="S9" s="24"/>
      <c r="T9" s="19">
        <v>0</v>
      </c>
      <c r="U9" s="22">
        <f t="shared" ref="U9:U32" si="3">R9+S9+T9</f>
        <v>0</v>
      </c>
      <c r="V9" s="14"/>
      <c r="W9" s="23"/>
      <c r="X9" s="21"/>
      <c r="Y9" s="19"/>
      <c r="Z9" s="19"/>
      <c r="AA9" s="19">
        <v>0</v>
      </c>
      <c r="AB9" s="22">
        <f t="shared" ref="AB9:AB32" si="4">Y9+Z9+AA9</f>
        <v>0</v>
      </c>
      <c r="AC9" s="14"/>
      <c r="AD9" s="23">
        <v>3.2569444444444443E-2</v>
      </c>
      <c r="AE9" s="21" t="s">
        <v>214</v>
      </c>
      <c r="AF9" s="57">
        <f>(AD$35+1)-AE9</f>
        <v>1</v>
      </c>
      <c r="AG9" s="24"/>
      <c r="AH9" s="19">
        <v>5</v>
      </c>
      <c r="AI9" s="22">
        <f t="shared" ref="AI9:AI32" si="5">AF9+AG9+AH9</f>
        <v>6</v>
      </c>
      <c r="AJ9" s="14"/>
      <c r="AK9" s="23">
        <v>5.3333333333333337E-2</v>
      </c>
      <c r="AL9" s="21" t="s">
        <v>268</v>
      </c>
      <c r="AM9" s="57">
        <f>(AK$35+1)-AL9</f>
        <v>7</v>
      </c>
      <c r="AN9" s="24"/>
      <c r="AO9" s="19">
        <v>5</v>
      </c>
      <c r="AP9" s="22">
        <f>AM9+AN9+AO9</f>
        <v>12</v>
      </c>
      <c r="AQ9" s="14"/>
      <c r="AR9" s="23"/>
      <c r="AS9" s="21"/>
      <c r="AT9" s="19"/>
      <c r="AU9" s="25"/>
      <c r="AV9" s="19"/>
      <c r="AW9" s="22">
        <f t="shared" ref="AW9:AW32" si="6">AT9+AU9+AV9</f>
        <v>0</v>
      </c>
      <c r="AX9" s="14"/>
      <c r="AY9" s="23">
        <v>5.1388888888888894E-2</v>
      </c>
      <c r="AZ9" s="21" t="s">
        <v>328</v>
      </c>
      <c r="BA9" s="57">
        <f>(AY$35+1)-AZ9</f>
        <v>3</v>
      </c>
      <c r="BB9" s="67">
        <v>15</v>
      </c>
      <c r="BC9" s="19">
        <v>5</v>
      </c>
      <c r="BD9" s="22">
        <f t="shared" ref="BD9:BD32" si="7">BA9+BB9+BC9</f>
        <v>23</v>
      </c>
      <c r="BE9" s="14"/>
      <c r="BF9" s="23">
        <v>3.0266203703703708E-2</v>
      </c>
      <c r="BG9" s="21" t="s">
        <v>214</v>
      </c>
      <c r="BH9" s="57">
        <f>(BF$35+1)-BG9</f>
        <v>2</v>
      </c>
      <c r="BI9" s="67">
        <v>15</v>
      </c>
      <c r="BJ9" s="19">
        <v>5</v>
      </c>
      <c r="BK9" s="22">
        <f t="shared" ref="BK9:BK32" si="8">BH9+BI9+BJ9</f>
        <v>22</v>
      </c>
      <c r="BL9" s="14"/>
      <c r="BM9" s="23">
        <v>3.1689814814814816E-2</v>
      </c>
      <c r="BN9" s="21" t="s">
        <v>232</v>
      </c>
      <c r="BO9" s="57">
        <f>(BM$35+1)-BN9</f>
        <v>4</v>
      </c>
      <c r="BP9" s="91">
        <v>0</v>
      </c>
      <c r="BQ9" s="19">
        <v>5</v>
      </c>
      <c r="BR9" s="22">
        <f t="shared" ref="BR9:BR32" si="9">BO9+BP9+BQ9</f>
        <v>9</v>
      </c>
      <c r="BS9" s="14"/>
      <c r="BT9" s="23">
        <v>3.2349537037037038E-2</v>
      </c>
      <c r="BU9" s="21" t="s">
        <v>328</v>
      </c>
      <c r="BV9" s="57">
        <f>((BT$35+1)-BU9)*2</f>
        <v>8</v>
      </c>
      <c r="BW9" s="91">
        <v>0</v>
      </c>
      <c r="BX9" s="19">
        <v>10</v>
      </c>
      <c r="BY9" s="22">
        <f t="shared" ref="BY9:BY33" si="10">BV9+BW9+BX9</f>
        <v>18</v>
      </c>
      <c r="BZ9" s="14"/>
      <c r="CA9" s="23"/>
      <c r="CB9" s="21"/>
      <c r="CC9" s="19"/>
      <c r="CD9" s="25"/>
      <c r="CE9" s="19"/>
      <c r="CF9" s="22">
        <f t="shared" ref="CF9:CF32" si="11">CC9+CD9+CE9</f>
        <v>0</v>
      </c>
      <c r="CG9" s="14"/>
      <c r="CH9" s="16"/>
      <c r="CI9" s="21"/>
      <c r="CJ9" s="19">
        <f t="shared" ref="CH9:CL35" si="12">D9+K9+R9+Y9+AF9+AM9+AT9+BA9+BH9+BO9+BV9+CC9</f>
        <v>30</v>
      </c>
      <c r="CK9" s="19">
        <f t="shared" si="12"/>
        <v>30</v>
      </c>
      <c r="CL9" s="19">
        <f t="shared" si="12"/>
        <v>45</v>
      </c>
      <c r="CM9" s="97">
        <f t="shared" ref="CM9:CM34" si="13">CJ9+CK9+CL9</f>
        <v>105</v>
      </c>
      <c r="CN9" s="98" t="str">
        <f t="shared" ref="CN9:CN33" si="14">A9</f>
        <v>Mike Bell</v>
      </c>
      <c r="CO9" s="98"/>
      <c r="CP9" s="103">
        <v>1</v>
      </c>
    </row>
    <row r="10" spans="1:94">
      <c r="A10" s="14" t="s">
        <v>419</v>
      </c>
      <c r="B10" s="23"/>
      <c r="C10" s="21"/>
      <c r="D10" s="57"/>
      <c r="E10" s="24"/>
      <c r="F10" s="19">
        <v>0</v>
      </c>
      <c r="G10" s="22">
        <f t="shared" si="0"/>
        <v>0</v>
      </c>
      <c r="H10" s="14"/>
      <c r="I10" s="23">
        <v>5.2708333333333336E-2</v>
      </c>
      <c r="J10" s="21" t="s">
        <v>214</v>
      </c>
      <c r="K10" s="57">
        <f t="shared" si="1"/>
        <v>10</v>
      </c>
      <c r="L10" s="24"/>
      <c r="M10" s="19">
        <v>5</v>
      </c>
      <c r="N10" s="22">
        <f t="shared" si="2"/>
        <v>15</v>
      </c>
      <c r="O10" s="14"/>
      <c r="P10" s="23">
        <v>2.6759259259259257E-2</v>
      </c>
      <c r="Q10" s="21" t="s">
        <v>214</v>
      </c>
      <c r="R10" s="57">
        <f t="shared" ref="R10:R28" si="15">(P$35+1)-Q10</f>
        <v>19</v>
      </c>
      <c r="S10" s="24"/>
      <c r="T10" s="19">
        <v>5</v>
      </c>
      <c r="U10" s="22">
        <f t="shared" si="3"/>
        <v>24</v>
      </c>
      <c r="V10" s="14"/>
      <c r="W10" s="23"/>
      <c r="X10" s="21"/>
      <c r="Y10" s="19"/>
      <c r="Z10" s="19"/>
      <c r="AA10" s="19">
        <v>0</v>
      </c>
      <c r="AB10" s="22">
        <f t="shared" si="4"/>
        <v>0</v>
      </c>
      <c r="AC10" s="14"/>
      <c r="AD10" s="23"/>
      <c r="AE10" s="21"/>
      <c r="AF10" s="19"/>
      <c r="AG10" s="19"/>
      <c r="AH10" s="19">
        <v>0</v>
      </c>
      <c r="AI10" s="22">
        <f t="shared" si="5"/>
        <v>0</v>
      </c>
      <c r="AJ10" s="14"/>
      <c r="AK10" s="23">
        <v>3.9155092592592596E-2</v>
      </c>
      <c r="AL10" s="21" t="s">
        <v>214</v>
      </c>
      <c r="AM10" s="57">
        <f>(AK$35+1)-AL10</f>
        <v>17</v>
      </c>
      <c r="AN10" s="24"/>
      <c r="AO10" s="19">
        <v>5</v>
      </c>
      <c r="AP10" s="22">
        <f>AM10+AN10+AO10</f>
        <v>22</v>
      </c>
      <c r="AQ10" s="14"/>
      <c r="AR10" s="23"/>
      <c r="AS10" s="21"/>
      <c r="AT10" s="19"/>
      <c r="AU10" s="25"/>
      <c r="AV10" s="19"/>
      <c r="AW10" s="22">
        <f t="shared" si="6"/>
        <v>0</v>
      </c>
      <c r="AX10" s="14"/>
      <c r="AY10" s="23"/>
      <c r="AZ10" s="21"/>
      <c r="BA10" s="19"/>
      <c r="BB10" s="19"/>
      <c r="BC10" s="19"/>
      <c r="BD10" s="22">
        <f t="shared" si="7"/>
        <v>0</v>
      </c>
      <c r="BE10" s="14"/>
      <c r="BF10" s="23"/>
      <c r="BG10" s="21"/>
      <c r="BH10" s="19"/>
      <c r="BI10" s="19"/>
      <c r="BJ10" s="19"/>
      <c r="BK10" s="22">
        <f t="shared" si="8"/>
        <v>0</v>
      </c>
      <c r="BL10" s="14"/>
      <c r="BM10" s="23"/>
      <c r="BN10" s="21"/>
      <c r="BO10" s="19"/>
      <c r="BP10" s="19"/>
      <c r="BQ10" s="19"/>
      <c r="BR10" s="22">
        <f t="shared" si="9"/>
        <v>0</v>
      </c>
      <c r="BS10" s="14"/>
      <c r="BT10" s="23"/>
      <c r="BU10" s="21"/>
      <c r="BV10" s="19"/>
      <c r="BW10" s="19"/>
      <c r="BX10" s="19"/>
      <c r="BY10" s="22">
        <f t="shared" si="10"/>
        <v>0</v>
      </c>
      <c r="BZ10" s="14"/>
      <c r="CA10" s="23"/>
      <c r="CB10" s="21"/>
      <c r="CC10" s="19"/>
      <c r="CD10" s="25"/>
      <c r="CE10" s="19"/>
      <c r="CF10" s="22">
        <f t="shared" si="11"/>
        <v>0</v>
      </c>
      <c r="CG10" s="14"/>
      <c r="CH10" s="16"/>
      <c r="CI10" s="21"/>
      <c r="CJ10" s="19">
        <f t="shared" si="12"/>
        <v>46</v>
      </c>
      <c r="CK10" s="19">
        <f t="shared" si="12"/>
        <v>0</v>
      </c>
      <c r="CL10" s="19">
        <f t="shared" si="12"/>
        <v>15</v>
      </c>
      <c r="CM10" s="22">
        <f t="shared" si="13"/>
        <v>61</v>
      </c>
      <c r="CN10" s="14" t="str">
        <f t="shared" si="14"/>
        <v>John French</v>
      </c>
      <c r="CO10" s="14"/>
      <c r="CP10" s="103">
        <v>7</v>
      </c>
    </row>
    <row r="11" spans="1:94">
      <c r="A11" s="14" t="s">
        <v>475</v>
      </c>
      <c r="B11" s="23"/>
      <c r="C11" s="21"/>
      <c r="D11" s="57"/>
      <c r="E11" s="24"/>
      <c r="F11" s="19">
        <v>0</v>
      </c>
      <c r="G11" s="22">
        <f t="shared" si="0"/>
        <v>0</v>
      </c>
      <c r="H11" s="66"/>
      <c r="I11" s="23">
        <v>6.0127314814814814E-2</v>
      </c>
      <c r="J11" s="21" t="s">
        <v>232</v>
      </c>
      <c r="K11" s="57">
        <f t="shared" si="1"/>
        <v>9</v>
      </c>
      <c r="L11" s="24"/>
      <c r="M11" s="19">
        <v>5</v>
      </c>
      <c r="N11" s="22">
        <f t="shared" si="2"/>
        <v>14</v>
      </c>
      <c r="O11" s="14"/>
      <c r="P11" s="23">
        <v>3.050925925925926E-2</v>
      </c>
      <c r="Q11" s="21" t="s">
        <v>233</v>
      </c>
      <c r="R11" s="57">
        <f t="shared" si="15"/>
        <v>17</v>
      </c>
      <c r="S11" s="24"/>
      <c r="T11" s="19">
        <v>5</v>
      </c>
      <c r="U11" s="22">
        <f t="shared" si="3"/>
        <v>22</v>
      </c>
      <c r="V11" s="14"/>
      <c r="W11" s="23"/>
      <c r="X11" s="21"/>
      <c r="Y11" s="19"/>
      <c r="Z11" s="19"/>
      <c r="AA11" s="19">
        <v>0</v>
      </c>
      <c r="AB11" s="22">
        <f t="shared" si="4"/>
        <v>0</v>
      </c>
      <c r="AC11" s="14"/>
      <c r="AD11" s="23"/>
      <c r="AE11" s="21"/>
      <c r="AF11" s="19"/>
      <c r="AG11" s="19"/>
      <c r="AH11" s="19">
        <v>0</v>
      </c>
      <c r="AI11" s="22">
        <f t="shared" si="5"/>
        <v>0</v>
      </c>
      <c r="AJ11" s="14"/>
      <c r="AK11" s="23">
        <v>4.4664351851851851E-2</v>
      </c>
      <c r="AL11" s="21" t="s">
        <v>232</v>
      </c>
      <c r="AM11" s="57">
        <f>(AK$35+1)-AL11</f>
        <v>16</v>
      </c>
      <c r="AN11" s="24"/>
      <c r="AO11" s="19">
        <v>5</v>
      </c>
      <c r="AP11" s="22">
        <f>AM11+AN11+AO11</f>
        <v>21</v>
      </c>
      <c r="AQ11" s="14"/>
      <c r="AR11" s="23"/>
      <c r="AS11" s="21"/>
      <c r="AT11" s="19"/>
      <c r="AU11" s="19"/>
      <c r="AV11" s="19"/>
      <c r="AW11" s="22">
        <f t="shared" si="6"/>
        <v>0</v>
      </c>
      <c r="AX11" s="14"/>
      <c r="AY11" s="23"/>
      <c r="AZ11" s="21"/>
      <c r="BA11" s="19"/>
      <c r="BB11" s="19"/>
      <c r="BC11" s="19"/>
      <c r="BD11" s="22">
        <f t="shared" si="7"/>
        <v>0</v>
      </c>
      <c r="BE11" s="14"/>
      <c r="BF11" s="23"/>
      <c r="BG11" s="21"/>
      <c r="BH11" s="19"/>
      <c r="BI11" s="19"/>
      <c r="BJ11" s="19"/>
      <c r="BK11" s="22">
        <f t="shared" si="8"/>
        <v>0</v>
      </c>
      <c r="BL11" s="14"/>
      <c r="BM11" s="23">
        <v>2.6388888888888889E-2</v>
      </c>
      <c r="BN11" s="21" t="s">
        <v>214</v>
      </c>
      <c r="BO11" s="57">
        <f>(BM$35+1)-BN11</f>
        <v>5</v>
      </c>
      <c r="BP11" s="24">
        <v>0</v>
      </c>
      <c r="BQ11" s="19">
        <v>5</v>
      </c>
      <c r="BR11" s="22">
        <f t="shared" si="9"/>
        <v>10</v>
      </c>
      <c r="BS11" s="14"/>
      <c r="BT11" s="23"/>
      <c r="BU11" s="21"/>
      <c r="BV11" s="19"/>
      <c r="BW11" s="19"/>
      <c r="BX11" s="19"/>
      <c r="BY11" s="22">
        <f t="shared" si="10"/>
        <v>0</v>
      </c>
      <c r="BZ11" s="14"/>
      <c r="CA11" s="23"/>
      <c r="CB11" s="21"/>
      <c r="CC11" s="19"/>
      <c r="CD11" s="25"/>
      <c r="CE11" s="19"/>
      <c r="CF11" s="22">
        <f t="shared" si="11"/>
        <v>0</v>
      </c>
      <c r="CG11" s="14"/>
      <c r="CH11" s="16"/>
      <c r="CI11" s="21"/>
      <c r="CJ11" s="19">
        <f t="shared" si="12"/>
        <v>47</v>
      </c>
      <c r="CK11" s="19">
        <f t="shared" si="12"/>
        <v>0</v>
      </c>
      <c r="CL11" s="19">
        <f t="shared" si="12"/>
        <v>20</v>
      </c>
      <c r="CM11" s="22">
        <f>CJ11+CK11+CL11</f>
        <v>67</v>
      </c>
      <c r="CN11" s="14" t="str">
        <f>A11</f>
        <v>Charles Lowther</v>
      </c>
      <c r="CO11" s="14"/>
      <c r="CP11" s="103">
        <v>6</v>
      </c>
    </row>
    <row r="12" spans="1:94">
      <c r="A12" s="14" t="s">
        <v>134</v>
      </c>
      <c r="B12" s="23"/>
      <c r="C12" s="21"/>
      <c r="D12" s="19"/>
      <c r="E12" s="19"/>
      <c r="F12" s="19"/>
      <c r="G12" s="22">
        <f t="shared" si="0"/>
        <v>0</v>
      </c>
      <c r="H12" s="14"/>
      <c r="I12" s="23">
        <v>6.2256944444444441E-2</v>
      </c>
      <c r="J12" s="21" t="s">
        <v>233</v>
      </c>
      <c r="K12" s="57">
        <f t="shared" si="1"/>
        <v>8</v>
      </c>
      <c r="L12" s="24"/>
      <c r="M12" s="19">
        <v>5</v>
      </c>
      <c r="N12" s="22">
        <f t="shared" si="2"/>
        <v>13</v>
      </c>
      <c r="O12" s="14"/>
      <c r="P12" s="23">
        <v>3.2476851851851847E-2</v>
      </c>
      <c r="Q12" s="21" t="s">
        <v>328</v>
      </c>
      <c r="R12" s="57">
        <f t="shared" si="15"/>
        <v>15</v>
      </c>
      <c r="S12" s="24"/>
      <c r="T12" s="19">
        <v>5</v>
      </c>
      <c r="U12" s="22">
        <f t="shared" si="3"/>
        <v>20</v>
      </c>
      <c r="V12" s="14"/>
      <c r="W12" s="23"/>
      <c r="X12" s="21"/>
      <c r="Y12" s="19"/>
      <c r="Z12" s="19"/>
      <c r="AA12" s="19"/>
      <c r="AB12" s="22">
        <f t="shared" si="4"/>
        <v>0</v>
      </c>
      <c r="AC12" s="14"/>
      <c r="AD12" s="23"/>
      <c r="AE12" s="21"/>
      <c r="AF12" s="19"/>
      <c r="AG12" s="19"/>
      <c r="AH12" s="19"/>
      <c r="AI12" s="22">
        <f t="shared" si="5"/>
        <v>0</v>
      </c>
      <c r="AJ12" s="14"/>
      <c r="AK12" s="23">
        <v>4.5752314814814815E-2</v>
      </c>
      <c r="AL12" s="21" t="s">
        <v>233</v>
      </c>
      <c r="AM12" s="57">
        <f>(AK$35+1)-AL12</f>
        <v>15</v>
      </c>
      <c r="AN12" s="24"/>
      <c r="AO12" s="19">
        <v>5</v>
      </c>
      <c r="AP12" s="22">
        <f t="shared" ref="AP12:AP32" si="16">AM12+AN12+AO12</f>
        <v>20</v>
      </c>
      <c r="AQ12" s="14"/>
      <c r="AR12" s="23"/>
      <c r="AS12" s="21"/>
      <c r="AT12" s="19"/>
      <c r="AU12" s="19"/>
      <c r="AV12" s="19"/>
      <c r="AW12" s="22">
        <f t="shared" si="6"/>
        <v>0</v>
      </c>
      <c r="AX12" s="14"/>
      <c r="AY12" s="23">
        <v>4.4664351851851851E-2</v>
      </c>
      <c r="AZ12" s="21" t="s">
        <v>214</v>
      </c>
      <c r="BA12" s="57">
        <f>(AY$35+1)-AZ12</f>
        <v>7</v>
      </c>
      <c r="BB12" s="67">
        <v>15</v>
      </c>
      <c r="BC12" s="19">
        <v>5</v>
      </c>
      <c r="BD12" s="22">
        <f t="shared" si="7"/>
        <v>27</v>
      </c>
      <c r="BE12" s="14"/>
      <c r="BF12" s="23"/>
      <c r="BG12" s="21"/>
      <c r="BH12" s="19"/>
      <c r="BI12" s="19"/>
      <c r="BJ12" s="19"/>
      <c r="BK12" s="22">
        <f t="shared" si="8"/>
        <v>0</v>
      </c>
      <c r="BL12" s="14"/>
      <c r="BM12" s="23"/>
      <c r="BN12" s="21"/>
      <c r="BO12" s="19"/>
      <c r="BP12" s="19"/>
      <c r="BQ12" s="19"/>
      <c r="BR12" s="22">
        <f t="shared" si="9"/>
        <v>0</v>
      </c>
      <c r="BS12" s="14"/>
      <c r="BT12" s="23"/>
      <c r="BU12" s="21"/>
      <c r="BV12" s="19"/>
      <c r="BW12" s="19"/>
      <c r="BX12" s="19"/>
      <c r="BY12" s="22">
        <f t="shared" si="10"/>
        <v>0</v>
      </c>
      <c r="BZ12" s="14"/>
      <c r="CA12" s="23"/>
      <c r="CB12" s="21"/>
      <c r="CC12" s="19"/>
      <c r="CD12" s="25"/>
      <c r="CE12" s="19"/>
      <c r="CF12" s="22">
        <f t="shared" si="11"/>
        <v>0</v>
      </c>
      <c r="CG12" s="14"/>
      <c r="CH12" s="16"/>
      <c r="CI12" s="21"/>
      <c r="CJ12" s="19">
        <f t="shared" si="12"/>
        <v>45</v>
      </c>
      <c r="CK12" s="19">
        <f t="shared" si="12"/>
        <v>15</v>
      </c>
      <c r="CL12" s="19">
        <f t="shared" si="12"/>
        <v>20</v>
      </c>
      <c r="CM12" s="95">
        <f t="shared" si="13"/>
        <v>80</v>
      </c>
      <c r="CN12" s="96" t="str">
        <f t="shared" si="14"/>
        <v>Craig Harding</v>
      </c>
      <c r="CO12" s="96"/>
      <c r="CP12" s="103">
        <v>3</v>
      </c>
    </row>
    <row r="13" spans="1:94">
      <c r="A13" s="14" t="s">
        <v>335</v>
      </c>
      <c r="B13" s="23"/>
      <c r="C13" s="21"/>
      <c r="D13" s="19"/>
      <c r="E13" s="19"/>
      <c r="F13" s="19"/>
      <c r="G13" s="22">
        <f t="shared" si="0"/>
        <v>0</v>
      </c>
      <c r="H13" s="14"/>
      <c r="I13" s="23">
        <v>6.3796296296296295E-2</v>
      </c>
      <c r="J13" s="21" t="s">
        <v>267</v>
      </c>
      <c r="K13" s="57">
        <f t="shared" si="1"/>
        <v>7</v>
      </c>
      <c r="L13" s="24"/>
      <c r="M13" s="19">
        <v>5</v>
      </c>
      <c r="N13" s="22">
        <f t="shared" si="2"/>
        <v>12</v>
      </c>
      <c r="O13" s="14"/>
      <c r="P13" s="23">
        <v>3.2708333333333332E-2</v>
      </c>
      <c r="Q13" s="21" t="s">
        <v>264</v>
      </c>
      <c r="R13" s="57">
        <f t="shared" si="15"/>
        <v>14</v>
      </c>
      <c r="S13" s="24"/>
      <c r="T13" s="19">
        <v>5</v>
      </c>
      <c r="U13" s="22">
        <f t="shared" si="3"/>
        <v>19</v>
      </c>
      <c r="V13" s="14"/>
      <c r="W13" s="23"/>
      <c r="X13" s="21"/>
      <c r="Y13" s="19"/>
      <c r="Z13" s="19"/>
      <c r="AA13" s="19"/>
      <c r="AB13" s="22">
        <f t="shared" si="4"/>
        <v>0</v>
      </c>
      <c r="AC13" s="14"/>
      <c r="AD13" s="23"/>
      <c r="AE13" s="21"/>
      <c r="AF13" s="19"/>
      <c r="AG13" s="19"/>
      <c r="AH13" s="19"/>
      <c r="AI13" s="22">
        <f t="shared" si="5"/>
        <v>0</v>
      </c>
      <c r="AJ13" s="14"/>
      <c r="AK13" s="23">
        <v>4.8645833333333333E-2</v>
      </c>
      <c r="AL13" s="21" t="s">
        <v>264</v>
      </c>
      <c r="AM13" s="57">
        <f>(AK$35+1)-AL13</f>
        <v>12</v>
      </c>
      <c r="AN13" s="24"/>
      <c r="AO13" s="19">
        <v>5</v>
      </c>
      <c r="AP13" s="22">
        <f t="shared" si="16"/>
        <v>17</v>
      </c>
      <c r="AQ13" s="14"/>
      <c r="AR13" s="23"/>
      <c r="AS13" s="21"/>
      <c r="AT13" s="19"/>
      <c r="AU13" s="19"/>
      <c r="AV13" s="19"/>
      <c r="AW13" s="22">
        <f t="shared" si="6"/>
        <v>0</v>
      </c>
      <c r="AX13" s="14"/>
      <c r="AY13" s="23">
        <v>4.7743055555555552E-2</v>
      </c>
      <c r="AZ13" s="21" t="s">
        <v>233</v>
      </c>
      <c r="BA13" s="57">
        <f>(AY$35+1)-AZ13</f>
        <v>5</v>
      </c>
      <c r="BB13" s="67">
        <v>15</v>
      </c>
      <c r="BC13" s="19">
        <v>5</v>
      </c>
      <c r="BD13" s="22">
        <f t="shared" si="7"/>
        <v>25</v>
      </c>
      <c r="BE13" s="14"/>
      <c r="BF13" s="23"/>
      <c r="BG13" s="21"/>
      <c r="BH13" s="19"/>
      <c r="BI13" s="19"/>
      <c r="BJ13" s="19"/>
      <c r="BK13" s="22">
        <f t="shared" si="8"/>
        <v>0</v>
      </c>
      <c r="BL13" s="14"/>
      <c r="BM13" s="23"/>
      <c r="BN13" s="21"/>
      <c r="BO13" s="19"/>
      <c r="BP13" s="19"/>
      <c r="BQ13" s="19"/>
      <c r="BR13" s="22">
        <f t="shared" si="9"/>
        <v>0</v>
      </c>
      <c r="BS13" s="14"/>
      <c r="BT13" s="23"/>
      <c r="BU13" s="21"/>
      <c r="BV13" s="19"/>
      <c r="BW13" s="19"/>
      <c r="BX13" s="19"/>
      <c r="BY13" s="22">
        <f t="shared" si="10"/>
        <v>0</v>
      </c>
      <c r="BZ13" s="14"/>
      <c r="CA13" s="23"/>
      <c r="CB13" s="21"/>
      <c r="CC13" s="19"/>
      <c r="CD13" s="25"/>
      <c r="CE13" s="19"/>
      <c r="CF13" s="22">
        <f t="shared" si="11"/>
        <v>0</v>
      </c>
      <c r="CG13" s="14"/>
      <c r="CH13" s="16"/>
      <c r="CI13" s="21"/>
      <c r="CJ13" s="19">
        <f t="shared" si="12"/>
        <v>38</v>
      </c>
      <c r="CK13" s="19">
        <f t="shared" si="12"/>
        <v>15</v>
      </c>
      <c r="CL13" s="19">
        <f t="shared" si="12"/>
        <v>20</v>
      </c>
      <c r="CM13" s="22">
        <f t="shared" si="13"/>
        <v>73</v>
      </c>
      <c r="CN13" s="14" t="str">
        <f t="shared" si="14"/>
        <v>Kevin Scott</v>
      </c>
      <c r="CO13" s="14"/>
      <c r="CP13" s="103">
        <v>4</v>
      </c>
    </row>
    <row r="14" spans="1:94">
      <c r="A14" s="14" t="s">
        <v>78</v>
      </c>
      <c r="B14" s="23"/>
      <c r="C14" s="21"/>
      <c r="D14" s="19"/>
      <c r="E14" s="19"/>
      <c r="F14" s="19"/>
      <c r="G14" s="22">
        <f t="shared" si="0"/>
        <v>0</v>
      </c>
      <c r="H14" s="14"/>
      <c r="I14" s="23">
        <v>6.6342592592592592E-2</v>
      </c>
      <c r="J14" s="21" t="s">
        <v>328</v>
      </c>
      <c r="K14" s="57">
        <f t="shared" si="1"/>
        <v>6</v>
      </c>
      <c r="L14" s="24"/>
      <c r="M14" s="19">
        <v>5</v>
      </c>
      <c r="N14" s="22">
        <f t="shared" si="2"/>
        <v>11</v>
      </c>
      <c r="O14" s="14"/>
      <c r="P14" s="23">
        <v>3.4502314814814812E-2</v>
      </c>
      <c r="Q14" s="21" t="s">
        <v>266</v>
      </c>
      <c r="R14" s="57">
        <f t="shared" si="15"/>
        <v>10</v>
      </c>
      <c r="S14" s="24"/>
      <c r="T14" s="19">
        <v>5</v>
      </c>
      <c r="U14" s="22">
        <f t="shared" si="3"/>
        <v>15</v>
      </c>
      <c r="V14" s="14"/>
      <c r="W14" s="23">
        <v>3.1805555555555552E-2</v>
      </c>
      <c r="X14" s="21" t="s">
        <v>214</v>
      </c>
      <c r="Y14" s="57">
        <f>(W$35+1)-X14</f>
        <v>1</v>
      </c>
      <c r="Z14" s="24"/>
      <c r="AA14" s="19">
        <v>5</v>
      </c>
      <c r="AB14" s="22">
        <f t="shared" si="4"/>
        <v>6</v>
      </c>
      <c r="AC14" s="14"/>
      <c r="AD14" s="23"/>
      <c r="AE14" s="21"/>
      <c r="AF14" s="19"/>
      <c r="AG14" s="19"/>
      <c r="AH14" s="19"/>
      <c r="AI14" s="22">
        <f t="shared" si="5"/>
        <v>0</v>
      </c>
      <c r="AJ14" s="14"/>
      <c r="AK14" s="23"/>
      <c r="AL14" s="21"/>
      <c r="AM14" s="19"/>
      <c r="AN14" s="19"/>
      <c r="AO14" s="19"/>
      <c r="AP14" s="22">
        <f t="shared" si="16"/>
        <v>0</v>
      </c>
      <c r="AQ14" s="14"/>
      <c r="AR14" s="23"/>
      <c r="AS14" s="21"/>
      <c r="AT14" s="19"/>
      <c r="AU14" s="19"/>
      <c r="AV14" s="19"/>
      <c r="AW14" s="22">
        <f t="shared" si="6"/>
        <v>0</v>
      </c>
      <c r="AX14" s="14"/>
      <c r="AY14" s="23"/>
      <c r="AZ14" s="21"/>
      <c r="BA14" s="19"/>
      <c r="BB14" s="19"/>
      <c r="BC14" s="19"/>
      <c r="BD14" s="22">
        <f t="shared" si="7"/>
        <v>0</v>
      </c>
      <c r="BE14" s="14"/>
      <c r="BF14" s="23"/>
      <c r="BG14" s="21"/>
      <c r="BH14" s="19"/>
      <c r="BI14" s="19"/>
      <c r="BJ14" s="19"/>
      <c r="BK14" s="22">
        <f t="shared" si="8"/>
        <v>0</v>
      </c>
      <c r="BL14" s="14"/>
      <c r="BM14" s="23"/>
      <c r="BN14" s="21"/>
      <c r="BO14" s="19"/>
      <c r="BP14" s="19"/>
      <c r="BQ14" s="19"/>
      <c r="BR14" s="22">
        <f t="shared" si="9"/>
        <v>0</v>
      </c>
      <c r="BS14" s="14"/>
      <c r="BT14" s="23"/>
      <c r="BU14" s="21"/>
      <c r="BV14" s="19"/>
      <c r="BW14" s="19"/>
      <c r="BX14" s="19"/>
      <c r="BY14" s="22">
        <f t="shared" si="10"/>
        <v>0</v>
      </c>
      <c r="BZ14" s="14"/>
      <c r="CA14" s="23"/>
      <c r="CB14" s="21"/>
      <c r="CC14" s="19"/>
      <c r="CD14" s="25"/>
      <c r="CE14" s="19"/>
      <c r="CF14" s="22">
        <f t="shared" si="11"/>
        <v>0</v>
      </c>
      <c r="CG14" s="14"/>
      <c r="CH14" s="16"/>
      <c r="CI14" s="21"/>
      <c r="CJ14" s="19">
        <f t="shared" si="12"/>
        <v>17</v>
      </c>
      <c r="CK14" s="19">
        <f t="shared" si="12"/>
        <v>0</v>
      </c>
      <c r="CL14" s="19">
        <f t="shared" si="12"/>
        <v>15</v>
      </c>
      <c r="CM14" s="22">
        <f t="shared" si="13"/>
        <v>32</v>
      </c>
      <c r="CN14" s="14" t="str">
        <f t="shared" si="14"/>
        <v>John Nicholson</v>
      </c>
      <c r="CO14" s="14"/>
      <c r="CP14" s="103">
        <v>14</v>
      </c>
    </row>
    <row r="15" spans="1:94">
      <c r="A15" s="14" t="s">
        <v>175</v>
      </c>
      <c r="B15" s="23"/>
      <c r="C15" s="21"/>
      <c r="D15" s="19"/>
      <c r="E15" s="19"/>
      <c r="F15" s="19"/>
      <c r="G15" s="22">
        <f t="shared" si="0"/>
        <v>0</v>
      </c>
      <c r="H15" s="14"/>
      <c r="I15" s="23">
        <v>6.7187499999999997E-2</v>
      </c>
      <c r="J15" s="21" t="s">
        <v>264</v>
      </c>
      <c r="K15" s="57">
        <f t="shared" si="1"/>
        <v>5</v>
      </c>
      <c r="L15" s="24"/>
      <c r="M15" s="19">
        <v>5</v>
      </c>
      <c r="N15" s="22">
        <f t="shared" si="2"/>
        <v>10</v>
      </c>
      <c r="O15" s="14"/>
      <c r="P15" s="23">
        <v>3.2928240740740737E-2</v>
      </c>
      <c r="Q15" s="21" t="s">
        <v>265</v>
      </c>
      <c r="R15" s="57">
        <f t="shared" si="15"/>
        <v>13</v>
      </c>
      <c r="S15" s="24"/>
      <c r="T15" s="19">
        <v>5</v>
      </c>
      <c r="U15" s="22">
        <f t="shared" si="3"/>
        <v>18</v>
      </c>
      <c r="V15" s="14"/>
      <c r="W15" s="23"/>
      <c r="X15" s="21"/>
      <c r="Y15" s="19"/>
      <c r="Z15" s="19"/>
      <c r="AA15" s="19"/>
      <c r="AB15" s="22">
        <f t="shared" si="4"/>
        <v>0</v>
      </c>
      <c r="AC15" s="14"/>
      <c r="AD15" s="23"/>
      <c r="AE15" s="21"/>
      <c r="AF15" s="19"/>
      <c r="AG15" s="19"/>
      <c r="AH15" s="19"/>
      <c r="AI15" s="22">
        <f t="shared" si="5"/>
        <v>0</v>
      </c>
      <c r="AJ15" s="14"/>
      <c r="AK15" s="23">
        <v>4.8599537037037038E-2</v>
      </c>
      <c r="AL15" s="21" t="s">
        <v>328</v>
      </c>
      <c r="AM15" s="57">
        <f>(AK$35+1)-AL15</f>
        <v>13</v>
      </c>
      <c r="AN15" s="24"/>
      <c r="AO15" s="19">
        <v>5</v>
      </c>
      <c r="AP15" s="22">
        <f t="shared" si="16"/>
        <v>18</v>
      </c>
      <c r="AQ15" s="14"/>
      <c r="AR15" s="23"/>
      <c r="AS15" s="21"/>
      <c r="AT15" s="19"/>
      <c r="AU15" s="19"/>
      <c r="AV15" s="19"/>
      <c r="AW15" s="22">
        <f t="shared" si="6"/>
        <v>0</v>
      </c>
      <c r="AX15" s="14"/>
      <c r="AY15" s="23">
        <v>4.8148148148148141E-2</v>
      </c>
      <c r="AZ15" s="21" t="s">
        <v>267</v>
      </c>
      <c r="BA15" s="57">
        <f>(AY$35+1)-AZ15</f>
        <v>4</v>
      </c>
      <c r="BB15" s="67">
        <v>15</v>
      </c>
      <c r="BC15" s="19">
        <v>5</v>
      </c>
      <c r="BD15" s="22">
        <f t="shared" si="7"/>
        <v>24</v>
      </c>
      <c r="BE15" s="14"/>
      <c r="BF15" s="23"/>
      <c r="BG15" s="21"/>
      <c r="BH15" s="19"/>
      <c r="BI15" s="19"/>
      <c r="BJ15" s="19"/>
      <c r="BK15" s="22">
        <f t="shared" si="8"/>
        <v>0</v>
      </c>
      <c r="BL15" s="14"/>
      <c r="BM15" s="23"/>
      <c r="BN15" s="21"/>
      <c r="BO15" s="19"/>
      <c r="BP15" s="19"/>
      <c r="BQ15" s="19"/>
      <c r="BR15" s="22">
        <f t="shared" si="9"/>
        <v>0</v>
      </c>
      <c r="BS15" s="14"/>
      <c r="BT15" s="23"/>
      <c r="BU15" s="21"/>
      <c r="BV15" s="19"/>
      <c r="BW15" s="19"/>
      <c r="BX15" s="19"/>
      <c r="BY15" s="22">
        <f t="shared" si="10"/>
        <v>0</v>
      </c>
      <c r="BZ15" s="14"/>
      <c r="CA15" s="23"/>
      <c r="CB15" s="21"/>
      <c r="CC15" s="19"/>
      <c r="CD15" s="25"/>
      <c r="CE15" s="19"/>
      <c r="CF15" s="22">
        <f t="shared" si="11"/>
        <v>0</v>
      </c>
      <c r="CG15" s="14"/>
      <c r="CH15" s="16"/>
      <c r="CI15" s="21"/>
      <c r="CJ15" s="19">
        <f t="shared" si="12"/>
        <v>35</v>
      </c>
      <c r="CK15" s="19">
        <f t="shared" si="12"/>
        <v>15</v>
      </c>
      <c r="CL15" s="19">
        <f t="shared" si="12"/>
        <v>20</v>
      </c>
      <c r="CM15" s="22">
        <f t="shared" si="13"/>
        <v>70</v>
      </c>
      <c r="CN15" s="14" t="str">
        <f t="shared" si="14"/>
        <v>Shaun Graham</v>
      </c>
      <c r="CO15" s="14"/>
      <c r="CP15" s="103">
        <v>5</v>
      </c>
    </row>
    <row r="16" spans="1:94">
      <c r="A16" s="14" t="s">
        <v>23</v>
      </c>
      <c r="B16" s="23"/>
      <c r="C16" s="21"/>
      <c r="D16" s="19"/>
      <c r="E16" s="19"/>
      <c r="F16" s="19"/>
      <c r="G16" s="22">
        <f t="shared" si="0"/>
        <v>0</v>
      </c>
      <c r="H16" s="14"/>
      <c r="I16" s="23">
        <v>7.6967592592592601E-2</v>
      </c>
      <c r="J16" s="21" t="s">
        <v>334</v>
      </c>
      <c r="K16" s="57">
        <f t="shared" si="1"/>
        <v>3</v>
      </c>
      <c r="L16" s="24"/>
      <c r="M16" s="19">
        <v>5</v>
      </c>
      <c r="N16" s="22">
        <f t="shared" si="2"/>
        <v>8</v>
      </c>
      <c r="O16" s="14"/>
      <c r="P16" s="23">
        <v>3.9699074074074074E-2</v>
      </c>
      <c r="Q16" s="21" t="s">
        <v>382</v>
      </c>
      <c r="R16" s="57">
        <f t="shared" si="15"/>
        <v>5</v>
      </c>
      <c r="S16" s="24"/>
      <c r="T16" s="19">
        <v>5</v>
      </c>
      <c r="U16" s="22">
        <f t="shared" si="3"/>
        <v>10</v>
      </c>
      <c r="V16" s="14"/>
      <c r="W16" s="23"/>
      <c r="X16" s="21"/>
      <c r="Y16" s="19"/>
      <c r="Z16" s="19"/>
      <c r="AA16" s="19"/>
      <c r="AB16" s="22">
        <f t="shared" si="4"/>
        <v>0</v>
      </c>
      <c r="AC16" s="14"/>
      <c r="AD16" s="23"/>
      <c r="AE16" s="21"/>
      <c r="AF16" s="19"/>
      <c r="AG16" s="19"/>
      <c r="AH16" s="19"/>
      <c r="AI16" s="22">
        <f t="shared" si="5"/>
        <v>0</v>
      </c>
      <c r="AJ16" s="14"/>
      <c r="AK16" s="23">
        <v>5.5636574074074074E-2</v>
      </c>
      <c r="AL16" s="21" t="s">
        <v>340</v>
      </c>
      <c r="AM16" s="57">
        <f>(AK$35+1)-AL16</f>
        <v>4</v>
      </c>
      <c r="AN16" s="24"/>
      <c r="AO16" s="19">
        <v>5</v>
      </c>
      <c r="AP16" s="22">
        <f t="shared" si="16"/>
        <v>9</v>
      </c>
      <c r="AQ16" s="14"/>
      <c r="AR16" s="23"/>
      <c r="AS16" s="21"/>
      <c r="AT16" s="19"/>
      <c r="AU16" s="19"/>
      <c r="AV16" s="19"/>
      <c r="AW16" s="22">
        <f t="shared" si="6"/>
        <v>0</v>
      </c>
      <c r="AX16" s="14"/>
      <c r="AY16" s="23"/>
      <c r="AZ16" s="21"/>
      <c r="BA16" s="19"/>
      <c r="BB16" s="19"/>
      <c r="BC16" s="19"/>
      <c r="BD16" s="22">
        <f t="shared" si="7"/>
        <v>0</v>
      </c>
      <c r="BE16" s="14"/>
      <c r="BF16" s="23"/>
      <c r="BG16" s="21"/>
      <c r="BH16" s="19"/>
      <c r="BI16" s="19"/>
      <c r="BJ16" s="19"/>
      <c r="BK16" s="22">
        <f t="shared" si="8"/>
        <v>0</v>
      </c>
      <c r="BL16" s="14"/>
      <c r="BM16" s="23"/>
      <c r="BN16" s="21"/>
      <c r="BO16" s="19"/>
      <c r="BP16" s="19"/>
      <c r="BQ16" s="19"/>
      <c r="BR16" s="22">
        <f t="shared" si="9"/>
        <v>0</v>
      </c>
      <c r="BS16" s="14"/>
      <c r="BT16" s="23">
        <v>3.4652777777777775E-2</v>
      </c>
      <c r="BU16" s="21" t="s">
        <v>264</v>
      </c>
      <c r="BV16" s="57">
        <f>((BT$35+1)-BU16)*2</f>
        <v>6</v>
      </c>
      <c r="BW16" s="24"/>
      <c r="BX16" s="19">
        <v>10</v>
      </c>
      <c r="BY16" s="22">
        <f t="shared" si="10"/>
        <v>16</v>
      </c>
      <c r="BZ16" s="14"/>
      <c r="CA16" s="23"/>
      <c r="CB16" s="21"/>
      <c r="CC16" s="19"/>
      <c r="CD16" s="25"/>
      <c r="CE16" s="19"/>
      <c r="CF16" s="22">
        <f t="shared" si="11"/>
        <v>0</v>
      </c>
      <c r="CG16" s="14"/>
      <c r="CH16" s="16"/>
      <c r="CI16" s="21"/>
      <c r="CJ16" s="19">
        <f t="shared" si="12"/>
        <v>18</v>
      </c>
      <c r="CK16" s="19">
        <f t="shared" si="12"/>
        <v>0</v>
      </c>
      <c r="CL16" s="19">
        <f t="shared" si="12"/>
        <v>25</v>
      </c>
      <c r="CM16" s="22">
        <f t="shared" si="13"/>
        <v>43</v>
      </c>
      <c r="CN16" s="14" t="str">
        <f t="shared" si="14"/>
        <v>Tony Lowery</v>
      </c>
      <c r="CO16" s="14"/>
      <c r="CP16" s="103">
        <v>13</v>
      </c>
    </row>
    <row r="17" spans="1:94">
      <c r="A17" s="14" t="s">
        <v>18</v>
      </c>
      <c r="B17" s="23"/>
      <c r="C17" s="21"/>
      <c r="D17" s="19"/>
      <c r="E17" s="19"/>
      <c r="F17" s="19"/>
      <c r="G17" s="22">
        <f t="shared" si="0"/>
        <v>0</v>
      </c>
      <c r="H17" s="14"/>
      <c r="I17" s="23">
        <v>7.7245370370370367E-2</v>
      </c>
      <c r="J17" s="21" t="s">
        <v>336</v>
      </c>
      <c r="K17" s="57">
        <f t="shared" si="1"/>
        <v>2</v>
      </c>
      <c r="L17" s="24"/>
      <c r="M17" s="19">
        <v>5</v>
      </c>
      <c r="N17" s="22">
        <f t="shared" si="2"/>
        <v>7</v>
      </c>
      <c r="O17" s="14"/>
      <c r="P17" s="23">
        <v>3.6689814814814821E-2</v>
      </c>
      <c r="Q17" s="21" t="s">
        <v>337</v>
      </c>
      <c r="R17" s="57">
        <f t="shared" si="15"/>
        <v>8</v>
      </c>
      <c r="S17" s="24"/>
      <c r="T17" s="19">
        <v>5</v>
      </c>
      <c r="U17" s="22">
        <f t="shared" si="3"/>
        <v>13</v>
      </c>
      <c r="V17" s="14"/>
      <c r="W17" s="23"/>
      <c r="X17" s="21"/>
      <c r="Y17" s="19"/>
      <c r="Z17" s="19"/>
      <c r="AA17" s="19"/>
      <c r="AB17" s="22">
        <f t="shared" si="4"/>
        <v>0</v>
      </c>
      <c r="AC17" s="14"/>
      <c r="AD17" s="23"/>
      <c r="AE17" s="21"/>
      <c r="AF17" s="19"/>
      <c r="AG17" s="19"/>
      <c r="AH17" s="19"/>
      <c r="AI17" s="22">
        <f t="shared" si="5"/>
        <v>0</v>
      </c>
      <c r="AJ17" s="14"/>
      <c r="AK17" s="23"/>
      <c r="AL17" s="21"/>
      <c r="AM17" s="19"/>
      <c r="AN17" s="19"/>
      <c r="AO17" s="19"/>
      <c r="AP17" s="22">
        <f t="shared" si="16"/>
        <v>0</v>
      </c>
      <c r="AQ17" s="14"/>
      <c r="AR17" s="23"/>
      <c r="AS17" s="21"/>
      <c r="AT17" s="19"/>
      <c r="AU17" s="19"/>
      <c r="AV17" s="19"/>
      <c r="AW17" s="22">
        <f t="shared" si="6"/>
        <v>0</v>
      </c>
      <c r="AX17" s="14"/>
      <c r="AY17" s="23"/>
      <c r="AZ17" s="21"/>
      <c r="BA17" s="19"/>
      <c r="BB17" s="19"/>
      <c r="BC17" s="19"/>
      <c r="BD17" s="22">
        <f t="shared" si="7"/>
        <v>0</v>
      </c>
      <c r="BE17" s="14"/>
      <c r="BF17" s="23"/>
      <c r="BG17" s="21"/>
      <c r="BH17" s="19"/>
      <c r="BI17" s="19"/>
      <c r="BJ17" s="19"/>
      <c r="BK17" s="22">
        <f t="shared" si="8"/>
        <v>0</v>
      </c>
      <c r="BL17" s="14"/>
      <c r="BM17" s="23"/>
      <c r="BN17" s="21"/>
      <c r="BO17" s="19"/>
      <c r="BP17" s="19"/>
      <c r="BQ17" s="19"/>
      <c r="BR17" s="22">
        <f t="shared" si="9"/>
        <v>0</v>
      </c>
      <c r="BS17" s="14"/>
      <c r="BT17" s="23"/>
      <c r="BU17" s="21"/>
      <c r="BV17" s="19"/>
      <c r="BW17" s="19"/>
      <c r="BX17" s="19"/>
      <c r="BY17" s="22">
        <f t="shared" si="10"/>
        <v>0</v>
      </c>
      <c r="BZ17" s="14"/>
      <c r="CA17" s="23"/>
      <c r="CB17" s="21"/>
      <c r="CC17" s="19"/>
      <c r="CD17" s="25"/>
      <c r="CE17" s="19"/>
      <c r="CF17" s="22">
        <f t="shared" si="11"/>
        <v>0</v>
      </c>
      <c r="CG17" s="14"/>
      <c r="CH17" s="16"/>
      <c r="CI17" s="21"/>
      <c r="CJ17" s="19">
        <f t="shared" si="12"/>
        <v>10</v>
      </c>
      <c r="CK17" s="19">
        <f t="shared" si="12"/>
        <v>0</v>
      </c>
      <c r="CL17" s="19">
        <f t="shared" si="12"/>
        <v>10</v>
      </c>
      <c r="CM17" s="22">
        <f t="shared" si="13"/>
        <v>20</v>
      </c>
      <c r="CN17" s="14" t="str">
        <f t="shared" si="14"/>
        <v>Andrew Walker</v>
      </c>
      <c r="CO17" s="14"/>
      <c r="CP17" s="103">
        <v>19</v>
      </c>
    </row>
    <row r="18" spans="1:94">
      <c r="A18" s="14" t="s">
        <v>32</v>
      </c>
      <c r="B18" s="23"/>
      <c r="C18" s="21"/>
      <c r="D18" s="19"/>
      <c r="E18" s="19"/>
      <c r="F18" s="19"/>
      <c r="G18" s="22">
        <f t="shared" si="0"/>
        <v>0</v>
      </c>
      <c r="H18" s="14"/>
      <c r="I18" s="23">
        <v>9.1226851851851851E-2</v>
      </c>
      <c r="J18" s="21" t="s">
        <v>266</v>
      </c>
      <c r="K18" s="57">
        <f t="shared" si="1"/>
        <v>1</v>
      </c>
      <c r="L18" s="24"/>
      <c r="M18" s="19">
        <v>5</v>
      </c>
      <c r="N18" s="22">
        <f t="shared" si="2"/>
        <v>6</v>
      </c>
      <c r="O18" s="14"/>
      <c r="P18" s="23">
        <v>4.2685185185185187E-2</v>
      </c>
      <c r="Q18" s="21" t="s">
        <v>466</v>
      </c>
      <c r="R18" s="57">
        <f t="shared" si="15"/>
        <v>3</v>
      </c>
      <c r="S18" s="24"/>
      <c r="T18" s="19">
        <v>5</v>
      </c>
      <c r="U18" s="22">
        <f t="shared" si="3"/>
        <v>8</v>
      </c>
      <c r="V18" s="14"/>
      <c r="W18" s="23"/>
      <c r="X18" s="21"/>
      <c r="Y18" s="19"/>
      <c r="Z18" s="19"/>
      <c r="AA18" s="19"/>
      <c r="AB18" s="22">
        <f t="shared" si="4"/>
        <v>0</v>
      </c>
      <c r="AC18" s="14"/>
      <c r="AD18" s="23"/>
      <c r="AE18" s="21"/>
      <c r="AF18" s="19"/>
      <c r="AG18" s="19"/>
      <c r="AH18" s="19"/>
      <c r="AI18" s="22">
        <f t="shared" si="5"/>
        <v>0</v>
      </c>
      <c r="AJ18" s="14"/>
      <c r="AK18" s="23"/>
      <c r="AL18" s="21"/>
      <c r="AM18" s="19"/>
      <c r="AN18" s="19"/>
      <c r="AO18" s="19"/>
      <c r="AP18" s="22">
        <f t="shared" si="16"/>
        <v>0</v>
      </c>
      <c r="AQ18" s="14"/>
      <c r="AR18" s="23"/>
      <c r="AS18" s="21"/>
      <c r="AT18" s="19"/>
      <c r="AU18" s="19"/>
      <c r="AV18" s="19"/>
      <c r="AW18" s="22">
        <f t="shared" si="6"/>
        <v>0</v>
      </c>
      <c r="AX18" s="14"/>
      <c r="AY18" s="23"/>
      <c r="AZ18" s="21"/>
      <c r="BA18" s="19"/>
      <c r="BB18" s="19"/>
      <c r="BC18" s="19"/>
      <c r="BD18" s="22">
        <f t="shared" si="7"/>
        <v>0</v>
      </c>
      <c r="BE18" s="14"/>
      <c r="BF18" s="23"/>
      <c r="BG18" s="21"/>
      <c r="BH18" s="19"/>
      <c r="BI18" s="19"/>
      <c r="BJ18" s="19"/>
      <c r="BK18" s="22">
        <f t="shared" si="8"/>
        <v>0</v>
      </c>
      <c r="BL18" s="14"/>
      <c r="BM18" s="23">
        <v>3.6516203703703703E-2</v>
      </c>
      <c r="BN18" s="21" t="s">
        <v>328</v>
      </c>
      <c r="BO18" s="57">
        <f>(BM$35+1)-BN18</f>
        <v>1</v>
      </c>
      <c r="BP18" s="24">
        <v>0</v>
      </c>
      <c r="BQ18" s="19">
        <v>5</v>
      </c>
      <c r="BR18" s="22">
        <f t="shared" si="9"/>
        <v>6</v>
      </c>
      <c r="BS18" s="14"/>
      <c r="BT18" s="23">
        <v>3.6238425925925924E-2</v>
      </c>
      <c r="BU18" s="21" t="s">
        <v>265</v>
      </c>
      <c r="BV18" s="57">
        <f>((BT$35+1)-BU18)*2</f>
        <v>4</v>
      </c>
      <c r="BW18" s="67">
        <v>15</v>
      </c>
      <c r="BX18" s="19">
        <v>10</v>
      </c>
      <c r="BY18" s="22">
        <f t="shared" si="10"/>
        <v>29</v>
      </c>
      <c r="BZ18" s="14"/>
      <c r="CA18" s="23"/>
      <c r="CB18" s="21"/>
      <c r="CC18" s="19"/>
      <c r="CD18" s="25"/>
      <c r="CE18" s="19"/>
      <c r="CF18" s="22">
        <f t="shared" si="11"/>
        <v>0</v>
      </c>
      <c r="CG18" s="14"/>
      <c r="CH18" s="23"/>
      <c r="CI18" s="21"/>
      <c r="CJ18" s="19">
        <f t="shared" si="12"/>
        <v>9</v>
      </c>
      <c r="CK18" s="19">
        <f t="shared" si="12"/>
        <v>15</v>
      </c>
      <c r="CL18" s="19">
        <f t="shared" si="12"/>
        <v>25</v>
      </c>
      <c r="CM18" s="22">
        <f t="shared" si="13"/>
        <v>49</v>
      </c>
      <c r="CN18" s="14" t="str">
        <f t="shared" si="14"/>
        <v>Kevin Whitemore</v>
      </c>
      <c r="CO18" s="14"/>
      <c r="CP18" s="102">
        <v>11</v>
      </c>
    </row>
    <row r="19" spans="1:94">
      <c r="A19" s="14" t="s">
        <v>61</v>
      </c>
      <c r="B19" s="23"/>
      <c r="C19" s="21"/>
      <c r="D19" s="19"/>
      <c r="E19" s="19"/>
      <c r="F19" s="19"/>
      <c r="G19" s="22">
        <f t="shared" si="0"/>
        <v>0</v>
      </c>
      <c r="H19" s="14"/>
      <c r="I19" s="23"/>
      <c r="J19" s="21"/>
      <c r="K19" s="19"/>
      <c r="L19" s="19"/>
      <c r="M19" s="19"/>
      <c r="N19" s="22">
        <f t="shared" si="2"/>
        <v>0</v>
      </c>
      <c r="O19" s="14"/>
      <c r="P19" s="23">
        <v>2.9363425925925921E-2</v>
      </c>
      <c r="Q19" s="21" t="s">
        <v>232</v>
      </c>
      <c r="R19" s="57">
        <f t="shared" si="15"/>
        <v>18</v>
      </c>
      <c r="S19" s="24"/>
      <c r="T19" s="19">
        <v>5</v>
      </c>
      <c r="U19" s="22">
        <f t="shared" si="3"/>
        <v>23</v>
      </c>
      <c r="V19" s="14"/>
      <c r="W19" s="23"/>
      <c r="X19" s="21"/>
      <c r="Y19" s="19"/>
      <c r="Z19" s="19"/>
      <c r="AA19" s="19"/>
      <c r="AB19" s="22">
        <f t="shared" si="4"/>
        <v>0</v>
      </c>
      <c r="AC19" s="14"/>
      <c r="AD19" s="23"/>
      <c r="AE19" s="21"/>
      <c r="AF19" s="19"/>
      <c r="AG19" s="19"/>
      <c r="AH19" s="19"/>
      <c r="AI19" s="22">
        <f t="shared" si="5"/>
        <v>0</v>
      </c>
      <c r="AJ19" s="14"/>
      <c r="AK19" s="23"/>
      <c r="AL19" s="21"/>
      <c r="AM19" s="19"/>
      <c r="AN19" s="19"/>
      <c r="AO19" s="19"/>
      <c r="AP19" s="22">
        <f t="shared" si="16"/>
        <v>0</v>
      </c>
      <c r="AQ19" s="14"/>
      <c r="AR19" s="23"/>
      <c r="AS19" s="21"/>
      <c r="AT19" s="19"/>
      <c r="AU19" s="19"/>
      <c r="AV19" s="19"/>
      <c r="AW19" s="22">
        <f t="shared" si="6"/>
        <v>0</v>
      </c>
      <c r="AX19" s="14"/>
      <c r="AY19" s="23"/>
      <c r="AZ19" s="21"/>
      <c r="BA19" s="19"/>
      <c r="BB19" s="19"/>
      <c r="BC19" s="19"/>
      <c r="BD19" s="22">
        <f t="shared" si="7"/>
        <v>0</v>
      </c>
      <c r="BE19" s="14"/>
      <c r="BF19" s="23"/>
      <c r="BG19" s="21"/>
      <c r="BH19" s="19"/>
      <c r="BI19" s="19"/>
      <c r="BJ19" s="19"/>
      <c r="BK19" s="22">
        <f t="shared" si="8"/>
        <v>0</v>
      </c>
      <c r="BL19" s="14"/>
      <c r="BM19" s="23"/>
      <c r="BN19" s="21"/>
      <c r="BO19" s="19"/>
      <c r="BP19" s="19"/>
      <c r="BQ19" s="19"/>
      <c r="BR19" s="22">
        <f t="shared" si="9"/>
        <v>0</v>
      </c>
      <c r="BS19" s="14"/>
      <c r="BT19" s="23"/>
      <c r="BU19" s="21"/>
      <c r="BV19" s="19"/>
      <c r="BW19" s="19"/>
      <c r="BX19" s="19"/>
      <c r="BY19" s="22">
        <f t="shared" si="10"/>
        <v>0</v>
      </c>
      <c r="BZ19" s="14"/>
      <c r="CA19" s="23"/>
      <c r="CB19" s="21"/>
      <c r="CC19" s="19"/>
      <c r="CD19" s="25"/>
      <c r="CE19" s="19"/>
      <c r="CF19" s="22">
        <f t="shared" si="11"/>
        <v>0</v>
      </c>
      <c r="CG19" s="14"/>
      <c r="CH19" s="23"/>
      <c r="CI19" s="21"/>
      <c r="CJ19" s="19">
        <f t="shared" si="12"/>
        <v>18</v>
      </c>
      <c r="CK19" s="19">
        <f t="shared" si="12"/>
        <v>0</v>
      </c>
      <c r="CL19" s="19">
        <f t="shared" si="12"/>
        <v>5</v>
      </c>
      <c r="CM19" s="22">
        <f t="shared" si="13"/>
        <v>23</v>
      </c>
      <c r="CN19" s="14" t="str">
        <f t="shared" si="14"/>
        <v>Stuart Stoddart</v>
      </c>
      <c r="CO19" s="14"/>
      <c r="CP19" s="102">
        <v>16</v>
      </c>
    </row>
    <row r="20" spans="1:94">
      <c r="A20" s="14" t="s">
        <v>428</v>
      </c>
      <c r="B20" s="23"/>
      <c r="C20" s="21"/>
      <c r="D20" s="19"/>
      <c r="E20" s="19"/>
      <c r="F20" s="19"/>
      <c r="G20" s="22">
        <f t="shared" si="0"/>
        <v>0</v>
      </c>
      <c r="H20" s="14"/>
      <c r="I20" s="23"/>
      <c r="J20" s="21"/>
      <c r="K20" s="19"/>
      <c r="L20" s="19"/>
      <c r="M20" s="19"/>
      <c r="N20" s="22">
        <f t="shared" si="2"/>
        <v>0</v>
      </c>
      <c r="O20" s="14"/>
      <c r="P20" s="23">
        <v>3.1203703703703702E-2</v>
      </c>
      <c r="Q20" s="21" t="s">
        <v>267</v>
      </c>
      <c r="R20" s="57">
        <f t="shared" si="15"/>
        <v>16</v>
      </c>
      <c r="S20" s="24"/>
      <c r="T20" s="19">
        <v>5</v>
      </c>
      <c r="U20" s="22">
        <f t="shared" si="3"/>
        <v>21</v>
      </c>
      <c r="V20" s="14"/>
      <c r="W20" s="23"/>
      <c r="X20" s="21"/>
      <c r="Y20" s="19"/>
      <c r="Z20" s="19"/>
      <c r="AA20" s="19"/>
      <c r="AB20" s="22">
        <f t="shared" si="4"/>
        <v>0</v>
      </c>
      <c r="AC20" s="14"/>
      <c r="AD20" s="23"/>
      <c r="AE20" s="21"/>
      <c r="AF20" s="19"/>
      <c r="AG20" s="19"/>
      <c r="AH20" s="19"/>
      <c r="AI20" s="22">
        <f t="shared" si="5"/>
        <v>0</v>
      </c>
      <c r="AJ20" s="14"/>
      <c r="AK20" s="23"/>
      <c r="AL20" s="21"/>
      <c r="AM20" s="19"/>
      <c r="AN20" s="19"/>
      <c r="AO20" s="19"/>
      <c r="AP20" s="22">
        <f t="shared" si="16"/>
        <v>0</v>
      </c>
      <c r="AQ20" s="14"/>
      <c r="AR20" s="23"/>
      <c r="AS20" s="21"/>
      <c r="AT20" s="19"/>
      <c r="AU20" s="19"/>
      <c r="AV20" s="19"/>
      <c r="AW20" s="22">
        <f t="shared" si="6"/>
        <v>0</v>
      </c>
      <c r="AX20" s="14"/>
      <c r="AY20" s="23"/>
      <c r="AZ20" s="21"/>
      <c r="BA20" s="19"/>
      <c r="BB20" s="19"/>
      <c r="BC20" s="19"/>
      <c r="BD20" s="22">
        <f t="shared" si="7"/>
        <v>0</v>
      </c>
      <c r="BE20" s="14"/>
      <c r="BF20" s="23"/>
      <c r="BG20" s="21"/>
      <c r="BH20" s="19"/>
      <c r="BI20" s="19"/>
      <c r="BJ20" s="19"/>
      <c r="BK20" s="22">
        <f t="shared" si="8"/>
        <v>0</v>
      </c>
      <c r="BL20" s="14"/>
      <c r="BM20" s="23"/>
      <c r="BN20" s="21"/>
      <c r="BO20" s="19"/>
      <c r="BP20" s="19"/>
      <c r="BQ20" s="19"/>
      <c r="BR20" s="22">
        <f t="shared" si="9"/>
        <v>0</v>
      </c>
      <c r="BS20" s="14"/>
      <c r="BT20" s="23"/>
      <c r="BU20" s="21"/>
      <c r="BV20" s="19"/>
      <c r="BW20" s="19"/>
      <c r="BX20" s="19"/>
      <c r="BY20" s="22">
        <f t="shared" si="10"/>
        <v>0</v>
      </c>
      <c r="BZ20" s="14"/>
      <c r="CA20" s="23"/>
      <c r="CB20" s="21"/>
      <c r="CC20" s="19"/>
      <c r="CD20" s="25"/>
      <c r="CE20" s="19"/>
      <c r="CF20" s="22">
        <f t="shared" si="11"/>
        <v>0</v>
      </c>
      <c r="CG20" s="14"/>
      <c r="CH20" s="23"/>
      <c r="CI20" s="21"/>
      <c r="CJ20" s="19">
        <f t="shared" si="12"/>
        <v>16</v>
      </c>
      <c r="CK20" s="19">
        <f t="shared" si="12"/>
        <v>0</v>
      </c>
      <c r="CL20" s="19">
        <f t="shared" si="12"/>
        <v>5</v>
      </c>
      <c r="CM20" s="22">
        <f t="shared" si="13"/>
        <v>21</v>
      </c>
      <c r="CN20" s="14" t="str">
        <f t="shared" si="14"/>
        <v>Martin Hepworth</v>
      </c>
      <c r="CO20" s="14"/>
      <c r="CP20" s="102" t="s">
        <v>370</v>
      </c>
    </row>
    <row r="21" spans="1:94">
      <c r="A21" s="14" t="s">
        <v>476</v>
      </c>
      <c r="B21" s="23"/>
      <c r="C21" s="21"/>
      <c r="D21" s="19"/>
      <c r="E21" s="19"/>
      <c r="F21" s="19"/>
      <c r="G21" s="22">
        <f t="shared" si="0"/>
        <v>0</v>
      </c>
      <c r="H21" s="14"/>
      <c r="I21" s="23"/>
      <c r="J21" s="21"/>
      <c r="K21" s="19"/>
      <c r="L21" s="19"/>
      <c r="M21" s="19"/>
      <c r="N21" s="22">
        <f t="shared" si="2"/>
        <v>0</v>
      </c>
      <c r="O21" s="14"/>
      <c r="P21" s="23">
        <v>3.3750000000000002E-2</v>
      </c>
      <c r="Q21" s="21" t="s">
        <v>334</v>
      </c>
      <c r="R21" s="57">
        <f t="shared" si="15"/>
        <v>12</v>
      </c>
      <c r="S21" s="24"/>
      <c r="T21" s="19">
        <v>5</v>
      </c>
      <c r="U21" s="22">
        <f t="shared" si="3"/>
        <v>17</v>
      </c>
      <c r="V21" s="14"/>
      <c r="W21" s="23"/>
      <c r="X21" s="21"/>
      <c r="Y21" s="19"/>
      <c r="Z21" s="19"/>
      <c r="AA21" s="19"/>
      <c r="AB21" s="22">
        <f t="shared" si="4"/>
        <v>0</v>
      </c>
      <c r="AC21" s="14"/>
      <c r="AD21" s="23"/>
      <c r="AE21" s="21"/>
      <c r="AF21" s="19"/>
      <c r="AG21" s="19"/>
      <c r="AH21" s="19"/>
      <c r="AI21" s="22">
        <f t="shared" si="5"/>
        <v>0</v>
      </c>
      <c r="AJ21" s="14"/>
      <c r="AK21" s="23">
        <v>4.8993055555555554E-2</v>
      </c>
      <c r="AL21" s="21" t="s">
        <v>265</v>
      </c>
      <c r="AM21" s="57">
        <f>(AK$35+1)-AL21</f>
        <v>11</v>
      </c>
      <c r="AN21" s="24"/>
      <c r="AO21" s="19">
        <v>5</v>
      </c>
      <c r="AP21" s="22">
        <f t="shared" si="16"/>
        <v>16</v>
      </c>
      <c r="AQ21" s="14"/>
      <c r="AR21" s="23"/>
      <c r="AS21" s="21"/>
      <c r="AT21" s="19"/>
      <c r="AU21" s="19"/>
      <c r="AV21" s="19"/>
      <c r="AW21" s="22">
        <f t="shared" si="6"/>
        <v>0</v>
      </c>
      <c r="AX21" s="14"/>
      <c r="AY21" s="23">
        <v>4.7453703703703699E-2</v>
      </c>
      <c r="AZ21" s="21" t="s">
        <v>232</v>
      </c>
      <c r="BA21" s="57">
        <f>(AY$35+1)-AZ21</f>
        <v>6</v>
      </c>
      <c r="BB21" s="67">
        <v>15</v>
      </c>
      <c r="BC21" s="19">
        <v>5</v>
      </c>
      <c r="BD21" s="22">
        <f t="shared" si="7"/>
        <v>26</v>
      </c>
      <c r="BE21" s="14"/>
      <c r="BF21" s="23"/>
      <c r="BG21" s="21"/>
      <c r="BH21" s="19"/>
      <c r="BI21" s="19"/>
      <c r="BJ21" s="19"/>
      <c r="BK21" s="22">
        <f t="shared" si="8"/>
        <v>0</v>
      </c>
      <c r="BL21" s="14"/>
      <c r="BM21" s="23"/>
      <c r="BN21" s="21"/>
      <c r="BO21" s="19"/>
      <c r="BP21" s="19"/>
      <c r="BQ21" s="19"/>
      <c r="BR21" s="22">
        <f t="shared" si="9"/>
        <v>0</v>
      </c>
      <c r="BS21" s="14"/>
      <c r="BT21" s="23"/>
      <c r="BU21" s="21"/>
      <c r="BV21" s="19"/>
      <c r="BW21" s="19"/>
      <c r="BX21" s="19"/>
      <c r="BY21" s="22">
        <f t="shared" si="10"/>
        <v>0</v>
      </c>
      <c r="BZ21" s="14"/>
      <c r="CA21" s="23"/>
      <c r="CB21" s="21"/>
      <c r="CC21" s="19"/>
      <c r="CD21" s="25"/>
      <c r="CE21" s="19"/>
      <c r="CF21" s="22">
        <f t="shared" si="11"/>
        <v>0</v>
      </c>
      <c r="CG21" s="14"/>
      <c r="CH21" s="23"/>
      <c r="CI21" s="21"/>
      <c r="CJ21" s="19">
        <f t="shared" si="12"/>
        <v>29</v>
      </c>
      <c r="CK21" s="19">
        <f t="shared" si="12"/>
        <v>15</v>
      </c>
      <c r="CL21" s="19">
        <f t="shared" si="12"/>
        <v>15</v>
      </c>
      <c r="CM21" s="22">
        <f t="shared" si="13"/>
        <v>59</v>
      </c>
      <c r="CN21" s="14" t="str">
        <f t="shared" si="14"/>
        <v>Charles Watson</v>
      </c>
      <c r="CO21" s="14"/>
      <c r="CP21" s="102" t="s">
        <v>423</v>
      </c>
    </row>
    <row r="22" spans="1:94">
      <c r="A22" s="14" t="s">
        <v>238</v>
      </c>
      <c r="B22" s="16"/>
      <c r="C22" s="21"/>
      <c r="D22" s="19"/>
      <c r="E22" s="19"/>
      <c r="F22" s="19"/>
      <c r="G22" s="22">
        <f t="shared" si="0"/>
        <v>0</v>
      </c>
      <c r="H22" s="14"/>
      <c r="I22" s="16"/>
      <c r="J22" s="21"/>
      <c r="K22" s="19"/>
      <c r="L22" s="19"/>
      <c r="M22" s="19"/>
      <c r="N22" s="22">
        <f t="shared" si="2"/>
        <v>0</v>
      </c>
      <c r="O22" s="14"/>
      <c r="P22" s="23">
        <v>3.6388888888888887E-2</v>
      </c>
      <c r="Q22" s="21" t="s">
        <v>268</v>
      </c>
      <c r="R22" s="57">
        <f t="shared" si="15"/>
        <v>9</v>
      </c>
      <c r="S22" s="24"/>
      <c r="T22" s="19">
        <v>5</v>
      </c>
      <c r="U22" s="22">
        <f t="shared" si="3"/>
        <v>14</v>
      </c>
      <c r="V22" s="14"/>
      <c r="W22" s="16"/>
      <c r="X22" s="21"/>
      <c r="Y22" s="19"/>
      <c r="Z22" s="19"/>
      <c r="AA22" s="19"/>
      <c r="AB22" s="22">
        <f t="shared" si="4"/>
        <v>0</v>
      </c>
      <c r="AC22" s="14"/>
      <c r="AD22" s="16"/>
      <c r="AE22" s="21"/>
      <c r="AF22" s="19"/>
      <c r="AG22" s="19"/>
      <c r="AH22" s="19"/>
      <c r="AI22" s="22">
        <f t="shared" si="5"/>
        <v>0</v>
      </c>
      <c r="AJ22" s="14"/>
      <c r="AK22" s="16"/>
      <c r="AL22" s="21"/>
      <c r="AM22" s="19"/>
      <c r="AN22" s="19"/>
      <c r="AO22" s="19"/>
      <c r="AP22" s="22">
        <f t="shared" si="16"/>
        <v>0</v>
      </c>
      <c r="AQ22" s="14"/>
      <c r="AR22" s="16"/>
      <c r="AS22" s="21"/>
      <c r="AT22" s="19"/>
      <c r="AU22" s="19"/>
      <c r="AV22" s="19"/>
      <c r="AW22" s="22">
        <f t="shared" si="6"/>
        <v>0</v>
      </c>
      <c r="AX22" s="14"/>
      <c r="AY22" s="16"/>
      <c r="AZ22" s="21"/>
      <c r="BA22" s="19"/>
      <c r="BB22" s="19"/>
      <c r="BC22" s="19"/>
      <c r="BD22" s="22">
        <f t="shared" si="7"/>
        <v>0</v>
      </c>
      <c r="BE22" s="14"/>
      <c r="BF22" s="16"/>
      <c r="BG22" s="21"/>
      <c r="BH22" s="19"/>
      <c r="BI22" s="19"/>
      <c r="BJ22" s="19"/>
      <c r="BK22" s="22">
        <f t="shared" si="8"/>
        <v>0</v>
      </c>
      <c r="BL22" s="14"/>
      <c r="BM22" s="16"/>
      <c r="BN22" s="21"/>
      <c r="BO22" s="19"/>
      <c r="BP22" s="19"/>
      <c r="BQ22" s="19"/>
      <c r="BR22" s="22">
        <f t="shared" si="9"/>
        <v>0</v>
      </c>
      <c r="BS22" s="14"/>
      <c r="BT22" s="16"/>
      <c r="BU22" s="21"/>
      <c r="BV22" s="19"/>
      <c r="BW22" s="19"/>
      <c r="BX22" s="19"/>
      <c r="BY22" s="22">
        <f t="shared" si="10"/>
        <v>0</v>
      </c>
      <c r="BZ22" s="14"/>
      <c r="CA22" s="16"/>
      <c r="CB22" s="21"/>
      <c r="CC22" s="19"/>
      <c r="CD22" s="19"/>
      <c r="CE22" s="19"/>
      <c r="CF22" s="22">
        <f t="shared" si="11"/>
        <v>0</v>
      </c>
      <c r="CG22" s="14"/>
      <c r="CH22" s="23"/>
      <c r="CI22" s="21"/>
      <c r="CJ22" s="19">
        <f t="shared" si="12"/>
        <v>9</v>
      </c>
      <c r="CK22" s="19">
        <f t="shared" si="12"/>
        <v>0</v>
      </c>
      <c r="CL22" s="19">
        <f t="shared" si="12"/>
        <v>5</v>
      </c>
      <c r="CM22" s="22">
        <f t="shared" si="13"/>
        <v>14</v>
      </c>
      <c r="CN22" s="14" t="str">
        <f t="shared" si="14"/>
        <v>Chris Boyd</v>
      </c>
      <c r="CO22" s="14"/>
      <c r="CP22" s="102" t="s">
        <v>490</v>
      </c>
    </row>
    <row r="23" spans="1:94">
      <c r="A23" s="14" t="s">
        <v>60</v>
      </c>
      <c r="B23" s="16"/>
      <c r="C23" s="21"/>
      <c r="D23" s="19"/>
      <c r="E23" s="19"/>
      <c r="F23" s="19"/>
      <c r="G23" s="22">
        <f t="shared" si="0"/>
        <v>0</v>
      </c>
      <c r="H23" s="14"/>
      <c r="I23" s="16"/>
      <c r="J23" s="21"/>
      <c r="K23" s="19"/>
      <c r="L23" s="19"/>
      <c r="M23" s="19"/>
      <c r="N23" s="22">
        <f t="shared" si="2"/>
        <v>0</v>
      </c>
      <c r="O23" s="14"/>
      <c r="P23" s="23">
        <v>3.7141203703703704E-2</v>
      </c>
      <c r="Q23" s="21" t="s">
        <v>339</v>
      </c>
      <c r="R23" s="57">
        <f t="shared" si="15"/>
        <v>7</v>
      </c>
      <c r="S23" s="24"/>
      <c r="T23" s="19">
        <v>5</v>
      </c>
      <c r="U23" s="22">
        <f t="shared" si="3"/>
        <v>12</v>
      </c>
      <c r="V23" s="14"/>
      <c r="W23" s="16"/>
      <c r="X23" s="21"/>
      <c r="Y23" s="19"/>
      <c r="Z23" s="19"/>
      <c r="AA23" s="19"/>
      <c r="AB23" s="22">
        <f t="shared" si="4"/>
        <v>0</v>
      </c>
      <c r="AC23" s="14"/>
      <c r="AD23" s="16"/>
      <c r="AE23" s="21"/>
      <c r="AF23" s="19"/>
      <c r="AG23" s="19"/>
      <c r="AH23" s="19"/>
      <c r="AI23" s="22">
        <f t="shared" si="5"/>
        <v>0</v>
      </c>
      <c r="AJ23" s="14"/>
      <c r="AK23" s="23">
        <v>5.3379629629629631E-2</v>
      </c>
      <c r="AL23" s="21" t="s">
        <v>337</v>
      </c>
      <c r="AM23" s="57">
        <f>(AK$35+1)-AL23</f>
        <v>6</v>
      </c>
      <c r="AN23" s="24"/>
      <c r="AO23" s="19">
        <v>5</v>
      </c>
      <c r="AP23" s="22">
        <f t="shared" si="16"/>
        <v>11</v>
      </c>
      <c r="AQ23" s="14"/>
      <c r="AR23" s="16"/>
      <c r="AS23" s="21"/>
      <c r="AT23" s="19"/>
      <c r="AU23" s="19"/>
      <c r="AV23" s="19"/>
      <c r="AW23" s="22">
        <f t="shared" si="6"/>
        <v>0</v>
      </c>
      <c r="AX23" s="14"/>
      <c r="AY23" s="16"/>
      <c r="AZ23" s="21"/>
      <c r="BA23" s="19"/>
      <c r="BB23" s="19"/>
      <c r="BC23" s="19"/>
      <c r="BD23" s="22">
        <f t="shared" si="7"/>
        <v>0</v>
      </c>
      <c r="BE23" s="14"/>
      <c r="BF23" s="16"/>
      <c r="BG23" s="21"/>
      <c r="BH23" s="19"/>
      <c r="BI23" s="19"/>
      <c r="BJ23" s="19"/>
      <c r="BK23" s="22">
        <f t="shared" si="8"/>
        <v>0</v>
      </c>
      <c r="BL23" s="14"/>
      <c r="BM23" s="23">
        <v>3.1967592592592589E-2</v>
      </c>
      <c r="BN23" s="21" t="s">
        <v>233</v>
      </c>
      <c r="BO23" s="57">
        <f>(BM$35+1)-BN23</f>
        <v>3</v>
      </c>
      <c r="BP23" s="24">
        <v>0</v>
      </c>
      <c r="BQ23" s="19">
        <v>5</v>
      </c>
      <c r="BR23" s="22">
        <f t="shared" si="9"/>
        <v>8</v>
      </c>
      <c r="BS23" s="14"/>
      <c r="BT23" s="23">
        <v>3.2141203703703707E-2</v>
      </c>
      <c r="BU23" s="21" t="s">
        <v>267</v>
      </c>
      <c r="BV23" s="57">
        <f>((BT$35+1)-BU23)*2</f>
        <v>10</v>
      </c>
      <c r="BW23" s="91">
        <v>0</v>
      </c>
      <c r="BX23" s="19">
        <v>10</v>
      </c>
      <c r="BY23" s="22">
        <f t="shared" si="10"/>
        <v>20</v>
      </c>
      <c r="BZ23" s="14"/>
      <c r="CA23" s="16"/>
      <c r="CB23" s="21"/>
      <c r="CC23" s="19"/>
      <c r="CD23" s="19"/>
      <c r="CE23" s="19"/>
      <c r="CF23" s="22">
        <f t="shared" si="11"/>
        <v>0</v>
      </c>
      <c r="CG23" s="14"/>
      <c r="CH23" s="23"/>
      <c r="CI23" s="21"/>
      <c r="CJ23" s="19">
        <f t="shared" si="12"/>
        <v>26</v>
      </c>
      <c r="CK23" s="19">
        <f t="shared" si="12"/>
        <v>0</v>
      </c>
      <c r="CL23" s="19">
        <f t="shared" si="12"/>
        <v>25</v>
      </c>
      <c r="CM23" s="22">
        <f t="shared" si="13"/>
        <v>51</v>
      </c>
      <c r="CN23" s="14" t="str">
        <f t="shared" si="14"/>
        <v>Paul Saager</v>
      </c>
      <c r="CO23" s="14"/>
      <c r="CP23" s="102">
        <v>10</v>
      </c>
    </row>
    <row r="24" spans="1:94">
      <c r="A24" s="14" t="s">
        <v>260</v>
      </c>
      <c r="B24" s="16"/>
      <c r="C24" s="21"/>
      <c r="D24" s="19"/>
      <c r="E24" s="19"/>
      <c r="F24" s="19"/>
      <c r="G24" s="22">
        <f t="shared" si="0"/>
        <v>0</v>
      </c>
      <c r="H24" s="14"/>
      <c r="I24" s="16"/>
      <c r="J24" s="21"/>
      <c r="K24" s="19"/>
      <c r="L24" s="19"/>
      <c r="M24" s="19"/>
      <c r="N24" s="22">
        <f t="shared" si="2"/>
        <v>0</v>
      </c>
      <c r="O24" s="14"/>
      <c r="P24" s="23">
        <v>3.7523148148148146E-2</v>
      </c>
      <c r="Q24" s="21" t="s">
        <v>340</v>
      </c>
      <c r="R24" s="57">
        <f t="shared" si="15"/>
        <v>6</v>
      </c>
      <c r="S24" s="24"/>
      <c r="T24" s="19">
        <v>5</v>
      </c>
      <c r="U24" s="22">
        <f t="shared" si="3"/>
        <v>11</v>
      </c>
      <c r="V24" s="14"/>
      <c r="W24" s="16"/>
      <c r="X24" s="21"/>
      <c r="Y24" s="19"/>
      <c r="Z24" s="19"/>
      <c r="AA24" s="19"/>
      <c r="AB24" s="22">
        <f t="shared" si="4"/>
        <v>0</v>
      </c>
      <c r="AC24" s="14"/>
      <c r="AD24" s="16"/>
      <c r="AE24" s="21"/>
      <c r="AF24" s="19"/>
      <c r="AG24" s="19"/>
      <c r="AH24" s="19"/>
      <c r="AI24" s="22">
        <f t="shared" si="5"/>
        <v>0</v>
      </c>
      <c r="AJ24" s="14"/>
      <c r="AK24" s="23">
        <v>5.3877314814814815E-2</v>
      </c>
      <c r="AL24" s="21" t="s">
        <v>339</v>
      </c>
      <c r="AM24" s="57">
        <f>(AK$35+1)-AL24</f>
        <v>5</v>
      </c>
      <c r="AN24" s="24"/>
      <c r="AO24" s="19">
        <v>5</v>
      </c>
      <c r="AP24" s="22">
        <f t="shared" si="16"/>
        <v>10</v>
      </c>
      <c r="AQ24" s="14"/>
      <c r="AR24" s="16"/>
      <c r="AS24" s="21"/>
      <c r="AT24" s="19"/>
      <c r="AU24" s="19"/>
      <c r="AV24" s="19"/>
      <c r="AW24" s="22">
        <f t="shared" si="6"/>
        <v>0</v>
      </c>
      <c r="AX24" s="14"/>
      <c r="AY24" s="16"/>
      <c r="AZ24" s="21"/>
      <c r="BA24" s="19"/>
      <c r="BB24" s="19"/>
      <c r="BC24" s="19"/>
      <c r="BD24" s="22">
        <f t="shared" si="7"/>
        <v>0</v>
      </c>
      <c r="BE24" s="14"/>
      <c r="BF24" s="16"/>
      <c r="BG24" s="21"/>
      <c r="BH24" s="19"/>
      <c r="BI24" s="19"/>
      <c r="BJ24" s="19"/>
      <c r="BK24" s="22">
        <f t="shared" si="8"/>
        <v>0</v>
      </c>
      <c r="BL24" s="14"/>
      <c r="BM24" s="16"/>
      <c r="BN24" s="21"/>
      <c r="BO24" s="19"/>
      <c r="BP24" s="19"/>
      <c r="BQ24" s="19"/>
      <c r="BR24" s="22">
        <f t="shared" si="9"/>
        <v>0</v>
      </c>
      <c r="BS24" s="14"/>
      <c r="BT24" s="16"/>
      <c r="BU24" s="21"/>
      <c r="BV24" s="19"/>
      <c r="BW24" s="19"/>
      <c r="BX24" s="19"/>
      <c r="BY24" s="22">
        <f t="shared" si="10"/>
        <v>0</v>
      </c>
      <c r="BZ24" s="14"/>
      <c r="CA24" s="16"/>
      <c r="CB24" s="21"/>
      <c r="CC24" s="19"/>
      <c r="CD24" s="19"/>
      <c r="CE24" s="19"/>
      <c r="CF24" s="22">
        <f t="shared" si="11"/>
        <v>0</v>
      </c>
      <c r="CG24" s="14"/>
      <c r="CH24" s="23"/>
      <c r="CI24" s="21"/>
      <c r="CJ24" s="19">
        <f t="shared" si="12"/>
        <v>11</v>
      </c>
      <c r="CK24" s="19">
        <f t="shared" si="12"/>
        <v>0</v>
      </c>
      <c r="CL24" s="19">
        <f t="shared" si="12"/>
        <v>10</v>
      </c>
      <c r="CM24" s="22">
        <f t="shared" si="13"/>
        <v>21</v>
      </c>
      <c r="CN24" s="14" t="str">
        <f t="shared" si="14"/>
        <v>Alby Douglas</v>
      </c>
      <c r="CO24" s="14"/>
      <c r="CP24" s="102" t="s">
        <v>370</v>
      </c>
    </row>
    <row r="25" spans="1:94">
      <c r="A25" s="14" t="s">
        <v>477</v>
      </c>
      <c r="B25" s="16"/>
      <c r="C25" s="21"/>
      <c r="D25" s="19"/>
      <c r="E25" s="19"/>
      <c r="F25" s="19"/>
      <c r="G25" s="22">
        <f t="shared" si="0"/>
        <v>0</v>
      </c>
      <c r="H25" s="14"/>
      <c r="I25" s="16"/>
      <c r="J25" s="21"/>
      <c r="K25" s="19"/>
      <c r="L25" s="19"/>
      <c r="M25" s="19"/>
      <c r="N25" s="22">
        <f t="shared" si="2"/>
        <v>0</v>
      </c>
      <c r="O25" s="14"/>
      <c r="P25" s="23">
        <v>4.0185185185185185E-2</v>
      </c>
      <c r="Q25" s="21" t="s">
        <v>464</v>
      </c>
      <c r="R25" s="57">
        <f t="shared" si="15"/>
        <v>4</v>
      </c>
      <c r="S25" s="24"/>
      <c r="T25" s="19">
        <v>5</v>
      </c>
      <c r="U25" s="22">
        <f t="shared" si="3"/>
        <v>9</v>
      </c>
      <c r="V25" s="14"/>
      <c r="W25" s="16"/>
      <c r="X25" s="21"/>
      <c r="Y25" s="19"/>
      <c r="Z25" s="19"/>
      <c r="AA25" s="19"/>
      <c r="AB25" s="22">
        <f t="shared" si="4"/>
        <v>0</v>
      </c>
      <c r="AC25" s="14"/>
      <c r="AD25" s="16"/>
      <c r="AE25" s="21"/>
      <c r="AF25" s="19"/>
      <c r="AG25" s="19"/>
      <c r="AH25" s="19"/>
      <c r="AI25" s="22">
        <f t="shared" si="5"/>
        <v>0</v>
      </c>
      <c r="AJ25" s="14"/>
      <c r="AK25" s="23">
        <v>5.7951388888888893E-2</v>
      </c>
      <c r="AL25" s="21" t="s">
        <v>464</v>
      </c>
      <c r="AM25" s="57">
        <f>(AK$35+1)-AL25</f>
        <v>2</v>
      </c>
      <c r="AN25" s="24"/>
      <c r="AO25" s="19">
        <v>5</v>
      </c>
      <c r="AP25" s="22">
        <f t="shared" si="16"/>
        <v>7</v>
      </c>
      <c r="AQ25" s="14"/>
      <c r="AR25" s="16"/>
      <c r="AS25" s="21"/>
      <c r="AT25" s="19"/>
      <c r="AU25" s="19"/>
      <c r="AV25" s="19"/>
      <c r="AW25" s="22">
        <f t="shared" si="6"/>
        <v>0</v>
      </c>
      <c r="AX25" s="14"/>
      <c r="AY25" s="23">
        <v>5.4317129629629625E-2</v>
      </c>
      <c r="AZ25" s="21" t="s">
        <v>264</v>
      </c>
      <c r="BA25" s="57">
        <f>(AY$35+1)-AZ25</f>
        <v>2</v>
      </c>
      <c r="BB25" s="67">
        <v>15</v>
      </c>
      <c r="BC25" s="19">
        <v>5</v>
      </c>
      <c r="BD25" s="22">
        <f t="shared" si="7"/>
        <v>22</v>
      </c>
      <c r="BE25" s="14"/>
      <c r="BF25" s="90">
        <v>3.2928240740740737E-2</v>
      </c>
      <c r="BG25" s="21" t="s">
        <v>232</v>
      </c>
      <c r="BH25" s="57">
        <f>(BF$35+1)-BG25</f>
        <v>1</v>
      </c>
      <c r="BI25" s="24"/>
      <c r="BJ25" s="19">
        <v>5</v>
      </c>
      <c r="BK25" s="22">
        <f t="shared" si="8"/>
        <v>6</v>
      </c>
      <c r="BL25" s="14"/>
      <c r="BM25" s="23">
        <v>3.2847222222222222E-2</v>
      </c>
      <c r="BN25" s="21" t="s">
        <v>267</v>
      </c>
      <c r="BO25" s="57">
        <f>(BM$35+1)-BN25</f>
        <v>2</v>
      </c>
      <c r="BP25" s="67">
        <v>15</v>
      </c>
      <c r="BQ25" s="19">
        <v>5</v>
      </c>
      <c r="BR25" s="22">
        <f t="shared" si="9"/>
        <v>22</v>
      </c>
      <c r="BS25" s="14"/>
      <c r="BT25" s="23">
        <v>3.2118055555555559E-2</v>
      </c>
      <c r="BU25" s="21" t="s">
        <v>233</v>
      </c>
      <c r="BV25" s="57">
        <f>((BT$35+1)-BU25)*2</f>
        <v>12</v>
      </c>
      <c r="BW25" s="67">
        <v>15</v>
      </c>
      <c r="BX25" s="19">
        <v>10</v>
      </c>
      <c r="BY25" s="22">
        <f t="shared" si="10"/>
        <v>37</v>
      </c>
      <c r="BZ25" s="14"/>
      <c r="CA25" s="16"/>
      <c r="CB25" s="21"/>
      <c r="CC25" s="19"/>
      <c r="CD25" s="19"/>
      <c r="CE25" s="19"/>
      <c r="CF25" s="22">
        <f t="shared" si="11"/>
        <v>0</v>
      </c>
      <c r="CG25" s="14"/>
      <c r="CH25" s="23"/>
      <c r="CI25" s="21"/>
      <c r="CJ25" s="19">
        <f t="shared" si="12"/>
        <v>23</v>
      </c>
      <c r="CK25" s="19">
        <f t="shared" si="12"/>
        <v>45</v>
      </c>
      <c r="CL25" s="19">
        <f t="shared" si="12"/>
        <v>35</v>
      </c>
      <c r="CM25" s="94">
        <f t="shared" si="13"/>
        <v>103</v>
      </c>
      <c r="CN25" s="80" t="str">
        <f t="shared" si="14"/>
        <v>Wade Tidbury</v>
      </c>
      <c r="CO25" s="80"/>
      <c r="CP25" s="102">
        <v>2</v>
      </c>
    </row>
    <row r="26" spans="1:94">
      <c r="A26" s="14" t="s">
        <v>16</v>
      </c>
      <c r="B26" s="16"/>
      <c r="C26" s="21"/>
      <c r="D26" s="19"/>
      <c r="E26" s="19"/>
      <c r="F26" s="19"/>
      <c r="G26" s="22">
        <f t="shared" si="0"/>
        <v>0</v>
      </c>
      <c r="H26" s="14"/>
      <c r="I26" s="16"/>
      <c r="J26" s="21"/>
      <c r="K26" s="19"/>
      <c r="L26" s="19"/>
      <c r="M26" s="19"/>
      <c r="N26" s="22">
        <f t="shared" si="2"/>
        <v>0</v>
      </c>
      <c r="O26" s="14"/>
      <c r="P26" s="23">
        <v>4.3275462962962967E-2</v>
      </c>
      <c r="Q26" s="21" t="s">
        <v>467</v>
      </c>
      <c r="R26" s="57">
        <f t="shared" si="15"/>
        <v>2</v>
      </c>
      <c r="S26" s="24"/>
      <c r="T26" s="19">
        <v>5</v>
      </c>
      <c r="U26" s="22">
        <f t="shared" si="3"/>
        <v>7</v>
      </c>
      <c r="V26" s="14"/>
      <c r="W26" s="16"/>
      <c r="X26" s="21"/>
      <c r="Y26" s="19"/>
      <c r="Z26" s="19"/>
      <c r="AA26" s="19"/>
      <c r="AB26" s="22">
        <f t="shared" si="4"/>
        <v>0</v>
      </c>
      <c r="AC26" s="14"/>
      <c r="AD26" s="16"/>
      <c r="AE26" s="21"/>
      <c r="AF26" s="19"/>
      <c r="AG26" s="19"/>
      <c r="AH26" s="19"/>
      <c r="AI26" s="22">
        <f t="shared" si="5"/>
        <v>0</v>
      </c>
      <c r="AJ26" s="14"/>
      <c r="AK26" s="16"/>
      <c r="AL26" s="21"/>
      <c r="AM26" s="19"/>
      <c r="AN26" s="19"/>
      <c r="AO26" s="19"/>
      <c r="AP26" s="22">
        <f t="shared" si="16"/>
        <v>0</v>
      </c>
      <c r="AQ26" s="14"/>
      <c r="AR26" s="16"/>
      <c r="AS26" s="21"/>
      <c r="AT26" s="19"/>
      <c r="AU26" s="19"/>
      <c r="AV26" s="19"/>
      <c r="AW26" s="22">
        <f t="shared" si="6"/>
        <v>0</v>
      </c>
      <c r="AX26" s="14"/>
      <c r="AY26" s="16"/>
      <c r="AZ26" s="21"/>
      <c r="BA26" s="19"/>
      <c r="BB26" s="19"/>
      <c r="BC26" s="19"/>
      <c r="BD26" s="22">
        <f t="shared" si="7"/>
        <v>0</v>
      </c>
      <c r="BE26" s="14"/>
      <c r="BF26" s="16"/>
      <c r="BG26" s="21"/>
      <c r="BH26" s="19"/>
      <c r="BI26" s="19"/>
      <c r="BJ26" s="19"/>
      <c r="BK26" s="22">
        <f t="shared" si="8"/>
        <v>0</v>
      </c>
      <c r="BL26" s="14"/>
      <c r="BM26" s="16"/>
      <c r="BN26" s="21"/>
      <c r="BO26" s="19"/>
      <c r="BP26" s="19"/>
      <c r="BQ26" s="19"/>
      <c r="BR26" s="22">
        <f t="shared" si="9"/>
        <v>0</v>
      </c>
      <c r="BS26" s="14"/>
      <c r="BT26" s="16"/>
      <c r="BU26" s="21"/>
      <c r="BV26" s="19"/>
      <c r="BW26" s="19"/>
      <c r="BX26" s="19"/>
      <c r="BY26" s="22">
        <f t="shared" si="10"/>
        <v>0</v>
      </c>
      <c r="BZ26" s="14"/>
      <c r="CA26" s="16"/>
      <c r="CB26" s="21"/>
      <c r="CC26" s="19"/>
      <c r="CD26" s="19"/>
      <c r="CE26" s="19"/>
      <c r="CF26" s="22">
        <f t="shared" si="11"/>
        <v>0</v>
      </c>
      <c r="CG26" s="14"/>
      <c r="CH26" s="23"/>
      <c r="CI26" s="21"/>
      <c r="CJ26" s="19">
        <f t="shared" si="12"/>
        <v>2</v>
      </c>
      <c r="CK26" s="19">
        <f t="shared" si="12"/>
        <v>0</v>
      </c>
      <c r="CL26" s="19">
        <f t="shared" si="12"/>
        <v>5</v>
      </c>
      <c r="CM26" s="22">
        <f t="shared" si="13"/>
        <v>7</v>
      </c>
      <c r="CN26" s="14" t="str">
        <f t="shared" si="14"/>
        <v>John Bridge</v>
      </c>
      <c r="CO26" s="14"/>
      <c r="CP26" s="102">
        <v>25</v>
      </c>
    </row>
    <row r="27" spans="1:94">
      <c r="A27" s="14" t="s">
        <v>377</v>
      </c>
      <c r="B27" s="16"/>
      <c r="C27" s="21"/>
      <c r="D27" s="19"/>
      <c r="E27" s="19"/>
      <c r="F27" s="19"/>
      <c r="G27" s="22">
        <f t="shared" si="0"/>
        <v>0</v>
      </c>
      <c r="H27" s="14"/>
      <c r="I27" s="16"/>
      <c r="J27" s="21"/>
      <c r="K27" s="19"/>
      <c r="L27" s="19"/>
      <c r="M27" s="19"/>
      <c r="N27" s="22">
        <f t="shared" si="2"/>
        <v>0</v>
      </c>
      <c r="O27" s="14"/>
      <c r="P27" s="23">
        <v>4.4409722222222225E-2</v>
      </c>
      <c r="Q27" s="21" t="s">
        <v>468</v>
      </c>
      <c r="R27" s="57">
        <f t="shared" si="15"/>
        <v>1</v>
      </c>
      <c r="S27" s="24"/>
      <c r="T27" s="19">
        <v>5</v>
      </c>
      <c r="U27" s="22">
        <f t="shared" si="3"/>
        <v>6</v>
      </c>
      <c r="V27" s="14"/>
      <c r="W27" s="16"/>
      <c r="X27" s="21"/>
      <c r="Y27" s="19"/>
      <c r="Z27" s="19"/>
      <c r="AA27" s="19"/>
      <c r="AB27" s="22">
        <f t="shared" si="4"/>
        <v>0</v>
      </c>
      <c r="AC27" s="14"/>
      <c r="AD27" s="16"/>
      <c r="AE27" s="21"/>
      <c r="AF27" s="19"/>
      <c r="AG27" s="19"/>
      <c r="AH27" s="19"/>
      <c r="AI27" s="22">
        <f t="shared" si="5"/>
        <v>0</v>
      </c>
      <c r="AJ27" s="14"/>
      <c r="AK27" s="23">
        <v>6.5150462962962966E-2</v>
      </c>
      <c r="AL27" s="21" t="s">
        <v>466</v>
      </c>
      <c r="AM27" s="57">
        <f t="shared" ref="AM27:AM32" si="17">(AK$35+1)-AL27</f>
        <v>1</v>
      </c>
      <c r="AN27" s="24"/>
      <c r="AO27" s="19">
        <v>5</v>
      </c>
      <c r="AP27" s="22">
        <f t="shared" si="16"/>
        <v>6</v>
      </c>
      <c r="AQ27" s="14"/>
      <c r="AR27" s="16"/>
      <c r="AS27" s="21"/>
      <c r="AT27" s="19"/>
      <c r="AU27" s="19"/>
      <c r="AV27" s="19"/>
      <c r="AW27" s="22">
        <f t="shared" si="6"/>
        <v>0</v>
      </c>
      <c r="AX27" s="14"/>
      <c r="AY27" s="23">
        <v>6.1840277777777779E-2</v>
      </c>
      <c r="AZ27" s="21" t="s">
        <v>265</v>
      </c>
      <c r="BA27" s="57">
        <f>(AY$35+1)-AZ27</f>
        <v>1</v>
      </c>
      <c r="BB27" s="67">
        <v>15</v>
      </c>
      <c r="BC27" s="19">
        <v>5</v>
      </c>
      <c r="BD27" s="22">
        <f t="shared" si="7"/>
        <v>21</v>
      </c>
      <c r="BE27" s="14"/>
      <c r="BF27" s="16"/>
      <c r="BG27" s="21"/>
      <c r="BH27" s="19"/>
      <c r="BI27" s="19"/>
      <c r="BJ27" s="19"/>
      <c r="BK27" s="22">
        <f t="shared" si="8"/>
        <v>0</v>
      </c>
      <c r="BL27" s="14"/>
      <c r="BM27" s="16"/>
      <c r="BN27" s="21"/>
      <c r="BO27" s="19"/>
      <c r="BP27" s="19"/>
      <c r="BQ27" s="19"/>
      <c r="BR27" s="22">
        <f t="shared" si="9"/>
        <v>0</v>
      </c>
      <c r="BS27" s="14"/>
      <c r="BT27" s="23">
        <v>3.6238425925925924E-2</v>
      </c>
      <c r="BU27" s="21" t="s">
        <v>265</v>
      </c>
      <c r="BV27" s="57">
        <f>((BT$35+1)-BU27)*2</f>
        <v>4</v>
      </c>
      <c r="BW27" s="24"/>
      <c r="BX27" s="19">
        <v>10</v>
      </c>
      <c r="BY27" s="22">
        <f t="shared" si="10"/>
        <v>14</v>
      </c>
      <c r="BZ27" s="14"/>
      <c r="CA27" s="16"/>
      <c r="CB27" s="21"/>
      <c r="CC27" s="19"/>
      <c r="CD27" s="19"/>
      <c r="CE27" s="19"/>
      <c r="CF27" s="22">
        <f t="shared" si="11"/>
        <v>0</v>
      </c>
      <c r="CG27" s="14"/>
      <c r="CH27" s="23"/>
      <c r="CI27" s="21"/>
      <c r="CJ27" s="19">
        <f t="shared" si="12"/>
        <v>7</v>
      </c>
      <c r="CK27" s="19">
        <f t="shared" si="12"/>
        <v>15</v>
      </c>
      <c r="CL27" s="19">
        <f t="shared" si="12"/>
        <v>25</v>
      </c>
      <c r="CM27" s="22">
        <f t="shared" si="13"/>
        <v>47</v>
      </c>
      <c r="CN27" s="14" t="str">
        <f t="shared" si="14"/>
        <v>Shaun Silson</v>
      </c>
      <c r="CO27" s="14"/>
      <c r="CP27" s="103">
        <v>12</v>
      </c>
    </row>
    <row r="28" spans="1:94">
      <c r="A28" s="14" t="s">
        <v>10</v>
      </c>
      <c r="B28" s="16"/>
      <c r="C28" s="21"/>
      <c r="D28" s="19"/>
      <c r="E28" s="19"/>
      <c r="F28" s="19"/>
      <c r="G28" s="22">
        <f t="shared" si="0"/>
        <v>0</v>
      </c>
      <c r="H28" s="14"/>
      <c r="I28" s="16"/>
      <c r="J28" s="21"/>
      <c r="K28" s="19"/>
      <c r="L28" s="19"/>
      <c r="M28" s="19"/>
      <c r="N28" s="22">
        <f t="shared" si="2"/>
        <v>0</v>
      </c>
      <c r="O28" s="14"/>
      <c r="P28" s="23">
        <v>3.3969907407407407E-2</v>
      </c>
      <c r="Q28" s="21" t="s">
        <v>336</v>
      </c>
      <c r="R28" s="57">
        <f t="shared" si="15"/>
        <v>11</v>
      </c>
      <c r="S28" s="24"/>
      <c r="T28" s="19">
        <v>5</v>
      </c>
      <c r="U28" s="22">
        <f t="shared" si="3"/>
        <v>16</v>
      </c>
      <c r="V28" s="14"/>
      <c r="W28" s="16"/>
      <c r="X28" s="21"/>
      <c r="Y28" s="19"/>
      <c r="Z28" s="19"/>
      <c r="AA28" s="19"/>
      <c r="AB28" s="22">
        <f t="shared" si="4"/>
        <v>0</v>
      </c>
      <c r="AC28" s="14"/>
      <c r="AD28" s="16"/>
      <c r="AE28" s="21"/>
      <c r="AF28" s="19"/>
      <c r="AG28" s="19"/>
      <c r="AH28" s="19"/>
      <c r="AI28" s="22">
        <f t="shared" si="5"/>
        <v>0</v>
      </c>
      <c r="AJ28" s="14"/>
      <c r="AK28" s="23">
        <v>4.8240740740740744E-2</v>
      </c>
      <c r="AL28" s="21" t="s">
        <v>267</v>
      </c>
      <c r="AM28" s="57">
        <f t="shared" si="17"/>
        <v>14</v>
      </c>
      <c r="AN28" s="24"/>
      <c r="AO28" s="19">
        <v>5</v>
      </c>
      <c r="AP28" s="22">
        <f t="shared" si="16"/>
        <v>19</v>
      </c>
      <c r="AQ28" s="14"/>
      <c r="AR28" s="16"/>
      <c r="AS28" s="21"/>
      <c r="AT28" s="19"/>
      <c r="AU28" s="19"/>
      <c r="AV28" s="19"/>
      <c r="AW28" s="22">
        <f t="shared" si="6"/>
        <v>0</v>
      </c>
      <c r="AX28" s="14"/>
      <c r="AY28" s="16"/>
      <c r="AZ28" s="21"/>
      <c r="BA28" s="19"/>
      <c r="BB28" s="19"/>
      <c r="BC28" s="19"/>
      <c r="BD28" s="22">
        <f t="shared" si="7"/>
        <v>0</v>
      </c>
      <c r="BE28" s="14"/>
      <c r="BF28" s="16"/>
      <c r="BG28" s="21"/>
      <c r="BH28" s="19"/>
      <c r="BI28" s="19"/>
      <c r="BJ28" s="19"/>
      <c r="BK28" s="22">
        <f t="shared" si="8"/>
        <v>0</v>
      </c>
      <c r="BL28" s="14"/>
      <c r="BM28" s="16"/>
      <c r="BN28" s="21"/>
      <c r="BO28" s="19"/>
      <c r="BP28" s="19"/>
      <c r="BQ28" s="19"/>
      <c r="BR28" s="22">
        <f t="shared" si="9"/>
        <v>0</v>
      </c>
      <c r="BS28" s="14"/>
      <c r="BT28" s="23">
        <v>2.9398148148148149E-2</v>
      </c>
      <c r="BU28" s="21" t="s">
        <v>232</v>
      </c>
      <c r="BV28" s="57">
        <f>((BT$35+1)-BU28)*2</f>
        <v>14</v>
      </c>
      <c r="BW28" s="24"/>
      <c r="BX28" s="19">
        <v>10</v>
      </c>
      <c r="BY28" s="22">
        <f t="shared" si="10"/>
        <v>24</v>
      </c>
      <c r="BZ28" s="14"/>
      <c r="CA28" s="16"/>
      <c r="CB28" s="21"/>
      <c r="CC28" s="19"/>
      <c r="CD28" s="19"/>
      <c r="CE28" s="19"/>
      <c r="CF28" s="22">
        <f t="shared" si="11"/>
        <v>0</v>
      </c>
      <c r="CG28" s="14"/>
      <c r="CH28" s="23"/>
      <c r="CI28" s="21"/>
      <c r="CJ28" s="19">
        <f t="shared" si="12"/>
        <v>39</v>
      </c>
      <c r="CK28" s="19">
        <f t="shared" si="12"/>
        <v>0</v>
      </c>
      <c r="CL28" s="19">
        <f t="shared" si="12"/>
        <v>20</v>
      </c>
      <c r="CM28" s="22">
        <f t="shared" si="13"/>
        <v>59</v>
      </c>
      <c r="CN28" s="14" t="str">
        <f t="shared" si="14"/>
        <v>Alan Marshall</v>
      </c>
      <c r="CO28" s="14"/>
      <c r="CP28" s="102" t="s">
        <v>423</v>
      </c>
    </row>
    <row r="29" spans="1:94">
      <c r="A29" s="14" t="s">
        <v>478</v>
      </c>
      <c r="B29" s="16"/>
      <c r="C29" s="21"/>
      <c r="D29" s="19"/>
      <c r="E29" s="19"/>
      <c r="F29" s="19"/>
      <c r="G29" s="22">
        <f t="shared" si="0"/>
        <v>0</v>
      </c>
      <c r="H29" s="14"/>
      <c r="I29" s="16"/>
      <c r="J29" s="21"/>
      <c r="K29" s="19"/>
      <c r="L29" s="19"/>
      <c r="M29" s="19"/>
      <c r="N29" s="22">
        <f t="shared" si="2"/>
        <v>0</v>
      </c>
      <c r="O29" s="14"/>
      <c r="P29" s="16"/>
      <c r="Q29" s="21"/>
      <c r="R29" s="19"/>
      <c r="S29" s="19"/>
      <c r="T29" s="19"/>
      <c r="U29" s="22">
        <f t="shared" si="3"/>
        <v>0</v>
      </c>
      <c r="V29" s="14"/>
      <c r="W29" s="16"/>
      <c r="X29" s="21"/>
      <c r="Y29" s="19"/>
      <c r="Z29" s="19"/>
      <c r="AA29" s="19"/>
      <c r="AB29" s="22">
        <f t="shared" si="4"/>
        <v>0</v>
      </c>
      <c r="AC29" s="14"/>
      <c r="AD29" s="16"/>
      <c r="AE29" s="21"/>
      <c r="AF29" s="19"/>
      <c r="AG29" s="19"/>
      <c r="AH29" s="19"/>
      <c r="AI29" s="22">
        <f t="shared" si="5"/>
        <v>0</v>
      </c>
      <c r="AJ29" s="14"/>
      <c r="AK29" s="23">
        <v>4.9074074074074076E-2</v>
      </c>
      <c r="AL29" s="21" t="s">
        <v>334</v>
      </c>
      <c r="AM29" s="57">
        <f t="shared" si="17"/>
        <v>10</v>
      </c>
      <c r="AN29" s="24"/>
      <c r="AO29" s="19">
        <v>5</v>
      </c>
      <c r="AP29" s="22">
        <f t="shared" si="16"/>
        <v>15</v>
      </c>
      <c r="AQ29" s="14"/>
      <c r="AR29" s="16"/>
      <c r="AS29" s="21"/>
      <c r="AT29" s="19"/>
      <c r="AU29" s="19"/>
      <c r="AV29" s="19"/>
      <c r="AW29" s="22">
        <f t="shared" si="6"/>
        <v>0</v>
      </c>
      <c r="AX29" s="14"/>
      <c r="AY29" s="16"/>
      <c r="AZ29" s="21"/>
      <c r="BA29" s="19"/>
      <c r="BB29" s="19"/>
      <c r="BC29" s="19"/>
      <c r="BD29" s="22">
        <f t="shared" si="7"/>
        <v>0</v>
      </c>
      <c r="BE29" s="14"/>
      <c r="BF29" s="16"/>
      <c r="BG29" s="21"/>
      <c r="BH29" s="19"/>
      <c r="BI29" s="19"/>
      <c r="BJ29" s="19"/>
      <c r="BK29" s="22">
        <f t="shared" si="8"/>
        <v>0</v>
      </c>
      <c r="BL29" s="14"/>
      <c r="BM29" s="16"/>
      <c r="BN29" s="21"/>
      <c r="BO29" s="19"/>
      <c r="BP29" s="19"/>
      <c r="BQ29" s="19"/>
      <c r="BR29" s="22">
        <f t="shared" si="9"/>
        <v>0</v>
      </c>
      <c r="BS29" s="14"/>
      <c r="BT29" s="16"/>
      <c r="BU29" s="21"/>
      <c r="BV29" s="19"/>
      <c r="BW29" s="19"/>
      <c r="BX29" s="19"/>
      <c r="BY29" s="22">
        <f t="shared" si="10"/>
        <v>0</v>
      </c>
      <c r="BZ29" s="14"/>
      <c r="CA29" s="16"/>
      <c r="CB29" s="21"/>
      <c r="CC29" s="19"/>
      <c r="CD29" s="19"/>
      <c r="CE29" s="19"/>
      <c r="CF29" s="22">
        <f t="shared" si="11"/>
        <v>0</v>
      </c>
      <c r="CG29" s="14"/>
      <c r="CH29" s="23"/>
      <c r="CI29" s="21"/>
      <c r="CJ29" s="19">
        <f t="shared" si="12"/>
        <v>10</v>
      </c>
      <c r="CK29" s="19">
        <f t="shared" si="12"/>
        <v>0</v>
      </c>
      <c r="CL29" s="19">
        <f t="shared" si="12"/>
        <v>5</v>
      </c>
      <c r="CM29" s="22">
        <f t="shared" si="13"/>
        <v>15</v>
      </c>
      <c r="CN29" s="14" t="str">
        <f t="shared" si="14"/>
        <v>Simon Woodrow</v>
      </c>
      <c r="CO29" s="14"/>
      <c r="CP29" s="102">
        <v>20</v>
      </c>
    </row>
    <row r="30" spans="1:94">
      <c r="A30" s="14" t="s">
        <v>76</v>
      </c>
      <c r="B30" s="16"/>
      <c r="C30" s="21"/>
      <c r="D30" s="19"/>
      <c r="E30" s="19"/>
      <c r="F30" s="19"/>
      <c r="G30" s="22">
        <f t="shared" si="0"/>
        <v>0</v>
      </c>
      <c r="H30" s="14"/>
      <c r="I30" s="16"/>
      <c r="J30" s="21"/>
      <c r="K30" s="19"/>
      <c r="L30" s="19"/>
      <c r="M30" s="19"/>
      <c r="N30" s="22">
        <f t="shared" si="2"/>
        <v>0</v>
      </c>
      <c r="O30" s="14"/>
      <c r="P30" s="16"/>
      <c r="Q30" s="21"/>
      <c r="R30" s="19"/>
      <c r="S30" s="19"/>
      <c r="T30" s="19"/>
      <c r="U30" s="22">
        <f t="shared" si="3"/>
        <v>0</v>
      </c>
      <c r="V30" s="14"/>
      <c r="W30" s="16"/>
      <c r="X30" s="21"/>
      <c r="Y30" s="19"/>
      <c r="Z30" s="19"/>
      <c r="AA30" s="19"/>
      <c r="AB30" s="22">
        <f t="shared" si="4"/>
        <v>0</v>
      </c>
      <c r="AC30" s="14"/>
      <c r="AD30" s="16"/>
      <c r="AE30" s="21"/>
      <c r="AF30" s="19"/>
      <c r="AG30" s="19"/>
      <c r="AH30" s="19"/>
      <c r="AI30" s="22">
        <f t="shared" si="5"/>
        <v>0</v>
      </c>
      <c r="AJ30" s="14"/>
      <c r="AK30" s="23">
        <v>5.1886574074074071E-2</v>
      </c>
      <c r="AL30" s="21" t="s">
        <v>336</v>
      </c>
      <c r="AM30" s="57">
        <f t="shared" si="17"/>
        <v>9</v>
      </c>
      <c r="AN30" s="24"/>
      <c r="AO30" s="19">
        <v>5</v>
      </c>
      <c r="AP30" s="22">
        <f t="shared" si="16"/>
        <v>14</v>
      </c>
      <c r="AQ30" s="14"/>
      <c r="AR30" s="16"/>
      <c r="AS30" s="21"/>
      <c r="AT30" s="19"/>
      <c r="AU30" s="19"/>
      <c r="AV30" s="19"/>
      <c r="AW30" s="22">
        <f t="shared" si="6"/>
        <v>0</v>
      </c>
      <c r="AX30" s="14"/>
      <c r="AY30" s="16"/>
      <c r="AZ30" s="21"/>
      <c r="BA30" s="19"/>
      <c r="BB30" s="19"/>
      <c r="BC30" s="19"/>
      <c r="BD30" s="22">
        <f t="shared" si="7"/>
        <v>0</v>
      </c>
      <c r="BE30" s="14"/>
      <c r="BF30" s="16"/>
      <c r="BG30" s="21"/>
      <c r="BH30" s="19"/>
      <c r="BI30" s="19"/>
      <c r="BJ30" s="19"/>
      <c r="BK30" s="22">
        <f t="shared" si="8"/>
        <v>0</v>
      </c>
      <c r="BL30" s="14"/>
      <c r="BM30" s="16"/>
      <c r="BN30" s="21"/>
      <c r="BO30" s="19"/>
      <c r="BP30" s="19"/>
      <c r="BQ30" s="19"/>
      <c r="BR30" s="22">
        <f t="shared" si="9"/>
        <v>0</v>
      </c>
      <c r="BS30" s="14"/>
      <c r="BT30" s="16"/>
      <c r="BU30" s="21"/>
      <c r="BV30" s="19"/>
      <c r="BW30" s="19"/>
      <c r="BX30" s="19"/>
      <c r="BY30" s="22">
        <f t="shared" si="10"/>
        <v>0</v>
      </c>
      <c r="BZ30" s="14"/>
      <c r="CA30" s="16"/>
      <c r="CB30" s="21"/>
      <c r="CC30" s="19"/>
      <c r="CD30" s="19"/>
      <c r="CE30" s="19"/>
      <c r="CF30" s="22">
        <f t="shared" si="11"/>
        <v>0</v>
      </c>
      <c r="CG30" s="14"/>
      <c r="CH30" s="23"/>
      <c r="CI30" s="21"/>
      <c r="CJ30" s="19">
        <f t="shared" si="12"/>
        <v>9</v>
      </c>
      <c r="CK30" s="19">
        <f t="shared" si="12"/>
        <v>0</v>
      </c>
      <c r="CL30" s="19">
        <f t="shared" si="12"/>
        <v>5</v>
      </c>
      <c r="CM30" s="22">
        <f t="shared" si="13"/>
        <v>14</v>
      </c>
      <c r="CN30" s="14" t="str">
        <f t="shared" si="14"/>
        <v>Shaun Hardisty</v>
      </c>
      <c r="CO30" s="14"/>
      <c r="CP30" s="102" t="s">
        <v>490</v>
      </c>
    </row>
    <row r="31" spans="1:94">
      <c r="A31" s="14" t="s">
        <v>479</v>
      </c>
      <c r="B31" s="16"/>
      <c r="C31" s="21"/>
      <c r="D31" s="19"/>
      <c r="E31" s="19"/>
      <c r="F31" s="19"/>
      <c r="G31" s="22">
        <f t="shared" si="0"/>
        <v>0</v>
      </c>
      <c r="H31" s="14"/>
      <c r="I31" s="16"/>
      <c r="J31" s="21"/>
      <c r="K31" s="19"/>
      <c r="L31" s="19"/>
      <c r="M31" s="19"/>
      <c r="N31" s="22">
        <f t="shared" si="2"/>
        <v>0</v>
      </c>
      <c r="O31" s="14"/>
      <c r="P31" s="16"/>
      <c r="Q31" s="21"/>
      <c r="R31" s="19"/>
      <c r="S31" s="19"/>
      <c r="T31" s="19"/>
      <c r="U31" s="22">
        <f t="shared" si="3"/>
        <v>0</v>
      </c>
      <c r="V31" s="14"/>
      <c r="W31" s="16"/>
      <c r="X31" s="21"/>
      <c r="Y31" s="19"/>
      <c r="Z31" s="19"/>
      <c r="AA31" s="19"/>
      <c r="AB31" s="22">
        <f t="shared" si="4"/>
        <v>0</v>
      </c>
      <c r="AC31" s="14"/>
      <c r="AD31" s="16"/>
      <c r="AE31" s="21"/>
      <c r="AF31" s="19"/>
      <c r="AG31" s="19"/>
      <c r="AH31" s="19"/>
      <c r="AI31" s="22">
        <f t="shared" si="5"/>
        <v>0</v>
      </c>
      <c r="AJ31" s="14"/>
      <c r="AK31" s="23">
        <v>5.2465277777777784E-2</v>
      </c>
      <c r="AL31" s="21" t="s">
        <v>266</v>
      </c>
      <c r="AM31" s="57">
        <f t="shared" si="17"/>
        <v>8</v>
      </c>
      <c r="AN31" s="24"/>
      <c r="AO31" s="19">
        <v>5</v>
      </c>
      <c r="AP31" s="22">
        <f t="shared" si="16"/>
        <v>13</v>
      </c>
      <c r="AQ31" s="14"/>
      <c r="AR31" s="16"/>
      <c r="AS31" s="21"/>
      <c r="AT31" s="19"/>
      <c r="AU31" s="19"/>
      <c r="AV31" s="19"/>
      <c r="AW31" s="22">
        <f t="shared" si="6"/>
        <v>0</v>
      </c>
      <c r="AX31" s="14"/>
      <c r="AY31" s="16"/>
      <c r="AZ31" s="21"/>
      <c r="BA31" s="19"/>
      <c r="BB31" s="19"/>
      <c r="BC31" s="19"/>
      <c r="BD31" s="22">
        <f t="shared" si="7"/>
        <v>0</v>
      </c>
      <c r="BE31" s="14"/>
      <c r="BF31" s="16"/>
      <c r="BG31" s="21"/>
      <c r="BH31" s="19"/>
      <c r="BI31" s="19"/>
      <c r="BJ31" s="19"/>
      <c r="BK31" s="22">
        <f t="shared" si="8"/>
        <v>0</v>
      </c>
      <c r="BL31" s="14"/>
      <c r="BM31" s="16"/>
      <c r="BN31" s="21"/>
      <c r="BO31" s="19"/>
      <c r="BP31" s="19"/>
      <c r="BQ31" s="19"/>
      <c r="BR31" s="22">
        <f t="shared" si="9"/>
        <v>0</v>
      </c>
      <c r="BS31" s="14"/>
      <c r="BT31" s="16"/>
      <c r="BU31" s="21"/>
      <c r="BV31" s="19"/>
      <c r="BW31" s="19"/>
      <c r="BX31" s="19"/>
      <c r="BY31" s="22">
        <f t="shared" si="10"/>
        <v>0</v>
      </c>
      <c r="BZ31" s="14"/>
      <c r="CA31" s="16"/>
      <c r="CB31" s="21"/>
      <c r="CC31" s="19"/>
      <c r="CD31" s="19"/>
      <c r="CE31" s="19"/>
      <c r="CF31" s="22">
        <f t="shared" si="11"/>
        <v>0</v>
      </c>
      <c r="CG31" s="14"/>
      <c r="CH31" s="23"/>
      <c r="CI31" s="21"/>
      <c r="CJ31" s="19">
        <f t="shared" si="12"/>
        <v>8</v>
      </c>
      <c r="CK31" s="19">
        <f t="shared" si="12"/>
        <v>0</v>
      </c>
      <c r="CL31" s="19">
        <f t="shared" si="12"/>
        <v>5</v>
      </c>
      <c r="CM31" s="22">
        <f t="shared" si="13"/>
        <v>13</v>
      </c>
      <c r="CN31" s="14" t="str">
        <f t="shared" si="14"/>
        <v>Matty Taylor</v>
      </c>
      <c r="CO31" s="14"/>
      <c r="CP31" s="102">
        <v>23</v>
      </c>
    </row>
    <row r="32" spans="1:94">
      <c r="A32" s="14" t="s">
        <v>480</v>
      </c>
      <c r="B32" s="16"/>
      <c r="C32" s="21"/>
      <c r="D32" s="19"/>
      <c r="E32" s="19"/>
      <c r="F32" s="19"/>
      <c r="G32" s="22">
        <f t="shared" si="0"/>
        <v>0</v>
      </c>
      <c r="H32" s="14"/>
      <c r="I32" s="16"/>
      <c r="J32" s="21"/>
      <c r="K32" s="19"/>
      <c r="L32" s="19"/>
      <c r="M32" s="19"/>
      <c r="N32" s="22">
        <f t="shared" si="2"/>
        <v>0</v>
      </c>
      <c r="O32" s="14"/>
      <c r="P32" s="16"/>
      <c r="Q32" s="21"/>
      <c r="R32" s="19"/>
      <c r="S32" s="19"/>
      <c r="T32" s="19"/>
      <c r="U32" s="22">
        <f t="shared" si="3"/>
        <v>0</v>
      </c>
      <c r="V32" s="14"/>
      <c r="W32" s="16"/>
      <c r="X32" s="21"/>
      <c r="Y32" s="19"/>
      <c r="Z32" s="19"/>
      <c r="AA32" s="19"/>
      <c r="AB32" s="22">
        <f t="shared" si="4"/>
        <v>0</v>
      </c>
      <c r="AC32" s="14"/>
      <c r="AD32" s="16"/>
      <c r="AE32" s="21"/>
      <c r="AF32" s="19"/>
      <c r="AG32" s="19"/>
      <c r="AH32" s="19"/>
      <c r="AI32" s="22">
        <f t="shared" si="5"/>
        <v>0</v>
      </c>
      <c r="AJ32" s="14"/>
      <c r="AK32" s="23">
        <v>5.5949074074074075E-2</v>
      </c>
      <c r="AL32" s="21" t="s">
        <v>382</v>
      </c>
      <c r="AM32" s="57">
        <f t="shared" si="17"/>
        <v>3</v>
      </c>
      <c r="AN32" s="24"/>
      <c r="AO32" s="19">
        <v>5</v>
      </c>
      <c r="AP32" s="22">
        <f t="shared" si="16"/>
        <v>8</v>
      </c>
      <c r="AQ32" s="14"/>
      <c r="AR32" s="16"/>
      <c r="AS32" s="21"/>
      <c r="AT32" s="19"/>
      <c r="AU32" s="19"/>
      <c r="AV32" s="19"/>
      <c r="AW32" s="22">
        <f t="shared" si="6"/>
        <v>0</v>
      </c>
      <c r="AX32" s="14"/>
      <c r="AY32" s="16"/>
      <c r="AZ32" s="21"/>
      <c r="BA32" s="19"/>
      <c r="BB32" s="19"/>
      <c r="BC32" s="19"/>
      <c r="BD32" s="22">
        <f t="shared" si="7"/>
        <v>0</v>
      </c>
      <c r="BE32" s="14"/>
      <c r="BF32" s="16"/>
      <c r="BG32" s="21"/>
      <c r="BH32" s="19"/>
      <c r="BI32" s="19"/>
      <c r="BJ32" s="19"/>
      <c r="BK32" s="22">
        <f t="shared" si="8"/>
        <v>0</v>
      </c>
      <c r="BL32" s="14"/>
      <c r="BM32" s="16"/>
      <c r="BN32" s="21"/>
      <c r="BO32" s="19"/>
      <c r="BP32" s="19"/>
      <c r="BQ32" s="19"/>
      <c r="BR32" s="22">
        <f t="shared" si="9"/>
        <v>0</v>
      </c>
      <c r="BS32" s="14"/>
      <c r="BT32" s="16"/>
      <c r="BU32" s="21"/>
      <c r="BV32" s="19"/>
      <c r="BW32" s="19"/>
      <c r="BX32" s="19"/>
      <c r="BY32" s="22">
        <f t="shared" si="10"/>
        <v>0</v>
      </c>
      <c r="BZ32" s="14"/>
      <c r="CA32" s="16"/>
      <c r="CB32" s="21"/>
      <c r="CC32" s="19"/>
      <c r="CD32" s="19"/>
      <c r="CE32" s="19"/>
      <c r="CF32" s="22">
        <f t="shared" si="11"/>
        <v>0</v>
      </c>
      <c r="CG32" s="14"/>
      <c r="CH32" s="23"/>
      <c r="CI32" s="21"/>
      <c r="CJ32" s="19">
        <f t="shared" si="12"/>
        <v>3</v>
      </c>
      <c r="CK32" s="19">
        <f t="shared" si="12"/>
        <v>0</v>
      </c>
      <c r="CL32" s="19">
        <f t="shared" si="12"/>
        <v>5</v>
      </c>
      <c r="CM32" s="22">
        <f t="shared" si="13"/>
        <v>8</v>
      </c>
      <c r="CN32" s="14" t="str">
        <f t="shared" si="14"/>
        <v>Alex Kirby</v>
      </c>
      <c r="CO32" s="14"/>
      <c r="CP32" s="102">
        <v>24</v>
      </c>
    </row>
    <row r="33" spans="1:94">
      <c r="A33" s="14" t="s">
        <v>332</v>
      </c>
      <c r="B33" s="16"/>
      <c r="C33" s="21"/>
      <c r="D33" s="19"/>
      <c r="E33" s="19"/>
      <c r="F33" s="19"/>
      <c r="G33" s="22"/>
      <c r="H33" s="14"/>
      <c r="I33" s="16"/>
      <c r="J33" s="21"/>
      <c r="K33" s="19"/>
      <c r="L33" s="19"/>
      <c r="M33" s="19"/>
      <c r="N33" s="22"/>
      <c r="O33" s="14"/>
      <c r="P33" s="16"/>
      <c r="Q33" s="21"/>
      <c r="R33" s="19"/>
      <c r="S33" s="19"/>
      <c r="T33" s="19"/>
      <c r="U33" s="22"/>
      <c r="V33" s="14"/>
      <c r="W33" s="16"/>
      <c r="X33" s="21"/>
      <c r="Y33" s="19"/>
      <c r="Z33" s="19"/>
      <c r="AA33" s="19"/>
      <c r="AB33" s="22"/>
      <c r="AC33" s="14"/>
      <c r="AD33" s="16"/>
      <c r="AE33" s="21"/>
      <c r="AF33" s="19"/>
      <c r="AG33" s="19"/>
      <c r="AH33" s="19"/>
      <c r="AI33" s="22"/>
      <c r="AJ33" s="14"/>
      <c r="AK33" s="23"/>
      <c r="AL33" s="21"/>
      <c r="AM33" s="57"/>
      <c r="AN33" s="24"/>
      <c r="AO33" s="19"/>
      <c r="AP33" s="22"/>
      <c r="AQ33" s="14"/>
      <c r="AR33" s="16"/>
      <c r="AS33" s="21"/>
      <c r="AT33" s="19"/>
      <c r="AU33" s="19"/>
      <c r="AV33" s="19"/>
      <c r="AW33" s="22"/>
      <c r="AX33" s="14"/>
      <c r="AY33" s="16"/>
      <c r="AZ33" s="21"/>
      <c r="BA33" s="19"/>
      <c r="BB33" s="19"/>
      <c r="BC33" s="19"/>
      <c r="BD33" s="22"/>
      <c r="BE33" s="14"/>
      <c r="BF33" s="16"/>
      <c r="BG33" s="21"/>
      <c r="BH33" s="19"/>
      <c r="BI33" s="19"/>
      <c r="BJ33" s="19"/>
      <c r="BK33" s="22"/>
      <c r="BL33" s="14"/>
      <c r="BM33" s="16"/>
      <c r="BN33" s="21"/>
      <c r="BO33" s="19"/>
      <c r="BP33" s="19"/>
      <c r="BQ33" s="19"/>
      <c r="BR33" s="22"/>
      <c r="BS33" s="14"/>
      <c r="BT33" s="23">
        <v>2.7997685185185184E-2</v>
      </c>
      <c r="BU33" s="21" t="s">
        <v>214</v>
      </c>
      <c r="BV33" s="57">
        <f>((BT$35+1)-BU33)*2</f>
        <v>16</v>
      </c>
      <c r="BW33" s="24"/>
      <c r="BX33" s="19">
        <v>10</v>
      </c>
      <c r="BY33" s="22">
        <f t="shared" si="10"/>
        <v>26</v>
      </c>
      <c r="BZ33" s="14"/>
      <c r="CA33" s="16"/>
      <c r="CB33" s="21"/>
      <c r="CC33" s="19"/>
      <c r="CD33" s="19"/>
      <c r="CE33" s="19"/>
      <c r="CF33" s="22"/>
      <c r="CG33" s="14"/>
      <c r="CH33" s="23"/>
      <c r="CI33" s="21"/>
      <c r="CJ33" s="19">
        <f>D33+K33+R33+Y33+AF33+AM33+AT33+BA33+BH33+BO33+BV33+CC33</f>
        <v>16</v>
      </c>
      <c r="CK33" s="19">
        <f>E33+L33+S33+Z33+AG33+AN33+AU33+BB33+BI33+BP33+BW33+CD33</f>
        <v>0</v>
      </c>
      <c r="CL33" s="19">
        <f>F33+M33+T33+AA33+AH33+AO33+AV33+BC33+BJ33+BQ33+BX33+CE33</f>
        <v>10</v>
      </c>
      <c r="CM33" s="22">
        <f t="shared" si="13"/>
        <v>26</v>
      </c>
      <c r="CN33" s="14" t="str">
        <f t="shared" si="14"/>
        <v>Graeme Higgins</v>
      </c>
      <c r="CO33" s="14"/>
      <c r="CP33" s="100">
        <v>15</v>
      </c>
    </row>
    <row r="34" spans="1:94">
      <c r="A34" s="14"/>
      <c r="B34" s="16"/>
      <c r="C34" s="21"/>
      <c r="D34" s="19"/>
      <c r="E34" s="19"/>
      <c r="F34" s="19"/>
      <c r="G34" s="22"/>
      <c r="H34" s="14"/>
      <c r="I34" s="16"/>
      <c r="J34" s="21"/>
      <c r="K34" s="19"/>
      <c r="L34" s="19"/>
      <c r="M34" s="19"/>
      <c r="N34" s="22"/>
      <c r="O34" s="14"/>
      <c r="P34" s="16"/>
      <c r="Q34" s="21"/>
      <c r="R34" s="19"/>
      <c r="S34" s="19"/>
      <c r="T34" s="19"/>
      <c r="U34" s="22"/>
      <c r="V34" s="14"/>
      <c r="W34" s="16"/>
      <c r="X34" s="21"/>
      <c r="Y34" s="19"/>
      <c r="Z34" s="19"/>
      <c r="AA34" s="19"/>
      <c r="AB34" s="22"/>
      <c r="AC34" s="14"/>
      <c r="AD34" s="16"/>
      <c r="AE34" s="21"/>
      <c r="AF34" s="19"/>
      <c r="AG34" s="19"/>
      <c r="AH34" s="19"/>
      <c r="AI34" s="22"/>
      <c r="AJ34" s="14"/>
      <c r="AK34" s="16"/>
      <c r="AL34" s="21"/>
      <c r="AM34" s="19"/>
      <c r="AN34" s="19"/>
      <c r="AO34" s="19"/>
      <c r="AP34" s="22"/>
      <c r="AQ34" s="14"/>
      <c r="AR34" s="16"/>
      <c r="AS34" s="21"/>
      <c r="AT34" s="19"/>
      <c r="AU34" s="19"/>
      <c r="AV34" s="19"/>
      <c r="AW34" s="22"/>
      <c r="AX34" s="14"/>
      <c r="AY34" s="16"/>
      <c r="AZ34" s="21"/>
      <c r="BA34" s="19"/>
      <c r="BB34" s="19"/>
      <c r="BC34" s="19"/>
      <c r="BD34" s="22"/>
      <c r="BE34" s="14"/>
      <c r="BF34" s="16"/>
      <c r="BG34" s="21"/>
      <c r="BH34" s="19"/>
      <c r="BI34" s="19"/>
      <c r="BJ34" s="19"/>
      <c r="BK34" s="22"/>
      <c r="BL34" s="14"/>
      <c r="BM34" s="16"/>
      <c r="BN34" s="21"/>
      <c r="BO34" s="19"/>
      <c r="BP34" s="19"/>
      <c r="BQ34" s="19"/>
      <c r="BR34" s="22"/>
      <c r="BS34" s="14"/>
      <c r="BT34" s="16"/>
      <c r="BU34" s="21"/>
      <c r="BV34" s="19"/>
      <c r="BW34" s="19"/>
      <c r="BX34" s="19"/>
      <c r="BY34" s="22"/>
      <c r="BZ34" s="14"/>
      <c r="CA34" s="16"/>
      <c r="CB34" s="21"/>
      <c r="CC34" s="19"/>
      <c r="CD34" s="19"/>
      <c r="CE34" s="19"/>
      <c r="CF34" s="22"/>
      <c r="CG34" s="14"/>
      <c r="CH34" s="23"/>
      <c r="CI34" s="21"/>
      <c r="CJ34" s="19">
        <f t="shared" si="12"/>
        <v>0</v>
      </c>
      <c r="CK34" s="19">
        <f t="shared" si="12"/>
        <v>0</v>
      </c>
      <c r="CL34" s="19">
        <f t="shared" si="12"/>
        <v>0</v>
      </c>
      <c r="CM34" s="22">
        <f t="shared" si="13"/>
        <v>0</v>
      </c>
      <c r="CN34" s="14"/>
      <c r="CO34" s="14"/>
      <c r="CP34" s="14"/>
    </row>
    <row r="35" spans="1:94" ht="14.4" thickBot="1">
      <c r="A35" s="14" t="s">
        <v>62</v>
      </c>
      <c r="B35" s="26">
        <v>1</v>
      </c>
      <c r="C35" s="27"/>
      <c r="D35" s="28"/>
      <c r="E35" s="28"/>
      <c r="F35" s="28"/>
      <c r="G35" s="29"/>
      <c r="H35" s="14"/>
      <c r="I35" s="26">
        <v>10</v>
      </c>
      <c r="J35" s="27"/>
      <c r="K35" s="28"/>
      <c r="L35" s="28"/>
      <c r="M35" s="28"/>
      <c r="N35" s="29"/>
      <c r="O35" s="14"/>
      <c r="P35" s="26">
        <v>19</v>
      </c>
      <c r="Q35" s="27"/>
      <c r="R35" s="28"/>
      <c r="S35" s="28"/>
      <c r="T35" s="28"/>
      <c r="U35" s="29"/>
      <c r="V35" s="14"/>
      <c r="W35" s="26">
        <v>1</v>
      </c>
      <c r="X35" s="27"/>
      <c r="Y35" s="28"/>
      <c r="Z35" s="28"/>
      <c r="AA35" s="28"/>
      <c r="AB35" s="29"/>
      <c r="AC35" s="14"/>
      <c r="AD35" s="26">
        <v>1</v>
      </c>
      <c r="AE35" s="27"/>
      <c r="AF35" s="28"/>
      <c r="AG35" s="28"/>
      <c r="AH35" s="28"/>
      <c r="AI35" s="29"/>
      <c r="AJ35" s="14"/>
      <c r="AK35" s="26">
        <v>17</v>
      </c>
      <c r="AL35" s="27"/>
      <c r="AM35" s="28"/>
      <c r="AN35" s="28"/>
      <c r="AO35" s="28"/>
      <c r="AP35" s="29"/>
      <c r="AQ35" s="14"/>
      <c r="AR35" s="26">
        <v>0</v>
      </c>
      <c r="AS35" s="27"/>
      <c r="AT35" s="28"/>
      <c r="AU35" s="28"/>
      <c r="AV35" s="28"/>
      <c r="AW35" s="29"/>
      <c r="AX35" s="14"/>
      <c r="AY35" s="26">
        <v>7</v>
      </c>
      <c r="AZ35" s="27"/>
      <c r="BA35" s="28"/>
      <c r="BB35" s="28"/>
      <c r="BC35" s="28"/>
      <c r="BD35" s="29"/>
      <c r="BE35" s="14"/>
      <c r="BF35" s="26">
        <v>2</v>
      </c>
      <c r="BG35" s="27"/>
      <c r="BH35" s="28"/>
      <c r="BI35" s="28"/>
      <c r="BJ35" s="28"/>
      <c r="BK35" s="29"/>
      <c r="BL35" s="14"/>
      <c r="BM35" s="26">
        <v>5</v>
      </c>
      <c r="BN35" s="27"/>
      <c r="BO35" s="28"/>
      <c r="BP35" s="28"/>
      <c r="BQ35" s="28"/>
      <c r="BR35" s="29"/>
      <c r="BS35" s="14"/>
      <c r="BT35" s="26">
        <v>8</v>
      </c>
      <c r="BU35" s="27"/>
      <c r="BV35" s="28"/>
      <c r="BW35" s="28"/>
      <c r="BX35" s="28"/>
      <c r="BY35" s="29"/>
      <c r="BZ35" s="14"/>
      <c r="CA35" s="26">
        <v>0</v>
      </c>
      <c r="CB35" s="27"/>
      <c r="CC35" s="28"/>
      <c r="CD35" s="28"/>
      <c r="CE35" s="28"/>
      <c r="CF35" s="29"/>
      <c r="CG35" s="14"/>
      <c r="CH35" s="104">
        <f t="shared" si="12"/>
        <v>71</v>
      </c>
      <c r="CI35" s="27"/>
      <c r="CJ35" s="28"/>
      <c r="CK35" s="28"/>
      <c r="CL35" s="28"/>
      <c r="CM35" s="29"/>
      <c r="CN35" s="14"/>
      <c r="CO35" s="14"/>
      <c r="CP35" s="14"/>
    </row>
    <row r="36" spans="1:94">
      <c r="A36" s="14"/>
      <c r="B36" s="14"/>
      <c r="C36" s="15"/>
      <c r="D36" s="14"/>
      <c r="E36" s="14"/>
      <c r="F36" s="14"/>
      <c r="G36" s="14"/>
      <c r="H36" s="14"/>
      <c r="I36" s="14"/>
      <c r="J36" s="15"/>
      <c r="K36" s="14"/>
      <c r="L36" s="14"/>
      <c r="M36" s="14"/>
      <c r="N36" s="14"/>
      <c r="O36" s="14"/>
      <c r="P36" s="14"/>
      <c r="Q36" s="15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</row>
    <row r="37" spans="1:94">
      <c r="A37" s="12" t="s">
        <v>0</v>
      </c>
      <c r="B37" s="12" t="str">
        <f>B1</f>
        <v>2011 Club Autumn Series</v>
      </c>
      <c r="C37" s="13"/>
      <c r="D37" s="12"/>
      <c r="F37" s="14"/>
      <c r="G37" s="12" t="s">
        <v>25</v>
      </c>
      <c r="H37" s="14"/>
      <c r="I37" s="12"/>
      <c r="J37" s="13"/>
      <c r="K37" s="12"/>
      <c r="L37" s="12"/>
      <c r="M37" s="14"/>
      <c r="N37" s="14"/>
      <c r="O37" s="14"/>
      <c r="P37" s="12"/>
      <c r="Q37" s="13"/>
      <c r="R37" s="12"/>
      <c r="S37" s="12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92" t="str">
        <f>CH1</f>
        <v>2011 Club Autumn Series</v>
      </c>
      <c r="CI37" s="192"/>
      <c r="CJ37" s="192"/>
      <c r="CK37" s="192"/>
      <c r="CL37" s="192"/>
      <c r="CM37" s="192"/>
      <c r="CN37" s="14"/>
      <c r="CO37" s="14"/>
      <c r="CP37" s="14"/>
    </row>
    <row r="38" spans="1:94" ht="14.4" thickBot="1">
      <c r="A38" s="14"/>
      <c r="B38" s="14"/>
      <c r="C38" s="15"/>
      <c r="D38" s="14"/>
      <c r="E38" s="14"/>
      <c r="F38" s="14"/>
      <c r="G38" s="14"/>
      <c r="H38" s="14"/>
      <c r="I38" s="14"/>
      <c r="J38" s="15"/>
      <c r="K38" s="14"/>
      <c r="L38" s="14"/>
      <c r="M38" s="14"/>
      <c r="N38" s="14"/>
      <c r="O38" s="14"/>
      <c r="P38" s="14"/>
      <c r="Q38" s="15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</row>
    <row r="39" spans="1:94">
      <c r="A39" s="14" t="s">
        <v>2</v>
      </c>
      <c r="B39" s="193" t="str">
        <f>B3</f>
        <v>Lancaster 5k</v>
      </c>
      <c r="C39" s="194"/>
      <c r="D39" s="194"/>
      <c r="E39" s="194"/>
      <c r="F39" s="194"/>
      <c r="G39" s="195"/>
      <c r="H39" s="14"/>
      <c r="I39" s="193" t="str">
        <f>I3</f>
        <v>Great Cumbrian Run</v>
      </c>
      <c r="J39" s="194"/>
      <c r="K39" s="194"/>
      <c r="L39" s="194"/>
      <c r="M39" s="194"/>
      <c r="N39" s="195"/>
      <c r="O39" s="14"/>
      <c r="P39" s="193" t="str">
        <f>P3</f>
        <v>Rotary Club Trail race</v>
      </c>
      <c r="Q39" s="194"/>
      <c r="R39" s="194"/>
      <c r="S39" s="194"/>
      <c r="T39" s="194"/>
      <c r="U39" s="195"/>
      <c r="V39" s="14"/>
      <c r="W39" s="193" t="str">
        <f>W3</f>
        <v>Richmond Castle 10k</v>
      </c>
      <c r="X39" s="194"/>
      <c r="Y39" s="194"/>
      <c r="Z39" s="194"/>
      <c r="AA39" s="194"/>
      <c r="AB39" s="195"/>
      <c r="AC39" s="14"/>
      <c r="AD39" s="193" t="str">
        <f>AD3</f>
        <v>Stanley Park Autumn Breaker</v>
      </c>
      <c r="AE39" s="194"/>
      <c r="AF39" s="194"/>
      <c r="AG39" s="194"/>
      <c r="AH39" s="194"/>
      <c r="AI39" s="195"/>
      <c r="AJ39" s="14"/>
      <c r="AK39" s="193" t="str">
        <f>AK3</f>
        <v>Derwentwater 10</v>
      </c>
      <c r="AL39" s="194"/>
      <c r="AM39" s="194"/>
      <c r="AN39" s="194"/>
      <c r="AO39" s="194"/>
      <c r="AP39" s="195"/>
      <c r="AQ39" s="14"/>
      <c r="AR39" s="193">
        <f>AR3</f>
        <v>0</v>
      </c>
      <c r="AS39" s="194"/>
      <c r="AT39" s="194"/>
      <c r="AU39" s="194"/>
      <c r="AV39" s="194"/>
      <c r="AW39" s="195"/>
      <c r="AX39" s="14"/>
      <c r="AY39" s="193" t="str">
        <f>AY3</f>
        <v>Brampton to Carlisle</v>
      </c>
      <c r="AZ39" s="194"/>
      <c r="BA39" s="194"/>
      <c r="BB39" s="194"/>
      <c r="BC39" s="194"/>
      <c r="BD39" s="195"/>
      <c r="BE39" s="14"/>
      <c r="BF39" s="193" t="str">
        <f>BF3</f>
        <v>Wesham 10k</v>
      </c>
      <c r="BG39" s="194"/>
      <c r="BH39" s="194"/>
      <c r="BI39" s="194"/>
      <c r="BJ39" s="194"/>
      <c r="BK39" s="195"/>
      <c r="BL39" s="14"/>
      <c r="BM39" s="193" t="str">
        <f>BM3</f>
        <v>Ulverston Xmas Pudding</v>
      </c>
      <c r="BN39" s="194"/>
      <c r="BO39" s="194"/>
      <c r="BP39" s="194"/>
      <c r="BQ39" s="194"/>
      <c r="BR39" s="195"/>
      <c r="BS39" s="14"/>
      <c r="BT39" s="193" t="str">
        <f>BT3</f>
        <v>Gt Langdale Xmas Pudding</v>
      </c>
      <c r="BU39" s="194"/>
      <c r="BV39" s="194"/>
      <c r="BW39" s="194"/>
      <c r="BX39" s="194"/>
      <c r="BY39" s="195"/>
      <c r="BZ39" s="14"/>
      <c r="CA39" s="193">
        <f>CA3</f>
        <v>0</v>
      </c>
      <c r="CB39" s="194"/>
      <c r="CC39" s="194"/>
      <c r="CD39" s="194"/>
      <c r="CE39" s="194"/>
      <c r="CF39" s="195"/>
      <c r="CG39" s="14"/>
      <c r="CH39" s="193" t="s">
        <v>43</v>
      </c>
      <c r="CI39" s="194"/>
      <c r="CJ39" s="194"/>
      <c r="CK39" s="194"/>
      <c r="CL39" s="194"/>
      <c r="CM39" s="195"/>
      <c r="CN39" s="14"/>
      <c r="CO39" s="14"/>
      <c r="CP39" s="14"/>
    </row>
    <row r="40" spans="1:94">
      <c r="A40" s="14" t="s">
        <v>7</v>
      </c>
      <c r="B40" s="196" t="str">
        <f>B4</f>
        <v>5k (1st of 1)</v>
      </c>
      <c r="C40" s="197"/>
      <c r="D40" s="197"/>
      <c r="E40" s="197"/>
      <c r="F40" s="197"/>
      <c r="G40" s="198"/>
      <c r="H40" s="14"/>
      <c r="I40" s="196" t="str">
        <f>I4</f>
        <v>13.1m</v>
      </c>
      <c r="J40" s="197"/>
      <c r="K40" s="197"/>
      <c r="L40" s="197"/>
      <c r="M40" s="197"/>
      <c r="N40" s="198"/>
      <c r="O40" s="14"/>
      <c r="P40" s="196" t="str">
        <f>P4</f>
        <v>10k(approx)</v>
      </c>
      <c r="Q40" s="197"/>
      <c r="R40" s="197"/>
      <c r="S40" s="197"/>
      <c r="T40" s="197"/>
      <c r="U40" s="198"/>
      <c r="V40" s="14"/>
      <c r="W40" s="196" t="str">
        <f>W4</f>
        <v>10k (1 of 4)</v>
      </c>
      <c r="X40" s="197"/>
      <c r="Y40" s="197"/>
      <c r="Z40" s="197"/>
      <c r="AA40" s="197"/>
      <c r="AB40" s="198"/>
      <c r="AC40" s="14"/>
      <c r="AD40" s="196" t="str">
        <f>AD4</f>
        <v>10k (2 of 4)</v>
      </c>
      <c r="AE40" s="197"/>
      <c r="AF40" s="197"/>
      <c r="AG40" s="197"/>
      <c r="AH40" s="197"/>
      <c r="AI40" s="198"/>
      <c r="AJ40" s="14"/>
      <c r="AK40" s="196" t="str">
        <f>AK4</f>
        <v>10m (1 of 2)</v>
      </c>
      <c r="AL40" s="197"/>
      <c r="AM40" s="197"/>
      <c r="AN40" s="197"/>
      <c r="AO40" s="197"/>
      <c r="AP40" s="198"/>
      <c r="AQ40" s="14"/>
      <c r="AR40" s="196">
        <f>AR4</f>
        <v>0</v>
      </c>
      <c r="AS40" s="197"/>
      <c r="AT40" s="197"/>
      <c r="AU40" s="197"/>
      <c r="AV40" s="197"/>
      <c r="AW40" s="198"/>
      <c r="AX40" s="14"/>
      <c r="AY40" s="196" t="str">
        <f>AY4</f>
        <v>10m (2 of 2)</v>
      </c>
      <c r="AZ40" s="197"/>
      <c r="BA40" s="197"/>
      <c r="BB40" s="197"/>
      <c r="BC40" s="197"/>
      <c r="BD40" s="198"/>
      <c r="BE40" s="14"/>
      <c r="BF40" s="196" t="str">
        <f>BF4</f>
        <v>10k (3 of 5)</v>
      </c>
      <c r="BG40" s="197"/>
      <c r="BH40" s="197"/>
      <c r="BI40" s="197"/>
      <c r="BJ40" s="197"/>
      <c r="BK40" s="198"/>
      <c r="BL40" s="14"/>
      <c r="BM40" s="196" t="str">
        <f>BM4</f>
        <v>10k (4 of 5)</v>
      </c>
      <c r="BN40" s="197"/>
      <c r="BO40" s="197"/>
      <c r="BP40" s="197"/>
      <c r="BQ40" s="197"/>
      <c r="BR40" s="198"/>
      <c r="BS40" s="14"/>
      <c r="BT40" s="196" t="str">
        <f>BT4</f>
        <v>10k (5 of 5)</v>
      </c>
      <c r="BU40" s="197"/>
      <c r="BV40" s="197"/>
      <c r="BW40" s="197"/>
      <c r="BX40" s="197"/>
      <c r="BY40" s="198"/>
      <c r="BZ40" s="14"/>
      <c r="CA40" s="196">
        <f>CA4</f>
        <v>0</v>
      </c>
      <c r="CB40" s="197"/>
      <c r="CC40" s="197"/>
      <c r="CD40" s="197"/>
      <c r="CE40" s="197"/>
      <c r="CF40" s="198"/>
      <c r="CG40" s="14"/>
      <c r="CH40" s="196" t="str">
        <f>CH4</f>
        <v>after</v>
      </c>
      <c r="CI40" s="197"/>
      <c r="CJ40" s="197"/>
      <c r="CK40" s="197"/>
      <c r="CL40" s="197"/>
      <c r="CM40" s="198"/>
      <c r="CN40" s="14"/>
      <c r="CO40" s="14"/>
      <c r="CP40" s="14"/>
    </row>
    <row r="41" spans="1:94">
      <c r="A41" s="14" t="s">
        <v>6</v>
      </c>
      <c r="B41" s="196" t="str">
        <f>B5</f>
        <v>Salt Ayre Stadium</v>
      </c>
      <c r="C41" s="197"/>
      <c r="D41" s="197"/>
      <c r="E41" s="197"/>
      <c r="F41" s="197"/>
      <c r="G41" s="198"/>
      <c r="H41" s="14"/>
      <c r="I41" s="196" t="str">
        <f>I5</f>
        <v>Carlisle</v>
      </c>
      <c r="J41" s="197"/>
      <c r="K41" s="197"/>
      <c r="L41" s="197"/>
      <c r="M41" s="197"/>
      <c r="N41" s="198"/>
      <c r="O41" s="14"/>
      <c r="P41" s="196" t="str">
        <f>P5</f>
        <v>Hackthorpe, Penrith, Cumbria</v>
      </c>
      <c r="Q41" s="197"/>
      <c r="R41" s="197"/>
      <c r="S41" s="197"/>
      <c r="T41" s="197"/>
      <c r="U41" s="198"/>
      <c r="V41" s="14"/>
      <c r="W41" s="196" t="str">
        <f>W5</f>
        <v>Richmond, N Yorks</v>
      </c>
      <c r="X41" s="197"/>
      <c r="Y41" s="197"/>
      <c r="Z41" s="197"/>
      <c r="AA41" s="197"/>
      <c r="AB41" s="198"/>
      <c r="AC41" s="14"/>
      <c r="AD41" s="196" t="str">
        <f>AD5</f>
        <v>Blackpool</v>
      </c>
      <c r="AE41" s="197"/>
      <c r="AF41" s="197"/>
      <c r="AG41" s="197"/>
      <c r="AH41" s="197"/>
      <c r="AI41" s="198"/>
      <c r="AJ41" s="14"/>
      <c r="AK41" s="196" t="str">
        <f>AK5</f>
        <v>Keswick</v>
      </c>
      <c r="AL41" s="197"/>
      <c r="AM41" s="197"/>
      <c r="AN41" s="197"/>
      <c r="AO41" s="197"/>
      <c r="AP41" s="198"/>
      <c r="AQ41" s="14"/>
      <c r="AR41" s="196">
        <f>AR5</f>
        <v>0</v>
      </c>
      <c r="AS41" s="197"/>
      <c r="AT41" s="197"/>
      <c r="AU41" s="197"/>
      <c r="AV41" s="197"/>
      <c r="AW41" s="198"/>
      <c r="AX41" s="14"/>
      <c r="AY41" s="196" t="str">
        <f>AY5</f>
        <v>Brampton to Carlisle</v>
      </c>
      <c r="AZ41" s="197"/>
      <c r="BA41" s="197"/>
      <c r="BB41" s="197"/>
      <c r="BC41" s="197"/>
      <c r="BD41" s="198"/>
      <c r="BE41" s="14"/>
      <c r="BF41" s="196" t="str">
        <f>BF5</f>
        <v>Wesham , Preston</v>
      </c>
      <c r="BG41" s="197"/>
      <c r="BH41" s="197"/>
      <c r="BI41" s="197"/>
      <c r="BJ41" s="197"/>
      <c r="BK41" s="198"/>
      <c r="BL41" s="14"/>
      <c r="BM41" s="196" t="str">
        <f>BM5</f>
        <v>Ulverston Xmas Pudding</v>
      </c>
      <c r="BN41" s="197"/>
      <c r="BO41" s="197"/>
      <c r="BP41" s="197"/>
      <c r="BQ41" s="197"/>
      <c r="BR41" s="198"/>
      <c r="BS41" s="14"/>
      <c r="BT41" s="196" t="str">
        <f>BT5</f>
        <v>Langdale, Ambleside</v>
      </c>
      <c r="BU41" s="197"/>
      <c r="BV41" s="197"/>
      <c r="BW41" s="197"/>
      <c r="BX41" s="197"/>
      <c r="BY41" s="198"/>
      <c r="BZ41" s="14"/>
      <c r="CA41" s="196">
        <f>CA5</f>
        <v>0</v>
      </c>
      <c r="CB41" s="197"/>
      <c r="CC41" s="197"/>
      <c r="CD41" s="197"/>
      <c r="CE41" s="197"/>
      <c r="CF41" s="198"/>
      <c r="CG41" s="14"/>
      <c r="CH41" s="202">
        <f>CH5</f>
        <v>9</v>
      </c>
      <c r="CI41" s="203"/>
      <c r="CJ41" s="203"/>
      <c r="CK41" s="203"/>
      <c r="CL41" s="203"/>
      <c r="CM41" s="204"/>
      <c r="CN41" s="14"/>
      <c r="CO41" s="14"/>
      <c r="CP41" s="14"/>
    </row>
    <row r="42" spans="1:94">
      <c r="A42" s="14" t="s">
        <v>5</v>
      </c>
      <c r="B42" s="199" t="str">
        <f>B6</f>
        <v>Sat 24-09-11</v>
      </c>
      <c r="C42" s="200"/>
      <c r="D42" s="200"/>
      <c r="E42" s="200"/>
      <c r="F42" s="200"/>
      <c r="G42" s="201"/>
      <c r="H42" s="14"/>
      <c r="I42" s="199" t="str">
        <f>I6</f>
        <v>Sun 2-10-11</v>
      </c>
      <c r="J42" s="200"/>
      <c r="K42" s="200"/>
      <c r="L42" s="200"/>
      <c r="M42" s="200"/>
      <c r="N42" s="201"/>
      <c r="O42" s="14"/>
      <c r="P42" s="199" t="str">
        <f>P6</f>
        <v>Sun 9-10-11</v>
      </c>
      <c r="Q42" s="200"/>
      <c r="R42" s="200"/>
      <c r="S42" s="200"/>
      <c r="T42" s="200"/>
      <c r="U42" s="201"/>
      <c r="V42" s="14"/>
      <c r="W42" s="199" t="str">
        <f>W6</f>
        <v>Sun 16-10-11</v>
      </c>
      <c r="X42" s="200"/>
      <c r="Y42" s="200"/>
      <c r="Z42" s="200"/>
      <c r="AA42" s="200"/>
      <c r="AB42" s="201"/>
      <c r="AC42" s="14"/>
      <c r="AD42" s="199" t="str">
        <f>AD6</f>
        <v>Sun 23-10-11</v>
      </c>
      <c r="AE42" s="200"/>
      <c r="AF42" s="200"/>
      <c r="AG42" s="200"/>
      <c r="AH42" s="200"/>
      <c r="AI42" s="201"/>
      <c r="AJ42" s="14"/>
      <c r="AK42" s="199" t="str">
        <f>AK6</f>
        <v>Sun 06-11-11</v>
      </c>
      <c r="AL42" s="200"/>
      <c r="AM42" s="200"/>
      <c r="AN42" s="200"/>
      <c r="AO42" s="200"/>
      <c r="AP42" s="201"/>
      <c r="AQ42" s="14"/>
      <c r="AR42" s="199">
        <f>AR6</f>
        <v>0</v>
      </c>
      <c r="AS42" s="200"/>
      <c r="AT42" s="200"/>
      <c r="AU42" s="200"/>
      <c r="AV42" s="200"/>
      <c r="AW42" s="201"/>
      <c r="AX42" s="14"/>
      <c r="AY42" s="199" t="str">
        <f>AY6</f>
        <v>Sat 19-11-11</v>
      </c>
      <c r="AZ42" s="200"/>
      <c r="BA42" s="200"/>
      <c r="BB42" s="200"/>
      <c r="BC42" s="200"/>
      <c r="BD42" s="201"/>
      <c r="BE42" s="14"/>
      <c r="BF42" s="199" t="str">
        <f>BF6</f>
        <v>Sat 26-11-11</v>
      </c>
      <c r="BG42" s="200"/>
      <c r="BH42" s="200"/>
      <c r="BI42" s="200"/>
      <c r="BJ42" s="200"/>
      <c r="BK42" s="201"/>
      <c r="BL42" s="14"/>
      <c r="BM42" s="199" t="str">
        <f>BM6</f>
        <v>Sun 04-12-11</v>
      </c>
      <c r="BN42" s="200"/>
      <c r="BO42" s="200"/>
      <c r="BP42" s="200"/>
      <c r="BQ42" s="200"/>
      <c r="BR42" s="201"/>
      <c r="BS42" s="14"/>
      <c r="BT42" s="199" t="str">
        <f>BT6</f>
        <v>Sat 10 &amp; Sun 11-12-11</v>
      </c>
      <c r="BU42" s="200"/>
      <c r="BV42" s="200"/>
      <c r="BW42" s="200"/>
      <c r="BX42" s="200"/>
      <c r="BY42" s="201"/>
      <c r="BZ42" s="14"/>
      <c r="CA42" s="199">
        <f>CA6</f>
        <v>0</v>
      </c>
      <c r="CB42" s="200"/>
      <c r="CC42" s="200"/>
      <c r="CD42" s="200"/>
      <c r="CE42" s="200"/>
      <c r="CF42" s="201"/>
      <c r="CG42" s="14"/>
      <c r="CH42" s="196" t="str">
        <f>CH6</f>
        <v>events</v>
      </c>
      <c r="CI42" s="197"/>
      <c r="CJ42" s="197"/>
      <c r="CK42" s="197"/>
      <c r="CL42" s="197"/>
      <c r="CM42" s="198"/>
      <c r="CN42" s="14"/>
      <c r="CO42" s="14"/>
      <c r="CP42" s="14"/>
    </row>
    <row r="43" spans="1:94" ht="53.25" customHeight="1">
      <c r="A43" s="14"/>
      <c r="B43" s="16" t="s">
        <v>8</v>
      </c>
      <c r="C43" s="34" t="s">
        <v>13</v>
      </c>
      <c r="D43" s="32" t="s">
        <v>11</v>
      </c>
      <c r="E43" s="33" t="s">
        <v>9</v>
      </c>
      <c r="F43" s="32" t="s">
        <v>14</v>
      </c>
      <c r="G43" s="20" t="s">
        <v>15</v>
      </c>
      <c r="H43" s="14"/>
      <c r="I43" s="16" t="s">
        <v>8</v>
      </c>
      <c r="J43" s="34" t="s">
        <v>13</v>
      </c>
      <c r="K43" s="32" t="s">
        <v>11</v>
      </c>
      <c r="L43" s="33" t="s">
        <v>9</v>
      </c>
      <c r="M43" s="32" t="s">
        <v>14</v>
      </c>
      <c r="N43" s="20" t="s">
        <v>15</v>
      </c>
      <c r="O43" s="14"/>
      <c r="P43" s="16" t="s">
        <v>8</v>
      </c>
      <c r="Q43" s="34" t="s">
        <v>13</v>
      </c>
      <c r="R43" s="32" t="s">
        <v>11</v>
      </c>
      <c r="S43" s="33" t="s">
        <v>9</v>
      </c>
      <c r="T43" s="32" t="s">
        <v>14</v>
      </c>
      <c r="U43" s="20" t="s">
        <v>15</v>
      </c>
      <c r="V43" s="14"/>
      <c r="W43" s="16" t="s">
        <v>8</v>
      </c>
      <c r="X43" s="34" t="s">
        <v>13</v>
      </c>
      <c r="Y43" s="32" t="s">
        <v>11</v>
      </c>
      <c r="Z43" s="33" t="s">
        <v>9</v>
      </c>
      <c r="AA43" s="32" t="s">
        <v>14</v>
      </c>
      <c r="AB43" s="20" t="s">
        <v>15</v>
      </c>
      <c r="AC43" s="14"/>
      <c r="AD43" s="16" t="s">
        <v>8</v>
      </c>
      <c r="AE43" s="34" t="s">
        <v>13</v>
      </c>
      <c r="AF43" s="32" t="s">
        <v>11</v>
      </c>
      <c r="AG43" s="33" t="s">
        <v>9</v>
      </c>
      <c r="AH43" s="32" t="s">
        <v>14</v>
      </c>
      <c r="AI43" s="20" t="s">
        <v>15</v>
      </c>
      <c r="AJ43" s="14"/>
      <c r="AK43" s="16" t="s">
        <v>8</v>
      </c>
      <c r="AL43" s="34" t="s">
        <v>13</v>
      </c>
      <c r="AM43" s="32" t="s">
        <v>11</v>
      </c>
      <c r="AN43" s="33" t="s">
        <v>9</v>
      </c>
      <c r="AO43" s="32" t="s">
        <v>14</v>
      </c>
      <c r="AP43" s="20" t="s">
        <v>15</v>
      </c>
      <c r="AQ43" s="14"/>
      <c r="AR43" s="16" t="s">
        <v>8</v>
      </c>
      <c r="AS43" s="34" t="s">
        <v>13</v>
      </c>
      <c r="AT43" s="32" t="s">
        <v>11</v>
      </c>
      <c r="AU43" s="33" t="s">
        <v>9</v>
      </c>
      <c r="AV43" s="32" t="s">
        <v>14</v>
      </c>
      <c r="AW43" s="20" t="s">
        <v>15</v>
      </c>
      <c r="AX43" s="14"/>
      <c r="AY43" s="16" t="s">
        <v>8</v>
      </c>
      <c r="AZ43" s="34" t="s">
        <v>13</v>
      </c>
      <c r="BA43" s="32" t="s">
        <v>11</v>
      </c>
      <c r="BB43" s="33" t="s">
        <v>9</v>
      </c>
      <c r="BC43" s="32" t="s">
        <v>14</v>
      </c>
      <c r="BD43" s="20" t="s">
        <v>15</v>
      </c>
      <c r="BE43" s="14"/>
      <c r="BF43" s="16" t="s">
        <v>8</v>
      </c>
      <c r="BG43" s="34" t="s">
        <v>13</v>
      </c>
      <c r="BH43" s="32" t="s">
        <v>11</v>
      </c>
      <c r="BI43" s="33" t="s">
        <v>9</v>
      </c>
      <c r="BJ43" s="32" t="s">
        <v>14</v>
      </c>
      <c r="BK43" s="20" t="s">
        <v>15</v>
      </c>
      <c r="BL43" s="14"/>
      <c r="BM43" s="16" t="s">
        <v>8</v>
      </c>
      <c r="BN43" s="34" t="s">
        <v>13</v>
      </c>
      <c r="BO43" s="32" t="s">
        <v>11</v>
      </c>
      <c r="BP43" s="33" t="s">
        <v>9</v>
      </c>
      <c r="BQ43" s="32" t="s">
        <v>14</v>
      </c>
      <c r="BR43" s="20" t="s">
        <v>15</v>
      </c>
      <c r="BS43" s="14"/>
      <c r="BT43" s="16" t="s">
        <v>8</v>
      </c>
      <c r="BU43" s="34" t="s">
        <v>13</v>
      </c>
      <c r="BV43" s="32" t="s">
        <v>11</v>
      </c>
      <c r="BW43" s="33" t="s">
        <v>9</v>
      </c>
      <c r="BX43" s="32" t="s">
        <v>14</v>
      </c>
      <c r="BY43" s="20" t="s">
        <v>15</v>
      </c>
      <c r="BZ43" s="14"/>
      <c r="CA43" s="16" t="s">
        <v>8</v>
      </c>
      <c r="CB43" s="34" t="s">
        <v>13</v>
      </c>
      <c r="CC43" s="32" t="s">
        <v>11</v>
      </c>
      <c r="CD43" s="33" t="s">
        <v>9</v>
      </c>
      <c r="CE43" s="32" t="s">
        <v>14</v>
      </c>
      <c r="CF43" s="20" t="s">
        <v>15</v>
      </c>
      <c r="CG43" s="14"/>
      <c r="CH43" s="16" t="s">
        <v>8</v>
      </c>
      <c r="CI43" s="34" t="s">
        <v>13</v>
      </c>
      <c r="CJ43" s="32" t="s">
        <v>11</v>
      </c>
      <c r="CK43" s="33" t="s">
        <v>9</v>
      </c>
      <c r="CL43" s="32" t="s">
        <v>14</v>
      </c>
      <c r="CM43" s="20" t="s">
        <v>44</v>
      </c>
      <c r="CN43" s="14"/>
      <c r="CO43" s="14"/>
      <c r="CP43" s="99" t="s">
        <v>489</v>
      </c>
    </row>
    <row r="44" spans="1:94">
      <c r="A44" s="14"/>
      <c r="B44" s="16"/>
      <c r="C44" s="21"/>
      <c r="D44" s="19"/>
      <c r="E44" s="19"/>
      <c r="F44" s="19"/>
      <c r="G44" s="22"/>
      <c r="H44" s="14"/>
      <c r="I44" s="16"/>
      <c r="J44" s="21"/>
      <c r="K44" s="19"/>
      <c r="L44" s="19"/>
      <c r="M44" s="19"/>
      <c r="N44" s="22"/>
      <c r="O44" s="14"/>
      <c r="P44" s="16"/>
      <c r="Q44" s="21"/>
      <c r="R44" s="19"/>
      <c r="S44" s="19"/>
      <c r="T44" s="19"/>
      <c r="U44" s="22"/>
      <c r="V44" s="14"/>
      <c r="W44" s="16"/>
      <c r="X44" s="21"/>
      <c r="Y44" s="19"/>
      <c r="Z44" s="19"/>
      <c r="AA44" s="19"/>
      <c r="AB44" s="22"/>
      <c r="AC44" s="14"/>
      <c r="AD44" s="16"/>
      <c r="AE44" s="21"/>
      <c r="AF44" s="19"/>
      <c r="AG44" s="19"/>
      <c r="AH44" s="19"/>
      <c r="AI44" s="22"/>
      <c r="AJ44" s="14"/>
      <c r="AK44" s="16"/>
      <c r="AL44" s="21"/>
      <c r="AM44" s="19"/>
      <c r="AN44" s="19"/>
      <c r="AO44" s="19"/>
      <c r="AP44" s="22"/>
      <c r="AQ44" s="14"/>
      <c r="AR44" s="16"/>
      <c r="AS44" s="21"/>
      <c r="AT44" s="19"/>
      <c r="AU44" s="19"/>
      <c r="AV44" s="19"/>
      <c r="AW44" s="22"/>
      <c r="AX44" s="14"/>
      <c r="AY44" s="16"/>
      <c r="AZ44" s="21"/>
      <c r="BA44" s="19"/>
      <c r="BB44" s="19"/>
      <c r="BC44" s="19"/>
      <c r="BD44" s="22"/>
      <c r="BE44" s="14"/>
      <c r="BF44" s="16"/>
      <c r="BG44" s="21"/>
      <c r="BH44" s="19"/>
      <c r="BI44" s="19"/>
      <c r="BJ44" s="19"/>
      <c r="BK44" s="22"/>
      <c r="BL44" s="14"/>
      <c r="BM44" s="16"/>
      <c r="BN44" s="21"/>
      <c r="BO44" s="19"/>
      <c r="BP44" s="19"/>
      <c r="BQ44" s="19"/>
      <c r="BR44" s="22"/>
      <c r="BS44" s="14"/>
      <c r="BT44" s="16"/>
      <c r="BU44" s="21"/>
      <c r="BV44" s="19"/>
      <c r="BW44" s="19"/>
      <c r="BX44" s="19"/>
      <c r="BY44" s="22"/>
      <c r="BZ44" s="14"/>
      <c r="CA44" s="16"/>
      <c r="CB44" s="21"/>
      <c r="CC44" s="19"/>
      <c r="CD44" s="19"/>
      <c r="CE44" s="19"/>
      <c r="CF44" s="22"/>
      <c r="CG44" s="14"/>
      <c r="CH44" s="16"/>
      <c r="CI44" s="21"/>
      <c r="CJ44" s="19"/>
      <c r="CK44" s="19"/>
      <c r="CL44" s="19"/>
      <c r="CM44" s="22"/>
      <c r="CN44" s="14"/>
      <c r="CO44" s="14"/>
      <c r="CP44" s="100"/>
    </row>
    <row r="45" spans="1:94">
      <c r="A45" s="14" t="s">
        <v>231</v>
      </c>
      <c r="B45" s="23"/>
      <c r="C45" s="21"/>
      <c r="D45" s="19"/>
      <c r="E45" s="19"/>
      <c r="F45" s="19"/>
      <c r="G45" s="22">
        <f t="shared" ref="G45:G57" si="18">D45+E45+F45</f>
        <v>0</v>
      </c>
      <c r="H45" s="14"/>
      <c r="I45" s="23">
        <v>6.2407407407407411E-2</v>
      </c>
      <c r="J45" s="21" t="s">
        <v>214</v>
      </c>
      <c r="K45" s="57">
        <f>(I$69+1)-J45</f>
        <v>5</v>
      </c>
      <c r="L45" s="24"/>
      <c r="M45" s="19">
        <v>5</v>
      </c>
      <c r="N45" s="22">
        <f t="shared" ref="N45:N57" si="19">K45+L45+M45</f>
        <v>10</v>
      </c>
      <c r="O45" s="14"/>
      <c r="P45" s="23">
        <v>4.5902777777777772E-2</v>
      </c>
      <c r="Q45" s="21" t="s">
        <v>334</v>
      </c>
      <c r="R45" s="57">
        <f>(P$69+1)-Q45</f>
        <v>2</v>
      </c>
      <c r="S45" s="24"/>
      <c r="T45" s="19">
        <v>5</v>
      </c>
      <c r="U45" s="22">
        <f t="shared" ref="U45:U57" si="20">R45+S45+T45</f>
        <v>7</v>
      </c>
      <c r="V45" s="14"/>
      <c r="W45" s="23"/>
      <c r="X45" s="21"/>
      <c r="Y45" s="19"/>
      <c r="Z45" s="19"/>
      <c r="AA45" s="19"/>
      <c r="AB45" s="22">
        <f t="shared" ref="AB45:AB57" si="21">Y45+Z45+AA45</f>
        <v>0</v>
      </c>
      <c r="AC45" s="14"/>
      <c r="AD45" s="23">
        <v>2.8958333333333336E-2</v>
      </c>
      <c r="AE45" s="21" t="s">
        <v>214</v>
      </c>
      <c r="AF45" s="57">
        <f>(AD$69+1)-AE45</f>
        <v>1</v>
      </c>
      <c r="AG45" s="24"/>
      <c r="AH45" s="19">
        <v>5</v>
      </c>
      <c r="AI45" s="22">
        <f t="shared" ref="AI45:AI57" si="22">AF45+AG45+AH45</f>
        <v>6</v>
      </c>
      <c r="AJ45" s="14"/>
      <c r="AK45" s="23">
        <v>4.6747685185185184E-2</v>
      </c>
      <c r="AL45" s="21" t="s">
        <v>214</v>
      </c>
      <c r="AM45" s="57">
        <f>(AK$69+1)-AL45</f>
        <v>6</v>
      </c>
      <c r="AN45" s="24"/>
      <c r="AO45" s="19">
        <v>5</v>
      </c>
      <c r="AP45" s="22">
        <f t="shared" ref="AP45:AP63" si="23">AM45+AN45+AO45</f>
        <v>11</v>
      </c>
      <c r="AQ45" s="14"/>
      <c r="AR45" s="23"/>
      <c r="AS45" s="21"/>
      <c r="AT45" s="19"/>
      <c r="AU45" s="19"/>
      <c r="AV45" s="19"/>
      <c r="AW45" s="22">
        <f t="shared" ref="AW45:AW63" si="24">AT45+AU45+AV45</f>
        <v>0</v>
      </c>
      <c r="AX45" s="14"/>
      <c r="AY45" s="23"/>
      <c r="AZ45" s="21"/>
      <c r="BA45" s="19"/>
      <c r="BB45" s="19"/>
      <c r="BC45" s="19"/>
      <c r="BD45" s="22">
        <f t="shared" ref="BD45:BD56" si="25">BA45+BB45+BC45</f>
        <v>0</v>
      </c>
      <c r="BE45" s="14"/>
      <c r="BF45" s="23"/>
      <c r="BG45" s="21"/>
      <c r="BH45" s="19"/>
      <c r="BI45" s="19"/>
      <c r="BJ45" s="19"/>
      <c r="BK45" s="22">
        <f t="shared" ref="BK45:BK57" si="26">BH45+BI45+BJ45</f>
        <v>0</v>
      </c>
      <c r="BL45" s="14"/>
      <c r="BM45" s="23"/>
      <c r="BN45" s="21"/>
      <c r="BO45" s="19"/>
      <c r="BP45" s="19"/>
      <c r="BQ45" s="19"/>
      <c r="BR45" s="22">
        <f t="shared" ref="BR45:BR63" si="27">BO45+BP45+BQ45</f>
        <v>0</v>
      </c>
      <c r="BS45" s="14"/>
      <c r="BT45" s="23">
        <v>2.8159722222222221E-2</v>
      </c>
      <c r="BU45" s="21" t="s">
        <v>214</v>
      </c>
      <c r="BV45" s="57">
        <f>((BT$69+1)-BU45)*2</f>
        <v>18</v>
      </c>
      <c r="BW45" s="67">
        <v>15</v>
      </c>
      <c r="BX45" s="19">
        <v>10</v>
      </c>
      <c r="BY45" s="22">
        <f t="shared" ref="BY45:BY65" si="28">BV45+BW45+BX45</f>
        <v>43</v>
      </c>
      <c r="BZ45" s="14"/>
      <c r="CA45" s="23"/>
      <c r="CB45" s="21"/>
      <c r="CC45" s="19"/>
      <c r="CD45" s="25"/>
      <c r="CE45" s="19"/>
      <c r="CF45" s="22">
        <f t="shared" ref="CF45:CF63" si="29">CC45+CD45+CE45</f>
        <v>0</v>
      </c>
      <c r="CG45" s="14"/>
      <c r="CH45" s="23"/>
      <c r="CI45" s="21"/>
      <c r="CJ45" s="19">
        <f t="shared" ref="CJ45:CL60" si="30">D45+K45+R45+Y45+AF45+AM45+AT45+BA45+BH45+BO45+BV45+CC45</f>
        <v>32</v>
      </c>
      <c r="CK45" s="19">
        <f t="shared" si="30"/>
        <v>15</v>
      </c>
      <c r="CL45" s="19">
        <f t="shared" si="30"/>
        <v>30</v>
      </c>
      <c r="CM45" s="97">
        <f t="shared" ref="CM45:CM63" si="31">CJ45+CK45+CL45</f>
        <v>77</v>
      </c>
      <c r="CN45" s="98" t="str">
        <f t="shared" ref="CN45:CN65" si="32">A45</f>
        <v>Karen Bridge</v>
      </c>
      <c r="CO45" s="98"/>
      <c r="CP45" s="101">
        <v>1</v>
      </c>
    </row>
    <row r="46" spans="1:94">
      <c r="A46" s="14" t="s">
        <v>176</v>
      </c>
      <c r="B46" s="23"/>
      <c r="C46" s="21"/>
      <c r="D46" s="19"/>
      <c r="E46" s="19"/>
      <c r="F46" s="19"/>
      <c r="G46" s="22">
        <f t="shared" si="18"/>
        <v>0</v>
      </c>
      <c r="H46" s="14"/>
      <c r="I46" s="23">
        <v>6.7013888888888887E-2</v>
      </c>
      <c r="J46" s="21" t="s">
        <v>232</v>
      </c>
      <c r="K46" s="57">
        <f>(I$69+1)-J46</f>
        <v>4</v>
      </c>
      <c r="L46" s="24"/>
      <c r="M46" s="19">
        <v>5</v>
      </c>
      <c r="N46" s="22">
        <f t="shared" si="19"/>
        <v>9</v>
      </c>
      <c r="O46" s="14"/>
      <c r="P46" s="23">
        <v>3.4016203703703708E-2</v>
      </c>
      <c r="Q46" s="21" t="s">
        <v>214</v>
      </c>
      <c r="R46" s="57">
        <f>(P$69+1)-Q46</f>
        <v>9</v>
      </c>
      <c r="S46" s="24"/>
      <c r="T46" s="19">
        <v>5</v>
      </c>
      <c r="U46" s="22">
        <f t="shared" si="20"/>
        <v>14</v>
      </c>
      <c r="V46" s="14"/>
      <c r="W46" s="23"/>
      <c r="X46" s="21"/>
      <c r="Y46" s="19"/>
      <c r="Z46" s="19"/>
      <c r="AA46" s="19"/>
      <c r="AB46" s="22">
        <f t="shared" si="21"/>
        <v>0</v>
      </c>
      <c r="AC46" s="14"/>
      <c r="AD46" s="23"/>
      <c r="AE46" s="21"/>
      <c r="AF46" s="19"/>
      <c r="AG46" s="19"/>
      <c r="AH46" s="19"/>
      <c r="AI46" s="22">
        <f t="shared" si="22"/>
        <v>0</v>
      </c>
      <c r="AJ46" s="14"/>
      <c r="AK46" s="23">
        <v>5.1574074074074078E-2</v>
      </c>
      <c r="AL46" s="21" t="s">
        <v>232</v>
      </c>
      <c r="AM46" s="57">
        <f>(AK$69+1)-AL46</f>
        <v>5</v>
      </c>
      <c r="AN46" s="24"/>
      <c r="AO46" s="19">
        <v>5</v>
      </c>
      <c r="AP46" s="22">
        <f t="shared" si="23"/>
        <v>10</v>
      </c>
      <c r="AQ46" s="14"/>
      <c r="AR46" s="23"/>
      <c r="AS46" s="21"/>
      <c r="AT46" s="19"/>
      <c r="AU46" s="19"/>
      <c r="AV46" s="19"/>
      <c r="AW46" s="22">
        <f t="shared" si="24"/>
        <v>0</v>
      </c>
      <c r="AX46" s="14"/>
      <c r="AY46" s="23"/>
      <c r="AZ46" s="21"/>
      <c r="BA46" s="19"/>
      <c r="BB46" s="19"/>
      <c r="BC46" s="19"/>
      <c r="BD46" s="22">
        <f t="shared" si="25"/>
        <v>0</v>
      </c>
      <c r="BE46" s="14"/>
      <c r="BF46" s="23"/>
      <c r="BG46" s="21"/>
      <c r="BH46" s="19"/>
      <c r="BI46" s="19"/>
      <c r="BJ46" s="19"/>
      <c r="BK46" s="22">
        <f t="shared" si="26"/>
        <v>0</v>
      </c>
      <c r="BL46" s="14"/>
      <c r="BM46" s="23"/>
      <c r="BN46" s="21"/>
      <c r="BO46" s="19"/>
      <c r="BP46" s="19"/>
      <c r="BQ46" s="19"/>
      <c r="BR46" s="22">
        <f t="shared" si="27"/>
        <v>0</v>
      </c>
      <c r="BS46" s="14"/>
      <c r="BT46" s="23">
        <v>3.0428240740740742E-2</v>
      </c>
      <c r="BU46" s="21" t="s">
        <v>233</v>
      </c>
      <c r="BV46" s="57">
        <f>((BT$69+1)-BU46)*2</f>
        <v>14</v>
      </c>
      <c r="BW46" s="24"/>
      <c r="BX46" s="19">
        <v>10</v>
      </c>
      <c r="BY46" s="22">
        <f t="shared" si="28"/>
        <v>24</v>
      </c>
      <c r="BZ46" s="14"/>
      <c r="CA46" s="23"/>
      <c r="CB46" s="21"/>
      <c r="CC46" s="19"/>
      <c r="CD46" s="25"/>
      <c r="CE46" s="19"/>
      <c r="CF46" s="22">
        <f t="shared" si="29"/>
        <v>0</v>
      </c>
      <c r="CG46" s="14"/>
      <c r="CH46" s="23"/>
      <c r="CI46" s="21"/>
      <c r="CJ46" s="19">
        <f t="shared" si="30"/>
        <v>32</v>
      </c>
      <c r="CK46" s="19">
        <f t="shared" si="30"/>
        <v>0</v>
      </c>
      <c r="CL46" s="19">
        <f t="shared" si="30"/>
        <v>25</v>
      </c>
      <c r="CM46" s="94">
        <f t="shared" si="31"/>
        <v>57</v>
      </c>
      <c r="CN46" s="80" t="str">
        <f t="shared" si="32"/>
        <v>Mary Ballantyne</v>
      </c>
      <c r="CO46" s="80"/>
      <c r="CP46" s="101">
        <v>2</v>
      </c>
    </row>
    <row r="47" spans="1:94">
      <c r="A47" s="14" t="s">
        <v>237</v>
      </c>
      <c r="B47" s="23"/>
      <c r="C47" s="21"/>
      <c r="D47" s="19"/>
      <c r="E47" s="19"/>
      <c r="F47" s="19"/>
      <c r="G47" s="22">
        <f t="shared" si="18"/>
        <v>0</v>
      </c>
      <c r="H47" s="14"/>
      <c r="I47" s="23">
        <v>6.8831018518518514E-2</v>
      </c>
      <c r="J47" s="21" t="s">
        <v>233</v>
      </c>
      <c r="K47" s="57">
        <f>(I$69+1)-J47</f>
        <v>3</v>
      </c>
      <c r="L47" s="24"/>
      <c r="M47" s="19">
        <v>5</v>
      </c>
      <c r="N47" s="22">
        <f t="shared" si="19"/>
        <v>8</v>
      </c>
      <c r="O47" s="14"/>
      <c r="P47" s="23"/>
      <c r="Q47" s="21"/>
      <c r="R47" s="19"/>
      <c r="S47" s="19"/>
      <c r="T47" s="19"/>
      <c r="U47" s="22">
        <f t="shared" si="20"/>
        <v>0</v>
      </c>
      <c r="V47" s="14"/>
      <c r="W47" s="23"/>
      <c r="X47" s="21"/>
      <c r="Y47" s="19"/>
      <c r="Z47" s="19"/>
      <c r="AA47" s="19"/>
      <c r="AB47" s="22">
        <f t="shared" si="21"/>
        <v>0</v>
      </c>
      <c r="AC47" s="14"/>
      <c r="AD47" s="23"/>
      <c r="AE47" s="21"/>
      <c r="AF47" s="19"/>
      <c r="AG47" s="19"/>
      <c r="AH47" s="19"/>
      <c r="AI47" s="22">
        <f t="shared" si="22"/>
        <v>0</v>
      </c>
      <c r="AJ47" s="14"/>
      <c r="AK47" s="23"/>
      <c r="AL47" s="21"/>
      <c r="AM47" s="19"/>
      <c r="AN47" s="19"/>
      <c r="AO47" s="19"/>
      <c r="AP47" s="22">
        <f t="shared" si="23"/>
        <v>0</v>
      </c>
      <c r="AQ47" s="14"/>
      <c r="AR47" s="23"/>
      <c r="AS47" s="21"/>
      <c r="AT47" s="19"/>
      <c r="AU47" s="19"/>
      <c r="AV47" s="19"/>
      <c r="AW47" s="22">
        <f t="shared" si="24"/>
        <v>0</v>
      </c>
      <c r="AX47" s="14"/>
      <c r="AY47" s="23"/>
      <c r="AZ47" s="21"/>
      <c r="BA47" s="19"/>
      <c r="BB47" s="19"/>
      <c r="BC47" s="19"/>
      <c r="BD47" s="22">
        <f t="shared" si="25"/>
        <v>0</v>
      </c>
      <c r="BE47" s="14"/>
      <c r="BF47" s="23"/>
      <c r="BG47" s="21"/>
      <c r="BH47" s="19"/>
      <c r="BI47" s="19"/>
      <c r="BJ47" s="19"/>
      <c r="BK47" s="22">
        <f t="shared" si="26"/>
        <v>0</v>
      </c>
      <c r="BL47" s="14"/>
      <c r="BM47" s="23"/>
      <c r="BN47" s="21"/>
      <c r="BO47" s="19"/>
      <c r="BP47" s="19"/>
      <c r="BQ47" s="19"/>
      <c r="BR47" s="22">
        <f t="shared" si="27"/>
        <v>0</v>
      </c>
      <c r="BS47" s="14"/>
      <c r="BT47" s="23"/>
      <c r="BU47" s="21"/>
      <c r="BV47" s="19"/>
      <c r="BW47" s="19"/>
      <c r="BX47" s="19"/>
      <c r="BY47" s="22">
        <f t="shared" si="28"/>
        <v>0</v>
      </c>
      <c r="BZ47" s="14"/>
      <c r="CA47" s="23"/>
      <c r="CB47" s="21"/>
      <c r="CC47" s="19"/>
      <c r="CD47" s="25"/>
      <c r="CE47" s="19"/>
      <c r="CF47" s="22">
        <f t="shared" si="29"/>
        <v>0</v>
      </c>
      <c r="CG47" s="14"/>
      <c r="CH47" s="23"/>
      <c r="CI47" s="21"/>
      <c r="CJ47" s="19">
        <f t="shared" si="30"/>
        <v>3</v>
      </c>
      <c r="CK47" s="19">
        <f t="shared" si="30"/>
        <v>0</v>
      </c>
      <c r="CL47" s="19">
        <f t="shared" si="30"/>
        <v>5</v>
      </c>
      <c r="CM47" s="22">
        <f t="shared" si="31"/>
        <v>8</v>
      </c>
      <c r="CN47" s="14" t="str">
        <f t="shared" si="32"/>
        <v>Anne Wilson</v>
      </c>
      <c r="CO47" s="14"/>
      <c r="CP47" s="101" t="s">
        <v>439</v>
      </c>
    </row>
    <row r="48" spans="1:94">
      <c r="A48" s="14" t="s">
        <v>270</v>
      </c>
      <c r="B48" s="23"/>
      <c r="C48" s="21"/>
      <c r="D48" s="19"/>
      <c r="E48" s="19"/>
      <c r="F48" s="19"/>
      <c r="G48" s="22">
        <f t="shared" si="18"/>
        <v>0</v>
      </c>
      <c r="H48" s="14"/>
      <c r="I48" s="23">
        <v>8.2233796296296291E-2</v>
      </c>
      <c r="J48" s="21" t="s">
        <v>267</v>
      </c>
      <c r="K48" s="57">
        <f>(I$69+1)-J48</f>
        <v>2</v>
      </c>
      <c r="L48" s="24"/>
      <c r="M48" s="19">
        <v>5</v>
      </c>
      <c r="N48" s="22">
        <f t="shared" si="19"/>
        <v>7</v>
      </c>
      <c r="O48" s="14"/>
      <c r="P48" s="23"/>
      <c r="Q48" s="21"/>
      <c r="R48" s="19"/>
      <c r="S48" s="19"/>
      <c r="T48" s="19"/>
      <c r="U48" s="22">
        <f t="shared" si="20"/>
        <v>0</v>
      </c>
      <c r="V48" s="14"/>
      <c r="W48" s="23"/>
      <c r="X48" s="21"/>
      <c r="Y48" s="19"/>
      <c r="Z48" s="19"/>
      <c r="AA48" s="19"/>
      <c r="AB48" s="22">
        <f t="shared" si="21"/>
        <v>0</v>
      </c>
      <c r="AC48" s="14"/>
      <c r="AD48" s="23"/>
      <c r="AE48" s="21"/>
      <c r="AF48" s="19"/>
      <c r="AG48" s="19"/>
      <c r="AH48" s="19"/>
      <c r="AI48" s="22">
        <f t="shared" si="22"/>
        <v>0</v>
      </c>
      <c r="AJ48" s="14"/>
      <c r="AK48" s="23"/>
      <c r="AL48" s="21"/>
      <c r="AM48" s="19"/>
      <c r="AN48" s="19"/>
      <c r="AO48" s="19"/>
      <c r="AP48" s="22">
        <f t="shared" si="23"/>
        <v>0</v>
      </c>
      <c r="AQ48" s="14"/>
      <c r="AR48" s="23"/>
      <c r="AS48" s="21"/>
      <c r="AT48" s="19"/>
      <c r="AU48" s="19"/>
      <c r="AV48" s="19"/>
      <c r="AW48" s="22">
        <f t="shared" si="24"/>
        <v>0</v>
      </c>
      <c r="AX48" s="14"/>
      <c r="AY48" s="23"/>
      <c r="AZ48" s="21"/>
      <c r="BA48" s="19"/>
      <c r="BB48" s="19"/>
      <c r="BC48" s="19"/>
      <c r="BD48" s="22">
        <f t="shared" si="25"/>
        <v>0</v>
      </c>
      <c r="BE48" s="14"/>
      <c r="BF48" s="23"/>
      <c r="BG48" s="21"/>
      <c r="BH48" s="19"/>
      <c r="BI48" s="19"/>
      <c r="BJ48" s="19"/>
      <c r="BK48" s="22">
        <f t="shared" si="26"/>
        <v>0</v>
      </c>
      <c r="BL48" s="14"/>
      <c r="BM48" s="23"/>
      <c r="BN48" s="21"/>
      <c r="BO48" s="19"/>
      <c r="BP48" s="19"/>
      <c r="BQ48" s="19"/>
      <c r="BR48" s="22">
        <f t="shared" si="27"/>
        <v>0</v>
      </c>
      <c r="BS48" s="14"/>
      <c r="BT48" s="23"/>
      <c r="BU48" s="21"/>
      <c r="BV48" s="19"/>
      <c r="BW48" s="19"/>
      <c r="BX48" s="19"/>
      <c r="BY48" s="22">
        <f t="shared" si="28"/>
        <v>0</v>
      </c>
      <c r="BZ48" s="14"/>
      <c r="CA48" s="23"/>
      <c r="CB48" s="21"/>
      <c r="CC48" s="19"/>
      <c r="CD48" s="25"/>
      <c r="CE48" s="19"/>
      <c r="CF48" s="22">
        <f t="shared" si="29"/>
        <v>0</v>
      </c>
      <c r="CG48" s="14"/>
      <c r="CH48" s="23"/>
      <c r="CI48" s="21"/>
      <c r="CJ48" s="19">
        <f t="shared" si="30"/>
        <v>2</v>
      </c>
      <c r="CK48" s="19">
        <f t="shared" si="30"/>
        <v>0</v>
      </c>
      <c r="CL48" s="19">
        <f t="shared" si="30"/>
        <v>5</v>
      </c>
      <c r="CM48" s="22">
        <f t="shared" si="31"/>
        <v>7</v>
      </c>
      <c r="CN48" s="14" t="str">
        <f t="shared" si="32"/>
        <v>Anne-Marie Ramsay</v>
      </c>
      <c r="CO48" s="14"/>
      <c r="CP48" s="101" t="s">
        <v>370</v>
      </c>
    </row>
    <row r="49" spans="1:94">
      <c r="A49" s="14" t="s">
        <v>330</v>
      </c>
      <c r="B49" s="23"/>
      <c r="C49" s="21"/>
      <c r="D49" s="19"/>
      <c r="E49" s="19"/>
      <c r="F49" s="19"/>
      <c r="G49" s="22">
        <f t="shared" si="18"/>
        <v>0</v>
      </c>
      <c r="H49" s="14"/>
      <c r="I49" s="23">
        <v>8.9236111111111113E-2</v>
      </c>
      <c r="J49" s="21" t="s">
        <v>328</v>
      </c>
      <c r="K49" s="57">
        <f>(I$69+1)-J49</f>
        <v>1</v>
      </c>
      <c r="L49" s="24"/>
      <c r="M49" s="19">
        <v>5</v>
      </c>
      <c r="N49" s="22">
        <f t="shared" si="19"/>
        <v>6</v>
      </c>
      <c r="O49" s="14"/>
      <c r="P49" s="23">
        <v>4.2303240740740738E-2</v>
      </c>
      <c r="Q49" s="21" t="s">
        <v>264</v>
      </c>
      <c r="R49" s="57">
        <f>(P$69+1)-Q49</f>
        <v>4</v>
      </c>
      <c r="S49" s="24"/>
      <c r="T49" s="19">
        <v>5</v>
      </c>
      <c r="U49" s="22">
        <f t="shared" si="20"/>
        <v>9</v>
      </c>
      <c r="V49" s="14"/>
      <c r="W49" s="23"/>
      <c r="X49" s="21"/>
      <c r="Y49" s="19"/>
      <c r="Z49" s="19"/>
      <c r="AA49" s="19"/>
      <c r="AB49" s="22">
        <f t="shared" si="21"/>
        <v>0</v>
      </c>
      <c r="AC49" s="14"/>
      <c r="AD49" s="23"/>
      <c r="AE49" s="21"/>
      <c r="AF49" s="19"/>
      <c r="AG49" s="19"/>
      <c r="AH49" s="19"/>
      <c r="AI49" s="22">
        <f t="shared" si="22"/>
        <v>0</v>
      </c>
      <c r="AJ49" s="14"/>
      <c r="AK49" s="23"/>
      <c r="AL49" s="21"/>
      <c r="AM49" s="19"/>
      <c r="AN49" s="19"/>
      <c r="AO49" s="19"/>
      <c r="AP49" s="22">
        <f t="shared" si="23"/>
        <v>0</v>
      </c>
      <c r="AQ49" s="14"/>
      <c r="AR49" s="23"/>
      <c r="AS49" s="21"/>
      <c r="AT49" s="19"/>
      <c r="AU49" s="19"/>
      <c r="AV49" s="19"/>
      <c r="AW49" s="22">
        <f t="shared" si="24"/>
        <v>0</v>
      </c>
      <c r="AX49" s="14"/>
      <c r="AY49" s="23"/>
      <c r="AZ49" s="21"/>
      <c r="BA49" s="19"/>
      <c r="BB49" s="19"/>
      <c r="BC49" s="19"/>
      <c r="BD49" s="22">
        <f t="shared" si="25"/>
        <v>0</v>
      </c>
      <c r="BE49" s="14"/>
      <c r="BF49" s="23"/>
      <c r="BG49" s="21"/>
      <c r="BH49" s="19"/>
      <c r="BI49" s="19"/>
      <c r="BJ49" s="19"/>
      <c r="BK49" s="22">
        <f t="shared" si="26"/>
        <v>0</v>
      </c>
      <c r="BL49" s="14"/>
      <c r="BM49" s="23"/>
      <c r="BN49" s="21"/>
      <c r="BO49" s="19"/>
      <c r="BP49" s="19"/>
      <c r="BQ49" s="19"/>
      <c r="BR49" s="22">
        <f t="shared" si="27"/>
        <v>0</v>
      </c>
      <c r="BS49" s="14"/>
      <c r="BT49" s="23">
        <v>3.6412037037037034E-2</v>
      </c>
      <c r="BU49" s="21" t="s">
        <v>264</v>
      </c>
      <c r="BV49" s="57">
        <f>((BT$69+1)-BU49)*2</f>
        <v>8</v>
      </c>
      <c r="BW49" s="24"/>
      <c r="BX49" s="19">
        <v>10</v>
      </c>
      <c r="BY49" s="22">
        <f t="shared" si="28"/>
        <v>18</v>
      </c>
      <c r="BZ49" s="14"/>
      <c r="CA49" s="23"/>
      <c r="CB49" s="21"/>
      <c r="CC49" s="19"/>
      <c r="CD49" s="25"/>
      <c r="CE49" s="19"/>
      <c r="CF49" s="22">
        <f t="shared" si="29"/>
        <v>0</v>
      </c>
      <c r="CG49" s="14"/>
      <c r="CH49" s="23"/>
      <c r="CI49" s="21"/>
      <c r="CJ49" s="19">
        <f t="shared" si="30"/>
        <v>13</v>
      </c>
      <c r="CK49" s="19">
        <f t="shared" si="30"/>
        <v>0</v>
      </c>
      <c r="CL49" s="19">
        <f t="shared" si="30"/>
        <v>20</v>
      </c>
      <c r="CM49" s="92">
        <f t="shared" si="31"/>
        <v>33</v>
      </c>
      <c r="CN49" s="93" t="str">
        <f t="shared" si="32"/>
        <v>Angela Watson</v>
      </c>
      <c r="CO49" s="93"/>
      <c r="CP49" s="101">
        <v>3</v>
      </c>
    </row>
    <row r="50" spans="1:94">
      <c r="A50" s="14" t="s">
        <v>481</v>
      </c>
      <c r="B50" s="23"/>
      <c r="C50" s="21"/>
      <c r="D50" s="25"/>
      <c r="E50" s="19"/>
      <c r="F50" s="25"/>
      <c r="G50" s="22">
        <f t="shared" si="18"/>
        <v>0</v>
      </c>
      <c r="H50" s="14"/>
      <c r="I50" s="23"/>
      <c r="J50" s="21"/>
      <c r="K50" s="25"/>
      <c r="L50" s="19"/>
      <c r="M50" s="25"/>
      <c r="N50" s="22">
        <f t="shared" si="19"/>
        <v>0</v>
      </c>
      <c r="O50" s="14"/>
      <c r="P50" s="23"/>
      <c r="Q50" s="21"/>
      <c r="R50" s="19"/>
      <c r="S50" s="19"/>
      <c r="T50" s="25"/>
      <c r="U50" s="22">
        <f t="shared" si="20"/>
        <v>0</v>
      </c>
      <c r="V50" s="14"/>
      <c r="W50" s="23"/>
      <c r="X50" s="21"/>
      <c r="Y50" s="25"/>
      <c r="Z50" s="19"/>
      <c r="AA50" s="25"/>
      <c r="AB50" s="22">
        <f t="shared" si="21"/>
        <v>0</v>
      </c>
      <c r="AC50" s="14"/>
      <c r="AD50" s="23"/>
      <c r="AE50" s="21"/>
      <c r="AF50" s="25"/>
      <c r="AG50" s="19"/>
      <c r="AH50" s="25"/>
      <c r="AI50" s="22">
        <f t="shared" si="22"/>
        <v>0</v>
      </c>
      <c r="AJ50" s="14"/>
      <c r="AK50" s="23">
        <v>5.7025462962962958E-2</v>
      </c>
      <c r="AL50" s="21" t="s">
        <v>233</v>
      </c>
      <c r="AM50" s="57">
        <f>(AK$69+1)-AL50</f>
        <v>4</v>
      </c>
      <c r="AN50" s="24"/>
      <c r="AO50" s="25">
        <v>5</v>
      </c>
      <c r="AP50" s="22">
        <f t="shared" si="23"/>
        <v>9</v>
      </c>
      <c r="AQ50" s="14"/>
      <c r="AR50" s="23"/>
      <c r="AS50" s="21"/>
      <c r="AT50" s="25"/>
      <c r="AU50" s="19"/>
      <c r="AV50" s="25"/>
      <c r="AW50" s="22">
        <f t="shared" si="24"/>
        <v>0</v>
      </c>
      <c r="AX50" s="14"/>
      <c r="AY50" s="23"/>
      <c r="AZ50" s="21"/>
      <c r="BA50" s="25"/>
      <c r="BB50" s="19"/>
      <c r="BC50" s="25"/>
      <c r="BD50" s="22">
        <f t="shared" si="25"/>
        <v>0</v>
      </c>
      <c r="BE50" s="14"/>
      <c r="BF50" s="23"/>
      <c r="BG50" s="21"/>
      <c r="BH50" s="25"/>
      <c r="BI50" s="19"/>
      <c r="BJ50" s="25"/>
      <c r="BK50" s="22">
        <f t="shared" si="26"/>
        <v>0</v>
      </c>
      <c r="BL50" s="14"/>
      <c r="BM50" s="23"/>
      <c r="BN50" s="21"/>
      <c r="BO50" s="25"/>
      <c r="BP50" s="19"/>
      <c r="BQ50" s="25"/>
      <c r="BR50" s="22">
        <f t="shared" si="27"/>
        <v>0</v>
      </c>
      <c r="BS50" s="14"/>
      <c r="BT50" s="23">
        <v>3.3391203703703708E-2</v>
      </c>
      <c r="BU50" s="21" t="s">
        <v>267</v>
      </c>
      <c r="BV50" s="57">
        <f>((BT$69+1)-BU50)*2</f>
        <v>12</v>
      </c>
      <c r="BW50" s="24"/>
      <c r="BX50" s="25">
        <v>10</v>
      </c>
      <c r="BY50" s="22">
        <f t="shared" si="28"/>
        <v>22</v>
      </c>
      <c r="BZ50" s="14"/>
      <c r="CA50" s="23"/>
      <c r="CB50" s="21"/>
      <c r="CC50" s="19"/>
      <c r="CD50" s="25"/>
      <c r="CE50" s="19"/>
      <c r="CF50" s="22">
        <f t="shared" si="29"/>
        <v>0</v>
      </c>
      <c r="CG50" s="14"/>
      <c r="CH50" s="23"/>
      <c r="CI50" s="21"/>
      <c r="CJ50" s="19">
        <f t="shared" si="30"/>
        <v>16</v>
      </c>
      <c r="CK50" s="19">
        <f t="shared" si="30"/>
        <v>0</v>
      </c>
      <c r="CL50" s="19">
        <f t="shared" si="30"/>
        <v>15</v>
      </c>
      <c r="CM50" s="22">
        <f t="shared" si="31"/>
        <v>31</v>
      </c>
      <c r="CN50" s="14" t="str">
        <f t="shared" si="32"/>
        <v>Tanya Dixon</v>
      </c>
      <c r="CO50" s="14"/>
      <c r="CP50" s="101">
        <v>4</v>
      </c>
    </row>
    <row r="51" spans="1:94">
      <c r="A51" s="14" t="s">
        <v>273</v>
      </c>
      <c r="B51" s="16"/>
      <c r="C51" s="21"/>
      <c r="D51" s="19"/>
      <c r="E51" s="19"/>
      <c r="F51" s="19"/>
      <c r="G51" s="22">
        <f t="shared" si="18"/>
        <v>0</v>
      </c>
      <c r="H51" s="14"/>
      <c r="I51" s="16"/>
      <c r="J51" s="21"/>
      <c r="K51" s="19"/>
      <c r="L51" s="19"/>
      <c r="M51" s="19"/>
      <c r="N51" s="22">
        <f t="shared" si="19"/>
        <v>0</v>
      </c>
      <c r="O51" s="14"/>
      <c r="P51" s="23">
        <v>4.0868055555555553E-2</v>
      </c>
      <c r="Q51" s="21" t="s">
        <v>232</v>
      </c>
      <c r="R51" s="57">
        <f t="shared" ref="R51:R56" si="33">(P$69+1)-Q51</f>
        <v>8</v>
      </c>
      <c r="S51" s="24"/>
      <c r="T51" s="19">
        <v>5</v>
      </c>
      <c r="U51" s="22">
        <f t="shared" si="20"/>
        <v>13</v>
      </c>
      <c r="V51" s="14"/>
      <c r="W51" s="16"/>
      <c r="X51" s="21"/>
      <c r="Y51" s="19"/>
      <c r="Z51" s="19"/>
      <c r="AA51" s="19"/>
      <c r="AB51" s="22">
        <f t="shared" si="21"/>
        <v>0</v>
      </c>
      <c r="AC51" s="14"/>
      <c r="AD51" s="16"/>
      <c r="AE51" s="21"/>
      <c r="AF51" s="19"/>
      <c r="AG51" s="19"/>
      <c r="AH51" s="19"/>
      <c r="AI51" s="22">
        <f t="shared" si="22"/>
        <v>0</v>
      </c>
      <c r="AJ51" s="14"/>
      <c r="AK51" s="16"/>
      <c r="AL51" s="21"/>
      <c r="AM51" s="19"/>
      <c r="AN51" s="19"/>
      <c r="AO51" s="19"/>
      <c r="AP51" s="22">
        <f t="shared" si="23"/>
        <v>0</v>
      </c>
      <c r="AQ51" s="14"/>
      <c r="AR51" s="16"/>
      <c r="AS51" s="21"/>
      <c r="AT51" s="19"/>
      <c r="AU51" s="19"/>
      <c r="AV51" s="19"/>
      <c r="AW51" s="22">
        <f t="shared" si="24"/>
        <v>0</v>
      </c>
      <c r="AX51" s="14"/>
      <c r="AY51" s="16"/>
      <c r="AZ51" s="21"/>
      <c r="BA51" s="19"/>
      <c r="BB51" s="19"/>
      <c r="BC51" s="19"/>
      <c r="BD51" s="22">
        <f t="shared" si="25"/>
        <v>0</v>
      </c>
      <c r="BE51" s="14"/>
      <c r="BF51" s="16"/>
      <c r="BG51" s="21"/>
      <c r="BH51" s="19"/>
      <c r="BI51" s="19"/>
      <c r="BJ51" s="19"/>
      <c r="BK51" s="22">
        <f t="shared" si="26"/>
        <v>0</v>
      </c>
      <c r="BL51" s="14"/>
      <c r="BM51" s="16"/>
      <c r="BN51" s="21"/>
      <c r="BO51" s="19"/>
      <c r="BP51" s="19"/>
      <c r="BQ51" s="19"/>
      <c r="BR51" s="22">
        <f t="shared" si="27"/>
        <v>0</v>
      </c>
      <c r="BS51" s="14"/>
      <c r="BT51" s="16"/>
      <c r="BU51" s="21"/>
      <c r="BV51" s="19"/>
      <c r="BW51" s="19"/>
      <c r="BX51" s="19"/>
      <c r="BY51" s="22">
        <f t="shared" si="28"/>
        <v>0</v>
      </c>
      <c r="BZ51" s="14"/>
      <c r="CA51" s="23"/>
      <c r="CB51" s="21"/>
      <c r="CC51" s="25"/>
      <c r="CD51" s="25"/>
      <c r="CE51" s="25"/>
      <c r="CF51" s="22">
        <f t="shared" si="29"/>
        <v>0</v>
      </c>
      <c r="CG51" s="14"/>
      <c r="CH51" s="23"/>
      <c r="CI51" s="21"/>
      <c r="CJ51" s="19">
        <f t="shared" si="30"/>
        <v>8</v>
      </c>
      <c r="CK51" s="19">
        <f t="shared" si="30"/>
        <v>0</v>
      </c>
      <c r="CL51" s="19">
        <f t="shared" si="30"/>
        <v>5</v>
      </c>
      <c r="CM51" s="22">
        <f t="shared" si="31"/>
        <v>13</v>
      </c>
      <c r="CN51" s="14" t="str">
        <f t="shared" si="32"/>
        <v>Teresa Douglas</v>
      </c>
      <c r="CO51" s="14"/>
      <c r="CP51" s="102">
        <v>10</v>
      </c>
    </row>
    <row r="52" spans="1:94">
      <c r="A52" s="14" t="s">
        <v>331</v>
      </c>
      <c r="B52" s="16"/>
      <c r="C52" s="21"/>
      <c r="D52" s="19"/>
      <c r="E52" s="19"/>
      <c r="F52" s="19"/>
      <c r="G52" s="22">
        <f t="shared" si="18"/>
        <v>0</v>
      </c>
      <c r="H52" s="14"/>
      <c r="I52" s="16"/>
      <c r="J52" s="21"/>
      <c r="K52" s="19"/>
      <c r="L52" s="19"/>
      <c r="M52" s="19"/>
      <c r="N52" s="22">
        <f t="shared" si="19"/>
        <v>0</v>
      </c>
      <c r="O52" s="14"/>
      <c r="P52" s="23">
        <v>4.1585648148148149E-2</v>
      </c>
      <c r="Q52" s="21" t="s">
        <v>233</v>
      </c>
      <c r="R52" s="57">
        <f t="shared" si="33"/>
        <v>7</v>
      </c>
      <c r="S52" s="24"/>
      <c r="T52" s="19">
        <v>5</v>
      </c>
      <c r="U52" s="22">
        <f t="shared" si="20"/>
        <v>12</v>
      </c>
      <c r="V52" s="14"/>
      <c r="W52" s="16"/>
      <c r="X52" s="21"/>
      <c r="Y52" s="19"/>
      <c r="Z52" s="19"/>
      <c r="AA52" s="19"/>
      <c r="AB52" s="22">
        <f t="shared" si="21"/>
        <v>0</v>
      </c>
      <c r="AC52" s="14"/>
      <c r="AD52" s="16"/>
      <c r="AE52" s="21"/>
      <c r="AF52" s="19"/>
      <c r="AG52" s="19"/>
      <c r="AH52" s="19"/>
      <c r="AI52" s="22">
        <f t="shared" si="22"/>
        <v>0</v>
      </c>
      <c r="AJ52" s="14"/>
      <c r="AK52" s="16"/>
      <c r="AL52" s="21"/>
      <c r="AM52" s="19"/>
      <c r="AN52" s="19"/>
      <c r="AO52" s="19"/>
      <c r="AP52" s="22">
        <f t="shared" si="23"/>
        <v>0</v>
      </c>
      <c r="AQ52" s="14"/>
      <c r="AR52" s="16"/>
      <c r="AS52" s="21"/>
      <c r="AT52" s="19"/>
      <c r="AU52" s="19"/>
      <c r="AV52" s="19"/>
      <c r="AW52" s="22">
        <f t="shared" si="24"/>
        <v>0</v>
      </c>
      <c r="AX52" s="14"/>
      <c r="AY52" s="16"/>
      <c r="AZ52" s="21"/>
      <c r="BA52" s="19"/>
      <c r="BB52" s="19"/>
      <c r="BC52" s="19"/>
      <c r="BD52" s="22">
        <f t="shared" si="25"/>
        <v>0</v>
      </c>
      <c r="BE52" s="14"/>
      <c r="BF52" s="16"/>
      <c r="BG52" s="21"/>
      <c r="BH52" s="19"/>
      <c r="BI52" s="19"/>
      <c r="BJ52" s="19"/>
      <c r="BK52" s="22">
        <f t="shared" si="26"/>
        <v>0</v>
      </c>
      <c r="BL52" s="14"/>
      <c r="BM52" s="16"/>
      <c r="BN52" s="21"/>
      <c r="BO52" s="19"/>
      <c r="BP52" s="19"/>
      <c r="BQ52" s="19"/>
      <c r="BR52" s="22">
        <f t="shared" si="27"/>
        <v>0</v>
      </c>
      <c r="BS52" s="14"/>
      <c r="BT52" s="23">
        <v>3.8599537037037036E-2</v>
      </c>
      <c r="BU52" s="21" t="s">
        <v>265</v>
      </c>
      <c r="BV52" s="57">
        <f>((BT$69+1)-BU52)*2</f>
        <v>6</v>
      </c>
      <c r="BW52" s="24"/>
      <c r="BX52" s="19">
        <v>10</v>
      </c>
      <c r="BY52" s="22">
        <f t="shared" si="28"/>
        <v>16</v>
      </c>
      <c r="BZ52" s="14"/>
      <c r="CA52" s="16"/>
      <c r="CB52" s="21"/>
      <c r="CC52" s="19"/>
      <c r="CD52" s="19"/>
      <c r="CE52" s="19"/>
      <c r="CF52" s="22">
        <f t="shared" si="29"/>
        <v>0</v>
      </c>
      <c r="CG52" s="14"/>
      <c r="CH52" s="23"/>
      <c r="CI52" s="21"/>
      <c r="CJ52" s="19">
        <f t="shared" si="30"/>
        <v>13</v>
      </c>
      <c r="CK52" s="19">
        <f t="shared" si="30"/>
        <v>0</v>
      </c>
      <c r="CL52" s="19">
        <f t="shared" si="30"/>
        <v>15</v>
      </c>
      <c r="CM52" s="22">
        <f t="shared" si="31"/>
        <v>28</v>
      </c>
      <c r="CN52" s="14" t="str">
        <f t="shared" si="32"/>
        <v>Vicky Higgins</v>
      </c>
      <c r="CO52" s="14"/>
      <c r="CP52" s="102" t="s">
        <v>434</v>
      </c>
    </row>
    <row r="53" spans="1:94">
      <c r="A53" s="14" t="s">
        <v>136</v>
      </c>
      <c r="B53" s="16"/>
      <c r="C53" s="21"/>
      <c r="D53" s="19"/>
      <c r="E53" s="19"/>
      <c r="F53" s="19"/>
      <c r="G53" s="22">
        <f t="shared" si="18"/>
        <v>0</v>
      </c>
      <c r="H53" s="14"/>
      <c r="I53" s="16"/>
      <c r="J53" s="21"/>
      <c r="K53" s="19"/>
      <c r="L53" s="19"/>
      <c r="M53" s="19"/>
      <c r="N53" s="22">
        <f t="shared" si="19"/>
        <v>0</v>
      </c>
      <c r="O53" s="14"/>
      <c r="P53" s="23">
        <v>4.1643518518518517E-2</v>
      </c>
      <c r="Q53" s="21" t="s">
        <v>267</v>
      </c>
      <c r="R53" s="57">
        <f t="shared" si="33"/>
        <v>6</v>
      </c>
      <c r="S53" s="24"/>
      <c r="T53" s="19">
        <v>5</v>
      </c>
      <c r="U53" s="22">
        <f t="shared" si="20"/>
        <v>11</v>
      </c>
      <c r="V53" s="14"/>
      <c r="W53" s="16"/>
      <c r="X53" s="21"/>
      <c r="Y53" s="19"/>
      <c r="Z53" s="19"/>
      <c r="AA53" s="19"/>
      <c r="AB53" s="22">
        <f t="shared" si="21"/>
        <v>0</v>
      </c>
      <c r="AC53" s="14"/>
      <c r="AD53" s="16"/>
      <c r="AE53" s="21"/>
      <c r="AF53" s="19"/>
      <c r="AG53" s="19"/>
      <c r="AH53" s="19"/>
      <c r="AI53" s="22">
        <f t="shared" si="22"/>
        <v>0</v>
      </c>
      <c r="AJ53" s="14"/>
      <c r="AK53" s="16"/>
      <c r="AL53" s="21"/>
      <c r="AM53" s="19"/>
      <c r="AN53" s="19"/>
      <c r="AO53" s="19"/>
      <c r="AP53" s="22">
        <f t="shared" si="23"/>
        <v>0</v>
      </c>
      <c r="AQ53" s="14"/>
      <c r="AR53" s="16"/>
      <c r="AS53" s="21"/>
      <c r="AT53" s="19"/>
      <c r="AU53" s="19"/>
      <c r="AV53" s="19"/>
      <c r="AW53" s="22">
        <f t="shared" si="24"/>
        <v>0</v>
      </c>
      <c r="AX53" s="14"/>
      <c r="AY53" s="16"/>
      <c r="AZ53" s="21"/>
      <c r="BA53" s="19"/>
      <c r="BB53" s="19"/>
      <c r="BC53" s="19"/>
      <c r="BD53" s="22">
        <f t="shared" si="25"/>
        <v>0</v>
      </c>
      <c r="BE53" s="14"/>
      <c r="BF53" s="16"/>
      <c r="BG53" s="21"/>
      <c r="BH53" s="19"/>
      <c r="BI53" s="19"/>
      <c r="BJ53" s="19"/>
      <c r="BK53" s="22">
        <f t="shared" si="26"/>
        <v>0</v>
      </c>
      <c r="BL53" s="14"/>
      <c r="BM53" s="16"/>
      <c r="BN53" s="21"/>
      <c r="BO53" s="19"/>
      <c r="BP53" s="19"/>
      <c r="BQ53" s="19"/>
      <c r="BR53" s="22">
        <f t="shared" si="27"/>
        <v>0</v>
      </c>
      <c r="BS53" s="14"/>
      <c r="BT53" s="16"/>
      <c r="BU53" s="21"/>
      <c r="BV53" s="19"/>
      <c r="BW53" s="19"/>
      <c r="BX53" s="19"/>
      <c r="BY53" s="22">
        <f t="shared" si="28"/>
        <v>0</v>
      </c>
      <c r="BZ53" s="14"/>
      <c r="CA53" s="16"/>
      <c r="CB53" s="21"/>
      <c r="CC53" s="19"/>
      <c r="CD53" s="19"/>
      <c r="CE53" s="19"/>
      <c r="CF53" s="22">
        <f t="shared" si="29"/>
        <v>0</v>
      </c>
      <c r="CG53" s="14"/>
      <c r="CH53" s="23"/>
      <c r="CI53" s="21"/>
      <c r="CJ53" s="19">
        <f t="shared" si="30"/>
        <v>6</v>
      </c>
      <c r="CK53" s="19">
        <f t="shared" si="30"/>
        <v>0</v>
      </c>
      <c r="CL53" s="19">
        <f t="shared" si="30"/>
        <v>5</v>
      </c>
      <c r="CM53" s="22">
        <f t="shared" si="31"/>
        <v>11</v>
      </c>
      <c r="CN53" s="14" t="str">
        <f t="shared" si="32"/>
        <v>Lisa Waistell</v>
      </c>
      <c r="CO53" s="14"/>
      <c r="CP53" s="102">
        <v>12</v>
      </c>
    </row>
    <row r="54" spans="1:94">
      <c r="A54" s="14" t="s">
        <v>26</v>
      </c>
      <c r="B54" s="16"/>
      <c r="C54" s="21"/>
      <c r="D54" s="19"/>
      <c r="E54" s="19"/>
      <c r="F54" s="19"/>
      <c r="G54" s="22">
        <f t="shared" si="18"/>
        <v>0</v>
      </c>
      <c r="H54" s="14"/>
      <c r="I54" s="16"/>
      <c r="J54" s="21"/>
      <c r="K54" s="19"/>
      <c r="L54" s="19"/>
      <c r="M54" s="19"/>
      <c r="N54" s="22">
        <f t="shared" si="19"/>
        <v>0</v>
      </c>
      <c r="O54" s="14"/>
      <c r="P54" s="23">
        <v>4.1979166666666672E-2</v>
      </c>
      <c r="Q54" s="21" t="s">
        <v>328</v>
      </c>
      <c r="R54" s="57">
        <f t="shared" si="33"/>
        <v>5</v>
      </c>
      <c r="S54" s="24"/>
      <c r="T54" s="19">
        <v>5</v>
      </c>
      <c r="U54" s="22">
        <f t="shared" si="20"/>
        <v>10</v>
      </c>
      <c r="V54" s="14"/>
      <c r="W54" s="16"/>
      <c r="X54" s="21"/>
      <c r="Y54" s="19"/>
      <c r="Z54" s="19"/>
      <c r="AA54" s="19"/>
      <c r="AB54" s="22">
        <f t="shared" si="21"/>
        <v>0</v>
      </c>
      <c r="AC54" s="14"/>
      <c r="AD54" s="16"/>
      <c r="AE54" s="21"/>
      <c r="AF54" s="19"/>
      <c r="AG54" s="19"/>
      <c r="AH54" s="19"/>
      <c r="AI54" s="22">
        <f t="shared" si="22"/>
        <v>0</v>
      </c>
      <c r="AJ54" s="14"/>
      <c r="AK54" s="23">
        <v>6.084490740740741E-2</v>
      </c>
      <c r="AL54" s="21" t="s">
        <v>328</v>
      </c>
      <c r="AM54" s="57">
        <f>(AK$69+1)-AL54</f>
        <v>2</v>
      </c>
      <c r="AN54" s="24"/>
      <c r="AO54" s="19">
        <v>5</v>
      </c>
      <c r="AP54" s="22">
        <f t="shared" si="23"/>
        <v>7</v>
      </c>
      <c r="AQ54" s="14"/>
      <c r="AR54" s="16"/>
      <c r="AS54" s="21"/>
      <c r="AT54" s="19"/>
      <c r="AU54" s="19"/>
      <c r="AV54" s="19"/>
      <c r="AW54" s="22">
        <f t="shared" si="24"/>
        <v>0</v>
      </c>
      <c r="AX54" s="14"/>
      <c r="AY54" s="16"/>
      <c r="AZ54" s="21"/>
      <c r="BA54" s="19"/>
      <c r="BB54" s="19"/>
      <c r="BC54" s="19"/>
      <c r="BD54" s="22">
        <f t="shared" si="25"/>
        <v>0</v>
      </c>
      <c r="BE54" s="14"/>
      <c r="BF54" s="16"/>
      <c r="BG54" s="21"/>
      <c r="BH54" s="19"/>
      <c r="BI54" s="19"/>
      <c r="BJ54" s="19"/>
      <c r="BK54" s="22">
        <f t="shared" si="26"/>
        <v>0</v>
      </c>
      <c r="BL54" s="14"/>
      <c r="BM54" s="16"/>
      <c r="BN54" s="21"/>
      <c r="BO54" s="19"/>
      <c r="BP54" s="19"/>
      <c r="BQ54" s="19"/>
      <c r="BR54" s="22">
        <f t="shared" si="27"/>
        <v>0</v>
      </c>
      <c r="BS54" s="14"/>
      <c r="BT54" s="16"/>
      <c r="BU54" s="21"/>
      <c r="BV54" s="19"/>
      <c r="BW54" s="19"/>
      <c r="BX54" s="19"/>
      <c r="BY54" s="22">
        <f t="shared" si="28"/>
        <v>0</v>
      </c>
      <c r="BZ54" s="14"/>
      <c r="CA54" s="16"/>
      <c r="CB54" s="21"/>
      <c r="CC54" s="19"/>
      <c r="CD54" s="19"/>
      <c r="CE54" s="19"/>
      <c r="CF54" s="22">
        <f t="shared" si="29"/>
        <v>0</v>
      </c>
      <c r="CG54" s="14"/>
      <c r="CH54" s="23"/>
      <c r="CI54" s="21"/>
      <c r="CJ54" s="19">
        <f t="shared" si="30"/>
        <v>7</v>
      </c>
      <c r="CK54" s="19">
        <f t="shared" si="30"/>
        <v>0</v>
      </c>
      <c r="CL54" s="19">
        <f t="shared" si="30"/>
        <v>10</v>
      </c>
      <c r="CM54" s="22">
        <f t="shared" si="31"/>
        <v>17</v>
      </c>
      <c r="CN54" s="14" t="str">
        <f t="shared" si="32"/>
        <v>Julia King</v>
      </c>
      <c r="CO54" s="14"/>
      <c r="CP54" s="102">
        <v>9</v>
      </c>
    </row>
    <row r="55" spans="1:94">
      <c r="A55" s="14" t="s">
        <v>380</v>
      </c>
      <c r="B55" s="16"/>
      <c r="C55" s="21"/>
      <c r="D55" s="19"/>
      <c r="E55" s="19"/>
      <c r="F55" s="19"/>
      <c r="G55" s="22">
        <f t="shared" si="18"/>
        <v>0</v>
      </c>
      <c r="H55" s="14"/>
      <c r="I55" s="16"/>
      <c r="J55" s="21"/>
      <c r="K55" s="19"/>
      <c r="L55" s="19"/>
      <c r="M55" s="19"/>
      <c r="N55" s="22">
        <f t="shared" si="19"/>
        <v>0</v>
      </c>
      <c r="O55" s="14"/>
      <c r="P55" s="23">
        <v>4.3935185185185188E-2</v>
      </c>
      <c r="Q55" s="21" t="s">
        <v>265</v>
      </c>
      <c r="R55" s="57">
        <f t="shared" si="33"/>
        <v>3</v>
      </c>
      <c r="S55" s="24"/>
      <c r="T55" s="19">
        <v>5</v>
      </c>
      <c r="U55" s="22">
        <f t="shared" si="20"/>
        <v>8</v>
      </c>
      <c r="V55" s="14"/>
      <c r="W55" s="16"/>
      <c r="X55" s="21"/>
      <c r="Y55" s="19"/>
      <c r="Z55" s="19"/>
      <c r="AA55" s="19"/>
      <c r="AB55" s="22">
        <f t="shared" si="21"/>
        <v>0</v>
      </c>
      <c r="AC55" s="14"/>
      <c r="AD55" s="16"/>
      <c r="AE55" s="21"/>
      <c r="AF55" s="19"/>
      <c r="AG55" s="19"/>
      <c r="AH55" s="19"/>
      <c r="AI55" s="22">
        <f t="shared" si="22"/>
        <v>0</v>
      </c>
      <c r="AJ55" s="14"/>
      <c r="AK55" s="16"/>
      <c r="AL55" s="21"/>
      <c r="AM55" s="19"/>
      <c r="AN55" s="19"/>
      <c r="AO55" s="19"/>
      <c r="AP55" s="22">
        <f t="shared" si="23"/>
        <v>0</v>
      </c>
      <c r="AQ55" s="14"/>
      <c r="AR55" s="16"/>
      <c r="AS55" s="21"/>
      <c r="AT55" s="19"/>
      <c r="AU55" s="19"/>
      <c r="AV55" s="19"/>
      <c r="AW55" s="22">
        <f t="shared" si="24"/>
        <v>0</v>
      </c>
      <c r="AX55" s="14"/>
      <c r="AY55" s="23">
        <v>6.2199074074074073E-2</v>
      </c>
      <c r="AZ55" s="21" t="s">
        <v>267</v>
      </c>
      <c r="BA55" s="57">
        <f>(AY$69+1)-AZ55</f>
        <v>1</v>
      </c>
      <c r="BB55" s="24"/>
      <c r="BC55" s="19">
        <v>5</v>
      </c>
      <c r="BD55" s="22">
        <f t="shared" si="25"/>
        <v>6</v>
      </c>
      <c r="BE55" s="14"/>
      <c r="BF55" s="16"/>
      <c r="BG55" s="21"/>
      <c r="BH55" s="19"/>
      <c r="BI55" s="19"/>
      <c r="BJ55" s="19"/>
      <c r="BK55" s="22">
        <f t="shared" si="26"/>
        <v>0</v>
      </c>
      <c r="BL55" s="14"/>
      <c r="BM55" s="16"/>
      <c r="BN55" s="21"/>
      <c r="BO55" s="19"/>
      <c r="BP55" s="19"/>
      <c r="BQ55" s="19"/>
      <c r="BR55" s="22">
        <f t="shared" si="27"/>
        <v>0</v>
      </c>
      <c r="BS55" s="14"/>
      <c r="BT55" s="23">
        <v>3.9479166666666669E-2</v>
      </c>
      <c r="BU55" s="21" t="s">
        <v>334</v>
      </c>
      <c r="BV55" s="57">
        <f>((BT$69+1)-BU55)*2</f>
        <v>4</v>
      </c>
      <c r="BW55" s="24"/>
      <c r="BX55" s="19">
        <v>10</v>
      </c>
      <c r="BY55" s="22">
        <f t="shared" si="28"/>
        <v>14</v>
      </c>
      <c r="BZ55" s="14"/>
      <c r="CA55" s="16"/>
      <c r="CB55" s="21"/>
      <c r="CC55" s="19"/>
      <c r="CD55" s="19"/>
      <c r="CE55" s="19"/>
      <c r="CF55" s="22">
        <f t="shared" si="29"/>
        <v>0</v>
      </c>
      <c r="CG55" s="14"/>
      <c r="CH55" s="23"/>
      <c r="CI55" s="21"/>
      <c r="CJ55" s="19">
        <f t="shared" si="30"/>
        <v>8</v>
      </c>
      <c r="CK55" s="19">
        <f t="shared" si="30"/>
        <v>0</v>
      </c>
      <c r="CL55" s="19">
        <f t="shared" si="30"/>
        <v>20</v>
      </c>
      <c r="CM55" s="22">
        <f t="shared" si="31"/>
        <v>28</v>
      </c>
      <c r="CN55" s="14" t="str">
        <f t="shared" si="32"/>
        <v>Gill Silson</v>
      </c>
      <c r="CO55" s="14"/>
      <c r="CP55" s="102" t="s">
        <v>434</v>
      </c>
    </row>
    <row r="56" spans="1:94">
      <c r="A56" s="14" t="s">
        <v>373</v>
      </c>
      <c r="B56" s="16"/>
      <c r="C56" s="21"/>
      <c r="D56" s="19"/>
      <c r="E56" s="19"/>
      <c r="F56" s="19"/>
      <c r="G56" s="22">
        <f t="shared" si="18"/>
        <v>0</v>
      </c>
      <c r="H56" s="14"/>
      <c r="I56" s="16"/>
      <c r="J56" s="21"/>
      <c r="K56" s="19"/>
      <c r="L56" s="19"/>
      <c r="M56" s="19"/>
      <c r="N56" s="22">
        <f t="shared" si="19"/>
        <v>0</v>
      </c>
      <c r="O56" s="14"/>
      <c r="P56" s="23">
        <v>4.6226851851851852E-2</v>
      </c>
      <c r="Q56" s="21" t="s">
        <v>336</v>
      </c>
      <c r="R56" s="57">
        <f t="shared" si="33"/>
        <v>1</v>
      </c>
      <c r="S56" s="24"/>
      <c r="T56" s="19">
        <v>5</v>
      </c>
      <c r="U56" s="22">
        <f t="shared" si="20"/>
        <v>6</v>
      </c>
      <c r="V56" s="14"/>
      <c r="W56" s="16"/>
      <c r="X56" s="21"/>
      <c r="Y56" s="19"/>
      <c r="Z56" s="19"/>
      <c r="AA56" s="19"/>
      <c r="AB56" s="22">
        <f t="shared" si="21"/>
        <v>0</v>
      </c>
      <c r="AC56" s="14"/>
      <c r="AD56" s="16"/>
      <c r="AE56" s="21"/>
      <c r="AF56" s="19"/>
      <c r="AG56" s="19"/>
      <c r="AH56" s="19"/>
      <c r="AI56" s="22">
        <f t="shared" si="22"/>
        <v>0</v>
      </c>
      <c r="AJ56" s="14"/>
      <c r="AK56" s="16"/>
      <c r="AL56" s="21"/>
      <c r="AM56" s="19"/>
      <c r="AN56" s="19"/>
      <c r="AO56" s="19"/>
      <c r="AP56" s="22">
        <f t="shared" si="23"/>
        <v>0</v>
      </c>
      <c r="AQ56" s="14"/>
      <c r="AR56" s="16"/>
      <c r="AS56" s="21"/>
      <c r="AT56" s="19"/>
      <c r="AU56" s="19"/>
      <c r="AV56" s="19"/>
      <c r="AW56" s="22">
        <f t="shared" si="24"/>
        <v>0</v>
      </c>
      <c r="AX56" s="14"/>
      <c r="AY56" s="16"/>
      <c r="AZ56" s="21"/>
      <c r="BA56" s="19"/>
      <c r="BB56" s="19"/>
      <c r="BC56" s="19"/>
      <c r="BD56" s="22">
        <f t="shared" si="25"/>
        <v>0</v>
      </c>
      <c r="BE56" s="14"/>
      <c r="BF56" s="16"/>
      <c r="BG56" s="21"/>
      <c r="BH56" s="19"/>
      <c r="BI56" s="19"/>
      <c r="BJ56" s="19"/>
      <c r="BK56" s="22">
        <f t="shared" si="26"/>
        <v>0</v>
      </c>
      <c r="BL56" s="14"/>
      <c r="BM56" s="16"/>
      <c r="BN56" s="21"/>
      <c r="BO56" s="19"/>
      <c r="BP56" s="19"/>
      <c r="BQ56" s="19"/>
      <c r="BR56" s="22">
        <f t="shared" si="27"/>
        <v>0</v>
      </c>
      <c r="BS56" s="14"/>
      <c r="BT56" s="16"/>
      <c r="BU56" s="21"/>
      <c r="BV56" s="19"/>
      <c r="BW56" s="19"/>
      <c r="BX56" s="19"/>
      <c r="BY56" s="22">
        <f t="shared" si="28"/>
        <v>0</v>
      </c>
      <c r="BZ56" s="14"/>
      <c r="CA56" s="16"/>
      <c r="CB56" s="21"/>
      <c r="CC56" s="19"/>
      <c r="CD56" s="19"/>
      <c r="CE56" s="19"/>
      <c r="CF56" s="22">
        <f t="shared" si="29"/>
        <v>0</v>
      </c>
      <c r="CG56" s="14"/>
      <c r="CH56" s="23"/>
      <c r="CI56" s="21"/>
      <c r="CJ56" s="19">
        <f t="shared" si="30"/>
        <v>1</v>
      </c>
      <c r="CK56" s="19">
        <f t="shared" si="30"/>
        <v>0</v>
      </c>
      <c r="CL56" s="19">
        <f t="shared" si="30"/>
        <v>5</v>
      </c>
      <c r="CM56" s="22">
        <f t="shared" si="31"/>
        <v>6</v>
      </c>
      <c r="CN56" s="14" t="str">
        <f t="shared" si="32"/>
        <v>Vicky Boyd</v>
      </c>
      <c r="CO56" s="14"/>
      <c r="CP56" s="102" t="s">
        <v>442</v>
      </c>
    </row>
    <row r="57" spans="1:94">
      <c r="A57" s="14" t="s">
        <v>135</v>
      </c>
      <c r="B57" s="16"/>
      <c r="C57" s="21"/>
      <c r="D57" s="19"/>
      <c r="E57" s="19"/>
      <c r="F57" s="19"/>
      <c r="G57" s="22">
        <f t="shared" si="18"/>
        <v>0</v>
      </c>
      <c r="H57" s="14"/>
      <c r="I57" s="16"/>
      <c r="J57" s="21"/>
      <c r="K57" s="19"/>
      <c r="L57" s="19"/>
      <c r="M57" s="19"/>
      <c r="N57" s="22">
        <f t="shared" si="19"/>
        <v>0</v>
      </c>
      <c r="O57" s="14"/>
      <c r="P57" s="16"/>
      <c r="Q57" s="21"/>
      <c r="R57" s="19"/>
      <c r="S57" s="19"/>
      <c r="T57" s="19"/>
      <c r="U57" s="22">
        <f t="shared" si="20"/>
        <v>0</v>
      </c>
      <c r="V57" s="14"/>
      <c r="W57" s="16"/>
      <c r="X57" s="21"/>
      <c r="Y57" s="19"/>
      <c r="Z57" s="19"/>
      <c r="AA57" s="19"/>
      <c r="AB57" s="22">
        <f t="shared" si="21"/>
        <v>0</v>
      </c>
      <c r="AC57" s="14"/>
      <c r="AD57" s="16"/>
      <c r="AE57" s="21"/>
      <c r="AF57" s="19"/>
      <c r="AG57" s="19"/>
      <c r="AH57" s="19"/>
      <c r="AI57" s="22">
        <f t="shared" si="22"/>
        <v>0</v>
      </c>
      <c r="AJ57" s="14"/>
      <c r="AK57" s="23">
        <v>5.844907407407407E-2</v>
      </c>
      <c r="AL57" s="21" t="s">
        <v>267</v>
      </c>
      <c r="AM57" s="57">
        <f>(AK$69+1)-AL57</f>
        <v>3</v>
      </c>
      <c r="AN57" s="24"/>
      <c r="AO57" s="19">
        <v>5</v>
      </c>
      <c r="AP57" s="22">
        <f t="shared" si="23"/>
        <v>8</v>
      </c>
      <c r="AQ57" s="14"/>
      <c r="AR57" s="16"/>
      <c r="AS57" s="21"/>
      <c r="AT57" s="19"/>
      <c r="AU57" s="19"/>
      <c r="AV57" s="19"/>
      <c r="AW57" s="22">
        <f t="shared" si="24"/>
        <v>0</v>
      </c>
      <c r="AX57" s="14"/>
      <c r="AY57" s="16"/>
      <c r="AZ57" s="21"/>
      <c r="BA57" s="19"/>
      <c r="BB57" s="19"/>
      <c r="BC57" s="19"/>
      <c r="BD57" s="22">
        <f>BA57+BB57+BC57</f>
        <v>0</v>
      </c>
      <c r="BE57" s="14"/>
      <c r="BF57" s="16"/>
      <c r="BG57" s="21"/>
      <c r="BH57" s="19"/>
      <c r="BI57" s="19"/>
      <c r="BJ57" s="19"/>
      <c r="BK57" s="22">
        <f t="shared" si="26"/>
        <v>0</v>
      </c>
      <c r="BL57" s="14"/>
      <c r="BM57" s="16"/>
      <c r="BN57" s="21"/>
      <c r="BO57" s="19"/>
      <c r="BP57" s="19"/>
      <c r="BQ57" s="19"/>
      <c r="BR57" s="22">
        <f t="shared" si="27"/>
        <v>0</v>
      </c>
      <c r="BS57" s="14"/>
      <c r="BT57" s="16"/>
      <c r="BU57" s="21"/>
      <c r="BV57" s="19"/>
      <c r="BW57" s="19"/>
      <c r="BX57" s="19"/>
      <c r="BY57" s="22">
        <f t="shared" si="28"/>
        <v>0</v>
      </c>
      <c r="BZ57" s="14"/>
      <c r="CA57" s="16"/>
      <c r="CB57" s="21"/>
      <c r="CC57" s="19"/>
      <c r="CD57" s="19"/>
      <c r="CE57" s="19"/>
      <c r="CF57" s="22">
        <f t="shared" si="29"/>
        <v>0</v>
      </c>
      <c r="CG57" s="14"/>
      <c r="CH57" s="23"/>
      <c r="CI57" s="21"/>
      <c r="CJ57" s="19">
        <f t="shared" si="30"/>
        <v>3</v>
      </c>
      <c r="CK57" s="19">
        <f t="shared" si="30"/>
        <v>0</v>
      </c>
      <c r="CL57" s="19">
        <f t="shared" si="30"/>
        <v>5</v>
      </c>
      <c r="CM57" s="22">
        <f t="shared" si="31"/>
        <v>8</v>
      </c>
      <c r="CN57" s="14" t="str">
        <f t="shared" si="32"/>
        <v>Joanne Briggs</v>
      </c>
      <c r="CO57" s="14"/>
      <c r="CP57" s="102" t="s">
        <v>439</v>
      </c>
    </row>
    <row r="58" spans="1:94">
      <c r="A58" s="14" t="s">
        <v>482</v>
      </c>
      <c r="B58" s="16"/>
      <c r="C58" s="21"/>
      <c r="D58" s="19"/>
      <c r="E58" s="19"/>
      <c r="F58" s="19"/>
      <c r="G58" s="22"/>
      <c r="H58" s="14"/>
      <c r="I58" s="16"/>
      <c r="J58" s="21"/>
      <c r="K58" s="19"/>
      <c r="L58" s="19"/>
      <c r="M58" s="19"/>
      <c r="N58" s="22"/>
      <c r="O58" s="14"/>
      <c r="P58" s="16"/>
      <c r="Q58" s="21"/>
      <c r="R58" s="19"/>
      <c r="S58" s="19"/>
      <c r="T58" s="19"/>
      <c r="U58" s="22"/>
      <c r="V58" s="14"/>
      <c r="W58" s="16"/>
      <c r="X58" s="21"/>
      <c r="Y58" s="19"/>
      <c r="Z58" s="19"/>
      <c r="AA58" s="19"/>
      <c r="AB58" s="22"/>
      <c r="AC58" s="14"/>
      <c r="AD58" s="16"/>
      <c r="AE58" s="21"/>
      <c r="AF58" s="19"/>
      <c r="AG58" s="19"/>
      <c r="AH58" s="19"/>
      <c r="AI58" s="22"/>
      <c r="AJ58" s="14"/>
      <c r="AK58" s="23">
        <v>6.9224537037037029E-2</v>
      </c>
      <c r="AL58" s="21" t="s">
        <v>264</v>
      </c>
      <c r="AM58" s="57">
        <f>(AK$69+1)-AL58</f>
        <v>1</v>
      </c>
      <c r="AN58" s="24"/>
      <c r="AO58" s="19">
        <v>5</v>
      </c>
      <c r="AP58" s="22">
        <f t="shared" si="23"/>
        <v>6</v>
      </c>
      <c r="AQ58" s="14"/>
      <c r="AR58" s="16"/>
      <c r="AS58" s="21"/>
      <c r="AT58" s="19"/>
      <c r="AU58" s="19"/>
      <c r="AV58" s="19"/>
      <c r="AW58" s="22">
        <f t="shared" si="24"/>
        <v>0</v>
      </c>
      <c r="AX58" s="14"/>
      <c r="AY58" s="16"/>
      <c r="AZ58" s="21"/>
      <c r="BA58" s="19"/>
      <c r="BB58" s="19"/>
      <c r="BC58" s="19"/>
      <c r="BD58" s="22">
        <f>BA58+BB58+BC58</f>
        <v>0</v>
      </c>
      <c r="BE58" s="14"/>
      <c r="BF58" s="16"/>
      <c r="BG58" s="21"/>
      <c r="BH58" s="19"/>
      <c r="BI58" s="19"/>
      <c r="BJ58" s="19"/>
      <c r="BK58" s="22"/>
      <c r="BL58" s="14"/>
      <c r="BM58" s="16"/>
      <c r="BN58" s="21"/>
      <c r="BO58" s="19"/>
      <c r="BP58" s="19"/>
      <c r="BQ58" s="19"/>
      <c r="BR58" s="22">
        <f t="shared" si="27"/>
        <v>0</v>
      </c>
      <c r="BS58" s="14"/>
      <c r="BT58" s="16"/>
      <c r="BU58" s="21"/>
      <c r="BV58" s="19"/>
      <c r="BW58" s="19"/>
      <c r="BX58" s="19"/>
      <c r="BY58" s="22">
        <f t="shared" si="28"/>
        <v>0</v>
      </c>
      <c r="BZ58" s="14"/>
      <c r="CA58" s="16"/>
      <c r="CB58" s="21"/>
      <c r="CC58" s="19"/>
      <c r="CD58" s="19"/>
      <c r="CE58" s="19"/>
      <c r="CF58" s="22">
        <f t="shared" si="29"/>
        <v>0</v>
      </c>
      <c r="CG58" s="14"/>
      <c r="CH58" s="23"/>
      <c r="CI58" s="21"/>
      <c r="CJ58" s="19">
        <f t="shared" si="30"/>
        <v>1</v>
      </c>
      <c r="CK58" s="19">
        <f t="shared" si="30"/>
        <v>0</v>
      </c>
      <c r="CL58" s="19">
        <f t="shared" si="30"/>
        <v>5</v>
      </c>
      <c r="CM58" s="22">
        <f t="shared" si="31"/>
        <v>6</v>
      </c>
      <c r="CN58" s="14" t="str">
        <f t="shared" si="32"/>
        <v>Jackie Woodrow</v>
      </c>
      <c r="CO58" s="14"/>
      <c r="CP58" s="102" t="s">
        <v>442</v>
      </c>
    </row>
    <row r="59" spans="1:94">
      <c r="A59" s="14" t="s">
        <v>483</v>
      </c>
      <c r="B59" s="16"/>
      <c r="C59" s="21"/>
      <c r="D59" s="19"/>
      <c r="E59" s="19"/>
      <c r="F59" s="19"/>
      <c r="G59" s="22"/>
      <c r="H59" s="14"/>
      <c r="I59" s="16"/>
      <c r="J59" s="21"/>
      <c r="K59" s="19"/>
      <c r="L59" s="19"/>
      <c r="M59" s="19"/>
      <c r="N59" s="22"/>
      <c r="O59" s="14"/>
      <c r="P59" s="16"/>
      <c r="Q59" s="21"/>
      <c r="R59" s="19"/>
      <c r="S59" s="19"/>
      <c r="T59" s="19"/>
      <c r="U59" s="22"/>
      <c r="V59" s="14"/>
      <c r="W59" s="16"/>
      <c r="X59" s="21"/>
      <c r="Y59" s="19"/>
      <c r="Z59" s="19"/>
      <c r="AA59" s="19"/>
      <c r="AB59" s="22"/>
      <c r="AC59" s="14"/>
      <c r="AD59" s="16"/>
      <c r="AE59" s="21"/>
      <c r="AF59" s="19"/>
      <c r="AG59" s="19"/>
      <c r="AH59" s="19"/>
      <c r="AI59" s="22"/>
      <c r="AJ59" s="14"/>
      <c r="AK59" s="16"/>
      <c r="AL59" s="21"/>
      <c r="AM59" s="19"/>
      <c r="AN59" s="19"/>
      <c r="AO59" s="19"/>
      <c r="AP59" s="22">
        <f t="shared" si="23"/>
        <v>0</v>
      </c>
      <c r="AQ59" s="14"/>
      <c r="AR59" s="16"/>
      <c r="AS59" s="21"/>
      <c r="AT59" s="19"/>
      <c r="AU59" s="19"/>
      <c r="AV59" s="19"/>
      <c r="AW59" s="22">
        <f t="shared" si="24"/>
        <v>0</v>
      </c>
      <c r="AX59" s="14"/>
      <c r="AY59" s="23">
        <v>4.9618055555555561E-2</v>
      </c>
      <c r="AZ59" s="21" t="s">
        <v>214</v>
      </c>
      <c r="BA59" s="57">
        <f>(AY$69+1)-AZ59</f>
        <v>4</v>
      </c>
      <c r="BB59" s="24"/>
      <c r="BC59" s="19">
        <v>5</v>
      </c>
      <c r="BD59" s="22">
        <f>BA59+BB59+BC59</f>
        <v>9</v>
      </c>
      <c r="BE59" s="14"/>
      <c r="BF59" s="16"/>
      <c r="BG59" s="21"/>
      <c r="BH59" s="19"/>
      <c r="BI59" s="19"/>
      <c r="BJ59" s="19"/>
      <c r="BK59" s="22"/>
      <c r="BL59" s="14"/>
      <c r="BM59" s="16"/>
      <c r="BN59" s="21"/>
      <c r="BO59" s="19"/>
      <c r="BP59" s="19"/>
      <c r="BQ59" s="19"/>
      <c r="BR59" s="22">
        <f t="shared" si="27"/>
        <v>0</v>
      </c>
      <c r="BS59" s="14"/>
      <c r="BT59" s="16"/>
      <c r="BU59" s="21"/>
      <c r="BV59" s="19"/>
      <c r="BW59" s="19"/>
      <c r="BX59" s="19"/>
      <c r="BY59" s="22">
        <f t="shared" si="28"/>
        <v>0</v>
      </c>
      <c r="BZ59" s="14"/>
      <c r="CA59" s="16"/>
      <c r="CB59" s="21"/>
      <c r="CC59" s="19"/>
      <c r="CD59" s="19"/>
      <c r="CE59" s="19"/>
      <c r="CF59" s="22">
        <f t="shared" si="29"/>
        <v>0</v>
      </c>
      <c r="CG59" s="14"/>
      <c r="CH59" s="23"/>
      <c r="CI59" s="21"/>
      <c r="CJ59" s="19">
        <f t="shared" si="30"/>
        <v>4</v>
      </c>
      <c r="CK59" s="19">
        <f t="shared" si="30"/>
        <v>0</v>
      </c>
      <c r="CL59" s="19">
        <f t="shared" si="30"/>
        <v>5</v>
      </c>
      <c r="CM59" s="22">
        <f t="shared" si="31"/>
        <v>9</v>
      </c>
      <c r="CN59" s="14" t="str">
        <f t="shared" si="32"/>
        <v>Ruth Hetherington</v>
      </c>
      <c r="CO59" s="14"/>
      <c r="CP59" s="102">
        <v>13</v>
      </c>
    </row>
    <row r="60" spans="1:94">
      <c r="A60" s="14" t="s">
        <v>418</v>
      </c>
      <c r="B60" s="16"/>
      <c r="C60" s="21"/>
      <c r="D60" s="19"/>
      <c r="E60" s="19"/>
      <c r="F60" s="19"/>
      <c r="G60" s="22"/>
      <c r="H60" s="14"/>
      <c r="I60" s="16"/>
      <c r="J60" s="21"/>
      <c r="K60" s="19"/>
      <c r="L60" s="19"/>
      <c r="M60" s="19"/>
      <c r="N60" s="22"/>
      <c r="O60" s="14"/>
      <c r="P60" s="16"/>
      <c r="Q60" s="21"/>
      <c r="R60" s="19"/>
      <c r="S60" s="19"/>
      <c r="T60" s="19"/>
      <c r="U60" s="22"/>
      <c r="V60" s="14"/>
      <c r="W60" s="16"/>
      <c r="X60" s="21"/>
      <c r="Y60" s="19"/>
      <c r="Z60" s="19"/>
      <c r="AA60" s="19"/>
      <c r="AB60" s="22"/>
      <c r="AC60" s="14"/>
      <c r="AD60" s="16"/>
      <c r="AE60" s="21"/>
      <c r="AF60" s="19"/>
      <c r="AG60" s="19"/>
      <c r="AH60" s="19"/>
      <c r="AI60" s="22"/>
      <c r="AJ60" s="14"/>
      <c r="AK60" s="16"/>
      <c r="AL60" s="21"/>
      <c r="AM60" s="19"/>
      <c r="AN60" s="19"/>
      <c r="AO60" s="19"/>
      <c r="AP60" s="22">
        <f t="shared" si="23"/>
        <v>0</v>
      </c>
      <c r="AQ60" s="14"/>
      <c r="AR60" s="16"/>
      <c r="AS60" s="21"/>
      <c r="AT60" s="19"/>
      <c r="AU60" s="19"/>
      <c r="AV60" s="19"/>
      <c r="AW60" s="22">
        <f t="shared" si="24"/>
        <v>0</v>
      </c>
      <c r="AX60" s="14"/>
      <c r="AY60" s="23">
        <v>5.5462962962962964E-2</v>
      </c>
      <c r="AZ60" s="21" t="s">
        <v>233</v>
      </c>
      <c r="BA60" s="57">
        <f>(AY$69+1)-AZ60</f>
        <v>2</v>
      </c>
      <c r="BB60" s="24"/>
      <c r="BC60" s="19">
        <v>5</v>
      </c>
      <c r="BD60" s="22">
        <f>BA60+BB60+BC60</f>
        <v>7</v>
      </c>
      <c r="BE60" s="14"/>
      <c r="BF60" s="16"/>
      <c r="BG60" s="21"/>
      <c r="BH60" s="19"/>
      <c r="BI60" s="19"/>
      <c r="BJ60" s="19"/>
      <c r="BK60" s="22"/>
      <c r="BL60" s="14"/>
      <c r="BM60" s="16"/>
      <c r="BN60" s="21"/>
      <c r="BO60" s="19"/>
      <c r="BP60" s="19"/>
      <c r="BQ60" s="19"/>
      <c r="BR60" s="22">
        <f t="shared" si="27"/>
        <v>0</v>
      </c>
      <c r="BS60" s="14"/>
      <c r="BT60" s="16"/>
      <c r="BU60" s="21"/>
      <c r="BV60" s="19"/>
      <c r="BW60" s="19"/>
      <c r="BX60" s="19"/>
      <c r="BY60" s="22">
        <f t="shared" si="28"/>
        <v>0</v>
      </c>
      <c r="BZ60" s="14"/>
      <c r="CA60" s="16"/>
      <c r="CB60" s="21"/>
      <c r="CC60" s="19"/>
      <c r="CD60" s="19"/>
      <c r="CE60" s="19"/>
      <c r="CF60" s="22">
        <f t="shared" si="29"/>
        <v>0</v>
      </c>
      <c r="CG60" s="14"/>
      <c r="CH60" s="23"/>
      <c r="CI60" s="21"/>
      <c r="CJ60" s="19">
        <f t="shared" si="30"/>
        <v>2</v>
      </c>
      <c r="CK60" s="19">
        <f t="shared" si="30"/>
        <v>0</v>
      </c>
      <c r="CL60" s="19">
        <f t="shared" si="30"/>
        <v>5</v>
      </c>
      <c r="CM60" s="22">
        <f t="shared" si="31"/>
        <v>7</v>
      </c>
      <c r="CN60" s="14" t="str">
        <f t="shared" si="32"/>
        <v>Heather Eccles</v>
      </c>
      <c r="CO60" s="14"/>
      <c r="CP60" s="102" t="s">
        <v>370</v>
      </c>
    </row>
    <row r="61" spans="1:94">
      <c r="A61" s="14" t="s">
        <v>484</v>
      </c>
      <c r="B61" s="16"/>
      <c r="C61" s="21"/>
      <c r="D61" s="19"/>
      <c r="E61" s="19"/>
      <c r="F61" s="19"/>
      <c r="G61" s="22"/>
      <c r="H61" s="14"/>
      <c r="I61" s="16"/>
      <c r="J61" s="21"/>
      <c r="K61" s="19"/>
      <c r="L61" s="19"/>
      <c r="M61" s="19"/>
      <c r="N61" s="22"/>
      <c r="O61" s="14"/>
      <c r="P61" s="16"/>
      <c r="Q61" s="21"/>
      <c r="R61" s="19"/>
      <c r="S61" s="19"/>
      <c r="T61" s="19"/>
      <c r="U61" s="22"/>
      <c r="V61" s="14"/>
      <c r="W61" s="16"/>
      <c r="X61" s="21"/>
      <c r="Y61" s="19"/>
      <c r="Z61" s="19"/>
      <c r="AA61" s="19"/>
      <c r="AB61" s="22"/>
      <c r="AC61" s="14"/>
      <c r="AD61" s="16"/>
      <c r="AE61" s="21"/>
      <c r="AF61" s="19"/>
      <c r="AG61" s="19"/>
      <c r="AH61" s="19"/>
      <c r="AI61" s="22"/>
      <c r="AJ61" s="14"/>
      <c r="AK61" s="16"/>
      <c r="AL61" s="21"/>
      <c r="AM61" s="19"/>
      <c r="AN61" s="19"/>
      <c r="AO61" s="19"/>
      <c r="AP61" s="22">
        <f t="shared" si="23"/>
        <v>0</v>
      </c>
      <c r="AQ61" s="14"/>
      <c r="AR61" s="16"/>
      <c r="AS61" s="21"/>
      <c r="AT61" s="19"/>
      <c r="AU61" s="19"/>
      <c r="AV61" s="19"/>
      <c r="AW61" s="22">
        <f t="shared" si="24"/>
        <v>0</v>
      </c>
      <c r="AX61" s="14"/>
      <c r="AY61" s="23">
        <v>5.543981481481481E-2</v>
      </c>
      <c r="AZ61" s="21" t="s">
        <v>232</v>
      </c>
      <c r="BA61" s="57">
        <f>(AY$69+1)-AZ61</f>
        <v>3</v>
      </c>
      <c r="BB61" s="24"/>
      <c r="BC61" s="19">
        <v>5</v>
      </c>
      <c r="BD61" s="22">
        <f>BA61+BB61+BC61</f>
        <v>8</v>
      </c>
      <c r="BE61" s="14"/>
      <c r="BF61" s="16"/>
      <c r="BG61" s="21"/>
      <c r="BH61" s="19"/>
      <c r="BI61" s="19"/>
      <c r="BJ61" s="19"/>
      <c r="BK61" s="22"/>
      <c r="BL61" s="14"/>
      <c r="BM61" s="16"/>
      <c r="BN61" s="21"/>
      <c r="BO61" s="19"/>
      <c r="BP61" s="19"/>
      <c r="BQ61" s="19"/>
      <c r="BR61" s="22">
        <f t="shared" si="27"/>
        <v>0</v>
      </c>
      <c r="BS61" s="14"/>
      <c r="BT61" s="16"/>
      <c r="BU61" s="21"/>
      <c r="BV61" s="19"/>
      <c r="BW61" s="19"/>
      <c r="BX61" s="19"/>
      <c r="BY61" s="22">
        <f t="shared" si="28"/>
        <v>0</v>
      </c>
      <c r="BZ61" s="14"/>
      <c r="CA61" s="16"/>
      <c r="CB61" s="21"/>
      <c r="CC61" s="19"/>
      <c r="CD61" s="19"/>
      <c r="CE61" s="19"/>
      <c r="CF61" s="22">
        <f t="shared" si="29"/>
        <v>0</v>
      </c>
      <c r="CG61" s="14"/>
      <c r="CH61" s="23"/>
      <c r="CI61" s="21"/>
      <c r="CJ61" s="19">
        <f t="shared" ref="CJ61:CL63" si="34">D61+K61+R61+Y61+AF61+AM61+AT61+BA61+BH61+BO61+BV61+CC61</f>
        <v>3</v>
      </c>
      <c r="CK61" s="19">
        <f t="shared" si="34"/>
        <v>0</v>
      </c>
      <c r="CL61" s="19">
        <f t="shared" si="34"/>
        <v>5</v>
      </c>
      <c r="CM61" s="22">
        <f t="shared" si="31"/>
        <v>8</v>
      </c>
      <c r="CN61" s="14" t="str">
        <f t="shared" si="32"/>
        <v>Elena Saw</v>
      </c>
      <c r="CO61" s="14"/>
      <c r="CP61" s="102" t="s">
        <v>439</v>
      </c>
    </row>
    <row r="62" spans="1:94">
      <c r="A62" s="14" t="s">
        <v>485</v>
      </c>
      <c r="B62" s="16"/>
      <c r="C62" s="21"/>
      <c r="D62" s="19"/>
      <c r="E62" s="19"/>
      <c r="F62" s="19"/>
      <c r="G62" s="22"/>
      <c r="H62" s="14"/>
      <c r="I62" s="16"/>
      <c r="J62" s="21"/>
      <c r="K62" s="19"/>
      <c r="L62" s="19"/>
      <c r="M62" s="19"/>
      <c r="N62" s="22"/>
      <c r="O62" s="14"/>
      <c r="P62" s="16"/>
      <c r="Q62" s="21"/>
      <c r="R62" s="19"/>
      <c r="S62" s="19"/>
      <c r="T62" s="19"/>
      <c r="U62" s="22"/>
      <c r="V62" s="14"/>
      <c r="W62" s="16"/>
      <c r="X62" s="21"/>
      <c r="Y62" s="19"/>
      <c r="Z62" s="19"/>
      <c r="AA62" s="19"/>
      <c r="AB62" s="22"/>
      <c r="AC62" s="14"/>
      <c r="AD62" s="16"/>
      <c r="AE62" s="21"/>
      <c r="AF62" s="19"/>
      <c r="AG62" s="19"/>
      <c r="AH62" s="19"/>
      <c r="AI62" s="22"/>
      <c r="AJ62" s="14"/>
      <c r="AK62" s="16"/>
      <c r="AL62" s="21"/>
      <c r="AM62" s="19"/>
      <c r="AN62" s="19"/>
      <c r="AO62" s="19"/>
      <c r="AP62" s="22">
        <f t="shared" si="23"/>
        <v>0</v>
      </c>
      <c r="AQ62" s="14"/>
      <c r="AR62" s="16"/>
      <c r="AS62" s="21"/>
      <c r="AT62" s="19"/>
      <c r="AU62" s="19"/>
      <c r="AV62" s="19"/>
      <c r="AW62" s="22">
        <f t="shared" si="24"/>
        <v>0</v>
      </c>
      <c r="AX62" s="14"/>
      <c r="AY62" s="16"/>
      <c r="AZ62" s="21"/>
      <c r="BA62" s="19"/>
      <c r="BB62" s="19"/>
      <c r="BC62" s="19"/>
      <c r="BD62" s="22"/>
      <c r="BE62" s="14"/>
      <c r="BF62" s="16"/>
      <c r="BG62" s="21"/>
      <c r="BH62" s="19"/>
      <c r="BI62" s="19"/>
      <c r="BJ62" s="19"/>
      <c r="BK62" s="22"/>
      <c r="BL62" s="14"/>
      <c r="BM62" s="23">
        <v>3.4861111111111114E-2</v>
      </c>
      <c r="BN62" s="21" t="s">
        <v>214</v>
      </c>
      <c r="BO62" s="57">
        <f>(BM$69+1)-BN62</f>
        <v>1</v>
      </c>
      <c r="BP62" s="24"/>
      <c r="BQ62" s="19">
        <v>5</v>
      </c>
      <c r="BR62" s="22">
        <f t="shared" si="27"/>
        <v>6</v>
      </c>
      <c r="BS62" s="14"/>
      <c r="BT62" s="16"/>
      <c r="BU62" s="21"/>
      <c r="BV62" s="19"/>
      <c r="BW62" s="19"/>
      <c r="BX62" s="19"/>
      <c r="BY62" s="22">
        <f t="shared" si="28"/>
        <v>0</v>
      </c>
      <c r="BZ62" s="14"/>
      <c r="CA62" s="16"/>
      <c r="CB62" s="21"/>
      <c r="CC62" s="19"/>
      <c r="CD62" s="19"/>
      <c r="CE62" s="19"/>
      <c r="CF62" s="22">
        <f t="shared" si="29"/>
        <v>0</v>
      </c>
      <c r="CG62" s="14"/>
      <c r="CH62" s="23"/>
      <c r="CI62" s="21"/>
      <c r="CJ62" s="19">
        <f t="shared" si="34"/>
        <v>1</v>
      </c>
      <c r="CK62" s="19">
        <f t="shared" si="34"/>
        <v>0</v>
      </c>
      <c r="CL62" s="19">
        <f t="shared" si="34"/>
        <v>5</v>
      </c>
      <c r="CM62" s="22">
        <f t="shared" si="31"/>
        <v>6</v>
      </c>
      <c r="CN62" s="14" t="str">
        <f t="shared" si="32"/>
        <v>Nicola Gaskell</v>
      </c>
      <c r="CO62" s="14"/>
      <c r="CP62" s="102" t="s">
        <v>442</v>
      </c>
    </row>
    <row r="63" spans="1:94">
      <c r="A63" s="14" t="s">
        <v>488</v>
      </c>
      <c r="B63" s="16"/>
      <c r="C63" s="21"/>
      <c r="D63" s="19"/>
      <c r="E63" s="19"/>
      <c r="F63" s="19"/>
      <c r="G63" s="22"/>
      <c r="H63" s="14"/>
      <c r="I63" s="16"/>
      <c r="J63" s="21"/>
      <c r="K63" s="19"/>
      <c r="L63" s="19"/>
      <c r="M63" s="19"/>
      <c r="N63" s="22"/>
      <c r="O63" s="14"/>
      <c r="P63" s="16"/>
      <c r="Q63" s="21"/>
      <c r="R63" s="19"/>
      <c r="S63" s="19"/>
      <c r="T63" s="19"/>
      <c r="U63" s="22"/>
      <c r="V63" s="14"/>
      <c r="W63" s="16"/>
      <c r="X63" s="21"/>
      <c r="Y63" s="19"/>
      <c r="Z63" s="19"/>
      <c r="AA63" s="19"/>
      <c r="AB63" s="22"/>
      <c r="AC63" s="14"/>
      <c r="AD63" s="16"/>
      <c r="AE63" s="21"/>
      <c r="AF63" s="19"/>
      <c r="AG63" s="19"/>
      <c r="AH63" s="19"/>
      <c r="AI63" s="22"/>
      <c r="AJ63" s="14"/>
      <c r="AK63" s="16"/>
      <c r="AL63" s="21"/>
      <c r="AM63" s="19"/>
      <c r="AN63" s="19"/>
      <c r="AO63" s="19"/>
      <c r="AP63" s="22">
        <f t="shared" si="23"/>
        <v>0</v>
      </c>
      <c r="AQ63" s="14"/>
      <c r="AR63" s="16"/>
      <c r="AS63" s="21"/>
      <c r="AT63" s="19"/>
      <c r="AU63" s="19"/>
      <c r="AV63" s="19"/>
      <c r="AW63" s="22">
        <f t="shared" si="24"/>
        <v>0</v>
      </c>
      <c r="AX63" s="14"/>
      <c r="AY63" s="16"/>
      <c r="AZ63" s="21"/>
      <c r="BA63" s="19"/>
      <c r="BB63" s="19"/>
      <c r="BC63" s="19"/>
      <c r="BD63" s="22"/>
      <c r="BE63" s="14"/>
      <c r="BF63" s="16"/>
      <c r="BG63" s="21"/>
      <c r="BH63" s="19"/>
      <c r="BI63" s="19"/>
      <c r="BJ63" s="19"/>
      <c r="BK63" s="22"/>
      <c r="BL63" s="14"/>
      <c r="BM63" s="16"/>
      <c r="BN63" s="21"/>
      <c r="BO63" s="19"/>
      <c r="BP63" s="19"/>
      <c r="BQ63" s="19"/>
      <c r="BR63" s="22">
        <f t="shared" si="27"/>
        <v>0</v>
      </c>
      <c r="BS63" s="14"/>
      <c r="BT63" s="23">
        <v>2.9756944444444447E-2</v>
      </c>
      <c r="BU63" s="21" t="s">
        <v>232</v>
      </c>
      <c r="BV63" s="57">
        <f>((BT$69+1)-BU63)*2</f>
        <v>16</v>
      </c>
      <c r="BW63" s="24"/>
      <c r="BX63" s="19">
        <v>10</v>
      </c>
      <c r="BY63" s="22">
        <f t="shared" si="28"/>
        <v>26</v>
      </c>
      <c r="BZ63" s="14"/>
      <c r="CA63" s="16"/>
      <c r="CB63" s="21"/>
      <c r="CC63" s="19"/>
      <c r="CD63" s="19"/>
      <c r="CE63" s="19"/>
      <c r="CF63" s="22">
        <f t="shared" si="29"/>
        <v>0</v>
      </c>
      <c r="CG63" s="14"/>
      <c r="CH63" s="23"/>
      <c r="CI63" s="21"/>
      <c r="CJ63" s="19">
        <f t="shared" si="34"/>
        <v>16</v>
      </c>
      <c r="CK63" s="19">
        <f t="shared" si="34"/>
        <v>0</v>
      </c>
      <c r="CL63" s="19">
        <f t="shared" si="34"/>
        <v>10</v>
      </c>
      <c r="CM63" s="22">
        <f t="shared" si="31"/>
        <v>26</v>
      </c>
      <c r="CN63" s="14" t="str">
        <f t="shared" si="32"/>
        <v>Claire Marston</v>
      </c>
      <c r="CO63" s="14"/>
      <c r="CP63" s="102">
        <v>7</v>
      </c>
    </row>
    <row r="64" spans="1:94">
      <c r="A64" s="14" t="s">
        <v>486</v>
      </c>
      <c r="B64" s="16"/>
      <c r="C64" s="21"/>
      <c r="D64" s="19"/>
      <c r="E64" s="19"/>
      <c r="F64" s="19"/>
      <c r="G64" s="22"/>
      <c r="H64" s="14"/>
      <c r="I64" s="16"/>
      <c r="J64" s="21"/>
      <c r="K64" s="19"/>
      <c r="L64" s="19"/>
      <c r="M64" s="19"/>
      <c r="N64" s="22"/>
      <c r="O64" s="14"/>
      <c r="P64" s="16"/>
      <c r="Q64" s="21"/>
      <c r="R64" s="19"/>
      <c r="S64" s="19"/>
      <c r="T64" s="19"/>
      <c r="U64" s="22"/>
      <c r="V64" s="14"/>
      <c r="W64" s="16"/>
      <c r="X64" s="21"/>
      <c r="Y64" s="19"/>
      <c r="Z64" s="19"/>
      <c r="AA64" s="19"/>
      <c r="AB64" s="22"/>
      <c r="AC64" s="14"/>
      <c r="AD64" s="16"/>
      <c r="AE64" s="21"/>
      <c r="AF64" s="19"/>
      <c r="AG64" s="19"/>
      <c r="AH64" s="19"/>
      <c r="AI64" s="22"/>
      <c r="AJ64" s="14"/>
      <c r="AK64" s="16"/>
      <c r="AL64" s="21"/>
      <c r="AM64" s="19"/>
      <c r="AN64" s="19"/>
      <c r="AO64" s="19"/>
      <c r="AP64" s="22"/>
      <c r="AQ64" s="14"/>
      <c r="AR64" s="16"/>
      <c r="AS64" s="21"/>
      <c r="AT64" s="19"/>
      <c r="AU64" s="19"/>
      <c r="AV64" s="19"/>
      <c r="AW64" s="22"/>
      <c r="AX64" s="14"/>
      <c r="AY64" s="16"/>
      <c r="AZ64" s="21"/>
      <c r="BA64" s="19"/>
      <c r="BB64" s="19"/>
      <c r="BC64" s="19"/>
      <c r="BD64" s="22"/>
      <c r="BE64" s="14"/>
      <c r="BF64" s="16"/>
      <c r="BG64" s="21"/>
      <c r="BH64" s="19"/>
      <c r="BI64" s="19"/>
      <c r="BJ64" s="19"/>
      <c r="BK64" s="22"/>
      <c r="BL64" s="14"/>
      <c r="BM64" s="16"/>
      <c r="BN64" s="21"/>
      <c r="BO64" s="19"/>
      <c r="BP64" s="19"/>
      <c r="BQ64" s="19"/>
      <c r="BR64" s="22"/>
      <c r="BS64" s="14"/>
      <c r="BT64" s="23">
        <v>4.5555555555555551E-2</v>
      </c>
      <c r="BU64" s="21" t="s">
        <v>336</v>
      </c>
      <c r="BV64" s="57">
        <f>((BT$69+1)-BU64)*2</f>
        <v>2</v>
      </c>
      <c r="BW64" s="24"/>
      <c r="BX64" s="19">
        <v>10</v>
      </c>
      <c r="BY64" s="22">
        <f t="shared" si="28"/>
        <v>12</v>
      </c>
      <c r="BZ64" s="14"/>
      <c r="CA64" s="16"/>
      <c r="CB64" s="21"/>
      <c r="CC64" s="19"/>
      <c r="CD64" s="19"/>
      <c r="CE64" s="19"/>
      <c r="CF64" s="22"/>
      <c r="CG64" s="14"/>
      <c r="CH64" s="16"/>
      <c r="CI64" s="21"/>
      <c r="CJ64" s="19">
        <f t="shared" ref="CJ64:CL65" si="35">D64+K64+R64+Y64+AF64+AM64+AT64+BA64+BH64+BO64+BV64+CC64</f>
        <v>2</v>
      </c>
      <c r="CK64" s="19">
        <f t="shared" si="35"/>
        <v>0</v>
      </c>
      <c r="CL64" s="19">
        <f t="shared" si="35"/>
        <v>10</v>
      </c>
      <c r="CM64" s="22">
        <f>CJ64+CK64+CL64</f>
        <v>12</v>
      </c>
      <c r="CN64" s="14" t="str">
        <f t="shared" si="32"/>
        <v>Sarah Walker</v>
      </c>
      <c r="CO64" s="14"/>
      <c r="CP64" s="102">
        <v>11</v>
      </c>
    </row>
    <row r="65" spans="1:94">
      <c r="A65" s="14" t="s">
        <v>487</v>
      </c>
      <c r="B65" s="16"/>
      <c r="C65" s="21"/>
      <c r="D65" s="19"/>
      <c r="E65" s="19"/>
      <c r="F65" s="19"/>
      <c r="G65" s="22"/>
      <c r="H65" s="14"/>
      <c r="I65" s="16"/>
      <c r="J65" s="21"/>
      <c r="K65" s="19"/>
      <c r="L65" s="19"/>
      <c r="M65" s="19"/>
      <c r="N65" s="22"/>
      <c r="O65" s="14"/>
      <c r="P65" s="16"/>
      <c r="Q65" s="21"/>
      <c r="R65" s="19"/>
      <c r="S65" s="19"/>
      <c r="T65" s="19"/>
      <c r="U65" s="22"/>
      <c r="V65" s="14"/>
      <c r="W65" s="16"/>
      <c r="X65" s="21"/>
      <c r="Y65" s="19"/>
      <c r="Z65" s="19"/>
      <c r="AA65" s="19"/>
      <c r="AB65" s="22"/>
      <c r="AC65" s="14"/>
      <c r="AD65" s="16"/>
      <c r="AE65" s="21"/>
      <c r="AF65" s="19"/>
      <c r="AG65" s="19"/>
      <c r="AH65" s="19"/>
      <c r="AI65" s="22"/>
      <c r="AJ65" s="14"/>
      <c r="AK65" s="16"/>
      <c r="AL65" s="21"/>
      <c r="AM65" s="19"/>
      <c r="AN65" s="19"/>
      <c r="AO65" s="19"/>
      <c r="AP65" s="22"/>
      <c r="AQ65" s="14"/>
      <c r="AR65" s="16"/>
      <c r="AS65" s="21"/>
      <c r="AT65" s="19"/>
      <c r="AU65" s="19"/>
      <c r="AV65" s="19"/>
      <c r="AW65" s="22"/>
      <c r="AX65" s="14"/>
      <c r="AY65" s="16"/>
      <c r="AZ65" s="21"/>
      <c r="BA65" s="19"/>
      <c r="BB65" s="19"/>
      <c r="BC65" s="19"/>
      <c r="BD65" s="22"/>
      <c r="BE65" s="14"/>
      <c r="BF65" s="16"/>
      <c r="BG65" s="21"/>
      <c r="BH65" s="19"/>
      <c r="BI65" s="19"/>
      <c r="BJ65" s="19"/>
      <c r="BK65" s="22"/>
      <c r="BL65" s="14"/>
      <c r="BM65" s="16"/>
      <c r="BN65" s="21"/>
      <c r="BO65" s="19"/>
      <c r="BP65" s="19"/>
      <c r="BQ65" s="19"/>
      <c r="BR65" s="22"/>
      <c r="BS65" s="14"/>
      <c r="BT65" s="23">
        <v>3.4733796296296297E-2</v>
      </c>
      <c r="BU65" s="21" t="s">
        <v>328</v>
      </c>
      <c r="BV65" s="57">
        <f>((BT$69+1)-BU65)*2</f>
        <v>10</v>
      </c>
      <c r="BW65" s="24"/>
      <c r="BX65" s="19">
        <v>10</v>
      </c>
      <c r="BY65" s="22">
        <f t="shared" si="28"/>
        <v>20</v>
      </c>
      <c r="BZ65" s="14"/>
      <c r="CA65" s="16"/>
      <c r="CB65" s="21"/>
      <c r="CC65" s="19"/>
      <c r="CD65" s="19"/>
      <c r="CE65" s="19"/>
      <c r="CF65" s="22"/>
      <c r="CG65" s="14"/>
      <c r="CH65" s="16"/>
      <c r="CI65" s="21"/>
      <c r="CJ65" s="19">
        <f t="shared" si="35"/>
        <v>10</v>
      </c>
      <c r="CK65" s="19">
        <f t="shared" si="35"/>
        <v>0</v>
      </c>
      <c r="CL65" s="19">
        <f t="shared" si="35"/>
        <v>10</v>
      </c>
      <c r="CM65" s="22">
        <f>CJ65+CK65+CL65</f>
        <v>20</v>
      </c>
      <c r="CN65" s="14" t="str">
        <f t="shared" si="32"/>
        <v>Marina Powell-Currie</v>
      </c>
      <c r="CO65" s="14"/>
      <c r="CP65" s="102">
        <v>8</v>
      </c>
    </row>
    <row r="66" spans="1:94">
      <c r="A66" s="14"/>
      <c r="B66" s="16"/>
      <c r="C66" s="21"/>
      <c r="D66" s="19"/>
      <c r="E66" s="19"/>
      <c r="F66" s="19"/>
      <c r="G66" s="22"/>
      <c r="H66" s="14"/>
      <c r="I66" s="16"/>
      <c r="J66" s="21"/>
      <c r="K66" s="19"/>
      <c r="L66" s="19"/>
      <c r="M66" s="19"/>
      <c r="N66" s="22"/>
      <c r="O66" s="14"/>
      <c r="P66" s="16"/>
      <c r="Q66" s="21"/>
      <c r="R66" s="19"/>
      <c r="S66" s="19"/>
      <c r="T66" s="19"/>
      <c r="U66" s="22"/>
      <c r="V66" s="14"/>
      <c r="W66" s="16"/>
      <c r="X66" s="21"/>
      <c r="Y66" s="19"/>
      <c r="Z66" s="19"/>
      <c r="AA66" s="19"/>
      <c r="AB66" s="22"/>
      <c r="AC66" s="14"/>
      <c r="AD66" s="16"/>
      <c r="AE66" s="21"/>
      <c r="AF66" s="19"/>
      <c r="AG66" s="19"/>
      <c r="AH66" s="19"/>
      <c r="AI66" s="22"/>
      <c r="AJ66" s="14"/>
      <c r="AK66" s="16"/>
      <c r="AL66" s="21"/>
      <c r="AM66" s="19"/>
      <c r="AN66" s="19"/>
      <c r="AO66" s="19"/>
      <c r="AP66" s="22"/>
      <c r="AQ66" s="14"/>
      <c r="AR66" s="16"/>
      <c r="AS66" s="21"/>
      <c r="AT66" s="19"/>
      <c r="AU66" s="19"/>
      <c r="AV66" s="19"/>
      <c r="AW66" s="22"/>
      <c r="AX66" s="14"/>
      <c r="AY66" s="16"/>
      <c r="AZ66" s="21"/>
      <c r="BA66" s="19"/>
      <c r="BB66" s="19"/>
      <c r="BC66" s="19"/>
      <c r="BD66" s="22"/>
      <c r="BE66" s="14"/>
      <c r="BF66" s="16"/>
      <c r="BG66" s="21"/>
      <c r="BH66" s="19"/>
      <c r="BI66" s="19"/>
      <c r="BJ66" s="19"/>
      <c r="BK66" s="22"/>
      <c r="BL66" s="14"/>
      <c r="BM66" s="16"/>
      <c r="BN66" s="21"/>
      <c r="BO66" s="19"/>
      <c r="BP66" s="19"/>
      <c r="BQ66" s="19"/>
      <c r="BR66" s="22"/>
      <c r="BS66" s="14"/>
      <c r="BT66" s="16"/>
      <c r="BU66" s="21"/>
      <c r="BV66" s="19"/>
      <c r="BW66" s="19"/>
      <c r="BX66" s="19"/>
      <c r="BY66" s="22"/>
      <c r="BZ66" s="14"/>
      <c r="CA66" s="16"/>
      <c r="CB66" s="21"/>
      <c r="CC66" s="19"/>
      <c r="CD66" s="19"/>
      <c r="CE66" s="19"/>
      <c r="CF66" s="22"/>
      <c r="CG66" s="14"/>
      <c r="CH66" s="16"/>
      <c r="CI66" s="21"/>
      <c r="CJ66" s="19"/>
      <c r="CK66" s="19"/>
      <c r="CL66" s="19"/>
      <c r="CM66" s="22"/>
      <c r="CN66" s="14"/>
      <c r="CO66" s="14"/>
      <c r="CP66" s="14"/>
    </row>
    <row r="67" spans="1:94">
      <c r="A67" s="14"/>
      <c r="B67" s="16"/>
      <c r="C67" s="21"/>
      <c r="D67" s="19"/>
      <c r="E67" s="19"/>
      <c r="F67" s="19"/>
      <c r="G67" s="22"/>
      <c r="H67" s="14"/>
      <c r="I67" s="16"/>
      <c r="J67" s="21"/>
      <c r="K67" s="19"/>
      <c r="L67" s="19"/>
      <c r="M67" s="19"/>
      <c r="N67" s="22"/>
      <c r="O67" s="14"/>
      <c r="P67" s="16"/>
      <c r="Q67" s="21"/>
      <c r="R67" s="19"/>
      <c r="S67" s="19"/>
      <c r="T67" s="19"/>
      <c r="U67" s="22"/>
      <c r="V67" s="14"/>
      <c r="W67" s="16"/>
      <c r="X67" s="21"/>
      <c r="Y67" s="19"/>
      <c r="Z67" s="19"/>
      <c r="AA67" s="19"/>
      <c r="AB67" s="22"/>
      <c r="AC67" s="14"/>
      <c r="AD67" s="16"/>
      <c r="AE67" s="21"/>
      <c r="AF67" s="19"/>
      <c r="AG67" s="19"/>
      <c r="AH67" s="19"/>
      <c r="AI67" s="22"/>
      <c r="AJ67" s="14"/>
      <c r="AK67" s="16"/>
      <c r="AL67" s="21"/>
      <c r="AM67" s="19"/>
      <c r="AN67" s="19"/>
      <c r="AO67" s="19"/>
      <c r="AP67" s="22"/>
      <c r="AQ67" s="14"/>
      <c r="AR67" s="16"/>
      <c r="AS67" s="21"/>
      <c r="AT67" s="19"/>
      <c r="AU67" s="19"/>
      <c r="AV67" s="19"/>
      <c r="AW67" s="22"/>
      <c r="AX67" s="14"/>
      <c r="AY67" s="16"/>
      <c r="AZ67" s="21"/>
      <c r="BA67" s="19"/>
      <c r="BB67" s="19"/>
      <c r="BC67" s="19"/>
      <c r="BD67" s="22"/>
      <c r="BE67" s="14"/>
      <c r="BF67" s="16"/>
      <c r="BG67" s="21"/>
      <c r="BH67" s="19"/>
      <c r="BI67" s="19"/>
      <c r="BJ67" s="19"/>
      <c r="BK67" s="22"/>
      <c r="BL67" s="14"/>
      <c r="BM67" s="16"/>
      <c r="BN67" s="21"/>
      <c r="BO67" s="19"/>
      <c r="BP67" s="19"/>
      <c r="BQ67" s="19"/>
      <c r="BR67" s="22"/>
      <c r="BS67" s="14"/>
      <c r="BT67" s="16"/>
      <c r="BU67" s="21"/>
      <c r="BV67" s="19"/>
      <c r="BW67" s="19"/>
      <c r="BX67" s="19"/>
      <c r="BY67" s="22"/>
      <c r="BZ67" s="14"/>
      <c r="CA67" s="16"/>
      <c r="CB67" s="21"/>
      <c r="CC67" s="19"/>
      <c r="CD67" s="19"/>
      <c r="CE67" s="19"/>
      <c r="CF67" s="22"/>
      <c r="CG67" s="14"/>
      <c r="CH67" s="16"/>
      <c r="CI67" s="21"/>
      <c r="CJ67" s="19"/>
      <c r="CK67" s="19"/>
      <c r="CL67" s="19"/>
      <c r="CM67" s="22"/>
      <c r="CN67" s="14"/>
      <c r="CO67" s="14"/>
      <c r="CP67" s="14"/>
    </row>
    <row r="68" spans="1:94">
      <c r="A68" s="14"/>
      <c r="B68" s="16"/>
      <c r="C68" s="21"/>
      <c r="D68" s="19"/>
      <c r="E68" s="19"/>
      <c r="F68" s="19"/>
      <c r="G68" s="22"/>
      <c r="H68" s="14"/>
      <c r="I68" s="16"/>
      <c r="J68" s="21"/>
      <c r="K68" s="19"/>
      <c r="L68" s="19"/>
      <c r="M68" s="19"/>
      <c r="N68" s="22"/>
      <c r="O68" s="14"/>
      <c r="P68" s="16"/>
      <c r="Q68" s="21"/>
      <c r="R68" s="19"/>
      <c r="S68" s="19"/>
      <c r="T68" s="19"/>
      <c r="U68" s="22"/>
      <c r="V68" s="14"/>
      <c r="W68" s="16"/>
      <c r="X68" s="21"/>
      <c r="Y68" s="19"/>
      <c r="Z68" s="19"/>
      <c r="AA68" s="19"/>
      <c r="AB68" s="22"/>
      <c r="AC68" s="14"/>
      <c r="AD68" s="16"/>
      <c r="AE68" s="21"/>
      <c r="AF68" s="19"/>
      <c r="AG68" s="19"/>
      <c r="AH68" s="19"/>
      <c r="AI68" s="22"/>
      <c r="AJ68" s="14"/>
      <c r="AK68" s="16"/>
      <c r="AL68" s="21"/>
      <c r="AM68" s="19"/>
      <c r="AN68" s="19"/>
      <c r="AO68" s="19"/>
      <c r="AP68" s="22"/>
      <c r="AQ68" s="14"/>
      <c r="AR68" s="16"/>
      <c r="AS68" s="21"/>
      <c r="AT68" s="19"/>
      <c r="AU68" s="19"/>
      <c r="AV68" s="19"/>
      <c r="AW68" s="22"/>
      <c r="AX68" s="14"/>
      <c r="AY68" s="16"/>
      <c r="AZ68" s="21"/>
      <c r="BA68" s="19"/>
      <c r="BB68" s="19"/>
      <c r="BC68" s="19"/>
      <c r="BD68" s="22"/>
      <c r="BE68" s="14"/>
      <c r="BF68" s="16"/>
      <c r="BG68" s="21"/>
      <c r="BH68" s="19"/>
      <c r="BI68" s="19"/>
      <c r="BJ68" s="19"/>
      <c r="BK68" s="22"/>
      <c r="BL68" s="14"/>
      <c r="BM68" s="16"/>
      <c r="BN68" s="21"/>
      <c r="BO68" s="19"/>
      <c r="BP68" s="19"/>
      <c r="BQ68" s="19"/>
      <c r="BR68" s="22"/>
      <c r="BS68" s="14"/>
      <c r="BT68" s="16"/>
      <c r="BU68" s="21"/>
      <c r="BV68" s="19"/>
      <c r="BW68" s="19"/>
      <c r="BX68" s="19"/>
      <c r="BY68" s="22"/>
      <c r="BZ68" s="14"/>
      <c r="CA68" s="16"/>
      <c r="CB68" s="21"/>
      <c r="CC68" s="19"/>
      <c r="CD68" s="19"/>
      <c r="CE68" s="19"/>
      <c r="CF68" s="22"/>
      <c r="CG68" s="14"/>
      <c r="CH68" s="16"/>
      <c r="CI68" s="21"/>
      <c r="CJ68" s="19"/>
      <c r="CK68" s="19"/>
      <c r="CL68" s="19"/>
      <c r="CM68" s="22"/>
      <c r="CN68" s="14"/>
      <c r="CO68" s="14"/>
      <c r="CP68" s="14"/>
    </row>
    <row r="69" spans="1:94" ht="14.4" thickBot="1">
      <c r="A69" s="14" t="s">
        <v>62</v>
      </c>
      <c r="B69" s="26">
        <v>0</v>
      </c>
      <c r="C69" s="27"/>
      <c r="D69" s="28"/>
      <c r="E69" s="28"/>
      <c r="F69" s="28"/>
      <c r="G69" s="29"/>
      <c r="H69" s="14"/>
      <c r="I69" s="26">
        <v>5</v>
      </c>
      <c r="J69" s="27"/>
      <c r="K69" s="28"/>
      <c r="L69" s="28"/>
      <c r="M69" s="28"/>
      <c r="N69" s="29"/>
      <c r="O69" s="14"/>
      <c r="P69" s="26">
        <v>9</v>
      </c>
      <c r="Q69" s="27"/>
      <c r="R69" s="28"/>
      <c r="S69" s="28"/>
      <c r="T69" s="28"/>
      <c r="U69" s="29"/>
      <c r="V69" s="14"/>
      <c r="W69" s="26">
        <v>0</v>
      </c>
      <c r="X69" s="27"/>
      <c r="Y69" s="28"/>
      <c r="Z69" s="28"/>
      <c r="AA69" s="28"/>
      <c r="AB69" s="29"/>
      <c r="AC69" s="14"/>
      <c r="AD69" s="26">
        <v>1</v>
      </c>
      <c r="AE69" s="27"/>
      <c r="AF69" s="28"/>
      <c r="AG69" s="28"/>
      <c r="AH69" s="28"/>
      <c r="AI69" s="29"/>
      <c r="AJ69" s="14"/>
      <c r="AK69" s="26">
        <v>6</v>
      </c>
      <c r="AL69" s="27"/>
      <c r="AM69" s="28"/>
      <c r="AN69" s="28"/>
      <c r="AO69" s="28"/>
      <c r="AP69" s="29"/>
      <c r="AQ69" s="14"/>
      <c r="AR69" s="26">
        <v>0</v>
      </c>
      <c r="AS69" s="27"/>
      <c r="AT69" s="28"/>
      <c r="AU69" s="28"/>
      <c r="AV69" s="28"/>
      <c r="AW69" s="29"/>
      <c r="AX69" s="14"/>
      <c r="AY69" s="26">
        <v>4</v>
      </c>
      <c r="AZ69" s="27"/>
      <c r="BA69" s="28"/>
      <c r="BB69" s="28"/>
      <c r="BC69" s="28"/>
      <c r="BD69" s="29"/>
      <c r="BE69" s="14"/>
      <c r="BF69" s="26">
        <v>0</v>
      </c>
      <c r="BG69" s="27"/>
      <c r="BH69" s="28"/>
      <c r="BI69" s="28"/>
      <c r="BJ69" s="28"/>
      <c r="BK69" s="29"/>
      <c r="BL69" s="14"/>
      <c r="BM69" s="26">
        <v>1</v>
      </c>
      <c r="BN69" s="27"/>
      <c r="BO69" s="28"/>
      <c r="BP69" s="28"/>
      <c r="BQ69" s="28"/>
      <c r="BR69" s="29"/>
      <c r="BS69" s="14"/>
      <c r="BT69" s="26">
        <v>9</v>
      </c>
      <c r="BU69" s="27"/>
      <c r="BV69" s="28"/>
      <c r="BW69" s="28"/>
      <c r="BX69" s="28"/>
      <c r="BY69" s="29"/>
      <c r="BZ69" s="14"/>
      <c r="CA69" s="26">
        <v>0</v>
      </c>
      <c r="CB69" s="27"/>
      <c r="CC69" s="28"/>
      <c r="CD69" s="28"/>
      <c r="CE69" s="28"/>
      <c r="CF69" s="29"/>
      <c r="CG69" s="14"/>
      <c r="CH69" s="104">
        <f>B69+I69+P69+W69+AD69+AK69+AR69+AY69+BF69+BM69+BT69+CA69</f>
        <v>35</v>
      </c>
      <c r="CI69" s="27"/>
      <c r="CJ69" s="28"/>
      <c r="CK69" s="28"/>
      <c r="CL69" s="28"/>
      <c r="CM69" s="29"/>
      <c r="CN69" s="14"/>
      <c r="CO69" s="14"/>
      <c r="CP69" s="14"/>
    </row>
    <row r="70" spans="1:94">
      <c r="A70" s="14"/>
      <c r="B70" s="14"/>
      <c r="C70" s="15"/>
      <c r="D70" s="14"/>
      <c r="E70" s="14"/>
      <c r="F70" s="14"/>
      <c r="G70" s="30"/>
      <c r="H70" s="14"/>
      <c r="I70" s="14"/>
      <c r="J70" s="15"/>
      <c r="K70" s="14"/>
      <c r="L70" s="14"/>
      <c r="M70" s="14"/>
      <c r="N70" s="30"/>
      <c r="O70" s="14"/>
      <c r="P70" s="14"/>
      <c r="Q70" s="15"/>
      <c r="R70" s="14"/>
      <c r="S70" s="14"/>
      <c r="T70" s="14"/>
      <c r="U70" s="30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</row>
    <row r="71" spans="1:94">
      <c r="A71" s="14"/>
      <c r="B71" s="14"/>
      <c r="C71" s="15"/>
      <c r="D71" s="14"/>
      <c r="E71" s="14"/>
      <c r="F71" s="14"/>
      <c r="G71" s="30"/>
      <c r="H71" s="14"/>
      <c r="I71" s="14"/>
      <c r="J71" s="15"/>
      <c r="K71" s="14"/>
      <c r="L71" s="14"/>
      <c r="M71" s="14"/>
      <c r="N71" s="30"/>
      <c r="O71" s="14"/>
      <c r="P71" s="14"/>
      <c r="Q71" s="15"/>
      <c r="R71" s="14"/>
      <c r="S71" s="14"/>
      <c r="T71" s="14"/>
      <c r="U71" s="30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</row>
    <row r="72" spans="1:94">
      <c r="G72" s="10"/>
      <c r="N72" s="10"/>
      <c r="U72" s="10"/>
    </row>
    <row r="73" spans="1:94">
      <c r="G73" s="10"/>
      <c r="N73" s="10"/>
      <c r="U73" s="10"/>
    </row>
    <row r="74" spans="1:94">
      <c r="G74" s="10"/>
      <c r="N74" s="10"/>
      <c r="U74" s="10"/>
    </row>
    <row r="75" spans="1:94">
      <c r="G75" s="10"/>
      <c r="N75" s="10"/>
      <c r="U75" s="10"/>
    </row>
    <row r="76" spans="1:94">
      <c r="G76" s="10"/>
      <c r="N76" s="10"/>
      <c r="U76" s="10"/>
    </row>
    <row r="77" spans="1:94">
      <c r="G77" s="10"/>
      <c r="N77" s="10"/>
      <c r="U77" s="10"/>
    </row>
    <row r="78" spans="1:94">
      <c r="G78" s="10"/>
      <c r="N78" s="10"/>
      <c r="U78" s="10"/>
    </row>
    <row r="79" spans="1:94">
      <c r="G79" s="10"/>
      <c r="N79" s="10"/>
      <c r="U79" s="10"/>
    </row>
    <row r="80" spans="1:94">
      <c r="G80" s="10"/>
      <c r="N80" s="10"/>
      <c r="U80" s="10"/>
    </row>
    <row r="81" spans="7:21">
      <c r="G81" s="10"/>
      <c r="N81" s="10"/>
      <c r="U81" s="10"/>
    </row>
    <row r="82" spans="7:21">
      <c r="G82" s="10"/>
      <c r="N82" s="10"/>
      <c r="U82" s="10"/>
    </row>
    <row r="83" spans="7:21">
      <c r="G83" s="10"/>
      <c r="N83" s="10"/>
      <c r="U83" s="10"/>
    </row>
    <row r="84" spans="7:21">
      <c r="G84" s="10"/>
      <c r="N84" s="10"/>
      <c r="U84" s="10"/>
    </row>
    <row r="85" spans="7:21">
      <c r="G85" s="10"/>
      <c r="N85" s="10"/>
      <c r="U85" s="10"/>
    </row>
    <row r="86" spans="7:21">
      <c r="G86" s="10"/>
      <c r="N86" s="10"/>
      <c r="U86" s="10"/>
    </row>
    <row r="87" spans="7:21">
      <c r="G87" s="10"/>
      <c r="N87" s="10"/>
      <c r="U87" s="10"/>
    </row>
    <row r="88" spans="7:21">
      <c r="G88" s="10"/>
      <c r="N88" s="10"/>
      <c r="U88" s="10"/>
    </row>
    <row r="89" spans="7:21">
      <c r="G89" s="10"/>
      <c r="N89" s="10"/>
      <c r="U89" s="10"/>
    </row>
    <row r="90" spans="7:21">
      <c r="G90" s="10"/>
      <c r="N90" s="10"/>
      <c r="U90" s="10"/>
    </row>
    <row r="91" spans="7:21">
      <c r="G91" s="10"/>
      <c r="N91" s="10"/>
      <c r="U91" s="10"/>
    </row>
    <row r="92" spans="7:21">
      <c r="G92" s="10"/>
      <c r="N92" s="10"/>
      <c r="U92" s="10"/>
    </row>
    <row r="93" spans="7:21">
      <c r="G93" s="10"/>
      <c r="N93" s="10"/>
      <c r="U93" s="10"/>
    </row>
    <row r="94" spans="7:21">
      <c r="G94" s="10"/>
      <c r="N94" s="10"/>
      <c r="U94" s="10"/>
    </row>
    <row r="95" spans="7:21">
      <c r="G95" s="10"/>
      <c r="N95" s="10"/>
      <c r="U95" s="10"/>
    </row>
    <row r="96" spans="7:21">
      <c r="G96" s="10"/>
      <c r="N96" s="10"/>
      <c r="U96" s="10"/>
    </row>
    <row r="97" spans="7:21">
      <c r="G97" s="10"/>
      <c r="N97" s="10"/>
      <c r="U97" s="10"/>
    </row>
    <row r="98" spans="7:21">
      <c r="G98" s="10"/>
      <c r="N98" s="10"/>
      <c r="U98" s="10"/>
    </row>
    <row r="99" spans="7:21">
      <c r="G99" s="10"/>
      <c r="N99" s="10"/>
      <c r="U99" s="10"/>
    </row>
    <row r="100" spans="7:21">
      <c r="G100" s="10"/>
      <c r="N100" s="10"/>
      <c r="U100" s="10"/>
    </row>
    <row r="101" spans="7:21">
      <c r="G101" s="10"/>
      <c r="N101" s="10"/>
      <c r="U101" s="10"/>
    </row>
    <row r="102" spans="7:21">
      <c r="G102" s="10"/>
      <c r="N102" s="10"/>
      <c r="U102" s="10"/>
    </row>
    <row r="103" spans="7:21">
      <c r="G103" s="10"/>
      <c r="N103" s="10"/>
      <c r="U103" s="10"/>
    </row>
    <row r="104" spans="7:21">
      <c r="G104" s="10"/>
      <c r="N104" s="10"/>
      <c r="U104" s="10"/>
    </row>
    <row r="105" spans="7:21">
      <c r="G105" s="10"/>
      <c r="N105" s="10"/>
      <c r="U105" s="10"/>
    </row>
    <row r="106" spans="7:21">
      <c r="G106" s="10"/>
      <c r="N106" s="10"/>
      <c r="U106" s="10"/>
    </row>
    <row r="107" spans="7:21">
      <c r="G107" s="10"/>
      <c r="N107" s="10"/>
      <c r="U107" s="10"/>
    </row>
    <row r="108" spans="7:21">
      <c r="G108" s="10"/>
      <c r="N108" s="10"/>
      <c r="U108" s="10"/>
    </row>
    <row r="109" spans="7:21">
      <c r="G109" s="10"/>
      <c r="N109" s="10"/>
      <c r="U109" s="10"/>
    </row>
    <row r="110" spans="7:21">
      <c r="G110" s="10"/>
      <c r="N110" s="10"/>
      <c r="U110" s="10"/>
    </row>
    <row r="111" spans="7:21">
      <c r="G111" s="10"/>
      <c r="N111" s="10"/>
      <c r="U111" s="10"/>
    </row>
    <row r="112" spans="7:21">
      <c r="G112" s="10"/>
      <c r="N112" s="10"/>
      <c r="U112" s="10"/>
    </row>
    <row r="113" spans="7:21">
      <c r="G113" s="10"/>
      <c r="N113" s="10"/>
      <c r="U113" s="10"/>
    </row>
    <row r="114" spans="7:21">
      <c r="G114" s="10"/>
      <c r="N114" s="10"/>
      <c r="U114" s="10"/>
    </row>
    <row r="115" spans="7:21">
      <c r="G115" s="10"/>
      <c r="N115" s="10"/>
      <c r="U115" s="10"/>
    </row>
    <row r="116" spans="7:21">
      <c r="G116" s="10"/>
      <c r="N116" s="10"/>
      <c r="U116" s="10"/>
    </row>
    <row r="117" spans="7:21">
      <c r="G117" s="10"/>
      <c r="N117" s="10"/>
      <c r="U117" s="10"/>
    </row>
    <row r="118" spans="7:21">
      <c r="G118" s="10"/>
      <c r="N118" s="10"/>
      <c r="U118" s="10"/>
    </row>
    <row r="119" spans="7:21">
      <c r="G119" s="10"/>
      <c r="N119" s="10"/>
      <c r="U119" s="10"/>
    </row>
    <row r="120" spans="7:21">
      <c r="G120" s="10"/>
      <c r="N120" s="10"/>
      <c r="U120" s="10"/>
    </row>
    <row r="121" spans="7:21">
      <c r="G121" s="10"/>
      <c r="N121" s="10"/>
      <c r="U121" s="10"/>
    </row>
    <row r="122" spans="7:21">
      <c r="G122" s="10"/>
      <c r="N122" s="10"/>
      <c r="U122" s="10"/>
    </row>
    <row r="123" spans="7:21">
      <c r="G123" s="10"/>
      <c r="N123" s="10"/>
      <c r="U123" s="10"/>
    </row>
    <row r="124" spans="7:21">
      <c r="G124" s="10"/>
      <c r="N124" s="10"/>
      <c r="U124" s="10"/>
    </row>
    <row r="125" spans="7:21">
      <c r="G125" s="10"/>
      <c r="N125" s="10"/>
      <c r="U125" s="10"/>
    </row>
    <row r="126" spans="7:21">
      <c r="G126" s="10"/>
      <c r="N126" s="10"/>
      <c r="U126" s="10"/>
    </row>
    <row r="127" spans="7:21">
      <c r="G127" s="10"/>
      <c r="N127" s="10"/>
      <c r="U127" s="10"/>
    </row>
    <row r="128" spans="7:21">
      <c r="G128" s="10"/>
      <c r="N128" s="10"/>
      <c r="U128" s="10"/>
    </row>
    <row r="129" spans="7:21">
      <c r="G129" s="10"/>
      <c r="N129" s="10"/>
      <c r="U129" s="10"/>
    </row>
    <row r="130" spans="7:21">
      <c r="G130" s="10"/>
      <c r="N130" s="10"/>
      <c r="U130" s="10"/>
    </row>
    <row r="131" spans="7:21">
      <c r="G131" s="10"/>
      <c r="N131" s="10"/>
      <c r="U131" s="10"/>
    </row>
    <row r="132" spans="7:21">
      <c r="G132" s="10"/>
      <c r="N132" s="10"/>
      <c r="U132" s="10"/>
    </row>
    <row r="133" spans="7:21">
      <c r="G133" s="10"/>
      <c r="N133" s="10"/>
      <c r="U133" s="10"/>
    </row>
    <row r="134" spans="7:21">
      <c r="G134" s="10"/>
      <c r="N134" s="10"/>
      <c r="U134" s="10"/>
    </row>
    <row r="135" spans="7:21">
      <c r="G135" s="10"/>
      <c r="N135" s="10"/>
      <c r="U135" s="10"/>
    </row>
    <row r="136" spans="7:21">
      <c r="G136" s="10"/>
      <c r="N136" s="10"/>
      <c r="U136" s="10"/>
    </row>
    <row r="137" spans="7:21">
      <c r="G137" s="10"/>
      <c r="N137" s="10"/>
      <c r="U137" s="10"/>
    </row>
    <row r="138" spans="7:21">
      <c r="G138" s="10"/>
      <c r="N138" s="10"/>
      <c r="U138" s="10"/>
    </row>
    <row r="139" spans="7:21">
      <c r="G139" s="10"/>
      <c r="N139" s="10"/>
      <c r="U139" s="10"/>
    </row>
    <row r="140" spans="7:21">
      <c r="G140" s="10"/>
      <c r="N140" s="10"/>
      <c r="U140" s="10"/>
    </row>
    <row r="141" spans="7:21">
      <c r="G141" s="10"/>
      <c r="N141" s="10"/>
      <c r="U141" s="10"/>
    </row>
    <row r="142" spans="7:21">
      <c r="G142" s="10"/>
      <c r="N142" s="10"/>
      <c r="U142" s="10"/>
    </row>
    <row r="143" spans="7:21">
      <c r="G143" s="10"/>
      <c r="N143" s="10"/>
      <c r="U143" s="10"/>
    </row>
    <row r="144" spans="7:21">
      <c r="G144" s="10"/>
      <c r="N144" s="10"/>
      <c r="U144" s="10"/>
    </row>
    <row r="145" spans="7:21">
      <c r="G145" s="10"/>
      <c r="N145" s="10"/>
      <c r="U145" s="10"/>
    </row>
    <row r="146" spans="7:21">
      <c r="G146" s="10"/>
      <c r="N146" s="10"/>
      <c r="U146" s="10"/>
    </row>
    <row r="147" spans="7:21">
      <c r="G147" s="10"/>
      <c r="N147" s="10"/>
      <c r="U147" s="10"/>
    </row>
    <row r="148" spans="7:21">
      <c r="G148" s="10"/>
      <c r="N148" s="10"/>
      <c r="U148" s="10"/>
    </row>
    <row r="149" spans="7:21">
      <c r="G149" s="10"/>
      <c r="N149" s="10"/>
      <c r="U149" s="10"/>
    </row>
    <row r="150" spans="7:21">
      <c r="G150" s="10"/>
      <c r="N150" s="10"/>
      <c r="U150" s="10"/>
    </row>
    <row r="151" spans="7:21">
      <c r="G151" s="10"/>
      <c r="N151" s="10"/>
      <c r="U151" s="10"/>
    </row>
    <row r="152" spans="7:21">
      <c r="G152" s="10"/>
      <c r="N152" s="10"/>
      <c r="U152" s="10"/>
    </row>
    <row r="153" spans="7:21">
      <c r="G153" s="10"/>
      <c r="N153" s="10"/>
      <c r="U153" s="10"/>
    </row>
    <row r="154" spans="7:21">
      <c r="G154" s="10"/>
      <c r="N154" s="10"/>
      <c r="U154" s="10"/>
    </row>
    <row r="155" spans="7:21">
      <c r="G155" s="10"/>
      <c r="N155" s="10"/>
      <c r="U155" s="10"/>
    </row>
    <row r="156" spans="7:21">
      <c r="G156" s="10"/>
      <c r="N156" s="10"/>
      <c r="U156" s="10"/>
    </row>
    <row r="157" spans="7:21">
      <c r="G157" s="10"/>
      <c r="N157" s="10"/>
      <c r="U157" s="10"/>
    </row>
    <row r="158" spans="7:21">
      <c r="G158" s="10"/>
      <c r="N158" s="10"/>
      <c r="U158" s="10"/>
    </row>
    <row r="159" spans="7:21">
      <c r="G159" s="10"/>
      <c r="N159" s="10"/>
      <c r="U159" s="10"/>
    </row>
    <row r="160" spans="7:21">
      <c r="G160" s="10"/>
      <c r="N160" s="10"/>
      <c r="U160" s="10"/>
    </row>
    <row r="161" spans="7:21">
      <c r="G161" s="10"/>
      <c r="N161" s="10"/>
      <c r="U161" s="10"/>
    </row>
    <row r="162" spans="7:21">
      <c r="G162" s="10"/>
      <c r="N162" s="10"/>
      <c r="U162" s="10"/>
    </row>
    <row r="163" spans="7:21">
      <c r="G163" s="10"/>
      <c r="N163" s="10"/>
      <c r="U163" s="10"/>
    </row>
    <row r="164" spans="7:21">
      <c r="G164" s="10"/>
      <c r="N164" s="10"/>
      <c r="U164" s="10"/>
    </row>
    <row r="165" spans="7:21">
      <c r="G165" s="10"/>
      <c r="N165" s="10"/>
      <c r="U165" s="10"/>
    </row>
    <row r="166" spans="7:21">
      <c r="G166" s="10"/>
      <c r="N166" s="10"/>
      <c r="U166" s="10"/>
    </row>
    <row r="167" spans="7:21">
      <c r="G167" s="10"/>
      <c r="N167" s="10"/>
      <c r="U167" s="10"/>
    </row>
    <row r="168" spans="7:21">
      <c r="G168" s="10"/>
      <c r="N168" s="10"/>
      <c r="U168" s="10"/>
    </row>
    <row r="169" spans="7:21">
      <c r="G169" s="10"/>
      <c r="N169" s="10"/>
      <c r="U169" s="10"/>
    </row>
    <row r="170" spans="7:21">
      <c r="G170" s="10"/>
      <c r="N170" s="10"/>
      <c r="U170" s="10"/>
    </row>
    <row r="171" spans="7:21">
      <c r="G171" s="10"/>
      <c r="N171" s="10"/>
      <c r="U171" s="10"/>
    </row>
    <row r="172" spans="7:21">
      <c r="G172" s="10"/>
      <c r="N172" s="10"/>
      <c r="U172" s="10"/>
    </row>
    <row r="173" spans="7:21">
      <c r="G173" s="10"/>
      <c r="N173" s="10"/>
      <c r="U173" s="10"/>
    </row>
    <row r="174" spans="7:21">
      <c r="G174" s="10"/>
      <c r="N174" s="10"/>
      <c r="U174" s="10"/>
    </row>
    <row r="175" spans="7:21">
      <c r="G175" s="10"/>
      <c r="N175" s="10"/>
      <c r="U175" s="10"/>
    </row>
    <row r="176" spans="7:21">
      <c r="G176" s="10"/>
      <c r="N176" s="10"/>
      <c r="U176" s="10"/>
    </row>
    <row r="177" spans="7:21">
      <c r="G177" s="10"/>
      <c r="N177" s="10"/>
      <c r="U177" s="10"/>
    </row>
    <row r="178" spans="7:21">
      <c r="G178" s="10"/>
      <c r="N178" s="10"/>
      <c r="U178" s="10"/>
    </row>
    <row r="179" spans="7:21">
      <c r="G179" s="10"/>
      <c r="N179" s="10"/>
      <c r="U179" s="10"/>
    </row>
    <row r="180" spans="7:21">
      <c r="G180" s="10"/>
      <c r="N180" s="10"/>
      <c r="U180" s="10"/>
    </row>
    <row r="181" spans="7:21">
      <c r="G181" s="10"/>
      <c r="N181" s="10"/>
      <c r="U181" s="10"/>
    </row>
    <row r="182" spans="7:21">
      <c r="G182" s="10"/>
      <c r="N182" s="10"/>
      <c r="U182" s="10"/>
    </row>
    <row r="183" spans="7:21">
      <c r="G183" s="10"/>
      <c r="N183" s="10"/>
      <c r="U183" s="10"/>
    </row>
    <row r="184" spans="7:21">
      <c r="G184" s="10"/>
      <c r="N184" s="10"/>
      <c r="U184" s="10"/>
    </row>
    <row r="185" spans="7:21">
      <c r="G185" s="10"/>
      <c r="N185" s="10"/>
      <c r="U185" s="10"/>
    </row>
    <row r="186" spans="7:21">
      <c r="G186" s="10"/>
      <c r="N186" s="10"/>
      <c r="U186" s="10"/>
    </row>
    <row r="187" spans="7:21">
      <c r="G187" s="10"/>
      <c r="N187" s="10"/>
      <c r="U187" s="10"/>
    </row>
    <row r="188" spans="7:21">
      <c r="G188" s="10"/>
      <c r="N188" s="10"/>
      <c r="U188" s="10"/>
    </row>
    <row r="189" spans="7:21">
      <c r="G189" s="10"/>
      <c r="N189" s="10"/>
      <c r="U189" s="10"/>
    </row>
    <row r="190" spans="7:21">
      <c r="G190" s="10"/>
      <c r="N190" s="10"/>
      <c r="U190" s="10"/>
    </row>
    <row r="191" spans="7:21">
      <c r="G191" s="10"/>
      <c r="N191" s="10"/>
      <c r="U191" s="10"/>
    </row>
    <row r="192" spans="7:21">
      <c r="G192" s="10"/>
      <c r="N192" s="10"/>
      <c r="U192" s="10"/>
    </row>
    <row r="193" spans="7:21">
      <c r="G193" s="10"/>
      <c r="N193" s="10"/>
      <c r="U193" s="10"/>
    </row>
    <row r="194" spans="7:21">
      <c r="G194" s="10"/>
      <c r="N194" s="10"/>
      <c r="U194" s="10"/>
    </row>
    <row r="195" spans="7:21">
      <c r="G195" s="10"/>
      <c r="N195" s="10"/>
      <c r="U195" s="10"/>
    </row>
    <row r="196" spans="7:21">
      <c r="G196" s="10"/>
      <c r="N196" s="10"/>
      <c r="U196" s="10"/>
    </row>
    <row r="197" spans="7:21">
      <c r="G197" s="10"/>
      <c r="N197" s="10"/>
      <c r="U197" s="10"/>
    </row>
    <row r="198" spans="7:21">
      <c r="G198" s="10"/>
      <c r="N198" s="10"/>
      <c r="U198" s="10"/>
    </row>
    <row r="199" spans="7:21">
      <c r="G199" s="10"/>
      <c r="N199" s="10"/>
      <c r="U199" s="10"/>
    </row>
    <row r="200" spans="7:21">
      <c r="G200" s="10"/>
      <c r="N200" s="10"/>
      <c r="U200" s="10"/>
    </row>
    <row r="201" spans="7:21">
      <c r="G201" s="10"/>
      <c r="N201" s="10"/>
      <c r="U201" s="10"/>
    </row>
    <row r="202" spans="7:21">
      <c r="G202" s="10"/>
      <c r="N202" s="10"/>
      <c r="U202" s="10"/>
    </row>
    <row r="203" spans="7:21">
      <c r="G203" s="10"/>
      <c r="N203" s="10"/>
      <c r="U203" s="10"/>
    </row>
    <row r="204" spans="7:21">
      <c r="G204" s="10"/>
      <c r="N204" s="10"/>
      <c r="U204" s="10"/>
    </row>
    <row r="205" spans="7:21">
      <c r="G205" s="10"/>
      <c r="N205" s="10"/>
      <c r="U205" s="10"/>
    </row>
    <row r="206" spans="7:21">
      <c r="G206" s="10"/>
      <c r="N206" s="10"/>
      <c r="U206" s="10"/>
    </row>
    <row r="207" spans="7:21">
      <c r="G207" s="10"/>
      <c r="N207" s="10"/>
      <c r="U207" s="10"/>
    </row>
    <row r="208" spans="7:21">
      <c r="G208" s="10"/>
      <c r="N208" s="10"/>
      <c r="U208" s="10"/>
    </row>
    <row r="209" spans="7:21">
      <c r="G209" s="10"/>
      <c r="N209" s="10"/>
      <c r="U209" s="10"/>
    </row>
    <row r="210" spans="7:21">
      <c r="G210" s="10"/>
      <c r="N210" s="10"/>
      <c r="U210" s="10"/>
    </row>
    <row r="211" spans="7:21">
      <c r="G211" s="10"/>
      <c r="N211" s="10"/>
      <c r="U211" s="10"/>
    </row>
    <row r="212" spans="7:21">
      <c r="G212" s="10"/>
      <c r="N212" s="10"/>
      <c r="U212" s="10"/>
    </row>
    <row r="213" spans="7:21">
      <c r="G213" s="10"/>
      <c r="N213" s="10"/>
      <c r="U213" s="10"/>
    </row>
    <row r="214" spans="7:21">
      <c r="G214" s="10"/>
      <c r="N214" s="10"/>
      <c r="U214" s="10"/>
    </row>
    <row r="215" spans="7:21">
      <c r="G215" s="10"/>
      <c r="N215" s="10"/>
      <c r="U215" s="10"/>
    </row>
    <row r="216" spans="7:21">
      <c r="G216" s="10"/>
      <c r="N216" s="10"/>
      <c r="U216" s="10"/>
    </row>
    <row r="217" spans="7:21">
      <c r="G217" s="10"/>
      <c r="N217" s="10"/>
      <c r="U217" s="10"/>
    </row>
    <row r="218" spans="7:21">
      <c r="G218" s="10"/>
      <c r="N218" s="10"/>
      <c r="U218" s="10"/>
    </row>
    <row r="219" spans="7:21">
      <c r="G219" s="10"/>
      <c r="N219" s="10"/>
      <c r="U219" s="10"/>
    </row>
    <row r="220" spans="7:21">
      <c r="G220" s="10"/>
      <c r="N220" s="10"/>
      <c r="U220" s="10"/>
    </row>
    <row r="221" spans="7:21">
      <c r="G221" s="10"/>
      <c r="N221" s="10"/>
      <c r="U221" s="10"/>
    </row>
    <row r="222" spans="7:21">
      <c r="G222" s="10"/>
      <c r="N222" s="10"/>
      <c r="U222" s="10"/>
    </row>
    <row r="223" spans="7:21">
      <c r="G223" s="10"/>
      <c r="N223" s="10"/>
      <c r="U223" s="10"/>
    </row>
    <row r="224" spans="7:21">
      <c r="G224" s="10"/>
      <c r="N224" s="10"/>
      <c r="U224" s="10"/>
    </row>
    <row r="225" spans="7:21">
      <c r="G225" s="10"/>
      <c r="N225" s="10"/>
      <c r="U225" s="10"/>
    </row>
    <row r="226" spans="7:21">
      <c r="G226" s="10"/>
      <c r="N226" s="10"/>
      <c r="U226" s="10"/>
    </row>
    <row r="227" spans="7:21">
      <c r="G227" s="10"/>
      <c r="N227" s="10"/>
      <c r="U227" s="10"/>
    </row>
    <row r="228" spans="7:21">
      <c r="G228" s="10"/>
      <c r="N228" s="10"/>
      <c r="U228" s="10"/>
    </row>
    <row r="229" spans="7:21">
      <c r="G229" s="10"/>
      <c r="N229" s="10"/>
      <c r="U229" s="10"/>
    </row>
    <row r="230" spans="7:21">
      <c r="G230" s="10"/>
      <c r="N230" s="10"/>
      <c r="U230" s="10"/>
    </row>
    <row r="231" spans="7:21">
      <c r="G231" s="10"/>
      <c r="N231" s="10"/>
      <c r="U231" s="10"/>
    </row>
    <row r="232" spans="7:21">
      <c r="G232" s="10"/>
      <c r="N232" s="10"/>
      <c r="U232" s="10"/>
    </row>
    <row r="233" spans="7:21">
      <c r="G233" s="10"/>
      <c r="N233" s="10"/>
      <c r="U233" s="10"/>
    </row>
    <row r="234" spans="7:21">
      <c r="G234" s="10"/>
      <c r="N234" s="10"/>
      <c r="U234" s="10"/>
    </row>
    <row r="235" spans="7:21">
      <c r="G235" s="10"/>
      <c r="N235" s="10"/>
      <c r="U235" s="10"/>
    </row>
    <row r="236" spans="7:21">
      <c r="G236" s="10"/>
      <c r="N236" s="10"/>
      <c r="U236" s="10"/>
    </row>
    <row r="237" spans="7:21">
      <c r="G237" s="10"/>
      <c r="N237" s="10"/>
      <c r="U237" s="10"/>
    </row>
    <row r="238" spans="7:21">
      <c r="G238" s="10"/>
      <c r="N238" s="10"/>
      <c r="U238" s="10"/>
    </row>
    <row r="239" spans="7:21">
      <c r="G239" s="10"/>
      <c r="N239" s="10"/>
      <c r="U239" s="10"/>
    </row>
    <row r="240" spans="7:21">
      <c r="G240" s="10"/>
      <c r="N240" s="10"/>
      <c r="U240" s="10"/>
    </row>
    <row r="241" spans="7:21">
      <c r="G241" s="10"/>
      <c r="N241" s="10"/>
      <c r="U241" s="10"/>
    </row>
    <row r="242" spans="7:21">
      <c r="G242" s="10"/>
      <c r="N242" s="10"/>
      <c r="U242" s="10"/>
    </row>
    <row r="243" spans="7:21">
      <c r="G243" s="10"/>
      <c r="N243" s="10"/>
      <c r="U243" s="10"/>
    </row>
    <row r="244" spans="7:21">
      <c r="G244" s="10"/>
      <c r="N244" s="10"/>
      <c r="U244" s="10"/>
    </row>
    <row r="245" spans="7:21">
      <c r="G245" s="10"/>
      <c r="N245" s="10"/>
      <c r="U245" s="10"/>
    </row>
    <row r="246" spans="7:21">
      <c r="G246" s="10"/>
      <c r="N246" s="10"/>
      <c r="U246" s="10"/>
    </row>
    <row r="247" spans="7:21">
      <c r="G247" s="10"/>
      <c r="N247" s="10"/>
      <c r="U247" s="10"/>
    </row>
    <row r="248" spans="7:21">
      <c r="G248" s="10"/>
      <c r="N248" s="10"/>
      <c r="U248" s="10"/>
    </row>
    <row r="249" spans="7:21">
      <c r="G249" s="10"/>
      <c r="N249" s="10"/>
      <c r="U249" s="10"/>
    </row>
    <row r="250" spans="7:21">
      <c r="G250" s="10"/>
      <c r="N250" s="10"/>
      <c r="U250" s="10"/>
    </row>
    <row r="251" spans="7:21">
      <c r="G251" s="10"/>
      <c r="N251" s="10"/>
      <c r="U251" s="10"/>
    </row>
    <row r="252" spans="7:21">
      <c r="G252" s="10"/>
      <c r="N252" s="10"/>
      <c r="U252" s="10"/>
    </row>
    <row r="253" spans="7:21">
      <c r="G253" s="10"/>
      <c r="N253" s="10"/>
      <c r="U253" s="10"/>
    </row>
    <row r="254" spans="7:21">
      <c r="G254" s="10"/>
      <c r="N254" s="10"/>
      <c r="U254" s="10"/>
    </row>
    <row r="255" spans="7:21">
      <c r="G255" s="10"/>
      <c r="N255" s="10"/>
      <c r="U255" s="10"/>
    </row>
    <row r="256" spans="7:21">
      <c r="G256" s="10"/>
      <c r="N256" s="10"/>
      <c r="U256" s="10"/>
    </row>
    <row r="257" spans="7:21">
      <c r="G257" s="10"/>
      <c r="N257" s="10"/>
      <c r="U257" s="10"/>
    </row>
    <row r="258" spans="7:21">
      <c r="G258" s="10"/>
      <c r="N258" s="10"/>
      <c r="U258" s="10"/>
    </row>
    <row r="259" spans="7:21">
      <c r="G259" s="10"/>
      <c r="N259" s="10"/>
      <c r="U259" s="10"/>
    </row>
    <row r="260" spans="7:21">
      <c r="G260" s="10"/>
      <c r="N260" s="10"/>
      <c r="U260" s="10"/>
    </row>
    <row r="261" spans="7:21">
      <c r="G261" s="10"/>
      <c r="N261" s="10"/>
      <c r="U261" s="10"/>
    </row>
    <row r="262" spans="7:21">
      <c r="G262" s="10"/>
      <c r="N262" s="10"/>
      <c r="U262" s="10"/>
    </row>
    <row r="263" spans="7:21">
      <c r="G263" s="10"/>
      <c r="N263" s="10"/>
      <c r="U263" s="10"/>
    </row>
    <row r="264" spans="7:21">
      <c r="G264" s="10"/>
      <c r="N264" s="10"/>
      <c r="U264" s="10"/>
    </row>
    <row r="265" spans="7:21">
      <c r="G265" s="10"/>
      <c r="N265" s="10"/>
      <c r="U265" s="10"/>
    </row>
    <row r="266" spans="7:21">
      <c r="G266" s="10"/>
      <c r="N266" s="10"/>
      <c r="U266" s="10"/>
    </row>
    <row r="267" spans="7:21">
      <c r="G267" s="10"/>
      <c r="N267" s="10"/>
      <c r="U267" s="10"/>
    </row>
    <row r="268" spans="7:21">
      <c r="G268" s="10"/>
      <c r="N268" s="10"/>
      <c r="U268" s="10"/>
    </row>
    <row r="269" spans="7:21">
      <c r="G269" s="10"/>
      <c r="N269" s="10"/>
      <c r="U269" s="10"/>
    </row>
    <row r="270" spans="7:21">
      <c r="G270" s="10"/>
      <c r="N270" s="10"/>
      <c r="U270" s="10"/>
    </row>
    <row r="271" spans="7:21">
      <c r="G271" s="10"/>
      <c r="N271" s="10"/>
      <c r="U271" s="10"/>
    </row>
    <row r="272" spans="7:21">
      <c r="G272" s="10"/>
      <c r="N272" s="10"/>
      <c r="U272" s="10"/>
    </row>
    <row r="273" spans="7:21">
      <c r="G273" s="10"/>
      <c r="N273" s="10"/>
      <c r="U273" s="10"/>
    </row>
    <row r="274" spans="7:21">
      <c r="G274" s="10"/>
      <c r="N274" s="10"/>
      <c r="U274" s="10"/>
    </row>
    <row r="275" spans="7:21">
      <c r="G275" s="10"/>
      <c r="N275" s="10"/>
      <c r="U275" s="10"/>
    </row>
    <row r="276" spans="7:21">
      <c r="G276" s="10"/>
      <c r="N276" s="10"/>
      <c r="U276" s="10"/>
    </row>
    <row r="277" spans="7:21">
      <c r="G277" s="10"/>
      <c r="N277" s="10"/>
      <c r="U277" s="10"/>
    </row>
    <row r="278" spans="7:21">
      <c r="G278" s="10"/>
      <c r="N278" s="10"/>
      <c r="U278" s="10"/>
    </row>
    <row r="279" spans="7:21">
      <c r="G279" s="10"/>
      <c r="N279" s="10"/>
      <c r="U279" s="10"/>
    </row>
    <row r="280" spans="7:21">
      <c r="G280" s="10"/>
      <c r="N280" s="10"/>
      <c r="U280" s="10"/>
    </row>
    <row r="281" spans="7:21">
      <c r="G281" s="10"/>
      <c r="N281" s="10"/>
      <c r="U281" s="10"/>
    </row>
    <row r="282" spans="7:21">
      <c r="G282" s="10"/>
      <c r="N282" s="10"/>
      <c r="U282" s="10"/>
    </row>
    <row r="283" spans="7:21">
      <c r="G283" s="10"/>
      <c r="N283" s="10"/>
      <c r="U283" s="10"/>
    </row>
    <row r="284" spans="7:21">
      <c r="G284" s="10"/>
      <c r="N284" s="10"/>
      <c r="U284" s="10"/>
    </row>
    <row r="285" spans="7:21">
      <c r="G285" s="10"/>
      <c r="N285" s="10"/>
      <c r="U285" s="10"/>
    </row>
    <row r="286" spans="7:21">
      <c r="G286" s="10"/>
      <c r="N286" s="10"/>
      <c r="U286" s="10"/>
    </row>
    <row r="287" spans="7:21">
      <c r="G287" s="10"/>
      <c r="N287" s="10"/>
      <c r="U287" s="10"/>
    </row>
    <row r="288" spans="7:21">
      <c r="G288" s="10"/>
      <c r="N288" s="10"/>
      <c r="U288" s="10"/>
    </row>
    <row r="289" spans="7:21">
      <c r="G289" s="10"/>
      <c r="N289" s="10"/>
      <c r="U289" s="10"/>
    </row>
    <row r="290" spans="7:21">
      <c r="G290" s="10"/>
      <c r="N290" s="10"/>
      <c r="U290" s="10"/>
    </row>
    <row r="291" spans="7:21">
      <c r="G291" s="10"/>
      <c r="N291" s="10"/>
      <c r="U291" s="10"/>
    </row>
    <row r="292" spans="7:21">
      <c r="G292" s="10"/>
      <c r="N292" s="10"/>
      <c r="U292" s="10"/>
    </row>
    <row r="293" spans="7:21">
      <c r="G293" s="10"/>
      <c r="N293" s="10"/>
      <c r="U293" s="10"/>
    </row>
    <row r="294" spans="7:21">
      <c r="G294" s="10"/>
      <c r="N294" s="10"/>
      <c r="U294" s="10"/>
    </row>
    <row r="295" spans="7:21">
      <c r="G295" s="10"/>
      <c r="N295" s="10"/>
      <c r="U295" s="10"/>
    </row>
    <row r="296" spans="7:21">
      <c r="G296" s="10"/>
      <c r="N296" s="10"/>
      <c r="U296" s="10"/>
    </row>
    <row r="297" spans="7:21">
      <c r="G297" s="10"/>
      <c r="N297" s="10"/>
      <c r="U297" s="10"/>
    </row>
    <row r="298" spans="7:21">
      <c r="G298" s="10"/>
      <c r="N298" s="10"/>
      <c r="U298" s="10"/>
    </row>
    <row r="299" spans="7:21">
      <c r="G299" s="10"/>
      <c r="N299" s="10"/>
      <c r="U299" s="10"/>
    </row>
    <row r="300" spans="7:21">
      <c r="G300" s="10"/>
      <c r="N300" s="10"/>
      <c r="U300" s="10"/>
    </row>
    <row r="301" spans="7:21">
      <c r="G301" s="10"/>
      <c r="N301" s="10"/>
      <c r="U301" s="10"/>
    </row>
    <row r="302" spans="7:21">
      <c r="G302" s="10"/>
      <c r="N302" s="10"/>
      <c r="U302" s="10"/>
    </row>
    <row r="303" spans="7:21">
      <c r="G303" s="10"/>
      <c r="N303" s="10"/>
      <c r="U303" s="10"/>
    </row>
    <row r="304" spans="7:21">
      <c r="G304" s="10"/>
      <c r="N304" s="10"/>
      <c r="U304" s="10"/>
    </row>
    <row r="305" spans="7:21">
      <c r="G305" s="10"/>
      <c r="N305" s="10"/>
      <c r="U305" s="10"/>
    </row>
    <row r="306" spans="7:21">
      <c r="G306" s="10"/>
      <c r="N306" s="10"/>
      <c r="U306" s="10"/>
    </row>
    <row r="307" spans="7:21">
      <c r="G307" s="10"/>
      <c r="N307" s="10"/>
      <c r="U307" s="10"/>
    </row>
    <row r="308" spans="7:21">
      <c r="G308" s="10"/>
      <c r="N308" s="10"/>
      <c r="U308" s="10"/>
    </row>
    <row r="309" spans="7:21">
      <c r="G309" s="10"/>
      <c r="N309" s="10"/>
      <c r="U309" s="10"/>
    </row>
    <row r="310" spans="7:21">
      <c r="G310" s="10"/>
      <c r="N310" s="10"/>
      <c r="U310" s="10"/>
    </row>
    <row r="311" spans="7:21">
      <c r="G311" s="10"/>
      <c r="N311" s="10"/>
      <c r="U311" s="10"/>
    </row>
    <row r="312" spans="7:21">
      <c r="G312" s="10"/>
      <c r="N312" s="10"/>
      <c r="U312" s="10"/>
    </row>
    <row r="313" spans="7:21">
      <c r="G313" s="10"/>
      <c r="N313" s="10"/>
      <c r="U313" s="10"/>
    </row>
    <row r="314" spans="7:21">
      <c r="G314" s="10"/>
      <c r="N314" s="10"/>
      <c r="U314" s="10"/>
    </row>
    <row r="315" spans="7:21">
      <c r="G315" s="10"/>
      <c r="N315" s="10"/>
      <c r="U315" s="10"/>
    </row>
    <row r="316" spans="7:21">
      <c r="G316" s="10"/>
      <c r="N316" s="10"/>
      <c r="U316" s="10"/>
    </row>
    <row r="317" spans="7:21">
      <c r="G317" s="10"/>
      <c r="N317" s="10"/>
      <c r="U317" s="10"/>
    </row>
    <row r="318" spans="7:21">
      <c r="G318" s="10"/>
      <c r="N318" s="10"/>
      <c r="U318" s="10"/>
    </row>
    <row r="319" spans="7:21">
      <c r="G319" s="10"/>
      <c r="N319" s="10"/>
      <c r="U319" s="10"/>
    </row>
    <row r="320" spans="7:21">
      <c r="G320" s="10"/>
      <c r="N320" s="10"/>
      <c r="U320" s="10"/>
    </row>
    <row r="321" spans="7:21">
      <c r="G321" s="10"/>
      <c r="N321" s="10"/>
      <c r="U321" s="10"/>
    </row>
    <row r="322" spans="7:21">
      <c r="G322" s="10"/>
      <c r="N322" s="10"/>
      <c r="U322" s="10"/>
    </row>
    <row r="323" spans="7:21">
      <c r="G323" s="10"/>
      <c r="N323" s="10"/>
      <c r="U323" s="10"/>
    </row>
    <row r="324" spans="7:21">
      <c r="G324" s="10"/>
      <c r="N324" s="10"/>
      <c r="U324" s="10"/>
    </row>
    <row r="325" spans="7:21">
      <c r="G325" s="10"/>
      <c r="N325" s="10"/>
      <c r="U325" s="10"/>
    </row>
    <row r="326" spans="7:21">
      <c r="G326" s="10"/>
      <c r="N326" s="10"/>
      <c r="U326" s="10"/>
    </row>
    <row r="327" spans="7:21">
      <c r="G327" s="10"/>
      <c r="N327" s="10"/>
      <c r="U327" s="10"/>
    </row>
    <row r="328" spans="7:21">
      <c r="G328" s="10"/>
      <c r="N328" s="10"/>
      <c r="U328" s="10"/>
    </row>
    <row r="329" spans="7:21">
      <c r="G329" s="10"/>
      <c r="N329" s="10"/>
      <c r="U329" s="10"/>
    </row>
    <row r="330" spans="7:21">
      <c r="G330" s="10"/>
      <c r="N330" s="10"/>
      <c r="U330" s="10"/>
    </row>
    <row r="331" spans="7:21">
      <c r="G331" s="10"/>
      <c r="N331" s="10"/>
      <c r="U331" s="10"/>
    </row>
    <row r="332" spans="7:21">
      <c r="G332" s="10"/>
      <c r="N332" s="10"/>
      <c r="U332" s="10"/>
    </row>
    <row r="333" spans="7:21">
      <c r="G333" s="10"/>
      <c r="N333" s="10"/>
      <c r="U333" s="10"/>
    </row>
    <row r="334" spans="7:21">
      <c r="G334" s="10"/>
      <c r="N334" s="10"/>
      <c r="U334" s="10"/>
    </row>
    <row r="335" spans="7:21">
      <c r="G335" s="10"/>
      <c r="N335" s="10"/>
      <c r="U335" s="10"/>
    </row>
    <row r="336" spans="7:21">
      <c r="G336" s="10"/>
      <c r="N336" s="10"/>
      <c r="U336" s="10"/>
    </row>
    <row r="337" spans="7:21">
      <c r="G337" s="10"/>
      <c r="N337" s="10"/>
      <c r="U337" s="10"/>
    </row>
    <row r="338" spans="7:21">
      <c r="G338" s="10"/>
      <c r="N338" s="10"/>
      <c r="U338" s="10"/>
    </row>
    <row r="339" spans="7:21">
      <c r="G339" s="10"/>
      <c r="N339" s="10"/>
      <c r="U339" s="10"/>
    </row>
    <row r="340" spans="7:21">
      <c r="G340" s="10"/>
      <c r="N340" s="10"/>
      <c r="U340" s="10"/>
    </row>
    <row r="341" spans="7:21">
      <c r="G341" s="10"/>
      <c r="N341" s="10"/>
      <c r="U341" s="10"/>
    </row>
    <row r="342" spans="7:21">
      <c r="G342" s="10"/>
      <c r="N342" s="10"/>
      <c r="U342" s="10"/>
    </row>
    <row r="343" spans="7:21">
      <c r="G343" s="10"/>
      <c r="N343" s="10"/>
      <c r="U343" s="10"/>
    </row>
    <row r="344" spans="7:21">
      <c r="G344" s="10"/>
      <c r="N344" s="10"/>
      <c r="U344" s="10"/>
    </row>
    <row r="345" spans="7:21">
      <c r="G345" s="10"/>
      <c r="N345" s="10"/>
      <c r="U345" s="10"/>
    </row>
    <row r="346" spans="7:21">
      <c r="G346" s="10"/>
      <c r="N346" s="10"/>
      <c r="U346" s="10"/>
    </row>
    <row r="347" spans="7:21">
      <c r="G347" s="10"/>
      <c r="N347" s="10"/>
      <c r="U347" s="10"/>
    </row>
    <row r="348" spans="7:21">
      <c r="G348" s="10"/>
      <c r="N348" s="10"/>
      <c r="U348" s="10"/>
    </row>
    <row r="349" spans="7:21">
      <c r="G349" s="10"/>
      <c r="N349" s="10"/>
      <c r="U349" s="10"/>
    </row>
    <row r="350" spans="7:21">
      <c r="G350" s="10"/>
      <c r="N350" s="10"/>
      <c r="U350" s="10"/>
    </row>
    <row r="351" spans="7:21">
      <c r="G351" s="10"/>
      <c r="N351" s="10"/>
      <c r="U351" s="10"/>
    </row>
    <row r="352" spans="7:21">
      <c r="G352" s="10"/>
      <c r="N352" s="10"/>
      <c r="U352" s="10"/>
    </row>
    <row r="353" spans="7:21">
      <c r="G353" s="10"/>
      <c r="N353" s="10"/>
      <c r="U353" s="10"/>
    </row>
    <row r="354" spans="7:21">
      <c r="G354" s="10"/>
      <c r="N354" s="10"/>
      <c r="U354" s="10"/>
    </row>
    <row r="355" spans="7:21">
      <c r="G355" s="10"/>
      <c r="N355" s="10"/>
      <c r="U355" s="10"/>
    </row>
    <row r="356" spans="7:21">
      <c r="G356" s="10"/>
      <c r="N356" s="10"/>
      <c r="U356" s="10"/>
    </row>
    <row r="357" spans="7:21">
      <c r="G357" s="10"/>
      <c r="N357" s="10"/>
      <c r="U357" s="10"/>
    </row>
    <row r="358" spans="7:21">
      <c r="G358" s="10"/>
      <c r="N358" s="10"/>
      <c r="U358" s="10"/>
    </row>
    <row r="359" spans="7:21">
      <c r="G359" s="10"/>
      <c r="N359" s="10"/>
      <c r="U359" s="10"/>
    </row>
    <row r="360" spans="7:21">
      <c r="G360" s="10"/>
      <c r="N360" s="10"/>
      <c r="U360" s="10"/>
    </row>
    <row r="361" spans="7:21">
      <c r="G361" s="10"/>
      <c r="N361" s="10"/>
      <c r="U361" s="10"/>
    </row>
    <row r="362" spans="7:21">
      <c r="G362" s="10"/>
      <c r="N362" s="10"/>
      <c r="U362" s="10"/>
    </row>
    <row r="363" spans="7:21">
      <c r="G363" s="10"/>
      <c r="N363" s="10"/>
      <c r="U363" s="10"/>
    </row>
    <row r="364" spans="7:21">
      <c r="G364" s="10"/>
      <c r="N364" s="10"/>
      <c r="U364" s="10"/>
    </row>
    <row r="365" spans="7:21">
      <c r="G365" s="10"/>
      <c r="N365" s="10"/>
      <c r="U365" s="10"/>
    </row>
    <row r="366" spans="7:21">
      <c r="G366" s="10"/>
      <c r="N366" s="10"/>
      <c r="U366" s="10"/>
    </row>
    <row r="367" spans="7:21">
      <c r="G367" s="10"/>
      <c r="N367" s="10"/>
      <c r="U367" s="10"/>
    </row>
    <row r="368" spans="7:21">
      <c r="G368" s="10"/>
      <c r="N368" s="10"/>
      <c r="U368" s="10"/>
    </row>
    <row r="369" spans="7:21">
      <c r="G369" s="10"/>
      <c r="N369" s="10"/>
      <c r="U369" s="10"/>
    </row>
    <row r="370" spans="7:21">
      <c r="G370" s="10"/>
      <c r="N370" s="10"/>
      <c r="U370" s="10"/>
    </row>
    <row r="371" spans="7:21">
      <c r="G371" s="10"/>
      <c r="N371" s="10"/>
      <c r="U371" s="10"/>
    </row>
    <row r="372" spans="7:21">
      <c r="G372" s="10"/>
      <c r="N372" s="10"/>
      <c r="U372" s="10"/>
    </row>
    <row r="373" spans="7:21">
      <c r="G373" s="10"/>
      <c r="N373" s="10"/>
      <c r="U373" s="10"/>
    </row>
    <row r="374" spans="7:21">
      <c r="G374" s="10"/>
      <c r="N374" s="10"/>
      <c r="U374" s="10"/>
    </row>
    <row r="375" spans="7:21">
      <c r="G375" s="10"/>
      <c r="N375" s="10"/>
      <c r="U375" s="10"/>
    </row>
    <row r="376" spans="7:21">
      <c r="G376" s="10"/>
      <c r="N376" s="10"/>
      <c r="U376" s="10"/>
    </row>
    <row r="377" spans="7:21">
      <c r="G377" s="10"/>
      <c r="N377" s="10"/>
      <c r="U377" s="10"/>
    </row>
    <row r="378" spans="7:21">
      <c r="G378" s="10"/>
      <c r="N378" s="10"/>
      <c r="U378" s="10"/>
    </row>
    <row r="379" spans="7:21">
      <c r="G379" s="10"/>
      <c r="N379" s="10"/>
      <c r="U379" s="10"/>
    </row>
    <row r="380" spans="7:21">
      <c r="G380" s="10"/>
      <c r="N380" s="10"/>
      <c r="U380" s="10"/>
    </row>
    <row r="381" spans="7:21">
      <c r="G381" s="10"/>
      <c r="N381" s="10"/>
      <c r="U381" s="10"/>
    </row>
    <row r="382" spans="7:21">
      <c r="G382" s="10"/>
      <c r="N382" s="10"/>
      <c r="U382" s="10"/>
    </row>
    <row r="383" spans="7:21">
      <c r="G383" s="10"/>
      <c r="N383" s="10"/>
      <c r="U383" s="10"/>
    </row>
    <row r="384" spans="7:21">
      <c r="G384" s="10"/>
      <c r="N384" s="10"/>
      <c r="U384" s="10"/>
    </row>
    <row r="385" spans="7:21">
      <c r="G385" s="10"/>
      <c r="N385" s="10"/>
      <c r="U385" s="10"/>
    </row>
    <row r="386" spans="7:21">
      <c r="G386" s="10"/>
      <c r="N386" s="10"/>
      <c r="U386" s="10"/>
    </row>
    <row r="387" spans="7:21">
      <c r="G387" s="10"/>
      <c r="N387" s="10"/>
      <c r="U387" s="10"/>
    </row>
    <row r="388" spans="7:21">
      <c r="G388" s="10"/>
      <c r="N388" s="10"/>
      <c r="U388" s="10"/>
    </row>
    <row r="389" spans="7:21">
      <c r="G389" s="10"/>
      <c r="N389" s="10"/>
      <c r="U389" s="10"/>
    </row>
    <row r="390" spans="7:21">
      <c r="G390" s="10"/>
      <c r="N390" s="10"/>
      <c r="U390" s="10"/>
    </row>
    <row r="391" spans="7:21">
      <c r="G391" s="10"/>
      <c r="N391" s="10"/>
      <c r="U391" s="10"/>
    </row>
    <row r="392" spans="7:21">
      <c r="G392" s="10"/>
      <c r="N392" s="10"/>
      <c r="U392" s="10"/>
    </row>
    <row r="393" spans="7:21">
      <c r="G393" s="10"/>
      <c r="N393" s="10"/>
      <c r="U393" s="10"/>
    </row>
    <row r="394" spans="7:21">
      <c r="G394" s="10"/>
      <c r="N394" s="10"/>
      <c r="U394" s="10"/>
    </row>
    <row r="395" spans="7:21">
      <c r="G395" s="10"/>
      <c r="N395" s="10"/>
      <c r="U395" s="10"/>
    </row>
    <row r="396" spans="7:21">
      <c r="G396" s="10"/>
      <c r="N396" s="10"/>
      <c r="U396" s="10"/>
    </row>
    <row r="397" spans="7:21">
      <c r="G397" s="10"/>
      <c r="N397" s="10"/>
      <c r="U397" s="10"/>
    </row>
    <row r="398" spans="7:21">
      <c r="G398" s="10"/>
      <c r="N398" s="10"/>
      <c r="U398" s="10"/>
    </row>
    <row r="399" spans="7:21">
      <c r="G399" s="10"/>
      <c r="N399" s="10"/>
      <c r="U399" s="10"/>
    </row>
    <row r="400" spans="7:21">
      <c r="G400" s="10"/>
      <c r="N400" s="10"/>
      <c r="U400" s="10"/>
    </row>
    <row r="401" spans="7:21">
      <c r="G401" s="10"/>
      <c r="N401" s="10"/>
      <c r="U401" s="10"/>
    </row>
    <row r="402" spans="7:21">
      <c r="G402" s="10"/>
      <c r="N402" s="10"/>
      <c r="U402" s="10"/>
    </row>
    <row r="403" spans="7:21">
      <c r="G403" s="10"/>
      <c r="N403" s="10"/>
      <c r="U403" s="10"/>
    </row>
    <row r="404" spans="7:21">
      <c r="G404" s="10"/>
      <c r="N404" s="10"/>
      <c r="U404" s="10"/>
    </row>
    <row r="405" spans="7:21">
      <c r="G405" s="10"/>
      <c r="N405" s="10"/>
      <c r="U405" s="10"/>
    </row>
    <row r="406" spans="7:21">
      <c r="G406" s="10"/>
      <c r="N406" s="10"/>
      <c r="U406" s="10"/>
    </row>
    <row r="407" spans="7:21">
      <c r="G407" s="10"/>
      <c r="N407" s="10"/>
      <c r="U407" s="10"/>
    </row>
    <row r="408" spans="7:21">
      <c r="G408" s="10"/>
      <c r="N408" s="10"/>
      <c r="U408" s="10"/>
    </row>
    <row r="409" spans="7:21">
      <c r="G409" s="10"/>
      <c r="N409" s="10"/>
      <c r="U409" s="10"/>
    </row>
    <row r="410" spans="7:21">
      <c r="G410" s="10"/>
      <c r="N410" s="10"/>
      <c r="U410" s="10"/>
    </row>
    <row r="411" spans="7:21">
      <c r="G411" s="10"/>
      <c r="N411" s="10"/>
      <c r="U411" s="10"/>
    </row>
    <row r="412" spans="7:21">
      <c r="G412" s="10"/>
      <c r="N412" s="10"/>
      <c r="U412" s="10"/>
    </row>
    <row r="413" spans="7:21">
      <c r="G413" s="10"/>
      <c r="N413" s="10"/>
      <c r="U413" s="10"/>
    </row>
    <row r="414" spans="7:21">
      <c r="G414" s="10"/>
      <c r="N414" s="10"/>
      <c r="U414" s="10"/>
    </row>
    <row r="415" spans="7:21">
      <c r="G415" s="10"/>
      <c r="N415" s="10"/>
      <c r="U415" s="10"/>
    </row>
    <row r="416" spans="7:21">
      <c r="G416" s="10"/>
      <c r="N416" s="10"/>
      <c r="U416" s="10"/>
    </row>
    <row r="417" spans="7:21">
      <c r="G417" s="10"/>
      <c r="N417" s="10"/>
      <c r="U417" s="10"/>
    </row>
    <row r="418" spans="7:21">
      <c r="G418" s="10"/>
      <c r="N418" s="10"/>
      <c r="U418" s="10"/>
    </row>
    <row r="419" spans="7:21">
      <c r="G419" s="10"/>
      <c r="N419" s="10"/>
      <c r="U419" s="10"/>
    </row>
    <row r="420" spans="7:21">
      <c r="G420" s="10"/>
      <c r="N420" s="10"/>
      <c r="U420" s="10"/>
    </row>
    <row r="421" spans="7:21">
      <c r="G421" s="10"/>
      <c r="N421" s="10"/>
      <c r="U421" s="10"/>
    </row>
    <row r="422" spans="7:21">
      <c r="G422" s="10"/>
      <c r="N422" s="10"/>
      <c r="U422" s="10"/>
    </row>
    <row r="423" spans="7:21">
      <c r="G423" s="10"/>
      <c r="N423" s="10"/>
      <c r="U423" s="10"/>
    </row>
    <row r="424" spans="7:21">
      <c r="G424" s="10"/>
      <c r="N424" s="10"/>
      <c r="U424" s="10"/>
    </row>
    <row r="425" spans="7:21">
      <c r="G425" s="10"/>
      <c r="N425" s="10"/>
      <c r="U425" s="10"/>
    </row>
    <row r="426" spans="7:21">
      <c r="G426" s="10"/>
      <c r="N426" s="10"/>
      <c r="U426" s="10"/>
    </row>
    <row r="427" spans="7:21">
      <c r="G427" s="10"/>
      <c r="N427" s="10"/>
      <c r="U427" s="10"/>
    </row>
    <row r="428" spans="7:21">
      <c r="G428" s="10"/>
      <c r="N428" s="10"/>
      <c r="U428" s="10"/>
    </row>
    <row r="429" spans="7:21">
      <c r="G429" s="10"/>
      <c r="N429" s="10"/>
      <c r="U429" s="10"/>
    </row>
    <row r="430" spans="7:21">
      <c r="G430" s="10"/>
      <c r="N430" s="10"/>
      <c r="U430" s="10"/>
    </row>
    <row r="431" spans="7:21">
      <c r="G431" s="10"/>
      <c r="N431" s="10"/>
      <c r="U431" s="10"/>
    </row>
    <row r="432" spans="7:21">
      <c r="G432" s="10"/>
      <c r="N432" s="10"/>
      <c r="U432" s="10"/>
    </row>
    <row r="433" spans="7:21">
      <c r="G433" s="10"/>
      <c r="N433" s="10"/>
      <c r="U433" s="10"/>
    </row>
    <row r="434" spans="7:21">
      <c r="G434" s="10"/>
      <c r="N434" s="10"/>
      <c r="U434" s="10"/>
    </row>
    <row r="435" spans="7:21">
      <c r="G435" s="10"/>
      <c r="N435" s="10"/>
      <c r="U435" s="10"/>
    </row>
    <row r="436" spans="7:21">
      <c r="G436" s="10"/>
      <c r="N436" s="10"/>
      <c r="U436" s="10"/>
    </row>
    <row r="437" spans="7:21">
      <c r="G437" s="10"/>
      <c r="N437" s="10"/>
      <c r="U437" s="10"/>
    </row>
    <row r="438" spans="7:21">
      <c r="G438" s="10"/>
      <c r="N438" s="10"/>
      <c r="U438" s="10"/>
    </row>
    <row r="439" spans="7:21">
      <c r="G439" s="10"/>
      <c r="N439" s="10"/>
      <c r="U439" s="10"/>
    </row>
    <row r="440" spans="7:21">
      <c r="G440" s="10"/>
      <c r="N440" s="10"/>
      <c r="U440" s="10"/>
    </row>
    <row r="441" spans="7:21">
      <c r="G441" s="10"/>
      <c r="N441" s="10"/>
      <c r="U441" s="10"/>
    </row>
    <row r="442" spans="7:21">
      <c r="G442" s="10"/>
      <c r="N442" s="10"/>
      <c r="U442" s="10"/>
    </row>
    <row r="443" spans="7:21">
      <c r="G443" s="10"/>
      <c r="N443" s="10"/>
      <c r="U443" s="10"/>
    </row>
    <row r="444" spans="7:21">
      <c r="G444" s="10"/>
      <c r="N444" s="10"/>
      <c r="U444" s="10"/>
    </row>
    <row r="445" spans="7:21">
      <c r="G445" s="10"/>
      <c r="N445" s="10"/>
      <c r="U445" s="10"/>
    </row>
    <row r="446" spans="7:21">
      <c r="G446" s="10"/>
      <c r="N446" s="10"/>
      <c r="U446" s="10"/>
    </row>
    <row r="447" spans="7:21">
      <c r="G447" s="10"/>
      <c r="N447" s="10"/>
      <c r="U447" s="10"/>
    </row>
    <row r="448" spans="7:21">
      <c r="G448" s="10"/>
      <c r="N448" s="10"/>
      <c r="U448" s="10"/>
    </row>
    <row r="449" spans="7:21">
      <c r="G449" s="10"/>
      <c r="N449" s="10"/>
      <c r="U449" s="10"/>
    </row>
    <row r="450" spans="7:21">
      <c r="G450" s="10"/>
      <c r="N450" s="10"/>
      <c r="U450" s="10"/>
    </row>
    <row r="451" spans="7:21">
      <c r="G451" s="10"/>
      <c r="N451" s="10"/>
      <c r="U451" s="10"/>
    </row>
    <row r="452" spans="7:21">
      <c r="G452" s="10"/>
      <c r="N452" s="10"/>
      <c r="U452" s="10"/>
    </row>
    <row r="453" spans="7:21">
      <c r="G453" s="10"/>
      <c r="N453" s="10"/>
      <c r="U453" s="10"/>
    </row>
    <row r="454" spans="7:21">
      <c r="G454" s="10"/>
      <c r="N454" s="10"/>
      <c r="U454" s="10"/>
    </row>
    <row r="455" spans="7:21">
      <c r="G455" s="10"/>
      <c r="N455" s="10"/>
      <c r="U455" s="10"/>
    </row>
    <row r="456" spans="7:21">
      <c r="G456" s="10"/>
      <c r="N456" s="10"/>
      <c r="U456" s="10"/>
    </row>
    <row r="457" spans="7:21">
      <c r="G457" s="10"/>
      <c r="N457" s="10"/>
      <c r="U457" s="10"/>
    </row>
    <row r="458" spans="7:21">
      <c r="G458" s="10"/>
      <c r="N458" s="10"/>
      <c r="U458" s="10"/>
    </row>
    <row r="459" spans="7:21">
      <c r="G459" s="10"/>
      <c r="N459" s="10"/>
      <c r="U459" s="10"/>
    </row>
    <row r="460" spans="7:21">
      <c r="G460" s="10"/>
      <c r="N460" s="10"/>
      <c r="U460" s="10"/>
    </row>
    <row r="461" spans="7:21">
      <c r="G461" s="10"/>
      <c r="N461" s="10"/>
      <c r="U461" s="10"/>
    </row>
    <row r="462" spans="7:21">
      <c r="G462" s="10"/>
      <c r="N462" s="10"/>
      <c r="U462" s="10"/>
    </row>
    <row r="463" spans="7:21">
      <c r="G463" s="10"/>
      <c r="N463" s="10"/>
      <c r="U463" s="10"/>
    </row>
    <row r="464" spans="7:21">
      <c r="G464" s="10"/>
      <c r="N464" s="10"/>
      <c r="U464" s="10"/>
    </row>
    <row r="465" spans="7:21">
      <c r="G465" s="10"/>
      <c r="N465" s="10"/>
      <c r="U465" s="10"/>
    </row>
    <row r="466" spans="7:21">
      <c r="G466" s="10"/>
      <c r="N466" s="10"/>
      <c r="U466" s="10"/>
    </row>
    <row r="467" spans="7:21">
      <c r="G467" s="10"/>
      <c r="N467" s="10"/>
      <c r="U467" s="10"/>
    </row>
    <row r="468" spans="7:21">
      <c r="G468" s="10"/>
      <c r="N468" s="10"/>
      <c r="U468" s="10"/>
    </row>
    <row r="469" spans="7:21">
      <c r="G469" s="10"/>
      <c r="N469" s="10"/>
      <c r="U469" s="10"/>
    </row>
    <row r="470" spans="7:21">
      <c r="G470" s="10"/>
      <c r="N470" s="10"/>
      <c r="U470" s="10"/>
    </row>
    <row r="471" spans="7:21">
      <c r="G471" s="10"/>
      <c r="N471" s="10"/>
      <c r="U471" s="10"/>
    </row>
    <row r="472" spans="7:21">
      <c r="G472" s="10"/>
      <c r="N472" s="10"/>
      <c r="U472" s="10"/>
    </row>
    <row r="473" spans="7:21">
      <c r="G473" s="10"/>
      <c r="N473" s="10"/>
      <c r="U473" s="10"/>
    </row>
    <row r="474" spans="7:21">
      <c r="G474" s="10"/>
      <c r="N474" s="10"/>
      <c r="U474" s="10"/>
    </row>
    <row r="475" spans="7:21">
      <c r="G475" s="10"/>
      <c r="N475" s="10"/>
      <c r="U475" s="10"/>
    </row>
    <row r="476" spans="7:21">
      <c r="G476" s="10"/>
      <c r="N476" s="10"/>
      <c r="U476" s="10"/>
    </row>
    <row r="477" spans="7:21">
      <c r="G477" s="10"/>
      <c r="N477" s="10"/>
      <c r="U477" s="10"/>
    </row>
    <row r="478" spans="7:21">
      <c r="G478" s="10"/>
      <c r="N478" s="10"/>
      <c r="U478" s="10"/>
    </row>
    <row r="479" spans="7:21">
      <c r="G479" s="10"/>
      <c r="N479" s="10"/>
      <c r="U479" s="10"/>
    </row>
    <row r="480" spans="7:21">
      <c r="G480" s="10"/>
      <c r="N480" s="10"/>
      <c r="U480" s="10"/>
    </row>
    <row r="481" spans="7:21">
      <c r="G481" s="10"/>
      <c r="N481" s="10"/>
      <c r="U481" s="10"/>
    </row>
    <row r="482" spans="7:21">
      <c r="G482" s="10"/>
      <c r="N482" s="10"/>
      <c r="U482" s="10"/>
    </row>
    <row r="483" spans="7:21">
      <c r="G483" s="10"/>
      <c r="N483" s="10"/>
      <c r="U483" s="10"/>
    </row>
    <row r="484" spans="7:21">
      <c r="G484" s="10"/>
      <c r="N484" s="10"/>
      <c r="U484" s="10"/>
    </row>
    <row r="485" spans="7:21">
      <c r="G485" s="10"/>
      <c r="N485" s="10"/>
      <c r="U485" s="10"/>
    </row>
    <row r="486" spans="7:21">
      <c r="G486" s="10"/>
      <c r="N486" s="10"/>
      <c r="U486" s="10"/>
    </row>
    <row r="487" spans="7:21">
      <c r="G487" s="10"/>
      <c r="N487" s="10"/>
      <c r="U487" s="10"/>
    </row>
    <row r="488" spans="7:21">
      <c r="G488" s="10"/>
      <c r="N488" s="10"/>
      <c r="U488" s="10"/>
    </row>
    <row r="489" spans="7:21">
      <c r="G489" s="10"/>
      <c r="N489" s="10"/>
      <c r="U489" s="10"/>
    </row>
    <row r="490" spans="7:21">
      <c r="G490" s="10"/>
      <c r="N490" s="10"/>
      <c r="U490" s="10"/>
    </row>
    <row r="491" spans="7:21">
      <c r="G491" s="10"/>
      <c r="N491" s="10"/>
      <c r="U491" s="10"/>
    </row>
    <row r="492" spans="7:21">
      <c r="G492" s="10"/>
      <c r="N492" s="10"/>
      <c r="U492" s="10"/>
    </row>
    <row r="493" spans="7:21">
      <c r="G493" s="10"/>
      <c r="N493" s="10"/>
      <c r="U493" s="10"/>
    </row>
    <row r="494" spans="7:21">
      <c r="G494" s="10"/>
      <c r="N494" s="10"/>
      <c r="U494" s="10"/>
    </row>
    <row r="495" spans="7:21">
      <c r="G495" s="10"/>
      <c r="N495" s="10"/>
      <c r="U495" s="10"/>
    </row>
    <row r="496" spans="7:21">
      <c r="G496" s="10"/>
      <c r="N496" s="10"/>
      <c r="U496" s="10"/>
    </row>
    <row r="497" spans="7:21">
      <c r="G497" s="10"/>
      <c r="N497" s="10"/>
      <c r="U497" s="10"/>
    </row>
    <row r="498" spans="7:21">
      <c r="G498" s="10"/>
      <c r="N498" s="10"/>
      <c r="U498" s="10"/>
    </row>
    <row r="499" spans="7:21">
      <c r="G499" s="10"/>
      <c r="N499" s="10"/>
      <c r="U499" s="10"/>
    </row>
    <row r="500" spans="7:21">
      <c r="G500" s="10"/>
      <c r="N500" s="10"/>
      <c r="U500" s="10"/>
    </row>
    <row r="501" spans="7:21">
      <c r="G501" s="10"/>
      <c r="N501" s="10"/>
      <c r="U501" s="10"/>
    </row>
    <row r="502" spans="7:21">
      <c r="G502" s="10"/>
      <c r="N502" s="10"/>
      <c r="U502" s="10"/>
    </row>
    <row r="503" spans="7:21">
      <c r="G503" s="10"/>
      <c r="N503" s="10"/>
      <c r="U503" s="10"/>
    </row>
    <row r="504" spans="7:21">
      <c r="G504" s="10"/>
      <c r="N504" s="10"/>
      <c r="U504" s="10"/>
    </row>
    <row r="505" spans="7:21">
      <c r="G505" s="10"/>
      <c r="N505" s="10"/>
      <c r="U505" s="10"/>
    </row>
    <row r="506" spans="7:21">
      <c r="G506" s="10"/>
      <c r="N506" s="10"/>
      <c r="U506" s="10"/>
    </row>
    <row r="507" spans="7:21">
      <c r="G507" s="10"/>
      <c r="N507" s="10"/>
      <c r="U507" s="10"/>
    </row>
    <row r="508" spans="7:21">
      <c r="G508" s="10"/>
      <c r="N508" s="10"/>
      <c r="U508" s="10"/>
    </row>
    <row r="509" spans="7:21">
      <c r="G509" s="10"/>
      <c r="N509" s="10"/>
      <c r="U509" s="10"/>
    </row>
    <row r="510" spans="7:21">
      <c r="G510" s="10"/>
      <c r="N510" s="10"/>
      <c r="U510" s="10"/>
    </row>
    <row r="511" spans="7:21">
      <c r="G511" s="10"/>
      <c r="N511" s="10"/>
      <c r="U511" s="10"/>
    </row>
    <row r="512" spans="7:21">
      <c r="G512" s="10"/>
      <c r="N512" s="10"/>
      <c r="U512" s="10"/>
    </row>
    <row r="513" spans="7:21">
      <c r="G513" s="10"/>
      <c r="N513" s="10"/>
      <c r="U513" s="10"/>
    </row>
    <row r="514" spans="7:21">
      <c r="G514" s="10"/>
      <c r="N514" s="10"/>
      <c r="U514" s="10"/>
    </row>
    <row r="515" spans="7:21">
      <c r="G515" s="10"/>
      <c r="N515" s="10"/>
      <c r="U515" s="10"/>
    </row>
    <row r="516" spans="7:21">
      <c r="G516" s="10"/>
      <c r="N516" s="10"/>
      <c r="U516" s="10"/>
    </row>
    <row r="517" spans="7:21">
      <c r="G517" s="10"/>
      <c r="N517" s="10"/>
      <c r="U517" s="10"/>
    </row>
    <row r="518" spans="7:21">
      <c r="G518" s="10"/>
      <c r="N518" s="10"/>
      <c r="U518" s="10"/>
    </row>
    <row r="519" spans="7:21">
      <c r="G519" s="10"/>
      <c r="N519" s="10"/>
      <c r="U519" s="10"/>
    </row>
    <row r="520" spans="7:21">
      <c r="G520" s="10"/>
      <c r="N520" s="10"/>
      <c r="U520" s="10"/>
    </row>
    <row r="521" spans="7:21">
      <c r="G521" s="10"/>
      <c r="N521" s="10"/>
      <c r="U521" s="10"/>
    </row>
    <row r="522" spans="7:21">
      <c r="G522" s="10"/>
      <c r="N522" s="10"/>
      <c r="U522" s="10"/>
    </row>
    <row r="523" spans="7:21">
      <c r="G523" s="10"/>
      <c r="N523" s="10"/>
      <c r="U523" s="10"/>
    </row>
    <row r="524" spans="7:21">
      <c r="G524" s="10"/>
      <c r="N524" s="10"/>
      <c r="U524" s="10"/>
    </row>
    <row r="525" spans="7:21">
      <c r="G525" s="10"/>
      <c r="N525" s="10"/>
      <c r="U525" s="10"/>
    </row>
    <row r="526" spans="7:21">
      <c r="G526" s="10"/>
      <c r="N526" s="10"/>
      <c r="U526" s="10"/>
    </row>
    <row r="527" spans="7:21">
      <c r="G527" s="10"/>
      <c r="N527" s="10"/>
      <c r="U527" s="10"/>
    </row>
    <row r="528" spans="7:21">
      <c r="G528" s="10"/>
      <c r="N528" s="10"/>
      <c r="U528" s="10"/>
    </row>
    <row r="529" spans="7:21">
      <c r="G529" s="10"/>
      <c r="N529" s="10"/>
      <c r="U529" s="10"/>
    </row>
    <row r="530" spans="7:21">
      <c r="G530" s="10"/>
      <c r="N530" s="10"/>
      <c r="U530" s="10"/>
    </row>
    <row r="531" spans="7:21">
      <c r="G531" s="10"/>
      <c r="N531" s="10"/>
      <c r="U531" s="10"/>
    </row>
    <row r="532" spans="7:21">
      <c r="G532" s="10"/>
      <c r="N532" s="10"/>
      <c r="U532" s="10"/>
    </row>
    <row r="533" spans="7:21">
      <c r="G533" s="10"/>
      <c r="N533" s="10"/>
      <c r="U533" s="10"/>
    </row>
    <row r="534" spans="7:21">
      <c r="G534" s="10"/>
      <c r="N534" s="10"/>
      <c r="U534" s="10"/>
    </row>
    <row r="535" spans="7:21">
      <c r="G535" s="10"/>
      <c r="N535" s="10"/>
      <c r="U535" s="10"/>
    </row>
    <row r="536" spans="7:21">
      <c r="G536" s="10"/>
      <c r="N536" s="10"/>
      <c r="U536" s="10"/>
    </row>
    <row r="537" spans="7:21">
      <c r="G537" s="10"/>
      <c r="N537" s="10"/>
      <c r="U537" s="10"/>
    </row>
    <row r="538" spans="7:21">
      <c r="G538" s="10"/>
      <c r="N538" s="10"/>
      <c r="U538" s="10"/>
    </row>
    <row r="539" spans="7:21">
      <c r="G539" s="10"/>
      <c r="N539" s="10"/>
      <c r="U539" s="10"/>
    </row>
    <row r="540" spans="7:21">
      <c r="G540" s="10"/>
      <c r="N540" s="10"/>
      <c r="U540" s="10"/>
    </row>
    <row r="541" spans="7:21">
      <c r="G541" s="10"/>
      <c r="N541" s="10"/>
      <c r="U541" s="10"/>
    </row>
    <row r="542" spans="7:21">
      <c r="G542" s="10"/>
      <c r="N542" s="10"/>
      <c r="U542" s="10"/>
    </row>
    <row r="543" spans="7:21">
      <c r="G543" s="10"/>
      <c r="N543" s="10"/>
      <c r="U543" s="10"/>
    </row>
    <row r="544" spans="7:21">
      <c r="G544" s="10"/>
      <c r="N544" s="10"/>
      <c r="U544" s="10"/>
    </row>
    <row r="545" spans="7:21">
      <c r="G545" s="10"/>
      <c r="N545" s="10"/>
      <c r="U545" s="10"/>
    </row>
    <row r="546" spans="7:21">
      <c r="G546" s="10"/>
      <c r="N546" s="10"/>
      <c r="U546" s="10"/>
    </row>
    <row r="547" spans="7:21">
      <c r="G547" s="10"/>
      <c r="N547" s="10"/>
      <c r="U547" s="10"/>
    </row>
    <row r="548" spans="7:21">
      <c r="G548" s="10"/>
      <c r="N548" s="10"/>
      <c r="U548" s="10"/>
    </row>
    <row r="549" spans="7:21">
      <c r="G549" s="10"/>
      <c r="N549" s="10"/>
      <c r="U549" s="10"/>
    </row>
    <row r="550" spans="7:21">
      <c r="G550" s="10"/>
      <c r="N550" s="10"/>
      <c r="U550" s="10"/>
    </row>
    <row r="551" spans="7:21">
      <c r="G551" s="10"/>
      <c r="N551" s="10"/>
      <c r="U551" s="10"/>
    </row>
    <row r="552" spans="7:21">
      <c r="G552" s="10"/>
      <c r="N552" s="10"/>
      <c r="U552" s="10"/>
    </row>
    <row r="553" spans="7:21">
      <c r="G553" s="10"/>
      <c r="N553" s="10"/>
      <c r="U553" s="10"/>
    </row>
    <row r="554" spans="7:21">
      <c r="G554" s="10"/>
      <c r="N554" s="10"/>
      <c r="U554" s="10"/>
    </row>
    <row r="555" spans="7:21">
      <c r="G555" s="10"/>
      <c r="N555" s="10"/>
      <c r="U555" s="10"/>
    </row>
    <row r="556" spans="7:21">
      <c r="G556" s="10"/>
      <c r="N556" s="10"/>
      <c r="U556" s="10"/>
    </row>
    <row r="557" spans="7:21">
      <c r="G557" s="10"/>
      <c r="N557" s="10"/>
      <c r="U557" s="10"/>
    </row>
    <row r="558" spans="7:21">
      <c r="G558" s="10"/>
      <c r="N558" s="10"/>
      <c r="U558" s="10"/>
    </row>
    <row r="559" spans="7:21">
      <c r="G559" s="10"/>
      <c r="N559" s="10"/>
      <c r="U559" s="10"/>
    </row>
    <row r="560" spans="7:21">
      <c r="G560" s="10"/>
      <c r="N560" s="10"/>
      <c r="U560" s="10"/>
    </row>
    <row r="561" spans="7:21">
      <c r="G561" s="10"/>
      <c r="N561" s="10"/>
      <c r="U561" s="10"/>
    </row>
    <row r="562" spans="7:21">
      <c r="G562" s="10"/>
      <c r="N562" s="10"/>
      <c r="U562" s="10"/>
    </row>
    <row r="563" spans="7:21">
      <c r="G563" s="10"/>
      <c r="N563" s="10"/>
      <c r="U563" s="10"/>
    </row>
    <row r="564" spans="7:21">
      <c r="G564" s="10"/>
      <c r="N564" s="10"/>
      <c r="U564" s="10"/>
    </row>
    <row r="565" spans="7:21">
      <c r="G565" s="10"/>
      <c r="N565" s="10"/>
      <c r="U565" s="10"/>
    </row>
    <row r="566" spans="7:21">
      <c r="G566" s="10"/>
      <c r="N566" s="10"/>
      <c r="U566" s="10"/>
    </row>
    <row r="567" spans="7:21">
      <c r="G567" s="10"/>
      <c r="N567" s="10"/>
      <c r="U567" s="10"/>
    </row>
    <row r="568" spans="7:21">
      <c r="G568" s="10"/>
      <c r="N568" s="10"/>
      <c r="U568" s="10"/>
    </row>
    <row r="569" spans="7:21">
      <c r="G569" s="10"/>
      <c r="N569" s="10"/>
      <c r="U569" s="10"/>
    </row>
    <row r="570" spans="7:21">
      <c r="G570" s="10"/>
      <c r="N570" s="10"/>
      <c r="U570" s="10"/>
    </row>
    <row r="571" spans="7:21">
      <c r="G571" s="10"/>
      <c r="N571" s="10"/>
      <c r="U571" s="10"/>
    </row>
    <row r="572" spans="7:21">
      <c r="G572" s="10"/>
      <c r="N572" s="10"/>
      <c r="U572" s="10"/>
    </row>
    <row r="573" spans="7:21">
      <c r="G573" s="10"/>
      <c r="N573" s="10"/>
      <c r="U573" s="10"/>
    </row>
    <row r="574" spans="7:21">
      <c r="G574" s="10"/>
      <c r="N574" s="10"/>
      <c r="U574" s="10"/>
    </row>
    <row r="575" spans="7:21">
      <c r="G575" s="10"/>
      <c r="N575" s="10"/>
      <c r="U575" s="10"/>
    </row>
    <row r="576" spans="7:21">
      <c r="G576" s="10"/>
      <c r="N576" s="10"/>
      <c r="U576" s="10"/>
    </row>
    <row r="577" spans="7:21">
      <c r="G577" s="10"/>
      <c r="N577" s="10"/>
      <c r="U577" s="10"/>
    </row>
    <row r="578" spans="7:21">
      <c r="G578" s="10"/>
      <c r="N578" s="10"/>
      <c r="U578" s="10"/>
    </row>
    <row r="579" spans="7:21">
      <c r="G579" s="10"/>
      <c r="N579" s="10"/>
      <c r="U579" s="10"/>
    </row>
    <row r="580" spans="7:21">
      <c r="G580" s="10"/>
      <c r="N580" s="10"/>
      <c r="U580" s="10"/>
    </row>
    <row r="581" spans="7:21">
      <c r="G581" s="10"/>
      <c r="N581" s="10"/>
      <c r="U581" s="10"/>
    </row>
    <row r="582" spans="7:21">
      <c r="G582" s="10"/>
      <c r="N582" s="10"/>
      <c r="U582" s="10"/>
    </row>
    <row r="583" spans="7:21">
      <c r="G583" s="10"/>
      <c r="N583" s="10"/>
      <c r="U583" s="10"/>
    </row>
    <row r="584" spans="7:21">
      <c r="G584" s="10"/>
      <c r="N584" s="10"/>
      <c r="U584" s="10"/>
    </row>
    <row r="585" spans="7:21">
      <c r="G585" s="10"/>
      <c r="N585" s="10"/>
      <c r="U585" s="10"/>
    </row>
    <row r="586" spans="7:21">
      <c r="G586" s="10"/>
      <c r="N586" s="10"/>
      <c r="U586" s="10"/>
    </row>
    <row r="587" spans="7:21">
      <c r="G587" s="10"/>
      <c r="N587" s="10"/>
      <c r="U587" s="10"/>
    </row>
    <row r="588" spans="7:21">
      <c r="G588" s="10"/>
      <c r="N588" s="10"/>
      <c r="U588" s="10"/>
    </row>
    <row r="589" spans="7:21">
      <c r="G589" s="10"/>
      <c r="N589" s="10"/>
      <c r="U589" s="10"/>
    </row>
    <row r="590" spans="7:21">
      <c r="G590" s="10"/>
      <c r="N590" s="10"/>
      <c r="U590" s="10"/>
    </row>
    <row r="591" spans="7:21">
      <c r="G591" s="10"/>
      <c r="N591" s="10"/>
      <c r="U591" s="10"/>
    </row>
    <row r="592" spans="7:21">
      <c r="G592" s="10"/>
      <c r="N592" s="10"/>
      <c r="U592" s="10"/>
    </row>
    <row r="593" spans="7:21">
      <c r="G593" s="10"/>
      <c r="N593" s="10"/>
      <c r="U593" s="10"/>
    </row>
    <row r="594" spans="7:21">
      <c r="G594" s="10"/>
      <c r="N594" s="10"/>
      <c r="U594" s="10"/>
    </row>
    <row r="595" spans="7:21">
      <c r="G595" s="10"/>
      <c r="N595" s="10"/>
      <c r="U595" s="10"/>
    </row>
    <row r="596" spans="7:21">
      <c r="G596" s="10"/>
      <c r="N596" s="10"/>
      <c r="U596" s="10"/>
    </row>
    <row r="597" spans="7:21">
      <c r="G597" s="10"/>
      <c r="N597" s="10"/>
      <c r="U597" s="10"/>
    </row>
    <row r="598" spans="7:21">
      <c r="G598" s="10"/>
      <c r="N598" s="10"/>
      <c r="U598" s="10"/>
    </row>
    <row r="599" spans="7:21">
      <c r="G599" s="10"/>
      <c r="N599" s="10"/>
      <c r="U599" s="10"/>
    </row>
    <row r="600" spans="7:21">
      <c r="G600" s="10"/>
      <c r="N600" s="10"/>
      <c r="U600" s="10"/>
    </row>
    <row r="601" spans="7:21">
      <c r="G601" s="10"/>
      <c r="N601" s="10"/>
      <c r="U601" s="10"/>
    </row>
    <row r="602" spans="7:21">
      <c r="G602" s="10"/>
      <c r="N602" s="10"/>
      <c r="U602" s="10"/>
    </row>
    <row r="603" spans="7:21">
      <c r="G603" s="10"/>
      <c r="N603" s="10"/>
      <c r="U603" s="10"/>
    </row>
    <row r="604" spans="7:21">
      <c r="G604" s="10"/>
      <c r="N604" s="10"/>
      <c r="U604" s="10"/>
    </row>
    <row r="605" spans="7:21">
      <c r="G605" s="10"/>
      <c r="N605" s="10"/>
      <c r="U605" s="10"/>
    </row>
    <row r="606" spans="7:21">
      <c r="G606" s="10"/>
      <c r="N606" s="10"/>
      <c r="U606" s="10"/>
    </row>
    <row r="607" spans="7:21">
      <c r="G607" s="10"/>
      <c r="N607" s="10"/>
      <c r="U607" s="10"/>
    </row>
    <row r="608" spans="7:21">
      <c r="G608" s="10"/>
      <c r="N608" s="10"/>
      <c r="U608" s="10"/>
    </row>
    <row r="609" spans="7:21">
      <c r="G609" s="10"/>
      <c r="N609" s="10"/>
      <c r="U609" s="10"/>
    </row>
    <row r="610" spans="7:21">
      <c r="G610" s="10"/>
      <c r="N610" s="10"/>
      <c r="U610" s="10"/>
    </row>
    <row r="611" spans="7:21">
      <c r="G611" s="10"/>
      <c r="N611" s="10"/>
      <c r="U611" s="10"/>
    </row>
    <row r="612" spans="7:21">
      <c r="G612" s="10"/>
      <c r="N612" s="10"/>
      <c r="U612" s="10"/>
    </row>
    <row r="613" spans="7:21">
      <c r="G613" s="10"/>
      <c r="N613" s="10"/>
      <c r="U613" s="10"/>
    </row>
    <row r="614" spans="7:21">
      <c r="G614" s="10"/>
      <c r="N614" s="10"/>
      <c r="U614" s="10"/>
    </row>
    <row r="615" spans="7:21">
      <c r="G615" s="10"/>
      <c r="N615" s="10"/>
      <c r="U615" s="10"/>
    </row>
    <row r="616" spans="7:21">
      <c r="G616" s="10"/>
      <c r="N616" s="10"/>
      <c r="U616" s="10"/>
    </row>
    <row r="617" spans="7:21">
      <c r="G617" s="10"/>
      <c r="N617" s="10"/>
      <c r="U617" s="10"/>
    </row>
    <row r="618" spans="7:21">
      <c r="G618" s="10"/>
      <c r="N618" s="10"/>
      <c r="U618" s="10"/>
    </row>
    <row r="619" spans="7:21">
      <c r="G619" s="10"/>
      <c r="N619" s="10"/>
      <c r="U619" s="10"/>
    </row>
    <row r="620" spans="7:21">
      <c r="G620" s="10"/>
      <c r="N620" s="10"/>
      <c r="U620" s="10"/>
    </row>
    <row r="621" spans="7:21">
      <c r="G621" s="10"/>
      <c r="N621" s="10"/>
      <c r="U621" s="10"/>
    </row>
    <row r="622" spans="7:21">
      <c r="G622" s="10"/>
      <c r="N622" s="10"/>
      <c r="U622" s="10"/>
    </row>
    <row r="623" spans="7:21">
      <c r="G623" s="10"/>
      <c r="N623" s="10"/>
      <c r="U623" s="10"/>
    </row>
    <row r="624" spans="7:21">
      <c r="G624" s="10"/>
      <c r="N624" s="10"/>
      <c r="U624" s="10"/>
    </row>
    <row r="625" spans="7:21">
      <c r="G625" s="10"/>
      <c r="N625" s="10"/>
      <c r="U625" s="10"/>
    </row>
    <row r="626" spans="7:21">
      <c r="G626" s="10"/>
      <c r="N626" s="10"/>
      <c r="U626" s="10"/>
    </row>
    <row r="627" spans="7:21">
      <c r="G627" s="10"/>
      <c r="N627" s="10"/>
      <c r="U627" s="10"/>
    </row>
    <row r="628" spans="7:21">
      <c r="G628" s="10"/>
      <c r="N628" s="10"/>
      <c r="U628" s="10"/>
    </row>
    <row r="629" spans="7:21">
      <c r="G629" s="10"/>
      <c r="N629" s="10"/>
      <c r="U629" s="10"/>
    </row>
    <row r="630" spans="7:21">
      <c r="G630" s="10"/>
      <c r="N630" s="10"/>
      <c r="U630" s="10"/>
    </row>
    <row r="631" spans="7:21">
      <c r="G631" s="10"/>
      <c r="N631" s="10"/>
      <c r="U631" s="10"/>
    </row>
    <row r="632" spans="7:21">
      <c r="G632" s="10"/>
      <c r="N632" s="10"/>
      <c r="U632" s="10"/>
    </row>
    <row r="633" spans="7:21">
      <c r="G633" s="10"/>
      <c r="N633" s="10"/>
      <c r="U633" s="10"/>
    </row>
    <row r="634" spans="7:21">
      <c r="G634" s="10"/>
      <c r="N634" s="10"/>
      <c r="U634" s="10"/>
    </row>
    <row r="635" spans="7:21">
      <c r="G635" s="10"/>
      <c r="N635" s="10"/>
      <c r="U635" s="10"/>
    </row>
    <row r="636" spans="7:21">
      <c r="G636" s="10"/>
      <c r="N636" s="10"/>
      <c r="U636" s="10"/>
    </row>
    <row r="637" spans="7:21">
      <c r="G637" s="10"/>
      <c r="N637" s="10"/>
      <c r="U637" s="10"/>
    </row>
    <row r="638" spans="7:21">
      <c r="G638" s="10"/>
      <c r="N638" s="10"/>
      <c r="U638" s="10"/>
    </row>
    <row r="639" spans="7:21">
      <c r="G639" s="10"/>
      <c r="N639" s="10"/>
      <c r="U639" s="10"/>
    </row>
    <row r="640" spans="7:21">
      <c r="G640" s="10"/>
      <c r="N640" s="10"/>
      <c r="U640" s="10"/>
    </row>
    <row r="641" spans="7:21">
      <c r="G641" s="10"/>
      <c r="N641" s="10"/>
      <c r="U641" s="10"/>
    </row>
    <row r="642" spans="7:21">
      <c r="G642" s="10"/>
      <c r="N642" s="10"/>
      <c r="U642" s="10"/>
    </row>
    <row r="643" spans="7:21">
      <c r="G643" s="10"/>
      <c r="N643" s="10"/>
      <c r="U643" s="10"/>
    </row>
    <row r="644" spans="7:21">
      <c r="G644" s="10"/>
      <c r="N644" s="10"/>
      <c r="U644" s="10"/>
    </row>
    <row r="645" spans="7:21">
      <c r="G645" s="10"/>
      <c r="N645" s="10"/>
      <c r="U645" s="10"/>
    </row>
    <row r="646" spans="7:21">
      <c r="G646" s="10"/>
      <c r="N646" s="10"/>
      <c r="U646" s="10"/>
    </row>
    <row r="647" spans="7:21">
      <c r="G647" s="10"/>
      <c r="N647" s="10"/>
      <c r="U647" s="10"/>
    </row>
    <row r="648" spans="7:21">
      <c r="G648" s="10"/>
      <c r="N648" s="10"/>
      <c r="U648" s="10"/>
    </row>
    <row r="649" spans="7:21">
      <c r="G649" s="10"/>
      <c r="N649" s="10"/>
      <c r="U649" s="10"/>
    </row>
    <row r="650" spans="7:21">
      <c r="G650" s="10"/>
      <c r="N650" s="10"/>
      <c r="U650" s="10"/>
    </row>
    <row r="651" spans="7:21">
      <c r="G651" s="10"/>
      <c r="N651" s="10"/>
      <c r="U651" s="10"/>
    </row>
    <row r="652" spans="7:21">
      <c r="G652" s="10"/>
      <c r="N652" s="10"/>
      <c r="U652" s="10"/>
    </row>
    <row r="653" spans="7:21">
      <c r="G653" s="10"/>
      <c r="N653" s="10"/>
      <c r="U653" s="10"/>
    </row>
    <row r="654" spans="7:21">
      <c r="G654" s="10"/>
      <c r="N654" s="10"/>
      <c r="U654" s="10"/>
    </row>
    <row r="655" spans="7:21">
      <c r="G655" s="10"/>
      <c r="N655" s="10"/>
      <c r="U655" s="10"/>
    </row>
    <row r="656" spans="7:21">
      <c r="G656" s="10"/>
      <c r="N656" s="10"/>
      <c r="U656" s="10"/>
    </row>
    <row r="657" spans="7:21">
      <c r="G657" s="10"/>
      <c r="N657" s="10"/>
      <c r="U657" s="10"/>
    </row>
    <row r="658" spans="7:21">
      <c r="G658" s="10"/>
      <c r="N658" s="10"/>
      <c r="U658" s="10"/>
    </row>
    <row r="659" spans="7:21">
      <c r="G659" s="10"/>
      <c r="N659" s="10"/>
      <c r="U659" s="10"/>
    </row>
    <row r="660" spans="7:21">
      <c r="G660" s="10"/>
      <c r="N660" s="10"/>
      <c r="U660" s="10"/>
    </row>
    <row r="661" spans="7:21">
      <c r="G661" s="10"/>
      <c r="N661" s="10"/>
      <c r="U661" s="10"/>
    </row>
    <row r="662" spans="7:21">
      <c r="G662" s="10"/>
      <c r="N662" s="10"/>
      <c r="U662" s="10"/>
    </row>
    <row r="663" spans="7:21">
      <c r="G663" s="10"/>
      <c r="N663" s="10"/>
      <c r="U663" s="10"/>
    </row>
    <row r="664" spans="7:21">
      <c r="G664" s="10"/>
      <c r="N664" s="10"/>
      <c r="U664" s="10"/>
    </row>
    <row r="665" spans="7:21">
      <c r="G665" s="10"/>
      <c r="N665" s="10"/>
      <c r="U665" s="10"/>
    </row>
    <row r="666" spans="7:21">
      <c r="G666" s="10"/>
      <c r="N666" s="10"/>
      <c r="U666" s="10"/>
    </row>
    <row r="667" spans="7:21">
      <c r="G667" s="10"/>
      <c r="N667" s="10"/>
      <c r="U667" s="10"/>
    </row>
    <row r="668" spans="7:21">
      <c r="G668" s="10"/>
      <c r="N668" s="10"/>
      <c r="U668" s="10"/>
    </row>
    <row r="669" spans="7:21">
      <c r="G669" s="10"/>
      <c r="N669" s="10"/>
      <c r="U669" s="10"/>
    </row>
    <row r="670" spans="7:21">
      <c r="G670" s="10"/>
      <c r="N670" s="10"/>
      <c r="U670" s="10"/>
    </row>
    <row r="671" spans="7:21">
      <c r="G671" s="10"/>
      <c r="N671" s="10"/>
      <c r="U671" s="10"/>
    </row>
    <row r="672" spans="7:21">
      <c r="G672" s="10"/>
      <c r="N672" s="10"/>
      <c r="U672" s="10"/>
    </row>
    <row r="673" spans="7:21">
      <c r="G673" s="10"/>
      <c r="N673" s="10"/>
      <c r="U673" s="10"/>
    </row>
    <row r="674" spans="7:21">
      <c r="G674" s="10"/>
      <c r="N674" s="10"/>
      <c r="U674" s="10"/>
    </row>
    <row r="675" spans="7:21">
      <c r="G675" s="10"/>
      <c r="N675" s="10"/>
      <c r="U675" s="10"/>
    </row>
    <row r="676" spans="7:21">
      <c r="G676" s="10"/>
      <c r="N676" s="10"/>
      <c r="U676" s="10"/>
    </row>
    <row r="677" spans="7:21">
      <c r="G677" s="10"/>
      <c r="N677" s="10"/>
      <c r="U677" s="10"/>
    </row>
    <row r="678" spans="7:21">
      <c r="G678" s="10"/>
      <c r="N678" s="10"/>
      <c r="U678" s="10"/>
    </row>
    <row r="679" spans="7:21">
      <c r="G679" s="10"/>
      <c r="N679" s="10"/>
      <c r="U679" s="10"/>
    </row>
    <row r="680" spans="7:21">
      <c r="G680" s="10"/>
      <c r="N680" s="10"/>
      <c r="U680" s="10"/>
    </row>
    <row r="681" spans="7:21">
      <c r="G681" s="10"/>
      <c r="N681" s="10"/>
      <c r="U681" s="10"/>
    </row>
    <row r="682" spans="7:21">
      <c r="G682" s="10"/>
      <c r="N682" s="10"/>
      <c r="U682" s="10"/>
    </row>
    <row r="683" spans="7:21">
      <c r="G683" s="10"/>
      <c r="N683" s="10"/>
      <c r="U683" s="10"/>
    </row>
    <row r="684" spans="7:21">
      <c r="G684" s="10"/>
      <c r="N684" s="10"/>
      <c r="U684" s="10"/>
    </row>
    <row r="685" spans="7:21">
      <c r="G685" s="10"/>
      <c r="N685" s="10"/>
      <c r="U685" s="10"/>
    </row>
    <row r="686" spans="7:21">
      <c r="G686" s="10"/>
      <c r="N686" s="10"/>
      <c r="U686" s="10"/>
    </row>
    <row r="687" spans="7:21">
      <c r="G687" s="10"/>
      <c r="N687" s="10"/>
      <c r="U687" s="10"/>
    </row>
    <row r="688" spans="7:21">
      <c r="G688" s="10"/>
      <c r="N688" s="10"/>
      <c r="U688" s="10"/>
    </row>
    <row r="689" spans="7:21">
      <c r="G689" s="10"/>
      <c r="N689" s="10"/>
      <c r="U689" s="10"/>
    </row>
    <row r="690" spans="7:21">
      <c r="G690" s="10"/>
      <c r="N690" s="10"/>
      <c r="U690" s="10"/>
    </row>
    <row r="691" spans="7:21">
      <c r="G691" s="10"/>
      <c r="N691" s="10"/>
      <c r="U691" s="10"/>
    </row>
    <row r="692" spans="7:21">
      <c r="G692" s="10"/>
      <c r="N692" s="10"/>
      <c r="U692" s="10"/>
    </row>
    <row r="693" spans="7:21">
      <c r="G693" s="10"/>
      <c r="N693" s="10"/>
      <c r="U693" s="10"/>
    </row>
    <row r="694" spans="7:21">
      <c r="G694" s="10"/>
      <c r="N694" s="10"/>
      <c r="U694" s="10"/>
    </row>
    <row r="695" spans="7:21">
      <c r="G695" s="10"/>
      <c r="N695" s="10"/>
      <c r="U695" s="10"/>
    </row>
    <row r="696" spans="7:21">
      <c r="G696" s="10"/>
      <c r="N696" s="10"/>
      <c r="U696" s="10"/>
    </row>
    <row r="697" spans="7:21">
      <c r="G697" s="10"/>
      <c r="N697" s="10"/>
      <c r="U697" s="10"/>
    </row>
    <row r="698" spans="7:21">
      <c r="G698" s="10"/>
      <c r="N698" s="10"/>
      <c r="U698" s="10"/>
    </row>
    <row r="699" spans="7:21">
      <c r="G699" s="10"/>
      <c r="N699" s="10"/>
      <c r="U699" s="10"/>
    </row>
    <row r="700" spans="7:21">
      <c r="G700" s="10"/>
      <c r="N700" s="10"/>
      <c r="U700" s="10"/>
    </row>
    <row r="701" spans="7:21">
      <c r="G701" s="10"/>
      <c r="N701" s="10"/>
      <c r="U701" s="10"/>
    </row>
    <row r="702" spans="7:21">
      <c r="G702" s="10"/>
      <c r="N702" s="10"/>
      <c r="U702" s="10"/>
    </row>
    <row r="703" spans="7:21">
      <c r="G703" s="10"/>
      <c r="N703" s="10"/>
      <c r="U703" s="10"/>
    </row>
    <row r="704" spans="7:21">
      <c r="G704" s="10"/>
      <c r="N704" s="10"/>
      <c r="U704" s="10"/>
    </row>
    <row r="705" spans="7:21">
      <c r="G705" s="10"/>
      <c r="N705" s="10"/>
      <c r="U705" s="10"/>
    </row>
    <row r="706" spans="7:21">
      <c r="G706" s="10"/>
      <c r="N706" s="10"/>
      <c r="U706" s="10"/>
    </row>
    <row r="707" spans="7:21">
      <c r="G707" s="10"/>
      <c r="N707" s="10"/>
      <c r="U707" s="10"/>
    </row>
    <row r="708" spans="7:21">
      <c r="G708" s="10"/>
      <c r="N708" s="10"/>
      <c r="U708" s="10"/>
    </row>
    <row r="709" spans="7:21">
      <c r="G709" s="10"/>
      <c r="N709" s="10"/>
      <c r="U709" s="10"/>
    </row>
    <row r="710" spans="7:21">
      <c r="G710" s="10"/>
      <c r="N710" s="10"/>
      <c r="U710" s="10"/>
    </row>
    <row r="711" spans="7:21">
      <c r="G711" s="10"/>
      <c r="N711" s="10"/>
      <c r="U711" s="10"/>
    </row>
    <row r="712" spans="7:21">
      <c r="G712" s="10"/>
      <c r="N712" s="10"/>
      <c r="U712" s="10"/>
    </row>
    <row r="713" spans="7:21">
      <c r="G713" s="10"/>
      <c r="N713" s="10"/>
      <c r="U713" s="10"/>
    </row>
    <row r="714" spans="7:21">
      <c r="G714" s="10"/>
      <c r="N714" s="10"/>
      <c r="U714" s="10"/>
    </row>
    <row r="715" spans="7:21">
      <c r="G715" s="10"/>
      <c r="N715" s="10"/>
      <c r="U715" s="10"/>
    </row>
    <row r="716" spans="7:21">
      <c r="G716" s="10"/>
      <c r="N716" s="10"/>
      <c r="U716" s="10"/>
    </row>
    <row r="717" spans="7:21">
      <c r="G717" s="10"/>
      <c r="N717" s="10"/>
      <c r="U717" s="10"/>
    </row>
    <row r="718" spans="7:21">
      <c r="G718" s="10"/>
      <c r="N718" s="10"/>
      <c r="U718" s="10"/>
    </row>
    <row r="719" spans="7:21">
      <c r="G719" s="10"/>
      <c r="N719" s="10"/>
      <c r="U719" s="10"/>
    </row>
    <row r="720" spans="7:21">
      <c r="G720" s="10"/>
      <c r="N720" s="10"/>
      <c r="U720" s="10"/>
    </row>
    <row r="721" spans="7:21">
      <c r="G721" s="10"/>
      <c r="N721" s="10"/>
      <c r="U721" s="10"/>
    </row>
    <row r="722" spans="7:21">
      <c r="G722" s="10"/>
      <c r="N722" s="10"/>
      <c r="U722" s="10"/>
    </row>
    <row r="723" spans="7:21">
      <c r="G723" s="10"/>
      <c r="N723" s="10"/>
      <c r="U723" s="10"/>
    </row>
    <row r="724" spans="7:21">
      <c r="G724" s="10"/>
      <c r="N724" s="10"/>
      <c r="U724" s="10"/>
    </row>
    <row r="725" spans="7:21">
      <c r="G725" s="10"/>
      <c r="N725" s="10"/>
      <c r="U725" s="10"/>
    </row>
    <row r="726" spans="7:21">
      <c r="G726" s="10"/>
      <c r="N726" s="10"/>
      <c r="U726" s="10"/>
    </row>
    <row r="727" spans="7:21">
      <c r="G727" s="10"/>
      <c r="N727" s="10"/>
      <c r="U727" s="10"/>
    </row>
    <row r="728" spans="7:21">
      <c r="G728" s="10"/>
      <c r="N728" s="10"/>
      <c r="U728" s="10"/>
    </row>
    <row r="729" spans="7:21">
      <c r="G729" s="10"/>
      <c r="N729" s="10"/>
      <c r="U729" s="10"/>
    </row>
    <row r="730" spans="7:21">
      <c r="G730" s="10"/>
      <c r="N730" s="10"/>
      <c r="U730" s="10"/>
    </row>
    <row r="731" spans="7:21">
      <c r="G731" s="10"/>
      <c r="N731" s="10"/>
      <c r="U731" s="10"/>
    </row>
    <row r="732" spans="7:21">
      <c r="G732" s="10"/>
      <c r="N732" s="10"/>
      <c r="U732" s="10"/>
    </row>
    <row r="733" spans="7:21">
      <c r="G733" s="10"/>
      <c r="N733" s="10"/>
      <c r="U733" s="10"/>
    </row>
    <row r="734" spans="7:21">
      <c r="G734" s="10"/>
      <c r="N734" s="10"/>
      <c r="U734" s="10"/>
    </row>
    <row r="735" spans="7:21">
      <c r="G735" s="10"/>
      <c r="N735" s="10"/>
      <c r="U735" s="10"/>
    </row>
    <row r="736" spans="7:21">
      <c r="G736" s="10"/>
      <c r="N736" s="10"/>
      <c r="U736" s="10"/>
    </row>
    <row r="737" spans="7:21">
      <c r="G737" s="10"/>
      <c r="N737" s="10"/>
      <c r="U737" s="10"/>
    </row>
    <row r="738" spans="7:21">
      <c r="G738" s="10"/>
      <c r="N738" s="10"/>
      <c r="U738" s="10"/>
    </row>
    <row r="739" spans="7:21">
      <c r="G739" s="10"/>
      <c r="N739" s="10"/>
      <c r="U739" s="10"/>
    </row>
    <row r="740" spans="7:21">
      <c r="G740" s="10"/>
      <c r="N740" s="10"/>
      <c r="U740" s="10"/>
    </row>
    <row r="741" spans="7:21">
      <c r="G741" s="10"/>
      <c r="N741" s="10"/>
      <c r="U741" s="10"/>
    </row>
    <row r="742" spans="7:21">
      <c r="G742" s="10"/>
      <c r="N742" s="10"/>
      <c r="U742" s="10"/>
    </row>
    <row r="743" spans="7:21">
      <c r="G743" s="10"/>
      <c r="N743" s="10"/>
      <c r="U743" s="10"/>
    </row>
    <row r="744" spans="7:21">
      <c r="G744" s="10"/>
      <c r="N744" s="10"/>
      <c r="U744" s="10"/>
    </row>
    <row r="745" spans="7:21">
      <c r="G745" s="10"/>
      <c r="N745" s="10"/>
      <c r="U745" s="10"/>
    </row>
    <row r="746" spans="7:21">
      <c r="G746" s="10"/>
      <c r="N746" s="10"/>
      <c r="U746" s="10"/>
    </row>
    <row r="747" spans="7:21">
      <c r="G747" s="10"/>
      <c r="N747" s="10"/>
      <c r="U747" s="10"/>
    </row>
    <row r="748" spans="7:21">
      <c r="G748" s="10"/>
      <c r="N748" s="10"/>
      <c r="U748" s="10"/>
    </row>
    <row r="749" spans="7:21">
      <c r="G749" s="10"/>
      <c r="N749" s="10"/>
      <c r="U749" s="10"/>
    </row>
    <row r="750" spans="7:21">
      <c r="G750" s="10"/>
      <c r="N750" s="10"/>
      <c r="U750" s="10"/>
    </row>
    <row r="751" spans="7:21">
      <c r="G751" s="10"/>
      <c r="N751" s="10"/>
      <c r="U751" s="10"/>
    </row>
    <row r="752" spans="7:21">
      <c r="G752" s="10"/>
      <c r="N752" s="10"/>
      <c r="U752" s="10"/>
    </row>
    <row r="753" spans="7:21">
      <c r="G753" s="10"/>
      <c r="N753" s="10"/>
      <c r="U753" s="10"/>
    </row>
    <row r="754" spans="7:21">
      <c r="G754" s="10"/>
      <c r="N754" s="10"/>
      <c r="U754" s="10"/>
    </row>
    <row r="755" spans="7:21">
      <c r="G755" s="10"/>
      <c r="N755" s="10"/>
      <c r="U755" s="10"/>
    </row>
    <row r="756" spans="7:21">
      <c r="G756" s="10"/>
      <c r="N756" s="10"/>
      <c r="U756" s="10"/>
    </row>
    <row r="757" spans="7:21">
      <c r="G757" s="10"/>
      <c r="N757" s="10"/>
      <c r="U757" s="10"/>
    </row>
    <row r="758" spans="7:21">
      <c r="G758" s="10"/>
      <c r="N758" s="10"/>
      <c r="U758" s="10"/>
    </row>
    <row r="759" spans="7:21">
      <c r="G759" s="10"/>
      <c r="N759" s="10"/>
      <c r="U759" s="10"/>
    </row>
    <row r="760" spans="7:21">
      <c r="G760" s="10"/>
      <c r="N760" s="10"/>
      <c r="U760" s="10"/>
    </row>
    <row r="761" spans="7:21">
      <c r="G761" s="10"/>
      <c r="N761" s="10"/>
      <c r="U761" s="10"/>
    </row>
    <row r="762" spans="7:21">
      <c r="G762" s="10"/>
      <c r="N762" s="10"/>
      <c r="U762" s="10"/>
    </row>
    <row r="763" spans="7:21">
      <c r="G763" s="10"/>
      <c r="N763" s="10"/>
      <c r="U763" s="10"/>
    </row>
    <row r="764" spans="7:21">
      <c r="G764" s="10"/>
      <c r="N764" s="10"/>
      <c r="U764" s="10"/>
    </row>
    <row r="765" spans="7:21">
      <c r="G765" s="10"/>
      <c r="N765" s="10"/>
      <c r="U765" s="10"/>
    </row>
    <row r="766" spans="7:21">
      <c r="G766" s="10"/>
      <c r="N766" s="10"/>
      <c r="U766" s="10"/>
    </row>
    <row r="767" spans="7:21">
      <c r="G767" s="10"/>
      <c r="N767" s="10"/>
      <c r="U767" s="10"/>
    </row>
    <row r="768" spans="7:21">
      <c r="G768" s="10"/>
      <c r="N768" s="10"/>
      <c r="U768" s="10"/>
    </row>
    <row r="769" spans="7:21">
      <c r="G769" s="10"/>
      <c r="N769" s="10"/>
      <c r="U769" s="10"/>
    </row>
    <row r="770" spans="7:21">
      <c r="G770" s="10"/>
      <c r="N770" s="10"/>
      <c r="U770" s="10"/>
    </row>
    <row r="771" spans="7:21">
      <c r="G771" s="10"/>
      <c r="N771" s="10"/>
      <c r="U771" s="10"/>
    </row>
    <row r="772" spans="7:21">
      <c r="G772" s="10"/>
      <c r="N772" s="10"/>
      <c r="U772" s="10"/>
    </row>
    <row r="773" spans="7:21">
      <c r="G773" s="10"/>
      <c r="N773" s="10"/>
      <c r="U773" s="10"/>
    </row>
    <row r="774" spans="7:21">
      <c r="G774" s="10"/>
      <c r="N774" s="10"/>
      <c r="U774" s="10"/>
    </row>
    <row r="775" spans="7:21">
      <c r="G775" s="10"/>
      <c r="N775" s="10"/>
      <c r="U775" s="10"/>
    </row>
    <row r="776" spans="7:21">
      <c r="G776" s="10"/>
      <c r="N776" s="10"/>
      <c r="U776" s="10"/>
    </row>
    <row r="777" spans="7:21">
      <c r="G777" s="10"/>
      <c r="N777" s="10"/>
      <c r="U777" s="10"/>
    </row>
    <row r="778" spans="7:21">
      <c r="G778" s="10"/>
      <c r="N778" s="10"/>
      <c r="U778" s="10"/>
    </row>
    <row r="779" spans="7:21">
      <c r="G779" s="10"/>
      <c r="N779" s="10"/>
      <c r="U779" s="10"/>
    </row>
    <row r="780" spans="7:21">
      <c r="G780" s="10"/>
      <c r="N780" s="10"/>
      <c r="U780" s="10"/>
    </row>
    <row r="781" spans="7:21">
      <c r="G781" s="10"/>
      <c r="N781" s="10"/>
      <c r="U781" s="10"/>
    </row>
    <row r="782" spans="7:21">
      <c r="G782" s="10"/>
      <c r="N782" s="10"/>
      <c r="U782" s="10"/>
    </row>
    <row r="783" spans="7:21">
      <c r="G783" s="10"/>
      <c r="N783" s="10"/>
      <c r="U783" s="10"/>
    </row>
    <row r="784" spans="7:21">
      <c r="G784" s="10"/>
      <c r="N784" s="10"/>
      <c r="U784" s="10"/>
    </row>
    <row r="785" spans="7:21">
      <c r="G785" s="10"/>
      <c r="N785" s="10"/>
      <c r="U785" s="10"/>
    </row>
    <row r="786" spans="7:21">
      <c r="G786" s="10"/>
      <c r="N786" s="10"/>
      <c r="U786" s="10"/>
    </row>
    <row r="787" spans="7:21">
      <c r="G787" s="10"/>
      <c r="N787" s="10"/>
      <c r="U787" s="10"/>
    </row>
    <row r="788" spans="7:21">
      <c r="G788" s="10"/>
      <c r="N788" s="10"/>
      <c r="U788" s="10"/>
    </row>
    <row r="789" spans="7:21">
      <c r="G789" s="10"/>
      <c r="N789" s="10"/>
      <c r="U789" s="10"/>
    </row>
    <row r="790" spans="7:21">
      <c r="G790" s="10"/>
      <c r="N790" s="10"/>
      <c r="U790" s="10"/>
    </row>
    <row r="791" spans="7:21">
      <c r="G791" s="10"/>
      <c r="N791" s="10"/>
      <c r="U791" s="10"/>
    </row>
    <row r="792" spans="7:21">
      <c r="G792" s="10"/>
      <c r="N792" s="10"/>
      <c r="U792" s="10"/>
    </row>
    <row r="793" spans="7:21">
      <c r="G793" s="10"/>
      <c r="N793" s="10"/>
      <c r="U793" s="10"/>
    </row>
    <row r="794" spans="7:21">
      <c r="G794" s="10"/>
      <c r="N794" s="10"/>
      <c r="U794" s="10"/>
    </row>
    <row r="795" spans="7:21">
      <c r="G795" s="10"/>
      <c r="N795" s="10"/>
      <c r="U795" s="10"/>
    </row>
    <row r="796" spans="7:21">
      <c r="G796" s="10"/>
      <c r="N796" s="10"/>
      <c r="U796" s="10"/>
    </row>
    <row r="797" spans="7:21">
      <c r="G797" s="10"/>
      <c r="N797" s="10"/>
      <c r="U797" s="10"/>
    </row>
    <row r="798" spans="7:21">
      <c r="G798" s="10"/>
      <c r="N798" s="10"/>
      <c r="U798" s="10"/>
    </row>
    <row r="799" spans="7:21">
      <c r="G799" s="10"/>
      <c r="N799" s="10"/>
      <c r="U799" s="10"/>
    </row>
    <row r="800" spans="7:21">
      <c r="G800" s="10"/>
      <c r="N800" s="10"/>
      <c r="U800" s="10"/>
    </row>
    <row r="801" spans="7:21">
      <c r="G801" s="10"/>
      <c r="N801" s="10"/>
      <c r="U801" s="10"/>
    </row>
    <row r="802" spans="7:21">
      <c r="G802" s="10"/>
      <c r="N802" s="10"/>
      <c r="U802" s="10"/>
    </row>
    <row r="803" spans="7:21">
      <c r="G803" s="10"/>
      <c r="N803" s="10"/>
      <c r="U803" s="10"/>
    </row>
    <row r="804" spans="7:21">
      <c r="G804" s="10"/>
      <c r="N804" s="10"/>
      <c r="U804" s="10"/>
    </row>
    <row r="805" spans="7:21">
      <c r="G805" s="10"/>
      <c r="N805" s="10"/>
      <c r="U805" s="10"/>
    </row>
    <row r="806" spans="7:21">
      <c r="G806" s="10"/>
      <c r="N806" s="10"/>
      <c r="U806" s="10"/>
    </row>
    <row r="807" spans="7:21">
      <c r="G807" s="10"/>
      <c r="N807" s="10"/>
      <c r="U807" s="10"/>
    </row>
    <row r="808" spans="7:21">
      <c r="G808" s="10"/>
      <c r="N808" s="10"/>
      <c r="U808" s="10"/>
    </row>
    <row r="809" spans="7:21">
      <c r="G809" s="10"/>
      <c r="N809" s="10"/>
      <c r="U809" s="10"/>
    </row>
    <row r="810" spans="7:21">
      <c r="G810" s="10"/>
      <c r="N810" s="10"/>
      <c r="U810" s="10"/>
    </row>
    <row r="811" spans="7:21">
      <c r="G811" s="10"/>
      <c r="N811" s="10"/>
      <c r="U811" s="10"/>
    </row>
    <row r="812" spans="7:21">
      <c r="G812" s="10"/>
      <c r="N812" s="10"/>
      <c r="U812" s="10"/>
    </row>
    <row r="813" spans="7:21">
      <c r="G813" s="10"/>
      <c r="N813" s="10"/>
      <c r="U813" s="10"/>
    </row>
    <row r="814" spans="7:21">
      <c r="G814" s="10"/>
      <c r="N814" s="10"/>
      <c r="U814" s="10"/>
    </row>
    <row r="815" spans="7:21">
      <c r="G815" s="10"/>
      <c r="N815" s="10"/>
      <c r="U815" s="10"/>
    </row>
    <row r="816" spans="7:21">
      <c r="G816" s="10"/>
      <c r="N816" s="10"/>
      <c r="U816" s="10"/>
    </row>
    <row r="817" spans="7:21">
      <c r="G817" s="10"/>
      <c r="N817" s="10"/>
      <c r="U817" s="10"/>
    </row>
    <row r="818" spans="7:21">
      <c r="G818" s="10"/>
      <c r="N818" s="10"/>
      <c r="U818" s="10"/>
    </row>
    <row r="819" spans="7:21">
      <c r="G819" s="10"/>
      <c r="N819" s="10"/>
      <c r="U819" s="10"/>
    </row>
    <row r="820" spans="7:21">
      <c r="G820" s="10"/>
      <c r="N820" s="10"/>
      <c r="U820" s="10"/>
    </row>
    <row r="821" spans="7:21">
      <c r="G821" s="10"/>
      <c r="N821" s="10"/>
      <c r="U821" s="10"/>
    </row>
    <row r="822" spans="7:21">
      <c r="G822" s="10"/>
      <c r="N822" s="10"/>
      <c r="U822" s="10"/>
    </row>
    <row r="823" spans="7:21">
      <c r="G823" s="10"/>
      <c r="N823" s="10"/>
      <c r="U823" s="10"/>
    </row>
    <row r="824" spans="7:21">
      <c r="G824" s="10"/>
      <c r="N824" s="10"/>
      <c r="U824" s="10"/>
    </row>
    <row r="825" spans="7:21">
      <c r="G825" s="10"/>
      <c r="N825" s="10"/>
      <c r="U825" s="10"/>
    </row>
    <row r="826" spans="7:21">
      <c r="G826" s="10"/>
      <c r="N826" s="10"/>
      <c r="U826" s="10"/>
    </row>
    <row r="827" spans="7:21">
      <c r="G827" s="10"/>
      <c r="N827" s="10"/>
      <c r="U827" s="10"/>
    </row>
    <row r="828" spans="7:21">
      <c r="G828" s="10"/>
      <c r="N828" s="10"/>
      <c r="U828" s="10"/>
    </row>
    <row r="829" spans="7:21">
      <c r="G829" s="10"/>
      <c r="N829" s="10"/>
      <c r="U829" s="10"/>
    </row>
    <row r="830" spans="7:21">
      <c r="G830" s="10"/>
      <c r="N830" s="10"/>
      <c r="U830" s="10"/>
    </row>
    <row r="831" spans="7:21">
      <c r="G831" s="10"/>
      <c r="N831" s="10"/>
      <c r="U831" s="10"/>
    </row>
    <row r="832" spans="7:21">
      <c r="G832" s="10"/>
      <c r="N832" s="10"/>
      <c r="U832" s="10"/>
    </row>
    <row r="833" spans="7:21">
      <c r="G833" s="10"/>
      <c r="N833" s="10"/>
      <c r="U833" s="10"/>
    </row>
    <row r="834" spans="7:21">
      <c r="G834" s="10"/>
      <c r="N834" s="10"/>
      <c r="U834" s="10"/>
    </row>
    <row r="835" spans="7:21">
      <c r="G835" s="10"/>
      <c r="N835" s="10"/>
      <c r="U835" s="10"/>
    </row>
    <row r="836" spans="7:21">
      <c r="G836" s="10"/>
      <c r="N836" s="10"/>
      <c r="U836" s="10"/>
    </row>
    <row r="837" spans="7:21">
      <c r="G837" s="10"/>
      <c r="N837" s="10"/>
      <c r="U837" s="10"/>
    </row>
    <row r="838" spans="7:21">
      <c r="G838" s="10"/>
      <c r="N838" s="10"/>
      <c r="U838" s="10"/>
    </row>
    <row r="839" spans="7:21">
      <c r="G839" s="10"/>
      <c r="N839" s="10"/>
      <c r="U839" s="10"/>
    </row>
    <row r="840" spans="7:21">
      <c r="G840" s="10"/>
      <c r="N840" s="10"/>
      <c r="U840" s="10"/>
    </row>
    <row r="841" spans="7:21">
      <c r="G841" s="10"/>
      <c r="N841" s="10"/>
      <c r="U841" s="10"/>
    </row>
    <row r="842" spans="7:21">
      <c r="G842" s="10"/>
      <c r="N842" s="10"/>
      <c r="U842" s="10"/>
    </row>
    <row r="843" spans="7:21">
      <c r="G843" s="10"/>
      <c r="N843" s="10"/>
      <c r="U843" s="10"/>
    </row>
    <row r="844" spans="7:21">
      <c r="G844" s="10"/>
      <c r="N844" s="10"/>
      <c r="U844" s="10"/>
    </row>
    <row r="845" spans="7:21">
      <c r="G845" s="10"/>
      <c r="N845" s="10"/>
      <c r="U845" s="10"/>
    </row>
    <row r="846" spans="7:21">
      <c r="G846" s="10"/>
      <c r="N846" s="10"/>
      <c r="U846" s="10"/>
    </row>
    <row r="847" spans="7:21">
      <c r="G847" s="10"/>
      <c r="N847" s="10"/>
      <c r="U847" s="10"/>
    </row>
    <row r="848" spans="7:21">
      <c r="G848" s="10"/>
      <c r="N848" s="10"/>
      <c r="U848" s="10"/>
    </row>
    <row r="849" spans="7:21">
      <c r="G849" s="10"/>
      <c r="N849" s="10"/>
      <c r="U849" s="10"/>
    </row>
    <row r="850" spans="7:21">
      <c r="G850" s="10"/>
      <c r="N850" s="10"/>
      <c r="U850" s="10"/>
    </row>
    <row r="851" spans="7:21">
      <c r="G851" s="10"/>
      <c r="N851" s="10"/>
      <c r="U851" s="10"/>
    </row>
    <row r="852" spans="7:21">
      <c r="G852" s="10"/>
      <c r="N852" s="10"/>
      <c r="U852" s="10"/>
    </row>
    <row r="853" spans="7:21">
      <c r="G853" s="10"/>
      <c r="N853" s="10"/>
      <c r="U853" s="10"/>
    </row>
    <row r="854" spans="7:21">
      <c r="G854" s="10"/>
      <c r="N854" s="10"/>
      <c r="U854" s="10"/>
    </row>
    <row r="855" spans="7:21">
      <c r="G855" s="10"/>
      <c r="N855" s="10"/>
      <c r="U855" s="10"/>
    </row>
    <row r="856" spans="7:21">
      <c r="G856" s="10"/>
      <c r="N856" s="10"/>
      <c r="U856" s="10"/>
    </row>
    <row r="857" spans="7:21">
      <c r="G857" s="10"/>
      <c r="N857" s="10"/>
      <c r="U857" s="10"/>
    </row>
    <row r="858" spans="7:21">
      <c r="G858" s="10"/>
      <c r="N858" s="10"/>
      <c r="U858" s="10"/>
    </row>
    <row r="859" spans="7:21">
      <c r="G859" s="10"/>
      <c r="N859" s="10"/>
      <c r="U859" s="10"/>
    </row>
    <row r="860" spans="7:21">
      <c r="G860" s="10"/>
      <c r="N860" s="10"/>
      <c r="U860" s="10"/>
    </row>
    <row r="861" spans="7:21">
      <c r="G861" s="10"/>
      <c r="N861" s="10"/>
      <c r="U861" s="10"/>
    </row>
    <row r="862" spans="7:21">
      <c r="G862" s="10"/>
      <c r="N862" s="10"/>
      <c r="U862" s="10"/>
    </row>
    <row r="863" spans="7:21">
      <c r="G863" s="10"/>
      <c r="N863" s="10"/>
      <c r="U863" s="10"/>
    </row>
    <row r="864" spans="7:21">
      <c r="G864" s="10"/>
      <c r="N864" s="10"/>
      <c r="U864" s="10"/>
    </row>
    <row r="865" spans="7:21">
      <c r="G865" s="10"/>
      <c r="N865" s="10"/>
      <c r="U865" s="10"/>
    </row>
    <row r="866" spans="7:21">
      <c r="G866" s="10"/>
      <c r="N866" s="10"/>
      <c r="U866" s="10"/>
    </row>
    <row r="867" spans="7:21">
      <c r="G867" s="10"/>
      <c r="N867" s="10"/>
      <c r="U867" s="10"/>
    </row>
    <row r="868" spans="7:21">
      <c r="G868" s="10"/>
      <c r="N868" s="10"/>
      <c r="U868" s="10"/>
    </row>
    <row r="869" spans="7:21">
      <c r="G869" s="10"/>
      <c r="N869" s="10"/>
      <c r="U869" s="10"/>
    </row>
    <row r="870" spans="7:21">
      <c r="G870" s="10"/>
      <c r="N870" s="10"/>
      <c r="U870" s="10"/>
    </row>
    <row r="871" spans="7:21">
      <c r="G871" s="10"/>
      <c r="N871" s="10"/>
      <c r="U871" s="10"/>
    </row>
    <row r="872" spans="7:21">
      <c r="G872" s="10"/>
      <c r="N872" s="10"/>
      <c r="U872" s="10"/>
    </row>
    <row r="873" spans="7:21">
      <c r="G873" s="10"/>
      <c r="N873" s="10"/>
      <c r="U873" s="10"/>
    </row>
    <row r="874" spans="7:21">
      <c r="G874" s="10"/>
      <c r="N874" s="10"/>
      <c r="U874" s="10"/>
    </row>
    <row r="875" spans="7:21">
      <c r="G875" s="10"/>
      <c r="N875" s="10"/>
      <c r="U875" s="10"/>
    </row>
    <row r="876" spans="7:21">
      <c r="G876" s="10"/>
      <c r="N876" s="10"/>
      <c r="U876" s="10"/>
    </row>
    <row r="877" spans="7:21">
      <c r="G877" s="10"/>
      <c r="N877" s="10"/>
      <c r="U877" s="10"/>
    </row>
    <row r="878" spans="7:21">
      <c r="G878" s="10"/>
      <c r="N878" s="10"/>
      <c r="U878" s="10"/>
    </row>
    <row r="879" spans="7:21">
      <c r="G879" s="10"/>
      <c r="N879" s="10"/>
      <c r="U879" s="10"/>
    </row>
    <row r="880" spans="7:21">
      <c r="G880" s="10"/>
      <c r="N880" s="10"/>
      <c r="U880" s="10"/>
    </row>
    <row r="881" spans="7:21">
      <c r="G881" s="10"/>
      <c r="N881" s="10"/>
      <c r="U881" s="10"/>
    </row>
    <row r="882" spans="7:21">
      <c r="G882" s="10"/>
      <c r="N882" s="10"/>
      <c r="U882" s="10"/>
    </row>
    <row r="883" spans="7:21">
      <c r="G883" s="10"/>
      <c r="N883" s="10"/>
      <c r="U883" s="10"/>
    </row>
    <row r="884" spans="7:21">
      <c r="G884" s="10"/>
      <c r="N884" s="10"/>
      <c r="U884" s="10"/>
    </row>
    <row r="885" spans="7:21">
      <c r="G885" s="10"/>
      <c r="N885" s="10"/>
      <c r="U885" s="10"/>
    </row>
    <row r="886" spans="7:21">
      <c r="G886" s="10"/>
      <c r="N886" s="10"/>
      <c r="U886" s="10"/>
    </row>
    <row r="887" spans="7:21">
      <c r="G887" s="10"/>
      <c r="N887" s="10"/>
      <c r="U887" s="10"/>
    </row>
    <row r="888" spans="7:21">
      <c r="G888" s="10"/>
      <c r="N888" s="10"/>
      <c r="U888" s="10"/>
    </row>
    <row r="889" spans="7:21">
      <c r="G889" s="10"/>
      <c r="N889" s="10"/>
      <c r="U889" s="10"/>
    </row>
    <row r="890" spans="7:21">
      <c r="G890" s="10"/>
      <c r="N890" s="10"/>
      <c r="U890" s="10"/>
    </row>
    <row r="891" spans="7:21">
      <c r="G891" s="10"/>
      <c r="N891" s="10"/>
      <c r="U891" s="10"/>
    </row>
    <row r="892" spans="7:21">
      <c r="G892" s="10"/>
      <c r="N892" s="10"/>
      <c r="U892" s="10"/>
    </row>
    <row r="893" spans="7:21">
      <c r="G893" s="10"/>
      <c r="N893" s="10"/>
      <c r="U893" s="10"/>
    </row>
    <row r="894" spans="7:21">
      <c r="G894" s="10"/>
      <c r="N894" s="10"/>
      <c r="U894" s="10"/>
    </row>
    <row r="895" spans="7:21">
      <c r="G895" s="10"/>
      <c r="N895" s="10"/>
      <c r="U895" s="10"/>
    </row>
    <row r="896" spans="7:21">
      <c r="G896" s="10"/>
      <c r="N896" s="10"/>
      <c r="U896" s="10"/>
    </row>
    <row r="897" spans="7:21">
      <c r="G897" s="10"/>
      <c r="N897" s="10"/>
      <c r="U897" s="10"/>
    </row>
    <row r="898" spans="7:21">
      <c r="G898" s="10"/>
      <c r="N898" s="10"/>
      <c r="U898" s="10"/>
    </row>
    <row r="899" spans="7:21">
      <c r="G899" s="10"/>
      <c r="N899" s="10"/>
      <c r="U899" s="10"/>
    </row>
    <row r="900" spans="7:21">
      <c r="G900" s="10"/>
      <c r="N900" s="10"/>
      <c r="U900" s="10"/>
    </row>
    <row r="901" spans="7:21">
      <c r="G901" s="10"/>
      <c r="N901" s="10"/>
      <c r="U901" s="10"/>
    </row>
    <row r="902" spans="7:21">
      <c r="G902" s="10"/>
      <c r="N902" s="10"/>
      <c r="U902" s="10"/>
    </row>
    <row r="903" spans="7:21">
      <c r="G903" s="10"/>
      <c r="N903" s="10"/>
      <c r="U903" s="10"/>
    </row>
    <row r="904" spans="7:21">
      <c r="G904" s="10"/>
      <c r="N904" s="10"/>
      <c r="U904" s="10"/>
    </row>
    <row r="905" spans="7:21">
      <c r="G905" s="10"/>
      <c r="N905" s="10"/>
      <c r="U905" s="10"/>
    </row>
    <row r="906" spans="7:21">
      <c r="G906" s="10"/>
      <c r="N906" s="10"/>
      <c r="U906" s="10"/>
    </row>
    <row r="907" spans="7:21">
      <c r="G907" s="10"/>
      <c r="N907" s="10"/>
      <c r="U907" s="10"/>
    </row>
    <row r="908" spans="7:21">
      <c r="G908" s="10"/>
      <c r="N908" s="10"/>
      <c r="U908" s="10"/>
    </row>
    <row r="909" spans="7:21">
      <c r="G909" s="10"/>
      <c r="N909" s="10"/>
      <c r="U909" s="10"/>
    </row>
    <row r="910" spans="7:21">
      <c r="G910" s="10"/>
      <c r="N910" s="10"/>
      <c r="U910" s="10"/>
    </row>
    <row r="911" spans="7:21">
      <c r="G911" s="10"/>
      <c r="N911" s="10"/>
      <c r="U911" s="10"/>
    </row>
    <row r="912" spans="7:21">
      <c r="G912" s="10"/>
      <c r="N912" s="10"/>
      <c r="U912" s="10"/>
    </row>
    <row r="913" spans="7:21">
      <c r="G913" s="10"/>
      <c r="N913" s="10"/>
      <c r="U913" s="10"/>
    </row>
    <row r="914" spans="7:21">
      <c r="G914" s="10"/>
      <c r="N914" s="10"/>
      <c r="U914" s="10"/>
    </row>
    <row r="915" spans="7:21">
      <c r="G915" s="10"/>
      <c r="N915" s="10"/>
      <c r="U915" s="10"/>
    </row>
    <row r="916" spans="7:21">
      <c r="G916" s="10"/>
      <c r="N916" s="10"/>
      <c r="U916" s="10"/>
    </row>
    <row r="917" spans="7:21">
      <c r="G917" s="10"/>
      <c r="N917" s="10"/>
      <c r="U917" s="10"/>
    </row>
    <row r="918" spans="7:21">
      <c r="G918" s="10"/>
      <c r="N918" s="10"/>
      <c r="U918" s="10"/>
    </row>
    <row r="919" spans="7:21">
      <c r="G919" s="10"/>
      <c r="N919" s="10"/>
      <c r="U919" s="10"/>
    </row>
    <row r="920" spans="7:21">
      <c r="G920" s="10"/>
      <c r="N920" s="10"/>
      <c r="U920" s="10"/>
    </row>
    <row r="921" spans="7:21">
      <c r="G921" s="10"/>
      <c r="N921" s="10"/>
      <c r="U921" s="10"/>
    </row>
    <row r="922" spans="7:21">
      <c r="G922" s="10"/>
      <c r="N922" s="10"/>
      <c r="U922" s="10"/>
    </row>
    <row r="923" spans="7:21">
      <c r="G923" s="10"/>
      <c r="N923" s="10"/>
      <c r="U923" s="10"/>
    </row>
    <row r="924" spans="7:21">
      <c r="G924" s="10"/>
      <c r="N924" s="10"/>
      <c r="U924" s="10"/>
    </row>
    <row r="925" spans="7:21">
      <c r="G925" s="10"/>
      <c r="N925" s="10"/>
      <c r="U925" s="10"/>
    </row>
    <row r="926" spans="7:21">
      <c r="G926" s="10"/>
      <c r="N926" s="10"/>
      <c r="U926" s="10"/>
    </row>
    <row r="927" spans="7:21">
      <c r="G927" s="10"/>
      <c r="N927" s="10"/>
      <c r="U927" s="10"/>
    </row>
    <row r="928" spans="7:21">
      <c r="G928" s="10"/>
      <c r="N928" s="10"/>
      <c r="U928" s="10"/>
    </row>
    <row r="929" spans="7:21">
      <c r="G929" s="10"/>
      <c r="N929" s="10"/>
      <c r="U929" s="10"/>
    </row>
    <row r="930" spans="7:21">
      <c r="G930" s="10"/>
      <c r="N930" s="10"/>
      <c r="U930" s="10"/>
    </row>
    <row r="931" spans="7:21">
      <c r="G931" s="10"/>
      <c r="N931" s="10"/>
      <c r="U931" s="10"/>
    </row>
    <row r="932" spans="7:21">
      <c r="G932" s="10"/>
      <c r="N932" s="10"/>
      <c r="U932" s="10"/>
    </row>
    <row r="933" spans="7:21">
      <c r="G933" s="10"/>
      <c r="N933" s="10"/>
      <c r="U933" s="10"/>
    </row>
    <row r="934" spans="7:21">
      <c r="G934" s="10"/>
      <c r="N934" s="10"/>
      <c r="U934" s="10"/>
    </row>
    <row r="935" spans="7:21">
      <c r="G935" s="10"/>
      <c r="N935" s="10"/>
      <c r="U935" s="10"/>
    </row>
    <row r="936" spans="7:21">
      <c r="G936" s="10"/>
      <c r="N936" s="10"/>
      <c r="U936" s="10"/>
    </row>
    <row r="937" spans="7:21">
      <c r="G937" s="10"/>
      <c r="N937" s="10"/>
      <c r="U937" s="10"/>
    </row>
    <row r="938" spans="7:21">
      <c r="G938" s="10"/>
      <c r="N938" s="10"/>
      <c r="U938" s="10"/>
    </row>
    <row r="939" spans="7:21">
      <c r="G939" s="10"/>
      <c r="N939" s="10"/>
      <c r="U939" s="10"/>
    </row>
    <row r="940" spans="7:21">
      <c r="G940" s="10"/>
      <c r="N940" s="10"/>
      <c r="U940" s="10"/>
    </row>
    <row r="941" spans="7:21">
      <c r="G941" s="10"/>
      <c r="N941" s="10"/>
      <c r="U941" s="10"/>
    </row>
    <row r="942" spans="7:21">
      <c r="G942" s="10"/>
      <c r="N942" s="10"/>
      <c r="U942" s="10"/>
    </row>
    <row r="943" spans="7:21">
      <c r="G943" s="10"/>
      <c r="N943" s="10"/>
      <c r="U943" s="10"/>
    </row>
    <row r="944" spans="7:21">
      <c r="G944" s="10"/>
      <c r="N944" s="10"/>
      <c r="U944" s="10"/>
    </row>
    <row r="945" spans="7:21">
      <c r="G945" s="10"/>
      <c r="N945" s="10"/>
      <c r="U945" s="10"/>
    </row>
    <row r="946" spans="7:21">
      <c r="G946" s="10"/>
      <c r="N946" s="10"/>
      <c r="U946" s="10"/>
    </row>
    <row r="947" spans="7:21">
      <c r="G947" s="10"/>
      <c r="N947" s="10"/>
      <c r="U947" s="10"/>
    </row>
    <row r="948" spans="7:21">
      <c r="G948" s="10"/>
      <c r="N948" s="10"/>
      <c r="U948" s="10"/>
    </row>
    <row r="949" spans="7:21">
      <c r="G949" s="10"/>
      <c r="N949" s="10"/>
      <c r="U949" s="10"/>
    </row>
    <row r="950" spans="7:21">
      <c r="G950" s="10"/>
      <c r="N950" s="10"/>
      <c r="U950" s="10"/>
    </row>
    <row r="951" spans="7:21">
      <c r="G951" s="10"/>
      <c r="N951" s="10"/>
      <c r="U951" s="10"/>
    </row>
    <row r="952" spans="7:21">
      <c r="G952" s="10"/>
      <c r="N952" s="10"/>
      <c r="U952" s="10"/>
    </row>
    <row r="953" spans="7:21">
      <c r="G953" s="10"/>
      <c r="N953" s="10"/>
      <c r="U953" s="10"/>
    </row>
    <row r="954" spans="7:21">
      <c r="G954" s="10"/>
      <c r="N954" s="10"/>
      <c r="U954" s="10"/>
    </row>
    <row r="955" spans="7:21">
      <c r="G955" s="10"/>
      <c r="N955" s="10"/>
      <c r="U955" s="10"/>
    </row>
    <row r="956" spans="7:21">
      <c r="G956" s="10"/>
      <c r="N956" s="10"/>
      <c r="U956" s="10"/>
    </row>
    <row r="957" spans="7:21">
      <c r="G957" s="10"/>
      <c r="N957" s="10"/>
      <c r="U957" s="10"/>
    </row>
    <row r="958" spans="7:21">
      <c r="G958" s="10"/>
      <c r="N958" s="10"/>
      <c r="U958" s="10"/>
    </row>
    <row r="959" spans="7:21">
      <c r="G959" s="10"/>
      <c r="N959" s="10"/>
      <c r="U959" s="10"/>
    </row>
    <row r="960" spans="7:21">
      <c r="G960" s="10"/>
      <c r="N960" s="10"/>
      <c r="U960" s="10"/>
    </row>
    <row r="961" spans="7:21">
      <c r="G961" s="10"/>
      <c r="N961" s="10"/>
      <c r="U961" s="10"/>
    </row>
    <row r="962" spans="7:21">
      <c r="G962" s="10"/>
      <c r="N962" s="10"/>
      <c r="U962" s="10"/>
    </row>
    <row r="963" spans="7:21">
      <c r="G963" s="10"/>
      <c r="N963" s="10"/>
      <c r="U963" s="10"/>
    </row>
    <row r="964" spans="7:21">
      <c r="G964" s="10"/>
      <c r="N964" s="10"/>
      <c r="U964" s="10"/>
    </row>
    <row r="965" spans="7:21">
      <c r="G965" s="10"/>
      <c r="N965" s="10"/>
      <c r="U965" s="10"/>
    </row>
    <row r="966" spans="7:21">
      <c r="G966" s="10"/>
      <c r="N966" s="10"/>
      <c r="U966" s="10"/>
    </row>
    <row r="967" spans="7:21">
      <c r="G967" s="10"/>
      <c r="N967" s="10"/>
      <c r="U967" s="10"/>
    </row>
    <row r="968" spans="7:21">
      <c r="G968" s="10"/>
      <c r="N968" s="10"/>
      <c r="U968" s="10"/>
    </row>
    <row r="969" spans="7:21">
      <c r="G969" s="10"/>
      <c r="N969" s="10"/>
      <c r="U969" s="10"/>
    </row>
    <row r="970" spans="7:21">
      <c r="G970" s="10"/>
      <c r="N970" s="10"/>
      <c r="U970" s="10"/>
    </row>
    <row r="971" spans="7:21">
      <c r="G971" s="10"/>
      <c r="N971" s="10"/>
      <c r="U971" s="10"/>
    </row>
    <row r="972" spans="7:21">
      <c r="G972" s="10"/>
      <c r="N972" s="10"/>
      <c r="U972" s="10"/>
    </row>
    <row r="973" spans="7:21">
      <c r="G973" s="10"/>
      <c r="N973" s="10"/>
      <c r="U973" s="10"/>
    </row>
    <row r="974" spans="7:21">
      <c r="G974" s="10"/>
      <c r="N974" s="10"/>
      <c r="U974" s="10"/>
    </row>
    <row r="975" spans="7:21">
      <c r="G975" s="10"/>
      <c r="N975" s="10"/>
      <c r="U975" s="10"/>
    </row>
    <row r="976" spans="7:21">
      <c r="G976" s="10"/>
      <c r="N976" s="10"/>
      <c r="U976" s="10"/>
    </row>
    <row r="977" spans="7:21">
      <c r="G977" s="10"/>
      <c r="N977" s="10"/>
      <c r="U977" s="10"/>
    </row>
    <row r="978" spans="7:21">
      <c r="G978" s="10"/>
      <c r="N978" s="10"/>
      <c r="U978" s="10"/>
    </row>
    <row r="979" spans="7:21">
      <c r="G979" s="10"/>
      <c r="N979" s="10"/>
      <c r="U979" s="10"/>
    </row>
    <row r="980" spans="7:21">
      <c r="G980" s="10"/>
      <c r="N980" s="10"/>
      <c r="U980" s="10"/>
    </row>
    <row r="981" spans="7:21">
      <c r="G981" s="10"/>
      <c r="N981" s="10"/>
      <c r="U981" s="10"/>
    </row>
    <row r="982" spans="7:21">
      <c r="G982" s="10"/>
      <c r="N982" s="10"/>
      <c r="U982" s="10"/>
    </row>
    <row r="983" spans="7:21">
      <c r="G983" s="10"/>
      <c r="N983" s="10"/>
      <c r="U983" s="10"/>
    </row>
    <row r="984" spans="7:21">
      <c r="G984" s="10"/>
      <c r="N984" s="10"/>
      <c r="U984" s="10"/>
    </row>
    <row r="985" spans="7:21">
      <c r="G985" s="10"/>
      <c r="N985" s="10"/>
      <c r="U985" s="10"/>
    </row>
    <row r="986" spans="7:21">
      <c r="G986" s="10"/>
      <c r="N986" s="10"/>
      <c r="U986" s="10"/>
    </row>
    <row r="987" spans="7:21">
      <c r="G987" s="10"/>
      <c r="N987" s="10"/>
      <c r="U987" s="10"/>
    </row>
    <row r="988" spans="7:21">
      <c r="G988" s="10"/>
      <c r="N988" s="10"/>
      <c r="U988" s="10"/>
    </row>
    <row r="989" spans="7:21">
      <c r="G989" s="10"/>
      <c r="N989" s="10"/>
      <c r="U989" s="10"/>
    </row>
    <row r="990" spans="7:21">
      <c r="G990" s="10"/>
      <c r="N990" s="10"/>
      <c r="U990" s="10"/>
    </row>
    <row r="991" spans="7:21">
      <c r="G991" s="10"/>
      <c r="N991" s="10"/>
      <c r="U991" s="10"/>
    </row>
    <row r="992" spans="7:21">
      <c r="G992" s="10"/>
      <c r="N992" s="10"/>
      <c r="U992" s="10"/>
    </row>
    <row r="993" spans="7:21">
      <c r="G993" s="10"/>
      <c r="N993" s="10"/>
      <c r="U993" s="10"/>
    </row>
    <row r="994" spans="7:21">
      <c r="G994" s="10"/>
      <c r="N994" s="10"/>
      <c r="U994" s="10"/>
    </row>
    <row r="995" spans="7:21">
      <c r="G995" s="10"/>
      <c r="N995" s="10"/>
      <c r="U995" s="10"/>
    </row>
    <row r="996" spans="7:21">
      <c r="G996" s="10"/>
      <c r="N996" s="10"/>
      <c r="U996" s="10"/>
    </row>
    <row r="997" spans="7:21">
      <c r="G997" s="10"/>
      <c r="N997" s="10"/>
      <c r="U997" s="10"/>
    </row>
    <row r="998" spans="7:21">
      <c r="G998" s="10"/>
      <c r="N998" s="10"/>
      <c r="U998" s="10"/>
    </row>
    <row r="999" spans="7:21">
      <c r="G999" s="10"/>
      <c r="N999" s="10"/>
      <c r="U999" s="10"/>
    </row>
    <row r="1000" spans="7:21">
      <c r="G1000" s="10"/>
      <c r="N1000" s="10"/>
      <c r="U1000" s="10"/>
    </row>
    <row r="1001" spans="7:21">
      <c r="G1001" s="10"/>
      <c r="N1001" s="10"/>
      <c r="U1001" s="10"/>
    </row>
    <row r="1002" spans="7:21">
      <c r="G1002" s="10"/>
      <c r="N1002" s="10"/>
      <c r="U1002" s="10"/>
    </row>
    <row r="1003" spans="7:21">
      <c r="G1003" s="10"/>
      <c r="N1003" s="10"/>
      <c r="U1003" s="10"/>
    </row>
    <row r="1004" spans="7:21">
      <c r="G1004" s="10"/>
      <c r="N1004" s="10"/>
      <c r="U1004" s="10"/>
    </row>
    <row r="1005" spans="7:21">
      <c r="G1005" s="10"/>
      <c r="N1005" s="10"/>
      <c r="U1005" s="10"/>
    </row>
    <row r="1006" spans="7:21">
      <c r="G1006" s="10"/>
      <c r="N1006" s="10"/>
      <c r="U1006" s="10"/>
    </row>
    <row r="1007" spans="7:21">
      <c r="G1007" s="10"/>
      <c r="N1007" s="10"/>
      <c r="U1007" s="10"/>
    </row>
    <row r="1008" spans="7:21">
      <c r="G1008" s="10"/>
      <c r="N1008" s="10"/>
      <c r="U1008" s="10"/>
    </row>
    <row r="1009" spans="7:21">
      <c r="G1009" s="10"/>
      <c r="N1009" s="10"/>
      <c r="U1009" s="10"/>
    </row>
    <row r="1010" spans="7:21">
      <c r="G1010" s="10"/>
      <c r="N1010" s="10"/>
      <c r="U1010" s="10"/>
    </row>
    <row r="1011" spans="7:21">
      <c r="G1011" s="10"/>
      <c r="N1011" s="10"/>
      <c r="U1011" s="10"/>
    </row>
    <row r="1012" spans="7:21">
      <c r="G1012" s="10"/>
      <c r="N1012" s="10"/>
      <c r="U1012" s="10"/>
    </row>
    <row r="1013" spans="7:21">
      <c r="G1013" s="10"/>
      <c r="N1013" s="10"/>
      <c r="U1013" s="10"/>
    </row>
    <row r="1014" spans="7:21">
      <c r="G1014" s="10"/>
      <c r="N1014" s="10"/>
      <c r="U1014" s="10"/>
    </row>
    <row r="1015" spans="7:21">
      <c r="G1015" s="10"/>
      <c r="N1015" s="10"/>
      <c r="U1015" s="10"/>
    </row>
    <row r="1016" spans="7:21">
      <c r="G1016" s="10"/>
      <c r="N1016" s="10"/>
      <c r="U1016" s="10"/>
    </row>
    <row r="1017" spans="7:21">
      <c r="G1017" s="10"/>
      <c r="N1017" s="10"/>
      <c r="U1017" s="10"/>
    </row>
    <row r="1018" spans="7:21">
      <c r="G1018" s="10"/>
      <c r="N1018" s="10"/>
      <c r="U1018" s="10"/>
    </row>
    <row r="1019" spans="7:21">
      <c r="G1019" s="10"/>
      <c r="N1019" s="10"/>
      <c r="U1019" s="10"/>
    </row>
    <row r="1020" spans="7:21">
      <c r="G1020" s="10"/>
      <c r="N1020" s="10"/>
      <c r="U1020" s="10"/>
    </row>
    <row r="1021" spans="7:21">
      <c r="G1021" s="10"/>
      <c r="N1021" s="10"/>
      <c r="U1021" s="10"/>
    </row>
    <row r="1022" spans="7:21">
      <c r="G1022" s="10"/>
      <c r="N1022" s="10"/>
      <c r="U1022" s="10"/>
    </row>
    <row r="1023" spans="7:21">
      <c r="G1023" s="10"/>
      <c r="N1023" s="10"/>
      <c r="U1023" s="10"/>
    </row>
    <row r="1024" spans="7:21">
      <c r="G1024" s="10"/>
      <c r="N1024" s="10"/>
      <c r="U1024" s="10"/>
    </row>
    <row r="1025" spans="7:21">
      <c r="G1025" s="10"/>
      <c r="N1025" s="10"/>
      <c r="U1025" s="10"/>
    </row>
    <row r="1026" spans="7:21">
      <c r="G1026" s="10"/>
      <c r="N1026" s="10"/>
      <c r="U1026" s="10"/>
    </row>
    <row r="1027" spans="7:21">
      <c r="G1027" s="10"/>
      <c r="N1027" s="10"/>
      <c r="U1027" s="10"/>
    </row>
    <row r="1028" spans="7:21">
      <c r="G1028" s="10"/>
      <c r="N1028" s="10"/>
      <c r="U1028" s="10"/>
    </row>
    <row r="1029" spans="7:21">
      <c r="G1029" s="10"/>
      <c r="N1029" s="10"/>
      <c r="U1029" s="10"/>
    </row>
    <row r="1030" spans="7:21">
      <c r="G1030" s="10"/>
      <c r="N1030" s="10"/>
      <c r="U1030" s="10"/>
    </row>
    <row r="1031" spans="7:21">
      <c r="G1031" s="10"/>
      <c r="N1031" s="10"/>
      <c r="U1031" s="10"/>
    </row>
    <row r="1032" spans="7:21">
      <c r="G1032" s="10"/>
      <c r="N1032" s="10"/>
      <c r="U1032" s="10"/>
    </row>
    <row r="1033" spans="7:21">
      <c r="G1033" s="10"/>
      <c r="N1033" s="10"/>
      <c r="U1033" s="10"/>
    </row>
    <row r="1034" spans="7:21">
      <c r="G1034" s="10"/>
      <c r="N1034" s="10"/>
      <c r="U1034" s="10"/>
    </row>
    <row r="1035" spans="7:21">
      <c r="G1035" s="10"/>
      <c r="N1035" s="10"/>
      <c r="U1035" s="10"/>
    </row>
    <row r="1036" spans="7:21">
      <c r="G1036" s="10"/>
      <c r="N1036" s="10"/>
      <c r="U1036" s="10"/>
    </row>
    <row r="1037" spans="7:21">
      <c r="G1037" s="10"/>
      <c r="N1037" s="10"/>
      <c r="U1037" s="10"/>
    </row>
    <row r="1038" spans="7:21">
      <c r="G1038" s="10"/>
      <c r="N1038" s="10"/>
      <c r="U1038" s="10"/>
    </row>
    <row r="1039" spans="7:21">
      <c r="G1039" s="10"/>
      <c r="N1039" s="10"/>
      <c r="U1039" s="10"/>
    </row>
    <row r="1040" spans="7:21">
      <c r="G1040" s="10"/>
      <c r="N1040" s="10"/>
      <c r="U1040" s="10"/>
    </row>
    <row r="1041" spans="7:21">
      <c r="G1041" s="10"/>
      <c r="N1041" s="10"/>
      <c r="U1041" s="10"/>
    </row>
    <row r="1042" spans="7:21">
      <c r="G1042" s="10"/>
      <c r="N1042" s="10"/>
      <c r="U1042" s="10"/>
    </row>
    <row r="1043" spans="7:21">
      <c r="G1043" s="10"/>
      <c r="N1043" s="10"/>
      <c r="U1043" s="10"/>
    </row>
    <row r="1044" spans="7:21">
      <c r="G1044" s="10"/>
      <c r="N1044" s="10"/>
      <c r="U1044" s="10"/>
    </row>
    <row r="1045" spans="7:21">
      <c r="G1045" s="10"/>
      <c r="N1045" s="10"/>
      <c r="U1045" s="10"/>
    </row>
    <row r="1046" spans="7:21">
      <c r="G1046" s="10"/>
      <c r="N1046" s="10"/>
      <c r="U1046" s="10"/>
    </row>
    <row r="1047" spans="7:21">
      <c r="G1047" s="10"/>
      <c r="N1047" s="10"/>
      <c r="U1047" s="10"/>
    </row>
    <row r="1048" spans="7:21">
      <c r="G1048" s="10"/>
      <c r="N1048" s="10"/>
      <c r="U1048" s="10"/>
    </row>
    <row r="1049" spans="7:21">
      <c r="G1049" s="10"/>
      <c r="N1049" s="10"/>
      <c r="U1049" s="10"/>
    </row>
    <row r="1050" spans="7:21">
      <c r="G1050" s="10"/>
      <c r="N1050" s="10"/>
      <c r="U1050" s="10"/>
    </row>
    <row r="1051" spans="7:21">
      <c r="G1051" s="10"/>
      <c r="N1051" s="10"/>
      <c r="U1051" s="10"/>
    </row>
    <row r="1052" spans="7:21">
      <c r="G1052" s="10"/>
      <c r="N1052" s="10"/>
      <c r="U1052" s="10"/>
    </row>
    <row r="1053" spans="7:21">
      <c r="G1053" s="10"/>
      <c r="N1053" s="10"/>
      <c r="U1053" s="10"/>
    </row>
    <row r="1054" spans="7:21">
      <c r="G1054" s="10"/>
      <c r="N1054" s="10"/>
      <c r="U1054" s="10"/>
    </row>
    <row r="1055" spans="7:21">
      <c r="G1055" s="10"/>
      <c r="N1055" s="10"/>
      <c r="U1055" s="10"/>
    </row>
    <row r="1056" spans="7:21">
      <c r="G1056" s="10"/>
      <c r="N1056" s="10"/>
      <c r="U1056" s="10"/>
    </row>
    <row r="1057" spans="7:21">
      <c r="G1057" s="10"/>
      <c r="N1057" s="10"/>
      <c r="U1057" s="10"/>
    </row>
    <row r="1058" spans="7:21">
      <c r="G1058" s="10"/>
      <c r="N1058" s="10"/>
      <c r="U1058" s="10"/>
    </row>
    <row r="1059" spans="7:21">
      <c r="G1059" s="10"/>
      <c r="N1059" s="10"/>
      <c r="U1059" s="10"/>
    </row>
    <row r="1060" spans="7:21">
      <c r="G1060" s="10"/>
      <c r="N1060" s="10"/>
      <c r="U1060" s="10"/>
    </row>
    <row r="1061" spans="7:21">
      <c r="G1061" s="10"/>
      <c r="N1061" s="10"/>
      <c r="U1061" s="10"/>
    </row>
    <row r="1062" spans="7:21">
      <c r="G1062" s="10"/>
      <c r="N1062" s="10"/>
      <c r="U1062" s="10"/>
    </row>
    <row r="1063" spans="7:21">
      <c r="G1063" s="10"/>
      <c r="N1063" s="10"/>
      <c r="U1063" s="10"/>
    </row>
    <row r="1064" spans="7:21">
      <c r="G1064" s="10"/>
      <c r="N1064" s="10"/>
      <c r="U1064" s="10"/>
    </row>
    <row r="1065" spans="7:21">
      <c r="G1065" s="10"/>
      <c r="N1065" s="10"/>
      <c r="U1065" s="10"/>
    </row>
    <row r="1066" spans="7:21">
      <c r="G1066" s="10"/>
      <c r="N1066" s="10"/>
      <c r="U1066" s="10"/>
    </row>
    <row r="1067" spans="7:21">
      <c r="G1067" s="10"/>
      <c r="N1067" s="10"/>
      <c r="U1067" s="10"/>
    </row>
    <row r="1068" spans="7:21">
      <c r="G1068" s="10"/>
      <c r="N1068" s="10"/>
      <c r="U1068" s="10"/>
    </row>
    <row r="1069" spans="7:21">
      <c r="G1069" s="10"/>
      <c r="N1069" s="10"/>
      <c r="U1069" s="10"/>
    </row>
    <row r="1070" spans="7:21">
      <c r="G1070" s="10"/>
      <c r="N1070" s="10"/>
      <c r="U1070" s="10"/>
    </row>
    <row r="1071" spans="7:21">
      <c r="G1071" s="10"/>
      <c r="N1071" s="10"/>
      <c r="U1071" s="10"/>
    </row>
    <row r="1072" spans="7:21">
      <c r="G1072" s="10"/>
      <c r="N1072" s="10"/>
      <c r="U1072" s="10"/>
    </row>
    <row r="1073" spans="7:21">
      <c r="G1073" s="10"/>
      <c r="N1073" s="10"/>
      <c r="U1073" s="10"/>
    </row>
    <row r="1074" spans="7:21">
      <c r="G1074" s="10"/>
      <c r="N1074" s="10"/>
      <c r="U1074" s="10"/>
    </row>
    <row r="1075" spans="7:21">
      <c r="G1075" s="10"/>
      <c r="N1075" s="10"/>
      <c r="U1075" s="10"/>
    </row>
    <row r="1076" spans="7:21">
      <c r="G1076" s="10"/>
      <c r="N1076" s="10"/>
      <c r="U1076" s="10"/>
    </row>
    <row r="1077" spans="7:21">
      <c r="G1077" s="10"/>
      <c r="N1077" s="10"/>
      <c r="U1077" s="10"/>
    </row>
    <row r="1078" spans="7:21">
      <c r="G1078" s="10"/>
      <c r="N1078" s="10"/>
      <c r="U1078" s="10"/>
    </row>
    <row r="1079" spans="7:21">
      <c r="G1079" s="10"/>
      <c r="N1079" s="10"/>
      <c r="U1079" s="10"/>
    </row>
    <row r="1080" spans="7:21">
      <c r="G1080" s="10"/>
      <c r="N1080" s="10"/>
      <c r="U1080" s="10"/>
    </row>
    <row r="1081" spans="7:21">
      <c r="G1081" s="10"/>
      <c r="N1081" s="10"/>
      <c r="U1081" s="10"/>
    </row>
    <row r="1082" spans="7:21">
      <c r="G1082" s="10"/>
      <c r="N1082" s="10"/>
      <c r="U1082" s="10"/>
    </row>
    <row r="1083" spans="7:21">
      <c r="G1083" s="10"/>
      <c r="N1083" s="10"/>
      <c r="U1083" s="10"/>
    </row>
    <row r="1084" spans="7:21">
      <c r="G1084" s="10"/>
      <c r="N1084" s="10"/>
      <c r="U1084" s="10"/>
    </row>
    <row r="1085" spans="7:21">
      <c r="G1085" s="10"/>
      <c r="N1085" s="10"/>
      <c r="U1085" s="10"/>
    </row>
    <row r="1086" spans="7:21">
      <c r="G1086" s="10"/>
      <c r="N1086" s="10"/>
      <c r="U1086" s="10"/>
    </row>
    <row r="1087" spans="7:21">
      <c r="G1087" s="10"/>
      <c r="N1087" s="10"/>
      <c r="U1087" s="10"/>
    </row>
    <row r="1088" spans="7:21">
      <c r="G1088" s="10"/>
      <c r="N1088" s="10"/>
      <c r="U1088" s="10"/>
    </row>
    <row r="1089" spans="7:21">
      <c r="G1089" s="10"/>
      <c r="N1089" s="10"/>
      <c r="U1089" s="10"/>
    </row>
    <row r="1090" spans="7:21">
      <c r="G1090" s="10"/>
      <c r="N1090" s="10"/>
      <c r="U1090" s="10"/>
    </row>
    <row r="1091" spans="7:21">
      <c r="G1091" s="10"/>
      <c r="N1091" s="10"/>
      <c r="U1091" s="10"/>
    </row>
    <row r="1092" spans="7:21">
      <c r="G1092" s="10"/>
      <c r="N1092" s="10"/>
      <c r="U1092" s="10"/>
    </row>
    <row r="1093" spans="7:21">
      <c r="G1093" s="10"/>
      <c r="N1093" s="10"/>
      <c r="U1093" s="10"/>
    </row>
    <row r="1094" spans="7:21">
      <c r="G1094" s="10"/>
      <c r="N1094" s="10"/>
      <c r="U1094" s="10"/>
    </row>
    <row r="1095" spans="7:21">
      <c r="G1095" s="10"/>
      <c r="N1095" s="10"/>
      <c r="U1095" s="10"/>
    </row>
    <row r="1096" spans="7:21">
      <c r="G1096" s="10"/>
      <c r="N1096" s="10"/>
      <c r="U1096" s="10"/>
    </row>
    <row r="1097" spans="7:21">
      <c r="G1097" s="10"/>
      <c r="N1097" s="10"/>
      <c r="U1097" s="10"/>
    </row>
    <row r="1098" spans="7:21">
      <c r="G1098" s="10"/>
      <c r="N1098" s="10"/>
      <c r="U1098" s="10"/>
    </row>
    <row r="1099" spans="7:21">
      <c r="G1099" s="10"/>
      <c r="N1099" s="10"/>
      <c r="U1099" s="10"/>
    </row>
    <row r="1100" spans="7:21">
      <c r="G1100" s="10"/>
      <c r="N1100" s="10"/>
      <c r="U1100" s="10"/>
    </row>
    <row r="1101" spans="7:21">
      <c r="G1101" s="10"/>
      <c r="N1101" s="10"/>
      <c r="U1101" s="10"/>
    </row>
    <row r="1102" spans="7:21">
      <c r="G1102" s="10"/>
      <c r="N1102" s="10"/>
      <c r="U1102" s="10"/>
    </row>
    <row r="1103" spans="7:21">
      <c r="G1103" s="10"/>
      <c r="N1103" s="10"/>
      <c r="U1103" s="10"/>
    </row>
    <row r="1104" spans="7:21">
      <c r="G1104" s="10"/>
      <c r="N1104" s="10"/>
      <c r="U1104" s="10"/>
    </row>
    <row r="1105" spans="7:21">
      <c r="G1105" s="10"/>
      <c r="N1105" s="10"/>
      <c r="U1105" s="10"/>
    </row>
    <row r="1106" spans="7:21">
      <c r="G1106" s="10"/>
      <c r="N1106" s="10"/>
      <c r="U1106" s="10"/>
    </row>
    <row r="1107" spans="7:21">
      <c r="G1107" s="10"/>
      <c r="N1107" s="10"/>
      <c r="U1107" s="10"/>
    </row>
    <row r="1108" spans="7:21">
      <c r="G1108" s="10"/>
      <c r="N1108" s="10"/>
      <c r="U1108" s="10"/>
    </row>
    <row r="1109" spans="7:21">
      <c r="G1109" s="10"/>
      <c r="N1109" s="10"/>
      <c r="U1109" s="10"/>
    </row>
    <row r="1110" spans="7:21">
      <c r="G1110" s="10"/>
      <c r="N1110" s="10"/>
      <c r="U1110" s="10"/>
    </row>
    <row r="1111" spans="7:21">
      <c r="G1111" s="10"/>
      <c r="N1111" s="10"/>
      <c r="U1111" s="10"/>
    </row>
    <row r="1112" spans="7:21">
      <c r="G1112" s="10"/>
      <c r="N1112" s="10"/>
      <c r="U1112" s="10"/>
    </row>
    <row r="1113" spans="7:21">
      <c r="G1113" s="10"/>
      <c r="N1113" s="10"/>
      <c r="U1113" s="10"/>
    </row>
    <row r="1114" spans="7:21">
      <c r="G1114" s="10"/>
      <c r="N1114" s="10"/>
      <c r="U1114" s="10"/>
    </row>
    <row r="1115" spans="7:21">
      <c r="G1115" s="10"/>
      <c r="N1115" s="10"/>
      <c r="U1115" s="10"/>
    </row>
    <row r="1116" spans="7:21">
      <c r="G1116" s="10"/>
      <c r="N1116" s="10"/>
      <c r="U1116" s="10"/>
    </row>
    <row r="1117" spans="7:21">
      <c r="G1117" s="10"/>
      <c r="N1117" s="10"/>
      <c r="U1117" s="10"/>
    </row>
    <row r="1118" spans="7:21">
      <c r="G1118" s="10"/>
      <c r="N1118" s="10"/>
      <c r="U1118" s="10"/>
    </row>
    <row r="1119" spans="7:21">
      <c r="G1119" s="10"/>
      <c r="N1119" s="10"/>
      <c r="U1119" s="10"/>
    </row>
    <row r="1120" spans="7:21">
      <c r="G1120" s="10"/>
      <c r="N1120" s="10"/>
      <c r="U1120" s="10"/>
    </row>
    <row r="1121" spans="7:21">
      <c r="G1121" s="10"/>
      <c r="N1121" s="10"/>
      <c r="U1121" s="10"/>
    </row>
    <row r="1122" spans="7:21">
      <c r="G1122" s="10"/>
      <c r="N1122" s="10"/>
      <c r="U1122" s="10"/>
    </row>
    <row r="1123" spans="7:21">
      <c r="G1123" s="10"/>
      <c r="N1123" s="10"/>
      <c r="U1123" s="10"/>
    </row>
    <row r="1124" spans="7:21">
      <c r="G1124" s="10"/>
      <c r="N1124" s="10"/>
      <c r="U1124" s="10"/>
    </row>
    <row r="1125" spans="7:21">
      <c r="G1125" s="10"/>
      <c r="N1125" s="10"/>
      <c r="U1125" s="10"/>
    </row>
    <row r="1126" spans="7:21">
      <c r="G1126" s="10"/>
      <c r="N1126" s="10"/>
      <c r="U1126" s="10"/>
    </row>
    <row r="1127" spans="7:21">
      <c r="G1127" s="10"/>
      <c r="N1127" s="10"/>
      <c r="U1127" s="10"/>
    </row>
    <row r="1128" spans="7:21">
      <c r="G1128" s="10"/>
      <c r="N1128" s="10"/>
      <c r="U1128" s="10"/>
    </row>
    <row r="1129" spans="7:21">
      <c r="G1129" s="10"/>
      <c r="N1129" s="10"/>
      <c r="U1129" s="10"/>
    </row>
    <row r="1130" spans="7:21">
      <c r="G1130" s="10"/>
      <c r="N1130" s="10"/>
      <c r="U1130" s="10"/>
    </row>
    <row r="1131" spans="7:21">
      <c r="G1131" s="10"/>
      <c r="N1131" s="10"/>
      <c r="U1131" s="10"/>
    </row>
    <row r="1132" spans="7:21">
      <c r="G1132" s="10"/>
      <c r="N1132" s="10"/>
      <c r="U1132" s="10"/>
    </row>
    <row r="1133" spans="7:21">
      <c r="G1133" s="10"/>
      <c r="N1133" s="10"/>
      <c r="U1133" s="10"/>
    </row>
    <row r="1134" spans="7:21">
      <c r="G1134" s="10"/>
      <c r="N1134" s="10"/>
      <c r="U1134" s="10"/>
    </row>
    <row r="1135" spans="7:21">
      <c r="G1135" s="10"/>
      <c r="N1135" s="10"/>
      <c r="U1135" s="10"/>
    </row>
    <row r="1136" spans="7:21">
      <c r="G1136" s="10"/>
      <c r="N1136" s="10"/>
      <c r="U1136" s="10"/>
    </row>
    <row r="1137" spans="7:21">
      <c r="G1137" s="10"/>
      <c r="N1137" s="10"/>
      <c r="U1137" s="10"/>
    </row>
    <row r="1138" spans="7:21">
      <c r="G1138" s="10"/>
      <c r="N1138" s="10"/>
      <c r="U1138" s="10"/>
    </row>
    <row r="1139" spans="7:21">
      <c r="G1139" s="10"/>
      <c r="N1139" s="10"/>
      <c r="U1139" s="10"/>
    </row>
    <row r="1140" spans="7:21">
      <c r="G1140" s="10"/>
      <c r="N1140" s="10"/>
      <c r="U1140" s="10"/>
    </row>
    <row r="1141" spans="7:21">
      <c r="G1141" s="10"/>
      <c r="N1141" s="10"/>
      <c r="U1141" s="10"/>
    </row>
    <row r="1142" spans="7:21">
      <c r="G1142" s="10"/>
      <c r="N1142" s="10"/>
      <c r="U1142" s="10"/>
    </row>
    <row r="1143" spans="7:21">
      <c r="G1143" s="10"/>
      <c r="N1143" s="10"/>
      <c r="U1143" s="10"/>
    </row>
    <row r="1144" spans="7:21">
      <c r="G1144" s="10"/>
      <c r="N1144" s="10"/>
      <c r="U1144" s="10"/>
    </row>
    <row r="1145" spans="7:21">
      <c r="G1145" s="10"/>
      <c r="N1145" s="10"/>
      <c r="U1145" s="10"/>
    </row>
    <row r="1146" spans="7:21">
      <c r="G1146" s="10"/>
      <c r="N1146" s="10"/>
      <c r="U1146" s="10"/>
    </row>
    <row r="1147" spans="7:21">
      <c r="G1147" s="10"/>
      <c r="N1147" s="10"/>
      <c r="U1147" s="10"/>
    </row>
    <row r="1148" spans="7:21">
      <c r="G1148" s="10"/>
      <c r="N1148" s="10"/>
      <c r="U1148" s="10"/>
    </row>
    <row r="1149" spans="7:21">
      <c r="G1149" s="10"/>
      <c r="N1149" s="10"/>
      <c r="U1149" s="10"/>
    </row>
    <row r="1150" spans="7:21">
      <c r="G1150" s="10"/>
      <c r="N1150" s="10"/>
      <c r="U1150" s="10"/>
    </row>
    <row r="1151" spans="7:21">
      <c r="G1151" s="10"/>
      <c r="N1151" s="10"/>
      <c r="U1151" s="10"/>
    </row>
    <row r="1152" spans="7:21">
      <c r="G1152" s="10"/>
      <c r="N1152" s="10"/>
      <c r="U1152" s="10"/>
    </row>
    <row r="1153" spans="7:21">
      <c r="G1153" s="10"/>
      <c r="N1153" s="10"/>
      <c r="U1153" s="10"/>
    </row>
    <row r="1154" spans="7:21">
      <c r="G1154" s="10"/>
      <c r="N1154" s="10"/>
      <c r="U1154" s="10"/>
    </row>
    <row r="1155" spans="7:21">
      <c r="G1155" s="10"/>
      <c r="N1155" s="10"/>
      <c r="U1155" s="10"/>
    </row>
    <row r="1156" spans="7:21">
      <c r="G1156" s="10"/>
      <c r="N1156" s="10"/>
      <c r="U1156" s="10"/>
    </row>
    <row r="1157" spans="7:21">
      <c r="G1157" s="10"/>
      <c r="N1157" s="10"/>
      <c r="U1157" s="10"/>
    </row>
    <row r="1158" spans="7:21">
      <c r="G1158" s="10"/>
      <c r="N1158" s="10"/>
      <c r="U1158" s="10"/>
    </row>
    <row r="1159" spans="7:21">
      <c r="G1159" s="10"/>
      <c r="N1159" s="10"/>
      <c r="U1159" s="10"/>
    </row>
    <row r="1160" spans="7:21">
      <c r="G1160" s="10"/>
      <c r="N1160" s="10"/>
      <c r="U1160" s="10"/>
    </row>
    <row r="1161" spans="7:21">
      <c r="G1161" s="10"/>
      <c r="N1161" s="10"/>
      <c r="U1161" s="10"/>
    </row>
    <row r="1162" spans="7:21">
      <c r="G1162" s="10"/>
      <c r="N1162" s="10"/>
      <c r="U1162" s="10"/>
    </row>
    <row r="1163" spans="7:21">
      <c r="G1163" s="10"/>
      <c r="N1163" s="10"/>
      <c r="U1163" s="10"/>
    </row>
    <row r="1164" spans="7:21">
      <c r="G1164" s="10"/>
      <c r="N1164" s="10"/>
      <c r="U1164" s="10"/>
    </row>
    <row r="1165" spans="7:21">
      <c r="G1165" s="10"/>
      <c r="N1165" s="10"/>
      <c r="U1165" s="10"/>
    </row>
    <row r="1166" spans="7:21">
      <c r="G1166" s="10"/>
      <c r="N1166" s="10"/>
      <c r="U1166" s="10"/>
    </row>
    <row r="1167" spans="7:21">
      <c r="G1167" s="10"/>
      <c r="N1167" s="10"/>
      <c r="U1167" s="10"/>
    </row>
    <row r="1168" spans="7:21">
      <c r="G1168" s="10"/>
      <c r="N1168" s="10"/>
      <c r="U1168" s="10"/>
    </row>
    <row r="1169" spans="7:21">
      <c r="G1169" s="10"/>
      <c r="N1169" s="10"/>
      <c r="U1169" s="10"/>
    </row>
    <row r="1170" spans="7:21">
      <c r="G1170" s="10"/>
      <c r="N1170" s="10"/>
      <c r="U1170" s="10"/>
    </row>
    <row r="1171" spans="7:21">
      <c r="G1171" s="10"/>
      <c r="N1171" s="10"/>
      <c r="U1171" s="10"/>
    </row>
    <row r="1172" spans="7:21">
      <c r="G1172" s="10"/>
      <c r="N1172" s="10"/>
      <c r="U1172" s="10"/>
    </row>
    <row r="1173" spans="7:21">
      <c r="G1173" s="10"/>
      <c r="N1173" s="10"/>
      <c r="U1173" s="10"/>
    </row>
    <row r="1174" spans="7:21">
      <c r="G1174" s="10"/>
      <c r="N1174" s="10"/>
      <c r="U1174" s="10"/>
    </row>
    <row r="1175" spans="7:21">
      <c r="G1175" s="10"/>
      <c r="N1175" s="10"/>
      <c r="U1175" s="10"/>
    </row>
    <row r="1176" spans="7:21">
      <c r="G1176" s="10"/>
      <c r="N1176" s="10"/>
      <c r="U1176" s="10"/>
    </row>
    <row r="1177" spans="7:21">
      <c r="G1177" s="10"/>
      <c r="N1177" s="10"/>
      <c r="U1177" s="10"/>
    </row>
    <row r="1178" spans="7:21">
      <c r="G1178" s="10"/>
      <c r="N1178" s="10"/>
      <c r="U1178" s="10"/>
    </row>
    <row r="1179" spans="7:21">
      <c r="G1179" s="10"/>
      <c r="N1179" s="10"/>
      <c r="U1179" s="10"/>
    </row>
    <row r="1180" spans="7:21">
      <c r="G1180" s="10"/>
      <c r="N1180" s="10"/>
      <c r="U1180" s="10"/>
    </row>
    <row r="1181" spans="7:21">
      <c r="G1181" s="10"/>
      <c r="N1181" s="10"/>
      <c r="U1181" s="10"/>
    </row>
    <row r="1182" spans="7:21">
      <c r="G1182" s="10"/>
      <c r="N1182" s="10"/>
      <c r="U1182" s="10"/>
    </row>
    <row r="1183" spans="7:21">
      <c r="G1183" s="10"/>
      <c r="N1183" s="10"/>
      <c r="U1183" s="10"/>
    </row>
    <row r="1184" spans="7:21">
      <c r="G1184" s="10"/>
      <c r="N1184" s="10"/>
      <c r="U1184" s="10"/>
    </row>
    <row r="1185" spans="7:21">
      <c r="G1185" s="10"/>
      <c r="N1185" s="10"/>
      <c r="U1185" s="10"/>
    </row>
    <row r="1186" spans="7:21">
      <c r="G1186" s="10"/>
      <c r="N1186" s="10"/>
      <c r="U1186" s="10"/>
    </row>
    <row r="1187" spans="7:21">
      <c r="G1187" s="10"/>
      <c r="N1187" s="10"/>
      <c r="U1187" s="10"/>
    </row>
    <row r="1188" spans="7:21">
      <c r="G1188" s="10"/>
      <c r="N1188" s="10"/>
      <c r="U1188" s="10"/>
    </row>
    <row r="1189" spans="7:21">
      <c r="G1189" s="10"/>
      <c r="N1189" s="10"/>
      <c r="U1189" s="10"/>
    </row>
    <row r="1190" spans="7:21">
      <c r="G1190" s="10"/>
      <c r="N1190" s="10"/>
      <c r="U1190" s="10"/>
    </row>
    <row r="1191" spans="7:21">
      <c r="G1191" s="10"/>
      <c r="N1191" s="10"/>
      <c r="U1191" s="10"/>
    </row>
    <row r="1192" spans="7:21">
      <c r="G1192" s="10"/>
      <c r="N1192" s="10"/>
      <c r="U1192" s="10"/>
    </row>
    <row r="1193" spans="7:21">
      <c r="G1193" s="10"/>
      <c r="N1193" s="10"/>
      <c r="U1193" s="10"/>
    </row>
    <row r="1194" spans="7:21">
      <c r="G1194" s="10"/>
      <c r="N1194" s="10"/>
      <c r="U1194" s="10"/>
    </row>
    <row r="1195" spans="7:21">
      <c r="G1195" s="10"/>
      <c r="N1195" s="10"/>
      <c r="U1195" s="10"/>
    </row>
    <row r="1196" spans="7:21">
      <c r="G1196" s="10"/>
      <c r="N1196" s="10"/>
      <c r="U1196" s="10"/>
    </row>
    <row r="1197" spans="7:21">
      <c r="G1197" s="10"/>
      <c r="N1197" s="10"/>
      <c r="U1197" s="10"/>
    </row>
    <row r="1198" spans="7:21">
      <c r="G1198" s="10"/>
      <c r="N1198" s="10"/>
      <c r="U1198" s="10"/>
    </row>
    <row r="1199" spans="7:21">
      <c r="G1199" s="10"/>
      <c r="N1199" s="10"/>
      <c r="U1199" s="10"/>
    </row>
    <row r="1200" spans="7:21">
      <c r="G1200" s="10"/>
      <c r="N1200" s="10"/>
      <c r="U1200" s="10"/>
    </row>
    <row r="1201" spans="7:21">
      <c r="G1201" s="10"/>
      <c r="N1201" s="10"/>
      <c r="U1201" s="10"/>
    </row>
    <row r="1202" spans="7:21">
      <c r="G1202" s="10"/>
      <c r="N1202" s="10"/>
      <c r="U1202" s="10"/>
    </row>
    <row r="1203" spans="7:21">
      <c r="G1203" s="10"/>
      <c r="N1203" s="10"/>
      <c r="U1203" s="10"/>
    </row>
    <row r="1204" spans="7:21">
      <c r="G1204" s="10"/>
      <c r="N1204" s="10"/>
      <c r="U1204" s="10"/>
    </row>
    <row r="1205" spans="7:21">
      <c r="G1205" s="10"/>
      <c r="N1205" s="10"/>
      <c r="U1205" s="10"/>
    </row>
    <row r="1206" spans="7:21">
      <c r="G1206" s="10"/>
      <c r="N1206" s="10"/>
      <c r="U1206" s="10"/>
    </row>
    <row r="1207" spans="7:21">
      <c r="G1207" s="10"/>
      <c r="N1207" s="10"/>
      <c r="U1207" s="10"/>
    </row>
    <row r="1208" spans="7:21">
      <c r="G1208" s="10"/>
      <c r="N1208" s="10"/>
      <c r="U1208" s="10"/>
    </row>
    <row r="1209" spans="7:21">
      <c r="G1209" s="10"/>
      <c r="N1209" s="10"/>
      <c r="U1209" s="10"/>
    </row>
    <row r="1210" spans="7:21">
      <c r="G1210" s="10"/>
      <c r="N1210" s="10"/>
      <c r="U1210" s="10"/>
    </row>
    <row r="1211" spans="7:21">
      <c r="G1211" s="10"/>
      <c r="N1211" s="10"/>
      <c r="U1211" s="10"/>
    </row>
    <row r="1212" spans="7:21">
      <c r="G1212" s="10"/>
      <c r="N1212" s="10"/>
      <c r="U1212" s="10"/>
    </row>
    <row r="1213" spans="7:21">
      <c r="G1213" s="10"/>
      <c r="N1213" s="10"/>
      <c r="U1213" s="10"/>
    </row>
    <row r="1214" spans="7:21">
      <c r="G1214" s="10"/>
      <c r="N1214" s="10"/>
      <c r="U1214" s="10"/>
    </row>
    <row r="1215" spans="7:21">
      <c r="G1215" s="10"/>
      <c r="N1215" s="10"/>
      <c r="U1215" s="10"/>
    </row>
    <row r="1216" spans="7:21">
      <c r="G1216" s="10"/>
      <c r="N1216" s="10"/>
      <c r="U1216" s="10"/>
    </row>
    <row r="1217" spans="7:21">
      <c r="G1217" s="10"/>
      <c r="N1217" s="10"/>
      <c r="U1217" s="10"/>
    </row>
    <row r="1218" spans="7:21">
      <c r="G1218" s="10"/>
      <c r="N1218" s="10"/>
      <c r="U1218" s="10"/>
    </row>
    <row r="1219" spans="7:21">
      <c r="G1219" s="10"/>
      <c r="N1219" s="10"/>
      <c r="U1219" s="10"/>
    </row>
    <row r="1220" spans="7:21">
      <c r="G1220" s="10"/>
      <c r="N1220" s="10"/>
      <c r="U1220" s="10"/>
    </row>
    <row r="1221" spans="7:21">
      <c r="G1221" s="10"/>
      <c r="N1221" s="10"/>
      <c r="U1221" s="10"/>
    </row>
    <row r="1222" spans="7:21">
      <c r="G1222" s="10"/>
      <c r="N1222" s="10"/>
      <c r="U1222" s="10"/>
    </row>
    <row r="1223" spans="7:21">
      <c r="G1223" s="10"/>
      <c r="N1223" s="10"/>
      <c r="U1223" s="10"/>
    </row>
    <row r="1224" spans="7:21">
      <c r="G1224" s="10"/>
      <c r="N1224" s="10"/>
      <c r="U1224" s="10"/>
    </row>
    <row r="1225" spans="7:21">
      <c r="G1225" s="10"/>
      <c r="N1225" s="10"/>
      <c r="U1225" s="10"/>
    </row>
    <row r="1226" spans="7:21">
      <c r="G1226" s="10"/>
      <c r="N1226" s="10"/>
      <c r="U1226" s="10"/>
    </row>
    <row r="1227" spans="7:21">
      <c r="G1227" s="10"/>
      <c r="N1227" s="10"/>
      <c r="U1227" s="10"/>
    </row>
    <row r="1228" spans="7:21">
      <c r="G1228" s="10"/>
      <c r="N1228" s="10"/>
      <c r="U1228" s="10"/>
    </row>
    <row r="1229" spans="7:21">
      <c r="G1229" s="10"/>
      <c r="N1229" s="10"/>
      <c r="U1229" s="10"/>
    </row>
    <row r="1230" spans="7:21">
      <c r="G1230" s="10"/>
      <c r="N1230" s="10"/>
      <c r="U1230" s="10"/>
    </row>
    <row r="1231" spans="7:21">
      <c r="G1231" s="10"/>
      <c r="N1231" s="10"/>
      <c r="U1231" s="10"/>
    </row>
    <row r="1232" spans="7:21">
      <c r="G1232" s="10"/>
      <c r="N1232" s="10"/>
      <c r="U1232" s="10"/>
    </row>
    <row r="1233" spans="7:21">
      <c r="G1233" s="10"/>
      <c r="N1233" s="10"/>
      <c r="U1233" s="10"/>
    </row>
    <row r="1234" spans="7:21">
      <c r="G1234" s="10"/>
      <c r="N1234" s="10"/>
      <c r="U1234" s="10"/>
    </row>
    <row r="1235" spans="7:21">
      <c r="G1235" s="10"/>
      <c r="N1235" s="10"/>
      <c r="U1235" s="10"/>
    </row>
    <row r="1236" spans="7:21">
      <c r="G1236" s="10"/>
      <c r="N1236" s="10"/>
      <c r="U1236" s="10"/>
    </row>
    <row r="1237" spans="7:21">
      <c r="G1237" s="10"/>
      <c r="N1237" s="10"/>
      <c r="U1237" s="10"/>
    </row>
    <row r="1238" spans="7:21">
      <c r="G1238" s="10"/>
      <c r="N1238" s="10"/>
      <c r="U1238" s="10"/>
    </row>
    <row r="1239" spans="7:21">
      <c r="G1239" s="10"/>
      <c r="N1239" s="10"/>
      <c r="U1239" s="10"/>
    </row>
    <row r="1240" spans="7:21">
      <c r="G1240" s="10"/>
      <c r="N1240" s="10"/>
      <c r="U1240" s="10"/>
    </row>
    <row r="1241" spans="7:21">
      <c r="G1241" s="10"/>
      <c r="N1241" s="10"/>
      <c r="U1241" s="10"/>
    </row>
    <row r="1242" spans="7:21">
      <c r="G1242" s="10"/>
      <c r="N1242" s="10"/>
      <c r="U1242" s="10"/>
    </row>
    <row r="1243" spans="7:21">
      <c r="G1243" s="10"/>
      <c r="N1243" s="10"/>
      <c r="U1243" s="10"/>
    </row>
    <row r="1244" spans="7:21">
      <c r="G1244" s="10"/>
      <c r="N1244" s="10"/>
      <c r="U1244" s="10"/>
    </row>
    <row r="1245" spans="7:21">
      <c r="G1245" s="10"/>
      <c r="N1245" s="10"/>
      <c r="U1245" s="10"/>
    </row>
    <row r="1246" spans="7:21">
      <c r="G1246" s="10"/>
      <c r="N1246" s="10"/>
      <c r="U1246" s="10"/>
    </row>
    <row r="1247" spans="7:21">
      <c r="G1247" s="10"/>
      <c r="N1247" s="10"/>
      <c r="U1247" s="10"/>
    </row>
    <row r="1248" spans="7:21">
      <c r="G1248" s="10"/>
      <c r="N1248" s="10"/>
      <c r="U1248" s="10"/>
    </row>
    <row r="1249" spans="7:21">
      <c r="G1249" s="10"/>
      <c r="N1249" s="10"/>
      <c r="U1249" s="10"/>
    </row>
    <row r="1250" spans="7:21">
      <c r="G1250" s="10"/>
      <c r="N1250" s="10"/>
      <c r="U1250" s="10"/>
    </row>
    <row r="1251" spans="7:21">
      <c r="G1251" s="10"/>
      <c r="N1251" s="10"/>
      <c r="U1251" s="10"/>
    </row>
    <row r="1252" spans="7:21">
      <c r="G1252" s="10"/>
      <c r="N1252" s="10"/>
      <c r="U1252" s="10"/>
    </row>
    <row r="1253" spans="7:21">
      <c r="G1253" s="10"/>
      <c r="N1253" s="10"/>
      <c r="U1253" s="10"/>
    </row>
    <row r="1254" spans="7:21">
      <c r="G1254" s="10"/>
      <c r="N1254" s="10"/>
      <c r="U1254" s="10"/>
    </row>
    <row r="1255" spans="7:21">
      <c r="G1255" s="10"/>
      <c r="N1255" s="10"/>
      <c r="U1255" s="10"/>
    </row>
    <row r="1256" spans="7:21">
      <c r="G1256" s="10"/>
      <c r="N1256" s="10"/>
      <c r="U1256" s="10"/>
    </row>
    <row r="1257" spans="7:21">
      <c r="G1257" s="10"/>
      <c r="N1257" s="10"/>
      <c r="U1257" s="10"/>
    </row>
    <row r="1258" spans="7:21">
      <c r="G1258" s="10"/>
      <c r="N1258" s="10"/>
      <c r="U1258" s="10"/>
    </row>
    <row r="1259" spans="7:21">
      <c r="G1259" s="10"/>
      <c r="N1259" s="10"/>
      <c r="U1259" s="10"/>
    </row>
    <row r="1260" spans="7:21">
      <c r="G1260" s="10"/>
      <c r="N1260" s="10"/>
      <c r="U1260" s="10"/>
    </row>
    <row r="1261" spans="7:21">
      <c r="G1261" s="10"/>
      <c r="N1261" s="10"/>
      <c r="U1261" s="10"/>
    </row>
    <row r="1262" spans="7:21">
      <c r="G1262" s="10"/>
      <c r="N1262" s="10"/>
      <c r="U1262" s="10"/>
    </row>
    <row r="1263" spans="7:21">
      <c r="G1263" s="10"/>
      <c r="N1263" s="10"/>
      <c r="U1263" s="10"/>
    </row>
    <row r="1264" spans="7:21">
      <c r="G1264" s="10"/>
      <c r="N1264" s="10"/>
      <c r="U1264" s="10"/>
    </row>
    <row r="1265" spans="7:21">
      <c r="G1265" s="10"/>
      <c r="N1265" s="10"/>
      <c r="U1265" s="10"/>
    </row>
    <row r="1266" spans="7:21">
      <c r="G1266" s="10"/>
      <c r="N1266" s="10"/>
      <c r="U1266" s="10"/>
    </row>
    <row r="1267" spans="7:21">
      <c r="G1267" s="10"/>
      <c r="N1267" s="10"/>
      <c r="U1267" s="10"/>
    </row>
    <row r="1268" spans="7:21">
      <c r="G1268" s="10"/>
      <c r="N1268" s="10"/>
      <c r="U1268" s="10"/>
    </row>
    <row r="1269" spans="7:21">
      <c r="G1269" s="10"/>
      <c r="N1269" s="10"/>
      <c r="U1269" s="10"/>
    </row>
    <row r="1270" spans="7:21">
      <c r="G1270" s="10"/>
      <c r="N1270" s="10"/>
      <c r="U1270" s="10"/>
    </row>
    <row r="1271" spans="7:21">
      <c r="G1271" s="10"/>
      <c r="N1271" s="10"/>
      <c r="U1271" s="10"/>
    </row>
    <row r="1272" spans="7:21">
      <c r="G1272" s="10"/>
      <c r="N1272" s="10"/>
      <c r="U1272" s="10"/>
    </row>
    <row r="1273" spans="7:21">
      <c r="G1273" s="10"/>
      <c r="N1273" s="10"/>
      <c r="U1273" s="10"/>
    </row>
    <row r="1274" spans="7:21">
      <c r="G1274" s="10"/>
      <c r="N1274" s="10"/>
      <c r="U1274" s="10"/>
    </row>
    <row r="1275" spans="7:21">
      <c r="G1275" s="10"/>
      <c r="N1275" s="10"/>
      <c r="U1275" s="10"/>
    </row>
    <row r="1276" spans="7:21">
      <c r="G1276" s="10"/>
      <c r="N1276" s="10"/>
      <c r="U1276" s="10"/>
    </row>
    <row r="1277" spans="7:21">
      <c r="G1277" s="10"/>
      <c r="N1277" s="10"/>
      <c r="U1277" s="10"/>
    </row>
    <row r="1278" spans="7:21">
      <c r="G1278" s="10"/>
      <c r="N1278" s="10"/>
      <c r="U1278" s="10"/>
    </row>
    <row r="1279" spans="7:21">
      <c r="G1279" s="10"/>
      <c r="N1279" s="10"/>
      <c r="U1279" s="10"/>
    </row>
    <row r="1280" spans="7:21">
      <c r="G1280" s="10"/>
      <c r="N1280" s="10"/>
      <c r="U1280" s="10"/>
    </row>
    <row r="1281" spans="7:21">
      <c r="G1281" s="10"/>
      <c r="N1281" s="10"/>
      <c r="U1281" s="10"/>
    </row>
    <row r="1282" spans="7:21">
      <c r="G1282" s="10"/>
      <c r="N1282" s="10"/>
      <c r="U1282" s="10"/>
    </row>
    <row r="1283" spans="7:21">
      <c r="G1283" s="10"/>
      <c r="N1283" s="10"/>
      <c r="U1283" s="10"/>
    </row>
    <row r="1284" spans="7:21">
      <c r="G1284" s="10"/>
      <c r="N1284" s="10"/>
      <c r="U1284" s="10"/>
    </row>
    <row r="1285" spans="7:21">
      <c r="G1285" s="10"/>
      <c r="N1285" s="10"/>
      <c r="U1285" s="10"/>
    </row>
    <row r="1286" spans="7:21">
      <c r="G1286" s="10"/>
      <c r="N1286" s="10"/>
      <c r="U1286" s="10"/>
    </row>
    <row r="1287" spans="7:21">
      <c r="G1287" s="10"/>
      <c r="N1287" s="10"/>
      <c r="U1287" s="10"/>
    </row>
    <row r="1288" spans="7:21">
      <c r="G1288" s="10"/>
      <c r="N1288" s="10"/>
      <c r="U1288" s="10"/>
    </row>
    <row r="1289" spans="7:21">
      <c r="G1289" s="10"/>
      <c r="N1289" s="10"/>
      <c r="U1289" s="10"/>
    </row>
    <row r="1290" spans="7:21">
      <c r="G1290" s="10"/>
      <c r="N1290" s="10"/>
      <c r="U1290" s="10"/>
    </row>
    <row r="1291" spans="7:21">
      <c r="G1291" s="10"/>
      <c r="N1291" s="10"/>
      <c r="U1291" s="10"/>
    </row>
    <row r="1292" spans="7:21">
      <c r="G1292" s="10"/>
      <c r="N1292" s="10"/>
      <c r="U1292" s="10"/>
    </row>
    <row r="1293" spans="7:21">
      <c r="G1293" s="10"/>
      <c r="N1293" s="10"/>
      <c r="U1293" s="10"/>
    </row>
    <row r="1294" spans="7:21">
      <c r="G1294" s="10"/>
      <c r="N1294" s="10"/>
      <c r="U1294" s="10"/>
    </row>
    <row r="1295" spans="7:21">
      <c r="G1295" s="10"/>
      <c r="N1295" s="10"/>
      <c r="U1295" s="10"/>
    </row>
    <row r="1296" spans="7:21">
      <c r="G1296" s="10"/>
      <c r="N1296" s="10"/>
      <c r="U1296" s="10"/>
    </row>
    <row r="1297" spans="7:21">
      <c r="G1297" s="10"/>
      <c r="N1297" s="10"/>
      <c r="U1297" s="10"/>
    </row>
    <row r="1298" spans="7:21">
      <c r="G1298" s="10"/>
      <c r="N1298" s="10"/>
      <c r="U1298" s="10"/>
    </row>
    <row r="1299" spans="7:21">
      <c r="G1299" s="10"/>
      <c r="N1299" s="10"/>
      <c r="U1299" s="10"/>
    </row>
    <row r="1300" spans="7:21">
      <c r="G1300" s="10"/>
      <c r="N1300" s="10"/>
      <c r="U1300" s="10"/>
    </row>
    <row r="1301" spans="7:21">
      <c r="G1301" s="10"/>
      <c r="N1301" s="10"/>
      <c r="U1301" s="10"/>
    </row>
    <row r="1302" spans="7:21">
      <c r="G1302" s="10"/>
      <c r="N1302" s="10"/>
      <c r="U1302" s="10"/>
    </row>
    <row r="1303" spans="7:21">
      <c r="G1303" s="10"/>
      <c r="N1303" s="10"/>
      <c r="U1303" s="10"/>
    </row>
    <row r="1304" spans="7:21">
      <c r="G1304" s="10"/>
      <c r="N1304" s="10"/>
      <c r="U1304" s="10"/>
    </row>
    <row r="1305" spans="7:21">
      <c r="G1305" s="10"/>
      <c r="N1305" s="10"/>
      <c r="U1305" s="10"/>
    </row>
  </sheetData>
  <mergeCells count="106">
    <mergeCell ref="CH1:CM1"/>
    <mergeCell ref="B3:G3"/>
    <mergeCell ref="I3:N3"/>
    <mergeCell ref="P3:U3"/>
    <mergeCell ref="W3:AB3"/>
    <mergeCell ref="AD3:AI3"/>
    <mergeCell ref="AK3:AP3"/>
    <mergeCell ref="AR3:AW3"/>
    <mergeCell ref="AY3:BD3"/>
    <mergeCell ref="BF3:BK3"/>
    <mergeCell ref="BM3:BR3"/>
    <mergeCell ref="BT3:BY3"/>
    <mergeCell ref="CA3:CF3"/>
    <mergeCell ref="CH3:CM3"/>
    <mergeCell ref="B4:G4"/>
    <mergeCell ref="I4:N4"/>
    <mergeCell ref="P4:U4"/>
    <mergeCell ref="W4:AB4"/>
    <mergeCell ref="AD4:AI4"/>
    <mergeCell ref="AK4:AP4"/>
    <mergeCell ref="AR4:AW4"/>
    <mergeCell ref="AY4:BD4"/>
    <mergeCell ref="BF4:BK4"/>
    <mergeCell ref="B5:G5"/>
    <mergeCell ref="I5:N5"/>
    <mergeCell ref="P5:U5"/>
    <mergeCell ref="W5:AB5"/>
    <mergeCell ref="AD5:AI5"/>
    <mergeCell ref="AK5:AP5"/>
    <mergeCell ref="AR5:AW5"/>
    <mergeCell ref="AY5:BD5"/>
    <mergeCell ref="BF5:BK5"/>
    <mergeCell ref="AD6:AI6"/>
    <mergeCell ref="AK6:AP6"/>
    <mergeCell ref="AR6:AW6"/>
    <mergeCell ref="AY6:BD6"/>
    <mergeCell ref="BF6:BK6"/>
    <mergeCell ref="BM4:BR4"/>
    <mergeCell ref="BT4:BY4"/>
    <mergeCell ref="CA4:CF4"/>
    <mergeCell ref="CH4:CM4"/>
    <mergeCell ref="BM5:BR5"/>
    <mergeCell ref="BT5:BY5"/>
    <mergeCell ref="CA5:CF5"/>
    <mergeCell ref="CH5:CM5"/>
    <mergeCell ref="AY40:BD40"/>
    <mergeCell ref="BF40:BK40"/>
    <mergeCell ref="BM6:BR6"/>
    <mergeCell ref="BT6:BY6"/>
    <mergeCell ref="CA6:CF6"/>
    <mergeCell ref="CH6:CM6"/>
    <mergeCell ref="CH37:CM37"/>
    <mergeCell ref="B39:G39"/>
    <mergeCell ref="I39:N39"/>
    <mergeCell ref="P39:U39"/>
    <mergeCell ref="W39:AB39"/>
    <mergeCell ref="AD39:AI39"/>
    <mergeCell ref="AK39:AP39"/>
    <mergeCell ref="AR39:AW39"/>
    <mergeCell ref="AY39:BD39"/>
    <mergeCell ref="BF39:BK39"/>
    <mergeCell ref="BM39:BR39"/>
    <mergeCell ref="BT39:BY39"/>
    <mergeCell ref="CA39:CF39"/>
    <mergeCell ref="CH39:CM39"/>
    <mergeCell ref="B6:G6"/>
    <mergeCell ref="I6:N6"/>
    <mergeCell ref="P6:U6"/>
    <mergeCell ref="W6:AB6"/>
    <mergeCell ref="BM40:BR40"/>
    <mergeCell ref="BT40:BY40"/>
    <mergeCell ref="CA40:CF40"/>
    <mergeCell ref="CH40:CM40"/>
    <mergeCell ref="B41:G41"/>
    <mergeCell ref="I41:N41"/>
    <mergeCell ref="P41:U41"/>
    <mergeCell ref="W41:AB41"/>
    <mergeCell ref="AD41:AI41"/>
    <mergeCell ref="AK41:AP41"/>
    <mergeCell ref="AR41:AW41"/>
    <mergeCell ref="AY41:BD41"/>
    <mergeCell ref="BF41:BK41"/>
    <mergeCell ref="BM41:BR41"/>
    <mergeCell ref="BT41:BY41"/>
    <mergeCell ref="CA41:CF41"/>
    <mergeCell ref="CH41:CM41"/>
    <mergeCell ref="B40:G40"/>
    <mergeCell ref="I40:N40"/>
    <mergeCell ref="P40:U40"/>
    <mergeCell ref="W40:AB40"/>
    <mergeCell ref="AD40:AI40"/>
    <mergeCell ref="AK40:AP40"/>
    <mergeCell ref="AR40:AW40"/>
    <mergeCell ref="B42:G42"/>
    <mergeCell ref="I42:N42"/>
    <mergeCell ref="P42:U42"/>
    <mergeCell ref="W42:AB42"/>
    <mergeCell ref="AD42:AI42"/>
    <mergeCell ref="CA42:CF42"/>
    <mergeCell ref="CH42:CM42"/>
    <mergeCell ref="AK42:AP42"/>
    <mergeCell ref="AR42:AW42"/>
    <mergeCell ref="AY42:BD42"/>
    <mergeCell ref="BF42:BK42"/>
    <mergeCell ref="BM42:BR42"/>
    <mergeCell ref="BT42:BY42"/>
  </mergeCells>
  <printOptions gridLines="1"/>
  <pageMargins left="0" right="0" top="0" bottom="0" header="0.31496062992125984" footer="0.31496062992125984"/>
  <pageSetup scale="50" orientation="landscape" r:id="rId1"/>
  <headerFooter alignWithMargins="0"/>
  <colBreaks count="1" manualBreakCount="1">
    <brk id="35" max="6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1"/>
  <sheetViews>
    <sheetView workbookViewId="0">
      <selection activeCell="I12" sqref="I12:I13"/>
    </sheetView>
  </sheetViews>
  <sheetFormatPr defaultRowHeight="14.4"/>
  <cols>
    <col min="1" max="1" width="13.33203125" customWidth="1"/>
    <col min="3" max="3" width="13.33203125" customWidth="1"/>
    <col min="4" max="4" width="9.6640625" customWidth="1"/>
  </cols>
  <sheetData>
    <row r="1" spans="1:7">
      <c r="A1" s="86" t="s">
        <v>443</v>
      </c>
    </row>
    <row r="2" spans="1:7">
      <c r="A2" s="87" t="s">
        <v>444</v>
      </c>
      <c r="B2" s="87"/>
      <c r="C2" s="87"/>
    </row>
    <row r="3" spans="1:7">
      <c r="A3" s="81" t="s">
        <v>43</v>
      </c>
    </row>
    <row r="4" spans="1:7">
      <c r="A4" s="81" t="s">
        <v>120</v>
      </c>
    </row>
    <row r="5" spans="1:7">
      <c r="A5" s="81">
        <v>14</v>
      </c>
    </row>
    <row r="6" spans="1:7">
      <c r="A6" s="81" t="s">
        <v>121</v>
      </c>
      <c r="B6" s="88" t="s">
        <v>12</v>
      </c>
    </row>
    <row r="7" spans="1:7">
      <c r="A7" s="83" t="s">
        <v>11</v>
      </c>
      <c r="B7" s="83" t="s">
        <v>9</v>
      </c>
      <c r="C7" s="83" t="s">
        <v>14</v>
      </c>
      <c r="D7" s="83" t="s">
        <v>44</v>
      </c>
      <c r="E7" s="83"/>
      <c r="F7" s="83"/>
      <c r="G7" s="83" t="s">
        <v>371</v>
      </c>
    </row>
    <row r="8" spans="1:7">
      <c r="A8" s="83"/>
      <c r="B8" s="83"/>
      <c r="C8" s="83"/>
      <c r="D8" s="83"/>
      <c r="E8" s="83"/>
      <c r="F8" s="83"/>
      <c r="G8" s="83" t="s">
        <v>441</v>
      </c>
    </row>
    <row r="9" spans="1:7">
      <c r="A9">
        <v>22</v>
      </c>
      <c r="B9">
        <v>0</v>
      </c>
      <c r="C9">
        <v>25</v>
      </c>
      <c r="D9">
        <v>47</v>
      </c>
      <c r="E9" s="88" t="s">
        <v>209</v>
      </c>
      <c r="F9" s="88"/>
      <c r="G9" s="62">
        <v>9</v>
      </c>
    </row>
    <row r="10" spans="1:7">
      <c r="A10">
        <v>60</v>
      </c>
      <c r="B10">
        <v>60</v>
      </c>
      <c r="C10">
        <v>70</v>
      </c>
      <c r="D10">
        <v>190</v>
      </c>
      <c r="E10" s="88" t="s">
        <v>175</v>
      </c>
      <c r="F10" s="88"/>
      <c r="G10" s="62">
        <v>3</v>
      </c>
    </row>
    <row r="11" spans="1:7">
      <c r="A11">
        <v>25</v>
      </c>
      <c r="B11">
        <v>0</v>
      </c>
      <c r="C11">
        <v>45</v>
      </c>
      <c r="D11">
        <v>70</v>
      </c>
      <c r="E11" s="88" t="s">
        <v>23</v>
      </c>
      <c r="F11" s="88"/>
      <c r="G11" s="62">
        <v>5</v>
      </c>
    </row>
    <row r="12" spans="1:7">
      <c r="A12">
        <v>75</v>
      </c>
      <c r="B12">
        <v>60</v>
      </c>
      <c r="C12">
        <v>60</v>
      </c>
      <c r="D12">
        <v>195</v>
      </c>
      <c r="E12" s="88" t="s">
        <v>10</v>
      </c>
      <c r="F12" s="88"/>
      <c r="G12" s="62">
        <v>2</v>
      </c>
    </row>
    <row r="13" spans="1:7">
      <c r="A13">
        <v>4</v>
      </c>
      <c r="B13">
        <v>30</v>
      </c>
      <c r="C13">
        <v>15</v>
      </c>
      <c r="D13">
        <v>49</v>
      </c>
      <c r="E13" s="88" t="s">
        <v>143</v>
      </c>
      <c r="F13" s="88"/>
      <c r="G13" s="62">
        <v>8</v>
      </c>
    </row>
    <row r="14" spans="1:7">
      <c r="A14">
        <v>19</v>
      </c>
      <c r="B14">
        <v>30</v>
      </c>
      <c r="C14">
        <v>20</v>
      </c>
      <c r="D14">
        <v>69</v>
      </c>
      <c r="E14" s="88" t="s">
        <v>60</v>
      </c>
      <c r="F14" s="88"/>
      <c r="G14" s="62">
        <v>6</v>
      </c>
    </row>
    <row r="15" spans="1:7">
      <c r="A15">
        <v>72</v>
      </c>
      <c r="B15">
        <v>60</v>
      </c>
      <c r="C15">
        <v>65</v>
      </c>
      <c r="D15">
        <v>197</v>
      </c>
      <c r="E15" s="88" t="s">
        <v>335</v>
      </c>
      <c r="F15" s="88"/>
      <c r="G15" s="62">
        <v>1</v>
      </c>
    </row>
    <row r="16" spans="1:7">
      <c r="A16">
        <v>24</v>
      </c>
      <c r="B16">
        <v>30</v>
      </c>
      <c r="C16">
        <v>40</v>
      </c>
      <c r="D16">
        <v>94</v>
      </c>
      <c r="E16" s="88" t="s">
        <v>389</v>
      </c>
      <c r="F16" s="88"/>
      <c r="G16" s="62">
        <v>4</v>
      </c>
    </row>
    <row r="17" spans="1:7">
      <c r="A17">
        <v>8</v>
      </c>
      <c r="B17">
        <v>0</v>
      </c>
      <c r="C17">
        <v>30</v>
      </c>
      <c r="D17">
        <v>38</v>
      </c>
      <c r="E17" s="88" t="s">
        <v>32</v>
      </c>
      <c r="F17" s="88"/>
      <c r="G17" s="62" t="s">
        <v>440</v>
      </c>
    </row>
    <row r="18" spans="1:7">
      <c r="A18">
        <v>8</v>
      </c>
      <c r="B18">
        <v>0</v>
      </c>
      <c r="C18">
        <v>5</v>
      </c>
      <c r="D18">
        <v>13</v>
      </c>
      <c r="E18" s="88" t="s">
        <v>341</v>
      </c>
      <c r="F18" s="88"/>
      <c r="G18" s="62">
        <v>18</v>
      </c>
    </row>
    <row r="19" spans="1:7">
      <c r="A19">
        <v>10</v>
      </c>
      <c r="B19">
        <v>0</v>
      </c>
      <c r="C19">
        <v>10</v>
      </c>
      <c r="D19">
        <v>20</v>
      </c>
      <c r="E19" s="88" t="s">
        <v>329</v>
      </c>
      <c r="F19" s="88"/>
      <c r="G19" s="62">
        <v>14</v>
      </c>
    </row>
    <row r="20" spans="1:7">
      <c r="A20">
        <v>9</v>
      </c>
      <c r="B20">
        <v>0</v>
      </c>
      <c r="C20">
        <v>10</v>
      </c>
      <c r="D20">
        <v>19</v>
      </c>
      <c r="E20" s="88" t="s">
        <v>238</v>
      </c>
      <c r="F20" s="88"/>
      <c r="G20" s="62">
        <v>15</v>
      </c>
    </row>
    <row r="21" spans="1:7">
      <c r="A21">
        <v>39</v>
      </c>
      <c r="B21">
        <v>0</v>
      </c>
      <c r="C21">
        <v>20</v>
      </c>
      <c r="D21">
        <v>59</v>
      </c>
      <c r="E21" s="88" t="s">
        <v>419</v>
      </c>
      <c r="F21" s="88"/>
      <c r="G21" s="62">
        <v>7</v>
      </c>
    </row>
    <row r="22" spans="1:7">
      <c r="A22">
        <v>13</v>
      </c>
      <c r="B22">
        <v>15</v>
      </c>
      <c r="C22">
        <v>10</v>
      </c>
      <c r="D22">
        <v>38</v>
      </c>
      <c r="E22" s="88" t="s">
        <v>16</v>
      </c>
      <c r="F22" s="88"/>
      <c r="G22" s="62" t="s">
        <v>440</v>
      </c>
    </row>
    <row r="23" spans="1:7">
      <c r="A23">
        <v>13</v>
      </c>
      <c r="B23">
        <v>0</v>
      </c>
      <c r="C23">
        <v>5</v>
      </c>
      <c r="D23">
        <v>18</v>
      </c>
      <c r="E23" s="88" t="s">
        <v>426</v>
      </c>
      <c r="F23" s="88"/>
      <c r="G23" s="62">
        <v>16</v>
      </c>
    </row>
    <row r="24" spans="1:7">
      <c r="A24">
        <v>21</v>
      </c>
      <c r="B24">
        <v>0</v>
      </c>
      <c r="C24">
        <v>10</v>
      </c>
      <c r="D24">
        <v>31</v>
      </c>
      <c r="E24" s="88" t="s">
        <v>427</v>
      </c>
      <c r="F24" s="88"/>
      <c r="G24" s="62">
        <v>12</v>
      </c>
    </row>
    <row r="25" spans="1:7">
      <c r="A25">
        <v>11</v>
      </c>
      <c r="B25">
        <v>0</v>
      </c>
      <c r="C25">
        <v>5</v>
      </c>
      <c r="D25">
        <v>16</v>
      </c>
      <c r="E25" s="88" t="s">
        <v>428</v>
      </c>
      <c r="F25" s="88"/>
      <c r="G25" s="62">
        <v>17</v>
      </c>
    </row>
    <row r="26" spans="1:7">
      <c r="A26">
        <v>5</v>
      </c>
      <c r="B26">
        <v>0</v>
      </c>
      <c r="C26">
        <v>5</v>
      </c>
      <c r="D26">
        <v>10</v>
      </c>
      <c r="E26" s="88" t="s">
        <v>78</v>
      </c>
      <c r="F26" s="88"/>
      <c r="G26" s="62">
        <v>19</v>
      </c>
    </row>
    <row r="27" spans="1:7">
      <c r="A27">
        <v>3</v>
      </c>
      <c r="B27">
        <v>0</v>
      </c>
      <c r="C27">
        <v>5</v>
      </c>
      <c r="D27">
        <v>8</v>
      </c>
      <c r="E27" s="88" t="s">
        <v>429</v>
      </c>
      <c r="F27" s="88"/>
      <c r="G27" s="62">
        <v>21</v>
      </c>
    </row>
    <row r="28" spans="1:7">
      <c r="A28">
        <v>5</v>
      </c>
      <c r="B28">
        <v>0</v>
      </c>
      <c r="C28">
        <v>20</v>
      </c>
      <c r="D28">
        <v>25</v>
      </c>
      <c r="E28" s="88" t="s">
        <v>377</v>
      </c>
      <c r="F28" s="88"/>
      <c r="G28" s="62">
        <v>13</v>
      </c>
    </row>
    <row r="29" spans="1:7">
      <c r="A29">
        <v>4</v>
      </c>
      <c r="B29">
        <v>0</v>
      </c>
      <c r="C29">
        <v>5</v>
      </c>
      <c r="D29">
        <v>9</v>
      </c>
      <c r="E29" s="88" t="s">
        <v>376</v>
      </c>
      <c r="F29" s="88"/>
      <c r="G29" s="62">
        <v>20</v>
      </c>
    </row>
    <row r="33" spans="1:7">
      <c r="A33" s="86" t="s">
        <v>443</v>
      </c>
    </row>
    <row r="34" spans="1:7">
      <c r="A34" s="87" t="s">
        <v>444</v>
      </c>
      <c r="B34" s="87"/>
      <c r="C34" s="87"/>
    </row>
    <row r="36" spans="1:7">
      <c r="A36" s="81" t="s">
        <v>43</v>
      </c>
    </row>
    <row r="37" spans="1:7">
      <c r="A37" s="81" t="s">
        <v>120</v>
      </c>
    </row>
    <row r="38" spans="1:7">
      <c r="A38" s="81">
        <v>14</v>
      </c>
    </row>
    <row r="39" spans="1:7">
      <c r="A39" s="81" t="s">
        <v>121</v>
      </c>
      <c r="B39" s="85" t="s">
        <v>25</v>
      </c>
    </row>
    <row r="40" spans="1:7">
      <c r="A40" s="83" t="s">
        <v>11</v>
      </c>
      <c r="B40" s="83" t="s">
        <v>9</v>
      </c>
      <c r="C40" s="83" t="s">
        <v>14</v>
      </c>
      <c r="D40" s="83" t="s">
        <v>44</v>
      </c>
      <c r="E40" s="83"/>
      <c r="F40" s="83"/>
      <c r="G40" s="84" t="s">
        <v>371</v>
      </c>
    </row>
    <row r="41" spans="1:7">
      <c r="A41" s="83"/>
      <c r="B41" s="83"/>
      <c r="C41" s="83"/>
      <c r="D41" s="83"/>
      <c r="E41" s="83"/>
      <c r="F41" s="83"/>
      <c r="G41" s="84" t="s">
        <v>441</v>
      </c>
    </row>
    <row r="42" spans="1:7">
      <c r="A42">
        <v>38</v>
      </c>
      <c r="B42">
        <v>30</v>
      </c>
      <c r="C42">
        <v>35</v>
      </c>
      <c r="D42">
        <v>103</v>
      </c>
      <c r="E42" s="85" t="s">
        <v>231</v>
      </c>
      <c r="F42" s="85"/>
      <c r="G42" s="62">
        <v>2</v>
      </c>
    </row>
    <row r="43" spans="1:7">
      <c r="A43">
        <v>42</v>
      </c>
      <c r="B43">
        <v>60</v>
      </c>
      <c r="C43">
        <v>50</v>
      </c>
      <c r="D43">
        <v>152</v>
      </c>
      <c r="E43" s="85" t="s">
        <v>135</v>
      </c>
      <c r="F43" s="85"/>
      <c r="G43" s="62">
        <v>1</v>
      </c>
    </row>
    <row r="44" spans="1:7">
      <c r="A44">
        <v>22</v>
      </c>
      <c r="B44">
        <v>0</v>
      </c>
      <c r="C44">
        <v>25</v>
      </c>
      <c r="D44">
        <v>47</v>
      </c>
      <c r="E44" s="85" t="s">
        <v>326</v>
      </c>
      <c r="F44" s="85"/>
      <c r="G44" s="62">
        <v>4</v>
      </c>
    </row>
    <row r="45" spans="1:7">
      <c r="A45">
        <v>4</v>
      </c>
      <c r="B45">
        <v>0</v>
      </c>
      <c r="C45">
        <v>5</v>
      </c>
      <c r="D45">
        <v>9</v>
      </c>
      <c r="E45" s="85" t="s">
        <v>36</v>
      </c>
      <c r="F45" s="85"/>
      <c r="G45" s="62">
        <v>16</v>
      </c>
    </row>
    <row r="46" spans="1:7">
      <c r="A46">
        <v>10</v>
      </c>
      <c r="B46">
        <v>0</v>
      </c>
      <c r="C46">
        <v>30</v>
      </c>
      <c r="D46">
        <v>40</v>
      </c>
      <c r="E46" s="85" t="s">
        <v>272</v>
      </c>
      <c r="F46" s="85"/>
      <c r="G46" s="62">
        <v>5</v>
      </c>
    </row>
    <row r="47" spans="1:7">
      <c r="A47">
        <v>10</v>
      </c>
      <c r="B47">
        <v>0</v>
      </c>
      <c r="C47">
        <v>10</v>
      </c>
      <c r="D47">
        <v>20</v>
      </c>
      <c r="E47" s="85" t="s">
        <v>26</v>
      </c>
      <c r="F47" s="85"/>
      <c r="G47" s="62">
        <v>12</v>
      </c>
    </row>
    <row r="48" spans="1:7">
      <c r="A48">
        <v>2</v>
      </c>
      <c r="B48">
        <v>15</v>
      </c>
      <c r="C48">
        <v>10</v>
      </c>
      <c r="D48">
        <v>27</v>
      </c>
      <c r="E48" s="85" t="s">
        <v>405</v>
      </c>
      <c r="F48" s="85"/>
      <c r="G48" s="62" t="s">
        <v>366</v>
      </c>
    </row>
    <row r="49" spans="1:7">
      <c r="A49">
        <v>11</v>
      </c>
      <c r="B49">
        <v>0</v>
      </c>
      <c r="C49">
        <v>10</v>
      </c>
      <c r="D49">
        <v>21</v>
      </c>
      <c r="E49" s="85" t="s">
        <v>136</v>
      </c>
      <c r="F49" s="85"/>
      <c r="G49" s="62">
        <v>11</v>
      </c>
    </row>
    <row r="50" spans="1:7">
      <c r="A50">
        <v>15</v>
      </c>
      <c r="B50">
        <v>30</v>
      </c>
      <c r="C50">
        <v>35</v>
      </c>
      <c r="D50">
        <v>80</v>
      </c>
      <c r="E50" s="85" t="s">
        <v>330</v>
      </c>
      <c r="F50" s="85"/>
      <c r="G50" s="62">
        <v>3</v>
      </c>
    </row>
    <row r="51" spans="1:7">
      <c r="A51">
        <v>18</v>
      </c>
      <c r="B51">
        <v>0</v>
      </c>
      <c r="C51">
        <v>15</v>
      </c>
      <c r="D51">
        <v>33</v>
      </c>
      <c r="E51" s="85" t="s">
        <v>418</v>
      </c>
      <c r="F51" s="85"/>
      <c r="G51" s="62">
        <v>7</v>
      </c>
    </row>
    <row r="52" spans="1:7">
      <c r="A52">
        <v>2</v>
      </c>
      <c r="B52">
        <v>0</v>
      </c>
      <c r="C52">
        <v>5</v>
      </c>
      <c r="D52">
        <v>7</v>
      </c>
      <c r="E52" s="85" t="s">
        <v>372</v>
      </c>
      <c r="F52" s="85"/>
      <c r="G52" s="62">
        <v>18</v>
      </c>
    </row>
    <row r="53" spans="1:7">
      <c r="A53">
        <v>8</v>
      </c>
      <c r="B53">
        <v>0</v>
      </c>
      <c r="C53">
        <v>5</v>
      </c>
      <c r="D53">
        <v>13</v>
      </c>
      <c r="E53" s="85" t="s">
        <v>430</v>
      </c>
      <c r="F53" s="85"/>
      <c r="G53" s="62">
        <v>13</v>
      </c>
    </row>
    <row r="54" spans="1:7">
      <c r="A54">
        <v>15</v>
      </c>
      <c r="B54">
        <v>0</v>
      </c>
      <c r="C54">
        <v>15</v>
      </c>
      <c r="D54">
        <v>30</v>
      </c>
      <c r="E54" s="85" t="s">
        <v>431</v>
      </c>
      <c r="F54" s="85"/>
      <c r="G54" s="62">
        <v>8</v>
      </c>
    </row>
    <row r="55" spans="1:7">
      <c r="A55">
        <v>6</v>
      </c>
      <c r="B55">
        <v>0</v>
      </c>
      <c r="C55">
        <v>5</v>
      </c>
      <c r="D55">
        <v>11</v>
      </c>
      <c r="E55" s="85" t="s">
        <v>432</v>
      </c>
      <c r="F55" s="85"/>
      <c r="G55" s="62">
        <v>14</v>
      </c>
    </row>
    <row r="56" spans="1:7">
      <c r="A56">
        <v>12</v>
      </c>
      <c r="B56">
        <v>0</v>
      </c>
      <c r="C56">
        <v>15</v>
      </c>
      <c r="D56">
        <v>27</v>
      </c>
      <c r="E56" s="85" t="s">
        <v>331</v>
      </c>
      <c r="F56" s="85"/>
      <c r="G56" s="62" t="s">
        <v>366</v>
      </c>
    </row>
    <row r="57" spans="1:7">
      <c r="A57">
        <v>3</v>
      </c>
      <c r="B57">
        <v>0</v>
      </c>
      <c r="C57">
        <v>5</v>
      </c>
      <c r="D57">
        <v>8</v>
      </c>
      <c r="E57" s="85" t="s">
        <v>241</v>
      </c>
      <c r="F57" s="85"/>
      <c r="G57" s="62">
        <v>17</v>
      </c>
    </row>
    <row r="58" spans="1:7">
      <c r="A58">
        <v>1</v>
      </c>
      <c r="B58">
        <v>0</v>
      </c>
      <c r="C58">
        <v>5</v>
      </c>
      <c r="D58">
        <v>6</v>
      </c>
      <c r="E58" s="85" t="s">
        <v>433</v>
      </c>
      <c r="F58" s="85"/>
      <c r="G58" s="62" t="s">
        <v>442</v>
      </c>
    </row>
    <row r="59" spans="1:7">
      <c r="A59">
        <v>5</v>
      </c>
      <c r="B59">
        <v>15</v>
      </c>
      <c r="C59">
        <v>15</v>
      </c>
      <c r="D59">
        <v>35</v>
      </c>
      <c r="E59" s="85" t="s">
        <v>380</v>
      </c>
      <c r="F59" s="85"/>
      <c r="G59" s="62">
        <v>6</v>
      </c>
    </row>
    <row r="60" spans="1:7">
      <c r="A60">
        <v>1</v>
      </c>
      <c r="B60">
        <v>0</v>
      </c>
      <c r="C60">
        <v>5</v>
      </c>
      <c r="D60">
        <v>6</v>
      </c>
      <c r="E60" s="85" t="s">
        <v>436</v>
      </c>
      <c r="F60" s="85"/>
      <c r="G60" s="62" t="s">
        <v>442</v>
      </c>
    </row>
    <row r="61" spans="1:7">
      <c r="A61">
        <v>5</v>
      </c>
      <c r="B61">
        <v>0</v>
      </c>
      <c r="C61">
        <v>5</v>
      </c>
      <c r="D61">
        <v>10</v>
      </c>
      <c r="E61" s="85" t="s">
        <v>273</v>
      </c>
      <c r="F61" s="85"/>
      <c r="G61" s="62">
        <v>15</v>
      </c>
    </row>
  </sheetData>
  <pageMargins left="0.70866141732283472" right="0.70866141732283472" top="0.74803149606299213" bottom="0.74803149606299213" header="0.31496062992125984" footer="0.31496062992125984"/>
  <pageSetup paperSize="9" scale="87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16</vt:i4>
      </vt:variant>
    </vt:vector>
  </HeadingPairs>
  <TitlesOfParts>
    <vt:vector size="35" baseType="lpstr">
      <vt:lpstr>ER Road Champs 2008</vt:lpstr>
      <vt:lpstr>ER Road Autumn Series 2008</vt:lpstr>
      <vt:lpstr>ER Road Champs 2009</vt:lpstr>
      <vt:lpstr>ER Road Autumn Series 2009</vt:lpstr>
      <vt:lpstr>ER Road Champs 2010</vt:lpstr>
      <vt:lpstr>ER Road Autumn Series 2010</vt:lpstr>
      <vt:lpstr>ER Road Champs 2011</vt:lpstr>
      <vt:lpstr>ER Road Autumn Series 2011</vt:lpstr>
      <vt:lpstr>ER RRC 2011 to date</vt:lpstr>
      <vt:lpstr>ER Road Champs 2012</vt:lpstr>
      <vt:lpstr>ER Road Champs 2013</vt:lpstr>
      <vt:lpstr>ER Road Autumn Series 2013</vt:lpstr>
      <vt:lpstr>ER Road Champs 2014</vt:lpstr>
      <vt:lpstr>ER Road Champs 2015</vt:lpstr>
      <vt:lpstr>ER Road Champs 2016</vt:lpstr>
      <vt:lpstr>ER Road Champs 2017</vt:lpstr>
      <vt:lpstr>ER Road Champs 2018</vt:lpstr>
      <vt:lpstr>ER Road Champs 2019</vt:lpstr>
      <vt:lpstr>Sheet1</vt:lpstr>
      <vt:lpstr>'ER Road Autumn Series 2009'!Print_Area</vt:lpstr>
      <vt:lpstr>'ER Road Autumn Series 2010'!Print_Area</vt:lpstr>
      <vt:lpstr>'ER Road Autumn Series 2011'!Print_Area</vt:lpstr>
      <vt:lpstr>'ER Road Autumn Series 2013'!Print_Area</vt:lpstr>
      <vt:lpstr>'ER Road Champs 2009'!Print_Area</vt:lpstr>
      <vt:lpstr>'ER Road Champs 2010'!Print_Area</vt:lpstr>
      <vt:lpstr>'ER Road Champs 2011'!Print_Area</vt:lpstr>
      <vt:lpstr>'ER Road Champs 2012'!Print_Area</vt:lpstr>
      <vt:lpstr>'ER Road Champs 2013'!Print_Area</vt:lpstr>
      <vt:lpstr>'ER Road Champs 2014'!Print_Area</vt:lpstr>
      <vt:lpstr>'ER Road Champs 2015'!Print_Area</vt:lpstr>
      <vt:lpstr>'ER Road Champs 2016'!Print_Area</vt:lpstr>
      <vt:lpstr>'ER Road Champs 2017'!Print_Area</vt:lpstr>
      <vt:lpstr>'ER Road Champs 2018'!Print_Area</vt:lpstr>
      <vt:lpstr>'ER Road Champs 2019'!Print_Area</vt:lpstr>
      <vt:lpstr>'ER RRC 2011 to date'!Print_Area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</dc:creator>
  <cp:lastModifiedBy>Alan Marshall</cp:lastModifiedBy>
  <cp:lastPrinted>2019-05-07T20:54:45Z</cp:lastPrinted>
  <dcterms:created xsi:type="dcterms:W3CDTF">2008-02-25T21:37:09Z</dcterms:created>
  <dcterms:modified xsi:type="dcterms:W3CDTF">2019-10-22T20:19:25Z</dcterms:modified>
</cp:coreProperties>
</file>